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mc:AlternateContent xmlns:mc="http://schemas.openxmlformats.org/markup-compatibility/2006">
    <mc:Choice Requires="x15">
      <x15ac:absPath xmlns:x15ac="http://schemas.microsoft.com/office/spreadsheetml/2010/11/ac" url="C:\Users\e.brauch\Nextcloud\Bildungsbericht (2)\2026\Verlag\98_Webanhänge\C\02_Korrektur\"/>
    </mc:Choice>
  </mc:AlternateContent>
  <xr:revisionPtr revIDLastSave="0" documentId="13_ncr:1_{756E868C-585E-4158-B42D-83128DBFD4A9}" xr6:coauthVersionLast="47" xr6:coauthVersionMax="47" xr10:uidLastSave="{00000000-0000-0000-0000-000000000000}"/>
  <bookViews>
    <workbookView xWindow="-108" yWindow="-108" windowWidth="23256" windowHeight="13896" tabRatio="808" xr2:uid="{00000000-000D-0000-FFFF-FFFF00000000}"/>
  </bookViews>
  <sheets>
    <sheet name="Inhalt" sheetId="7" r:id="rId1"/>
    <sheet name="Tab. C4-1web" sheetId="9" r:id="rId2"/>
    <sheet name="Tab. C4-2web" sheetId="28" r:id="rId3"/>
    <sheet name="Tab. C4-3web" sheetId="37" r:id="rId4"/>
    <sheet name="Tab. C4-4web" sheetId="2" r:id="rId5"/>
    <sheet name="Tab. C4-5web" sheetId="21" r:id="rId6"/>
    <sheet name="Tab. C4-6web" sheetId="29" r:id="rId7"/>
    <sheet name="Tab. C4-7web" sheetId="26" r:id="rId8"/>
    <sheet name="Tab. C4-8web" sheetId="31" r:id="rId9"/>
    <sheet name="Tab. C4-9web" sheetId="40" r:id="rId10"/>
    <sheet name="Tab. C4-10web" sheetId="42" r:id="rId11"/>
    <sheet name="Tab. C4-11web" sheetId="45" r:id="rId12"/>
    <sheet name="Tab. C4-12web" sheetId="44"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_____________________________C22b7" localSheetId="2">#REF!</definedName>
    <definedName name="_____________________________C22b7" localSheetId="8">#REF!</definedName>
    <definedName name="_____________________________C22b7">#REF!</definedName>
    <definedName name="____________________________C22b7" localSheetId="2">#REF!</definedName>
    <definedName name="____________________________C22b7" localSheetId="8">#REF!</definedName>
    <definedName name="____________________________C22b7">#REF!</definedName>
    <definedName name="___________________________C22b7" localSheetId="2">#REF!</definedName>
    <definedName name="___________________________C22b7" localSheetId="8">#REF!</definedName>
    <definedName name="___________________________C22b7">#REF!</definedName>
    <definedName name="__________________________C22b7">#REF!</definedName>
    <definedName name="_________________________C22b7">#REF!</definedName>
    <definedName name="________________________C22b7">#REF!</definedName>
    <definedName name="_______________________C22b7">#REF!</definedName>
    <definedName name="______________________C22b7">#REF!</definedName>
    <definedName name="_____________________C22b7">#REF!</definedName>
    <definedName name="____________________C22b7">#REF!</definedName>
    <definedName name="___________________C22b7">#REF!</definedName>
    <definedName name="__________________C22b7">#REF!</definedName>
    <definedName name="_________________C22b7">#REF!</definedName>
    <definedName name="________________C22b7">#REF!</definedName>
    <definedName name="_______________C22b7">#REF!</definedName>
    <definedName name="______________C22b7">#REF!</definedName>
    <definedName name="_____________C22b7">#REF!</definedName>
    <definedName name="____________C22b7">#REF!</definedName>
    <definedName name="___________C22b7">#REF!</definedName>
    <definedName name="__________C22b7">#REF!</definedName>
    <definedName name="_________C22b7">#REF!</definedName>
    <definedName name="________C22b7">#REF!</definedName>
    <definedName name="_______C22b7">#REF!</definedName>
    <definedName name="______C22b7">#REF!</definedName>
    <definedName name="_____C22b7">#REF!</definedName>
    <definedName name="____C22b7">#REF!</definedName>
    <definedName name="___C22b7">#REF!</definedName>
    <definedName name="__123Graph_A" localSheetId="2" hidden="1">[1]Daten!#REF!</definedName>
    <definedName name="__123Graph_A" localSheetId="8" hidden="1">[2]Daten!#REF!</definedName>
    <definedName name="__123Graph_A" hidden="1">[3]Daten!#REF!</definedName>
    <definedName name="__123Graph_AL™SCH1" localSheetId="2" hidden="1">[4]Daten!#REF!</definedName>
    <definedName name="__123Graph_AL™SCH1" localSheetId="8" hidden="1">[2]Daten!#REF!</definedName>
    <definedName name="__123Graph_AL™SCH1" hidden="1">[5]Daten!#REF!</definedName>
    <definedName name="__123Graph_AL™SCH2" localSheetId="2" hidden="1">[4]Daten!#REF!</definedName>
    <definedName name="__123Graph_AL™SCH2" localSheetId="8" hidden="1">[2]Daten!#REF!</definedName>
    <definedName name="__123Graph_AL™SCH2" hidden="1">[5]Daten!#REF!</definedName>
    <definedName name="__123Graph_AL™SCH3" localSheetId="2" hidden="1">[4]Daten!#REF!</definedName>
    <definedName name="__123Graph_AL™SCH3" localSheetId="8" hidden="1">[2]Daten!#REF!</definedName>
    <definedName name="__123Graph_AL™SCH3" hidden="1">[5]Daten!#REF!</definedName>
    <definedName name="__123Graph_AL™SCH4" localSheetId="2" hidden="1">[4]Daten!#REF!</definedName>
    <definedName name="__123Graph_AL™SCH4" localSheetId="8" hidden="1">[2]Daten!#REF!</definedName>
    <definedName name="__123Graph_AL™SCH4" hidden="1">[5]Daten!#REF!</definedName>
    <definedName name="__123Graph_AL™SCH5" localSheetId="2" hidden="1">[4]Daten!#REF!</definedName>
    <definedName name="__123Graph_AL™SCH5" localSheetId="8" hidden="1">[2]Daten!#REF!</definedName>
    <definedName name="__123Graph_AL™SCH5" hidden="1">[5]Daten!#REF!</definedName>
    <definedName name="__123Graph_AL™SCH6" localSheetId="2" hidden="1">[4]Daten!#REF!</definedName>
    <definedName name="__123Graph_AL™SCH6" localSheetId="8" hidden="1">[2]Daten!#REF!</definedName>
    <definedName name="__123Graph_AL™SCH6" hidden="1">[5]Daten!#REF!</definedName>
    <definedName name="__123Graph_B" localSheetId="2" hidden="1">[1]Daten!#REF!</definedName>
    <definedName name="__123Graph_B" localSheetId="8" hidden="1">[2]Daten!#REF!</definedName>
    <definedName name="__123Graph_B" hidden="1">[3]Daten!#REF!</definedName>
    <definedName name="__123Graph_BL™SCH5" localSheetId="2" hidden="1">[4]Daten!#REF!</definedName>
    <definedName name="__123Graph_BL™SCH5" localSheetId="8" hidden="1">[2]Daten!#REF!</definedName>
    <definedName name="__123Graph_BL™SCH5" hidden="1">[5]Daten!#REF!</definedName>
    <definedName name="__123Graph_BL™SCH6" localSheetId="2" hidden="1">[4]Daten!#REF!</definedName>
    <definedName name="__123Graph_BL™SCH6" localSheetId="8" hidden="1">[2]Daten!#REF!</definedName>
    <definedName name="__123Graph_BL™SCH6" hidden="1">[5]Daten!#REF!</definedName>
    <definedName name="__123Graph_C" localSheetId="2" hidden="1">[1]Daten!#REF!</definedName>
    <definedName name="__123Graph_C" localSheetId="8" hidden="1">[2]Daten!#REF!</definedName>
    <definedName name="__123Graph_C" hidden="1">[3]Daten!#REF!</definedName>
    <definedName name="__123Graph_CL™SCH5" localSheetId="2" hidden="1">[4]Daten!#REF!</definedName>
    <definedName name="__123Graph_CL™SCH5" localSheetId="8" hidden="1">[2]Daten!#REF!</definedName>
    <definedName name="__123Graph_CL™SCH5" hidden="1">[5]Daten!#REF!</definedName>
    <definedName name="__123Graph_CL™SCH6" localSheetId="2" hidden="1">[4]Daten!#REF!</definedName>
    <definedName name="__123Graph_CL™SCH6" localSheetId="8" hidden="1">[2]Daten!#REF!</definedName>
    <definedName name="__123Graph_CL™SCH6" hidden="1">[5]Daten!#REF!</definedName>
    <definedName name="__123Graph_D" localSheetId="2" hidden="1">[1]Daten!#REF!</definedName>
    <definedName name="__123Graph_D" localSheetId="8" hidden="1">[2]Daten!#REF!</definedName>
    <definedName name="__123Graph_D" hidden="1">[3]Daten!#REF!</definedName>
    <definedName name="__123Graph_DL™SCH5" localSheetId="2" hidden="1">[4]Daten!#REF!</definedName>
    <definedName name="__123Graph_DL™SCH5" localSheetId="8" hidden="1">[2]Daten!#REF!</definedName>
    <definedName name="__123Graph_DL™SCH5" hidden="1">[5]Daten!#REF!</definedName>
    <definedName name="__123Graph_DL™SCH6" localSheetId="2" hidden="1">[4]Daten!#REF!</definedName>
    <definedName name="__123Graph_DL™SCH6" localSheetId="8" hidden="1">[2]Daten!#REF!</definedName>
    <definedName name="__123Graph_DL™SCH6" hidden="1">[5]Daten!#REF!</definedName>
    <definedName name="__123Graph_E" localSheetId="2" hidden="1">[1]Daten!#REF!</definedName>
    <definedName name="__123Graph_E" localSheetId="8" hidden="1">[2]Daten!#REF!</definedName>
    <definedName name="__123Graph_E" hidden="1">[3]Daten!#REF!</definedName>
    <definedName name="__123Graph_F" localSheetId="2" hidden="1">[1]Daten!#REF!</definedName>
    <definedName name="__123Graph_F" localSheetId="8" hidden="1">[2]Daten!#REF!</definedName>
    <definedName name="__123Graph_F" hidden="1">[3]Daten!#REF!</definedName>
    <definedName name="__123Graph_X" localSheetId="2" hidden="1">[1]Daten!#REF!</definedName>
    <definedName name="__123Graph_X" localSheetId="8" hidden="1">[2]Daten!#REF!</definedName>
    <definedName name="__123Graph_X" hidden="1">[3]Daten!#REF!</definedName>
    <definedName name="__123Graph_XL™SCH3" localSheetId="2" hidden="1">[4]Daten!#REF!</definedName>
    <definedName name="__123Graph_XL™SCH3" localSheetId="8" hidden="1">[2]Daten!#REF!</definedName>
    <definedName name="__123Graph_XL™SCH3" hidden="1">[5]Daten!#REF!</definedName>
    <definedName name="__123Graph_XL™SCH4" localSheetId="2" hidden="1">[4]Daten!#REF!</definedName>
    <definedName name="__123Graph_XL™SCH4" localSheetId="8" hidden="1">[2]Daten!#REF!</definedName>
    <definedName name="__123Graph_XL™SCH4" hidden="1">[5]Daten!#REF!</definedName>
    <definedName name="__C22b7" localSheetId="8">#REF!</definedName>
    <definedName name="__C22b7">#REF!</definedName>
    <definedName name="__mn1" localSheetId="8">#REF!</definedName>
    <definedName name="__mn1">#REF!</definedName>
    <definedName name="__TAB1" localSheetId="8">#REF!</definedName>
    <definedName name="__TAB1">#REF!</definedName>
    <definedName name="_123" localSheetId="2" hidden="1">[6]Daten!#REF!</definedName>
    <definedName name="_123" localSheetId="8" hidden="1">[2]Daten!#REF!</definedName>
    <definedName name="_123" hidden="1">[7]Daten!#REF!</definedName>
    <definedName name="_123Graph_X" localSheetId="2" hidden="1">[8]Daten!#REF!</definedName>
    <definedName name="_123Graph_X" localSheetId="8" hidden="1">[2]Daten!#REF!</definedName>
    <definedName name="_123Graph_X" hidden="1">[9]Daten!#REF!</definedName>
    <definedName name="_AMO_UniqueIdentifier" hidden="1">"'94ca2f91-3d0a-42c0-bc8c-d25c1c996fd5'"</definedName>
    <definedName name="_C22b7">#REF!</definedName>
    <definedName name="_Fill" hidden="1">#REF!</definedName>
    <definedName name="_Fill_neu" hidden="1">#REF!</definedName>
    <definedName name="_Key1" hidden="1">#REF!</definedName>
    <definedName name="_mn1">#REF!</definedName>
    <definedName name="_Order1" hidden="1">0</definedName>
    <definedName name="_Sort" hidden="1">#REF!</definedName>
    <definedName name="_TAB1">#REF!</definedName>
    <definedName name="aa">#REF!</definedName>
    <definedName name="aaaa">#REF!</definedName>
    <definedName name="aaaaa">#REF!</definedName>
    <definedName name="aaaaadad">#REF!</definedName>
    <definedName name="aadasd">#REF!</definedName>
    <definedName name="Abb.G33A">#REF!</definedName>
    <definedName name="aber" localSheetId="2" hidden="1">[10]Daten!#REF!</definedName>
    <definedName name="aber" localSheetId="8" hidden="1">[2]Daten!#REF!</definedName>
    <definedName name="aber" hidden="1">[11]Daten!#REF!</definedName>
    <definedName name="Abf_Laender2000_Heim" localSheetId="8">#REF!</definedName>
    <definedName name="Abf_Laender2000_Heim">#REF!</definedName>
    <definedName name="Abf_Laender2000_Heim_4" localSheetId="8">#REF!</definedName>
    <definedName name="Abf_Laender2000_Heim_4">#REF!</definedName>
    <definedName name="Abf_Laender2000_Heim_5">#N/A</definedName>
    <definedName name="Abf_Laender2000_Heim_59">#N/A</definedName>
    <definedName name="Abschluss" localSheetId="2">#REF!</definedName>
    <definedName name="Abschluss" localSheetId="8">#REF!</definedName>
    <definedName name="Abschluss">#REF!</definedName>
    <definedName name="Abschlussart" localSheetId="2">#REF!</definedName>
    <definedName name="Abschlussart" localSheetId="8">#REF!</definedName>
    <definedName name="Abschlussart">#REF!</definedName>
    <definedName name="ac161ac161" localSheetId="2">#REF!</definedName>
    <definedName name="ac161ac161" localSheetId="8">#REF!</definedName>
    <definedName name="ac161ac161">#REF!</definedName>
    <definedName name="ad">#REF!</definedName>
    <definedName name="ada">#REF!</definedName>
    <definedName name="adadasd">#REF!</definedName>
    <definedName name="ads">#REF!</definedName>
    <definedName name="Alle" localSheetId="2">[12]MZ_Daten!$E$1:$E$65536</definedName>
    <definedName name="Alle" localSheetId="8">[2]MZ_Daten!$E$1:$E$65536</definedName>
    <definedName name="Alle">[13]MZ_Daten!$E$1:$E$65536</definedName>
    <definedName name="Alter" localSheetId="8">#REF!</definedName>
    <definedName name="Alter">#REF!</definedName>
    <definedName name="ANLERNAUSBILDUNG" localSheetId="2">[12]MZ_Daten!$Q$1:$Q$65536</definedName>
    <definedName name="ANLERNAUSBILDUNG" localSheetId="8">[2]MZ_Daten!$Q$1:$Q$65536</definedName>
    <definedName name="ANLERNAUSBILDUNG">[13]MZ_Daten!$Q$1:$Q$65536</definedName>
    <definedName name="AS_MitAngabe" localSheetId="2">[12]MZ_Daten!$F$1:$F$65536</definedName>
    <definedName name="AS_MitAngabe" localSheetId="8">[2]MZ_Daten!$F$1:$F$65536</definedName>
    <definedName name="AS_MitAngabe">[13]MZ_Daten!$F$1:$F$65536</definedName>
    <definedName name="AS_OhneAngabezurArt" localSheetId="2">[12]MZ_Daten!$M$1:$M$65536</definedName>
    <definedName name="AS_OhneAngabezurArt" localSheetId="8">[2]MZ_Daten!$M$1:$M$65536</definedName>
    <definedName name="AS_OhneAngabezurArt">[13]MZ_Daten!$M$1:$M$65536</definedName>
    <definedName name="AS_OhneAS" localSheetId="2">[12]MZ_Daten!$N$1:$N$65536</definedName>
    <definedName name="AS_OhneAS" localSheetId="8">[2]MZ_Daten!$N$1:$N$65536</definedName>
    <definedName name="AS_OhneAS">[13]MZ_Daten!$N$1:$N$65536</definedName>
    <definedName name="asas" localSheetId="8">#REF!</definedName>
    <definedName name="asas">#REF!</definedName>
    <definedName name="b" localSheetId="8">#REF!</definedName>
    <definedName name="b">#REF!</definedName>
    <definedName name="BaMa_Key" localSheetId="8">#REF!</definedName>
    <definedName name="BaMa_Key">#REF!</definedName>
    <definedName name="bb" localSheetId="8">'[2]Tab. C4-16A'!#REF!</definedName>
    <definedName name="bb">'[14]Tab. C4-16A'!#REF!</definedName>
    <definedName name="bbbbbbbbbbbb" localSheetId="2">#REF!</definedName>
    <definedName name="bbbbbbbbbbbb" localSheetId="8">#REF!</definedName>
    <definedName name="bbbbbbbbbbbb">#REF!</definedName>
    <definedName name="bc" localSheetId="2">#REF!</definedName>
    <definedName name="bc" localSheetId="8">#REF!</definedName>
    <definedName name="bc">#REF!</definedName>
    <definedName name="BERUFSFACHSCHULE" localSheetId="2">[12]MZ_Daten!$T$1:$T$65536</definedName>
    <definedName name="BERUFSFACHSCHULE" localSheetId="8">[2]MZ_Daten!$T$1:$T$65536</definedName>
    <definedName name="BERUFSFACHSCHULE">[13]MZ_Daten!$T$1:$T$65536</definedName>
    <definedName name="BFS_Insg" localSheetId="8">#REF!</definedName>
    <definedName name="BFS_Insg">#REF!</definedName>
    <definedName name="BFS_Schlüssel" localSheetId="8">#REF!</definedName>
    <definedName name="BFS_Schlüssel">#REF!</definedName>
    <definedName name="BFS_Weibl" localSheetId="8">#REF!</definedName>
    <definedName name="BFS_Weibl">#REF!</definedName>
    <definedName name="BGJ_Daten_Insg">#REF!</definedName>
    <definedName name="BGJ_Daten_Weibl">#REF!</definedName>
    <definedName name="BGJ_Schlüssel">#REF!</definedName>
    <definedName name="BS_Insg">#REF!</definedName>
    <definedName name="BS_MitAngabe" localSheetId="2">[12]MZ_Daten!$AE$1:$AE$65536</definedName>
    <definedName name="BS_MitAngabe" localSheetId="8">[2]MZ_Daten!$AE$1:$AE$65536</definedName>
    <definedName name="BS_MitAngabe">[13]MZ_Daten!$AE$1:$AE$65536</definedName>
    <definedName name="BS_OhneAbschluss" localSheetId="2">[12]MZ_Daten!$AB$1:$AB$65536</definedName>
    <definedName name="BS_OhneAbschluss" localSheetId="8">[2]MZ_Daten!$AB$1:$AB$65536</definedName>
    <definedName name="BS_OhneAbschluss">[13]MZ_Daten!$AB$1:$AB$65536</definedName>
    <definedName name="BS_OhneAngabe" localSheetId="2">[12]MZ_Daten!$AA$1:$AA$65536</definedName>
    <definedName name="BS_OhneAngabe" localSheetId="8">[2]MZ_Daten!$AA$1:$AA$65536</definedName>
    <definedName name="BS_OhneAngabe">[13]MZ_Daten!$AA$1:$AA$65536</definedName>
    <definedName name="BS_Schlüssel" localSheetId="8">#REF!</definedName>
    <definedName name="BS_Schlüssel">#REF!</definedName>
    <definedName name="BS_Weibl" localSheetId="8">#REF!</definedName>
    <definedName name="BS_Weibl">#REF!</definedName>
    <definedName name="BVJ" localSheetId="2">[12]MZ_Daten!$R$1:$R$65536</definedName>
    <definedName name="BVJ" localSheetId="8">[2]MZ_Daten!$R$1:$R$65536</definedName>
    <definedName name="BVJ">[13]MZ_Daten!$R$1:$R$65536</definedName>
    <definedName name="C1.1a" localSheetId="8">#REF!</definedName>
    <definedName name="C1.1a">#REF!</definedName>
    <definedName name="calcul" localSheetId="2">'[15]Calcul_B1.1'!$A$1:$L$37</definedName>
    <definedName name="calcul" localSheetId="8">'[2]Calcul_B1.1'!$A$1:$L$37</definedName>
    <definedName name="calcul">'[16]Calcul_B1.1'!$A$1:$L$37</definedName>
    <definedName name="CoronaAbbildung" localSheetId="8">Ergebnis [2]BF!$A$2:$A$2</definedName>
    <definedName name="CoronaAbbildung">Ergebnis [17]BF!$A$2:$A$2</definedName>
    <definedName name="d" localSheetId="2">#REF!</definedName>
    <definedName name="d" localSheetId="8">#REF!</definedName>
    <definedName name="d">#REF!</definedName>
    <definedName name="Daten" localSheetId="8">[2]BA!$C$15:$CH$436</definedName>
    <definedName name="Daten">[18]BA!$C$15:$CH$436</definedName>
    <definedName name="Daten_2005" localSheetId="8">'[2]01_S_Vorbildung'!$G$12:$U$13632</definedName>
    <definedName name="Daten_2005">'[19]01_S_Vorbildung'!$G$12:$U$13632</definedName>
    <definedName name="Daten_Insgesamt" localSheetId="2">[20]Daten!$E$1:$E$65536</definedName>
    <definedName name="Daten_Insgesamt" localSheetId="8">[2]Daten!$E$1:$E$65536</definedName>
    <definedName name="Daten_Insgesamt">[21]Daten!$E$1:$E$65536</definedName>
    <definedName name="Daten_ISC1" localSheetId="2">[20]Daten!$F$1:$F$65536</definedName>
    <definedName name="Daten_ISC1" localSheetId="8">[2]Daten!$F$1:$F$65536</definedName>
    <definedName name="Daten_ISC1">[21]Daten!$F$1:$F$65536</definedName>
    <definedName name="Daten_ISC2" localSheetId="2">[20]Daten!$G$1:$G$65536</definedName>
    <definedName name="Daten_ISC2" localSheetId="8">[2]Daten!$G$1:$G$65536</definedName>
    <definedName name="Daten_ISC2">[21]Daten!$G$1:$G$65536</definedName>
    <definedName name="dddddddddd" localSheetId="8">#REF!</definedName>
    <definedName name="dddddddddd">#REF!</definedName>
    <definedName name="dgdhfd" localSheetId="8">#REF!</definedName>
    <definedName name="dgdhfd">#REF!</definedName>
    <definedName name="DM">1.95583</definedName>
    <definedName name="DOKPROT">#REF!</definedName>
    <definedName name="drei_jährige_FS_Insg">#REF!</definedName>
    <definedName name="drei_jährige_FS_Schlüssel">#REF!</definedName>
    <definedName name="drei_jährige_FS_Weibl">#REF!</definedName>
    <definedName name="DRUAU01">#REF!</definedName>
    <definedName name="DRUAU02">#REF!</definedName>
    <definedName name="DRUAU03">#REF!</definedName>
    <definedName name="DRUAU04">#REF!</definedName>
    <definedName name="DRUAU04A">#REF!</definedName>
    <definedName name="DRUAU05">#REF!</definedName>
    <definedName name="DRUAU06">#REF!</definedName>
    <definedName name="DRUAU06A">#REF!</definedName>
    <definedName name="DRUCK01">#REF!</definedName>
    <definedName name="DRUCK02">#REF!</definedName>
    <definedName name="DRUCK03">#REF!</definedName>
    <definedName name="DRUCK04">#REF!</definedName>
    <definedName name="DRUCK05">#REF!</definedName>
    <definedName name="DRUCK06">#REF!</definedName>
    <definedName name="DRUCK07">#REF!</definedName>
    <definedName name="DRUCK08">#REF!</definedName>
    <definedName name="DRUCK09">#REF!</definedName>
    <definedName name="DRUCK10">#REF!</definedName>
    <definedName name="DRUCK11">#REF!</definedName>
    <definedName name="DRUCK11A">#REF!</definedName>
    <definedName name="DRUCK11B">#REF!</definedName>
    <definedName name="DRUCK12">#REF!</definedName>
    <definedName name="DRUCK13">#REF!</definedName>
    <definedName name="DRUCK14">#REF!</definedName>
    <definedName name="DRUCK15">#REF!</definedName>
    <definedName name="DRUCK16">#REF!</definedName>
    <definedName name="DRUCK17">#REF!</definedName>
    <definedName name="DRUCK18">#REF!</definedName>
    <definedName name="DRUCK19">#REF!</definedName>
    <definedName name="DRUCK1A">#REF!</definedName>
    <definedName name="DRUCK1B">#REF!</definedName>
    <definedName name="DRUCK20">#REF!</definedName>
    <definedName name="DRUCK21">#REF!</definedName>
    <definedName name="DRUCK22">#REF!</definedName>
    <definedName name="DRUCK23">#REF!</definedName>
    <definedName name="DRUCK24">#REF!</definedName>
    <definedName name="DRUCK25">#REF!</definedName>
    <definedName name="DRUCK26">#REF!</definedName>
    <definedName name="DRUCK27">#REF!</definedName>
    <definedName name="DRUCK28">#REF!</definedName>
    <definedName name="DRUCK29">#REF!</definedName>
    <definedName name="DRUCK30">#REF!</definedName>
    <definedName name="DRUCK31">#REF!</definedName>
    <definedName name="DRUCK32">#REF!</definedName>
    <definedName name="DRUCK33">#REF!</definedName>
    <definedName name="DRUCK34">#REF!</definedName>
    <definedName name="DRUCK35">#REF!</definedName>
    <definedName name="DRUCK36">#REF!</definedName>
    <definedName name="DRUCK37">#REF!</definedName>
    <definedName name="DRUCK38">#REF!</definedName>
    <definedName name="DRUCK39">#REF!</definedName>
    <definedName name="DRUCK40">#REF!</definedName>
    <definedName name="DRUCK41">#REF!</definedName>
    <definedName name="Druck41a">#REF!</definedName>
    <definedName name="DRUCK42">#REF!</definedName>
    <definedName name="druck42a">#REF!</definedName>
    <definedName name="DRUCK43">#REF!</definedName>
    <definedName name="DRUCK44">#REF!</definedName>
    <definedName name="DRUCK45">#REF!</definedName>
    <definedName name="DRUCK46">#REF!</definedName>
    <definedName name="DRUCK47">#REF!</definedName>
    <definedName name="DRUCK48">#REF!</definedName>
    <definedName name="DRUCK49">#REF!</definedName>
    <definedName name="DRUCK50">#REF!</definedName>
    <definedName name="DRUCK51">#REF!</definedName>
    <definedName name="DRUCK52">#REF!</definedName>
    <definedName name="DRUCK53">#REF!</definedName>
    <definedName name="DRUCK54">#REF!</definedName>
    <definedName name="DRUCK61">#REF!</definedName>
    <definedName name="DRUCK62">#REF!</definedName>
    <definedName name="DRUCK63">#REF!</definedName>
    <definedName name="DRUCK64">#REF!</definedName>
    <definedName name="_xlnm.Print_Area" localSheetId="0">Inhalt!$A$1:$M$34</definedName>
    <definedName name="_xlnm.Print_Area" localSheetId="1">'Tab. C4-1web'!$A$1:$S$40</definedName>
    <definedName name="_xlnm.Print_Area" localSheetId="2">'Tab. C4-2web'!$A$1:$F$23</definedName>
    <definedName name="_xlnm.Print_Area" localSheetId="4">'Tab. C4-4web'!$A$1:$BL$43</definedName>
    <definedName name="_xlnm.Print_Area" localSheetId="5">'Tab. C4-5web'!$A$1:$F$54</definedName>
    <definedName name="_xlnm.Print_Area" localSheetId="6">'Tab. C4-6web'!$A$1:$A$24</definedName>
    <definedName name="_xlnm.Print_Area" localSheetId="7">'Tab. C4-7web'!$A$1:$A$33</definedName>
    <definedName name="_xlnm.Print_Area" localSheetId="8">'Tab. C4-8web'!$A$1:$G$49</definedName>
    <definedName name="DRUFS01" localSheetId="2">#REF!</definedName>
    <definedName name="DRUFS01" localSheetId="8">#REF!</definedName>
    <definedName name="DRUFS01">#REF!</definedName>
    <definedName name="DRUFS02" localSheetId="2">#REF!</definedName>
    <definedName name="DRUFS02">#REF!</definedName>
    <definedName name="DRUFS03" localSheetId="2">#REF!</definedName>
    <definedName name="DRUFS03">#REF!</definedName>
    <definedName name="DRUFS04">#REF!</definedName>
    <definedName name="DRUFS05">#REF!</definedName>
    <definedName name="DRUFS06">#REF!</definedName>
    <definedName name="DRUHI01">#REF!</definedName>
    <definedName name="DRUHI02">#REF!</definedName>
    <definedName name="DRUHI03">#REF!</definedName>
    <definedName name="DRUHI04">#REF!</definedName>
    <definedName name="DRUHI05">#REF!</definedName>
    <definedName name="DRUHI06">#REF!</definedName>
    <definedName name="DRUHI07">#REF!</definedName>
    <definedName name="dsvvav">#REF!</definedName>
    <definedName name="eee">#REF!</definedName>
    <definedName name="eeee">#REF!</definedName>
    <definedName name="eeeee">#REF!</definedName>
    <definedName name="eeeeee">#REF!</definedName>
    <definedName name="eeeeeeee">#REF!</definedName>
    <definedName name="eeeeeeeeee">#REF!</definedName>
    <definedName name="eeererer">#REF!</definedName>
    <definedName name="eettte">#REF!</definedName>
    <definedName name="efef">#REF!</definedName>
    <definedName name="egegg">#REF!</definedName>
    <definedName name="ejjjj">#REF!</definedName>
    <definedName name="ER" localSheetId="2" hidden="1">[8]Daten!#REF!</definedName>
    <definedName name="ER" localSheetId="8" hidden="1">[2]Daten!#REF!</definedName>
    <definedName name="ER" hidden="1">[22]Daten!#REF!</definedName>
    <definedName name="ererkk" localSheetId="2">#REF!</definedName>
    <definedName name="ererkk" localSheetId="8">#REF!</definedName>
    <definedName name="ererkk">#REF!</definedName>
    <definedName name="EUR">1</definedName>
    <definedName name="FA_Insg" localSheetId="2">#REF!</definedName>
    <definedName name="FA_Insg" localSheetId="8">#REF!</definedName>
    <definedName name="FA_Insg">#REF!</definedName>
    <definedName name="FA_Schlüssel" localSheetId="2">#REF!</definedName>
    <definedName name="FA_Schlüssel" localSheetId="8">#REF!</definedName>
    <definedName name="FA_Schlüssel">#REF!</definedName>
    <definedName name="FA_Weibl" localSheetId="8">#REF!</definedName>
    <definedName name="FA_Weibl">#REF!</definedName>
    <definedName name="Fachhochschulreife" localSheetId="2">[12]MZ_Daten!$K$1:$K$65536</definedName>
    <definedName name="Fachhochschulreife" localSheetId="8">[2]MZ_Daten!$K$1:$K$65536</definedName>
    <definedName name="Fachhochschulreife">[13]MZ_Daten!$K$1:$K$65536</definedName>
    <definedName name="FACHSCHULE" localSheetId="2">[12]MZ_Daten!$U$1:$U$65536</definedName>
    <definedName name="FACHSCHULE" localSheetId="8">[2]MZ_Daten!$U$1:$U$65536</definedName>
    <definedName name="FACHSCHULE">[13]MZ_Daten!$U$1:$U$65536</definedName>
    <definedName name="FACHSCHULE_DDR" localSheetId="2">[12]MZ_Daten!$V$1:$V$65536</definedName>
    <definedName name="FACHSCHULE_DDR" localSheetId="8">[2]MZ_Daten!$V$1:$V$65536</definedName>
    <definedName name="FACHSCHULE_DDR">[13]MZ_Daten!$V$1:$V$65536</definedName>
    <definedName name="fbbbbbb" localSheetId="8">#REF!</definedName>
    <definedName name="fbbbbbb">#REF!</definedName>
    <definedName name="fbgvsgf" localSheetId="8">#REF!</definedName>
    <definedName name="fbgvsgf">#REF!</definedName>
    <definedName name="fefe" localSheetId="8">#REF!</definedName>
    <definedName name="fefe">#REF!</definedName>
    <definedName name="ff" localSheetId="2" hidden="1">[1]Daten!#REF!</definedName>
    <definedName name="ff" localSheetId="8" hidden="1">[2]Daten!#REF!</definedName>
    <definedName name="ff" hidden="1">[1]Daten!#REF!</definedName>
    <definedName name="fff" localSheetId="2">#REF!</definedName>
    <definedName name="fff" localSheetId="8">#REF!</definedName>
    <definedName name="fff">#REF!</definedName>
    <definedName name="ffffffffffffffff" localSheetId="2">#REF!</definedName>
    <definedName name="ffffffffffffffff" localSheetId="8">#REF!</definedName>
    <definedName name="ffffffffffffffff">#REF!</definedName>
    <definedName name="fg" localSheetId="2">#REF!</definedName>
    <definedName name="fg" localSheetId="8">#REF!</definedName>
    <definedName name="fg">#REF!</definedName>
    <definedName name="fgdgrtet">#REF!</definedName>
    <definedName name="fgfg">#REF!</definedName>
    <definedName name="FH" localSheetId="2">[12]MZ_Daten!$X$1:$X$65536</definedName>
    <definedName name="FH" localSheetId="8">[2]MZ_Daten!$X$1:$X$65536</definedName>
    <definedName name="FH">[13]MZ_Daten!$X$1:$X$65536</definedName>
    <definedName name="fhethehet" localSheetId="8">#REF!</definedName>
    <definedName name="fhethehet">#REF!</definedName>
    <definedName name="Field_ISCED" localSheetId="2">[2]Liste!$B$1:$G$65536</definedName>
    <definedName name="Field_ISCED">[2]Liste!$B$1:$G$65536</definedName>
    <definedName name="Fields" localSheetId="2">[2]Liste!$B$1:$X$65536</definedName>
    <definedName name="Fields">[2]Liste!$B$1:$X$65536</definedName>
    <definedName name="Fields_II" localSheetId="2">[2]Liste!$I$1:$AA$65536</definedName>
    <definedName name="Fields_II">[2]Liste!$I$1:$AA$65536</definedName>
    <definedName name="FS_Daten_Insg" localSheetId="2">#REF!</definedName>
    <definedName name="FS_Daten_Insg" localSheetId="8">#REF!</definedName>
    <definedName name="FS_Daten_Insg">#REF!</definedName>
    <definedName name="FS_Daten_Weibl" localSheetId="2">#REF!</definedName>
    <definedName name="FS_Daten_Weibl" localSheetId="8">#REF!</definedName>
    <definedName name="FS_Daten_Weibl">#REF!</definedName>
    <definedName name="FS_Key" localSheetId="2">#REF!</definedName>
    <definedName name="FS_Key" localSheetId="8">#REF!</definedName>
    <definedName name="FS_Key">#REF!</definedName>
    <definedName name="g" hidden="1">#REF!</definedName>
    <definedName name="gafaf">#REF!</definedName>
    <definedName name="Gebiet" localSheetId="8">[2]BA!$CJ$15:$CJ$436</definedName>
    <definedName name="Gebiet">[18]BA!$CJ$15:$CJ$436</definedName>
    <definedName name="gege" localSheetId="8">#REF!</definedName>
    <definedName name="gege">#REF!</definedName>
    <definedName name="Geschlecht" localSheetId="8">[2]BA!$C$4:$CH$4</definedName>
    <definedName name="Geschlecht">[18]BA!$C$4:$CH$4</definedName>
    <definedName name="gfgfdgd" localSheetId="8">#REF!</definedName>
    <definedName name="gfgfdgd">#REF!</definedName>
    <definedName name="ggggg" localSheetId="8">#REF!</definedName>
    <definedName name="ggggg">#REF!</definedName>
    <definedName name="gggggggg" localSheetId="8">#REF!</definedName>
    <definedName name="gggggggg">#REF!</definedName>
    <definedName name="gggggggggggg">#REF!</definedName>
    <definedName name="gggggggggggggggg">#REF!</definedName>
    <definedName name="ghkue">#REF!</definedName>
    <definedName name="grgr">#REF!</definedName>
    <definedName name="grgrgr">#REF!</definedName>
    <definedName name="h">#REF!</definedName>
    <definedName name="Halbjahr">#REF!</definedName>
    <definedName name="Halbjahr1b">#REF!</definedName>
    <definedName name="hggo">#REF!</definedName>
    <definedName name="hh">#REF!</definedName>
    <definedName name="hhz">#REF!</definedName>
    <definedName name="hjhj">#REF!</definedName>
    <definedName name="hmmtm">#REF!</definedName>
    <definedName name="Hochschulreife" localSheetId="2">[12]MZ_Daten!$L$1:$L$65536</definedName>
    <definedName name="Hochschulreife" localSheetId="8">[2]MZ_Daten!$L$1:$L$65536</definedName>
    <definedName name="Hochschulreife">[13]MZ_Daten!$L$1:$L$65536</definedName>
    <definedName name="hph" localSheetId="8">#REF!</definedName>
    <definedName name="hph">#REF!</definedName>
    <definedName name="HS_Abschluss" localSheetId="8">#REF!</definedName>
    <definedName name="HS_Abschluss">#REF!</definedName>
    <definedName name="ii" localSheetId="8">#REF!</definedName>
    <definedName name="ii">#REF!</definedName>
    <definedName name="ISBN" localSheetId="2" hidden="1">[8]Daten!#REF!</definedName>
    <definedName name="ISBN" localSheetId="8" hidden="1">[2]Daten!#REF!</definedName>
    <definedName name="ISBN" hidden="1">[22]Daten!#REF!</definedName>
    <definedName name="isced_dual" localSheetId="2">#REF!</definedName>
    <definedName name="isced_dual" localSheetId="8">#REF!</definedName>
    <definedName name="isced_dual">#REF!</definedName>
    <definedName name="isced_dual_w" localSheetId="2">#REF!</definedName>
    <definedName name="isced_dual_w" localSheetId="8">#REF!</definedName>
    <definedName name="isced_dual_w">#REF!</definedName>
    <definedName name="iuziz" localSheetId="2">#REF!</definedName>
    <definedName name="iuziz" localSheetId="8">#REF!</definedName>
    <definedName name="iuziz">#REF!</definedName>
    <definedName name="j">#REF!</definedName>
    <definedName name="Jahr" localSheetId="2">[18]BA!$CJ$2</definedName>
    <definedName name="Jahr" localSheetId="8">#REF!</definedName>
    <definedName name="Jahr">#REF!</definedName>
    <definedName name="Jahr1b" localSheetId="8">#REF!</definedName>
    <definedName name="Jahr1b">#REF!</definedName>
    <definedName name="jbbbbbbbbbbbbbb" localSheetId="2">#REF!</definedName>
    <definedName name="jbbbbbbbbbbbbbb">#REF!</definedName>
    <definedName name="jj" localSheetId="2">#REF!</definedName>
    <definedName name="jj">#REF!</definedName>
    <definedName name="jjjjjjjj" localSheetId="2">#REF!</definedName>
    <definedName name="jjjjjjjj">#REF!</definedName>
    <definedName name="jjjjjjjjjjd">#REF!</definedName>
    <definedName name="joiejoigjreg">#REF!</definedName>
    <definedName name="jü">#REF!</definedName>
    <definedName name="k">#REF!</definedName>
    <definedName name="kannweg">#REF!</definedName>
    <definedName name="kannweg2">#REF!</definedName>
    <definedName name="Key_2005" localSheetId="8">'[2]01_S_Vorbildung'!$AO$12:$AO$13637</definedName>
    <definedName name="Key_2005">'[19]01_S_Vorbildung'!$AO$12:$AO$13637</definedName>
    <definedName name="Key_2005_Gebiet" localSheetId="8">'[2]01_S_Vorbildung'!$AQ$12:$AQ$13637</definedName>
    <definedName name="Key_2005_Gebiet">'[19]01_S_Vorbildung'!$AQ$12:$AQ$13637</definedName>
    <definedName name="Key_3_Schule" localSheetId="8">#REF!</definedName>
    <definedName name="Key_3_Schule">#REF!</definedName>
    <definedName name="Key_4_Schule" localSheetId="8">#REF!</definedName>
    <definedName name="Key_4_Schule">#REF!</definedName>
    <definedName name="Key_5_Schule" localSheetId="8">#REF!</definedName>
    <definedName name="Key_5_Schule">#REF!</definedName>
    <definedName name="Key_5er" localSheetId="2">[12]MZ_Daten!$AM$1:$AM$65536</definedName>
    <definedName name="Key_5er" localSheetId="8">[2]MZ_Daten!$AM$1:$AM$65536</definedName>
    <definedName name="Key_5er">[13]MZ_Daten!$AM$1:$AM$65536</definedName>
    <definedName name="Key_6_Schule" localSheetId="8">#REF!</definedName>
    <definedName name="Key_6_Schule">#REF!</definedName>
    <definedName name="key_fach_ges" localSheetId="2">[2]Liste!$B$1664:$I$2010</definedName>
    <definedName name="key_fach_ges">[2]Liste!$B$1664:$I$2010</definedName>
    <definedName name="Key_Privat" localSheetId="2">#REF!</definedName>
    <definedName name="Key_Privat" localSheetId="8">#REF!</definedName>
    <definedName name="Key_Privat">#REF!</definedName>
    <definedName name="Key_SH" localSheetId="8">'[2]01_S_Vorbildung'!$AO$1:$AO$65536</definedName>
    <definedName name="Key_SH">'[23]01_S_Vorbildung'!$AO$1:$AO$65536</definedName>
    <definedName name="kkk" localSheetId="2">#REF!</definedName>
    <definedName name="kkk" localSheetId="8">#REF!</definedName>
    <definedName name="kkk">#REF!</definedName>
    <definedName name="kkkk" localSheetId="2">#REF!</definedName>
    <definedName name="kkkk" localSheetId="8">#REF!</definedName>
    <definedName name="kkkk">#REF!</definedName>
    <definedName name="kkkkkkke" localSheetId="2">#REF!</definedName>
    <definedName name="kkkkkkke" localSheetId="8">#REF!</definedName>
    <definedName name="kkkkkkke">#REF!</definedName>
    <definedName name="kkkkkkkkkkkk">#REF!</definedName>
    <definedName name="kkkkkkkkkkkkko">#REF!</definedName>
    <definedName name="kkkr">#REF!</definedName>
    <definedName name="Konten_AU" localSheetId="8">[2]Konten!$D$8:$E$102</definedName>
    <definedName name="Konten_AU">[24]Konten!$D$8:$E$102</definedName>
    <definedName name="Konto" localSheetId="8">[2]BA!$CK$15:$CK$436</definedName>
    <definedName name="Konto">[18]BA!$CK$15:$CK$436</definedName>
    <definedName name="Laender" localSheetId="8">#REF!</definedName>
    <definedName name="Laender">#REF!</definedName>
    <definedName name="Land" localSheetId="8">[2]BA!$CI$15:$CI$436</definedName>
    <definedName name="Land">[18]BA!$CI$15:$CI$436</definedName>
    <definedName name="LEERE" localSheetId="2">[12]MZ_Daten!$S$1:$S$65536</definedName>
    <definedName name="LEERE" localSheetId="8">[2]MZ_Daten!$S$1:$S$65536</definedName>
    <definedName name="LEERE">[13]MZ_Daten!$S$1:$S$65536</definedName>
    <definedName name="Liste" localSheetId="8">#REF!</definedName>
    <definedName name="Liste">#REF!</definedName>
    <definedName name="Liste_Schulen" localSheetId="8">#REF!</definedName>
    <definedName name="Liste_Schulen">#REF!</definedName>
    <definedName name="llllöll" localSheetId="8">#REF!</definedName>
    <definedName name="llllöll">#REF!</definedName>
    <definedName name="MAKROER1">#REF!</definedName>
    <definedName name="MAKROER2">#REF!</definedName>
    <definedName name="Männlich">#REF!</definedName>
    <definedName name="MD_Insg">#REF!</definedName>
    <definedName name="MD_Key">#REF!</definedName>
    <definedName name="MD_Weibl">#REF!</definedName>
    <definedName name="mgjrzjrtj">#REF!</definedName>
    <definedName name="MmExcelLinker_4A63D66E_E958_4D64_948E_032908F00612" localSheetId="2">Ergebnis [17]BF!$A$2:$A$2</definedName>
    <definedName name="MmExcelLinker_4A63D66E_E958_4D64_948E_032908F00612" localSheetId="8">Ergebnis [2]BF!$A$2:$A$2</definedName>
    <definedName name="MmExcelLinker_4A63D66E_E958_4D64_948E_032908F00612">Ergebnis [17]BF!$A$2:$A$2</definedName>
    <definedName name="mmmh" localSheetId="2">#REF!</definedName>
    <definedName name="mmmh" localSheetId="8">#REF!</definedName>
    <definedName name="mmmh">#REF!</definedName>
    <definedName name="mü" localSheetId="2">#REF!</definedName>
    <definedName name="mü" localSheetId="8">#REF!</definedName>
    <definedName name="mü">#REF!</definedName>
    <definedName name="n" localSheetId="2">#REF!</definedName>
    <definedName name="n" localSheetId="8">#REF!</definedName>
    <definedName name="n">#REF!</definedName>
    <definedName name="NochInSchule" localSheetId="2">[12]MZ_Daten!$G$1:$G$65536</definedName>
    <definedName name="NochInSchule" localSheetId="8">[2]MZ_Daten!$G$1:$G$65536</definedName>
    <definedName name="NochInSchule">[13]MZ_Daten!$G$1:$G$65536</definedName>
    <definedName name="np" localSheetId="8">#REF!</definedName>
    <definedName name="np">#REF!</definedName>
    <definedName name="NW" localSheetId="2">[25]schulform!$C$20</definedName>
    <definedName name="NW" localSheetId="8">[2]schulform!$C$20</definedName>
    <definedName name="NW">[26]schulform!$C$20</definedName>
    <definedName name="öioöioö" localSheetId="8">#REF!</definedName>
    <definedName name="öioöioö">#REF!</definedName>
    <definedName name="öoiöioöoi" localSheetId="8">#REF!</definedName>
    <definedName name="öoiöioöoi">#REF!</definedName>
    <definedName name="ooooo" localSheetId="8">#REF!</definedName>
    <definedName name="ooooo">#REF!</definedName>
    <definedName name="p5_age" localSheetId="2">[27]E6C3NAGE!$A$1:$D$55</definedName>
    <definedName name="p5_age" localSheetId="8">[2]E6C3NAGE!$A$1:$D$55</definedName>
    <definedName name="p5_age">[28]E6C3NAGE!$A$1:$D$55</definedName>
    <definedName name="p5nr" localSheetId="2">[29]E6C3NE!$A$1:$AC$43</definedName>
    <definedName name="p5nr" localSheetId="8">[2]E6C3NE!$A$1:$AC$43</definedName>
    <definedName name="p5nr">[30]E6C3NE!$A$1:$AC$43</definedName>
    <definedName name="POpula" localSheetId="2">[31]POpula!$A$1:$I$1559</definedName>
    <definedName name="POpula" localSheetId="8">[2]POpula!$A$1:$I$1559</definedName>
    <definedName name="POpula">[32]POpula!$A$1:$I$1559</definedName>
    <definedName name="POS" localSheetId="2">[12]MZ_Daten!$I$1:$I$65536</definedName>
    <definedName name="POS" localSheetId="8">[2]MZ_Daten!$I$1:$I$65536</definedName>
    <definedName name="POS">[13]MZ_Daten!$I$1:$I$65536</definedName>
    <definedName name="PROMOTION" localSheetId="2">[12]MZ_Daten!$Z$1:$Z$65536</definedName>
    <definedName name="PROMOTION" localSheetId="8">[2]MZ_Daten!$Z$1:$Z$65536</definedName>
    <definedName name="PROMOTION">[13]MZ_Daten!$Z$1:$Z$65536</definedName>
    <definedName name="PROT01VK" localSheetId="8">#REF!</definedName>
    <definedName name="PROT01VK">#REF!</definedName>
    <definedName name="qqq" localSheetId="8">#REF!</definedName>
    <definedName name="qqq">#REF!</definedName>
    <definedName name="qqqq" localSheetId="8">#REF!</definedName>
    <definedName name="qqqq">#REF!</definedName>
    <definedName name="qqqqq">#REF!</definedName>
    <definedName name="qqqqqq">#REF!</definedName>
    <definedName name="qqqqqqqqqqq">#REF!</definedName>
    <definedName name="qqqqqqqqqqqq">#REF!</definedName>
    <definedName name="qqqqqqqqqqqqqqqq">#REF!</definedName>
    <definedName name="qwdqdwqd">#REF!</definedName>
    <definedName name="qwfef">#REF!</definedName>
    <definedName name="qwfeqfe">#REF!</definedName>
    <definedName name="Realschule" localSheetId="2">[12]MZ_Daten!$J$1:$J$65536</definedName>
    <definedName name="Realschule" localSheetId="8">[2]MZ_Daten!$J$1:$J$65536</definedName>
    <definedName name="Realschule">[13]MZ_Daten!$J$1:$J$65536</definedName>
    <definedName name="revbsrgv" localSheetId="8">#REF!</definedName>
    <definedName name="revbsrgv">#REF!</definedName>
    <definedName name="rrrrrrrr" localSheetId="8">#REF!</definedName>
    <definedName name="rrrrrrrr">#REF!</definedName>
    <definedName name="Schulart" localSheetId="8">#REF!</definedName>
    <definedName name="Schulart">#REF!</definedName>
    <definedName name="Schulen">#REF!</definedName>
    <definedName name="Schulen_Insg">#REF!</definedName>
    <definedName name="Schulen_Männl">#REF!</definedName>
    <definedName name="Schulen_Weibl">#REF!</definedName>
    <definedName name="sddk">#REF!</definedName>
    <definedName name="SdG_Daten_Insg">#REF!</definedName>
    <definedName name="SdG_Daten_Priv_Insg">#REF!</definedName>
    <definedName name="SdG_Daten_Priv_Weibl">#REF!</definedName>
    <definedName name="SdG_Daten_Weibl">#REF!</definedName>
    <definedName name="SdG_Key_Dauer">#REF!</definedName>
    <definedName name="SdG_Key_Field">#REF!</definedName>
    <definedName name="ss">#REF!</definedName>
    <definedName name="ssss">#REF!</definedName>
    <definedName name="sssss">#REF!</definedName>
    <definedName name="ssssss">#REF!</definedName>
    <definedName name="Staatsangehoerigkeit" localSheetId="8">[2]BA!$C$3:$CH$3</definedName>
    <definedName name="Staatsangehoerigkeit">[18]BA!$C$3:$CH$3</definedName>
    <definedName name="test" localSheetId="2" hidden="1">[8]Daten!#REF!</definedName>
    <definedName name="test" localSheetId="8" hidden="1">[2]Daten!#REF!</definedName>
    <definedName name="test" hidden="1">[22]Daten!#REF!</definedName>
    <definedName name="test2" localSheetId="2">#REF!</definedName>
    <definedName name="test2" localSheetId="8">#REF!</definedName>
    <definedName name="test2">#REF!</definedName>
    <definedName name="thhteghzetht" localSheetId="2">#REF!</definedName>
    <definedName name="thhteghzetht" localSheetId="8">#REF!</definedName>
    <definedName name="thhteghzetht">#REF!</definedName>
    <definedName name="trezez" localSheetId="2">#REF!</definedName>
    <definedName name="trezez" localSheetId="8">#REF!</definedName>
    <definedName name="trezez">#REF!</definedName>
    <definedName name="trjr">#REF!</definedName>
    <definedName name="tt">#REF!</definedName>
    <definedName name="ttttttttttt">#REF!</definedName>
    <definedName name="tztz">#REF!</definedName>
    <definedName name="uiuzi">#REF!</definedName>
    <definedName name="ukukuk">#REF!</definedName>
    <definedName name="UNI" localSheetId="2">[12]MZ_Daten!$Y$1:$Y$65536</definedName>
    <definedName name="UNI" localSheetId="8">[2]MZ_Daten!$Y$1:$Y$65536</definedName>
    <definedName name="UNI">[13]MZ_Daten!$Y$1:$Y$65536</definedName>
    <definedName name="uuuuuuuuuuuuuuuuuu" localSheetId="8">#REF!</definedName>
    <definedName name="uuuuuuuuuuuuuuuuuu">#REF!</definedName>
    <definedName name="uzkzuk" localSheetId="8">#REF!</definedName>
    <definedName name="uzkzuk">#REF!</definedName>
    <definedName name="vbbbbbbbbb" localSheetId="8">#REF!</definedName>
    <definedName name="vbbbbbbbbb">#REF!</definedName>
    <definedName name="VerwFH" localSheetId="2">[12]MZ_Daten!$W$1:$W$65536</definedName>
    <definedName name="VerwFH" localSheetId="8">[2]MZ_Daten!$W$1:$W$65536</definedName>
    <definedName name="VerwFH">[13]MZ_Daten!$W$1:$W$65536</definedName>
    <definedName name="VolksHauptschule" localSheetId="2">[12]MZ_Daten!$H$1:$H$65536</definedName>
    <definedName name="VolksHauptschule" localSheetId="8">[2]MZ_Daten!$H$1:$H$65536</definedName>
    <definedName name="VolksHauptschule">[13]MZ_Daten!$H$1:$H$65536</definedName>
    <definedName name="Vorbildung" localSheetId="8">[2]BA!$C$2:$CH$2</definedName>
    <definedName name="Vorbildung">[18]BA!$C$2:$CH$2</definedName>
    <definedName name="Vorbildung_AU" localSheetId="8">[2]Liste!$D$100:$E$109</definedName>
    <definedName name="Vorbildung_AU">[24]Liste!$D$100:$E$109</definedName>
    <definedName name="vsdgsgs" localSheetId="8">#REF!</definedName>
    <definedName name="vsdgsgs">#REF!</definedName>
    <definedName name="vvvvvvvvvv" localSheetId="8">#REF!</definedName>
    <definedName name="vvvvvvvvvv">#REF!</definedName>
    <definedName name="we" localSheetId="8">#REF!</definedName>
    <definedName name="we">#REF!</definedName>
    <definedName name="wegwgw">#REF!</definedName>
    <definedName name="werwerwr">#REF!</definedName>
    <definedName name="wgwrgrw">#REF!</definedName>
    <definedName name="wqwqw">#REF!</definedName>
    <definedName name="wrqrq">#REF!</definedName>
    <definedName name="ww">#REF!</definedName>
    <definedName name="www">#REF!</definedName>
    <definedName name="wwwwwwwwww">#REF!</definedName>
    <definedName name="wwwwwwwwwww">#REF!</definedName>
    <definedName name="wwwwwwwwwwww">#REF!</definedName>
    <definedName name="wwwwwwwwwwwwww">#REF!</definedName>
    <definedName name="ycyc">#REF!</definedName>
    <definedName name="ydsadsa">#REF!</definedName>
    <definedName name="zjztj">#REF!</definedName>
    <definedName name="ZR_Daten" localSheetId="8">[2]ZR_BA!$E$8:$X$65</definedName>
    <definedName name="ZR_Daten">[33]ZR_BA!$E$8:$X$65</definedName>
    <definedName name="ZR_Geschlecht" localSheetId="8">[2]ZR_BA!$A$8:$A$65</definedName>
    <definedName name="ZR_Geschlecht">[33]ZR_BA!$A$8:$A$65</definedName>
    <definedName name="ZR_Jahr" localSheetId="8">[2]ZR_BA!$D$8:$D$65</definedName>
    <definedName name="ZR_Jahr">[33]ZR_BA!$D$8:$D$65</definedName>
    <definedName name="ZR_Konto" localSheetId="8">[2]ZR_BA!$B$8:$B$65</definedName>
    <definedName name="ZR_Konto">[33]ZR_BA!$B$8:$B$65</definedName>
    <definedName name="ZR_Land" localSheetId="8">[2]ZR_BA!$E$5:$X$5</definedName>
    <definedName name="ZR_Land">[33]ZR_BA!$E$5:$X$5</definedName>
    <definedName name="zutzut" localSheetId="8">#REF!</definedName>
    <definedName name="zutzut">#REF!</definedName>
    <definedName name="zzz" localSheetId="8">#REF!</definedName>
    <definedName name="zzz">#REF!</definedName>
    <definedName name="zzzz" localSheetId="8">#REF!</definedName>
    <definedName name="zzzz">#REF!</definedName>
    <definedName name="zzzzzzzzzzz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3" i="44" l="1"/>
  <c r="B47" i="44" s="1"/>
  <c r="C49" i="44" s="1"/>
  <c r="F47" i="44"/>
  <c r="G51" i="44" s="1"/>
  <c r="D47" i="44"/>
  <c r="E49" i="44" s="1"/>
  <c r="U6" i="40"/>
  <c r="C53" i="44" l="1"/>
  <c r="E53" i="44"/>
  <c r="G53" i="44"/>
  <c r="C51" i="44"/>
  <c r="E51" i="44"/>
  <c r="C52" i="44"/>
  <c r="E52" i="44"/>
  <c r="C50" i="44"/>
  <c r="E50" i="44"/>
  <c r="G50" i="44"/>
  <c r="C48" i="44"/>
  <c r="E48" i="44"/>
  <c r="G48" i="44"/>
  <c r="G49" i="44"/>
  <c r="U63" i="37"/>
  <c r="U53" i="37"/>
  <c r="U43" i="37"/>
  <c r="Q24" i="42" l="1"/>
  <c r="S24" i="42" s="1"/>
  <c r="N24" i="42"/>
  <c r="P24" i="42" s="1"/>
  <c r="K24" i="42"/>
  <c r="M24" i="42" s="1"/>
  <c r="H24" i="42"/>
  <c r="J24" i="42" s="1"/>
  <c r="E24" i="42"/>
  <c r="C24" i="42"/>
  <c r="Q23" i="42"/>
  <c r="S23" i="42" s="1"/>
  <c r="P23" i="42"/>
  <c r="N23" i="42"/>
  <c r="K23" i="42"/>
  <c r="H23" i="42"/>
  <c r="J23" i="42" s="1"/>
  <c r="E23" i="42"/>
  <c r="G23" i="42" s="1"/>
  <c r="C23" i="42"/>
  <c r="Q22" i="42"/>
  <c r="S22" i="42" s="1"/>
  <c r="N22" i="42"/>
  <c r="P22" i="42" s="1"/>
  <c r="K22" i="42"/>
  <c r="M22" i="42" s="1"/>
  <c r="H22" i="42"/>
  <c r="J22" i="42" s="1"/>
  <c r="E22" i="42"/>
  <c r="B22" i="42" s="1"/>
  <c r="C22" i="42"/>
  <c r="Q21" i="42"/>
  <c r="S21" i="42" s="1"/>
  <c r="N21" i="42"/>
  <c r="P21" i="42" s="1"/>
  <c r="K21" i="42"/>
  <c r="M21" i="42" s="1"/>
  <c r="H21" i="42"/>
  <c r="J21" i="42" s="1"/>
  <c r="E21" i="42"/>
  <c r="B21" i="42" s="1"/>
  <c r="C21" i="42"/>
  <c r="Q20" i="42"/>
  <c r="S20" i="42" s="1"/>
  <c r="N20" i="42"/>
  <c r="P20" i="42" s="1"/>
  <c r="K20" i="42"/>
  <c r="M20" i="42" s="1"/>
  <c r="H20" i="42"/>
  <c r="J20" i="42" s="1"/>
  <c r="E20" i="42"/>
  <c r="G20" i="42" s="1"/>
  <c r="C20" i="42"/>
  <c r="Q19" i="42"/>
  <c r="S19" i="42" s="1"/>
  <c r="N19" i="42"/>
  <c r="P19" i="42" s="1"/>
  <c r="K19" i="42"/>
  <c r="M19" i="42" s="1"/>
  <c r="H19" i="42"/>
  <c r="J19" i="42" s="1"/>
  <c r="E19" i="42"/>
  <c r="G19" i="42" s="1"/>
  <c r="C19" i="42"/>
  <c r="Q18" i="42"/>
  <c r="S18" i="42" s="1"/>
  <c r="N18" i="42"/>
  <c r="P18" i="42" s="1"/>
  <c r="K18" i="42"/>
  <c r="M18" i="42" s="1"/>
  <c r="H18" i="42"/>
  <c r="J18" i="42" s="1"/>
  <c r="E18" i="42"/>
  <c r="C18" i="42"/>
  <c r="Q17" i="42"/>
  <c r="S17" i="42" s="1"/>
  <c r="N17" i="42"/>
  <c r="P17" i="42" s="1"/>
  <c r="K17" i="42"/>
  <c r="M17" i="42" s="1"/>
  <c r="H17" i="42"/>
  <c r="J17" i="42" s="1"/>
  <c r="E17" i="42"/>
  <c r="C17" i="42"/>
  <c r="Q16" i="42"/>
  <c r="S16" i="42" s="1"/>
  <c r="N16" i="42"/>
  <c r="P16" i="42" s="1"/>
  <c r="K16" i="42"/>
  <c r="M16" i="42" s="1"/>
  <c r="H16" i="42"/>
  <c r="J16" i="42" s="1"/>
  <c r="E16" i="42"/>
  <c r="C16" i="42"/>
  <c r="Q15" i="42"/>
  <c r="S15" i="42" s="1"/>
  <c r="N15" i="42"/>
  <c r="P15" i="42" s="1"/>
  <c r="K15" i="42"/>
  <c r="M15" i="42" s="1"/>
  <c r="H15" i="42"/>
  <c r="E15" i="42"/>
  <c r="G15" i="42" s="1"/>
  <c r="C15" i="42"/>
  <c r="D15" i="42" s="1"/>
  <c r="Q14" i="42"/>
  <c r="S14" i="42" s="1"/>
  <c r="N14" i="42"/>
  <c r="P14" i="42" s="1"/>
  <c r="K14" i="42"/>
  <c r="M14" i="42" s="1"/>
  <c r="H14" i="42"/>
  <c r="J14" i="42" s="1"/>
  <c r="E14" i="42"/>
  <c r="C14" i="42"/>
  <c r="N13" i="42"/>
  <c r="P13" i="42" s="1"/>
  <c r="K13" i="42"/>
  <c r="M13" i="42" s="1"/>
  <c r="H13" i="42"/>
  <c r="J13" i="42" s="1"/>
  <c r="E13" i="42"/>
  <c r="G13" i="42" s="1"/>
  <c r="C13" i="42"/>
  <c r="Q12" i="42"/>
  <c r="S12" i="42" s="1"/>
  <c r="N12" i="42"/>
  <c r="P12" i="42" s="1"/>
  <c r="K12" i="42"/>
  <c r="M12" i="42" s="1"/>
  <c r="H12" i="42"/>
  <c r="J12" i="42" s="1"/>
  <c r="E12" i="42"/>
  <c r="G12" i="42" s="1"/>
  <c r="C12" i="42"/>
  <c r="Q11" i="42"/>
  <c r="S11" i="42" s="1"/>
  <c r="N11" i="42"/>
  <c r="P11" i="42" s="1"/>
  <c r="K11" i="42"/>
  <c r="H11" i="42"/>
  <c r="J11" i="42" s="1"/>
  <c r="E11" i="42"/>
  <c r="G11" i="42" s="1"/>
  <c r="C11" i="42"/>
  <c r="Q10" i="42"/>
  <c r="S10" i="42" s="1"/>
  <c r="N10" i="42"/>
  <c r="P10" i="42" s="1"/>
  <c r="K10" i="42"/>
  <c r="M10" i="42" s="1"/>
  <c r="H10" i="42"/>
  <c r="J10" i="42" s="1"/>
  <c r="E10" i="42"/>
  <c r="C10" i="42"/>
  <c r="Q9" i="42"/>
  <c r="S9" i="42" s="1"/>
  <c r="N9" i="42"/>
  <c r="P9" i="42" s="1"/>
  <c r="K9" i="42"/>
  <c r="M9" i="42" s="1"/>
  <c r="H9" i="42"/>
  <c r="J9" i="42" s="1"/>
  <c r="E9" i="42"/>
  <c r="G9" i="42" s="1"/>
  <c r="C9" i="42"/>
  <c r="Q8" i="42"/>
  <c r="S8" i="42" s="1"/>
  <c r="N8" i="42"/>
  <c r="P8" i="42" s="1"/>
  <c r="K8" i="42"/>
  <c r="M8" i="42" s="1"/>
  <c r="H8" i="42"/>
  <c r="J8" i="42" s="1"/>
  <c r="E8" i="42"/>
  <c r="C8" i="42"/>
  <c r="Q7" i="42"/>
  <c r="S7" i="42" s="1"/>
  <c r="N7" i="42"/>
  <c r="P7" i="42" s="1"/>
  <c r="K7" i="42"/>
  <c r="H7" i="42"/>
  <c r="J7" i="42" s="1"/>
  <c r="E7" i="42"/>
  <c r="G7" i="42" s="1"/>
  <c r="C7" i="42"/>
  <c r="Q6" i="42"/>
  <c r="S6" i="42" s="1"/>
  <c r="N6" i="42"/>
  <c r="P6" i="42" s="1"/>
  <c r="K6" i="42"/>
  <c r="M6" i="42" s="1"/>
  <c r="H6" i="42"/>
  <c r="J6" i="42" s="1"/>
  <c r="E6" i="42"/>
  <c r="G6" i="42" s="1"/>
  <c r="C6" i="42"/>
  <c r="B26" i="21"/>
  <c r="B25" i="21"/>
  <c r="B24" i="21"/>
  <c r="B23" i="21"/>
  <c r="B22" i="21"/>
  <c r="B21" i="21"/>
  <c r="B20" i="21"/>
  <c r="B19" i="21"/>
  <c r="B18" i="21"/>
  <c r="B17" i="21"/>
  <c r="B16" i="21"/>
  <c r="B15" i="21"/>
  <c r="B14" i="21"/>
  <c r="B13" i="21"/>
  <c r="B12" i="21"/>
  <c r="B11" i="21"/>
  <c r="B10" i="21"/>
  <c r="B9" i="21"/>
  <c r="B8" i="21"/>
  <c r="B11" i="42" l="1"/>
  <c r="D11" i="42" s="1"/>
  <c r="B9" i="42"/>
  <c r="D9" i="42" s="1"/>
  <c r="D21" i="42"/>
  <c r="B16" i="42"/>
  <c r="B17" i="42"/>
  <c r="D17" i="42" s="1"/>
  <c r="B18" i="42"/>
  <c r="D18" i="42" s="1"/>
  <c r="B23" i="42"/>
  <c r="B13" i="42"/>
  <c r="D13" i="42" s="1"/>
  <c r="B19" i="42"/>
  <c r="D19" i="42" s="1"/>
  <c r="B8" i="42"/>
  <c r="D8" i="42" s="1"/>
  <c r="B7" i="42"/>
  <c r="D7" i="42" s="1"/>
  <c r="D23" i="42"/>
  <c r="M23" i="42"/>
  <c r="B10" i="42"/>
  <c r="M11" i="42"/>
  <c r="B14" i="42"/>
  <c r="G17" i="42"/>
  <c r="G21" i="42"/>
  <c r="D16" i="42"/>
  <c r="B24" i="42"/>
  <c r="D24" i="42" s="1"/>
  <c r="M7" i="42"/>
  <c r="D22" i="42"/>
  <c r="D10" i="42"/>
  <c r="D14" i="42"/>
  <c r="B6" i="42"/>
  <c r="D6" i="42" s="1"/>
  <c r="G8" i="42"/>
  <c r="B12" i="42"/>
  <c r="D12" i="42" s="1"/>
  <c r="G14" i="42"/>
  <c r="G16" i="42"/>
  <c r="B20" i="42"/>
  <c r="D20" i="42" s="1"/>
  <c r="G22" i="42"/>
  <c r="G10" i="42"/>
  <c r="G18" i="42"/>
  <c r="G24" i="42"/>
  <c r="G45" i="44" l="1"/>
  <c r="G43" i="44"/>
  <c r="G42" i="44"/>
  <c r="G41" i="44"/>
  <c r="G40" i="44"/>
  <c r="G39" i="44"/>
  <c r="E45" i="44"/>
  <c r="E44" i="44"/>
  <c r="E43" i="44"/>
  <c r="E42" i="44"/>
  <c r="E41" i="44"/>
  <c r="E40" i="44"/>
  <c r="E39" i="44"/>
  <c r="B38" i="44"/>
  <c r="C42" i="44" s="1"/>
  <c r="C43" i="44" l="1"/>
  <c r="C44" i="44"/>
  <c r="C39" i="44"/>
  <c r="C45" i="44"/>
  <c r="C40" i="44"/>
  <c r="C41" i="44"/>
  <c r="M11" i="40" l="1"/>
  <c r="K11" i="40"/>
  <c r="M10" i="40"/>
  <c r="K10" i="40"/>
  <c r="M9" i="40"/>
  <c r="K9" i="40"/>
  <c r="M8" i="40"/>
  <c r="K8" i="40"/>
  <c r="K7" i="40"/>
  <c r="T6" i="40"/>
  <c r="S6" i="40"/>
  <c r="R6" i="40"/>
  <c r="Q6" i="40"/>
  <c r="P6" i="40"/>
  <c r="O6" i="40"/>
  <c r="N6" i="40"/>
  <c r="L6" i="40"/>
  <c r="J6" i="40"/>
  <c r="I6" i="40"/>
  <c r="H6" i="40"/>
  <c r="G6" i="40"/>
  <c r="F6" i="40"/>
  <c r="E6" i="40"/>
  <c r="D6" i="40"/>
  <c r="C6" i="40"/>
  <c r="B6" i="40"/>
  <c r="K6" i="40" l="1"/>
</calcChain>
</file>

<file path=xl/sharedStrings.xml><?xml version="1.0" encoding="utf-8"?>
<sst xmlns="http://schemas.openxmlformats.org/spreadsheetml/2006/main" count="741" uniqueCount="231">
  <si>
    <t>Zurück zum Inhalt</t>
  </si>
  <si>
    <t>Land</t>
  </si>
  <si>
    <t>Insgesamt</t>
  </si>
  <si>
    <t>Davon</t>
  </si>
  <si>
    <t>Anzahl</t>
  </si>
  <si>
    <t>Deutschland</t>
  </si>
  <si>
    <t>Westdeutschland</t>
  </si>
  <si>
    <t>Ostdeutschland</t>
  </si>
  <si>
    <t>Baden-Württemberg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</si>
  <si>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</si>
  <si>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</si>
  <si>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</si>
  <si>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</si>
  <si>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</si>
  <si>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</si>
  <si>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</si>
  <si>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</si>
  <si>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</si>
  <si>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</si>
  <si>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</si>
  <si>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</si>
  <si>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</si>
  <si>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</si>
  <si>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</si>
  <si>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Altersjahr</t>
  </si>
  <si>
    <r>
      <t>2015</t>
    </r>
    <r>
      <rPr>
        <vertAlign val="superscript"/>
        <sz val="9"/>
        <color indexed="8"/>
        <rFont val="Arial"/>
        <family val="2"/>
      </rPr>
      <t>1)</t>
    </r>
  </si>
  <si>
    <r>
      <t>Insgesamt</t>
    </r>
    <r>
      <rPr>
        <vertAlign val="superscript"/>
        <sz val="9"/>
        <color indexed="8"/>
        <rFont val="Arial"/>
        <family val="2"/>
      </rPr>
      <t>2)</t>
    </r>
  </si>
  <si>
    <t xml:space="preserve">Davon </t>
  </si>
  <si>
    <r>
      <t>Tagesein-
richtungen</t>
    </r>
    <r>
      <rPr>
        <vertAlign val="superscript"/>
        <sz val="9"/>
        <color indexed="8"/>
        <rFont val="Arial"/>
        <family val="2"/>
      </rPr>
      <t>2)</t>
    </r>
  </si>
  <si>
    <t>in %</t>
  </si>
  <si>
    <t>in Prozentpunkten</t>
  </si>
  <si>
    <t>Unter 3-Jährige</t>
  </si>
  <si>
    <t>Unter 1-Jährige</t>
  </si>
  <si>
    <t>1-Jährige</t>
  </si>
  <si>
    <t>2-Jährige</t>
  </si>
  <si>
    <t>3- bis unter 6-Jährige</t>
  </si>
  <si>
    <t>3-Jährige</t>
  </si>
  <si>
    <t>4-Jährige</t>
  </si>
  <si>
    <t>5-Jährige</t>
  </si>
  <si>
    <r>
      <t xml:space="preserve">* Die Quote der Bildungsbeteiligung weicht aufgrund unterschiedlicher methodischer Vorgehensweisen von der in </t>
    </r>
    <r>
      <rPr>
        <b/>
        <sz val="8.5"/>
        <rFont val="Arial"/>
        <family val="2"/>
      </rPr>
      <t>B4</t>
    </r>
    <r>
      <rPr>
        <sz val="8.5"/>
        <rFont val="Arial"/>
        <family val="2"/>
      </rPr>
      <t xml:space="preserve"> ausgewiesenen Quote der Bildungsbeteiligung ab.</t>
    </r>
  </si>
  <si>
    <t>** Kinder, die sowohl Tageseinrichtungen als auch Tagespflege nutzen, wurden bis zum Jahr 2008 doppelt gezählt. Seit 2009 werden sie nur in Tageseinrichtungen berücksichtigt.</t>
  </si>
  <si>
    <t>·</t>
  </si>
  <si>
    <t>Personengruppe</t>
  </si>
  <si>
    <t>Davon nach Alter des Kindes von … bis unter … Jahre</t>
  </si>
  <si>
    <t>Nicht erwerbstätig</t>
  </si>
  <si>
    <t>Vollzeit</t>
  </si>
  <si>
    <t>Teilzeit</t>
  </si>
  <si>
    <t>Niedrig</t>
  </si>
  <si>
    <t>Mittel</t>
  </si>
  <si>
    <t>Hoch</t>
  </si>
  <si>
    <t>Familienform</t>
  </si>
  <si>
    <t>Paarfamilie</t>
  </si>
  <si>
    <t>Alleinerziehend</t>
  </si>
  <si>
    <t>in % an der altersentsprechenden Bevölkerung</t>
  </si>
  <si>
    <t>Klicken Sie auf den unten stehenden Link oder auf den Reiter am unteren Bildschirmrand, um eine gewünschte Tabelle aufzurufen!</t>
  </si>
  <si>
    <t xml:space="preserve">Inhalt </t>
  </si>
  <si>
    <t>Zeichenerklärung in den Tabellen</t>
  </si>
  <si>
    <t>–</t>
  </si>
  <si>
    <t>= nichts vorhanden</t>
  </si>
  <si>
    <t>= Zahlenwert größer als null, aber kleiner als die Hälfte der verwendeten Einheit</t>
  </si>
  <si>
    <t>/</t>
  </si>
  <si>
    <t>= keine Angaben, da Zahlenwert nicht sicher genug</t>
  </si>
  <si>
    <t>(n)</t>
  </si>
  <si>
    <t>= Aussagewert eingeschränkt, da die Stichprobe sehr klein ist</t>
  </si>
  <si>
    <t>= keine Daten verfügbar</t>
  </si>
  <si>
    <t>X</t>
  </si>
  <si>
    <t>=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</si>
  <si>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</si>
  <si>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</si>
  <si>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</si>
  <si>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</si>
  <si>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3) Aufgrund der zeitweiligen Schließung bzw. des eingeschränkten Betriebs der Kindertageseinrichtungen in Nordrhein-Westfalen durch die Corona-Pandemie konnten einige Einrichtungen ihre Daten nicht rechtzeitig übermitteln. Bei den vorliegenden Daten muss von einer Untererfassung von ca. 50 KiTas mit ca. 2.000 betreuten Kindern und dem jeweiligen Personal ausgegangen werden.</t>
  </si>
  <si>
    <r>
      <t>2020</t>
    </r>
    <r>
      <rPr>
        <vertAlign val="superscript"/>
        <sz val="9"/>
        <color indexed="8"/>
        <rFont val="Arial"/>
        <family val="2"/>
      </rPr>
      <t>3)</t>
    </r>
  </si>
  <si>
    <r>
      <t>2020</t>
    </r>
    <r>
      <rPr>
        <vertAlign val="superscript"/>
        <sz val="9"/>
        <color indexed="8"/>
        <rFont val="Arial"/>
        <family val="2"/>
      </rPr>
      <t>1)</t>
    </r>
  </si>
  <si>
    <t xml:space="preserve">Kinder in Kindertagesbetreuung </t>
  </si>
  <si>
    <t>Tages-
pflege</t>
  </si>
  <si>
    <t>2) Bei der Quote der 3- bis unter 6-Jährigen werden Kinder, die vorschulische Einrichtungen besuchen, berücksichtigt. Für die Quote der 5-Jährigen werden ebenfalls überwiegend 5-jährige Kinder, die vorschulische Einrichtungen besuchen, berücksichtigt. Bei den anderen jahrgangsspezifischen Quoten der 3- und 4-Jährigen können die Kinder in vorschulischen Einrichtungen nicht berücksichtigt werden, da keine exakte Aufgliederung der Vorschulkinder nach diesen Altersjahren vorliegt. Lediglich für Baden-Württemberg ist diese Aufgliederung möglich, hier wurden nur die 5-Jährigen in vorschulischen Einrichtungen berücksichtigt. Für den 15.03.2006 liegt keine gesonderte Ausweisung der 5-Jährigen vor, die vorschulische Einrichtungen bzw. die Schule besuchen. Für Hamburg wurde 2013 erstmals eine stichtagsgenaue Sonderauswertung herangezogen, die die Anzahl der 5-Jährigen in vorschulischen Einrichtungen bzw. Schulen am 01.03.2013 ausweist und seitdem fortgeschrieben.</t>
  </si>
  <si>
    <t>1) Aufgrund der zeitweiligen Schließung bzw. des eingeschränkten Betriebs der Kindertageseinrichtungen in Nordrhein-Westfalen durch die Corona-Pandemie konnten einige Einrichtungen ihre Daten nicht rechtzeitig übermitteln. Bei den vorliegenden Daten muss von einer Untererfassung von ca. 50 KiTas mit ca. 2.000 betreuten Kindern und dem jeweiligen Personal ausgegangen werden.</t>
  </si>
  <si>
    <r>
      <t>Tagesein-
richtungen</t>
    </r>
    <r>
      <rPr>
        <vertAlign val="superscript"/>
        <sz val="9"/>
        <color rgb="FF000000"/>
        <rFont val="Arial"/>
        <family val="2"/>
      </rPr>
      <t>2)</t>
    </r>
  </si>
  <si>
    <t>Kinder im Alter von unter 3 Jahren</t>
  </si>
  <si>
    <t>Kinder im Alter von 3 Jahren bis zum Schuleintritt</t>
  </si>
  <si>
    <t>* Ohne Schulkinder und in Schulkindergärten und Vorschulen betreute Kinder.</t>
  </si>
  <si>
    <t>Kinder in Tages-betreuung</t>
  </si>
  <si>
    <t xml:space="preserve">Davon mit einer vertraglich vereinbarten Betreuungszeit in Stunden pro Woche </t>
  </si>
  <si>
    <t>Bis zu 25 Stunden wöchentlich</t>
  </si>
  <si>
    <t>Mehr als 25 
bis zu 35 Stunden wöchentlich</t>
  </si>
  <si>
    <t>* Kinder, die sowohl Tageseinrichtungen als auch Kindertagespflege nutzen, wurden 2006 doppelt gezählt. 2013 und 2015 werden sie nur in Tageseinrichtungen berücksichtigt.</t>
  </si>
  <si>
    <t>Tab. C4-1web</t>
  </si>
  <si>
    <t>Tab. C4-2web</t>
  </si>
  <si>
    <t>Tab. C4-3web</t>
  </si>
  <si>
    <t>Tab. C4-4web</t>
  </si>
  <si>
    <t>Tab. C4-5web</t>
  </si>
  <si>
    <t>Mehr als 35 bis zu 45 Stunden wöchentlich</t>
  </si>
  <si>
    <t>Mehr als 45 Stunden wöchentlich</t>
  </si>
  <si>
    <t>Tab. C4-6web</t>
  </si>
  <si>
    <t>1 bis unter 2 Jahre</t>
  </si>
  <si>
    <t>2 bis unter 3 Jahre</t>
  </si>
  <si>
    <t>1 bis unter 6 Jahre</t>
  </si>
  <si>
    <t>3 bis unter 6 Jahre</t>
  </si>
  <si>
    <t xml:space="preserve">2) Einschließlich unter 1-Jährigen, die nicht gesondert ausgewiesen werden. </t>
  </si>
  <si>
    <t>Altersjahre</t>
  </si>
  <si>
    <t>Elternbedarf zum wöchentlichen Betreuungsumfang</t>
  </si>
  <si>
    <t>3- bis Schuleintritt</t>
  </si>
  <si>
    <t xml:space="preserve">3- bis Schuleintritt </t>
  </si>
  <si>
    <t>Tab. C4-7web</t>
  </si>
  <si>
    <t>Tab. C4-8web</t>
  </si>
  <si>
    <t xml:space="preserve">Zurück zum Inhalt </t>
  </si>
  <si>
    <t>Anzahl in Tsd.</t>
  </si>
  <si>
    <t>Einwanderungsgeschichte des Kindes</t>
  </si>
  <si>
    <t>Beide Elternteile in DE geboren</t>
  </si>
  <si>
    <t>Ein Elternteil in DE geboren</t>
  </si>
  <si>
    <t>beide Elternteile in DE geboren</t>
  </si>
  <si>
    <t>ein Elternteil in DE geboren</t>
  </si>
  <si>
    <t>3) Mütter, die ihre Erwerbstätigkeit durch Mutterschutz oder Elternzeit unterbrochen haben, werden bei der realisierte Erwerbstätigkeit nicht zu den Erwerbstätigen gezählt.</t>
  </si>
  <si>
    <t>4) Höchster Bildungsabschluss der Eltern: Niedrig = ISCED 1-2 , Mittel = ISCED 3-4, Hoch= ISCED 5-8</t>
  </si>
  <si>
    <t>Jahr</t>
  </si>
  <si>
    <t>Kinder in Kindertages-betreuung insgesamt</t>
  </si>
  <si>
    <t xml:space="preserve">Kinder in Kindertageseinrichtungen </t>
  </si>
  <si>
    <t>Kinder in Kindertagespflege</t>
  </si>
  <si>
    <t>Tab. C4-9web</t>
  </si>
  <si>
    <t>Tab. C4-10web</t>
  </si>
  <si>
    <r>
      <t>Insgesamt</t>
    </r>
    <r>
      <rPr>
        <vertAlign val="superscript"/>
        <sz val="9"/>
        <rFont val="Arial"/>
        <family val="2"/>
      </rPr>
      <t>1)</t>
    </r>
  </si>
  <si>
    <r>
      <t xml:space="preserve"> unter 3 Jahre</t>
    </r>
    <r>
      <rPr>
        <vertAlign val="superscript"/>
        <sz val="9"/>
        <rFont val="Arial"/>
        <family val="2"/>
      </rPr>
      <t>2)</t>
    </r>
  </si>
  <si>
    <r>
      <t>Realisierte Erwerbstätigkeit der Mutter</t>
    </r>
    <r>
      <rPr>
        <vertAlign val="superscript"/>
        <sz val="9"/>
        <rFont val="Arial"/>
        <family val="2"/>
      </rPr>
      <t>3)</t>
    </r>
  </si>
  <si>
    <r>
      <t>Höchster Bildungsabschluss der Eltern</t>
    </r>
    <r>
      <rPr>
        <vertAlign val="superscript"/>
        <sz val="9"/>
        <rFont val="Arial"/>
        <family val="2"/>
      </rPr>
      <t>4)</t>
    </r>
  </si>
  <si>
    <r>
      <t>Ohne Einwanderungsgeschichte</t>
    </r>
    <r>
      <rPr>
        <vertAlign val="superscript"/>
        <sz val="9"/>
        <rFont val="Arial"/>
        <family val="2"/>
      </rPr>
      <t>5)</t>
    </r>
  </si>
  <si>
    <r>
      <t>Mit Einwanderungsgeschichte</t>
    </r>
    <r>
      <rPr>
        <vertAlign val="superscript"/>
        <sz val="9"/>
        <rFont val="Arial"/>
        <family val="2"/>
      </rPr>
      <t>6)</t>
    </r>
  </si>
  <si>
    <t xml:space="preserve">* Kinder in Tagespflege, die zusätzlich eine Kindertageseinrichtung oder eine Ganztagsschule besuchen, werden nicht doppelt gezählt. </t>
  </si>
  <si>
    <t>Unter 6-Jährige</t>
  </si>
  <si>
    <t>5) inklusive Kinder mit einem im Ausland geborenen Elternteil.</t>
  </si>
  <si>
    <t>6) Kinder mit zwei im Ausland geborenen Elternteilen.</t>
  </si>
  <si>
    <t xml:space="preserve">Quelle: FDZ der Statistischen Ämter des Bundes und der Länder, Statistik der Kinder und tätigen Personen in Tageseinrichtungen, versch. Jahre [DOI: 10.21242/22541.2012.00.00.1.1.0 bis 10.21242/22541.2025.00.00.1.1.0] und FDZ der Statistischen Ämter des Bundes und der Länder, Statistik der Kinder und tätigen Personen in öffentlich geförderter Kindertagespflege, versch. Jahre [DOI: 10.21242/22543.2012.00.00.1.1.0 bis 10.21242/22543.2025.00.00.1.1.0]; Berechnungen des Forschungsverbundes DJI/TU Dortmund </t>
  </si>
  <si>
    <t>Veränderungen 2025 zu 2015</t>
  </si>
  <si>
    <t xml:space="preserve">Im Bildungsbericht 2024 enthalten als </t>
  </si>
  <si>
    <t xml:space="preserve">Tab. C4-1web </t>
  </si>
  <si>
    <r>
      <t>2006</t>
    </r>
    <r>
      <rPr>
        <vertAlign val="superscript"/>
        <sz val="9"/>
        <color indexed="8"/>
        <rFont val="Arial"/>
        <family val="2"/>
      </rPr>
      <t>1)</t>
    </r>
  </si>
  <si>
    <r>
      <t>2007</t>
    </r>
    <r>
      <rPr>
        <vertAlign val="superscript"/>
        <sz val="9"/>
        <color indexed="8"/>
        <rFont val="Arial"/>
        <family val="2"/>
      </rPr>
      <t>1)</t>
    </r>
  </si>
  <si>
    <r>
      <t>2008</t>
    </r>
    <r>
      <rPr>
        <vertAlign val="superscript"/>
        <sz val="9"/>
        <color indexed="8"/>
        <rFont val="Arial"/>
        <family val="2"/>
      </rPr>
      <t>1)</t>
    </r>
  </si>
  <si>
    <r>
      <t>2012</t>
    </r>
    <r>
      <rPr>
        <vertAlign val="superscript"/>
        <sz val="9"/>
        <color indexed="8"/>
        <rFont val="Arial"/>
        <family val="2"/>
      </rPr>
      <t>2)</t>
    </r>
  </si>
  <si>
    <r>
      <t>2013</t>
    </r>
    <r>
      <rPr>
        <vertAlign val="superscript"/>
        <sz val="9"/>
        <color indexed="8"/>
        <rFont val="Arial"/>
        <family val="2"/>
      </rPr>
      <t>3)</t>
    </r>
  </si>
  <si>
    <r>
      <t>2015</t>
    </r>
    <r>
      <rPr>
        <vertAlign val="superscript"/>
        <sz val="9"/>
        <color indexed="8"/>
        <rFont val="Arial"/>
        <family val="2"/>
      </rPr>
      <t>4)</t>
    </r>
  </si>
  <si>
    <t xml:space="preserve">Kinder mit Eingliederungshilfe </t>
  </si>
  <si>
    <t>Kinder bis zum Schuleintritt</t>
  </si>
  <si>
    <t>6-Jährige und ältere</t>
  </si>
  <si>
    <t>Kinder mit Eingliederungshilfe an allen Kindern in Kindertagesbetreuung</t>
  </si>
  <si>
    <t>Quote der Bildungsbeteiligung</t>
  </si>
  <si>
    <t>1) In den Jahren 2006 bis 2008 wurde in der Tagespflege nicht zwischen Schulkindern und Nichtschulkindern differenziert. Daher wurden hier nur die Kinder in der Tagespflege berücksichtigt, die 6 Jahre alt sind.</t>
  </si>
  <si>
    <t>-</t>
  </si>
  <si>
    <t>Tab. C4-11web</t>
  </si>
  <si>
    <t>Mehr als 90% Kinder mit Behinderung</t>
  </si>
  <si>
    <t>Tab. C4-8web: Unter 6-jährige Kinder in Kindertagesbetreuung nach Altersjahren und ausgewählten familialen Merkmalen 2024</t>
  </si>
  <si>
    <t>Mit Eingliederungshilfe</t>
  </si>
  <si>
    <t>Tab. C4-12web</t>
  </si>
  <si>
    <t xml:space="preserve">1) Einschließlich 57 Tsd. Kindern, bei denen keine Angabe zur Erwerbstätigkeit der Mutter vorliegt. </t>
  </si>
  <si>
    <t xml:space="preserve">* Kinder, die Eingliederungshilfen für die Betreuung in Tageseinrichtungen oder Tagespflege der Kinder- und Jugendhilfe erhalten, bezogen auf die altersentsprechende Bevölkerung. Nicht enthalten sind die Kinder in schulischen Fördereinrichtungen, da diese nicht nach Altersjahrgängen ausgewiesen werden können. </t>
  </si>
  <si>
    <t>Gruppenform</t>
  </si>
  <si>
    <t>Kinder mit Eingliederungshilfen bzw. sonderpädagogischem Förderbedarf in Angeboten der frühen Bildung insgesamt</t>
  </si>
  <si>
    <t xml:space="preserve">Inklusionsorientierte Gruppen mit bis zu 20% Kindern mit Eingliederungshilfen in Tageseinrichtungen mit Kindern mit und ohne Eingliederungshilfen </t>
  </si>
  <si>
    <t xml:space="preserve">Gruppen mit mehr als 20% und bis zu 50% Kindern mit Eingliederungshilfen in Tageseinrichtungen mit Kindern mit und ohne Eingliederungshilfen </t>
  </si>
  <si>
    <t xml:space="preserve">Gruppen mit mehr als 50% und bis zu 90% Kindern mit Eingliederungshilfen in Tageseinrichtungen mit Kindern mit und ohne Eingliederungshilfen </t>
  </si>
  <si>
    <t>Gruppen mit mehr als 90% Kindern mit Eingliederungshilfen in Tageseinrichtungen mit Kindern mit und ohne Eingliederungshilfen</t>
  </si>
  <si>
    <t>Gruppen in Tageseinrichtungen mit 90% und mehr Kindern mit Eingliederungshilfen</t>
  </si>
  <si>
    <r>
      <t>Gruppen in Förderschulkindergärten</t>
    </r>
    <r>
      <rPr>
        <vertAlign val="superscript"/>
        <sz val="9"/>
        <color indexed="8"/>
        <rFont val="Arial"/>
        <family val="2"/>
      </rPr>
      <t>1)</t>
    </r>
    <r>
      <rPr>
        <sz val="9"/>
        <color indexed="8"/>
        <rFont val="Arial"/>
        <family val="2"/>
      </rPr>
      <t xml:space="preserve"> </t>
    </r>
  </si>
  <si>
    <t>Gruppen in schulvorbereitenden Einrichtungen</t>
  </si>
  <si>
    <t xml:space="preserve">Inklusionsorientierte Gruppen mit bis zu 20% Kindern mit Eingliederungs-hilfen in Tageseinrichtungen mit Kindern mit und ohne Eingliederungshilfen </t>
  </si>
  <si>
    <t>* Ohne rund 10.000 Kinder in Einrichtungen ohne Gruppenstruktur bzw. ohne statistisch ausgewiesene Gruppenstruktur und ohne Kinder in Tagespflege.</t>
  </si>
  <si>
    <t>1) Teilweise im Rahmen von Kooperationen mit Kindertageseinrichtungen.</t>
  </si>
  <si>
    <t>* Ab 2014 wird nicht mehr die Fortschreibung der Bevölkerungszählung von 1987 verwendet, sondern erstmals die Fortschreibung des Zensus 2011. Ab 2024 wird nicht mehr die Fortschreibung des Zensus 2011 verwendet, sondern erstmals die Fortschreibung des Zensus 2022</t>
  </si>
  <si>
    <r>
      <t>2025</t>
    </r>
    <r>
      <rPr>
        <vertAlign val="superscript"/>
        <sz val="9"/>
        <color rgb="FF000000"/>
        <rFont val="Arial"/>
        <family val="2"/>
      </rPr>
      <t>1)4)</t>
    </r>
  </si>
  <si>
    <t>Quelle: DJI, KiBS 2025, gewichtete Daten</t>
  </si>
  <si>
    <t>Fallzahl: n(Unter 3-Jährige) = 9.547; n(3- bis unter 6-Jährige) = 10.596; n(1-Jährige) = 3.849; n(2-Jährige) = 3.456; n (3-Jährige) = 3.566; n(4-Jährige) = 3.445; n(5-Jährige) = 3.585.</t>
  </si>
  <si>
    <r>
      <t xml:space="preserve">1) </t>
    </r>
    <r>
      <rPr>
        <sz val="8.5"/>
        <color rgb="FF000000"/>
        <rFont val="Arial"/>
        <family val="2"/>
      </rPr>
      <t>Die Gewichtung der KiBS-Daten 2025 basiert auf der Bevölkerungsfortschreibung auf Basis des Zensus 2022.</t>
    </r>
  </si>
  <si>
    <t>Fallzahlen: Deutschland: n(Unter 3-Jährige) = 6.213, n(3- bis unter 6-Jährige) = 10.333, n(3- bis Schuleintritt) = 12.749, n(1-Jährige) = 2.597, n(2-Jährige) = 3.045, n(3-Jährige) = 3.462, n(4-Jährige) = 3.367, n(5-Jährige) = 3.504; Westdeutschland: n(Unter 3-Jährige) = 4.700, n(3- bis unter 6-Jährige) = 8.098, n(3- bis Schuleintritt) = 9.933, n(1-Jährige) = 1.918, n(2-Jährige) = 2.326, n(3-Jährige) = 2.736, n(4-Jährige) = 2.669, n(5-Jährige) = 2.693; Ostdeutschland: n(Unter 3-Jährige) = 1.513, n(3- bis unter 6-Jährige) = 2.235, n(3- bis Schuleintritt) = 2.816, n(1-Jährige) = 679, n(2-Jährige) = 719, n(3-Jährige) = 726, n(4-Jährige) = 698, n(5-Jährige) = 811.</t>
  </si>
  <si>
    <r>
      <t>2025</t>
    </r>
    <r>
      <rPr>
        <vertAlign val="superscript"/>
        <sz val="9"/>
        <color theme="1"/>
        <rFont val="Arial"/>
        <family val="2"/>
      </rPr>
      <t>1)</t>
    </r>
  </si>
  <si>
    <t xml:space="preserve">1) Die Gewichtung der KiBS-Daten 2025 basiert auf der Bevölkerungsfortschreibung auf Basis des Zensus 2022. </t>
  </si>
  <si>
    <t>Unter 6-jährige Kinder in Kindertagesbetreuung nach Altersjahren und ausgewählten familialen Merkmalen 2024</t>
  </si>
  <si>
    <t>1) Ab 2015 wird nicht mehr die Fortschreibung der Bevölkerungszählung von 1987 verwendet, sondern erstmals die Fortschreibung des Zensus 2011. Ab 2025 wird nicht mehr die Fortschreibung des Zensus 2011 verwendet, sondern erstmals die Fortschreibung des Zensus 2022.</t>
  </si>
  <si>
    <t>4) Die Berechnung der Betreuungsquote zum Stichtag 1.3.2025 erfolgt mittels fortgeschriebener Bevölkerungszahl zum 31.12. des Vorjahres erstmals auf Datenbasis des Zensus 2022. Die zeitliche Vergleichbarkeit der Betreuungsquoten ist durch den Umstieg der Datenbasis Zensus 2011 auf Zensus 2022 eingeschränkt, es kann zu methodisch bedingten Sprüngen kommen.</t>
  </si>
  <si>
    <t>Enrichtungen ohne Kinder mit Eingliederungshilfe</t>
  </si>
  <si>
    <t>Enrichtungen nur für Kinder mit Eingliederungshilfe</t>
  </si>
  <si>
    <t>Einrichtungen mit und ohne Kinder mit Eingliederungshilfe</t>
  </si>
  <si>
    <t>2024*</t>
  </si>
  <si>
    <t>Quelle: Statistisches Bundesamt, Mikrozensus 2024, Sonderauswertung</t>
  </si>
  <si>
    <t>Tabellen zur Buchpublikation "Bildung in Deutschland 2026"</t>
  </si>
  <si>
    <t>o</t>
  </si>
  <si>
    <t xml:space="preserve"> +/- </t>
  </si>
  <si>
    <t>= Ausprägung trifft zu (+) oder trifft nicht zu (-)</t>
  </si>
  <si>
    <t>Mehr als 45 Stunden</t>
  </si>
  <si>
    <t>Mehr als 35 bis zu 45 Std.</t>
  </si>
  <si>
    <t>Davon Kinder in Kindertageseinrichtungen</t>
  </si>
  <si>
    <t>Davon Kinder in Tagespflege</t>
  </si>
  <si>
    <t>4) Ab 2015 wird die Fortschreibung des Zensus 2011 verwendet, ab 2025 die des Zensus 2022.</t>
  </si>
  <si>
    <r>
      <t>2025</t>
    </r>
    <r>
      <rPr>
        <vertAlign val="superscript"/>
        <sz val="9"/>
        <color rgb="FF000000"/>
        <rFont val="Arial"/>
        <family val="2"/>
      </rPr>
      <t>4)</t>
    </r>
  </si>
  <si>
    <t>3) Ab 2013 neue Erfassung: Die Kinder werden nicht mehr nur nach den einzelnen Behinderungsarten ausgewiesen, es wird auch das zusätzliche Merkmal 'Kind hat mindestens eine Eingliederungshilfe' erhoben.</t>
  </si>
  <si>
    <t>2) Ab 2012 werden die drei Ausprägungen: 'körperliche', 'geistige' und 'seelische' Behinderung erhoben. Bis 2011 wurden nur 2 Ausprägungen abgefragt: Eingliederungshilfe wegen 'körperlicher/geistiger Behinderung' und wegen 'seelischer Behinderung'.</t>
  </si>
  <si>
    <t xml:space="preserve">Quelle: Statistische Ämter des Bundes und der Länder, Statistik der Kinder und tätigen Personen in Tageseinrichtungen, versch. Jahre [DOI: 10.21242/22541.2007.00.00.1.1.0 bis 10.21242/22541.2025.00.00.1.1.0] und FDZ der Statistischen Ämter des Bundes und der Länder, Statistik der Kinder und tätigen Personen in öffentlich geförderter Kindertagespflege, versch. Jahre [DOI: 10.21242/22543.2007.00.00.1.1.0 bis 10.21242/22543.2025.00.00.1.1.0]; Schulstatistik; Bevölkerungsstatistik; Behörde für Arbeit, Soziales, Familie und Integration der Freien und Hansestadt Hamburg; Berechnungen des Forschungsverbundes DJI/TU Dortmund </t>
  </si>
  <si>
    <t>Quelle: FDZ der Statistischen Ämter des Bundes und der Länder, Statistik der Kinder- und Jugendhilfe, Kinder und tätige Personen in Tageseinrichtungen, versch. Jahre, https://doi.org/10.21242/22541.2012.00.00.1.1.0 bis https://doi.org/10.21242/22541.2025.00.00.1.1.0; Berechnungen des Forschungsverbundes DJI/TU Dortmund.</t>
  </si>
  <si>
    <t>Quelle: FDZ der Statistischen Ämter des Bundes und der Länder, Bevölkerungsstatistik; Berechnungen des Forschungsverbundes DJI/TU Dortmund</t>
  </si>
  <si>
    <t>Quelle: FDZ der Statistischen Ämter des Bundes und der Länder, Kinder- und Jugendhilfestatistik, Bevölkerungsstatisti;, Berechnungen des Forschungsverbundes DJI/TU Dortmund</t>
  </si>
  <si>
    <t>Quelle: FDZ der Statistischen Ämter des Bundes und der Länder; Kinder- und Jugendhilfestatistik 2024; Berechnungen des Forschungsverbundes DJI/TU Dortmund</t>
  </si>
  <si>
    <t>Quelle: Statistische Ämter des Bundes und der Länder, Kinder- und Jugendhilfestatistik, Forschungsdatenzentrum der Statistischen Landesämter; Sekretariat der KMK, Schüler, Klassen, Lehrer und Absolventen der Schulen; Bayerisches Landesamt für Statistik und Datenverarbeitung, Volksschulen zur sonderpädagogischen Förderung und Schulen für Kranke in Bayern; Thüringer Ministerium für Bildung, Wissenschaft und Kultur; Berechnungen des Forschungsverbundes DJI/TU Dortmund</t>
  </si>
  <si>
    <t xml:space="preserve">Quelle: FDZ der Statistischen Ämter des Bundes und der Länder, Statistik der Kinder und tätigen Personen in Tageseinrichtungen, versch. Jahre [DOI: 10.21242/22541.2007.00.00.1.1.0 bis 10.21242/22541.2025.00.00.1.1.0] und FDZ der Statistischen Ämter des Bundes und der Länder, Statistik der Kinder und tätigen Personen in öffentlich geförderter Kindertagespflege, versch. Jahre [DOI: 10.21242/22543.2007.00.00.1.1.0 bis 10.21242/22543.2025.00.00.1.1.0]; Berechnungen des Forschungsverbundes DJI/TU Dortmund </t>
  </si>
  <si>
    <t>Tab. C4-3web: Entwicklung der Anzahl von Kindern in Kindertageseinrichtungen und Tagespflege* nach Altersjahren, Alters- und Ländergruppen 2006 bis 2025</t>
  </si>
  <si>
    <t>Tab. C4-4web: Bildungsbeteiligung* von Kindern in Tageseinrichtungen und Tagespflege** nach Altersjahren, Alters- und Ländergruppen 2006 bis 2025  (in %)</t>
  </si>
  <si>
    <t>Tab. C4-6web: Betreuungsbedarf der Eltern nach Altersjahren und Ländern 2025 (in %)</t>
  </si>
  <si>
    <t>Tab. C4-7web: Elternbedarf zum wöchentlichen Betreuungsumfang (Montag-Freitag) nach Altersjahren und Ländergruppen 2025 (in %)</t>
  </si>
  <si>
    <t>Tab. C4-1web: Kinder im Alter von unter 6 Jahren in der Bevölkerung* nach Altersjahrgängen, Alters- und Ländergruppen 2005 bis 2025 (Anzahl)</t>
  </si>
  <si>
    <t>Kinder im Alter von unter 6 Jahren in der Bevölkerung* nach Altersjahrgängen, Alters- und Ländergruppen 2005 bis 2025 (Anzahl)</t>
  </si>
  <si>
    <t>Entwicklung der Anzahl von Kindern in Kindertageseinrichtungen und Tagespflege* nach Altersjahren, Alters- und Ländergruppen 2006 bis 2025</t>
  </si>
  <si>
    <t>Betreuungsbedarf der Eltern nach Altersjahren und Ländern 2025 (in %)</t>
  </si>
  <si>
    <t>Elternbedarf zum wöchentlichen Betreuungsumfang (Montag-Freitag) nach Altersjahren und Ländergruppen 2025 (in %)</t>
  </si>
  <si>
    <t>Kinder bis zum Schuleintritt in Kindertagesbetreuung 2018 bis 2025</t>
  </si>
  <si>
    <t>Bildungsbeteiligung* von Kindern in Tageseinrichtungen und Tagespflege** nach Altersjahren, Alters- und Ländergruppen 2006 bis 2025 (in %)</t>
  </si>
  <si>
    <t>Kinder in Tageseinrichtungen und Tagespflege*/** nach Betreuungsumfang, Altersgruppen und Ländern 2025</t>
  </si>
  <si>
    <t>Kinder mit Behinderung, die Eingliederungshilfe* in Tageseinrichtungen und Tagespflege erhalten, nach Altersjahren 2006 bis 2025</t>
  </si>
  <si>
    <t>Kinder mit Eingliederungshilfe* in Kindertagesbetreuung nach Altersgruppen und Ländern 2025</t>
  </si>
  <si>
    <t>Kindertageseinrichtungen nach Art der Betreuung von Kindern mit Eingliederungshilfe und Ländergruppen 2012, 2015, 2018 bis 2025</t>
  </si>
  <si>
    <t>Kinder mit einrichtungsgebundener Eingliederungshilfe bzw. sonderpädagogischem Förderbedarf in Angeboten der frühen Bildung vor der Einschulung* nach Gruppenformen und Ländergruppen 2012 bis 2025</t>
  </si>
  <si>
    <r>
      <t>Tab. C4-2web: Kinder</t>
    </r>
    <r>
      <rPr>
        <b/>
        <vertAlign val="superscript"/>
        <sz val="10"/>
        <color indexed="8"/>
        <rFont val="Arial"/>
        <family val="2"/>
      </rPr>
      <t>*</t>
    </r>
    <r>
      <rPr>
        <b/>
        <sz val="10"/>
        <color indexed="8"/>
        <rFont val="Arial"/>
        <family val="2"/>
      </rPr>
      <t xml:space="preserve"> bis zum Schuleintritt in Kindertagesbetreuung 2018 bis 2025</t>
    </r>
  </si>
  <si>
    <t>Tab. C4-5web: Kinder in Tageseinrichtungen und Tagespflege*/** nach Betreuungsumfang, Altersgruppen und Ländern 2025</t>
  </si>
  <si>
    <t>Tab. C4-10web: Kinder mit Eingliederungshilfe* in Kindertagesbetreuung nach Altersgruppen und Ländern 2025</t>
  </si>
  <si>
    <t>Tab. C4-11: Kindertageseinrichtungen nach Art der Betreuung von Kindern mit Eingliederungshilfe und Ländergruppen 2012, 2015, 2018 bis 2025</t>
  </si>
  <si>
    <t>Tab. C4-12: Kinder mit einrichtungsgebundener Eingliederungshilfe bzw. sonderpädagogischem Förderbedarf in Angeboten der frühen Bildung vor der Einschulung* nach Gruppenformen und Ländergruppen 2012 bis 2025</t>
  </si>
  <si>
    <r>
      <rPr>
        <b/>
        <sz val="10"/>
        <rFont val="Arial"/>
        <family val="2"/>
      </rPr>
      <t xml:space="preserve">Tab. C4-9web: </t>
    </r>
    <r>
      <rPr>
        <b/>
        <sz val="10"/>
        <color indexed="8"/>
        <rFont val="Arial"/>
        <family val="2"/>
      </rPr>
      <t>Kinder mit Behinderung, die Eingliederungshilfe* in Tageseinrichtungen und Tagespflege erhalten, nach Altersjahren 2006 bis 2025</t>
    </r>
  </si>
  <si>
    <r>
      <t xml:space="preserve">** Die Anzahl der Kinder in Kindertagesbetreuung wird nicht wie in </t>
    </r>
    <r>
      <rPr>
        <b/>
        <sz val="8.5"/>
        <color indexed="8"/>
        <rFont val="Arial"/>
        <family val="2"/>
      </rPr>
      <t>B4</t>
    </r>
    <r>
      <rPr>
        <sz val="8.5"/>
        <color indexed="8"/>
        <rFont val="Arial"/>
        <family val="2"/>
      </rPr>
      <t xml:space="preserve"> auf den Stichtag 31.12. zurückgerechnet, sodass die ausgewiesenen Werte (jeweils zum 31.03.) von denen in </t>
    </r>
    <r>
      <rPr>
        <b/>
        <sz val="8.5"/>
        <color indexed="8"/>
        <rFont val="Arial"/>
        <family val="2"/>
      </rPr>
      <t>B4</t>
    </r>
    <r>
      <rPr>
        <sz val="8.5"/>
        <color indexed="8"/>
        <rFont val="Arial"/>
        <family val="2"/>
      </rPr>
      <t xml:space="preserve"> abweichen.</t>
    </r>
  </si>
  <si>
    <t>Quelle: FDZ der Statistischen Ämter des Bundes und der Länder, Statistik der Kinder und tätigen Personen in Tageseinrichtungen, 2025 [DOI: 10.21242/22541.2025.00.00.1.1.0]; Statistik der Kinder und tätigen Personen in öffentlich geförderter Kindertagespflege, 2025 [DOI: 10.21242/22543.2025.00.00.1.1.0]; Berechnungen des Forschungsverbundes DJI/TU Dortmund</t>
  </si>
  <si>
    <t xml:space="preserve">Tab. C4-2web </t>
  </si>
  <si>
    <t>Tages-pflege</t>
  </si>
  <si>
    <t>Bis zu 25 Std.</t>
  </si>
  <si>
    <t>Mehr als 25 bis zu 35 Std.</t>
  </si>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</sst>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1">
    <numFmt numFmtId="41" formatCode="_-* #,##0_-;\-* #,##0_-;_-* &quot;-&quot;_-;_-@_-"/>
    <numFmt numFmtId="44" formatCode="_-* #,##0.00\ &quot;€&quot;_-;\-* #,##0.00\ &quot;€&quot;_-;_-* &quot;-&quot;??\ &quot;€&quot;_-;_-@_-"/>
    <numFmt numFmtId="43" formatCode="_-* #,##0.00_-;\-* #,##0.00_-;_-* &quot;-&quot;??_-;_-@_-"/>
    <numFmt numFmtId="164" formatCode="_-* #,##0.00\ _€_-;\-* #,##0.00\ _€_-;_-* &quot;-&quot;??\ _€_-;_-@_-"/>
    <numFmt numFmtId="165" formatCode="0.0"/>
    <numFmt numFmtId="166" formatCode="#\ ###\ ##0;\-#\ ###\ ##0;\-;@"/>
    <numFmt numFmtId="167" formatCode="_-* #,##0_-;\-* #,##0_-;_-* &quot;-&quot;??_-;_-@_-"/>
    <numFmt numFmtId="168" formatCode="#,##0_);\(#,##0\)"/>
    <numFmt numFmtId="169" formatCode="_-* #,##0\ _€_-;\-* #,##0\ _€_-;_-* &quot;-&quot;??\ _€_-;_-@_-"/>
    <numFmt numFmtId="170" formatCode="_-* #,##0.0\ _€_-;\-* #,##0.0\ _€_-;_-* &quot;-&quot;??\ _€_-;_-@_-"/>
    <numFmt numFmtId="171" formatCode="#,##0.0"/>
    <numFmt numFmtId="172" formatCode="_-* #,##0\ _€_-;\-* #,##0\ _€_-;_-* &quot;-&quot;\ _€_-;_-@_-"/>
    <numFmt numFmtId="173" formatCode="##\ ##\ ##\ ###"/>
    <numFmt numFmtId="174" formatCode="##\ ##"/>
    <numFmt numFmtId="175" formatCode="##\ ##\ #"/>
    <numFmt numFmtId="176" formatCode="##\ ##\ ##"/>
    <numFmt numFmtId="177" formatCode="_(&quot;$&quot;* #,##0.00_);_(&quot;$&quot;* \(#,##0.00\);_(&quot;$&quot;* &quot;-&quot;??_);_(@_)"/>
    <numFmt numFmtId="178" formatCode="_-* #,##0.00\ _D_M_-;\-* #,##0.00\ _D_M_-;_-* &quot;-&quot;??\ _D_M_-;_-@_-"/>
    <numFmt numFmtId="179" formatCode="_-* #,##0.00\ [$€-1]_-;\-* #,##0.00\ [$€-1]_-;_-* &quot;-&quot;??\ [$€-1]_-"/>
    <numFmt numFmtId="180" formatCode="\ #\ ###\ ###\ ##0\ \ ;\ \–###\ ###\ ##0\ \ ;\ * \–\ \ ;\ * @\ \ "/>
    <numFmt numFmtId="181" formatCode="General_)"/>
    <numFmt numFmtId="182" formatCode="###\ ###\ ###\ \ ;\-###\ ###\ ###\ \ ;\-\ \ ;@\ *."/>
    <numFmt numFmtId="183" formatCode="mm/dd/yyyy\ hh:mm:ss"/>
    <numFmt numFmtId="184" formatCode="@\ *."/>
    <numFmt numFmtId="185" formatCode="0.0_)"/>
    <numFmt numFmtId="186" formatCode="\ @\ *."/>
    <numFmt numFmtId="187" formatCode="\+#\ ###\ ##0;\-\ #\ ###\ ##0;\-"/>
    <numFmt numFmtId="188" formatCode="* &quot;[&quot;#0&quot;]&quot;"/>
    <numFmt numFmtId="189" formatCode="*+\ #\ ###\ ###\ ##0.0;\-\ #\ ###\ ###\ ##0.0;* &quot;&quot;\-&quot;&quot;"/>
    <numFmt numFmtId="190" formatCode="\+\ #\ ###\ ###\ ##0.0;\-\ #\ ###\ ###\ ##0.0;* &quot;&quot;\-&quot;&quot;"/>
    <numFmt numFmtId="191" formatCode="* &quot;[&quot;#0\ \ &quot;]&quot;"/>
    <numFmt numFmtId="192" formatCode="##\ ###\ ##0"/>
    <numFmt numFmtId="193" formatCode="#\ ###\ ###"/>
    <numFmt numFmtId="194" formatCode="#\ ###\ ##0.0;\-\ #\ ###\ ##0.0;\-"/>
    <numFmt numFmtId="195" formatCode="_([$€]* #,##0.00_);_([$€]* \(#,##0.00\);_([$€]* &quot;-&quot;??_);_(@_)"/>
    <numFmt numFmtId="196" formatCode="\ \ \ @\ *."/>
    <numFmt numFmtId="197" formatCode="###\ ###\ ###__"/>
    <numFmt numFmtId="198" formatCode="###\ ###\ \ \ ;\-###\ ###\ \ \ ;\-\ \ \ ;@\ *."/>
    <numFmt numFmtId="199" formatCode="_-* #,##0.00\ &quot;DM&quot;_-;\-* #,##0.00\ &quot;DM&quot;_-;_-* &quot;-&quot;??\ &quot;DM&quot;_-;_-@_-"/>
    <numFmt numFmtId="200" formatCode="\+0;\-0"/>
    <numFmt numFmtId="201" formatCode="0.0_ ;\-0.0\ "/>
  </numFmts>
  <fonts count="255">
    <font>
      <sz val="11"/>
      <color theme="1"/>
      <name val="Calibri"/>
      <family val="2"/>
      <scheme val="minor"/>
    </font>
    <font>
      <sz val="11"/>
      <color theme="1"/>
      <name val="Calibri"/>
      <family val="2"/>
      <scheme val="minor"/>
    </font>
    <font>
      <u/>
      <sz val="11"/>
      <color theme="10"/>
      <name val="Calibri"/>
      <family val="2"/>
      <scheme val="minor"/>
    </font>
    <font>
      <u/>
      <sz val="10"/>
      <color rgb="FF0563C1"/>
      <name val="Arial"/>
      <family val="2"/>
    </font>
    <font>
      <sz val="9"/>
      <color theme="1"/>
      <name val="Arial"/>
      <family val="2"/>
    </font>
    <font>
      <sz val="10"/>
      <color theme="1"/>
      <name val="Arial"/>
      <family val="2"/>
    </font>
    <font>
      <sz val="9"/>
      <color indexed="8"/>
      <name val="Arial"/>
      <family val="2"/>
    </font>
    <font>
      <sz val="11"/>
      <color indexed="8"/>
      <name val="Calibri"/>
      <family val="2"/>
      <scheme val="minor"/>
    </font>
    <font>
      <sz val="8.5"/>
      <color theme="1"/>
      <name val="Arial"/>
      <family val="2"/>
    </font>
    <font>
      <b/>
      <sz val="10"/>
      <color indexed="8"/>
      <name val="Arial"/>
      <family val="2"/>
    </font>
    <font>
      <vertAlign val="superscript"/>
      <sz val="9"/>
      <color indexed="8"/>
      <name val="Arial"/>
      <family val="2"/>
    </font>
    <font>
      <sz val="9"/>
      <name val="Arial"/>
      <family val="2"/>
    </font>
    <font>
      <sz val="8.5"/>
      <name val="Arial"/>
      <family val="2"/>
    </font>
    <font>
      <b/>
      <sz val="8.5"/>
      <name val="Arial"/>
      <family val="2"/>
    </font>
    <font>
      <sz val="8.5"/>
      <color indexed="8"/>
      <name val="Arial"/>
      <family val="2"/>
    </font>
    <font>
      <b/>
      <sz val="8.5"/>
      <color indexed="8"/>
      <name val="Arial"/>
      <family val="2"/>
    </font>
    <font>
      <u/>
      <sz val="10"/>
      <color theme="10"/>
      <name val="Arial"/>
      <family val="2"/>
    </font>
    <font>
      <sz val="10"/>
      <name val="Arial"/>
      <family val="2"/>
    </font>
    <font>
      <b/>
      <sz val="10"/>
      <name val="Arial"/>
      <family val="2"/>
    </font>
    <font>
      <sz val="11"/>
      <color theme="1"/>
      <name val="Arial"/>
      <family val="2"/>
    </font>
    <font>
      <b/>
      <sz val="11"/>
      <color theme="1"/>
      <name val="Arial"/>
      <family val="2"/>
    </font>
    <font>
      <u/>
      <sz val="10"/>
      <color indexed="12"/>
      <name val="Arial"/>
      <family val="2"/>
    </font>
    <font>
      <sz val="10"/>
      <color theme="1"/>
      <name val="Calibri"/>
      <family val="2"/>
      <scheme val="minor"/>
    </font>
    <font>
      <sz val="11"/>
      <name val="Arial"/>
      <family val="2"/>
    </font>
    <font>
      <sz val="11"/>
      <color rgb="FF000000"/>
      <name val="Arial"/>
      <family val="2"/>
    </font>
    <font>
      <sz val="10"/>
      <color rgb="FF000000"/>
      <name val="Arial"/>
      <family val="2"/>
    </font>
    <font>
      <vertAlign val="superscript"/>
      <sz val="9"/>
      <color rgb="FF000000"/>
      <name val="Arial"/>
      <family val="2"/>
    </font>
    <font>
      <sz val="9"/>
      <color theme="1"/>
      <name val="Calibri"/>
      <family val="2"/>
      <scheme val="minor"/>
    </font>
    <font>
      <b/>
      <sz val="10"/>
      <color theme="1"/>
      <name val="Arial"/>
      <family val="2"/>
    </font>
    <font>
      <u/>
      <sz val="11"/>
      <color rgb="FF0000FF"/>
      <name val="Calibri"/>
      <family val="2"/>
      <scheme val="minor"/>
    </font>
    <font>
      <b/>
      <vertAlign val="superscript"/>
      <sz val="10"/>
      <color indexed="8"/>
      <name val="Arial"/>
      <family val="2"/>
    </font>
    <font>
      <u/>
      <sz val="9"/>
      <color rgb="FF0563C1"/>
      <name val="Arial"/>
      <family val="2"/>
    </font>
    <font>
      <vertAlign val="superscript"/>
      <sz val="9"/>
      <name val="Arial"/>
      <family val="2"/>
    </font>
    <font>
      <b/>
      <sz val="11"/>
      <color theme="1"/>
      <name val="Calibri"/>
      <family val="2"/>
      <scheme val="minor"/>
    </font>
    <font>
      <sz val="11"/>
      <color rgb="FFFF0000"/>
      <name val="Calibri"/>
      <family val="2"/>
      <scheme val="minor"/>
    </font>
    <font>
      <vertAlign val="superscript"/>
      <sz val="9"/>
      <color theme="1"/>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0"/>
      <color theme="0"/>
      <name val="Arial"/>
      <family val="2"/>
    </font>
    <font>
      <sz val="10"/>
      <name val="MetaNormalLF-Roman"/>
      <family val="2"/>
    </font>
    <font>
      <sz val="10"/>
      <name val="MetaNormalLF-Roman"/>
    </font>
    <font>
      <sz val="10"/>
      <color rgb="FFFF0000"/>
      <name val="Arial"/>
      <family val="2"/>
    </font>
    <font>
      <sz val="11"/>
      <color indexed="8"/>
      <name val="Calibri"/>
      <family val="2"/>
    </font>
    <font>
      <b/>
      <sz val="11"/>
      <color indexed="8"/>
      <name val="Arial"/>
      <family val="2"/>
    </font>
    <font>
      <sz val="12"/>
      <color indexed="8"/>
      <name val="Arial"/>
      <family val="2"/>
    </font>
    <font>
      <sz val="8"/>
      <name val="Times New Roman"/>
      <family val="1"/>
    </font>
    <font>
      <sz val="12"/>
      <color indexed="9"/>
      <name val="Arial"/>
      <family val="2"/>
    </font>
    <font>
      <b/>
      <sz val="12"/>
      <color indexed="63"/>
      <name val="Arial"/>
      <family val="2"/>
    </font>
    <font>
      <b/>
      <sz val="12"/>
      <color indexed="52"/>
      <name val="Arial"/>
      <family val="2"/>
    </font>
    <font>
      <sz val="12"/>
      <color indexed="62"/>
      <name val="Arial"/>
      <family val="2"/>
    </font>
    <font>
      <b/>
      <sz val="12"/>
      <color indexed="8"/>
      <name val="Arial"/>
      <family val="2"/>
    </font>
    <font>
      <i/>
      <sz val="12"/>
      <color indexed="23"/>
      <name val="Arial"/>
      <family val="2"/>
    </font>
    <font>
      <sz val="12"/>
      <color indexed="17"/>
      <name val="Arial"/>
      <family val="2"/>
    </font>
    <font>
      <u/>
      <sz val="10"/>
      <color indexed="12"/>
      <name val="MetaNormalLF-Roman"/>
      <family val="2"/>
    </font>
    <font>
      <sz val="12"/>
      <color indexed="60"/>
      <name val="Arial"/>
      <family val="2"/>
    </font>
    <font>
      <sz val="12"/>
      <color indexed="20"/>
      <name val="Arial"/>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2"/>
      <color indexed="52"/>
      <name val="Arial"/>
      <family val="2"/>
    </font>
    <font>
      <sz val="12"/>
      <color indexed="10"/>
      <name val="Arial"/>
      <family val="2"/>
    </font>
    <font>
      <b/>
      <sz val="12"/>
      <color indexed="9"/>
      <name val="Arial"/>
      <family val="2"/>
    </font>
    <font>
      <u/>
      <sz val="10"/>
      <color indexed="12"/>
      <name val="MS Sans Serif"/>
      <family val="2"/>
    </font>
    <font>
      <sz val="9"/>
      <color theme="0"/>
      <name val="MetaNormalLF-Roman"/>
      <family val="2"/>
    </font>
    <font>
      <b/>
      <sz val="18"/>
      <color theme="3"/>
      <name val="Calibri Light"/>
      <family val="2"/>
      <scheme val="major"/>
    </font>
    <font>
      <sz val="10"/>
      <color indexed="8"/>
      <name val="Arial"/>
      <family val="2"/>
    </font>
    <font>
      <sz val="11"/>
      <color indexed="10"/>
      <name val="Calibri"/>
      <family val="2"/>
    </font>
    <font>
      <b/>
      <sz val="11"/>
      <color indexed="8"/>
      <name val="Calibri"/>
      <family val="2"/>
    </font>
    <font>
      <sz val="8"/>
      <color indexed="8"/>
      <name val="Arial"/>
      <family val="2"/>
    </font>
    <font>
      <sz val="11"/>
      <color indexed="9"/>
      <name val="Calibri"/>
      <family val="2"/>
    </font>
    <font>
      <b/>
      <sz val="11"/>
      <color indexed="63"/>
      <name val="Calibri"/>
      <family val="2"/>
    </font>
    <font>
      <b/>
      <sz val="11"/>
      <color indexed="10"/>
      <name val="Calibri"/>
      <family val="2"/>
    </font>
    <font>
      <sz val="8"/>
      <name val="Arial"/>
      <family val="2"/>
    </font>
    <font>
      <i/>
      <sz val="11"/>
      <color indexed="23"/>
      <name val="Calibri"/>
      <family val="2"/>
    </font>
    <font>
      <b/>
      <sz val="8"/>
      <color indexed="8"/>
      <name val="MS Sans Serif"/>
      <family val="2"/>
    </font>
    <font>
      <sz val="11"/>
      <color indexed="17"/>
      <name val="Calibri"/>
      <family val="2"/>
    </font>
    <font>
      <u/>
      <sz val="10"/>
      <color indexed="12"/>
      <name val="MetaNormalLF-Roman"/>
    </font>
    <font>
      <sz val="11"/>
      <color indexed="19"/>
      <name val="Calibri"/>
      <family val="2"/>
    </font>
    <font>
      <sz val="11"/>
      <color indexed="20"/>
      <name val="Calibri"/>
      <family val="2"/>
    </font>
    <font>
      <sz val="12"/>
      <name val="Arial"/>
      <family val="2"/>
    </font>
    <font>
      <b/>
      <sz val="8"/>
      <name val="Arial"/>
      <family val="2"/>
    </font>
    <font>
      <b/>
      <sz val="15"/>
      <color indexed="60"/>
      <name val="Calibri"/>
      <family val="2"/>
    </font>
    <font>
      <b/>
      <sz val="13"/>
      <color indexed="60"/>
      <name val="Calibri"/>
      <family val="2"/>
    </font>
    <font>
      <b/>
      <sz val="11"/>
      <color indexed="60"/>
      <name val="Calibri"/>
      <family val="2"/>
    </font>
    <font>
      <b/>
      <sz val="18"/>
      <color indexed="60"/>
      <name val="Cambria"/>
      <family val="2"/>
    </font>
    <font>
      <b/>
      <sz val="11"/>
      <color indexed="9"/>
      <name val="Calibri"/>
      <family val="2"/>
    </font>
    <font>
      <sz val="7"/>
      <name val="Arial"/>
      <family val="2"/>
    </font>
    <font>
      <b/>
      <u/>
      <sz val="8.5"/>
      <color indexed="8"/>
      <name val="MS Sans Serif"/>
      <family val="2"/>
    </font>
    <font>
      <b/>
      <sz val="8"/>
      <color indexed="12"/>
      <name val="Arial"/>
      <family val="2"/>
    </font>
    <font>
      <sz val="10"/>
      <color indexed="8"/>
      <name val="MS Sans Serif"/>
      <family val="2"/>
    </font>
    <font>
      <sz val="11"/>
      <color indexed="62"/>
      <name val="Calibri"/>
      <family val="2"/>
    </font>
    <font>
      <u/>
      <sz val="10"/>
      <color indexed="12"/>
      <name val="Courier"/>
      <family val="3"/>
    </font>
    <font>
      <sz val="9"/>
      <color indexed="8"/>
      <name val="Verdana"/>
      <family val="2"/>
    </font>
    <font>
      <sz val="9"/>
      <color indexed="60"/>
      <name val="Century Gothic"/>
      <family val="2"/>
    </font>
    <font>
      <sz val="10"/>
      <color indexed="8"/>
      <name val="MetaNormalLF-Roman"/>
      <family val="2"/>
    </font>
    <font>
      <sz val="10"/>
      <name val="Helvetica-Narrow"/>
      <family val="2"/>
    </font>
    <font>
      <sz val="10"/>
      <name val="NewCenturySchlbk"/>
      <family val="1"/>
    </font>
    <font>
      <sz val="12"/>
      <name val="MetaNormalLF-Roman"/>
      <family val="2"/>
    </font>
    <font>
      <sz val="10"/>
      <name val="Arial MT"/>
    </font>
    <font>
      <sz val="12"/>
      <name val="Arial MT"/>
    </font>
    <font>
      <sz val="10"/>
      <name val="Helvetica-Narrow"/>
    </font>
    <font>
      <sz val="10"/>
      <name val="NewCenturySchlbk"/>
    </font>
    <font>
      <sz val="10"/>
      <color indexed="9"/>
      <name val="Arial"/>
      <family val="2"/>
    </font>
    <font>
      <sz val="10"/>
      <color theme="1"/>
      <name val="MetaNormalLF-Roman"/>
      <family val="2"/>
    </font>
    <font>
      <b/>
      <sz val="9"/>
      <color rgb="FF3F3F3F"/>
      <name val="MetaNormalLF-Roman"/>
      <family val="2"/>
    </font>
    <font>
      <b/>
      <sz val="9"/>
      <color rgb="FFFA7D00"/>
      <name val="MetaNormalLF-Roman"/>
      <family val="2"/>
    </font>
    <font>
      <sz val="9"/>
      <color rgb="FF3F3F76"/>
      <name val="Calibri"/>
      <family val="2"/>
      <scheme val="minor"/>
    </font>
    <font>
      <sz val="9"/>
      <color rgb="FF3F3F76"/>
      <name val="MetaNormalLF-Roman"/>
      <family val="2"/>
    </font>
    <font>
      <i/>
      <sz val="9"/>
      <color rgb="FF7F7F7F"/>
      <name val="MetaNormalLF-Roman"/>
      <family val="2"/>
    </font>
    <font>
      <sz val="9"/>
      <color rgb="FF006100"/>
      <name val="MetaNormalLF-Roman"/>
      <family val="2"/>
    </font>
    <font>
      <u/>
      <sz val="10"/>
      <color theme="10"/>
      <name val="Courier"/>
      <family val="3"/>
    </font>
    <font>
      <u/>
      <sz val="9"/>
      <color theme="10"/>
      <name val="Century Gothic"/>
      <family val="2"/>
    </font>
    <font>
      <u/>
      <sz val="11"/>
      <color theme="10"/>
      <name val="Calibri"/>
      <family val="2"/>
    </font>
    <font>
      <sz val="9"/>
      <color rgb="FF9C6500"/>
      <name val="MetaNormalLF-Roman"/>
      <family val="2"/>
    </font>
    <font>
      <sz val="9"/>
      <color theme="1"/>
      <name val="Verdana"/>
      <family val="2"/>
    </font>
    <font>
      <sz val="9"/>
      <color rgb="FF9C0006"/>
      <name val="MetaNormalLF-Roman"/>
      <family val="2"/>
    </font>
    <font>
      <sz val="9"/>
      <color theme="1"/>
      <name val="Century Gothic"/>
      <family val="2"/>
    </font>
    <font>
      <sz val="9"/>
      <color rgb="FFFA7D00"/>
      <name val="MetaNormalLF-Roman"/>
      <family val="2"/>
    </font>
    <font>
      <sz val="9"/>
      <color rgb="FFFF0000"/>
      <name val="MetaNormalLF-Roman"/>
      <family val="2"/>
    </font>
    <font>
      <b/>
      <sz val="9"/>
      <color theme="0"/>
      <name val="MetaNormalLF-Roman"/>
      <family val="2"/>
    </font>
    <font>
      <sz val="12"/>
      <name val="MetaNormalLF-Roman"/>
    </font>
    <font>
      <u/>
      <sz val="10"/>
      <color indexed="12"/>
      <name val="Helvetica-Narrow"/>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sz val="12"/>
      <color indexed="12"/>
      <name val="MetaNormalLF-Roman"/>
      <family val="2"/>
    </font>
    <font>
      <u/>
      <sz val="12"/>
      <color indexed="12"/>
      <name val="MetaNormalLF-Roman"/>
      <family val="2"/>
    </font>
    <font>
      <b/>
      <sz val="8.5"/>
      <color indexed="12"/>
      <name val="MS Sans Serif"/>
      <family val="2"/>
    </font>
    <font>
      <sz val="10"/>
      <name val="Times New Roman"/>
      <family val="1"/>
    </font>
    <font>
      <u/>
      <sz val="8"/>
      <color indexed="12"/>
      <name val="Tahoma"/>
      <family val="2"/>
    </font>
    <font>
      <sz val="6"/>
      <name val="Arial"/>
      <family val="2"/>
    </font>
    <font>
      <b/>
      <u/>
      <sz val="10"/>
      <color indexed="8"/>
      <name val="MS Sans Serif"/>
      <family val="2"/>
    </font>
    <font>
      <b/>
      <sz val="8.5"/>
      <color indexed="8"/>
      <name val="MS Sans Serif"/>
      <family val="2"/>
    </font>
    <font>
      <sz val="8"/>
      <color indexed="8"/>
      <name val="MS Sans Serif"/>
      <family val="2"/>
    </font>
    <font>
      <sz val="7.5"/>
      <name val="Arial"/>
      <family val="2"/>
    </font>
    <font>
      <b/>
      <sz val="9"/>
      <color theme="1"/>
      <name val="MetaNormalLF-Roman"/>
      <family val="2"/>
    </font>
    <font>
      <sz val="9"/>
      <color indexed="8"/>
      <name val="Calibri"/>
      <family val="2"/>
    </font>
    <font>
      <sz val="11"/>
      <color indexed="8"/>
      <name val="Arial"/>
      <family val="2"/>
    </font>
    <font>
      <sz val="10"/>
      <color theme="0"/>
      <name val="MetaNormalLF-Roman"/>
      <family val="2"/>
    </font>
    <font>
      <sz val="10"/>
      <color theme="0"/>
      <name val="Arial"/>
      <family val="2"/>
    </font>
    <font>
      <sz val="9"/>
      <color indexed="9"/>
      <name val="Calibri"/>
      <family val="2"/>
    </font>
    <font>
      <sz val="11"/>
      <color indexed="9"/>
      <name val="Arial"/>
      <family val="2"/>
    </font>
    <font>
      <b/>
      <sz val="10"/>
      <color rgb="FF3F3F3F"/>
      <name val="MetaNormalLF-Roman"/>
      <family val="2"/>
    </font>
    <font>
      <b/>
      <sz val="9"/>
      <color indexed="63"/>
      <name val="Calibri"/>
      <family val="2"/>
    </font>
    <font>
      <b/>
      <sz val="11"/>
      <color indexed="63"/>
      <name val="Arial"/>
      <family val="2"/>
    </font>
    <font>
      <b/>
      <sz val="10"/>
      <color indexed="10"/>
      <name val="Arial"/>
      <family val="2"/>
    </font>
    <font>
      <b/>
      <sz val="10"/>
      <color indexed="10"/>
      <name val="MetaNormalLF-Roman"/>
      <family val="2"/>
    </font>
    <font>
      <b/>
      <sz val="9"/>
      <color indexed="10"/>
      <name val="Calibri"/>
      <family val="2"/>
    </font>
    <font>
      <b/>
      <sz val="11"/>
      <color indexed="10"/>
      <name val="Calibri"/>
      <family val="2"/>
      <scheme val="minor"/>
    </font>
    <font>
      <b/>
      <sz val="11"/>
      <color indexed="52"/>
      <name val="Arial"/>
      <family val="2"/>
    </font>
    <font>
      <sz val="9"/>
      <name val="Times"/>
      <family val="1"/>
    </font>
    <font>
      <sz val="9"/>
      <name val="Helv"/>
    </font>
    <font>
      <sz val="10"/>
      <color rgb="FF3F3F76"/>
      <name val="Arial"/>
      <family val="2"/>
    </font>
    <font>
      <sz val="10"/>
      <color rgb="FF3F3F76"/>
      <name val="MetaNormalLF-Roman"/>
      <family val="2"/>
    </font>
    <font>
      <sz val="9"/>
      <color indexed="62"/>
      <name val="Calibri"/>
      <family val="2"/>
    </font>
    <font>
      <sz val="11"/>
      <color indexed="62"/>
      <name val="Arial"/>
      <family val="2"/>
    </font>
    <font>
      <b/>
      <sz val="10"/>
      <color theme="1"/>
      <name val="MetaNormalLF-Roman"/>
      <family val="2"/>
    </font>
    <font>
      <b/>
      <sz val="9"/>
      <color indexed="8"/>
      <name val="Calibri"/>
      <family val="2"/>
    </font>
    <font>
      <i/>
      <sz val="10"/>
      <color rgb="FF7F7F7F"/>
      <name val="Arial"/>
      <family val="2"/>
    </font>
    <font>
      <i/>
      <sz val="10"/>
      <color rgb="FF7F7F7F"/>
      <name val="MetaNormalLF-Roman"/>
      <family val="2"/>
    </font>
    <font>
      <i/>
      <sz val="9"/>
      <color indexed="23"/>
      <name val="Calibri"/>
      <family val="2"/>
    </font>
    <font>
      <i/>
      <sz val="11"/>
      <color indexed="23"/>
      <name val="Arial"/>
      <family val="2"/>
    </font>
    <font>
      <sz val="8.5"/>
      <color indexed="8"/>
      <name val="MS Sans Serif"/>
      <family val="2"/>
    </font>
    <font>
      <i/>
      <sz val="10"/>
      <color indexed="23"/>
      <name val="Arial"/>
      <family val="2"/>
    </font>
    <font>
      <sz val="10"/>
      <color rgb="FF006100"/>
      <name val="Arial"/>
      <family val="2"/>
    </font>
    <font>
      <sz val="10"/>
      <color rgb="FF006100"/>
      <name val="MetaNormalLF-Roman"/>
      <family val="2"/>
    </font>
    <font>
      <sz val="9"/>
      <color indexed="17"/>
      <name val="Calibri"/>
      <family val="2"/>
    </font>
    <font>
      <sz val="11"/>
      <color indexed="17"/>
      <name val="Arial"/>
      <family val="2"/>
    </font>
    <font>
      <sz val="10"/>
      <color indexed="62"/>
      <name val="Arial"/>
      <family val="2"/>
    </font>
    <font>
      <sz val="8"/>
      <name val="Arial"/>
      <family val="2"/>
      <charset val="238"/>
    </font>
    <font>
      <sz val="10"/>
      <color indexed="10"/>
      <name val="Arial"/>
      <family val="2"/>
    </font>
    <font>
      <sz val="10"/>
      <color indexed="19"/>
      <name val="Arial"/>
      <family val="2"/>
    </font>
    <font>
      <sz val="11"/>
      <color indexed="19"/>
      <name val="Calibri"/>
      <family val="2"/>
      <scheme val="minor"/>
    </font>
    <font>
      <sz val="10"/>
      <color indexed="19"/>
      <name val="MetaNormalLF-Roman"/>
      <family val="2"/>
    </font>
    <font>
      <sz val="9"/>
      <color indexed="19"/>
      <name val="Calibri"/>
      <family val="2"/>
    </font>
    <font>
      <sz val="11"/>
      <color indexed="60"/>
      <name val="Arial"/>
      <family val="2"/>
    </font>
    <font>
      <sz val="10"/>
      <name val="MS Sans Serif"/>
      <family val="2"/>
    </font>
    <font>
      <sz val="8"/>
      <name val="Courier"/>
      <family val="3"/>
    </font>
    <font>
      <b/>
      <sz val="10"/>
      <color indexed="63"/>
      <name val="Arial"/>
      <family val="2"/>
    </font>
    <font>
      <sz val="7.5"/>
      <color indexed="8"/>
      <name val="MS Sans Serif"/>
      <family val="2"/>
    </font>
    <font>
      <sz val="10"/>
      <color rgb="FF9C0006"/>
      <name val="Arial"/>
      <family val="2"/>
    </font>
    <font>
      <sz val="10"/>
      <color rgb="FF9C0006"/>
      <name val="MetaNormalLF-Roman"/>
      <family val="2"/>
    </font>
    <font>
      <sz val="9"/>
      <color indexed="20"/>
      <name val="Calibri"/>
      <family val="2"/>
    </font>
    <font>
      <sz val="11"/>
      <color indexed="20"/>
      <name val="Arial"/>
      <family val="2"/>
    </font>
    <font>
      <sz val="10"/>
      <name val="Courier"/>
      <family val="3"/>
    </font>
    <font>
      <sz val="9"/>
      <name val="MetaNormalLF-Roman"/>
    </font>
    <font>
      <sz val="8"/>
      <name val="Bliss 2 Regular"/>
      <family val="3"/>
    </font>
    <font>
      <b/>
      <sz val="14"/>
      <name val="Helv"/>
    </font>
    <font>
      <b/>
      <sz val="12"/>
      <name val="Helv"/>
    </font>
    <font>
      <b/>
      <sz val="15"/>
      <color indexed="60"/>
      <name val="Arial"/>
      <family val="2"/>
    </font>
    <font>
      <b/>
      <sz val="15"/>
      <color indexed="60"/>
      <name val="MetaNormalLF-Roman"/>
      <family val="2"/>
    </font>
    <font>
      <b/>
      <sz val="13"/>
      <color indexed="60"/>
      <name val="Arial"/>
      <family val="2"/>
    </font>
    <font>
      <b/>
      <sz val="13"/>
      <color indexed="60"/>
      <name val="MetaNormalLF-Roman"/>
      <family val="2"/>
    </font>
    <font>
      <b/>
      <sz val="11"/>
      <color indexed="60"/>
      <name val="Arial"/>
      <family val="2"/>
    </font>
    <font>
      <b/>
      <sz val="11"/>
      <color indexed="60"/>
      <name val="MetaNormalLF-Roman"/>
      <family val="2"/>
    </font>
    <font>
      <sz val="8"/>
      <color indexed="8"/>
      <name val="Bliss 2 Regular"/>
      <family val="3"/>
    </font>
    <font>
      <sz val="10"/>
      <color indexed="10"/>
      <name val="MetaNormalLF-Roman"/>
      <family val="2"/>
    </font>
    <font>
      <sz val="9"/>
      <color indexed="10"/>
      <name val="Calibri"/>
      <family val="2"/>
    </font>
    <font>
      <sz val="11"/>
      <color indexed="52"/>
      <name val="Arial"/>
      <family val="2"/>
    </font>
    <font>
      <sz val="10"/>
      <color rgb="FFFF0000"/>
      <name val="MetaNormalLF-Roman"/>
      <family val="2"/>
    </font>
    <font>
      <sz val="11"/>
      <color indexed="10"/>
      <name val="Arial"/>
      <family val="2"/>
    </font>
    <font>
      <b/>
      <sz val="10"/>
      <color theme="0"/>
      <name val="MetaNormalLF-Roman"/>
      <family val="2"/>
    </font>
    <font>
      <b/>
      <sz val="9"/>
      <color indexed="9"/>
      <name val="Calibri"/>
      <family val="2"/>
    </font>
    <font>
      <b/>
      <sz val="11"/>
      <color indexed="9"/>
      <name val="Arial"/>
      <family val="2"/>
    </font>
    <font>
      <sz val="11"/>
      <color indexed="60"/>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b/>
      <sz val="10"/>
      <color rgb="FFFA7D00"/>
      <name val="MetaNormalLF-Roman"/>
      <family val="2"/>
    </font>
    <font>
      <sz val="10"/>
      <color rgb="FF9C6500"/>
      <name val="MetaNormalLF-Roman"/>
      <family val="2"/>
    </font>
    <font>
      <b/>
      <sz val="15"/>
      <color theme="3"/>
      <name val="MetaNormalLF-Roman"/>
      <family val="2"/>
    </font>
    <font>
      <b/>
      <sz val="13"/>
      <color theme="3"/>
      <name val="MetaNormalLF-Roman"/>
      <family val="2"/>
    </font>
    <font>
      <b/>
      <sz val="11"/>
      <color theme="3"/>
      <name val="MetaNormalLF-Roman"/>
      <family val="2"/>
    </font>
    <font>
      <sz val="10"/>
      <color rgb="FFFA7D00"/>
      <name val="MetaNormalLF-Roman"/>
      <family val="2"/>
    </font>
    <font>
      <b/>
      <sz val="15"/>
      <color theme="3"/>
      <name val="Arial"/>
      <family val="2"/>
    </font>
    <font>
      <b/>
      <sz val="13"/>
      <color theme="3"/>
      <name val="Arial"/>
      <family val="2"/>
    </font>
    <font>
      <b/>
      <sz val="11"/>
      <color theme="3"/>
      <name val="Arial"/>
      <family val="2"/>
    </font>
    <font>
      <sz val="10"/>
      <color rgb="FF9C6500"/>
      <name val="Arial"/>
      <family val="2"/>
    </font>
    <font>
      <b/>
      <sz val="10"/>
      <color rgb="FF3F3F3F"/>
      <name val="Arial"/>
      <family val="2"/>
    </font>
    <font>
      <b/>
      <sz val="10"/>
      <color rgb="FFFA7D00"/>
      <name val="Arial"/>
      <family val="2"/>
    </font>
    <font>
      <sz val="10"/>
      <color rgb="FFFA7D00"/>
      <name val="Arial"/>
      <family val="2"/>
    </font>
    <font>
      <sz val="9"/>
      <color indexed="12"/>
      <name val="Arial"/>
      <family val="2"/>
    </font>
    <font>
      <b/>
      <sz val="11"/>
      <color indexed="52"/>
      <name val="Calibri"/>
      <family val="2"/>
    </font>
    <font>
      <u/>
      <sz val="11"/>
      <color rgb="FF800080"/>
      <name val="Calibri"/>
      <family val="2"/>
      <scheme val="minor"/>
    </font>
    <font>
      <u/>
      <sz val="10"/>
      <color indexed="12"/>
      <name val="Helvetica-Narrow"/>
    </font>
    <font>
      <u/>
      <sz val="11"/>
      <color theme="10"/>
      <name val="Arial"/>
      <family val="2"/>
    </font>
    <font>
      <sz val="11"/>
      <color rgb="FF9C5700"/>
      <name val="Calibri"/>
      <family val="2"/>
      <scheme val="minor"/>
    </font>
    <font>
      <sz val="9"/>
      <color indexed="8"/>
      <name val="Calibri"/>
      <family val="2"/>
      <scheme val="minor"/>
    </font>
    <font>
      <u/>
      <sz val="10"/>
      <color theme="3"/>
      <name val="Arial"/>
      <family val="2"/>
    </font>
    <font>
      <sz val="11"/>
      <color theme="1"/>
      <name val="Calibri"/>
      <family val="2"/>
    </font>
    <font>
      <sz val="9"/>
      <color rgb="FF000000"/>
      <name val="Arial"/>
      <family val="2"/>
    </font>
    <font>
      <sz val="8.5"/>
      <color rgb="FF000000"/>
      <name val="Arial"/>
      <family val="2"/>
    </font>
    <font>
      <b/>
      <sz val="10"/>
      <name val="Arial"/>
      <family val="2"/>
      <charset val="1"/>
    </font>
    <font>
      <sz val="10"/>
      <name val="Arial"/>
      <family val="2"/>
      <charset val="1"/>
    </font>
    <font>
      <sz val="10"/>
      <name val="Times New Roman"/>
      <family val="1"/>
      <charset val="1"/>
    </font>
    <font>
      <sz val="11"/>
      <color theme="1"/>
      <name val="Calibri"/>
      <family val="2"/>
      <charset val="1"/>
    </font>
    <font>
      <b/>
      <sz val="10"/>
      <name val="Symbol"/>
      <family val="1"/>
      <charset val="2"/>
    </font>
    <font>
      <sz val="8.5"/>
      <color theme="1"/>
      <name val="Calibri"/>
      <family val="2"/>
      <scheme val="minor"/>
    </font>
    <font>
      <sz val="11"/>
      <color rgb="FF3470AD"/>
      <name val="Calibri"/>
      <family val="2"/>
      <scheme val="minor"/>
    </font>
    <font>
      <u/>
      <sz val="10"/>
      <color rgb="FF0070C0"/>
      <name val="Arial"/>
      <family val="2"/>
    </font>
  </fonts>
  <fills count="81">
    <fill>
      <patternFill patternType="none"/>
    </fill>
    <fill>
      <patternFill patternType="gray125"/>
    </fill>
    <fill>
      <patternFill patternType="solid">
        <fgColor rgb="FFC5D9F1"/>
        <bgColor indexed="64"/>
      </patternFill>
    </fill>
    <fill>
      <patternFill patternType="solid">
        <fgColor rgb="FFBFBFBF"/>
        <bgColor indexed="64"/>
      </patternFill>
    </fill>
    <fill>
      <patternFill patternType="solid">
        <fgColor theme="0"/>
        <bgColor indexed="64"/>
      </patternFill>
    </fill>
    <fill>
      <patternFill patternType="solid">
        <fgColor rgb="FFD9D9D9"/>
        <bgColor indexed="64"/>
      </patternFill>
    </fill>
    <fill>
      <patternFill patternType="solid">
        <fgColor rgb="FFEEECE1"/>
        <bgColor indexed="64"/>
      </patternFill>
    </fill>
    <fill>
      <patternFill patternType="solid">
        <fgColor rgb="FFFFFFFF"/>
        <bgColor rgb="FF000000"/>
      </patternFill>
    </fill>
    <fill>
      <patternFill patternType="solid">
        <fgColor rgb="FFFFFFFF"/>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6D9F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patternFill>
    </fill>
    <fill>
      <patternFill patternType="solid">
        <fgColor indexed="54"/>
      </patternFill>
    </fill>
    <fill>
      <patternFill patternType="solid">
        <fgColor indexed="63"/>
        <bgColor indexed="64"/>
      </patternFill>
    </fill>
    <fill>
      <patternFill patternType="solid">
        <fgColor indexed="22"/>
        <bgColor indexed="64"/>
      </patternFill>
    </fill>
    <fill>
      <patternFill patternType="solid">
        <fgColor indexed="22"/>
        <bgColor indexed="8"/>
      </patternFill>
    </fill>
    <fill>
      <patternFill patternType="solid">
        <fgColor indexed="56"/>
      </patternFill>
    </fill>
    <fill>
      <patternFill patternType="solid">
        <fgColor indexed="22"/>
        <bgColor indexed="10"/>
      </patternFill>
    </fill>
    <fill>
      <patternFill patternType="solid">
        <fgColor indexed="10"/>
        <bgColor indexed="64"/>
      </patternFill>
    </fill>
    <fill>
      <patternFill patternType="solid">
        <fgColor indexed="31"/>
        <bgColor indexed="64"/>
      </patternFill>
    </fill>
    <fill>
      <patternFill patternType="solid">
        <fgColor indexed="44"/>
        <bgColor indexed="8"/>
      </patternFill>
    </fill>
    <fill>
      <patternFill patternType="solid">
        <fgColor theme="2"/>
        <bgColor indexed="64"/>
      </patternFill>
    </fill>
    <fill>
      <patternFill patternType="solid">
        <fgColor theme="4" tint="0.59999389629810485"/>
        <bgColor indexed="64"/>
      </patternFill>
    </fill>
    <fill>
      <patternFill patternType="solid">
        <fgColor rgb="FFC5D9F1"/>
        <bgColor rgb="FF000000"/>
      </patternFill>
    </fill>
    <fill>
      <patternFill patternType="solid">
        <fgColor rgb="FFFFFFFF"/>
        <bgColor rgb="FFF2F2F2"/>
      </patternFill>
    </fill>
  </fills>
  <borders count="251">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double">
        <color indexed="64"/>
      </left>
      <right style="double">
        <color indexed="64"/>
      </right>
      <top style="double">
        <color indexed="64"/>
      </top>
      <bottom style="double">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49"/>
      </top>
      <bottom style="double">
        <color indexed="49"/>
      </bottom>
      <diagonal/>
    </border>
    <border>
      <left/>
      <right/>
      <top style="thin">
        <color indexed="56"/>
      </top>
      <bottom style="double">
        <color indexed="56"/>
      </bottom>
      <diagonal/>
    </border>
    <border>
      <left/>
      <right/>
      <top/>
      <bottom style="thick">
        <color indexed="49"/>
      </bottom>
      <diagonal/>
    </border>
    <border>
      <left/>
      <right/>
      <top/>
      <bottom style="medium">
        <color indexed="49"/>
      </bottom>
      <diagonal/>
    </border>
    <border>
      <left/>
      <right/>
      <top/>
      <bottom style="double">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ck">
        <color indexed="64"/>
      </left>
      <right style="thick">
        <color indexed="64"/>
      </right>
      <top/>
      <bottom/>
      <diagonal/>
    </border>
    <border>
      <left/>
      <right/>
      <top/>
      <bottom style="thick">
        <color indexed="47"/>
      </bottom>
      <diagonal/>
    </border>
    <border>
      <left/>
      <right/>
      <top/>
      <bottom style="medium">
        <color indexed="47"/>
      </bottom>
      <diagonal/>
    </border>
    <border>
      <left/>
      <right/>
      <top style="thick">
        <color indexed="63"/>
      </top>
      <bottom/>
      <diagonal/>
    </border>
    <border>
      <left style="thin">
        <color indexed="49"/>
      </left>
      <right style="thin">
        <color indexed="49"/>
      </right>
      <top style="thin">
        <color indexed="49"/>
      </top>
      <bottom style="thin">
        <color indexed="49"/>
      </bottom>
      <diagonal/>
    </border>
    <border>
      <left style="thin">
        <color theme="4"/>
      </left>
      <right style="thin">
        <color theme="4"/>
      </right>
      <top style="thin">
        <color theme="4"/>
      </top>
      <bottom style="thin">
        <color theme="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style="thin">
        <color indexed="64"/>
      </bottom>
      <diagonal/>
    </border>
  </borders>
  <cellStyleXfs count="43017">
    <xf numFmtId="0" fontId="0" fillId="0" borderId="0"/>
    <xf numFmtId="0" fontId="2" fillId="0" borderId="0" applyNumberFormat="0" applyFill="0" applyBorder="0" applyAlignment="0" applyProtection="0"/>
    <xf numFmtId="0" fontId="5" fillId="0" borderId="0"/>
    <xf numFmtId="0" fontId="7" fillId="0" borderId="0"/>
    <xf numFmtId="0" fontId="5" fillId="0" borderId="0"/>
    <xf numFmtId="0" fontId="1" fillId="0" borderId="0"/>
    <xf numFmtId="0" fontId="5" fillId="0" borderId="0"/>
    <xf numFmtId="0" fontId="5" fillId="0" borderId="0"/>
    <xf numFmtId="0" fontId="17" fillId="0" borderId="0"/>
    <xf numFmtId="0" fontId="17" fillId="0" borderId="0"/>
    <xf numFmtId="0" fontId="17" fillId="0" borderId="0"/>
    <xf numFmtId="0" fontId="17" fillId="0" borderId="0"/>
    <xf numFmtId="0" fontId="5" fillId="0" borderId="0"/>
    <xf numFmtId="0" fontId="2" fillId="0" borderId="0" applyNumberFormat="0" applyFill="0" applyBorder="0" applyAlignment="0" applyProtection="0"/>
    <xf numFmtId="0" fontId="21" fillId="0" borderId="0" applyNumberFormat="0" applyFill="0" applyBorder="0" applyAlignment="0" applyProtection="0">
      <alignment vertical="top"/>
      <protection locked="0"/>
    </xf>
    <xf numFmtId="168" fontId="16" fillId="0" borderId="0" applyNumberFormat="0" applyFill="0" applyBorder="0" applyAlignment="0" applyProtection="0"/>
    <xf numFmtId="0" fontId="1" fillId="0" borderId="0"/>
    <xf numFmtId="0" fontId="17" fillId="0" borderId="0"/>
    <xf numFmtId="0" fontId="17" fillId="0" borderId="0"/>
    <xf numFmtId="0" fontId="17" fillId="0" borderId="0"/>
    <xf numFmtId="37" fontId="16" fillId="0" borderId="0" applyNumberFormat="0" applyFill="0" applyBorder="0" applyAlignment="0" applyProtection="0"/>
    <xf numFmtId="0" fontId="5" fillId="0" borderId="0"/>
    <xf numFmtId="0" fontId="5" fillId="0" borderId="0"/>
    <xf numFmtId="0" fontId="1" fillId="0" borderId="0"/>
    <xf numFmtId="0" fontId="17" fillId="0" borderId="0"/>
    <xf numFmtId="164" fontId="1" fillId="0" borderId="0" applyFont="0" applyFill="0" applyBorder="0" applyAlignment="0" applyProtection="0"/>
    <xf numFmtId="0" fontId="17" fillId="0" borderId="0"/>
    <xf numFmtId="0" fontId="5" fillId="0" borderId="0"/>
    <xf numFmtId="0" fontId="1" fillId="0" borderId="0"/>
    <xf numFmtId="0" fontId="19" fillId="0" borderId="0"/>
    <xf numFmtId="0" fontId="29" fillId="0" borderId="0" applyNumberFormat="0" applyFill="0" applyBorder="0" applyAlignment="0" applyProtection="0"/>
    <xf numFmtId="0" fontId="5" fillId="0" borderId="0"/>
    <xf numFmtId="0" fontId="42"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51" fillId="0" borderId="0"/>
    <xf numFmtId="0" fontId="52" fillId="0" borderId="0"/>
    <xf numFmtId="0" fontId="17"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164" fontId="5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45" borderId="0" applyNumberFormat="0" applyBorder="0" applyAlignment="0" applyProtection="0"/>
    <xf numFmtId="0" fontId="56" fillId="46" borderId="0" applyNumberFormat="0" applyBorder="0" applyAlignment="0" applyProtection="0"/>
    <xf numFmtId="0" fontId="56" fillId="47" borderId="0" applyNumberFormat="0" applyBorder="0" applyAlignment="0" applyProtection="0"/>
    <xf numFmtId="0" fontId="56" fillId="48" borderId="0" applyNumberFormat="0" applyBorder="0" applyAlignment="0" applyProtection="0"/>
    <xf numFmtId="0" fontId="56" fillId="49" borderId="0" applyNumberFormat="0" applyBorder="0" applyAlignment="0" applyProtection="0"/>
    <xf numFmtId="0" fontId="56" fillId="50" borderId="0" applyNumberFormat="0" applyBorder="0" applyAlignment="0" applyProtection="0"/>
    <xf numFmtId="174" fontId="57" fillId="0" borderId="3">
      <alignment horizontal="left"/>
    </xf>
    <xf numFmtId="174" fontId="57" fillId="0" borderId="3">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3">
      <alignment horizontal="left"/>
    </xf>
    <xf numFmtId="174" fontId="57" fillId="0" borderId="27">
      <alignment horizontal="left"/>
    </xf>
    <xf numFmtId="0" fontId="56" fillId="51" borderId="0" applyNumberFormat="0" applyBorder="0" applyAlignment="0" applyProtection="0"/>
    <xf numFmtId="0" fontId="56" fillId="52" borderId="0" applyNumberFormat="0" applyBorder="0" applyAlignment="0" applyProtection="0"/>
    <xf numFmtId="0" fontId="56" fillId="53" borderId="0" applyNumberFormat="0" applyBorder="0" applyAlignment="0" applyProtection="0"/>
    <xf numFmtId="0" fontId="56" fillId="48" borderId="0" applyNumberFormat="0" applyBorder="0" applyAlignment="0" applyProtection="0"/>
    <xf numFmtId="0" fontId="56" fillId="51" borderId="0" applyNumberFormat="0" applyBorder="0" applyAlignment="0" applyProtection="0"/>
    <xf numFmtId="0" fontId="56" fillId="54" borderId="0" applyNumberFormat="0" applyBorder="0" applyAlignment="0" applyProtection="0"/>
    <xf numFmtId="175" fontId="57" fillId="0" borderId="3">
      <alignment horizontal="left"/>
    </xf>
    <xf numFmtId="175" fontId="57" fillId="0" borderId="3">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3">
      <alignment horizontal="left"/>
    </xf>
    <xf numFmtId="175" fontId="57" fillId="0" borderId="27">
      <alignment horizontal="left"/>
    </xf>
    <xf numFmtId="176" fontId="57" fillId="0" borderId="3">
      <alignment horizontal="left"/>
    </xf>
    <xf numFmtId="176" fontId="57" fillId="0" borderId="3">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3">
      <alignment horizontal="left"/>
    </xf>
    <xf numFmtId="176" fontId="57" fillId="0" borderId="27">
      <alignment horizontal="left"/>
    </xf>
    <xf numFmtId="0" fontId="58" fillId="55" borderId="0" applyNumberFormat="0" applyBorder="0" applyAlignment="0" applyProtection="0"/>
    <xf numFmtId="0" fontId="58" fillId="52" borderId="0" applyNumberFormat="0" applyBorder="0" applyAlignment="0" applyProtection="0"/>
    <xf numFmtId="0" fontId="58" fillId="53" borderId="0" applyNumberFormat="0" applyBorder="0" applyAlignment="0" applyProtection="0"/>
    <xf numFmtId="0" fontId="58" fillId="56" borderId="0" applyNumberFormat="0" applyBorder="0" applyAlignment="0" applyProtection="0"/>
    <xf numFmtId="0" fontId="58" fillId="57" borderId="0" applyNumberFormat="0" applyBorder="0" applyAlignment="0" applyProtection="0"/>
    <xf numFmtId="0" fontId="58" fillId="58" borderId="0" applyNumberFormat="0" applyBorder="0" applyAlignment="0" applyProtection="0"/>
    <xf numFmtId="173" fontId="57" fillId="0" borderId="3">
      <alignment horizontal="left"/>
    </xf>
    <xf numFmtId="173" fontId="57" fillId="0" borderId="3">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3">
      <alignment horizontal="left"/>
    </xf>
    <xf numFmtId="173" fontId="57" fillId="0" borderId="27">
      <alignment horizontal="left"/>
    </xf>
    <xf numFmtId="0" fontId="58" fillId="59" borderId="0" applyNumberFormat="0" applyBorder="0" applyAlignment="0" applyProtection="0"/>
    <xf numFmtId="0" fontId="58" fillId="60" borderId="0" applyNumberFormat="0" applyBorder="0" applyAlignment="0" applyProtection="0"/>
    <xf numFmtId="0" fontId="58" fillId="61" borderId="0" applyNumberFormat="0" applyBorder="0" applyAlignment="0" applyProtection="0"/>
    <xf numFmtId="0" fontId="58" fillId="56" borderId="0" applyNumberFormat="0" applyBorder="0" applyAlignment="0" applyProtection="0"/>
    <xf numFmtId="0" fontId="58" fillId="57" borderId="0" applyNumberFormat="0" applyBorder="0" applyAlignment="0" applyProtection="0"/>
    <xf numFmtId="0" fontId="58" fillId="62" borderId="0" applyNumberFormat="0" applyBorder="0" applyAlignment="0" applyProtection="0"/>
    <xf numFmtId="0" fontId="59" fillId="63" borderId="28" applyNumberFormat="0" applyAlignment="0" applyProtection="0"/>
    <xf numFmtId="0" fontId="60" fillId="63" borderId="29" applyNumberFormat="0" applyAlignment="0" applyProtection="0"/>
    <xf numFmtId="0" fontId="61" fillId="50" borderId="29" applyNumberFormat="0" applyAlignment="0" applyProtection="0"/>
    <xf numFmtId="0" fontId="62" fillId="0" borderId="30" applyNumberFormat="0" applyFill="0" applyAlignment="0" applyProtection="0"/>
    <xf numFmtId="0" fontId="63" fillId="0" borderId="0" applyNumberFormat="0" applyFill="0" applyBorder="0" applyAlignment="0" applyProtection="0"/>
    <xf numFmtId="0" fontId="64" fillId="47" borderId="0" applyNumberFormat="0" applyBorder="0" applyAlignment="0" applyProtection="0"/>
    <xf numFmtId="0" fontId="75" fillId="0" borderId="0" applyNumberFormat="0" applyFill="0" applyBorder="0" applyAlignment="0" applyProtection="0"/>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66" fillId="64" borderId="0" applyNumberFormat="0" applyBorder="0" applyAlignment="0" applyProtection="0"/>
    <xf numFmtId="0" fontId="51" fillId="65" borderId="31" applyNumberFormat="0" applyFont="0" applyAlignment="0" applyProtection="0"/>
    <xf numFmtId="0" fontId="67" fillId="46" borderId="0" applyNumberFormat="0" applyBorder="0" applyAlignment="0" applyProtection="0"/>
    <xf numFmtId="0" fontId="17" fillId="0" borderId="0"/>
    <xf numFmtId="0" fontId="17" fillId="0" borderId="0"/>
    <xf numFmtId="0" fontId="51" fillId="0" borderId="0"/>
    <xf numFmtId="0" fontId="51" fillId="0" borderId="0"/>
    <xf numFmtId="0" fontId="68" fillId="0" borderId="0" applyNumberFormat="0" applyFill="0" applyBorder="0" applyAlignment="0" applyProtection="0"/>
    <xf numFmtId="0" fontId="69" fillId="0" borderId="32" applyNumberFormat="0" applyFill="0" applyAlignment="0" applyProtection="0"/>
    <xf numFmtId="0" fontId="70" fillId="0" borderId="33" applyNumberFormat="0" applyFill="0" applyAlignment="0" applyProtection="0"/>
    <xf numFmtId="0" fontId="71" fillId="0" borderId="34" applyNumberFormat="0" applyFill="0" applyAlignment="0" applyProtection="0"/>
    <xf numFmtId="0" fontId="71" fillId="0" borderId="0" applyNumberFormat="0" applyFill="0" applyBorder="0" applyAlignment="0" applyProtection="0"/>
    <xf numFmtId="0" fontId="72" fillId="0" borderId="35" applyNumberFormat="0" applyFill="0" applyAlignment="0" applyProtection="0"/>
    <xf numFmtId="0" fontId="73" fillId="0" borderId="0" applyNumberFormat="0" applyFill="0" applyBorder="0" applyAlignment="0" applyProtection="0"/>
    <xf numFmtId="0" fontId="74" fillId="66" borderId="3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16" applyNumberFormat="0" applyFill="0" applyAlignment="0" applyProtection="0"/>
    <xf numFmtId="0" fontId="38" fillId="0" borderId="17" applyNumberFormat="0" applyFill="0" applyAlignment="0" applyProtection="0"/>
    <xf numFmtId="0" fontId="39" fillId="0" borderId="18" applyNumberFormat="0" applyFill="0" applyAlignment="0" applyProtection="0"/>
    <xf numFmtId="0" fontId="39" fillId="0" borderId="0" applyNumberFormat="0" applyFill="0" applyBorder="0" applyAlignment="0" applyProtection="0"/>
    <xf numFmtId="0" fontId="40" fillId="12" borderId="0" applyNumberFormat="0" applyBorder="0" applyAlignment="0" applyProtection="0"/>
    <xf numFmtId="0" fontId="41" fillId="13" borderId="0" applyNumberFormat="0" applyBorder="0" applyAlignment="0" applyProtection="0"/>
    <xf numFmtId="0" fontId="46" fillId="0" borderId="21" applyNumberFormat="0" applyFill="0" applyAlignment="0" applyProtection="0"/>
    <xf numFmtId="0" fontId="47" fillId="17" borderId="22" applyNumberFormat="0" applyAlignment="0" applyProtection="0"/>
    <xf numFmtId="0" fontId="49" fillId="19" borderId="0" applyNumberFormat="0" applyBorder="0" applyAlignment="0" applyProtection="0"/>
    <xf numFmtId="0" fontId="49" fillId="23" borderId="0" applyNumberFormat="0" applyBorder="0" applyAlignment="0" applyProtection="0"/>
    <xf numFmtId="0" fontId="49" fillId="27" borderId="0" applyNumberFormat="0" applyBorder="0" applyAlignment="0" applyProtection="0"/>
    <xf numFmtId="0" fontId="49" fillId="31" borderId="0" applyNumberFormat="0" applyBorder="0" applyAlignment="0" applyProtection="0"/>
    <xf numFmtId="0" fontId="49" fillId="35" borderId="0" applyNumberFormat="0" applyBorder="0" applyAlignment="0" applyProtection="0"/>
    <xf numFmtId="0" fontId="49" fillId="39" borderId="0" applyNumberFormat="0" applyBorder="0" applyAlignment="0" applyProtection="0"/>
    <xf numFmtId="0" fontId="1" fillId="0" borderId="0"/>
    <xf numFmtId="0" fontId="17" fillId="0" borderId="0"/>
    <xf numFmtId="0" fontId="17" fillId="0" borderId="0"/>
    <xf numFmtId="0" fontId="7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2" fillId="65" borderId="31" applyNumberFormat="0" applyFont="0" applyAlignment="0" applyProtection="0"/>
    <xf numFmtId="0" fontId="51" fillId="65" borderId="31" applyNumberFormat="0" applyFont="0" applyAlignment="0" applyProtection="0"/>
    <xf numFmtId="0" fontId="17" fillId="0" borderId="0"/>
    <xf numFmtId="0" fontId="52" fillId="0" borderId="0"/>
    <xf numFmtId="0" fontId="1" fillId="0" borderId="0"/>
    <xf numFmtId="0" fontId="51" fillId="0" borderId="0"/>
    <xf numFmtId="0" fontId="52" fillId="0" borderId="0"/>
    <xf numFmtId="0" fontId="17" fillId="0" borderId="0"/>
    <xf numFmtId="0" fontId="7" fillId="0" borderId="0"/>
    <xf numFmtId="0" fontId="116" fillId="20" borderId="0" applyNumberFormat="0" applyBorder="0" applyAlignment="0" applyProtection="0"/>
    <xf numFmtId="0" fontId="56" fillId="45" borderId="0" applyNumberFormat="0" applyBorder="0" applyAlignment="0" applyProtection="0"/>
    <xf numFmtId="0" fontId="54" fillId="51" borderId="0" applyNumberFormat="0" applyBorder="0" applyAlignment="0" applyProtection="0"/>
    <xf numFmtId="0" fontId="116" fillId="20" borderId="0" applyNumberFormat="0" applyBorder="0" applyAlignment="0" applyProtection="0"/>
    <xf numFmtId="0" fontId="56" fillId="45" borderId="0" applyNumberFormat="0" applyBorder="0" applyAlignment="0" applyProtection="0"/>
    <xf numFmtId="0" fontId="116" fillId="20" borderId="0" applyNumberFormat="0" applyBorder="0" applyAlignment="0" applyProtection="0"/>
    <xf numFmtId="0" fontId="78" fillId="45" borderId="0" applyNumberFormat="0" applyBorder="0" applyAlignment="0" applyProtection="0"/>
    <xf numFmtId="0" fontId="116" fillId="24" borderId="0" applyNumberFormat="0" applyBorder="0" applyAlignment="0" applyProtection="0"/>
    <xf numFmtId="0" fontId="56" fillId="46" borderId="0" applyNumberFormat="0" applyBorder="0" applyAlignment="0" applyProtection="0"/>
    <xf numFmtId="0" fontId="54" fillId="52" borderId="0" applyNumberFormat="0" applyBorder="0" applyAlignment="0" applyProtection="0"/>
    <xf numFmtId="0" fontId="116" fillId="24" borderId="0" applyNumberFormat="0" applyBorder="0" applyAlignment="0" applyProtection="0"/>
    <xf numFmtId="0" fontId="56" fillId="46" borderId="0" applyNumberFormat="0" applyBorder="0" applyAlignment="0" applyProtection="0"/>
    <xf numFmtId="0" fontId="116" fillId="24" borderId="0" applyNumberFormat="0" applyBorder="0" applyAlignment="0" applyProtection="0"/>
    <xf numFmtId="0" fontId="78" fillId="46" borderId="0" applyNumberFormat="0" applyBorder="0" applyAlignment="0" applyProtection="0"/>
    <xf numFmtId="0" fontId="116" fillId="28" borderId="0" applyNumberFormat="0" applyBorder="0" applyAlignment="0" applyProtection="0"/>
    <xf numFmtId="0" fontId="56" fillId="47" borderId="0" applyNumberFormat="0" applyBorder="0" applyAlignment="0" applyProtection="0"/>
    <xf numFmtId="0" fontId="54" fillId="65" borderId="0" applyNumberFormat="0" applyBorder="0" applyAlignment="0" applyProtection="0"/>
    <xf numFmtId="0" fontId="116" fillId="28" borderId="0" applyNumberFormat="0" applyBorder="0" applyAlignment="0" applyProtection="0"/>
    <xf numFmtId="0" fontId="56" fillId="47" borderId="0" applyNumberFormat="0" applyBorder="0" applyAlignment="0" applyProtection="0"/>
    <xf numFmtId="0" fontId="116" fillId="28" borderId="0" applyNumberFormat="0" applyBorder="0" applyAlignment="0" applyProtection="0"/>
    <xf numFmtId="0" fontId="78" fillId="47" borderId="0" applyNumberFormat="0" applyBorder="0" applyAlignment="0" applyProtection="0"/>
    <xf numFmtId="0" fontId="116" fillId="32" borderId="0" applyNumberFormat="0" applyBorder="0" applyAlignment="0" applyProtection="0"/>
    <xf numFmtId="0" fontId="56" fillId="48" borderId="0" applyNumberFormat="0" applyBorder="0" applyAlignment="0" applyProtection="0"/>
    <xf numFmtId="0" fontId="54" fillId="50" borderId="0" applyNumberFormat="0" applyBorder="0" applyAlignment="0" applyProtection="0"/>
    <xf numFmtId="0" fontId="116" fillId="32" borderId="0" applyNumberFormat="0" applyBorder="0" applyAlignment="0" applyProtection="0"/>
    <xf numFmtId="0" fontId="56" fillId="48" borderId="0" applyNumberFormat="0" applyBorder="0" applyAlignment="0" applyProtection="0"/>
    <xf numFmtId="0" fontId="116" fillId="32" borderId="0" applyNumberFormat="0" applyBorder="0" applyAlignment="0" applyProtection="0"/>
    <xf numFmtId="0" fontId="78" fillId="48" borderId="0" applyNumberFormat="0" applyBorder="0" applyAlignment="0" applyProtection="0"/>
    <xf numFmtId="0" fontId="116" fillId="36" borderId="0" applyNumberFormat="0" applyBorder="0" applyAlignment="0" applyProtection="0"/>
    <xf numFmtId="0" fontId="56" fillId="49" borderId="0" applyNumberFormat="0" applyBorder="0" applyAlignment="0" applyProtection="0"/>
    <xf numFmtId="0" fontId="54" fillId="49" borderId="0" applyNumberFormat="0" applyBorder="0" applyAlignment="0" applyProtection="0"/>
    <xf numFmtId="0" fontId="116" fillId="36" borderId="0" applyNumberFormat="0" applyBorder="0" applyAlignment="0" applyProtection="0"/>
    <xf numFmtId="0" fontId="56" fillId="49" borderId="0" applyNumberFormat="0" applyBorder="0" applyAlignment="0" applyProtection="0"/>
    <xf numFmtId="0" fontId="116" fillId="36" borderId="0" applyNumberFormat="0" applyBorder="0" applyAlignment="0" applyProtection="0"/>
    <xf numFmtId="0" fontId="78" fillId="49" borderId="0" applyNumberFormat="0" applyBorder="0" applyAlignment="0" applyProtection="0"/>
    <xf numFmtId="0" fontId="116" fillId="40" borderId="0" applyNumberFormat="0" applyBorder="0" applyAlignment="0" applyProtection="0"/>
    <xf numFmtId="0" fontId="56" fillId="50" borderId="0" applyNumberFormat="0" applyBorder="0" applyAlignment="0" applyProtection="0"/>
    <xf numFmtId="0" fontId="54" fillId="65" borderId="0" applyNumberFormat="0" applyBorder="0" applyAlignment="0" applyProtection="0"/>
    <xf numFmtId="0" fontId="116" fillId="40" borderId="0" applyNumberFormat="0" applyBorder="0" applyAlignment="0" applyProtection="0"/>
    <xf numFmtId="0" fontId="56" fillId="50" borderId="0" applyNumberFormat="0" applyBorder="0" applyAlignment="0" applyProtection="0"/>
    <xf numFmtId="0" fontId="116" fillId="40" borderId="0" applyNumberFormat="0" applyBorder="0" applyAlignment="0" applyProtection="0"/>
    <xf numFmtId="0" fontId="78" fillId="50" borderId="0" applyNumberFormat="0" applyBorder="0" applyAlignment="0" applyProtection="0"/>
    <xf numFmtId="0" fontId="54" fillId="45" borderId="0" applyNumberFormat="0" applyBorder="0" applyAlignment="0" applyProtection="0"/>
    <xf numFmtId="0" fontId="54" fillId="67" borderId="0" applyNumberFormat="0" applyBorder="0" applyAlignment="0" applyProtection="0"/>
    <xf numFmtId="0" fontId="54" fillId="46" borderId="0" applyNumberFormat="0" applyBorder="0" applyAlignment="0" applyProtection="0"/>
    <xf numFmtId="0" fontId="54" fillId="52" borderId="0" applyNumberFormat="0" applyBorder="0" applyAlignment="0" applyProtection="0"/>
    <xf numFmtId="0" fontId="54" fillId="47" borderId="0" applyNumberFormat="0" applyBorder="0" applyAlignment="0" applyProtection="0"/>
    <xf numFmtId="0" fontId="54" fillId="65" borderId="0" applyNumberFormat="0" applyBorder="0" applyAlignment="0" applyProtection="0"/>
    <xf numFmtId="0" fontId="54" fillId="48" borderId="0" applyNumberFormat="0" applyBorder="0" applyAlignment="0" applyProtection="0"/>
    <xf numFmtId="0" fontId="54" fillId="67"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65" borderId="0" applyNumberFormat="0" applyBorder="0" applyAlignment="0" applyProtection="0"/>
    <xf numFmtId="174" fontId="57" fillId="0" borderId="3">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3">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3">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174" fontId="57" fillId="0" borderId="27">
      <alignment horizontal="left"/>
    </xf>
    <xf numFmtId="0" fontId="116" fillId="21" borderId="0" applyNumberFormat="0" applyBorder="0" applyAlignment="0" applyProtection="0"/>
    <xf numFmtId="0" fontId="56" fillId="51" borderId="0" applyNumberFormat="0" applyBorder="0" applyAlignment="0" applyProtection="0"/>
    <xf numFmtId="0" fontId="54" fillId="49" borderId="0" applyNumberFormat="0" applyBorder="0" applyAlignment="0" applyProtection="0"/>
    <xf numFmtId="0" fontId="116" fillId="21" borderId="0" applyNumberFormat="0" applyBorder="0" applyAlignment="0" applyProtection="0"/>
    <xf numFmtId="0" fontId="56" fillId="51" borderId="0" applyNumberFormat="0" applyBorder="0" applyAlignment="0" applyProtection="0"/>
    <xf numFmtId="0" fontId="116" fillId="21" borderId="0" applyNumberFormat="0" applyBorder="0" applyAlignment="0" applyProtection="0"/>
    <xf numFmtId="0" fontId="78" fillId="51" borderId="0" applyNumberFormat="0" applyBorder="0" applyAlignment="0" applyProtection="0"/>
    <xf numFmtId="0" fontId="116" fillId="25" borderId="0" applyNumberFormat="0" applyBorder="0" applyAlignment="0" applyProtection="0"/>
    <xf numFmtId="0" fontId="56" fillId="52" borderId="0" applyNumberFormat="0" applyBorder="0" applyAlignment="0" applyProtection="0"/>
    <xf numFmtId="0" fontId="54" fillId="52" borderId="0" applyNumberFormat="0" applyBorder="0" applyAlignment="0" applyProtection="0"/>
    <xf numFmtId="0" fontId="116" fillId="25" borderId="0" applyNumberFormat="0" applyBorder="0" applyAlignment="0" applyProtection="0"/>
    <xf numFmtId="0" fontId="56" fillId="52" borderId="0" applyNumberFormat="0" applyBorder="0" applyAlignment="0" applyProtection="0"/>
    <xf numFmtId="0" fontId="116" fillId="25" borderId="0" applyNumberFormat="0" applyBorder="0" applyAlignment="0" applyProtection="0"/>
    <xf numFmtId="0" fontId="78" fillId="52" borderId="0" applyNumberFormat="0" applyBorder="0" applyAlignment="0" applyProtection="0"/>
    <xf numFmtId="0" fontId="116" fillId="29" borderId="0" applyNumberFormat="0" applyBorder="0" applyAlignment="0" applyProtection="0"/>
    <xf numFmtId="0" fontId="56" fillId="53" borderId="0" applyNumberFormat="0" applyBorder="0" applyAlignment="0" applyProtection="0"/>
    <xf numFmtId="0" fontId="54" fillId="64" borderId="0" applyNumberFormat="0" applyBorder="0" applyAlignment="0" applyProtection="0"/>
    <xf numFmtId="0" fontId="116" fillId="29" borderId="0" applyNumberFormat="0" applyBorder="0" applyAlignment="0" applyProtection="0"/>
    <xf numFmtId="0" fontId="56" fillId="53" borderId="0" applyNumberFormat="0" applyBorder="0" applyAlignment="0" applyProtection="0"/>
    <xf numFmtId="0" fontId="116" fillId="29" borderId="0" applyNumberFormat="0" applyBorder="0" applyAlignment="0" applyProtection="0"/>
    <xf numFmtId="0" fontId="78" fillId="53" borderId="0" applyNumberFormat="0" applyBorder="0" applyAlignment="0" applyProtection="0"/>
    <xf numFmtId="0" fontId="116" fillId="33" borderId="0" applyNumberFormat="0" applyBorder="0" applyAlignment="0" applyProtection="0"/>
    <xf numFmtId="0" fontId="56" fillId="48" borderId="0" applyNumberFormat="0" applyBorder="0" applyAlignment="0" applyProtection="0"/>
    <xf numFmtId="0" fontId="54" fillId="46" borderId="0" applyNumberFormat="0" applyBorder="0" applyAlignment="0" applyProtection="0"/>
    <xf numFmtId="0" fontId="116" fillId="33" borderId="0" applyNumberFormat="0" applyBorder="0" applyAlignment="0" applyProtection="0"/>
    <xf numFmtId="0" fontId="56" fillId="48" borderId="0" applyNumberFormat="0" applyBorder="0" applyAlignment="0" applyProtection="0"/>
    <xf numFmtId="0" fontId="116" fillId="33" borderId="0" applyNumberFormat="0" applyBorder="0" applyAlignment="0" applyProtection="0"/>
    <xf numFmtId="0" fontId="78" fillId="48" borderId="0" applyNumberFormat="0" applyBorder="0" applyAlignment="0" applyProtection="0"/>
    <xf numFmtId="0" fontId="116" fillId="37" borderId="0" applyNumberFormat="0" applyBorder="0" applyAlignment="0" applyProtection="0"/>
    <xf numFmtId="0" fontId="56" fillId="51" borderId="0" applyNumberFormat="0" applyBorder="0" applyAlignment="0" applyProtection="0"/>
    <xf numFmtId="0" fontId="54" fillId="49" borderId="0" applyNumberFormat="0" applyBorder="0" applyAlignment="0" applyProtection="0"/>
    <xf numFmtId="0" fontId="116" fillId="37" borderId="0" applyNumberFormat="0" applyBorder="0" applyAlignment="0" applyProtection="0"/>
    <xf numFmtId="0" fontId="56" fillId="51" borderId="0" applyNumberFormat="0" applyBorder="0" applyAlignment="0" applyProtection="0"/>
    <xf numFmtId="0" fontId="116" fillId="37" borderId="0" applyNumberFormat="0" applyBorder="0" applyAlignment="0" applyProtection="0"/>
    <xf numFmtId="0" fontId="78" fillId="51" borderId="0" applyNumberFormat="0" applyBorder="0" applyAlignment="0" applyProtection="0"/>
    <xf numFmtId="0" fontId="116" fillId="41" borderId="0" applyNumberFormat="0" applyBorder="0" applyAlignment="0" applyProtection="0"/>
    <xf numFmtId="0" fontId="56" fillId="54" borderId="0" applyNumberFormat="0" applyBorder="0" applyAlignment="0" applyProtection="0"/>
    <xf numFmtId="0" fontId="54" fillId="65" borderId="0" applyNumberFormat="0" applyBorder="0" applyAlignment="0" applyProtection="0"/>
    <xf numFmtId="0" fontId="116" fillId="41" borderId="0" applyNumberFormat="0" applyBorder="0" applyAlignment="0" applyProtection="0"/>
    <xf numFmtId="0" fontId="56" fillId="54" borderId="0" applyNumberFormat="0" applyBorder="0" applyAlignment="0" applyProtection="0"/>
    <xf numFmtId="0" fontId="116" fillId="41" borderId="0" applyNumberFormat="0" applyBorder="0" applyAlignment="0" applyProtection="0"/>
    <xf numFmtId="0" fontId="78" fillId="54" borderId="0" applyNumberFormat="0" applyBorder="0" applyAlignment="0" applyProtection="0"/>
    <xf numFmtId="0" fontId="54" fillId="51" borderId="0" applyNumberFormat="0" applyBorder="0" applyAlignment="0" applyProtection="0"/>
    <xf numFmtId="0" fontId="54" fillId="63"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3" borderId="0" applyNumberFormat="0" applyBorder="0" applyAlignment="0" applyProtection="0"/>
    <xf numFmtId="0" fontId="54" fillId="64" borderId="0" applyNumberFormat="0" applyBorder="0" applyAlignment="0" applyProtection="0"/>
    <xf numFmtId="0" fontId="54" fillId="48" borderId="0" applyNumberFormat="0" applyBorder="0" applyAlignment="0" applyProtection="0"/>
    <xf numFmtId="0" fontId="54" fillId="63"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4" borderId="0" applyNumberFormat="0" applyBorder="0" applyAlignment="0" applyProtection="0"/>
    <xf numFmtId="0" fontId="54" fillId="64" borderId="0" applyNumberFormat="0" applyBorder="0" applyAlignment="0" applyProtection="0"/>
    <xf numFmtId="175" fontId="57" fillId="0" borderId="3">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3">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3">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5" fontId="57" fillId="0" borderId="27">
      <alignment horizontal="left"/>
    </xf>
    <xf numFmtId="176" fontId="57" fillId="0" borderId="3">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3">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3">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176" fontId="57" fillId="0" borderId="27">
      <alignment horizontal="left"/>
    </xf>
    <xf numFmtId="0" fontId="76" fillId="22" borderId="0" applyNumberFormat="0" applyBorder="0" applyAlignment="0" applyProtection="0"/>
    <xf numFmtId="0" fontId="58" fillId="55" borderId="0" applyNumberFormat="0" applyBorder="0" applyAlignment="0" applyProtection="0"/>
    <xf numFmtId="0" fontId="82" fillId="49" borderId="0" applyNumberFormat="0" applyBorder="0" applyAlignment="0" applyProtection="0"/>
    <xf numFmtId="0" fontId="58" fillId="55" borderId="0" applyNumberFormat="0" applyBorder="0" applyAlignment="0" applyProtection="0"/>
    <xf numFmtId="0" fontId="115" fillId="55" borderId="0" applyNumberFormat="0" applyBorder="0" applyAlignment="0" applyProtection="0"/>
    <xf numFmtId="0" fontId="76" fillId="26" borderId="0" applyNumberFormat="0" applyBorder="0" applyAlignment="0" applyProtection="0"/>
    <xf numFmtId="0" fontId="58" fillId="52" borderId="0" applyNumberFormat="0" applyBorder="0" applyAlignment="0" applyProtection="0"/>
    <xf numFmtId="0" fontId="82" fillId="62" borderId="0" applyNumberFormat="0" applyBorder="0" applyAlignment="0" applyProtection="0"/>
    <xf numFmtId="0" fontId="58" fillId="52" borderId="0" applyNumberFormat="0" applyBorder="0" applyAlignment="0" applyProtection="0"/>
    <xf numFmtId="0" fontId="115" fillId="52" borderId="0" applyNumberFormat="0" applyBorder="0" applyAlignment="0" applyProtection="0"/>
    <xf numFmtId="0" fontId="76" fillId="30" borderId="0" applyNumberFormat="0" applyBorder="0" applyAlignment="0" applyProtection="0"/>
    <xf numFmtId="0" fontId="58" fillId="53" borderId="0" applyNumberFormat="0" applyBorder="0" applyAlignment="0" applyProtection="0"/>
    <xf numFmtId="0" fontId="82" fillId="54" borderId="0" applyNumberFormat="0" applyBorder="0" applyAlignment="0" applyProtection="0"/>
    <xf numFmtId="0" fontId="58" fillId="53" borderId="0" applyNumberFormat="0" applyBorder="0" applyAlignment="0" applyProtection="0"/>
    <xf numFmtId="0" fontId="115" fillId="53" borderId="0" applyNumberFormat="0" applyBorder="0" applyAlignment="0" applyProtection="0"/>
    <xf numFmtId="0" fontId="76" fillId="34" borderId="0" applyNumberFormat="0" applyBorder="0" applyAlignment="0" applyProtection="0"/>
    <xf numFmtId="0" fontId="58" fillId="56" borderId="0" applyNumberFormat="0" applyBorder="0" applyAlignment="0" applyProtection="0"/>
    <xf numFmtId="0" fontId="82" fillId="46" borderId="0" applyNumberFormat="0" applyBorder="0" applyAlignment="0" applyProtection="0"/>
    <xf numFmtId="0" fontId="58" fillId="56" borderId="0" applyNumberFormat="0" applyBorder="0" applyAlignment="0" applyProtection="0"/>
    <xf numFmtId="0" fontId="115" fillId="56" borderId="0" applyNumberFormat="0" applyBorder="0" applyAlignment="0" applyProtection="0"/>
    <xf numFmtId="0" fontId="76" fillId="38" borderId="0" applyNumberFormat="0" applyBorder="0" applyAlignment="0" applyProtection="0"/>
    <xf numFmtId="0" fontId="58" fillId="57" borderId="0" applyNumberFormat="0" applyBorder="0" applyAlignment="0" applyProtection="0"/>
    <xf numFmtId="0" fontId="82" fillId="49" borderId="0" applyNumberFormat="0" applyBorder="0" applyAlignment="0" applyProtection="0"/>
    <xf numFmtId="0" fontId="58" fillId="57" borderId="0" applyNumberFormat="0" applyBorder="0" applyAlignment="0" applyProtection="0"/>
    <xf numFmtId="0" fontId="115" fillId="57" borderId="0" applyNumberFormat="0" applyBorder="0" applyAlignment="0" applyProtection="0"/>
    <xf numFmtId="0" fontId="76" fillId="42" borderId="0" applyNumberFormat="0" applyBorder="0" applyAlignment="0" applyProtection="0"/>
    <xf numFmtId="0" fontId="58" fillId="58" borderId="0" applyNumberFormat="0" applyBorder="0" applyAlignment="0" applyProtection="0"/>
    <xf numFmtId="0" fontId="82" fillId="52" borderId="0" applyNumberFormat="0" applyBorder="0" applyAlignment="0" applyProtection="0"/>
    <xf numFmtId="0" fontId="58" fillId="58" borderId="0" applyNumberFormat="0" applyBorder="0" applyAlignment="0" applyProtection="0"/>
    <xf numFmtId="0" fontId="115" fillId="58" borderId="0" applyNumberFormat="0" applyBorder="0" applyAlignment="0" applyProtection="0"/>
    <xf numFmtId="0" fontId="82" fillId="55" borderId="0" applyNumberFormat="0" applyBorder="0" applyAlignment="0" applyProtection="0"/>
    <xf numFmtId="0" fontId="82" fillId="57"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53" borderId="0" applyNumberFormat="0" applyBorder="0" applyAlignment="0" applyProtection="0"/>
    <xf numFmtId="0" fontId="82" fillId="64" borderId="0" applyNumberFormat="0" applyBorder="0" applyAlignment="0" applyProtection="0"/>
    <xf numFmtId="0" fontId="82" fillId="56" borderId="0" applyNumberFormat="0" applyBorder="0" applyAlignment="0" applyProtection="0"/>
    <xf numFmtId="0" fontId="82" fillId="63" borderId="0" applyNumberFormat="0" applyBorder="0" applyAlignment="0" applyProtection="0"/>
    <xf numFmtId="0" fontId="82" fillId="57" borderId="0" applyNumberFormat="0" applyBorder="0" applyAlignment="0" applyProtection="0"/>
    <xf numFmtId="0" fontId="82" fillId="57" borderId="0" applyNumberFormat="0" applyBorder="0" applyAlignment="0" applyProtection="0"/>
    <xf numFmtId="0" fontId="82" fillId="58" borderId="0" applyNumberFormat="0" applyBorder="0" applyAlignment="0" applyProtection="0"/>
    <xf numFmtId="0" fontId="82" fillId="52" borderId="0" applyNumberFormat="0" applyBorder="0" applyAlignment="0" applyProtection="0"/>
    <xf numFmtId="173" fontId="57" fillId="0" borderId="3">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3">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3">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173" fontId="57" fillId="0" borderId="27">
      <alignment horizontal="left"/>
    </xf>
    <xf numFmtId="0" fontId="82" fillId="57" borderId="0" applyNumberFormat="0" applyBorder="0" applyAlignment="0" applyProtection="0"/>
    <xf numFmtId="0" fontId="76" fillId="19" borderId="0" applyNumberFormat="0" applyBorder="0" applyAlignment="0" applyProtection="0"/>
    <xf numFmtId="0" fontId="58" fillId="59" borderId="0" applyNumberFormat="0" applyBorder="0" applyAlignment="0" applyProtection="0"/>
    <xf numFmtId="0" fontId="82" fillId="60" borderId="0" applyNumberFormat="0" applyBorder="0" applyAlignment="0" applyProtection="0"/>
    <xf numFmtId="0" fontId="76" fillId="23" borderId="0" applyNumberFormat="0" applyBorder="0" applyAlignment="0" applyProtection="0"/>
    <xf numFmtId="0" fontId="58" fillId="60" borderId="0" applyNumberFormat="0" applyBorder="0" applyAlignment="0" applyProtection="0"/>
    <xf numFmtId="0" fontId="82" fillId="61" borderId="0" applyNumberFormat="0" applyBorder="0" applyAlignment="0" applyProtection="0"/>
    <xf numFmtId="0" fontId="76" fillId="27" borderId="0" applyNumberFormat="0" applyBorder="0" applyAlignment="0" applyProtection="0"/>
    <xf numFmtId="0" fontId="58" fillId="61" borderId="0" applyNumberFormat="0" applyBorder="0" applyAlignment="0" applyProtection="0"/>
    <xf numFmtId="0" fontId="82" fillId="68" borderId="0" applyNumberFormat="0" applyBorder="0" applyAlignment="0" applyProtection="0"/>
    <xf numFmtId="0" fontId="76" fillId="31" borderId="0" applyNumberFormat="0" applyBorder="0" applyAlignment="0" applyProtection="0"/>
    <xf numFmtId="0" fontId="58" fillId="56" borderId="0" applyNumberFormat="0" applyBorder="0" applyAlignment="0" applyProtection="0"/>
    <xf numFmtId="0" fontId="82" fillId="57" borderId="0" applyNumberFormat="0" applyBorder="0" applyAlignment="0" applyProtection="0"/>
    <xf numFmtId="0" fontId="76" fillId="35" borderId="0" applyNumberFormat="0" applyBorder="0" applyAlignment="0" applyProtection="0"/>
    <xf numFmtId="0" fontId="58" fillId="57" borderId="0" applyNumberFormat="0" applyBorder="0" applyAlignment="0" applyProtection="0"/>
    <xf numFmtId="0" fontId="82" fillId="60" borderId="0" applyNumberFormat="0" applyBorder="0" applyAlignment="0" applyProtection="0"/>
    <xf numFmtId="0" fontId="76" fillId="39" borderId="0" applyNumberFormat="0" applyBorder="0" applyAlignment="0" applyProtection="0"/>
    <xf numFmtId="0" fontId="58" fillId="62" borderId="0" applyNumberFormat="0" applyBorder="0" applyAlignment="0" applyProtection="0"/>
    <xf numFmtId="0" fontId="83" fillId="67" borderId="28" applyNumberFormat="0" applyAlignment="0" applyProtection="0"/>
    <xf numFmtId="0" fontId="117" fillId="16" borderId="20"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59" fillId="63" borderId="28" applyNumberFormat="0" applyAlignment="0" applyProtection="0"/>
    <xf numFmtId="0" fontId="83" fillId="67" borderId="28" applyNumberFormat="0" applyAlignment="0" applyProtection="0"/>
    <xf numFmtId="0" fontId="83" fillId="67" borderId="28" applyNumberFormat="0" applyAlignment="0" applyProtection="0"/>
    <xf numFmtId="0" fontId="83" fillId="67" borderId="28" applyNumberFormat="0" applyAlignment="0" applyProtection="0"/>
    <xf numFmtId="0" fontId="83" fillId="67" borderId="28" applyNumberFormat="0" applyAlignment="0" applyProtection="0"/>
    <xf numFmtId="0" fontId="41" fillId="13" borderId="0" applyNumberFormat="0" applyBorder="0" applyAlignment="0" applyProtection="0"/>
    <xf numFmtId="180" fontId="99" fillId="0" borderId="0">
      <alignment horizontal="right"/>
    </xf>
    <xf numFmtId="0" fontId="84" fillId="67" borderId="29" applyNumberFormat="0" applyAlignment="0" applyProtection="0"/>
    <xf numFmtId="0" fontId="118" fillId="16" borderId="1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60" fillId="63" borderId="29" applyNumberFormat="0" applyAlignment="0" applyProtection="0"/>
    <xf numFmtId="0" fontId="84" fillId="67" borderId="29" applyNumberFormat="0" applyAlignment="0" applyProtection="0"/>
    <xf numFmtId="0" fontId="84" fillId="67" borderId="29" applyNumberFormat="0" applyAlignment="0" applyProtection="0"/>
    <xf numFmtId="0" fontId="84" fillId="67" borderId="29" applyNumberFormat="0" applyAlignment="0" applyProtection="0"/>
    <xf numFmtId="0" fontId="84" fillId="67" borderId="29" applyNumberFormat="0" applyAlignment="0" applyProtection="0"/>
    <xf numFmtId="0" fontId="85" fillId="69" borderId="37"/>
    <xf numFmtId="0" fontId="85" fillId="0" borderId="3"/>
    <xf numFmtId="0" fontId="100" fillId="70" borderId="0">
      <alignment horizontal="center"/>
    </xf>
    <xf numFmtId="0" fontId="101" fillId="70" borderId="0">
      <alignment horizontal="center"/>
    </xf>
    <xf numFmtId="43" fontId="78" fillId="0" borderId="0" applyFont="0" applyFill="0" applyBorder="0" applyAlignment="0" applyProtection="0"/>
    <xf numFmtId="43" fontId="78" fillId="0" borderId="0" applyFont="0" applyFill="0" applyBorder="0" applyAlignment="0" applyProtection="0"/>
    <xf numFmtId="0" fontId="102" fillId="44" borderId="37" applyBorder="0">
      <protection locked="0"/>
    </xf>
    <xf numFmtId="178" fontId="17"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0" fontId="18" fillId="0" borderId="38" applyAlignment="0"/>
    <xf numFmtId="0" fontId="18" fillId="0" borderId="39" applyAlignment="0">
      <alignment horizontal="left"/>
    </xf>
    <xf numFmtId="0" fontId="18" fillId="0" borderId="5" applyAlignment="0">
      <alignment horizontal="left"/>
    </xf>
    <xf numFmtId="0" fontId="18" fillId="0" borderId="5" applyAlignment="0">
      <alignment horizontal="left"/>
    </xf>
    <xf numFmtId="0" fontId="18" fillId="0" borderId="5" applyAlignment="0">
      <alignment horizontal="left"/>
    </xf>
    <xf numFmtId="0" fontId="18" fillId="0" borderId="5" applyAlignment="0">
      <alignment horizontal="left"/>
    </xf>
    <xf numFmtId="0" fontId="18" fillId="0" borderId="5" applyAlignment="0">
      <alignment horizontal="left"/>
    </xf>
    <xf numFmtId="0" fontId="18" fillId="0" borderId="5" applyAlignment="0">
      <alignment horizontal="left"/>
    </xf>
    <xf numFmtId="0" fontId="18" fillId="0" borderId="5" applyAlignment="0">
      <alignment horizontal="left"/>
    </xf>
    <xf numFmtId="0" fontId="18" fillId="0" borderId="5" applyAlignment="0">
      <alignment horizontal="left"/>
    </xf>
    <xf numFmtId="0" fontId="18" fillId="0" borderId="5" applyAlignment="0">
      <alignment horizontal="left"/>
    </xf>
    <xf numFmtId="0" fontId="18" fillId="0" borderId="5" applyAlignment="0">
      <alignment horizontal="left"/>
    </xf>
    <xf numFmtId="0" fontId="119" fillId="15" borderId="19" applyNumberFormat="0" applyAlignment="0" applyProtection="0"/>
    <xf numFmtId="0" fontId="120" fillId="15" borderId="1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61" fillId="50" borderId="29" applyNumberFormat="0" applyAlignment="0" applyProtection="0"/>
    <xf numFmtId="0" fontId="103" fillId="64" borderId="29" applyNumberFormat="0" applyAlignment="0" applyProtection="0"/>
    <xf numFmtId="0" fontId="43" fillId="15" borderId="19" applyNumberFormat="0" applyAlignment="0" applyProtection="0"/>
    <xf numFmtId="0" fontId="103" fillId="64" borderId="29" applyNumberFormat="0" applyAlignment="0" applyProtection="0"/>
    <xf numFmtId="0" fontId="103" fillId="64" borderId="29" applyNumberFormat="0" applyAlignment="0" applyProtection="0"/>
    <xf numFmtId="0" fontId="103" fillId="64" borderId="29" applyNumberFormat="0" applyAlignment="0" applyProtection="0"/>
    <xf numFmtId="0" fontId="103" fillId="64" borderId="29" applyNumberFormat="0" applyAlignment="0" applyProtection="0"/>
    <xf numFmtId="0" fontId="61" fillId="50" borderId="29" applyNumberFormat="0" applyAlignment="0" applyProtection="0"/>
    <xf numFmtId="0" fontId="62" fillId="0" borderId="30" applyNumberFormat="0" applyFill="0" applyAlignment="0" applyProtection="0"/>
    <xf numFmtId="0" fontId="80" fillId="0" borderId="40" applyNumberFormat="0" applyFill="0" applyAlignment="0" applyProtection="0"/>
    <xf numFmtId="0" fontId="80" fillId="0" borderId="4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80" fillId="0" borderId="40" applyNumberFormat="0" applyFill="0" applyAlignment="0" applyProtection="0"/>
    <xf numFmtId="0" fontId="62" fillId="0" borderId="30" applyNumberFormat="0" applyFill="0" applyAlignment="0" applyProtection="0"/>
    <xf numFmtId="0" fontId="80" fillId="0" borderId="41" applyNumberFormat="0" applyFill="0" applyAlignment="0" applyProtection="0"/>
    <xf numFmtId="0" fontId="80" fillId="0" borderId="41" applyNumberFormat="0" applyFill="0" applyAlignment="0" applyProtection="0"/>
    <xf numFmtId="0" fontId="80" fillId="0" borderId="41" applyNumberFormat="0" applyFill="0" applyAlignment="0" applyProtection="0"/>
    <xf numFmtId="0" fontId="80" fillId="0" borderId="41"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86" fillId="0" borderId="0" applyNumberFormat="0" applyFill="0" applyBorder="0" applyAlignment="0" applyProtection="0"/>
    <xf numFmtId="0" fontId="121" fillId="0" borderId="0" applyNumberFormat="0" applyFill="0" applyBorder="0" applyAlignment="0" applyProtection="0"/>
    <xf numFmtId="0" fontId="63" fillId="0" borderId="0" applyNumberFormat="0" applyFill="0" applyBorder="0" applyAlignment="0" applyProtection="0"/>
    <xf numFmtId="179"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79"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81" fillId="70" borderId="3">
      <alignment horizontal="left"/>
    </xf>
    <xf numFmtId="0" fontId="78" fillId="70" borderId="0">
      <alignment horizontal="left"/>
    </xf>
    <xf numFmtId="0" fontId="87" fillId="71" borderId="0">
      <alignment horizontal="right" vertical="top" wrapText="1"/>
    </xf>
    <xf numFmtId="0" fontId="88" fillId="47" borderId="0" applyNumberFormat="0" applyBorder="0" applyAlignment="0" applyProtection="0"/>
    <xf numFmtId="0" fontId="122" fillId="12" borderId="0" applyNumberFormat="0" applyBorder="0" applyAlignment="0" applyProtection="0"/>
    <xf numFmtId="0" fontId="64" fillId="47" borderId="0" applyNumberFormat="0" applyBorder="0" applyAlignment="0" applyProtection="0"/>
    <xf numFmtId="37" fontId="123"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124" fillId="0" borderId="0" applyNumberFormat="0" applyFill="0" applyBorder="0" applyAlignment="0" applyProtection="0">
      <alignment vertical="top"/>
      <protection locked="0"/>
    </xf>
    <xf numFmtId="0" fontId="75" fillId="0" borderId="0" applyNumberFormat="0" applyFill="0" applyBorder="0" applyAlignment="0" applyProtection="0"/>
    <xf numFmtId="0" fontId="89" fillId="0" borderId="0" applyNumberFormat="0" applyFill="0" applyBorder="0" applyAlignment="0" applyProtection="0"/>
    <xf numFmtId="0" fontId="104"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37" fontId="123" fillId="0" borderId="0" applyNumberFormat="0" applyFill="0" applyBorder="0" applyAlignment="0" applyProtection="0"/>
    <xf numFmtId="0" fontId="65"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16"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alignment vertical="top"/>
      <protection locked="0"/>
    </xf>
    <xf numFmtId="0" fontId="17" fillId="70" borderId="3">
      <alignment horizontal="centerContinuous" wrapText="1"/>
    </xf>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92" fillId="0" borderId="0" applyFont="0" applyFill="0" applyBorder="0" applyAlignment="0" applyProtection="0"/>
    <xf numFmtId="0" fontId="85" fillId="70" borderId="5">
      <alignment wrapText="1"/>
    </xf>
    <xf numFmtId="0" fontId="85" fillId="70" borderId="5">
      <alignment wrapText="1"/>
    </xf>
    <xf numFmtId="0" fontId="85" fillId="70" borderId="5">
      <alignment wrapText="1"/>
    </xf>
    <xf numFmtId="0" fontId="85" fillId="70" borderId="5">
      <alignment wrapText="1"/>
    </xf>
    <xf numFmtId="0" fontId="85" fillId="70" borderId="5">
      <alignment wrapText="1"/>
    </xf>
    <xf numFmtId="0" fontId="85" fillId="70" borderId="14"/>
    <xf numFmtId="0" fontId="85" fillId="70" borderId="1"/>
    <xf numFmtId="0" fontId="85" fillId="70" borderId="13">
      <alignment horizontal="center" wrapText="1"/>
    </xf>
    <xf numFmtId="0" fontId="90" fillId="64" borderId="0" applyNumberFormat="0" applyBorder="0" applyAlignment="0" applyProtection="0"/>
    <xf numFmtId="0" fontId="126" fillId="14" borderId="0" applyNumberFormat="0" applyBorder="0" applyAlignment="0" applyProtection="0"/>
    <xf numFmtId="0" fontId="42" fillId="14" borderId="0" applyNumberFormat="0" applyBorder="0" applyAlignment="0" applyProtection="0"/>
    <xf numFmtId="0" fontId="66" fillId="64" borderId="0" applyNumberFormat="0" applyBorder="0" applyAlignment="0" applyProtection="0"/>
    <xf numFmtId="0" fontId="106" fillId="14" borderId="0" applyNumberFormat="0" applyBorder="0" applyAlignment="0" applyProtection="0"/>
    <xf numFmtId="0" fontId="17"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7"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7" fillId="0" borderId="0"/>
    <xf numFmtId="0" fontId="127" fillId="0" borderId="0"/>
    <xf numFmtId="0" fontId="127" fillId="0" borderId="0"/>
    <xf numFmtId="0" fontId="17" fillId="0" borderId="0"/>
    <xf numFmtId="0" fontId="105" fillId="0" borderId="0"/>
    <xf numFmtId="0" fontId="1" fillId="0" borderId="0"/>
    <xf numFmtId="0" fontId="105" fillId="0" borderId="0"/>
    <xf numFmtId="0" fontId="17" fillId="0" borderId="0"/>
    <xf numFmtId="0" fontId="17" fillId="0" borderId="0"/>
    <xf numFmtId="0" fontId="1" fillId="0" borderId="0"/>
    <xf numFmtId="0" fontId="1" fillId="0" borderId="0"/>
    <xf numFmtId="0" fontId="17" fillId="0" borderId="0"/>
    <xf numFmtId="0" fontId="1" fillId="0" borderId="0"/>
    <xf numFmtId="0" fontId="1" fillId="0" borderId="0"/>
    <xf numFmtId="0" fontId="17" fillId="0" borderId="0"/>
    <xf numFmtId="0" fontId="105" fillId="0" borderId="0"/>
    <xf numFmtId="0" fontId="17" fillId="0" borderId="0"/>
    <xf numFmtId="0" fontId="17" fillId="0" borderId="0"/>
    <xf numFmtId="0" fontId="127" fillId="0" borderId="0"/>
    <xf numFmtId="0" fontId="1" fillId="0" borderId="0"/>
    <xf numFmtId="0" fontId="1" fillId="0" borderId="0"/>
    <xf numFmtId="0" fontId="1" fillId="0" borderId="0"/>
    <xf numFmtId="0" fontId="5" fillId="0" borderId="0"/>
    <xf numFmtId="0" fontId="127" fillId="0" borderId="0"/>
    <xf numFmtId="0" fontId="127" fillId="0" borderId="0"/>
    <xf numFmtId="0" fontId="5" fillId="0" borderId="0"/>
    <xf numFmtId="0" fontId="5" fillId="0" borderId="0"/>
    <xf numFmtId="0" fontId="127" fillId="0" borderId="0"/>
    <xf numFmtId="0" fontId="105" fillId="0" borderId="0"/>
    <xf numFmtId="0" fontId="105" fillId="0" borderId="0"/>
    <xf numFmtId="0" fontId="1" fillId="0" borderId="0"/>
    <xf numFmtId="0" fontId="1" fillId="0" borderId="0"/>
    <xf numFmtId="0" fontId="17"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107" fillId="18" borderId="23"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107" fillId="18" borderId="23"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107" fillId="18" borderId="23"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107" fillId="18" borderId="23" applyNumberFormat="0" applyFont="0" applyAlignment="0" applyProtection="0"/>
    <xf numFmtId="0" fontId="51" fillId="65" borderId="31" applyNumberFormat="0" applyFont="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05"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78" fillId="0" borderId="0" applyFont="0" applyFill="0" applyBorder="0" applyAlignment="0" applyProtection="0"/>
    <xf numFmtId="9" fontId="10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54" fillId="0" borderId="0" applyFont="0" applyFill="0" applyBorder="0" applyAlignment="0" applyProtection="0"/>
    <xf numFmtId="9" fontId="17"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05" fillId="0" borderId="0" applyFont="0" applyFill="0" applyBorder="0" applyAlignment="0" applyProtection="0"/>
    <xf numFmtId="0" fontId="85" fillId="70" borderId="3"/>
    <xf numFmtId="0" fontId="91" fillId="46" borderId="0" applyNumberFormat="0" applyBorder="0" applyAlignment="0" applyProtection="0"/>
    <xf numFmtId="0" fontId="128" fillId="13" borderId="0" applyNumberFormat="0" applyBorder="0" applyAlignment="0" applyProtection="0"/>
    <xf numFmtId="0" fontId="67" fillId="46" borderId="0" applyNumberFormat="0" applyBorder="0" applyAlignment="0" applyProtection="0"/>
    <xf numFmtId="0" fontId="17" fillId="0" borderId="0"/>
    <xf numFmtId="0" fontId="17" fillId="0" borderId="0"/>
    <xf numFmtId="0" fontId="17" fillId="0" borderId="0"/>
    <xf numFmtId="0" fontId="54" fillId="0" borderId="0"/>
    <xf numFmtId="0" fontId="17" fillId="0" borderId="0"/>
    <xf numFmtId="0" fontId="127" fillId="0" borderId="0"/>
    <xf numFmtId="0" fontId="127" fillId="0" borderId="0"/>
    <xf numFmtId="0" fontId="127" fillId="0" borderId="0"/>
    <xf numFmtId="0" fontId="127" fillId="0" borderId="0"/>
    <xf numFmtId="0" fontId="12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9" fillId="0" borderId="0"/>
    <xf numFmtId="0" fontId="17" fillId="0" borderId="0"/>
    <xf numFmtId="0" fontId="17" fillId="0" borderId="0"/>
    <xf numFmtId="0" fontId="17" fillId="0" borderId="0"/>
    <xf numFmtId="0" fontId="12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7" fillId="0" borderId="0"/>
    <xf numFmtId="0" fontId="17" fillId="0" borderId="0"/>
    <xf numFmtId="0" fontId="17" fillId="0" borderId="0"/>
    <xf numFmtId="0" fontId="1" fillId="0" borderId="0"/>
    <xf numFmtId="0" fontId="1" fillId="0" borderId="0"/>
    <xf numFmtId="0" fontId="17" fillId="0" borderId="0"/>
    <xf numFmtId="0" fontId="17" fillId="0" borderId="0"/>
    <xf numFmtId="0" fontId="12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8" fillId="0" borderId="0"/>
    <xf numFmtId="0" fontId="108" fillId="0" borderId="0"/>
    <xf numFmtId="0" fontId="113" fillId="0" borderId="0"/>
    <xf numFmtId="0" fontId="52" fillId="0" borderId="0"/>
    <xf numFmtId="0" fontId="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7"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52" fillId="0" borderId="0"/>
    <xf numFmtId="0" fontId="52" fillId="0" borderId="0"/>
    <xf numFmtId="0" fontId="129" fillId="0" borderId="0"/>
    <xf numFmtId="0" fontId="17" fillId="0" borderId="0"/>
    <xf numFmtId="0" fontId="1" fillId="0" borderId="0"/>
    <xf numFmtId="0" fontId="1" fillId="0" borderId="0"/>
    <xf numFmtId="0" fontId="17" fillId="0" borderId="0"/>
    <xf numFmtId="0" fontId="17" fillId="0" borderId="0"/>
    <xf numFmtId="0" fontId="129" fillId="0" borderId="0"/>
    <xf numFmtId="0" fontId="52" fillId="0" borderId="0"/>
    <xf numFmtId="0" fontId="17" fillId="0" borderId="0"/>
    <xf numFmtId="0" fontId="17" fillId="0" borderId="0"/>
    <xf numFmtId="0" fontId="129" fillId="0" borderId="0"/>
    <xf numFmtId="0" fontId="109" fillId="0" borderId="0"/>
    <xf numFmtId="0" fontId="54" fillId="0" borderId="0"/>
    <xf numFmtId="0" fontId="17" fillId="0" borderId="0"/>
    <xf numFmtId="0" fontId="114" fillId="0" borderId="0"/>
    <xf numFmtId="0" fontId="54"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5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5" fillId="0" borderId="0"/>
    <xf numFmtId="0" fontId="17" fillId="0" borderId="0"/>
    <xf numFmtId="0" fontId="105" fillId="0" borderId="0"/>
    <xf numFmtId="0" fontId="5" fillId="0" borderId="0"/>
    <xf numFmtId="0" fontId="17" fillId="0" borderId="0"/>
    <xf numFmtId="0" fontId="17" fillId="0" borderId="0"/>
    <xf numFmtId="0" fontId="1" fillId="0" borderId="0"/>
    <xf numFmtId="0" fontId="5" fillId="0" borderId="0"/>
    <xf numFmtId="0" fontId="1" fillId="0" borderId="0"/>
    <xf numFmtId="0" fontId="17" fillId="0" borderId="0"/>
    <xf numFmtId="0" fontId="1" fillId="0" borderId="0"/>
    <xf numFmtId="0" fontId="1" fillId="0" borderId="0"/>
    <xf numFmtId="0" fontId="17" fillId="0" borderId="0"/>
    <xf numFmtId="0" fontId="52" fillId="0" borderId="0"/>
    <xf numFmtId="0" fontId="17" fillId="0" borderId="0"/>
    <xf numFmtId="0" fontId="17" fillId="0" borderId="0"/>
    <xf numFmtId="0" fontId="17" fillId="0" borderId="0"/>
    <xf numFmtId="0" fontId="5" fillId="0" borderId="0"/>
    <xf numFmtId="0" fontId="5" fillId="0" borderId="0"/>
    <xf numFmtId="0" fontId="78" fillId="0" borderId="0"/>
    <xf numFmtId="0" fontId="78" fillId="0" borderId="0"/>
    <xf numFmtId="0" fontId="1" fillId="0" borderId="0"/>
    <xf numFmtId="0" fontId="1" fillId="0" borderId="0"/>
    <xf numFmtId="0" fontId="5" fillId="0" borderId="0"/>
    <xf numFmtId="0" fontId="1" fillId="0" borderId="0"/>
    <xf numFmtId="0" fontId="1" fillId="0" borderId="0"/>
    <xf numFmtId="0" fontId="1" fillId="0" borderId="0"/>
    <xf numFmtId="0" fontId="78" fillId="0" borderId="0"/>
    <xf numFmtId="0" fontId="1" fillId="0" borderId="0"/>
    <xf numFmtId="0" fontId="1" fillId="0" borderId="0"/>
    <xf numFmtId="0" fontId="1" fillId="0" borderId="0"/>
    <xf numFmtId="0" fontId="5" fillId="0" borderId="0"/>
    <xf numFmtId="0" fontId="1" fillId="0" borderId="0"/>
    <xf numFmtId="0" fontId="1" fillId="0" borderId="0"/>
    <xf numFmtId="0" fontId="17" fillId="0" borderId="0"/>
    <xf numFmtId="0" fontId="1" fillId="0" borderId="0"/>
    <xf numFmtId="0" fontId="1" fillId="0" borderId="0"/>
    <xf numFmtId="0" fontId="1" fillId="0" borderId="0"/>
    <xf numFmtId="0" fontId="17" fillId="0" borderId="0"/>
    <xf numFmtId="0" fontId="1" fillId="0" borderId="0"/>
    <xf numFmtId="0" fontId="17" fillId="0" borderId="0"/>
    <xf numFmtId="0" fontId="1" fillId="0" borderId="0"/>
    <xf numFmtId="0" fontId="1" fillId="0" borderId="0"/>
    <xf numFmtId="0" fontId="1" fillId="0" borderId="0"/>
    <xf numFmtId="0" fontId="1" fillId="0" borderId="0"/>
    <xf numFmtId="0" fontId="85"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7" fillId="0" borderId="0"/>
    <xf numFmtId="0" fontId="1" fillId="0" borderId="0"/>
    <xf numFmtId="0" fontId="17" fillId="0" borderId="0"/>
    <xf numFmtId="0" fontId="1" fillId="0" borderId="0"/>
    <xf numFmtId="0" fontId="1" fillId="0" borderId="0"/>
    <xf numFmtId="0" fontId="17" fillId="0" borderId="0"/>
    <xf numFmtId="0" fontId="17" fillId="0" borderId="0"/>
    <xf numFmtId="0" fontId="54" fillId="0" borderId="0"/>
    <xf numFmtId="0" fontId="17" fillId="0" borderId="0"/>
    <xf numFmtId="0" fontId="17" fillId="0" borderId="0"/>
    <xf numFmtId="0" fontId="17" fillId="0" borderId="0"/>
    <xf numFmtId="0" fontId="54" fillId="0" borderId="0"/>
    <xf numFmtId="0" fontId="17" fillId="0" borderId="0"/>
    <xf numFmtId="0" fontId="17" fillId="0" borderId="0"/>
    <xf numFmtId="0" fontId="17" fillId="0" borderId="0"/>
    <xf numFmtId="0" fontId="54" fillId="0" borderId="0"/>
    <xf numFmtId="0" fontId="17" fillId="0" borderId="0"/>
    <xf numFmtId="0" fontId="17" fillId="0" borderId="0"/>
    <xf numFmtId="0" fontId="5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54" fillId="0" borderId="0"/>
    <xf numFmtId="0" fontId="1" fillId="0" borderId="0"/>
    <xf numFmtId="0" fontId="17" fillId="0" borderId="0"/>
    <xf numFmtId="0" fontId="54" fillId="0" borderId="0"/>
    <xf numFmtId="0" fontId="1" fillId="0" borderId="0"/>
    <xf numFmtId="0" fontId="17" fillId="0" borderId="0"/>
    <xf numFmtId="0" fontId="54" fillId="0" borderId="0"/>
    <xf numFmtId="0" fontId="5" fillId="0" borderId="0"/>
    <xf numFmtId="0" fontId="78" fillId="0" borderId="0"/>
    <xf numFmtId="0" fontId="129" fillId="0" borderId="0"/>
    <xf numFmtId="0" fontId="17" fillId="0" borderId="0"/>
    <xf numFmtId="0" fontId="78" fillId="0" borderId="0"/>
    <xf numFmtId="0" fontId="129" fillId="0" borderId="0"/>
    <xf numFmtId="0" fontId="5" fillId="0" borderId="0"/>
    <xf numFmtId="0" fontId="17" fillId="0" borderId="0"/>
    <xf numFmtId="0" fontId="129" fillId="0" borderId="0"/>
    <xf numFmtId="0" fontId="51" fillId="0" borderId="0"/>
    <xf numFmtId="0" fontId="17" fillId="0" borderId="0"/>
    <xf numFmtId="0" fontId="129" fillId="0" borderId="0"/>
    <xf numFmtId="0" fontId="129" fillId="0" borderId="0"/>
    <xf numFmtId="0" fontId="51" fillId="0" borderId="0"/>
    <xf numFmtId="0" fontId="78" fillId="0" borderId="0"/>
    <xf numFmtId="0" fontId="52" fillId="0" borderId="0"/>
    <xf numFmtId="0" fontId="17" fillId="0" borderId="0"/>
    <xf numFmtId="0" fontId="52" fillId="0" borderId="0"/>
    <xf numFmtId="0" fontId="1" fillId="0" borderId="0"/>
    <xf numFmtId="0" fontId="1" fillId="0" borderId="0"/>
    <xf numFmtId="0" fontId="17" fillId="0" borderId="0"/>
    <xf numFmtId="0" fontId="17" fillId="0" borderId="0"/>
    <xf numFmtId="0" fontId="1" fillId="0" borderId="0"/>
    <xf numFmtId="0" fontId="1" fillId="0" borderId="0"/>
    <xf numFmtId="0" fontId="17" fillId="0" borderId="0"/>
    <xf numFmtId="0" fontId="1" fillId="0" borderId="0"/>
    <xf numFmtId="0" fontId="51" fillId="0" borderId="0"/>
    <xf numFmtId="0" fontId="17" fillId="0" borderId="0"/>
    <xf numFmtId="0" fontId="51" fillId="0" borderId="0"/>
    <xf numFmtId="0" fontId="1" fillId="0" borderId="0"/>
    <xf numFmtId="0" fontId="52" fillId="0" borderId="0"/>
    <xf numFmtId="0" fontId="1" fillId="0" borderId="0"/>
    <xf numFmtId="0" fontId="1" fillId="0" borderId="0"/>
    <xf numFmtId="0" fontId="17" fillId="0" borderId="0"/>
    <xf numFmtId="0" fontId="1" fillId="0" borderId="0"/>
    <xf numFmtId="0" fontId="1" fillId="0" borderId="0"/>
    <xf numFmtId="0" fontId="52" fillId="0" borderId="0"/>
    <xf numFmtId="0" fontId="17" fillId="0" borderId="0" applyNumberFormat="0" applyFont="0" applyFill="0" applyBorder="0" applyAlignment="0" applyProtection="0"/>
    <xf numFmtId="0" fontId="54" fillId="0" borderId="0"/>
    <xf numFmtId="0" fontId="17" fillId="0" borderId="0"/>
    <xf numFmtId="0" fontId="54" fillId="0" borderId="0"/>
    <xf numFmtId="0" fontId="17" fillId="0" borderId="0"/>
    <xf numFmtId="0" fontId="54" fillId="0" borderId="0"/>
    <xf numFmtId="0" fontId="17" fillId="0" borderId="0"/>
    <xf numFmtId="0" fontId="54" fillId="0" borderId="0"/>
    <xf numFmtId="0" fontId="17" fillId="0" borderId="0"/>
    <xf numFmtId="0" fontId="54" fillId="0" borderId="0"/>
    <xf numFmtId="0" fontId="17" fillId="0" borderId="0"/>
    <xf numFmtId="0" fontId="54" fillId="0" borderId="0"/>
    <xf numFmtId="0" fontId="17" fillId="0" borderId="0"/>
    <xf numFmtId="0" fontId="54" fillId="0" borderId="0"/>
    <xf numFmtId="0" fontId="17" fillId="0" borderId="0"/>
    <xf numFmtId="0" fontId="54" fillId="0" borderId="0"/>
    <xf numFmtId="0" fontId="17" fillId="0" borderId="0"/>
    <xf numFmtId="0" fontId="54" fillId="0" borderId="0"/>
    <xf numFmtId="0" fontId="17" fillId="0" borderId="0"/>
    <xf numFmtId="0" fontId="54" fillId="0" borderId="0"/>
    <xf numFmtId="0" fontId="17" fillId="0" borderId="0"/>
    <xf numFmtId="0" fontId="17" fillId="0" borderId="0"/>
    <xf numFmtId="0" fontId="17" fillId="0" borderId="0"/>
    <xf numFmtId="0" fontId="17" fillId="0" borderId="0"/>
    <xf numFmtId="0" fontId="1" fillId="0" borderId="0"/>
    <xf numFmtId="0" fontId="17" fillId="0" borderId="0"/>
    <xf numFmtId="0" fontId="1" fillId="0" borderId="0"/>
    <xf numFmtId="0" fontId="17" fillId="0" borderId="0"/>
    <xf numFmtId="0" fontId="1" fillId="0" borderId="0"/>
    <xf numFmtId="0" fontId="1" fillId="0" borderId="0"/>
    <xf numFmtId="0" fontId="1" fillId="0" borderId="0"/>
    <xf numFmtId="0" fontId="17" fillId="0" borderId="0"/>
    <xf numFmtId="0" fontId="1" fillId="0" borderId="0"/>
    <xf numFmtId="0" fontId="17" fillId="0" borderId="0"/>
    <xf numFmtId="0" fontId="1" fillId="0" borderId="0"/>
    <xf numFmtId="0" fontId="1" fillId="0" borderId="0"/>
    <xf numFmtId="0" fontId="1" fillId="0" borderId="0"/>
    <xf numFmtId="0" fontId="1" fillId="0" borderId="0"/>
    <xf numFmtId="0" fontId="110" fillId="0" borderId="0"/>
    <xf numFmtId="0" fontId="1" fillId="0" borderId="0"/>
    <xf numFmtId="0" fontId="17" fillId="0" borderId="0"/>
    <xf numFmtId="0" fontId="1" fillId="0" borderId="0"/>
    <xf numFmtId="0" fontId="17" fillId="0" borderId="0"/>
    <xf numFmtId="0" fontId="17"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7" fillId="0" borderId="0"/>
    <xf numFmtId="0" fontId="1" fillId="0" borderId="0"/>
    <xf numFmtId="0" fontId="1" fillId="0" borderId="0"/>
    <xf numFmtId="0" fontId="51" fillId="0" borderId="0"/>
    <xf numFmtId="0" fontId="17" fillId="0" borderId="0"/>
    <xf numFmtId="0" fontId="54" fillId="0" borderId="0"/>
    <xf numFmtId="0" fontId="17" fillId="0" borderId="0"/>
    <xf numFmtId="0" fontId="54" fillId="0" borderId="0"/>
    <xf numFmtId="0" fontId="52" fillId="0" borderId="0"/>
    <xf numFmtId="0" fontId="54" fillId="0" borderId="0"/>
    <xf numFmtId="0" fontId="52" fillId="0" borderId="0"/>
    <xf numFmtId="0" fontId="54" fillId="0" borderId="0"/>
    <xf numFmtId="0" fontId="52"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7" fillId="0" borderId="0"/>
    <xf numFmtId="0" fontId="17" fillId="0" borderId="0" applyNumberFormat="0" applyFill="0" applyBorder="0" applyAlignment="0" applyProtection="0"/>
    <xf numFmtId="0" fontId="17" fillId="0" borderId="0"/>
    <xf numFmtId="0" fontId="1" fillId="0" borderId="0"/>
    <xf numFmtId="0" fontId="1" fillId="0" borderId="0"/>
    <xf numFmtId="0" fontId="1" fillId="0" borderId="0"/>
    <xf numFmtId="0" fontId="17" fillId="0" borderId="0"/>
    <xf numFmtId="0" fontId="1" fillId="0" borderId="0"/>
    <xf numFmtId="0" fontId="17" fillId="0" borderId="0"/>
    <xf numFmtId="0" fontId="1" fillId="0" borderId="0"/>
    <xf numFmtId="0" fontId="1" fillId="0" borderId="0"/>
    <xf numFmtId="0" fontId="1" fillId="0" borderId="0"/>
    <xf numFmtId="0" fontId="1" fillId="0" borderId="0"/>
    <xf numFmtId="166" fontId="110" fillId="0" borderId="0"/>
    <xf numFmtId="0" fontId="1" fillId="0" borderId="0"/>
    <xf numFmtId="0" fontId="17" fillId="0" borderId="0"/>
    <xf numFmtId="0" fontId="1" fillId="0" borderId="0"/>
    <xf numFmtId="0" fontId="17" fillId="0" borderId="0"/>
    <xf numFmtId="0" fontId="1" fillId="0" borderId="0"/>
    <xf numFmtId="0" fontId="1" fillId="0" borderId="0"/>
    <xf numFmtId="0" fontId="1" fillId="0" borderId="0"/>
    <xf numFmtId="0" fontId="17" fillId="0" borderId="0"/>
    <xf numFmtId="181" fontId="111" fillId="0" borderId="0"/>
    <xf numFmtId="0" fontId="17"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7" fillId="0" borderId="0"/>
    <xf numFmtId="181" fontId="111" fillId="0" borderId="0"/>
    <xf numFmtId="0" fontId="17" fillId="0" borderId="0" applyNumberFormat="0" applyFill="0" applyBorder="0" applyAlignment="0" applyProtection="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7" fillId="0" borderId="0"/>
    <xf numFmtId="0" fontId="1" fillId="0" borderId="0"/>
    <xf numFmtId="0" fontId="17" fillId="0" borderId="0" applyNumberFormat="0" applyFill="0" applyBorder="0" applyAlignment="0" applyProtection="0"/>
    <xf numFmtId="0" fontId="1" fillId="0" borderId="0"/>
    <xf numFmtId="0" fontId="17" fillId="0" borderId="0"/>
    <xf numFmtId="0" fontId="1" fillId="0" borderId="0"/>
    <xf numFmtId="0" fontId="51" fillId="0" borderId="0"/>
    <xf numFmtId="0" fontId="1" fillId="0" borderId="0"/>
    <xf numFmtId="0" fontId="1" fillId="0" borderId="0"/>
    <xf numFmtId="0" fontId="17" fillId="0" borderId="0"/>
    <xf numFmtId="0" fontId="1" fillId="0" borderId="0"/>
    <xf numFmtId="0" fontId="17" fillId="0" borderId="0"/>
    <xf numFmtId="0" fontId="1" fillId="0" borderId="0"/>
    <xf numFmtId="181" fontId="112" fillId="0" borderId="0"/>
    <xf numFmtId="0" fontId="17" fillId="0" borderId="0"/>
    <xf numFmtId="0" fontId="1" fillId="0" borderId="0"/>
    <xf numFmtId="0" fontId="1" fillId="0" borderId="0"/>
    <xf numFmtId="0" fontId="1" fillId="0" borderId="0"/>
    <xf numFmtId="0" fontId="1" fillId="0" borderId="0"/>
    <xf numFmtId="0" fontId="52" fillId="0" borderId="0"/>
    <xf numFmtId="181" fontId="112"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7" fillId="0" borderId="0"/>
    <xf numFmtId="0" fontId="17" fillId="0" borderId="0"/>
    <xf numFmtId="0" fontId="129" fillId="0" borderId="0"/>
    <xf numFmtId="0" fontId="17" fillId="0" borderId="0"/>
    <xf numFmtId="0" fontId="1" fillId="0" borderId="0"/>
    <xf numFmtId="0" fontId="129" fillId="0" borderId="0"/>
    <xf numFmtId="0" fontId="17" fillId="0" borderId="0"/>
    <xf numFmtId="0" fontId="129" fillId="0" borderId="0"/>
    <xf numFmtId="0" fontId="17" fillId="0" borderId="0"/>
    <xf numFmtId="0" fontId="17" fillId="0" borderId="0"/>
    <xf numFmtId="0" fontId="17" fillId="0" borderId="0"/>
    <xf numFmtId="0" fontId="129" fillId="0" borderId="0"/>
    <xf numFmtId="0" fontId="129" fillId="0" borderId="0"/>
    <xf numFmtId="0" fontId="17" fillId="0" borderId="0"/>
    <xf numFmtId="0" fontId="17"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7" fillId="0" borderId="0"/>
    <xf numFmtId="0" fontId="1" fillId="0" borderId="0"/>
    <xf numFmtId="0" fontId="1" fillId="0" borderId="0"/>
    <xf numFmtId="0" fontId="17" fillId="0" borderId="0"/>
    <xf numFmtId="0" fontId="1" fillId="0" borderId="0"/>
    <xf numFmtId="0" fontId="17" fillId="0" borderId="0"/>
    <xf numFmtId="0" fontId="17" fillId="0" borderId="0"/>
    <xf numFmtId="0" fontId="1" fillId="0" borderId="0"/>
    <xf numFmtId="0" fontId="1" fillId="0" borderId="0"/>
    <xf numFmtId="0" fontId="17" fillId="0" borderId="0"/>
    <xf numFmtId="0" fontId="1" fillId="0" borderId="0"/>
    <xf numFmtId="0" fontId="1" fillId="0" borderId="0"/>
    <xf numFmtId="0" fontId="17" fillId="0" borderId="0"/>
    <xf numFmtId="0" fontId="1" fillId="0" borderId="0"/>
    <xf numFmtId="0" fontId="1" fillId="0" borderId="0"/>
    <xf numFmtId="0" fontId="17" fillId="0" borderId="0"/>
    <xf numFmtId="0" fontId="17" fillId="0" borderId="0"/>
    <xf numFmtId="0" fontId="1" fillId="0" borderId="0"/>
    <xf numFmtId="0" fontId="1" fillId="0" borderId="0"/>
    <xf numFmtId="0" fontId="17" fillId="0" borderId="0"/>
    <xf numFmtId="0" fontId="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3" fillId="70" borderId="0"/>
    <xf numFmtId="0" fontId="94" fillId="0" borderId="42" applyNumberFormat="0" applyFill="0" applyAlignment="0" applyProtection="0"/>
    <xf numFmtId="0" fontId="69" fillId="0" borderId="32" applyNumberFormat="0" applyFill="0" applyAlignment="0" applyProtection="0"/>
    <xf numFmtId="0" fontId="95" fillId="0" borderId="33" applyNumberFormat="0" applyFill="0" applyAlignment="0" applyProtection="0"/>
    <xf numFmtId="0" fontId="70" fillId="0" borderId="33" applyNumberFormat="0" applyFill="0" applyAlignment="0" applyProtection="0"/>
    <xf numFmtId="0" fontId="96" fillId="0" borderId="43" applyNumberFormat="0" applyFill="0" applyAlignment="0" applyProtection="0"/>
    <xf numFmtId="0" fontId="71" fillId="0" borderId="34" applyNumberFormat="0" applyFill="0" applyAlignment="0" applyProtection="0"/>
    <xf numFmtId="0" fontId="96" fillId="0" borderId="0" applyNumberFormat="0" applyFill="0" applyBorder="0" applyAlignment="0" applyProtection="0"/>
    <xf numFmtId="0" fontId="71" fillId="0" borderId="0" applyNumberFormat="0" applyFill="0" applyBorder="0" applyAlignment="0" applyProtection="0"/>
    <xf numFmtId="0" fontId="97" fillId="0" borderId="0" applyNumberFormat="0" applyFill="0" applyBorder="0" applyAlignment="0" applyProtection="0"/>
    <xf numFmtId="0" fontId="68" fillId="0" borderId="0" applyNumberFormat="0" applyFill="0" applyBorder="0" applyAlignment="0" applyProtection="0"/>
    <xf numFmtId="0" fontId="79" fillId="0" borderId="44" applyNumberFormat="0" applyFill="0" applyAlignment="0" applyProtection="0"/>
    <xf numFmtId="0" fontId="130" fillId="0" borderId="21" applyNumberFormat="0" applyFill="0" applyAlignment="0" applyProtection="0"/>
    <xf numFmtId="0" fontId="72" fillId="0" borderId="35" applyNumberFormat="0" applyFill="0" applyAlignment="0" applyProtection="0"/>
    <xf numFmtId="182" fontId="85" fillId="0" borderId="0">
      <alignment vertical="center"/>
    </xf>
    <xf numFmtId="0" fontId="79" fillId="0" borderId="0" applyNumberFormat="0" applyFill="0" applyBorder="0" applyAlignment="0" applyProtection="0"/>
    <xf numFmtId="0" fontId="131" fillId="0" borderId="0" applyNumberFormat="0" applyFill="0" applyBorder="0" applyAlignment="0" applyProtection="0"/>
    <xf numFmtId="0" fontId="73" fillId="0" borderId="0" applyNumberFormat="0" applyFill="0" applyBorder="0" applyAlignment="0" applyProtection="0"/>
    <xf numFmtId="0" fontId="127" fillId="0" borderId="0">
      <alignment wrapText="1"/>
    </xf>
    <xf numFmtId="183" fontId="127" fillId="0" borderId="0">
      <alignment wrapText="1"/>
    </xf>
    <xf numFmtId="0" fontId="127" fillId="63" borderId="0">
      <alignment wrapText="1"/>
    </xf>
    <xf numFmtId="0" fontId="127" fillId="0" borderId="0">
      <alignment wrapText="1"/>
    </xf>
    <xf numFmtId="0" fontId="127" fillId="0" borderId="0">
      <alignment wrapText="1"/>
    </xf>
    <xf numFmtId="0" fontId="98" fillId="66" borderId="36" applyNumberFormat="0" applyAlignment="0" applyProtection="0"/>
    <xf numFmtId="0" fontId="132" fillId="17" borderId="22" applyNumberFormat="0" applyAlignment="0" applyProtection="0"/>
    <xf numFmtId="0" fontId="74" fillId="66" borderId="36" applyNumberFormat="0" applyAlignment="0" applyProtection="0"/>
    <xf numFmtId="0" fontId="17" fillId="0" borderId="0"/>
    <xf numFmtId="0" fontId="65" fillId="0" borderId="0" applyNumberFormat="0" applyFill="0" applyBorder="0" applyAlignment="0" applyProtection="0">
      <alignment vertical="top"/>
      <protection locked="0"/>
    </xf>
    <xf numFmtId="0" fontId="51" fillId="0" borderId="0"/>
    <xf numFmtId="0" fontId="17" fillId="0" borderId="0"/>
    <xf numFmtId="0" fontId="17" fillId="0" borderId="0"/>
    <xf numFmtId="0" fontId="58" fillId="59" borderId="0" applyNumberFormat="0" applyBorder="0" applyAlignment="0" applyProtection="0"/>
    <xf numFmtId="0" fontId="58" fillId="60" borderId="0" applyNumberFormat="0" applyBorder="0" applyAlignment="0" applyProtection="0"/>
    <xf numFmtId="0" fontId="58" fillId="61" borderId="0" applyNumberFormat="0" applyBorder="0" applyAlignment="0" applyProtection="0"/>
    <xf numFmtId="0" fontId="58" fillId="56" borderId="0" applyNumberFormat="0" applyBorder="0" applyAlignment="0" applyProtection="0"/>
    <xf numFmtId="0" fontId="58" fillId="57" borderId="0" applyNumberFormat="0" applyBorder="0" applyAlignment="0" applyProtection="0"/>
    <xf numFmtId="0" fontId="58" fillId="62" borderId="0" applyNumberFormat="0" applyBorder="0" applyAlignment="0" applyProtection="0"/>
    <xf numFmtId="0" fontId="63" fillId="0" borderId="0" applyNumberFormat="0" applyFill="0" applyBorder="0" applyAlignment="0" applyProtection="0"/>
    <xf numFmtId="0" fontId="64" fillId="47" borderId="0" applyNumberFormat="0" applyBorder="0" applyAlignment="0" applyProtection="0"/>
    <xf numFmtId="0" fontId="66" fillId="64" borderId="0" applyNumberFormat="0" applyBorder="0" applyAlignment="0" applyProtection="0"/>
    <xf numFmtId="0" fontId="67" fillId="46" borderId="0" applyNumberFormat="0" applyBorder="0" applyAlignment="0" applyProtection="0"/>
    <xf numFmtId="0" fontId="68" fillId="0" borderId="0" applyNumberFormat="0" applyFill="0" applyBorder="0" applyAlignment="0" applyProtection="0"/>
    <xf numFmtId="0" fontId="69" fillId="0" borderId="32" applyNumberFormat="0" applyFill="0" applyAlignment="0" applyProtection="0"/>
    <xf numFmtId="0" fontId="70" fillId="0" borderId="33" applyNumberFormat="0" applyFill="0" applyAlignment="0" applyProtection="0"/>
    <xf numFmtId="0" fontId="71" fillId="0" borderId="34" applyNumberFormat="0" applyFill="0" applyAlignment="0" applyProtection="0"/>
    <xf numFmtId="0" fontId="71" fillId="0" borderId="0" applyNumberFormat="0" applyFill="0" applyBorder="0" applyAlignment="0" applyProtection="0"/>
    <xf numFmtId="0" fontId="72" fillId="0" borderId="35" applyNumberFormat="0" applyFill="0" applyAlignment="0" applyProtection="0"/>
    <xf numFmtId="0" fontId="73" fillId="0" borderId="0" applyNumberFormat="0" applyFill="0" applyBorder="0" applyAlignment="0" applyProtection="0"/>
    <xf numFmtId="0" fontId="74" fillId="66" borderId="36" applyNumberFormat="0" applyAlignment="0" applyProtection="0"/>
    <xf numFmtId="0" fontId="82" fillId="57" borderId="0" applyNumberFormat="0" applyBorder="0" applyAlignment="0" applyProtection="0"/>
    <xf numFmtId="0" fontId="82" fillId="60" borderId="0" applyNumberFormat="0" applyBorder="0" applyAlignment="0" applyProtection="0"/>
    <xf numFmtId="0" fontId="82" fillId="61" borderId="0" applyNumberFormat="0" applyBorder="0" applyAlignment="0" applyProtection="0"/>
    <xf numFmtId="0" fontId="82" fillId="68" borderId="0" applyNumberFormat="0" applyBorder="0" applyAlignment="0" applyProtection="0"/>
    <xf numFmtId="0" fontId="82" fillId="57" borderId="0" applyNumberFormat="0" applyBorder="0" applyAlignment="0" applyProtection="0"/>
    <xf numFmtId="0" fontId="82" fillId="60" borderId="0" applyNumberFormat="0" applyBorder="0" applyAlignment="0" applyProtection="0"/>
    <xf numFmtId="0" fontId="83" fillId="67" borderId="28" applyNumberFormat="0" applyAlignment="0" applyProtection="0"/>
    <xf numFmtId="0" fontId="84" fillId="67" borderId="29" applyNumberFormat="0" applyAlignment="0" applyProtection="0"/>
    <xf numFmtId="0" fontId="119" fillId="15" borderId="19" applyNumberFormat="0" applyAlignment="0" applyProtection="0"/>
    <xf numFmtId="0" fontId="80" fillId="0" borderId="40" applyNumberFormat="0" applyFill="0" applyAlignment="0" applyProtection="0"/>
    <xf numFmtId="0" fontId="86" fillId="0" borderId="0" applyNumberFormat="0" applyFill="0" applyBorder="0" applyAlignment="0" applyProtection="0"/>
    <xf numFmtId="0" fontId="88" fillId="47" borderId="0" applyNumberFormat="0" applyBorder="0" applyAlignment="0" applyProtection="0"/>
    <xf numFmtId="0" fontId="2" fillId="0" borderId="0" applyNumberFormat="0" applyFill="0" applyBorder="0" applyAlignment="0" applyProtection="0"/>
    <xf numFmtId="37" fontId="123" fillId="0" borderId="0" applyNumberFormat="0" applyFill="0" applyBorder="0" applyAlignment="0" applyProtection="0"/>
    <xf numFmtId="0" fontId="21" fillId="0" borderId="0" applyNumberFormat="0" applyFill="0" applyBorder="0" applyAlignment="0" applyProtection="0">
      <alignment vertical="top"/>
      <protection locked="0"/>
    </xf>
    <xf numFmtId="37" fontId="123" fillId="0" borderId="0" applyNumberFormat="0" applyFill="0" applyBorder="0" applyAlignment="0" applyProtection="0"/>
    <xf numFmtId="43" fontId="1" fillId="0" borderId="0" applyFont="0" applyFill="0" applyBorder="0" applyAlignment="0" applyProtection="0"/>
    <xf numFmtId="0" fontId="90" fillId="64" borderId="0" applyNumberFormat="0" applyBorder="0" applyAlignment="0" applyProtection="0"/>
    <xf numFmtId="0" fontId="17" fillId="65" borderId="31" applyNumberFormat="0" applyFont="0" applyAlignment="0" applyProtection="0"/>
    <xf numFmtId="0" fontId="91" fillId="46" borderId="0" applyNumberFormat="0" applyBorder="0" applyAlignment="0" applyProtection="0"/>
    <xf numFmtId="0" fontId="17" fillId="0" borderId="0"/>
    <xf numFmtId="0" fontId="108" fillId="0" borderId="0"/>
    <xf numFmtId="0" fontId="5" fillId="0" borderId="0"/>
    <xf numFmtId="0" fontId="17" fillId="0" borderId="0"/>
    <xf numFmtId="0" fontId="17" fillId="0" borderId="0"/>
    <xf numFmtId="0" fontId="17" fillId="0" borderId="0"/>
    <xf numFmtId="0" fontId="94" fillId="0" borderId="42" applyNumberFormat="0" applyFill="0" applyAlignment="0" applyProtection="0"/>
    <xf numFmtId="0" fontId="95" fillId="0" borderId="33" applyNumberFormat="0" applyFill="0" applyAlignment="0" applyProtection="0"/>
    <xf numFmtId="0" fontId="96" fillId="0" borderId="43" applyNumberFormat="0" applyFill="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79" fillId="0" borderId="44" applyNumberFormat="0" applyFill="0" applyAlignment="0" applyProtection="0"/>
    <xf numFmtId="0" fontId="79" fillId="0" borderId="0" applyNumberFormat="0" applyFill="0" applyBorder="0" applyAlignment="0" applyProtection="0"/>
    <xf numFmtId="0" fontId="98" fillId="66" borderId="36" applyNumberForma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51" fillId="65" borderId="31" applyNumberFormat="0" applyFont="0" applyAlignment="0" applyProtection="0"/>
    <xf numFmtId="0" fontId="52" fillId="65" borderId="31" applyNumberFormat="0" applyFont="0" applyAlignment="0" applyProtection="0"/>
    <xf numFmtId="0" fontId="7" fillId="0" borderId="0"/>
    <xf numFmtId="0" fontId="52" fillId="0" borderId="0"/>
    <xf numFmtId="0" fontId="5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44"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vertical="center"/>
    </xf>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6" fillId="0" borderId="0" applyNumberFormat="0" applyFill="0" applyBorder="0" applyAlignment="0" applyProtection="0"/>
    <xf numFmtId="0" fontId="89"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1"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1" fillId="0" borderId="0" applyFont="0" applyFill="0" applyBorder="0" applyAlignment="0" applyProtection="0"/>
    <xf numFmtId="0" fontId="41" fillId="13" borderId="0" applyNumberFormat="0" applyBorder="0" applyAlignment="0" applyProtection="0"/>
    <xf numFmtId="0" fontId="17" fillId="0" borderId="0"/>
    <xf numFmtId="0" fontId="52" fillId="0" borderId="0"/>
    <xf numFmtId="0" fontId="23" fillId="0" borderId="0"/>
    <xf numFmtId="0" fontId="17" fillId="0" borderId="0"/>
    <xf numFmtId="0" fontId="17" fillId="0" borderId="0"/>
    <xf numFmtId="0" fontId="11" fillId="0" borderId="0"/>
    <xf numFmtId="0" fontId="17" fillId="0" borderId="0"/>
    <xf numFmtId="0" fontId="17" fillId="0" borderId="0"/>
    <xf numFmtId="0" fontId="17" fillId="0" borderId="0"/>
    <xf numFmtId="0" fontId="17" fillId="0" borderId="0"/>
    <xf numFmtId="0" fontId="23"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4" fontId="85" fillId="0" borderId="0"/>
    <xf numFmtId="49" fontId="85" fillId="0" borderId="0"/>
    <xf numFmtId="185" fontId="17" fillId="0" borderId="0">
      <alignment horizontal="center"/>
    </xf>
    <xf numFmtId="186" fontId="85" fillId="0" borderId="0"/>
    <xf numFmtId="0" fontId="116" fillId="45" borderId="0" applyNumberFormat="0" applyBorder="0" applyAlignment="0" applyProtection="0"/>
    <xf numFmtId="0" fontId="116" fillId="45" borderId="0" applyNumberFormat="0" applyBorder="0" applyAlignment="0" applyProtection="0"/>
    <xf numFmtId="0" fontId="116" fillId="45" borderId="0" applyNumberFormat="0" applyBorder="0" applyAlignment="0" applyProtection="0"/>
    <xf numFmtId="0" fontId="116" fillId="46" borderId="0" applyNumberFormat="0" applyBorder="0" applyAlignment="0" applyProtection="0"/>
    <xf numFmtId="0" fontId="116" fillId="46" borderId="0" applyNumberFormat="0" applyBorder="0" applyAlignment="0" applyProtection="0"/>
    <xf numFmtId="0" fontId="116" fillId="46" borderId="0" applyNumberFormat="0" applyBorder="0" applyAlignment="0" applyProtection="0"/>
    <xf numFmtId="0" fontId="116" fillId="47" borderId="0" applyNumberFormat="0" applyBorder="0" applyAlignment="0" applyProtection="0"/>
    <xf numFmtId="0" fontId="116" fillId="47" borderId="0" applyNumberFormat="0" applyBorder="0" applyAlignment="0" applyProtection="0"/>
    <xf numFmtId="0" fontId="116" fillId="47" borderId="0" applyNumberFormat="0" applyBorder="0" applyAlignment="0" applyProtection="0"/>
    <xf numFmtId="0" fontId="116" fillId="48" borderId="0" applyNumberFormat="0" applyBorder="0" applyAlignment="0" applyProtection="0"/>
    <xf numFmtId="0" fontId="116" fillId="48" borderId="0" applyNumberFormat="0" applyBorder="0" applyAlignment="0" applyProtection="0"/>
    <xf numFmtId="0" fontId="116" fillId="48"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187" fontId="17" fillId="0" borderId="0"/>
    <xf numFmtId="188" fontId="17" fillId="0" borderId="0"/>
    <xf numFmtId="174" fontId="57" fillId="0" borderId="3">
      <alignment horizontal="left"/>
    </xf>
    <xf numFmtId="0" fontId="116" fillId="53" borderId="0" applyNumberFormat="0" applyBorder="0" applyAlignment="0" applyProtection="0"/>
    <xf numFmtId="0" fontId="116" fillId="53" borderId="0" applyNumberFormat="0" applyBorder="0" applyAlignment="0" applyProtection="0"/>
    <xf numFmtId="0" fontId="116" fillId="53"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3" borderId="0" applyNumberFormat="0" applyBorder="0" applyAlignment="0" applyProtection="0"/>
    <xf numFmtId="0" fontId="54" fillId="53" borderId="0" applyNumberFormat="0" applyBorder="0" applyAlignment="0" applyProtection="0"/>
    <xf numFmtId="0" fontId="54" fillId="53" borderId="0" applyNumberFormat="0" applyBorder="0" applyAlignment="0" applyProtection="0"/>
    <xf numFmtId="0" fontId="54" fillId="53"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48"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4" borderId="0" applyNumberFormat="0" applyBorder="0" applyAlignment="0" applyProtection="0"/>
    <xf numFmtId="0" fontId="54" fillId="54" borderId="0" applyNumberFormat="0" applyBorder="0" applyAlignment="0" applyProtection="0"/>
    <xf numFmtId="0" fontId="54" fillId="54" borderId="0" applyNumberFormat="0" applyBorder="0" applyAlignment="0" applyProtection="0"/>
    <xf numFmtId="0" fontId="54" fillId="54" borderId="0" applyNumberFormat="0" applyBorder="0" applyAlignment="0" applyProtection="0"/>
    <xf numFmtId="189" fontId="17" fillId="0" borderId="0"/>
    <xf numFmtId="175" fontId="57" fillId="0" borderId="3">
      <alignment horizontal="left"/>
    </xf>
    <xf numFmtId="176" fontId="57" fillId="0" borderId="3">
      <alignment horizontal="left"/>
    </xf>
    <xf numFmtId="0" fontId="76" fillId="53" borderId="0" applyNumberFormat="0" applyBorder="0" applyAlignment="0" applyProtection="0"/>
    <xf numFmtId="0" fontId="76" fillId="56" borderId="0" applyNumberFormat="0" applyBorder="0" applyAlignment="0" applyProtection="0"/>
    <xf numFmtId="0" fontId="76" fillId="58" borderId="0" applyNumberFormat="0" applyBorder="0" applyAlignment="0" applyProtection="0"/>
    <xf numFmtId="0" fontId="82" fillId="55" borderId="0" applyNumberFormat="0" applyBorder="0" applyAlignment="0" applyProtection="0"/>
    <xf numFmtId="0" fontId="82" fillId="53" borderId="0" applyNumberFormat="0" applyBorder="0" applyAlignment="0" applyProtection="0"/>
    <xf numFmtId="0" fontId="82" fillId="56" borderId="0" applyNumberFormat="0" applyBorder="0" applyAlignment="0" applyProtection="0"/>
    <xf numFmtId="0" fontId="82" fillId="50" borderId="0" applyNumberFormat="0" applyBorder="0" applyAlignment="0" applyProtection="0"/>
    <xf numFmtId="0" fontId="82" fillId="58" borderId="0" applyNumberFormat="0" applyBorder="0" applyAlignment="0" applyProtection="0"/>
    <xf numFmtId="190" fontId="17" fillId="0" borderId="0">
      <alignment horizontal="center"/>
    </xf>
    <xf numFmtId="191" fontId="17" fillId="0" borderId="0">
      <alignment horizontal="center"/>
    </xf>
    <xf numFmtId="192" fontId="17" fillId="0" borderId="0">
      <alignment horizontal="center"/>
    </xf>
    <xf numFmtId="173" fontId="57" fillId="0" borderId="3">
      <alignment horizontal="left"/>
    </xf>
    <xf numFmtId="193" fontId="17" fillId="0" borderId="0">
      <alignment horizontal="center"/>
    </xf>
    <xf numFmtId="194" fontId="17" fillId="0" borderId="0">
      <alignment horizontal="center"/>
    </xf>
    <xf numFmtId="0" fontId="82" fillId="72" borderId="0" applyNumberFormat="0" applyBorder="0" applyAlignment="0" applyProtection="0"/>
    <xf numFmtId="0" fontId="82" fillId="62" borderId="0" applyNumberFormat="0" applyBorder="0" applyAlignment="0" applyProtection="0"/>
    <xf numFmtId="0" fontId="82" fillId="54" borderId="0" applyNumberFormat="0" applyBorder="0" applyAlignment="0" applyProtection="0"/>
    <xf numFmtId="0" fontId="82" fillId="68" borderId="0" applyNumberFormat="0" applyBorder="0" applyAlignment="0" applyProtection="0"/>
    <xf numFmtId="0" fontId="82" fillId="57" borderId="0" applyNumberFormat="0" applyBorder="0" applyAlignment="0" applyProtection="0"/>
    <xf numFmtId="0" fontId="82" fillId="60" borderId="0" applyNumberFormat="0" applyBorder="0" applyAlignment="0" applyProtection="0"/>
    <xf numFmtId="0" fontId="141" fillId="70" borderId="0">
      <alignment horizontal="center" vertical="center"/>
    </xf>
    <xf numFmtId="0" fontId="17" fillId="73" borderId="0">
      <alignment horizontal="center" wrapText="1"/>
    </xf>
    <xf numFmtId="0" fontId="17" fillId="73" borderId="0">
      <alignment horizontal="center" wrapText="1"/>
    </xf>
    <xf numFmtId="0" fontId="17" fillId="73" borderId="0">
      <alignment horizontal="center" wrapText="1"/>
    </xf>
    <xf numFmtId="0" fontId="17" fillId="73" borderId="0">
      <alignment horizontal="center" wrapText="1"/>
    </xf>
    <xf numFmtId="164" fontId="5"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64" fontId="78" fillId="0" borderId="0" applyFont="0" applyFill="0" applyBorder="0" applyAlignment="0" applyProtection="0"/>
    <xf numFmtId="164" fontId="78" fillId="0" borderId="0" applyFont="0" applyFill="0" applyBorder="0" applyAlignment="0" applyProtection="0"/>
    <xf numFmtId="41" fontId="17" fillId="0" borderId="0" applyFont="0" applyFill="0" applyBorder="0" applyAlignment="0" applyProtection="0"/>
    <xf numFmtId="172" fontId="17" fillId="0" borderId="0" applyFont="0" applyFill="0" applyBorder="0" applyAlignment="0" applyProtection="0"/>
    <xf numFmtId="43" fontId="17"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164"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64"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64" fontId="1"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164"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164"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164"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164"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64" fontId="1" fillId="0" borderId="0" applyFont="0" applyFill="0" applyBorder="0" applyAlignment="0" applyProtection="0"/>
    <xf numFmtId="0" fontId="149" fillId="0" borderId="24" applyNumberFormat="0" applyFill="0" applyAlignment="0" applyProtection="0"/>
    <xf numFmtId="0" fontId="86" fillId="0" borderId="0" applyNumberForma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95" fontId="17" fillId="0" borderId="0" applyFont="0" applyFill="0" applyBorder="0" applyAlignment="0" applyProtection="0"/>
    <xf numFmtId="0" fontId="78" fillId="70" borderId="0">
      <alignment horizontal="left"/>
    </xf>
    <xf numFmtId="0" fontId="78" fillId="70" borderId="0">
      <alignment horizontal="left"/>
    </xf>
    <xf numFmtId="0" fontId="78" fillId="70" borderId="0">
      <alignment horizontal="left"/>
    </xf>
    <xf numFmtId="0" fontId="87" fillId="71" borderId="0">
      <alignment horizontal="right" vertical="top" textRotation="90" wrapText="1"/>
    </xf>
    <xf numFmtId="0" fontId="88" fillId="49" borderId="0" applyNumberFormat="0" applyBorder="0" applyAlignment="0" applyProtection="0"/>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65" fillId="0" borderId="0" applyNumberFormat="0" applyFill="0" applyBorder="0" applyAlignment="0" applyProtection="0"/>
    <xf numFmtId="0" fontId="21"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xf numFmtId="0" fontId="65" fillId="0" borderId="0" applyNumberFormat="0" applyFill="0" applyBorder="0" applyAlignment="0" applyProtection="0">
      <alignment vertical="top"/>
      <protection locked="0"/>
    </xf>
    <xf numFmtId="0" fontId="16" fillId="0" borderId="0" applyNumberFormat="0" applyFill="0" applyBorder="0" applyAlignment="0" applyProtection="0"/>
    <xf numFmtId="0" fontId="143" fillId="0" borderId="0" applyNumberFormat="0" applyFill="0" applyBorder="0" applyAlignment="0" applyProtection="0">
      <alignment vertical="top"/>
      <protection locked="0"/>
    </xf>
    <xf numFmtId="0" fontId="18" fillId="73" borderId="0">
      <alignment horizontal="center"/>
    </xf>
    <xf numFmtId="0" fontId="18" fillId="73" borderId="0">
      <alignment horizontal="center"/>
    </xf>
    <xf numFmtId="0" fontId="18" fillId="73" borderId="0">
      <alignment horizontal="center"/>
    </xf>
    <xf numFmtId="0" fontId="18" fillId="73" borderId="0">
      <alignment horizontal="center"/>
    </xf>
    <xf numFmtId="164" fontId="5" fillId="0" borderId="0" applyFont="0" applyFill="0" applyBorder="0" applyAlignment="0" applyProtection="0"/>
    <xf numFmtId="43" fontId="54"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78"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78" fontId="17" fillId="0" borderId="0" applyFont="0" applyFill="0" applyBorder="0" applyAlignment="0" applyProtection="0"/>
    <xf numFmtId="178"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78" fontId="17" fillId="0" borderId="0" applyFont="0" applyFill="0" applyBorder="0" applyAlignment="0" applyProtection="0"/>
    <xf numFmtId="164" fontId="17"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164" fontId="105" fillId="0" borderId="0" applyFont="0" applyFill="0" applyBorder="0" applyAlignment="0" applyProtection="0"/>
    <xf numFmtId="164" fontId="105" fillId="0" borderId="0" applyFont="0" applyFill="0" applyBorder="0" applyAlignment="0" applyProtection="0"/>
    <xf numFmtId="164" fontId="105"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1" fillId="0" borderId="0" applyFont="0" applyFill="0" applyBorder="0" applyAlignment="0" applyProtection="0"/>
    <xf numFmtId="164" fontId="54"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90" fillId="64" borderId="0" applyNumberFormat="0" applyBorder="0" applyAlignment="0" applyProtection="0"/>
    <xf numFmtId="0" fontId="144" fillId="0" borderId="26" applyFont="0" applyBorder="0" applyAlignment="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107" fillId="18" borderId="23" applyNumberFormat="0" applyFont="0" applyAlignment="0" applyProtection="0"/>
    <xf numFmtId="0" fontId="107" fillId="18" borderId="23"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109"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107" fillId="18" borderId="23"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51" fillId="65" borderId="31" applyNumberFormat="0" applyFont="0" applyAlignment="0" applyProtection="0"/>
    <xf numFmtId="0" fontId="109" fillId="65" borderId="31" applyNumberFormat="0" applyFont="0" applyAlignment="0" applyProtection="0"/>
    <xf numFmtId="0" fontId="107" fillId="18" borderId="23" applyNumberFormat="0" applyFont="0" applyAlignment="0" applyProtection="0"/>
    <xf numFmtId="0" fontId="107" fillId="18" borderId="23" applyNumberFormat="0" applyFont="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0" fontId="141" fillId="70" borderId="0">
      <alignment horizontal="right"/>
    </xf>
    <xf numFmtId="0" fontId="145" fillId="74" borderId="0">
      <alignment horizontal="center"/>
    </xf>
    <xf numFmtId="0" fontId="147" fillId="71" borderId="6">
      <alignment horizontal="left" vertical="top" wrapText="1"/>
    </xf>
    <xf numFmtId="0" fontId="147" fillId="71" borderId="4">
      <alignment horizontal="left" vertical="top"/>
    </xf>
    <xf numFmtId="0" fontId="67" fillId="46" borderId="0" applyNumberFormat="0" applyBorder="0" applyAlignment="0" applyProtection="0"/>
    <xf numFmtId="0" fontId="91" fillId="48" borderId="0" applyNumberFormat="0" applyBorder="0" applyAlignment="0" applyProtection="0"/>
    <xf numFmtId="0" fontId="54" fillId="0" borderId="0"/>
    <xf numFmtId="0" fontId="17" fillId="0" borderId="0"/>
    <xf numFmtId="0" fontId="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8" fillId="0" borderId="0"/>
    <xf numFmtId="0" fontId="108" fillId="0" borderId="0"/>
    <xf numFmtId="0" fontId="108" fillId="0" borderId="0"/>
    <xf numFmtId="0" fontId="108" fillId="0" borderId="0"/>
    <xf numFmtId="0" fontId="113" fillId="0" borderId="0"/>
    <xf numFmtId="0" fontId="17" fillId="0" borderId="0"/>
    <xf numFmtId="0" fontId="113" fillId="0" borderId="0"/>
    <xf numFmtId="0" fontId="17" fillId="0" borderId="0"/>
    <xf numFmtId="0" fontId="17" fillId="0" borderId="0"/>
    <xf numFmtId="0" fontId="78" fillId="0" borderId="0"/>
    <xf numFmtId="0" fontId="78" fillId="0" borderId="0"/>
    <xf numFmtId="0" fontId="78" fillId="0" borderId="0"/>
    <xf numFmtId="0" fontId="78" fillId="0" borderId="0"/>
    <xf numFmtId="0" fontId="78" fillId="0" borderId="0"/>
    <xf numFmtId="0" fontId="51" fillId="0" borderId="0"/>
    <xf numFmtId="0" fontId="54" fillId="0" borderId="0"/>
    <xf numFmtId="0" fontId="54" fillId="0" borderId="0"/>
    <xf numFmtId="0" fontId="54" fillId="0" borderId="0"/>
    <xf numFmtId="0" fontId="51"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51" fillId="0" borderId="0"/>
    <xf numFmtId="0" fontId="1" fillId="0" borderId="0"/>
    <xf numFmtId="0" fontId="1" fillId="0" borderId="0"/>
    <xf numFmtId="0" fontId="51" fillId="0" borderId="0"/>
    <xf numFmtId="0" fontId="54" fillId="0" borderId="0"/>
    <xf numFmtId="0" fontId="54" fillId="0" borderId="0"/>
    <xf numFmtId="0" fontId="17" fillId="0" borderId="0"/>
    <xf numFmtId="0" fontId="17" fillId="0" borderId="0"/>
    <xf numFmtId="0" fontId="109" fillId="0" borderId="0"/>
    <xf numFmtId="0" fontId="17" fillId="0" borderId="0"/>
    <xf numFmtId="0" fontId="54" fillId="0" borderId="0"/>
    <xf numFmtId="0" fontId="54" fillId="0" borderId="0"/>
    <xf numFmtId="0" fontId="54" fillId="0" borderId="0"/>
    <xf numFmtId="0" fontId="54" fillId="0" borderId="0"/>
    <xf numFmtId="0" fontId="54" fillId="0" borderId="0"/>
    <xf numFmtId="0" fontId="17" fillId="0" borderId="0"/>
    <xf numFmtId="0" fontId="1" fillId="0" borderId="0"/>
    <xf numFmtId="0" fontId="1" fillId="0" borderId="0"/>
    <xf numFmtId="0" fontId="17" fillId="0" borderId="0"/>
    <xf numFmtId="0" fontId="1" fillId="0" borderId="0"/>
    <xf numFmtId="0" fontId="5" fillId="0" borderId="0"/>
    <xf numFmtId="0" fontId="52" fillId="0" borderId="0"/>
    <xf numFmtId="0" fontId="51" fillId="0" borderId="0"/>
    <xf numFmtId="166" fontId="133" fillId="0" borderId="0"/>
    <xf numFmtId="166" fontId="110" fillId="0" borderId="0"/>
    <xf numFmtId="0" fontId="17" fillId="0" borderId="0"/>
    <xf numFmtId="0" fontId="7" fillId="0" borderId="0"/>
    <xf numFmtId="0" fontId="17" fillId="0" borderId="0"/>
    <xf numFmtId="0" fontId="17" fillId="0" borderId="0"/>
    <xf numFmtId="0" fontId="17" fillId="0" borderId="0"/>
    <xf numFmtId="0" fontId="51" fillId="0" borderId="0"/>
    <xf numFmtId="0" fontId="17" fillId="0" borderId="0"/>
    <xf numFmtId="0" fontId="17" fillId="0" borderId="0"/>
    <xf numFmtId="0" fontId="17" fillId="0" borderId="0"/>
    <xf numFmtId="0" fontId="52" fillId="0" borderId="0"/>
    <xf numFmtId="0" fontId="51" fillId="0" borderId="0"/>
    <xf numFmtId="0" fontId="1" fillId="0" borderId="0"/>
    <xf numFmtId="0" fontId="54" fillId="0" borderId="0"/>
    <xf numFmtId="0" fontId="17" fillId="0" borderId="0"/>
    <xf numFmtId="0" fontId="17" fillId="0" borderId="0"/>
    <xf numFmtId="0" fontId="17" fillId="0" borderId="0"/>
    <xf numFmtId="0" fontId="54" fillId="0" borderId="0"/>
    <xf numFmtId="0" fontId="17" fillId="0" borderId="0"/>
    <xf numFmtId="0" fontId="17" fillId="0" borderId="0"/>
    <xf numFmtId="0" fontId="54" fillId="0" borderId="0"/>
    <xf numFmtId="0" fontId="17" fillId="0" borderId="0"/>
    <xf numFmtId="0" fontId="17" fillId="0" borderId="0"/>
    <xf numFmtId="0" fontId="23" fillId="0" borderId="0"/>
    <xf numFmtId="0" fontId="54" fillId="0" borderId="0"/>
    <xf numFmtId="0" fontId="17" fillId="0" borderId="0"/>
    <xf numFmtId="0" fontId="17" fillId="0" borderId="0"/>
    <xf numFmtId="0" fontId="54" fillId="0" borderId="0"/>
    <xf numFmtId="0" fontId="17" fillId="0" borderId="0"/>
    <xf numFmtId="0" fontId="17" fillId="0" borderId="0"/>
    <xf numFmtId="0" fontId="54" fillId="0" borderId="0"/>
    <xf numFmtId="0" fontId="54" fillId="0" borderId="0"/>
    <xf numFmtId="0" fontId="17" fillId="0" borderId="0"/>
    <xf numFmtId="0" fontId="17" fillId="0" borderId="0"/>
    <xf numFmtId="0" fontId="54" fillId="0" borderId="0"/>
    <xf numFmtId="0" fontId="54" fillId="0" borderId="0"/>
    <xf numFmtId="0" fontId="17" fillId="0" borderId="0"/>
    <xf numFmtId="0" fontId="17" fillId="0" borderId="0"/>
    <xf numFmtId="0" fontId="5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applyNumberFormat="0" applyFont="0" applyFill="0" applyBorder="0" applyAlignment="0" applyProtection="0"/>
    <xf numFmtId="0" fontId="17" fillId="0" borderId="0"/>
    <xf numFmtId="0" fontId="51" fillId="0" borderId="0"/>
    <xf numFmtId="0" fontId="51" fillId="0" borderId="0"/>
    <xf numFmtId="0" fontId="51" fillId="0" borderId="0"/>
    <xf numFmtId="0" fontId="17" fillId="0" borderId="0"/>
    <xf numFmtId="0" fontId="17" fillId="0" borderId="0"/>
    <xf numFmtId="0" fontId="51" fillId="0" borderId="0"/>
    <xf numFmtId="0" fontId="51" fillId="0" borderId="0"/>
    <xf numFmtId="0" fontId="17" fillId="0" borderId="0"/>
    <xf numFmtId="0" fontId="17" fillId="0" borderId="0"/>
    <xf numFmtId="0" fontId="17" fillId="0" borderId="0"/>
    <xf numFmtId="0" fontId="54" fillId="0" borderId="0"/>
    <xf numFmtId="0" fontId="17" fillId="0" borderId="0"/>
    <xf numFmtId="0" fontId="17" fillId="0" borderId="0"/>
    <xf numFmtId="0" fontId="54" fillId="0" borderId="0"/>
    <xf numFmtId="0" fontId="17" fillId="0" borderId="0"/>
    <xf numFmtId="0" fontId="17" fillId="0" borderId="0"/>
    <xf numFmtId="0" fontId="54" fillId="0" borderId="0"/>
    <xf numFmtId="0" fontId="17" fillId="0" borderId="0"/>
    <xf numFmtId="0" fontId="17" fillId="0" borderId="0"/>
    <xf numFmtId="0" fontId="54" fillId="0" borderId="0"/>
    <xf numFmtId="0" fontId="17" fillId="0" borderId="0"/>
    <xf numFmtId="0" fontId="17" fillId="0" borderId="0"/>
    <xf numFmtId="0" fontId="54" fillId="0" borderId="0"/>
    <xf numFmtId="0" fontId="17" fillId="0" borderId="0"/>
    <xf numFmtId="0" fontId="17" fillId="0" borderId="0"/>
    <xf numFmtId="0" fontId="54" fillId="0" borderId="0"/>
    <xf numFmtId="0" fontId="17" fillId="0" borderId="0"/>
    <xf numFmtId="0" fontId="17" fillId="0" borderId="0"/>
    <xf numFmtId="0" fontId="54" fillId="0" borderId="0"/>
    <xf numFmtId="0" fontId="17" fillId="0" borderId="0"/>
    <xf numFmtId="0" fontId="17" fillId="0" borderId="0"/>
    <xf numFmtId="0" fontId="54" fillId="0" borderId="0"/>
    <xf numFmtId="0" fontId="17" fillId="0" borderId="0"/>
    <xf numFmtId="0" fontId="17" fillId="0" borderId="0"/>
    <xf numFmtId="0" fontId="54" fillId="0" borderId="0"/>
    <xf numFmtId="0" fontId="17" fillId="0" borderId="0"/>
    <xf numFmtId="0" fontId="17" fillId="0" borderId="0"/>
    <xf numFmtId="0" fontId="54" fillId="0" borderId="0"/>
    <xf numFmtId="0" fontId="110" fillId="0" borderId="0"/>
    <xf numFmtId="0" fontId="17" fillId="0" borderId="0"/>
    <xf numFmtId="0" fontId="17" fillId="0" borderId="0"/>
    <xf numFmtId="0" fontId="17" fillId="0" borderId="0"/>
    <xf numFmtId="0" fontId="17" fillId="0" borderId="0"/>
    <xf numFmtId="0" fontId="54" fillId="0" borderId="0"/>
    <xf numFmtId="0" fontId="51" fillId="0" borderId="0"/>
    <xf numFmtId="0" fontId="54" fillId="0" borderId="0"/>
    <xf numFmtId="0" fontId="51" fillId="0" borderId="0"/>
    <xf numFmtId="0" fontId="54"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 fillId="0" borderId="0"/>
    <xf numFmtId="0" fontId="17"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 fillId="0" borderId="0"/>
    <xf numFmtId="0" fontId="17"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1" fillId="0" borderId="0"/>
    <xf numFmtId="0" fontId="1" fillId="0" borderId="0"/>
    <xf numFmtId="43" fontId="1" fillId="0" borderId="0" applyFont="0" applyFill="0" applyBorder="0" applyAlignment="0" applyProtection="0"/>
    <xf numFmtId="0" fontId="100" fillId="70" borderId="0">
      <alignment horizontal="center"/>
    </xf>
    <xf numFmtId="171" fontId="148" fillId="0" borderId="0">
      <alignment horizontal="center" vertical="center"/>
    </xf>
    <xf numFmtId="0" fontId="135" fillId="0" borderId="45" applyNumberFormat="0" applyFill="0" applyAlignment="0" applyProtection="0"/>
    <xf numFmtId="0" fontId="136" fillId="0" borderId="46" applyNumberFormat="0" applyFill="0" applyAlignment="0" applyProtection="0"/>
    <xf numFmtId="0" fontId="137" fillId="0" borderId="47" applyNumberFormat="0" applyFill="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79" fillId="0" borderId="44" applyNumberFormat="0" applyFill="0" applyAlignment="0" applyProtection="0"/>
    <xf numFmtId="0" fontId="17" fillId="0" borderId="0" applyNumberFormat="0" applyFill="0" applyBorder="0" applyAlignment="0" applyProtection="0"/>
    <xf numFmtId="0" fontId="79" fillId="0" borderId="0" applyNumberFormat="0" applyFill="0" applyBorder="0" applyAlignment="0" applyProtection="0"/>
    <xf numFmtId="0" fontId="98" fillId="66" borderId="36" applyNumberFormat="0" applyAlignment="0" applyProtection="0"/>
    <xf numFmtId="0" fontId="1" fillId="0" borderId="0"/>
    <xf numFmtId="0" fontId="5"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34" fillId="0" borderId="0" applyNumberFormat="0" applyFill="0" applyBorder="0" applyAlignment="0" applyProtection="0">
      <alignment vertical="top"/>
      <protection locked="0"/>
    </xf>
    <xf numFmtId="164" fontId="5"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9" fillId="65" borderId="3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0" borderId="0"/>
    <xf numFmtId="0" fontId="2" fillId="0" borderId="0" applyNumberFormat="0" applyFill="0" applyBorder="0" applyAlignment="0" applyProtection="0"/>
    <xf numFmtId="164" fontId="1" fillId="0" borderId="0" applyFont="0" applyFill="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25" fillId="0" borderId="0" applyNumberFormat="0" applyFill="0" applyBorder="0" applyAlignment="0" applyProtection="0">
      <alignment vertical="top"/>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5" fillId="0" borderId="0" applyFont="0" applyFill="0" applyBorder="0" applyAlignment="0" applyProtection="0"/>
    <xf numFmtId="9" fontId="1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27" fillId="0" borderId="0" applyFont="0" applyFill="0" applyBorder="0" applyAlignment="0" applyProtection="0"/>
    <xf numFmtId="0" fontId="1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78" fillId="45" borderId="0" applyNumberFormat="0" applyBorder="0" applyAlignment="0" applyProtection="0"/>
    <xf numFmtId="0" fontId="78" fillId="45" borderId="0" applyNumberFormat="0" applyBorder="0" applyAlignment="0" applyProtection="0"/>
    <xf numFmtId="0" fontId="116" fillId="50" borderId="0" applyNumberFormat="0" applyBorder="0" applyAlignment="0" applyProtection="0"/>
    <xf numFmtId="0" fontId="5" fillId="50" borderId="0" applyNumberFormat="0" applyBorder="0" applyAlignment="0" applyProtection="0"/>
    <xf numFmtId="0" fontId="116" fillId="50" borderId="0" applyNumberFormat="0" applyBorder="0" applyAlignment="0" applyProtection="0"/>
    <xf numFmtId="0" fontId="1" fillId="50" borderId="0" applyNumberFormat="0" applyBorder="0" applyAlignment="0" applyProtection="0"/>
    <xf numFmtId="0" fontId="150" fillId="50" borderId="0" applyNumberFormat="0" applyBorder="0" applyAlignment="0" applyProtection="0"/>
    <xf numFmtId="0" fontId="151" fillId="45" borderId="0" applyNumberFormat="0" applyBorder="0" applyAlignment="0" applyProtection="0"/>
    <xf numFmtId="0" fontId="1" fillId="50" borderId="0" applyNumberFormat="0" applyBorder="0" applyAlignment="0" applyProtection="0"/>
    <xf numFmtId="0" fontId="56" fillId="45"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16" fillId="50" borderId="0" applyNumberFormat="0" applyBorder="0" applyAlignment="0" applyProtection="0"/>
    <xf numFmtId="0" fontId="1" fillId="50" borderId="0" applyNumberFormat="0" applyBorder="0" applyAlignment="0" applyProtection="0"/>
    <xf numFmtId="0" fontId="116" fillId="50" borderId="0" applyNumberFormat="0" applyBorder="0" applyAlignment="0" applyProtection="0"/>
    <xf numFmtId="0" fontId="5" fillId="50" borderId="0" applyNumberFormat="0" applyBorder="0" applyAlignment="0" applyProtection="0"/>
    <xf numFmtId="0" fontId="1" fillId="50" borderId="0" applyNumberFormat="0" applyBorder="0" applyAlignment="0" applyProtection="0"/>
    <xf numFmtId="0" fontId="78" fillId="45" borderId="0" applyNumberFormat="0" applyBorder="0" applyAlignment="0" applyProtection="0"/>
    <xf numFmtId="0" fontId="1" fillId="50" borderId="0" applyNumberFormat="0" applyBorder="0" applyAlignment="0" applyProtection="0"/>
    <xf numFmtId="0" fontId="116" fillId="50" borderId="0" applyNumberFormat="0" applyBorder="0" applyAlignment="0" applyProtection="0"/>
    <xf numFmtId="0" fontId="116" fillId="50" borderId="0" applyNumberFormat="0" applyBorder="0" applyAlignment="0" applyProtection="0"/>
    <xf numFmtId="0" fontId="1" fillId="5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116" fillId="52" borderId="0" applyNumberFormat="0" applyBorder="0" applyAlignment="0" applyProtection="0"/>
    <xf numFmtId="0" fontId="5" fillId="52" borderId="0" applyNumberFormat="0" applyBorder="0" applyAlignment="0" applyProtection="0"/>
    <xf numFmtId="0" fontId="116" fillId="52" borderId="0" applyNumberFormat="0" applyBorder="0" applyAlignment="0" applyProtection="0"/>
    <xf numFmtId="0" fontId="1" fillId="52" borderId="0" applyNumberFormat="0" applyBorder="0" applyAlignment="0" applyProtection="0"/>
    <xf numFmtId="0" fontId="150" fillId="52" borderId="0" applyNumberFormat="0" applyBorder="0" applyAlignment="0" applyProtection="0"/>
    <xf numFmtId="0" fontId="151" fillId="46" borderId="0" applyNumberFormat="0" applyBorder="0" applyAlignment="0" applyProtection="0"/>
    <xf numFmtId="0" fontId="1" fillId="52" borderId="0" applyNumberFormat="0" applyBorder="0" applyAlignment="0" applyProtection="0"/>
    <xf numFmtId="0" fontId="56" fillId="46"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16" fillId="52" borderId="0" applyNumberFormat="0" applyBorder="0" applyAlignment="0" applyProtection="0"/>
    <xf numFmtId="0" fontId="1" fillId="52" borderId="0" applyNumberFormat="0" applyBorder="0" applyAlignment="0" applyProtection="0"/>
    <xf numFmtId="0" fontId="116" fillId="52" borderId="0" applyNumberFormat="0" applyBorder="0" applyAlignment="0" applyProtection="0"/>
    <xf numFmtId="0" fontId="5" fillId="52" borderId="0" applyNumberFormat="0" applyBorder="0" applyAlignment="0" applyProtection="0"/>
    <xf numFmtId="0" fontId="1" fillId="52" borderId="0" applyNumberFormat="0" applyBorder="0" applyAlignment="0" applyProtection="0"/>
    <xf numFmtId="0" fontId="78" fillId="46" borderId="0" applyNumberFormat="0" applyBorder="0" applyAlignment="0" applyProtection="0"/>
    <xf numFmtId="0" fontId="1" fillId="52" borderId="0" applyNumberFormat="0" applyBorder="0" applyAlignment="0" applyProtection="0"/>
    <xf numFmtId="0" fontId="116" fillId="52" borderId="0" applyNumberFormat="0" applyBorder="0" applyAlignment="0" applyProtection="0"/>
    <xf numFmtId="0" fontId="116" fillId="52" borderId="0" applyNumberFormat="0" applyBorder="0" applyAlignment="0" applyProtection="0"/>
    <xf numFmtId="0" fontId="1" fillId="52"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78" fillId="47" borderId="0" applyNumberFormat="0" applyBorder="0" applyAlignment="0" applyProtection="0"/>
    <xf numFmtId="0" fontId="78" fillId="47" borderId="0" applyNumberFormat="0" applyBorder="0" applyAlignment="0" applyProtection="0"/>
    <xf numFmtId="0" fontId="116" fillId="65" borderId="0" applyNumberFormat="0" applyBorder="0" applyAlignment="0" applyProtection="0"/>
    <xf numFmtId="0" fontId="5" fillId="65" borderId="0" applyNumberFormat="0" applyBorder="0" applyAlignment="0" applyProtection="0"/>
    <xf numFmtId="0" fontId="116" fillId="65" borderId="0" applyNumberFormat="0" applyBorder="0" applyAlignment="0" applyProtection="0"/>
    <xf numFmtId="0" fontId="1" fillId="65" borderId="0" applyNumberFormat="0" applyBorder="0" applyAlignment="0" applyProtection="0"/>
    <xf numFmtId="0" fontId="150" fillId="65" borderId="0" applyNumberFormat="0" applyBorder="0" applyAlignment="0" applyProtection="0"/>
    <xf numFmtId="0" fontId="151" fillId="47" borderId="0" applyNumberFormat="0" applyBorder="0" applyAlignment="0" applyProtection="0"/>
    <xf numFmtId="0" fontId="1" fillId="65" borderId="0" applyNumberFormat="0" applyBorder="0" applyAlignment="0" applyProtection="0"/>
    <xf numFmtId="0" fontId="56" fillId="47"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16" fillId="65" borderId="0" applyNumberFormat="0" applyBorder="0" applyAlignment="0" applyProtection="0"/>
    <xf numFmtId="0" fontId="1" fillId="65" borderId="0" applyNumberFormat="0" applyBorder="0" applyAlignment="0" applyProtection="0"/>
    <xf numFmtId="0" fontId="116" fillId="65" borderId="0" applyNumberFormat="0" applyBorder="0" applyAlignment="0" applyProtection="0"/>
    <xf numFmtId="0" fontId="5" fillId="65" borderId="0" applyNumberFormat="0" applyBorder="0" applyAlignment="0" applyProtection="0"/>
    <xf numFmtId="0" fontId="1" fillId="65" borderId="0" applyNumberFormat="0" applyBorder="0" applyAlignment="0" applyProtection="0"/>
    <xf numFmtId="0" fontId="78" fillId="47" borderId="0" applyNumberFormat="0" applyBorder="0" applyAlignment="0" applyProtection="0"/>
    <xf numFmtId="0" fontId="1" fillId="65" borderId="0" applyNumberFormat="0" applyBorder="0" applyAlignment="0" applyProtection="0"/>
    <xf numFmtId="0" fontId="116" fillId="65" borderId="0" applyNumberFormat="0" applyBorder="0" applyAlignment="0" applyProtection="0"/>
    <xf numFmtId="0" fontId="116" fillId="65"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78" fillId="48" borderId="0" applyNumberFormat="0" applyBorder="0" applyAlignment="0" applyProtection="0"/>
    <xf numFmtId="0" fontId="78" fillId="48" borderId="0" applyNumberFormat="0" applyBorder="0" applyAlignment="0" applyProtection="0"/>
    <xf numFmtId="0" fontId="116" fillId="67" borderId="0" applyNumberFormat="0" applyBorder="0" applyAlignment="0" applyProtection="0"/>
    <xf numFmtId="0" fontId="5" fillId="67" borderId="0" applyNumberFormat="0" applyBorder="0" applyAlignment="0" applyProtection="0"/>
    <xf numFmtId="0" fontId="116" fillId="67" borderId="0" applyNumberFormat="0" applyBorder="0" applyAlignment="0" applyProtection="0"/>
    <xf numFmtId="0" fontId="1" fillId="67" borderId="0" applyNumberFormat="0" applyBorder="0" applyAlignment="0" applyProtection="0"/>
    <xf numFmtId="0" fontId="150" fillId="67" borderId="0" applyNumberFormat="0" applyBorder="0" applyAlignment="0" applyProtection="0"/>
    <xf numFmtId="0" fontId="151" fillId="48" borderId="0" applyNumberFormat="0" applyBorder="0" applyAlignment="0" applyProtection="0"/>
    <xf numFmtId="0" fontId="1" fillId="67" borderId="0" applyNumberFormat="0" applyBorder="0" applyAlignment="0" applyProtection="0"/>
    <xf numFmtId="0" fontId="56" fillId="48"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16" fillId="67" borderId="0" applyNumberFormat="0" applyBorder="0" applyAlignment="0" applyProtection="0"/>
    <xf numFmtId="0" fontId="1" fillId="67" borderId="0" applyNumberFormat="0" applyBorder="0" applyAlignment="0" applyProtection="0"/>
    <xf numFmtId="0" fontId="116" fillId="67" borderId="0" applyNumberFormat="0" applyBorder="0" applyAlignment="0" applyProtection="0"/>
    <xf numFmtId="0" fontId="5" fillId="67" borderId="0" applyNumberFormat="0" applyBorder="0" applyAlignment="0" applyProtection="0"/>
    <xf numFmtId="0" fontId="1" fillId="67" borderId="0" applyNumberFormat="0" applyBorder="0" applyAlignment="0" applyProtection="0"/>
    <xf numFmtId="0" fontId="78" fillId="48" borderId="0" applyNumberFormat="0" applyBorder="0" applyAlignment="0" applyProtection="0"/>
    <xf numFmtId="0" fontId="1" fillId="67" borderId="0" applyNumberFormat="0" applyBorder="0" applyAlignment="0" applyProtection="0"/>
    <xf numFmtId="0" fontId="116" fillId="67" borderId="0" applyNumberFormat="0" applyBorder="0" applyAlignment="0" applyProtection="0"/>
    <xf numFmtId="0" fontId="116" fillId="67" borderId="0" applyNumberFormat="0" applyBorder="0" applyAlignment="0" applyProtection="0"/>
    <xf numFmtId="0" fontId="1" fillId="67"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78" fillId="49" borderId="0" applyNumberFormat="0" applyBorder="0" applyAlignment="0" applyProtection="0"/>
    <xf numFmtId="0" fontId="78" fillId="49" borderId="0" applyNumberFormat="0" applyBorder="0" applyAlignment="0" applyProtection="0"/>
    <xf numFmtId="0" fontId="116" fillId="50" borderId="0" applyNumberFormat="0" applyBorder="0" applyAlignment="0" applyProtection="0"/>
    <xf numFmtId="0" fontId="5" fillId="50" borderId="0" applyNumberFormat="0" applyBorder="0" applyAlignment="0" applyProtection="0"/>
    <xf numFmtId="0" fontId="116" fillId="50" borderId="0" applyNumberFormat="0" applyBorder="0" applyAlignment="0" applyProtection="0"/>
    <xf numFmtId="0" fontId="1" fillId="50" borderId="0" applyNumberFormat="0" applyBorder="0" applyAlignment="0" applyProtection="0"/>
    <xf numFmtId="0" fontId="150" fillId="50" borderId="0" applyNumberFormat="0" applyBorder="0" applyAlignment="0" applyProtection="0"/>
    <xf numFmtId="0" fontId="151" fillId="49" borderId="0" applyNumberFormat="0" applyBorder="0" applyAlignment="0" applyProtection="0"/>
    <xf numFmtId="0" fontId="1" fillId="50" borderId="0" applyNumberFormat="0" applyBorder="0" applyAlignment="0" applyProtection="0"/>
    <xf numFmtId="0" fontId="56" fillId="49"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16" fillId="50" borderId="0" applyNumberFormat="0" applyBorder="0" applyAlignment="0" applyProtection="0"/>
    <xf numFmtId="0" fontId="1" fillId="50" borderId="0" applyNumberFormat="0" applyBorder="0" applyAlignment="0" applyProtection="0"/>
    <xf numFmtId="0" fontId="116" fillId="50" borderId="0" applyNumberFormat="0" applyBorder="0" applyAlignment="0" applyProtection="0"/>
    <xf numFmtId="0" fontId="5" fillId="50" borderId="0" applyNumberFormat="0" applyBorder="0" applyAlignment="0" applyProtection="0"/>
    <xf numFmtId="0" fontId="1" fillId="50" borderId="0" applyNumberFormat="0" applyBorder="0" applyAlignment="0" applyProtection="0"/>
    <xf numFmtId="0" fontId="78" fillId="49" borderId="0" applyNumberFormat="0" applyBorder="0" applyAlignment="0" applyProtection="0"/>
    <xf numFmtId="0" fontId="1" fillId="50" borderId="0" applyNumberFormat="0" applyBorder="0" applyAlignment="0" applyProtection="0"/>
    <xf numFmtId="0" fontId="116" fillId="50" borderId="0" applyNumberFormat="0" applyBorder="0" applyAlignment="0" applyProtection="0"/>
    <xf numFmtId="0" fontId="116" fillId="50" borderId="0" applyNumberFormat="0" applyBorder="0" applyAlignment="0" applyProtection="0"/>
    <xf numFmtId="0" fontId="1" fillId="50"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78" fillId="50" borderId="0" applyNumberFormat="0" applyBorder="0" applyAlignment="0" applyProtection="0"/>
    <xf numFmtId="0" fontId="78" fillId="50" borderId="0" applyNumberFormat="0" applyBorder="0" applyAlignment="0" applyProtection="0"/>
    <xf numFmtId="0" fontId="116" fillId="65" borderId="0" applyNumberFormat="0" applyBorder="0" applyAlignment="0" applyProtection="0"/>
    <xf numFmtId="0" fontId="5" fillId="65" borderId="0" applyNumberFormat="0" applyBorder="0" applyAlignment="0" applyProtection="0"/>
    <xf numFmtId="0" fontId="116" fillId="65" borderId="0" applyNumberFormat="0" applyBorder="0" applyAlignment="0" applyProtection="0"/>
    <xf numFmtId="0" fontId="1" fillId="65" borderId="0" applyNumberFormat="0" applyBorder="0" applyAlignment="0" applyProtection="0"/>
    <xf numFmtId="0" fontId="150" fillId="65" borderId="0" applyNumberFormat="0" applyBorder="0" applyAlignment="0" applyProtection="0"/>
    <xf numFmtId="0" fontId="151" fillId="50" borderId="0" applyNumberFormat="0" applyBorder="0" applyAlignment="0" applyProtection="0"/>
    <xf numFmtId="0" fontId="1" fillId="65" borderId="0" applyNumberFormat="0" applyBorder="0" applyAlignment="0" applyProtection="0"/>
    <xf numFmtId="0" fontId="56" fillId="50"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16" fillId="65" borderId="0" applyNumberFormat="0" applyBorder="0" applyAlignment="0" applyProtection="0"/>
    <xf numFmtId="0" fontId="1" fillId="65" borderId="0" applyNumberFormat="0" applyBorder="0" applyAlignment="0" applyProtection="0"/>
    <xf numFmtId="0" fontId="116" fillId="65" borderId="0" applyNumberFormat="0" applyBorder="0" applyAlignment="0" applyProtection="0"/>
    <xf numFmtId="0" fontId="5" fillId="65" borderId="0" applyNumberFormat="0" applyBorder="0" applyAlignment="0" applyProtection="0"/>
    <xf numFmtId="0" fontId="1" fillId="65" borderId="0" applyNumberFormat="0" applyBorder="0" applyAlignment="0" applyProtection="0"/>
    <xf numFmtId="0" fontId="78" fillId="50" borderId="0" applyNumberFormat="0" applyBorder="0" applyAlignment="0" applyProtection="0"/>
    <xf numFmtId="0" fontId="1" fillId="65" borderId="0" applyNumberFormat="0" applyBorder="0" applyAlignment="0" applyProtection="0"/>
    <xf numFmtId="0" fontId="116" fillId="65" borderId="0" applyNumberFormat="0" applyBorder="0" applyAlignment="0" applyProtection="0"/>
    <xf numFmtId="0" fontId="116" fillId="65" borderId="0" applyNumberFormat="0" applyBorder="0" applyAlignment="0" applyProtection="0"/>
    <xf numFmtId="0" fontId="1" fillId="65" borderId="0" applyNumberFormat="0" applyBorder="0" applyAlignment="0" applyProtection="0"/>
    <xf numFmtId="179" fontId="78" fillId="51" borderId="0" applyNumberFormat="0" applyBorder="0" applyAlignment="0" applyProtection="0"/>
    <xf numFmtId="179" fontId="1" fillId="50" borderId="0" applyNumberFormat="0" applyBorder="0" applyAlignment="0" applyProtection="0"/>
    <xf numFmtId="179" fontId="78" fillId="52" borderId="0" applyNumberFormat="0" applyBorder="0" applyAlignment="0" applyProtection="0"/>
    <xf numFmtId="179" fontId="1" fillId="52" borderId="0" applyNumberFormat="0" applyBorder="0" applyAlignment="0" applyProtection="0"/>
    <xf numFmtId="179" fontId="78" fillId="65" borderId="0" applyNumberFormat="0" applyBorder="0" applyAlignment="0" applyProtection="0"/>
    <xf numFmtId="179" fontId="1" fillId="65" borderId="0" applyNumberFormat="0" applyBorder="0" applyAlignment="0" applyProtection="0"/>
    <xf numFmtId="179" fontId="78" fillId="50" borderId="0" applyNumberFormat="0" applyBorder="0" applyAlignment="0" applyProtection="0"/>
    <xf numFmtId="179" fontId="1" fillId="67" borderId="0" applyNumberFormat="0" applyBorder="0" applyAlignment="0" applyProtection="0"/>
    <xf numFmtId="179" fontId="78" fillId="49" borderId="0" applyNumberFormat="0" applyBorder="0" applyAlignment="0" applyProtection="0"/>
    <xf numFmtId="179" fontId="1" fillId="50" borderId="0" applyNumberFormat="0" applyBorder="0" applyAlignment="0" applyProtection="0"/>
    <xf numFmtId="179" fontId="78" fillId="65" borderId="0" applyNumberFormat="0" applyBorder="0" applyAlignment="0" applyProtection="0"/>
    <xf numFmtId="179" fontId="1" fillId="65" borderId="0" applyNumberFormat="0" applyBorder="0" applyAlignment="0" applyProtection="0"/>
    <xf numFmtId="0" fontId="54" fillId="45" borderId="0" applyNumberFormat="0" applyBorder="0" applyAlignment="0" applyProtection="0"/>
    <xf numFmtId="0" fontId="54" fillId="67" borderId="0" applyNumberFormat="0" applyBorder="0" applyAlignment="0" applyProtection="0"/>
    <xf numFmtId="0" fontId="54" fillId="46" borderId="0" applyNumberFormat="0" applyBorder="0" applyAlignment="0" applyProtection="0"/>
    <xf numFmtId="0" fontId="54" fillId="52" borderId="0" applyNumberFormat="0" applyBorder="0" applyAlignment="0" applyProtection="0"/>
    <xf numFmtId="0" fontId="54" fillId="47" borderId="0" applyNumberFormat="0" applyBorder="0" applyAlignment="0" applyProtection="0"/>
    <xf numFmtId="0" fontId="54" fillId="65" borderId="0" applyNumberFormat="0" applyBorder="0" applyAlignment="0" applyProtection="0"/>
    <xf numFmtId="0" fontId="54" fillId="48" borderId="0" applyNumberFormat="0" applyBorder="0" applyAlignment="0" applyProtection="0"/>
    <xf numFmtId="0" fontId="54" fillId="67"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65" borderId="0" applyNumberFormat="0" applyBorder="0" applyAlignment="0" applyProtection="0"/>
    <xf numFmtId="196" fontId="85" fillId="0" borderId="0"/>
    <xf numFmtId="187" fontId="17" fillId="0" borderId="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116" fillId="50" borderId="0" applyNumberFormat="0" applyBorder="0" applyAlignment="0" applyProtection="0"/>
    <xf numFmtId="0" fontId="5" fillId="50" borderId="0" applyNumberFormat="0" applyBorder="0" applyAlignment="0" applyProtection="0"/>
    <xf numFmtId="0" fontId="116" fillId="50" borderId="0" applyNumberFormat="0" applyBorder="0" applyAlignment="0" applyProtection="0"/>
    <xf numFmtId="0" fontId="1" fillId="50" borderId="0" applyNumberFormat="0" applyBorder="0" applyAlignment="0" applyProtection="0"/>
    <xf numFmtId="0" fontId="150" fillId="50" borderId="0" applyNumberFormat="0" applyBorder="0" applyAlignment="0" applyProtection="0"/>
    <xf numFmtId="0" fontId="151" fillId="51" borderId="0" applyNumberFormat="0" applyBorder="0" applyAlignment="0" applyProtection="0"/>
    <xf numFmtId="0" fontId="1" fillId="50" borderId="0" applyNumberFormat="0" applyBorder="0" applyAlignment="0" applyProtection="0"/>
    <xf numFmtId="0" fontId="56" fillId="51"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16" fillId="50" borderId="0" applyNumberFormat="0" applyBorder="0" applyAlignment="0" applyProtection="0"/>
    <xf numFmtId="0" fontId="1" fillId="50" borderId="0" applyNumberFormat="0" applyBorder="0" applyAlignment="0" applyProtection="0"/>
    <xf numFmtId="0" fontId="116" fillId="50" borderId="0" applyNumberFormat="0" applyBorder="0" applyAlignment="0" applyProtection="0"/>
    <xf numFmtId="0" fontId="5" fillId="50" borderId="0" applyNumberFormat="0" applyBorder="0" applyAlignment="0" applyProtection="0"/>
    <xf numFmtId="0" fontId="1" fillId="50" borderId="0" applyNumberFormat="0" applyBorder="0" applyAlignment="0" applyProtection="0"/>
    <xf numFmtId="0" fontId="78" fillId="51" borderId="0" applyNumberFormat="0" applyBorder="0" applyAlignment="0" applyProtection="0"/>
    <xf numFmtId="0" fontId="1" fillId="50" borderId="0" applyNumberFormat="0" applyBorder="0" applyAlignment="0" applyProtection="0"/>
    <xf numFmtId="0" fontId="116" fillId="50" borderId="0" applyNumberFormat="0" applyBorder="0" applyAlignment="0" applyProtection="0"/>
    <xf numFmtId="0" fontId="116" fillId="50" borderId="0" applyNumberFormat="0" applyBorder="0" applyAlignment="0" applyProtection="0"/>
    <xf numFmtId="0" fontId="1" fillId="5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78" fillId="52" borderId="0" applyNumberFormat="0" applyBorder="0" applyAlignment="0" applyProtection="0"/>
    <xf numFmtId="0" fontId="78" fillId="52" borderId="0" applyNumberFormat="0" applyBorder="0" applyAlignment="0" applyProtection="0"/>
    <xf numFmtId="0" fontId="5" fillId="25" borderId="0" applyNumberFormat="0" applyBorder="0" applyAlignment="0" applyProtection="0"/>
    <xf numFmtId="0" fontId="116" fillId="25" borderId="0" applyNumberFormat="0" applyBorder="0" applyAlignment="0" applyProtection="0"/>
    <xf numFmtId="0" fontId="1" fillId="25" borderId="0" applyNumberFormat="0" applyBorder="0" applyAlignment="0" applyProtection="0"/>
    <xf numFmtId="0" fontId="150" fillId="52" borderId="0" applyNumberFormat="0" applyBorder="0" applyAlignment="0" applyProtection="0"/>
    <xf numFmtId="0" fontId="151" fillId="52" borderId="0" applyNumberFormat="0" applyBorder="0" applyAlignment="0" applyProtection="0"/>
    <xf numFmtId="0" fontId="1" fillId="25" borderId="0" applyNumberFormat="0" applyBorder="0" applyAlignment="0" applyProtection="0"/>
    <xf numFmtId="0" fontId="56" fillId="52"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16" fillId="25" borderId="0" applyNumberFormat="0" applyBorder="0" applyAlignment="0" applyProtection="0"/>
    <xf numFmtId="0" fontId="1" fillId="25" borderId="0" applyNumberFormat="0" applyBorder="0" applyAlignment="0" applyProtection="0"/>
    <xf numFmtId="0" fontId="116" fillId="25" borderId="0" applyNumberFormat="0" applyBorder="0" applyAlignment="0" applyProtection="0"/>
    <xf numFmtId="0" fontId="5" fillId="25" borderId="0" applyNumberFormat="0" applyBorder="0" applyAlignment="0" applyProtection="0"/>
    <xf numFmtId="0" fontId="1" fillId="25" borderId="0" applyNumberFormat="0" applyBorder="0" applyAlignment="0" applyProtection="0"/>
    <xf numFmtId="0" fontId="78" fillId="52" borderId="0" applyNumberFormat="0" applyBorder="0" applyAlignment="0" applyProtection="0"/>
    <xf numFmtId="0" fontId="1" fillId="25" borderId="0" applyNumberFormat="0" applyBorder="0" applyAlignment="0" applyProtection="0"/>
    <xf numFmtId="0" fontId="116" fillId="25" borderId="0" applyNumberFormat="0" applyBorder="0" applyAlignment="0" applyProtection="0"/>
    <xf numFmtId="0" fontId="116" fillId="25" borderId="0" applyNumberFormat="0" applyBorder="0" applyAlignment="0" applyProtection="0"/>
    <xf numFmtId="0" fontId="1" fillId="25"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116" fillId="64" borderId="0" applyNumberFormat="0" applyBorder="0" applyAlignment="0" applyProtection="0"/>
    <xf numFmtId="0" fontId="5" fillId="64" borderId="0" applyNumberFormat="0" applyBorder="0" applyAlignment="0" applyProtection="0"/>
    <xf numFmtId="0" fontId="116" fillId="64" borderId="0" applyNumberFormat="0" applyBorder="0" applyAlignment="0" applyProtection="0"/>
    <xf numFmtId="0" fontId="1" fillId="64" borderId="0" applyNumberFormat="0" applyBorder="0" applyAlignment="0" applyProtection="0"/>
    <xf numFmtId="0" fontId="150" fillId="64" borderId="0" applyNumberFormat="0" applyBorder="0" applyAlignment="0" applyProtection="0"/>
    <xf numFmtId="0" fontId="151" fillId="53" borderId="0" applyNumberFormat="0" applyBorder="0" applyAlignment="0" applyProtection="0"/>
    <xf numFmtId="0" fontId="1" fillId="64" borderId="0" applyNumberFormat="0" applyBorder="0" applyAlignment="0" applyProtection="0"/>
    <xf numFmtId="0" fontId="56" fillId="5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16" fillId="64" borderId="0" applyNumberFormat="0" applyBorder="0" applyAlignment="0" applyProtection="0"/>
    <xf numFmtId="0" fontId="1" fillId="64" borderId="0" applyNumberFormat="0" applyBorder="0" applyAlignment="0" applyProtection="0"/>
    <xf numFmtId="0" fontId="116" fillId="64" borderId="0" applyNumberFormat="0" applyBorder="0" applyAlignment="0" applyProtection="0"/>
    <xf numFmtId="0" fontId="5" fillId="64" borderId="0" applyNumberFormat="0" applyBorder="0" applyAlignment="0" applyProtection="0"/>
    <xf numFmtId="0" fontId="1" fillId="64" borderId="0" applyNumberFormat="0" applyBorder="0" applyAlignment="0" applyProtection="0"/>
    <xf numFmtId="0" fontId="78" fillId="53" borderId="0" applyNumberFormat="0" applyBorder="0" applyAlignment="0" applyProtection="0"/>
    <xf numFmtId="0" fontId="1"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 fillId="64"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78" fillId="48" borderId="0" applyNumberFormat="0" applyBorder="0" applyAlignment="0" applyProtection="0"/>
    <xf numFmtId="0" fontId="78" fillId="48" borderId="0" applyNumberFormat="0" applyBorder="0" applyAlignment="0" applyProtection="0"/>
    <xf numFmtId="0" fontId="116" fillId="63" borderId="0" applyNumberFormat="0" applyBorder="0" applyAlignment="0" applyProtection="0"/>
    <xf numFmtId="0" fontId="5" fillId="63" borderId="0" applyNumberFormat="0" applyBorder="0" applyAlignment="0" applyProtection="0"/>
    <xf numFmtId="0" fontId="116" fillId="63" borderId="0" applyNumberFormat="0" applyBorder="0" applyAlignment="0" applyProtection="0"/>
    <xf numFmtId="0" fontId="1" fillId="63" borderId="0" applyNumberFormat="0" applyBorder="0" applyAlignment="0" applyProtection="0"/>
    <xf numFmtId="0" fontId="150" fillId="63" borderId="0" applyNumberFormat="0" applyBorder="0" applyAlignment="0" applyProtection="0"/>
    <xf numFmtId="0" fontId="151" fillId="48" borderId="0" applyNumberFormat="0" applyBorder="0" applyAlignment="0" applyProtection="0"/>
    <xf numFmtId="0" fontId="1" fillId="63" borderId="0" applyNumberFormat="0" applyBorder="0" applyAlignment="0" applyProtection="0"/>
    <xf numFmtId="0" fontId="56" fillId="48"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16" fillId="63" borderId="0" applyNumberFormat="0" applyBorder="0" applyAlignment="0" applyProtection="0"/>
    <xf numFmtId="0" fontId="1" fillId="63" borderId="0" applyNumberFormat="0" applyBorder="0" applyAlignment="0" applyProtection="0"/>
    <xf numFmtId="0" fontId="116" fillId="63" borderId="0" applyNumberFormat="0" applyBorder="0" applyAlignment="0" applyProtection="0"/>
    <xf numFmtId="0" fontId="5" fillId="63" borderId="0" applyNumberFormat="0" applyBorder="0" applyAlignment="0" applyProtection="0"/>
    <xf numFmtId="0" fontId="1" fillId="63" borderId="0" applyNumberFormat="0" applyBorder="0" applyAlignment="0" applyProtection="0"/>
    <xf numFmtId="0" fontId="78" fillId="48" borderId="0" applyNumberFormat="0" applyBorder="0" applyAlignment="0" applyProtection="0"/>
    <xf numFmtId="0" fontId="1" fillId="63" borderId="0" applyNumberFormat="0" applyBorder="0" applyAlignment="0" applyProtection="0"/>
    <xf numFmtId="0" fontId="116" fillId="63" borderId="0" applyNumberFormat="0" applyBorder="0" applyAlignment="0" applyProtection="0"/>
    <xf numFmtId="0" fontId="116" fillId="63" borderId="0" applyNumberFormat="0" applyBorder="0" applyAlignment="0" applyProtection="0"/>
    <xf numFmtId="0" fontId="1" fillId="63"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116" fillId="50" borderId="0" applyNumberFormat="0" applyBorder="0" applyAlignment="0" applyProtection="0"/>
    <xf numFmtId="0" fontId="5" fillId="50" borderId="0" applyNumberFormat="0" applyBorder="0" applyAlignment="0" applyProtection="0"/>
    <xf numFmtId="0" fontId="116" fillId="50" borderId="0" applyNumberFormat="0" applyBorder="0" applyAlignment="0" applyProtection="0"/>
    <xf numFmtId="0" fontId="1" fillId="50" borderId="0" applyNumberFormat="0" applyBorder="0" applyAlignment="0" applyProtection="0"/>
    <xf numFmtId="0" fontId="150" fillId="50" borderId="0" applyNumberFormat="0" applyBorder="0" applyAlignment="0" applyProtection="0"/>
    <xf numFmtId="0" fontId="151" fillId="51" borderId="0" applyNumberFormat="0" applyBorder="0" applyAlignment="0" applyProtection="0"/>
    <xf numFmtId="0" fontId="1" fillId="50" borderId="0" applyNumberFormat="0" applyBorder="0" applyAlignment="0" applyProtection="0"/>
    <xf numFmtId="0" fontId="56" fillId="51"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16" fillId="50" borderId="0" applyNumberFormat="0" applyBorder="0" applyAlignment="0" applyProtection="0"/>
    <xf numFmtId="0" fontId="1" fillId="50" borderId="0" applyNumberFormat="0" applyBorder="0" applyAlignment="0" applyProtection="0"/>
    <xf numFmtId="0" fontId="116" fillId="50" borderId="0" applyNumberFormat="0" applyBorder="0" applyAlignment="0" applyProtection="0"/>
    <xf numFmtId="0" fontId="5" fillId="50" borderId="0" applyNumberFormat="0" applyBorder="0" applyAlignment="0" applyProtection="0"/>
    <xf numFmtId="0" fontId="1" fillId="50" borderId="0" applyNumberFormat="0" applyBorder="0" applyAlignment="0" applyProtection="0"/>
    <xf numFmtId="0" fontId="78" fillId="51" borderId="0" applyNumberFormat="0" applyBorder="0" applyAlignment="0" applyProtection="0"/>
    <xf numFmtId="0" fontId="1" fillId="50" borderId="0" applyNumberFormat="0" applyBorder="0" applyAlignment="0" applyProtection="0"/>
    <xf numFmtId="0" fontId="116" fillId="50" borderId="0" applyNumberFormat="0" applyBorder="0" applyAlignment="0" applyProtection="0"/>
    <xf numFmtId="0" fontId="116" fillId="50" borderId="0" applyNumberFormat="0" applyBorder="0" applyAlignment="0" applyProtection="0"/>
    <xf numFmtId="0" fontId="1" fillId="50"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78" fillId="54" borderId="0" applyNumberFormat="0" applyBorder="0" applyAlignment="0" applyProtection="0"/>
    <xf numFmtId="0" fontId="78" fillId="54" borderId="0" applyNumberFormat="0" applyBorder="0" applyAlignment="0" applyProtection="0"/>
    <xf numFmtId="0" fontId="116" fillId="64" borderId="0" applyNumberFormat="0" applyBorder="0" applyAlignment="0" applyProtection="0"/>
    <xf numFmtId="0" fontId="5" fillId="64" borderId="0" applyNumberFormat="0" applyBorder="0" applyAlignment="0" applyProtection="0"/>
    <xf numFmtId="0" fontId="116" fillId="64" borderId="0" applyNumberFormat="0" applyBorder="0" applyAlignment="0" applyProtection="0"/>
    <xf numFmtId="0" fontId="1" fillId="64" borderId="0" applyNumberFormat="0" applyBorder="0" applyAlignment="0" applyProtection="0"/>
    <xf numFmtId="0" fontId="150" fillId="64" borderId="0" applyNumberFormat="0" applyBorder="0" applyAlignment="0" applyProtection="0"/>
    <xf numFmtId="0" fontId="151" fillId="54" borderId="0" applyNumberFormat="0" applyBorder="0" applyAlignment="0" applyProtection="0"/>
    <xf numFmtId="0" fontId="1" fillId="64" borderId="0" applyNumberFormat="0" applyBorder="0" applyAlignment="0" applyProtection="0"/>
    <xf numFmtId="0" fontId="56" fillId="5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16" fillId="64" borderId="0" applyNumberFormat="0" applyBorder="0" applyAlignment="0" applyProtection="0"/>
    <xf numFmtId="0" fontId="1" fillId="64" borderId="0" applyNumberFormat="0" applyBorder="0" applyAlignment="0" applyProtection="0"/>
    <xf numFmtId="0" fontId="116" fillId="64" borderId="0" applyNumberFormat="0" applyBorder="0" applyAlignment="0" applyProtection="0"/>
    <xf numFmtId="0" fontId="5" fillId="64" borderId="0" applyNumberFormat="0" applyBorder="0" applyAlignment="0" applyProtection="0"/>
    <xf numFmtId="0" fontId="1" fillId="64" borderId="0" applyNumberFormat="0" applyBorder="0" applyAlignment="0" applyProtection="0"/>
    <xf numFmtId="0" fontId="78" fillId="54" borderId="0" applyNumberFormat="0" applyBorder="0" applyAlignment="0" applyProtection="0"/>
    <xf numFmtId="0" fontId="1" fillId="64" borderId="0" applyNumberFormat="0" applyBorder="0" applyAlignment="0" applyProtection="0"/>
    <xf numFmtId="0" fontId="116" fillId="64" borderId="0" applyNumberFormat="0" applyBorder="0" applyAlignment="0" applyProtection="0"/>
    <xf numFmtId="0" fontId="116" fillId="64" borderId="0" applyNumberFormat="0" applyBorder="0" applyAlignment="0" applyProtection="0"/>
    <xf numFmtId="0" fontId="1" fillId="64" borderId="0" applyNumberFormat="0" applyBorder="0" applyAlignment="0" applyProtection="0"/>
    <xf numFmtId="179" fontId="78" fillId="49" borderId="0" applyNumberFormat="0" applyBorder="0" applyAlignment="0" applyProtection="0"/>
    <xf numFmtId="179" fontId="1" fillId="50" borderId="0" applyNumberFormat="0" applyBorder="0" applyAlignment="0" applyProtection="0"/>
    <xf numFmtId="179" fontId="78" fillId="52" borderId="0" applyNumberFormat="0" applyBorder="0" applyAlignment="0" applyProtection="0"/>
    <xf numFmtId="179" fontId="1" fillId="25" borderId="0" applyNumberFormat="0" applyBorder="0" applyAlignment="0" applyProtection="0"/>
    <xf numFmtId="179" fontId="78" fillId="64" borderId="0" applyNumberFormat="0" applyBorder="0" applyAlignment="0" applyProtection="0"/>
    <xf numFmtId="179" fontId="1" fillId="64" borderId="0" applyNumberFormat="0" applyBorder="0" applyAlignment="0" applyProtection="0"/>
    <xf numFmtId="179" fontId="78" fillId="46" borderId="0" applyNumberFormat="0" applyBorder="0" applyAlignment="0" applyProtection="0"/>
    <xf numFmtId="179" fontId="1" fillId="63" borderId="0" applyNumberFormat="0" applyBorder="0" applyAlignment="0" applyProtection="0"/>
    <xf numFmtId="179" fontId="78" fillId="49" borderId="0" applyNumberFormat="0" applyBorder="0" applyAlignment="0" applyProtection="0"/>
    <xf numFmtId="179" fontId="1" fillId="50" borderId="0" applyNumberFormat="0" applyBorder="0" applyAlignment="0" applyProtection="0"/>
    <xf numFmtId="179" fontId="78" fillId="65" borderId="0" applyNumberFormat="0" applyBorder="0" applyAlignment="0" applyProtection="0"/>
    <xf numFmtId="179" fontId="1" fillId="64" borderId="0" applyNumberFormat="0" applyBorder="0" applyAlignment="0" applyProtection="0"/>
    <xf numFmtId="0" fontId="54" fillId="51" borderId="0" applyNumberFormat="0" applyBorder="0" applyAlignment="0" applyProtection="0"/>
    <xf numFmtId="0" fontId="54" fillId="63"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3" borderId="0" applyNumberFormat="0" applyBorder="0" applyAlignment="0" applyProtection="0"/>
    <xf numFmtId="0" fontId="54" fillId="64" borderId="0" applyNumberFormat="0" applyBorder="0" applyAlignment="0" applyProtection="0"/>
    <xf numFmtId="0" fontId="54" fillId="48" borderId="0" applyNumberFormat="0" applyBorder="0" applyAlignment="0" applyProtection="0"/>
    <xf numFmtId="0" fontId="54" fillId="63"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4" borderId="0" applyNumberFormat="0" applyBorder="0" applyAlignment="0" applyProtection="0"/>
    <xf numFmtId="0" fontId="54" fillId="64" borderId="0" applyNumberFormat="0" applyBorder="0" applyAlignment="0" applyProtection="0"/>
    <xf numFmtId="0" fontId="152" fillId="50" borderId="0" applyNumberFormat="0" applyBorder="0" applyAlignment="0" applyProtection="0"/>
    <xf numFmtId="0" fontId="153" fillId="50" borderId="0" applyNumberFormat="0" applyBorder="0" applyAlignment="0" applyProtection="0"/>
    <xf numFmtId="0" fontId="49" fillId="50" borderId="0" applyNumberFormat="0" applyBorder="0" applyAlignment="0" applyProtection="0"/>
    <xf numFmtId="0" fontId="152" fillId="50" borderId="0" applyNumberFormat="0" applyBorder="0" applyAlignment="0" applyProtection="0"/>
    <xf numFmtId="0" fontId="154" fillId="50" borderId="0" applyNumberFormat="0" applyBorder="0" applyAlignment="0" applyProtection="0"/>
    <xf numFmtId="0" fontId="49" fillId="50" borderId="0" applyNumberFormat="0" applyBorder="0" applyAlignment="0" applyProtection="0"/>
    <xf numFmtId="0" fontId="155" fillId="55" borderId="0" applyNumberFormat="0" applyBorder="0" applyAlignment="0" applyProtection="0"/>
    <xf numFmtId="0" fontId="115" fillId="55" borderId="0" applyNumberFormat="0" applyBorder="0" applyAlignment="0" applyProtection="0"/>
    <xf numFmtId="0" fontId="58" fillId="55" borderId="0" applyNumberFormat="0" applyBorder="0" applyAlignment="0" applyProtection="0"/>
    <xf numFmtId="0" fontId="152" fillId="26" borderId="0" applyNumberFormat="0" applyBorder="0" applyAlignment="0" applyProtection="0"/>
    <xf numFmtId="0" fontId="153" fillId="26" borderId="0" applyNumberFormat="0" applyBorder="0" applyAlignment="0" applyProtection="0"/>
    <xf numFmtId="0" fontId="49" fillId="26" borderId="0" applyNumberFormat="0" applyBorder="0" applyAlignment="0" applyProtection="0"/>
    <xf numFmtId="0" fontId="152" fillId="26" borderId="0" applyNumberFormat="0" applyBorder="0" applyAlignment="0" applyProtection="0"/>
    <xf numFmtId="0" fontId="154" fillId="52" borderId="0" applyNumberFormat="0" applyBorder="0" applyAlignment="0" applyProtection="0"/>
    <xf numFmtId="0" fontId="49" fillId="26" borderId="0" applyNumberFormat="0" applyBorder="0" applyAlignment="0" applyProtection="0"/>
    <xf numFmtId="0" fontId="155" fillId="52" borderId="0" applyNumberFormat="0" applyBorder="0" applyAlignment="0" applyProtection="0"/>
    <xf numFmtId="0" fontId="115" fillId="52" borderId="0" applyNumberFormat="0" applyBorder="0" applyAlignment="0" applyProtection="0"/>
    <xf numFmtId="0" fontId="58" fillId="52" borderId="0" applyNumberFormat="0" applyBorder="0" applyAlignment="0" applyProtection="0"/>
    <xf numFmtId="0" fontId="152" fillId="64" borderId="0" applyNumberFormat="0" applyBorder="0" applyAlignment="0" applyProtection="0"/>
    <xf numFmtId="0" fontId="153" fillId="64" borderId="0" applyNumberFormat="0" applyBorder="0" applyAlignment="0" applyProtection="0"/>
    <xf numFmtId="0" fontId="49" fillId="64" borderId="0" applyNumberFormat="0" applyBorder="0" applyAlignment="0" applyProtection="0"/>
    <xf numFmtId="0" fontId="152" fillId="64" borderId="0" applyNumberFormat="0" applyBorder="0" applyAlignment="0" applyProtection="0"/>
    <xf numFmtId="0" fontId="154" fillId="64" borderId="0" applyNumberFormat="0" applyBorder="0" applyAlignment="0" applyProtection="0"/>
    <xf numFmtId="0" fontId="49" fillId="64" borderId="0" applyNumberFormat="0" applyBorder="0" applyAlignment="0" applyProtection="0"/>
    <xf numFmtId="0" fontId="155" fillId="53" borderId="0" applyNumberFormat="0" applyBorder="0" applyAlignment="0" applyProtection="0"/>
    <xf numFmtId="0" fontId="115" fillId="53" borderId="0" applyNumberFormat="0" applyBorder="0" applyAlignment="0" applyProtection="0"/>
    <xf numFmtId="0" fontId="58" fillId="53" borderId="0" applyNumberFormat="0" applyBorder="0" applyAlignment="0" applyProtection="0"/>
    <xf numFmtId="0" fontId="152" fillId="63" borderId="0" applyNumberFormat="0" applyBorder="0" applyAlignment="0" applyProtection="0"/>
    <xf numFmtId="0" fontId="153" fillId="63" borderId="0" applyNumberFormat="0" applyBorder="0" applyAlignment="0" applyProtection="0"/>
    <xf numFmtId="0" fontId="49" fillId="63" borderId="0" applyNumberFormat="0" applyBorder="0" applyAlignment="0" applyProtection="0"/>
    <xf numFmtId="0" fontId="152" fillId="63" borderId="0" applyNumberFormat="0" applyBorder="0" applyAlignment="0" applyProtection="0"/>
    <xf numFmtId="0" fontId="154" fillId="63" borderId="0" applyNumberFormat="0" applyBorder="0" applyAlignment="0" applyProtection="0"/>
    <xf numFmtId="0" fontId="49" fillId="63" borderId="0" applyNumberFormat="0" applyBorder="0" applyAlignment="0" applyProtection="0"/>
    <xf numFmtId="0" fontId="155" fillId="56" borderId="0" applyNumberFormat="0" applyBorder="0" applyAlignment="0" applyProtection="0"/>
    <xf numFmtId="0" fontId="115" fillId="56" borderId="0" applyNumberFormat="0" applyBorder="0" applyAlignment="0" applyProtection="0"/>
    <xf numFmtId="0" fontId="58" fillId="56" borderId="0" applyNumberFormat="0" applyBorder="0" applyAlignment="0" applyProtection="0"/>
    <xf numFmtId="0" fontId="152" fillId="50" borderId="0" applyNumberFormat="0" applyBorder="0" applyAlignment="0" applyProtection="0"/>
    <xf numFmtId="0" fontId="153" fillId="50" borderId="0" applyNumberFormat="0" applyBorder="0" applyAlignment="0" applyProtection="0"/>
    <xf numFmtId="0" fontId="49" fillId="50" borderId="0" applyNumberFormat="0" applyBorder="0" applyAlignment="0" applyProtection="0"/>
    <xf numFmtId="0" fontId="152" fillId="50" borderId="0" applyNumberFormat="0" applyBorder="0" applyAlignment="0" applyProtection="0"/>
    <xf numFmtId="0" fontId="154" fillId="50" borderId="0" applyNumberFormat="0" applyBorder="0" applyAlignment="0" applyProtection="0"/>
    <xf numFmtId="0" fontId="49" fillId="50" borderId="0" applyNumberFormat="0" applyBorder="0" applyAlignment="0" applyProtection="0"/>
    <xf numFmtId="0" fontId="155" fillId="57" borderId="0" applyNumberFormat="0" applyBorder="0" applyAlignment="0" applyProtection="0"/>
    <xf numFmtId="0" fontId="115" fillId="57" borderId="0" applyNumberFormat="0" applyBorder="0" applyAlignment="0" applyProtection="0"/>
    <xf numFmtId="0" fontId="58" fillId="57" borderId="0" applyNumberFormat="0" applyBorder="0" applyAlignment="0" applyProtection="0"/>
    <xf numFmtId="0" fontId="152" fillId="52" borderId="0" applyNumberFormat="0" applyBorder="0" applyAlignment="0" applyProtection="0"/>
    <xf numFmtId="0" fontId="153" fillId="52" borderId="0" applyNumberFormat="0" applyBorder="0" applyAlignment="0" applyProtection="0"/>
    <xf numFmtId="0" fontId="49" fillId="52" borderId="0" applyNumberFormat="0" applyBorder="0" applyAlignment="0" applyProtection="0"/>
    <xf numFmtId="0" fontId="152" fillId="52" borderId="0" applyNumberFormat="0" applyBorder="0" applyAlignment="0" applyProtection="0"/>
    <xf numFmtId="0" fontId="154" fillId="52" borderId="0" applyNumberFormat="0" applyBorder="0" applyAlignment="0" applyProtection="0"/>
    <xf numFmtId="0" fontId="49" fillId="52" borderId="0" applyNumberFormat="0" applyBorder="0" applyAlignment="0" applyProtection="0"/>
    <xf numFmtId="0" fontId="155" fillId="58" borderId="0" applyNumberFormat="0" applyBorder="0" applyAlignment="0" applyProtection="0"/>
    <xf numFmtId="0" fontId="115" fillId="58" borderId="0" applyNumberFormat="0" applyBorder="0" applyAlignment="0" applyProtection="0"/>
    <xf numFmtId="0" fontId="58" fillId="58" borderId="0" applyNumberFormat="0" applyBorder="0" applyAlignment="0" applyProtection="0"/>
    <xf numFmtId="179" fontId="115" fillId="49" borderId="0" applyNumberFormat="0" applyBorder="0" applyAlignment="0" applyProtection="0"/>
    <xf numFmtId="179" fontId="49" fillId="50" borderId="0" applyNumberFormat="0" applyBorder="0" applyAlignment="0" applyProtection="0"/>
    <xf numFmtId="179" fontId="115" fillId="62" borderId="0" applyNumberFormat="0" applyBorder="0" applyAlignment="0" applyProtection="0"/>
    <xf numFmtId="179" fontId="49" fillId="26" borderId="0" applyNumberFormat="0" applyBorder="0" applyAlignment="0" applyProtection="0"/>
    <xf numFmtId="179" fontId="115" fillId="54" borderId="0" applyNumberFormat="0" applyBorder="0" applyAlignment="0" applyProtection="0"/>
    <xf numFmtId="179" fontId="49" fillId="64" borderId="0" applyNumberFormat="0" applyBorder="0" applyAlignment="0" applyProtection="0"/>
    <xf numFmtId="179" fontId="115" fillId="46" borderId="0" applyNumberFormat="0" applyBorder="0" applyAlignment="0" applyProtection="0"/>
    <xf numFmtId="179" fontId="49" fillId="63" borderId="0" applyNumberFormat="0" applyBorder="0" applyAlignment="0" applyProtection="0"/>
    <xf numFmtId="179" fontId="115" fillId="49" borderId="0" applyNumberFormat="0" applyBorder="0" applyAlignment="0" applyProtection="0"/>
    <xf numFmtId="179" fontId="49" fillId="50" borderId="0" applyNumberFormat="0" applyBorder="0" applyAlignment="0" applyProtection="0"/>
    <xf numFmtId="179" fontId="115" fillId="52" borderId="0" applyNumberFormat="0" applyBorder="0" applyAlignment="0" applyProtection="0"/>
    <xf numFmtId="179" fontId="49" fillId="52" borderId="0" applyNumberFormat="0" applyBorder="0" applyAlignment="0" applyProtection="0"/>
    <xf numFmtId="179" fontId="49" fillId="57" borderId="0" applyNumberFormat="0" applyBorder="0" applyAlignment="0" applyProtection="0"/>
    <xf numFmtId="179" fontId="49" fillId="23" borderId="0" applyNumberFormat="0" applyBorder="0" applyAlignment="0" applyProtection="0"/>
    <xf numFmtId="179" fontId="49" fillId="27" borderId="0" applyNumberFormat="0" applyBorder="0" applyAlignment="0" applyProtection="0"/>
    <xf numFmtId="179" fontId="49" fillId="68" borderId="0" applyNumberFormat="0" applyBorder="0" applyAlignment="0" applyProtection="0"/>
    <xf numFmtId="179" fontId="49" fillId="35" borderId="0" applyNumberFormat="0" applyBorder="0" applyAlignment="0" applyProtection="0"/>
    <xf numFmtId="179" fontId="49" fillId="60" borderId="0" applyNumberFormat="0" applyBorder="0" applyAlignment="0" applyProtection="0"/>
    <xf numFmtId="0" fontId="82" fillId="57" borderId="0" applyNumberFormat="0" applyBorder="0" applyAlignment="0" applyProtection="0"/>
    <xf numFmtId="0" fontId="58" fillId="59" borderId="0" applyNumberFormat="0" applyBorder="0" applyAlignment="0" applyProtection="0"/>
    <xf numFmtId="0" fontId="153" fillId="57" borderId="0" applyNumberFormat="0" applyBorder="0" applyAlignment="0" applyProtection="0"/>
    <xf numFmtId="0" fontId="49" fillId="57" borderId="0" applyNumberFormat="0" applyBorder="0" applyAlignment="0" applyProtection="0"/>
    <xf numFmtId="0" fontId="152" fillId="57" borderId="0" applyNumberFormat="0" applyBorder="0" applyAlignment="0" applyProtection="0"/>
    <xf numFmtId="0" fontId="154" fillId="57" borderId="0" applyNumberFormat="0" applyBorder="0" applyAlignment="0" applyProtection="0"/>
    <xf numFmtId="0" fontId="49" fillId="57" borderId="0" applyNumberFormat="0" applyBorder="0" applyAlignment="0" applyProtection="0"/>
    <xf numFmtId="0" fontId="49" fillId="57" borderId="0" applyNumberFormat="0" applyBorder="0" applyAlignment="0" applyProtection="0"/>
    <xf numFmtId="0" fontId="155" fillId="59" borderId="0" applyNumberFormat="0" applyBorder="0" applyAlignment="0" applyProtection="0"/>
    <xf numFmtId="0" fontId="82" fillId="60" borderId="0" applyNumberFormat="0" applyBorder="0" applyAlignment="0" applyProtection="0"/>
    <xf numFmtId="0" fontId="58" fillId="60" borderId="0" applyNumberFormat="0" applyBorder="0" applyAlignment="0" applyProtection="0"/>
    <xf numFmtId="0" fontId="153" fillId="23" borderId="0" applyNumberFormat="0" applyBorder="0" applyAlignment="0" applyProtection="0"/>
    <xf numFmtId="0" fontId="49" fillId="23" borderId="0" applyNumberFormat="0" applyBorder="0" applyAlignment="0" applyProtection="0"/>
    <xf numFmtId="0" fontId="152" fillId="23" borderId="0" applyNumberFormat="0" applyBorder="0" applyAlignment="0" applyProtection="0"/>
    <xf numFmtId="0" fontId="154" fillId="60"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155" fillId="60" borderId="0" applyNumberFormat="0" applyBorder="0" applyAlignment="0" applyProtection="0"/>
    <xf numFmtId="0" fontId="82" fillId="61" borderId="0" applyNumberFormat="0" applyBorder="0" applyAlignment="0" applyProtection="0"/>
    <xf numFmtId="0" fontId="58" fillId="61" borderId="0" applyNumberFormat="0" applyBorder="0" applyAlignment="0" applyProtection="0"/>
    <xf numFmtId="0" fontId="153" fillId="27" borderId="0" applyNumberFormat="0" applyBorder="0" applyAlignment="0" applyProtection="0"/>
    <xf numFmtId="0" fontId="49" fillId="27" borderId="0" applyNumberFormat="0" applyBorder="0" applyAlignment="0" applyProtection="0"/>
    <xf numFmtId="0" fontId="152" fillId="27" borderId="0" applyNumberFormat="0" applyBorder="0" applyAlignment="0" applyProtection="0"/>
    <xf numFmtId="0" fontId="154" fillId="61"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155" fillId="61" borderId="0" applyNumberFormat="0" applyBorder="0" applyAlignment="0" applyProtection="0"/>
    <xf numFmtId="0" fontId="82" fillId="68" borderId="0" applyNumberFormat="0" applyBorder="0" applyAlignment="0" applyProtection="0"/>
    <xf numFmtId="0" fontId="58" fillId="56" borderId="0" applyNumberFormat="0" applyBorder="0" applyAlignment="0" applyProtection="0"/>
    <xf numFmtId="0" fontId="153" fillId="68" borderId="0" applyNumberFormat="0" applyBorder="0" applyAlignment="0" applyProtection="0"/>
    <xf numFmtId="0" fontId="49" fillId="68" borderId="0" applyNumberFormat="0" applyBorder="0" applyAlignment="0" applyProtection="0"/>
    <xf numFmtId="0" fontId="152" fillId="68" borderId="0" applyNumberFormat="0" applyBorder="0" applyAlignment="0" applyProtection="0"/>
    <xf numFmtId="0" fontId="154"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155" fillId="56" borderId="0" applyNumberFormat="0" applyBorder="0" applyAlignment="0" applyProtection="0"/>
    <xf numFmtId="0" fontId="82" fillId="57" borderId="0" applyNumberFormat="0" applyBorder="0" applyAlignment="0" applyProtection="0"/>
    <xf numFmtId="0" fontId="58" fillId="57" borderId="0" applyNumberFormat="0" applyBorder="0" applyAlignment="0" applyProtection="0"/>
    <xf numFmtId="0" fontId="153" fillId="35" borderId="0" applyNumberFormat="0" applyBorder="0" applyAlignment="0" applyProtection="0"/>
    <xf numFmtId="0" fontId="49" fillId="35" borderId="0" applyNumberFormat="0" applyBorder="0" applyAlignment="0" applyProtection="0"/>
    <xf numFmtId="0" fontId="152" fillId="35" borderId="0" applyNumberFormat="0" applyBorder="0" applyAlignment="0" applyProtection="0"/>
    <xf numFmtId="0" fontId="154" fillId="57"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155" fillId="57" borderId="0" applyNumberFormat="0" applyBorder="0" applyAlignment="0" applyProtection="0"/>
    <xf numFmtId="0" fontId="82" fillId="60" borderId="0" applyNumberFormat="0" applyBorder="0" applyAlignment="0" applyProtection="0"/>
    <xf numFmtId="0" fontId="58" fillId="62" borderId="0" applyNumberFormat="0" applyBorder="0" applyAlignment="0" applyProtection="0"/>
    <xf numFmtId="0" fontId="153" fillId="60" borderId="0" applyNumberFormat="0" applyBorder="0" applyAlignment="0" applyProtection="0"/>
    <xf numFmtId="0" fontId="49" fillId="60" borderId="0" applyNumberFormat="0" applyBorder="0" applyAlignment="0" applyProtection="0"/>
    <xf numFmtId="0" fontId="152" fillId="60" borderId="0" applyNumberFormat="0" applyBorder="0" applyAlignment="0" applyProtection="0"/>
    <xf numFmtId="0" fontId="154"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155" fillId="62" borderId="0" applyNumberFormat="0" applyBorder="0" applyAlignment="0" applyProtection="0"/>
    <xf numFmtId="0" fontId="156" fillId="67" borderId="20" applyNumberFormat="0" applyAlignment="0" applyProtection="0"/>
    <xf numFmtId="0" fontId="157" fillId="67" borderId="28" applyNumberFormat="0" applyAlignment="0" applyProtection="0"/>
    <xf numFmtId="0" fontId="83" fillId="67" borderId="28" applyNumberFormat="0" applyAlignment="0" applyProtection="0"/>
    <xf numFmtId="0" fontId="44" fillId="67" borderId="20" applyNumberFormat="0" applyAlignment="0" applyProtection="0"/>
    <xf numFmtId="0" fontId="44" fillId="67" borderId="20" applyNumberFormat="0" applyAlignment="0" applyProtection="0"/>
    <xf numFmtId="0" fontId="158" fillId="63" borderId="28" applyNumberFormat="0" applyAlignment="0" applyProtection="0"/>
    <xf numFmtId="0" fontId="159" fillId="67" borderId="19" applyNumberFormat="0" applyAlignment="0" applyProtection="0"/>
    <xf numFmtId="0" fontId="160" fillId="67" borderId="19" applyNumberFormat="0" applyAlignment="0" applyProtection="0"/>
    <xf numFmtId="0" fontId="161" fillId="67" borderId="29" applyNumberFormat="0" applyAlignment="0" applyProtection="0"/>
    <xf numFmtId="0" fontId="84" fillId="67" borderId="29" applyNumberFormat="0" applyAlignment="0" applyProtection="0"/>
    <xf numFmtId="0" fontId="162" fillId="67" borderId="19" applyNumberFormat="0" applyAlignment="0" applyProtection="0"/>
    <xf numFmtId="0" fontId="162" fillId="67" borderId="19" applyNumberFormat="0" applyAlignment="0" applyProtection="0"/>
    <xf numFmtId="0" fontId="163" fillId="63" borderId="29" applyNumberFormat="0" applyAlignment="0" applyProtection="0"/>
    <xf numFmtId="0" fontId="85" fillId="75" borderId="37"/>
    <xf numFmtId="0" fontId="85" fillId="69" borderId="37"/>
    <xf numFmtId="179" fontId="87" fillId="76" borderId="48">
      <alignment horizontal="right" vertical="top" wrapText="1"/>
    </xf>
    <xf numFmtId="179" fontId="159" fillId="67" borderId="29" applyNumberFormat="0" applyAlignment="0" applyProtection="0"/>
    <xf numFmtId="179" fontId="162" fillId="67" borderId="19" applyNumberFormat="0" applyAlignment="0" applyProtection="0"/>
    <xf numFmtId="179" fontId="159" fillId="67" borderId="29" applyNumberFormat="0" applyAlignment="0" applyProtection="0"/>
    <xf numFmtId="0" fontId="85" fillId="0" borderId="3"/>
    <xf numFmtId="179" fontId="47" fillId="17" borderId="22" applyNumberFormat="0" applyAlignment="0" applyProtection="0"/>
    <xf numFmtId="179" fontId="100" fillId="70" borderId="0">
      <alignment horizontal="center"/>
    </xf>
    <xf numFmtId="0" fontId="100" fillId="70" borderId="0">
      <alignment horizontal="center"/>
    </xf>
    <xf numFmtId="179" fontId="17" fillId="73" borderId="0">
      <alignment horizontal="center" wrapText="1"/>
    </xf>
    <xf numFmtId="179" fontId="17" fillId="73" borderId="0">
      <alignment horizontal="center" wrapText="1"/>
    </xf>
    <xf numFmtId="179" fontId="17" fillId="73" borderId="0">
      <alignment horizontal="center" wrapText="1"/>
    </xf>
    <xf numFmtId="179" fontId="17" fillId="73" borderId="0">
      <alignment horizontal="center" wrapText="1"/>
    </xf>
    <xf numFmtId="179" fontId="17" fillId="73" borderId="0">
      <alignment horizontal="center" wrapText="1"/>
    </xf>
    <xf numFmtId="179" fontId="17" fillId="73" borderId="0">
      <alignment horizontal="center" wrapText="1"/>
    </xf>
    <xf numFmtId="0" fontId="17" fillId="73" borderId="0">
      <alignment horizontal="center" wrapText="1"/>
    </xf>
    <xf numFmtId="0" fontId="17" fillId="73" borderId="0">
      <alignment horizontal="center" wrapText="1"/>
    </xf>
    <xf numFmtId="0" fontId="17" fillId="73" borderId="0">
      <alignment horizontal="center" wrapText="1"/>
    </xf>
    <xf numFmtId="0" fontId="17" fillId="73" borderId="0">
      <alignment horizontal="center" wrapText="1"/>
    </xf>
    <xf numFmtId="0" fontId="17" fillId="73" borderId="0">
      <alignment horizontal="center" wrapText="1"/>
    </xf>
    <xf numFmtId="0" fontId="17" fillId="73" borderId="0">
      <alignment horizontal="center" wrapText="1"/>
    </xf>
    <xf numFmtId="0" fontId="17" fillId="73" borderId="0">
      <alignment horizontal="center" wrapText="1"/>
    </xf>
    <xf numFmtId="0" fontId="17" fillId="73" borderId="0">
      <alignment horizontal="center" wrapText="1"/>
    </xf>
    <xf numFmtId="0" fontId="17" fillId="73" borderId="0">
      <alignment horizontal="center" wrapText="1"/>
    </xf>
    <xf numFmtId="0" fontId="17" fillId="73" borderId="0">
      <alignment horizontal="center" wrapText="1"/>
    </xf>
    <xf numFmtId="0" fontId="17" fillId="73" borderId="0">
      <alignment horizontal="center" wrapText="1"/>
    </xf>
    <xf numFmtId="0" fontId="17" fillId="73" borderId="0">
      <alignment horizontal="center" wrapText="1"/>
    </xf>
    <xf numFmtId="0" fontId="17" fillId="73" borderId="0">
      <alignment horizontal="center" wrapText="1"/>
    </xf>
    <xf numFmtId="179" fontId="17" fillId="73" borderId="0">
      <alignment horizontal="center" wrapText="1"/>
    </xf>
    <xf numFmtId="0" fontId="17" fillId="73" borderId="0">
      <alignment horizontal="center" wrapText="1"/>
    </xf>
    <xf numFmtId="179" fontId="17" fillId="73" borderId="0">
      <alignment horizontal="center" wrapText="1"/>
    </xf>
    <xf numFmtId="179" fontId="17" fillId="73" borderId="0">
      <alignment horizontal="center" wrapText="1"/>
    </xf>
    <xf numFmtId="179" fontId="17" fillId="73" borderId="0">
      <alignment horizontal="center" wrapText="1"/>
    </xf>
    <xf numFmtId="179" fontId="17" fillId="73" borderId="0">
      <alignment horizontal="center" wrapText="1"/>
    </xf>
    <xf numFmtId="179" fontId="17" fillId="73" borderId="0">
      <alignment horizontal="center" wrapText="1"/>
    </xf>
    <xf numFmtId="179" fontId="17" fillId="73" borderId="0">
      <alignment horizontal="center" wrapText="1"/>
    </xf>
    <xf numFmtId="179" fontId="17" fillId="73" borderId="0">
      <alignment horizontal="center" wrapText="1"/>
    </xf>
    <xf numFmtId="179" fontId="17" fillId="73" borderId="0">
      <alignment horizontal="center" wrapText="1"/>
    </xf>
    <xf numFmtId="179" fontId="17" fillId="73" borderId="0">
      <alignment horizontal="center" wrapText="1"/>
    </xf>
    <xf numFmtId="179" fontId="17" fillId="73" borderId="0">
      <alignment horizontal="center" wrapText="1"/>
    </xf>
    <xf numFmtId="43" fontId="78" fillId="0" borderId="0" applyFont="0" applyFill="0" applyBorder="0" applyAlignment="0" applyProtection="0"/>
    <xf numFmtId="179" fontId="164" fillId="0" borderId="0">
      <alignment horizontal="right" vertical="top"/>
    </xf>
    <xf numFmtId="0" fontId="165" fillId="0" borderId="0"/>
    <xf numFmtId="177" fontId="17" fillId="0" borderId="0" applyFont="0" applyFill="0" applyBorder="0" applyAlignment="0" applyProtection="0"/>
    <xf numFmtId="0" fontId="165" fillId="0" borderId="0">
      <alignment horizontal="center"/>
    </xf>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166" fillId="64" borderId="19" applyNumberFormat="0" applyAlignment="0" applyProtection="0"/>
    <xf numFmtId="0" fontId="167" fillId="64" borderId="19" applyNumberFormat="0" applyAlignment="0" applyProtection="0"/>
    <xf numFmtId="0" fontId="168" fillId="64" borderId="29" applyNumberFormat="0" applyAlignment="0" applyProtection="0"/>
    <xf numFmtId="0" fontId="103" fillId="64" borderId="29" applyNumberFormat="0" applyAlignment="0" applyProtection="0"/>
    <xf numFmtId="0" fontId="43" fillId="64" borderId="19" applyNumberFormat="0" applyAlignment="0" applyProtection="0"/>
    <xf numFmtId="0" fontId="43" fillId="64" borderId="19" applyNumberFormat="0" applyAlignment="0" applyProtection="0"/>
    <xf numFmtId="0" fontId="169" fillId="50" borderId="29" applyNumberFormat="0" applyAlignment="0" applyProtection="0"/>
    <xf numFmtId="0" fontId="80" fillId="0" borderId="40" applyNumberFormat="0" applyFill="0" applyAlignment="0" applyProtection="0"/>
    <xf numFmtId="0" fontId="28" fillId="0" borderId="40" applyNumberFormat="0" applyFill="0" applyAlignment="0" applyProtection="0"/>
    <xf numFmtId="0" fontId="170" fillId="0" borderId="40" applyNumberFormat="0" applyFill="0" applyAlignment="0" applyProtection="0"/>
    <xf numFmtId="0" fontId="171"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55" fillId="0" borderId="30" applyNumberFormat="0" applyFill="0" applyAlignment="0" applyProtection="0"/>
    <xf numFmtId="0" fontId="86" fillId="0" borderId="0" applyNumberFormat="0" applyFill="0" applyBorder="0" applyAlignment="0" applyProtection="0"/>
    <xf numFmtId="0" fontId="63" fillId="0" borderId="0" applyNumberFormat="0" applyFill="0" applyBorder="0" applyAlignment="0" applyProtection="0"/>
    <xf numFmtId="0" fontId="172" fillId="0" borderId="0" applyNumberFormat="0" applyFill="0" applyBorder="0" applyAlignment="0" applyProtection="0"/>
    <xf numFmtId="0" fontId="48" fillId="0" borderId="0" applyNumberFormat="0" applyFill="0" applyBorder="0" applyAlignment="0" applyProtection="0"/>
    <xf numFmtId="0" fontId="173" fillId="0" borderId="0" applyNumberFormat="0" applyFill="0" applyBorder="0" applyAlignment="0" applyProtection="0"/>
    <xf numFmtId="0" fontId="174"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175" fillId="0" borderId="0" applyNumberFormat="0" applyFill="0" applyBorder="0" applyAlignment="0" applyProtection="0"/>
    <xf numFmtId="179" fontId="176" fillId="44" borderId="37">
      <protection locked="0"/>
    </xf>
    <xf numFmtId="179" fontId="17" fillId="44" borderId="3"/>
    <xf numFmtId="179" fontId="17" fillId="70" borderId="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44" fontId="17" fillId="0" borderId="0" applyFont="0" applyFill="0" applyBorder="0" applyAlignment="0" applyProtection="0"/>
    <xf numFmtId="179" fontId="17" fillId="0" borderId="0" applyFont="0" applyFill="0" applyBorder="0" applyAlignment="0" applyProtection="0"/>
    <xf numFmtId="44"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44"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44" fontId="17" fillId="0" borderId="0" applyFont="0" applyFill="0" applyBorder="0" applyAlignment="0" applyProtection="0"/>
    <xf numFmtId="179" fontId="17" fillId="0" borderId="0" applyFont="0" applyFill="0" applyBorder="0" applyAlignment="0" applyProtection="0"/>
    <xf numFmtId="44" fontId="17" fillId="0" borderId="0" applyFont="0" applyFill="0" applyBorder="0" applyAlignment="0" applyProtection="0"/>
    <xf numFmtId="179" fontId="17" fillId="0" borderId="0" applyFont="0" applyFill="0" applyBorder="0" applyAlignment="0" applyProtection="0"/>
    <xf numFmtId="179" fontId="177" fillId="0" borderId="0" applyNumberFormat="0" applyFill="0" applyBorder="0" applyAlignment="0" applyProtection="0"/>
    <xf numFmtId="179" fontId="48" fillId="0" borderId="0" applyNumberFormat="0" applyFill="0" applyBorder="0" applyAlignment="0" applyProtection="0"/>
    <xf numFmtId="0" fontId="165" fillId="0" borderId="0"/>
    <xf numFmtId="179" fontId="78" fillId="70" borderId="0">
      <alignment horizontal="left"/>
    </xf>
    <xf numFmtId="179" fontId="78" fillId="70" borderId="0">
      <alignment horizontal="left"/>
    </xf>
    <xf numFmtId="179" fontId="78" fillId="70" borderId="0">
      <alignment horizontal="left"/>
    </xf>
    <xf numFmtId="0" fontId="78" fillId="70" borderId="0">
      <alignment horizontal="left"/>
    </xf>
    <xf numFmtId="0" fontId="78" fillId="70" borderId="0">
      <alignment horizontal="left"/>
    </xf>
    <xf numFmtId="179" fontId="78" fillId="70" borderId="0">
      <alignment horizontal="left"/>
    </xf>
    <xf numFmtId="0" fontId="78" fillId="70" borderId="0">
      <alignment horizontal="left"/>
    </xf>
    <xf numFmtId="179" fontId="78" fillId="70" borderId="0">
      <alignment horizontal="left"/>
    </xf>
    <xf numFmtId="0" fontId="78" fillId="70" borderId="0">
      <alignment horizontal="left"/>
    </xf>
    <xf numFmtId="179" fontId="40" fillId="12" borderId="0" applyNumberFormat="0" applyBorder="0" applyAlignment="0" applyProtection="0"/>
    <xf numFmtId="0" fontId="88" fillId="47" borderId="0" applyNumberFormat="0" applyBorder="0" applyAlignment="0" applyProtection="0"/>
    <xf numFmtId="0" fontId="64" fillId="47" borderId="0" applyNumberFormat="0" applyBorder="0" applyAlignment="0" applyProtection="0"/>
    <xf numFmtId="0" fontId="178" fillId="12" borderId="0" applyNumberFormat="0" applyBorder="0" applyAlignment="0" applyProtection="0"/>
    <xf numFmtId="0" fontId="40" fillId="12" borderId="0" applyNumberFormat="0" applyBorder="0" applyAlignment="0" applyProtection="0"/>
    <xf numFmtId="0" fontId="179" fillId="12" borderId="0" applyNumberFormat="0" applyBorder="0" applyAlignment="0" applyProtection="0"/>
    <xf numFmtId="0" fontId="180" fillId="47" borderId="0" applyNumberFormat="0" applyBorder="0" applyAlignment="0" applyProtection="0"/>
    <xf numFmtId="0" fontId="40" fillId="12" borderId="0" applyNumberFormat="0" applyBorder="0" applyAlignment="0" applyProtection="0"/>
    <xf numFmtId="0" fontId="40" fillId="12" borderId="0" applyNumberFormat="0" applyBorder="0" applyAlignment="0" applyProtection="0"/>
    <xf numFmtId="0" fontId="181" fillId="47" borderId="0" applyNumberFormat="0" applyBorder="0" applyAlignment="0" applyProtection="0"/>
    <xf numFmtId="179" fontId="94" fillId="0" borderId="42" applyNumberFormat="0" applyFill="0" applyAlignment="0" applyProtection="0"/>
    <xf numFmtId="179" fontId="95" fillId="0" borderId="49" applyNumberFormat="0" applyFill="0" applyAlignment="0" applyProtection="0"/>
    <xf numFmtId="179" fontId="96" fillId="0" borderId="50" applyNumberFormat="0" applyFill="0" applyAlignment="0" applyProtection="0"/>
    <xf numFmtId="179" fontId="96" fillId="0" borderId="0" applyNumberFormat="0" applyFill="0" applyBorder="0" applyAlignment="0" applyProtection="0"/>
    <xf numFmtId="0" fontId="17" fillId="64" borderId="31" applyNumberFormat="0" applyFont="0" applyAlignment="0" applyProtection="0"/>
    <xf numFmtId="0" fontId="75" fillId="0" borderId="0" applyNumberFormat="0" applyFill="0" applyBorder="0" applyAlignment="0" applyProtection="0"/>
    <xf numFmtId="0" fontId="140"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37" fontId="123" fillId="0" borderId="0" applyNumberFormat="0" applyFill="0" applyBorder="0" applyAlignment="0" applyProtection="0"/>
    <xf numFmtId="0" fontId="140" fillId="0" borderId="0" applyNumberFormat="0" applyFill="0" applyBorder="0" applyAlignment="0" applyProtection="0">
      <alignment vertical="top"/>
      <protection locked="0"/>
    </xf>
    <xf numFmtId="0" fontId="16" fillId="0" borderId="0" applyNumberFormat="0" applyFill="0" applyBorder="0" applyAlignment="0" applyProtection="0"/>
    <xf numFmtId="0" fontId="75" fillId="0" borderId="0" applyNumberFormat="0" applyFill="0" applyBorder="0" applyAlignment="0" applyProtection="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16" fillId="0" borderId="0" applyNumberFormat="0" applyFill="0" applyBorder="0" applyAlignment="0" applyProtection="0"/>
    <xf numFmtId="0" fontId="75" fillId="0" borderId="0" applyNumberFormat="0" applyFont="0" applyFill="0" applyBorder="0" applyAlignment="0" applyProtection="0"/>
    <xf numFmtId="0" fontId="2" fillId="0" borderId="0" applyNumberFormat="0" applyFill="0" applyBorder="0" applyAlignment="0" applyProtection="0"/>
    <xf numFmtId="0" fontId="140" fillId="0" borderId="0" applyNumberFormat="0" applyFill="0" applyBorder="0" applyAlignment="0" applyProtection="0">
      <alignment vertical="top"/>
      <protection locked="0"/>
    </xf>
    <xf numFmtId="179" fontId="182" fillId="64" borderId="29" applyNumberFormat="0" applyAlignment="0" applyProtection="0"/>
    <xf numFmtId="179" fontId="43" fillId="64" borderId="19" applyNumberFormat="0" applyAlignment="0" applyProtection="0"/>
    <xf numFmtId="179" fontId="182" fillId="64" borderId="29" applyNumberFormat="0" applyAlignment="0" applyProtection="0"/>
    <xf numFmtId="179" fontId="17" fillId="70" borderId="3">
      <alignment horizontal="centerContinuous" wrapText="1"/>
    </xf>
    <xf numFmtId="0" fontId="17" fillId="70" borderId="3">
      <alignment horizontal="centerContinuous" wrapText="1"/>
    </xf>
    <xf numFmtId="179" fontId="146" fillId="74" borderId="0">
      <alignment horizontal="center" wrapText="1"/>
    </xf>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78" fontId="17"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43" fontId="17"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17"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17" fillId="0" borderId="0" applyFont="0" applyFill="0" applyBorder="0" applyAlignment="0" applyProtection="0"/>
    <xf numFmtId="179" fontId="183" fillId="70" borderId="5">
      <alignment wrapText="1"/>
    </xf>
    <xf numFmtId="179" fontId="85" fillId="70" borderId="5">
      <alignment wrapText="1"/>
    </xf>
    <xf numFmtId="179" fontId="85" fillId="70" borderId="5">
      <alignment wrapText="1"/>
    </xf>
    <xf numFmtId="179" fontId="183" fillId="70" borderId="5">
      <alignment wrapText="1"/>
    </xf>
    <xf numFmtId="179" fontId="183" fillId="70" borderId="14"/>
    <xf numFmtId="179" fontId="85" fillId="70" borderId="14"/>
    <xf numFmtId="0" fontId="85" fillId="70" borderId="14"/>
    <xf numFmtId="179" fontId="183" fillId="70" borderId="1"/>
    <xf numFmtId="179" fontId="85" fillId="70" borderId="1"/>
    <xf numFmtId="0" fontId="85" fillId="70" borderId="1"/>
    <xf numFmtId="179" fontId="79" fillId="0" borderId="44" applyNumberFormat="0" applyFill="0" applyAlignment="0" applyProtection="0"/>
    <xf numFmtId="179" fontId="17" fillId="0" borderId="0" applyFont="0" applyFill="0" applyBorder="0" applyAlignment="0" applyProtection="0"/>
    <xf numFmtId="0" fontId="66" fillId="64" borderId="0" applyNumberFormat="0" applyBorder="0" applyAlignment="0" applyProtection="0"/>
    <xf numFmtId="0" fontId="185" fillId="14" borderId="0" applyNumberFormat="0" applyBorder="0" applyAlignment="0" applyProtection="0"/>
    <xf numFmtId="0" fontId="186" fillId="14" borderId="0" applyNumberFormat="0" applyBorder="0" applyAlignment="0" applyProtection="0"/>
    <xf numFmtId="0" fontId="187" fillId="14" borderId="0" applyNumberFormat="0" applyBorder="0" applyAlignment="0" applyProtection="0"/>
    <xf numFmtId="0" fontId="188" fillId="64" borderId="0" applyNumberFormat="0" applyBorder="0" applyAlignment="0" applyProtection="0"/>
    <xf numFmtId="0" fontId="186" fillId="14" borderId="0" applyNumberFormat="0" applyBorder="0" applyAlignment="0" applyProtection="0"/>
    <xf numFmtId="0" fontId="189" fillId="64" borderId="0" applyNumberFormat="0" applyBorder="0" applyAlignment="0" applyProtection="0"/>
    <xf numFmtId="179" fontId="17" fillId="0" borderId="0" applyNumberFormat="0" applyFill="0" applyBorder="0" applyAlignment="0" applyProtection="0"/>
    <xf numFmtId="179" fontId="78" fillId="0" borderId="0"/>
    <xf numFmtId="179" fontId="78" fillId="0" borderId="0"/>
    <xf numFmtId="179" fontId="190" fillId="0" borderId="0"/>
    <xf numFmtId="179" fontId="1"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17" fillId="0" borderId="0"/>
    <xf numFmtId="179" fontId="14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17" fillId="0" borderId="0"/>
    <xf numFmtId="0" fontId="17" fillId="0" borderId="0"/>
    <xf numFmtId="179" fontId="17" fillId="0" borderId="0"/>
    <xf numFmtId="179" fontId="17" fillId="0" borderId="0"/>
    <xf numFmtId="179" fontId="17" fillId="0" borderId="0"/>
    <xf numFmtId="179" fontId="17" fillId="0" borderId="0" applyNumberFormat="0" applyFill="0" applyBorder="0" applyAlignment="0" applyProtection="0"/>
    <xf numFmtId="179" fontId="5" fillId="0" borderId="0"/>
    <xf numFmtId="179" fontId="17" fillId="0" borderId="0"/>
    <xf numFmtId="179" fontId="17" fillId="0" borderId="0"/>
    <xf numFmtId="179" fontId="17" fillId="0" borderId="0"/>
    <xf numFmtId="179" fontId="5" fillId="0" borderId="0"/>
    <xf numFmtId="179" fontId="78" fillId="0" borderId="0"/>
    <xf numFmtId="179" fontId="78" fillId="0" borderId="0"/>
    <xf numFmtId="179" fontId="17" fillId="0" borderId="0"/>
    <xf numFmtId="179" fontId="78" fillId="0" borderId="0"/>
    <xf numFmtId="179" fontId="190" fillId="0" borderId="0"/>
    <xf numFmtId="179" fontId="78" fillId="0" borderId="0"/>
    <xf numFmtId="179" fontId="78" fillId="0" borderId="0"/>
    <xf numFmtId="179" fontId="78" fillId="0" borderId="0"/>
    <xf numFmtId="179" fontId="78" fillId="0" borderId="0"/>
    <xf numFmtId="179" fontId="190" fillId="0" borderId="0"/>
    <xf numFmtId="179" fontId="190" fillId="0" borderId="0"/>
    <xf numFmtId="179" fontId="190" fillId="0" borderId="0"/>
    <xf numFmtId="179" fontId="190" fillId="0" borderId="0"/>
    <xf numFmtId="179" fontId="190" fillId="0" borderId="0"/>
    <xf numFmtId="179" fontId="190" fillId="0" borderId="0"/>
    <xf numFmtId="179" fontId="190" fillId="0" borderId="0"/>
    <xf numFmtId="179" fontId="190" fillId="0" borderId="0"/>
    <xf numFmtId="179" fontId="190" fillId="0" borderId="0"/>
    <xf numFmtId="179" fontId="190" fillId="0" borderId="0"/>
    <xf numFmtId="179" fontId="78" fillId="0" borderId="0"/>
    <xf numFmtId="179" fontId="191" fillId="65" borderId="31"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54"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191" fillId="65" borderId="31"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179" fontId="78"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65" borderId="31" applyNumberFormat="0" applyFont="0" applyAlignment="0" applyProtection="0"/>
    <xf numFmtId="0" fontId="54" fillId="65" borderId="31" applyNumberFormat="0" applyFont="0" applyAlignment="0" applyProtection="0"/>
    <xf numFmtId="0" fontId="52" fillId="65" borderId="31" applyNumberFormat="0" applyFont="0" applyAlignment="0" applyProtection="0"/>
    <xf numFmtId="0" fontId="78" fillId="18" borderId="23" applyNumberFormat="0" applyFont="0" applyAlignment="0" applyProtection="0"/>
    <xf numFmtId="0" fontId="78" fillId="18" borderId="23" applyNumberFormat="0" applyFont="0" applyAlignment="0" applyProtection="0"/>
    <xf numFmtId="0" fontId="107" fillId="18" borderId="23" applyNumberFormat="0" applyFont="0" applyAlignment="0" applyProtection="0"/>
    <xf numFmtId="0" fontId="107" fillId="18" borderId="23" applyNumberFormat="0" applyFont="0" applyAlignment="0" applyProtection="0"/>
    <xf numFmtId="0" fontId="54" fillId="65" borderId="31" applyNumberFormat="0" applyFont="0" applyAlignment="0" applyProtection="0"/>
    <xf numFmtId="0" fontId="54" fillId="65" borderId="31" applyNumberFormat="0" applyFont="0" applyAlignment="0" applyProtection="0"/>
    <xf numFmtId="0" fontId="54" fillId="18" borderId="23" applyNumberFormat="0" applyFont="0" applyAlignment="0" applyProtection="0"/>
    <xf numFmtId="0" fontId="17" fillId="65" borderId="31" applyNumberFormat="0" applyFont="0" applyAlignment="0" applyProtection="0"/>
    <xf numFmtId="0" fontId="54" fillId="18" borderId="23" applyNumberFormat="0" applyFont="0" applyAlignment="0" applyProtection="0"/>
    <xf numFmtId="0" fontId="107"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107" fillId="18" borderId="23" applyNumberFormat="0" applyFont="0" applyAlignment="0" applyProtection="0"/>
    <xf numFmtId="0" fontId="107" fillId="18" borderId="23" applyNumberFormat="0" applyFont="0" applyAlignment="0" applyProtection="0"/>
    <xf numFmtId="0" fontId="54" fillId="18" borderId="23" applyNumberFormat="0" applyFont="0" applyAlignment="0" applyProtection="0"/>
    <xf numFmtId="0" fontId="107" fillId="18" borderId="23" applyNumberFormat="0" applyFont="0" applyAlignment="0" applyProtection="0"/>
    <xf numFmtId="0" fontId="107" fillId="18" borderId="23" applyNumberFormat="0" applyFont="0" applyAlignment="0" applyProtection="0"/>
    <xf numFmtId="0" fontId="107" fillId="18" borderId="23" applyNumberFormat="0" applyFont="0" applyAlignment="0" applyProtection="0"/>
    <xf numFmtId="0" fontId="78" fillId="18" borderId="23" applyNumberFormat="0" applyFont="0" applyAlignment="0" applyProtection="0"/>
    <xf numFmtId="0" fontId="78" fillId="18" borderId="23" applyNumberFormat="0" applyFont="0" applyAlignment="0" applyProtection="0"/>
    <xf numFmtId="0" fontId="78"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78" fillId="18" borderId="23" applyNumberFormat="0" applyFont="0" applyAlignment="0" applyProtection="0"/>
    <xf numFmtId="0" fontId="78" fillId="18" borderId="23" applyNumberFormat="0" applyFont="0" applyAlignment="0" applyProtection="0"/>
    <xf numFmtId="0" fontId="107"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107" fillId="18" borderId="23" applyNumberFormat="0" applyFont="0" applyAlignment="0" applyProtection="0"/>
    <xf numFmtId="0" fontId="107" fillId="18" borderId="23" applyNumberFormat="0" applyFont="0" applyAlignment="0" applyProtection="0"/>
    <xf numFmtId="0" fontId="107" fillId="18" borderId="23" applyNumberFormat="0" applyFont="0" applyAlignment="0" applyProtection="0"/>
    <xf numFmtId="0" fontId="107" fillId="18" borderId="23" applyNumberFormat="0" applyFont="0" applyAlignment="0" applyProtection="0"/>
    <xf numFmtId="0" fontId="107" fillId="18" borderId="23" applyNumberFormat="0" applyFont="0" applyAlignment="0" applyProtection="0"/>
    <xf numFmtId="179" fontId="192" fillId="67" borderId="28" applyNumberFormat="0" applyAlignment="0" applyProtection="0"/>
    <xf numFmtId="179" fontId="44" fillId="67" borderId="20" applyNumberFormat="0" applyAlignment="0" applyProtection="0"/>
    <xf numFmtId="179" fontId="192" fillId="67" borderId="28" applyNumberFormat="0" applyAlignment="0" applyProtection="0"/>
    <xf numFmtId="9" fontId="78" fillId="0" borderId="0" applyFont="0" applyFill="0" applyBorder="0" applyAlignment="0" applyProtection="0"/>
    <xf numFmtId="0" fontId="85" fillId="70" borderId="3"/>
    <xf numFmtId="179" fontId="147" fillId="71" borderId="3">
      <alignment horizontal="left" vertical="top" wrapText="1"/>
    </xf>
    <xf numFmtId="179" fontId="193" fillId="71" borderId="4">
      <alignment horizontal="left" vertical="top" wrapText="1"/>
    </xf>
    <xf numFmtId="0" fontId="91" fillId="46" borderId="0" applyNumberFormat="0" applyBorder="0" applyAlignment="0" applyProtection="0"/>
    <xf numFmtId="0" fontId="67" fillId="46" borderId="0" applyNumberFormat="0" applyBorder="0" applyAlignment="0" applyProtection="0"/>
    <xf numFmtId="0" fontId="194" fillId="13" borderId="0" applyNumberFormat="0" applyBorder="0" applyAlignment="0" applyProtection="0"/>
    <xf numFmtId="0" fontId="41" fillId="13" borderId="0" applyNumberFormat="0" applyBorder="0" applyAlignment="0" applyProtection="0"/>
    <xf numFmtId="0" fontId="195" fillId="13" borderId="0" applyNumberFormat="0" applyBorder="0" applyAlignment="0" applyProtection="0"/>
    <xf numFmtId="0" fontId="196" fillId="46"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194" fillId="13" borderId="0" applyNumberFormat="0" applyBorder="0" applyAlignment="0" applyProtection="0"/>
    <xf numFmtId="0" fontId="197" fillId="46" borderId="0" applyNumberFormat="0" applyBorder="0" applyAlignment="0" applyProtection="0"/>
    <xf numFmtId="0" fontId="17" fillId="0" borderId="0"/>
    <xf numFmtId="0" fontId="23" fillId="0" borderId="0"/>
    <xf numFmtId="0" fontId="23" fillId="0" borderId="0"/>
    <xf numFmtId="0" fontId="5" fillId="0" borderId="0"/>
    <xf numFmtId="0" fontId="110" fillId="0" borderId="0"/>
    <xf numFmtId="0" fontId="5" fillId="0" borderId="0"/>
    <xf numFmtId="0" fontId="112" fillId="0" borderId="0"/>
    <xf numFmtId="0" fontId="17" fillId="0" borderId="0"/>
    <xf numFmtId="0" fontId="17" fillId="0" borderId="0"/>
    <xf numFmtId="0" fontId="23" fillId="0" borderId="0"/>
    <xf numFmtId="0" fontId="17" fillId="0" borderId="0"/>
    <xf numFmtId="0" fontId="23" fillId="0" borderId="0"/>
    <xf numFmtId="0" fontId="23" fillId="0" borderId="0"/>
    <xf numFmtId="0" fontId="1" fillId="0" borderId="0"/>
    <xf numFmtId="0" fontId="17" fillId="0" borderId="0"/>
    <xf numFmtId="166" fontId="133" fillId="0" borderId="0"/>
    <xf numFmtId="0" fontId="17" fillId="0" borderId="0"/>
    <xf numFmtId="0" fontId="17" fillId="0" borderId="0"/>
    <xf numFmtId="0" fontId="17" fillId="0" borderId="0"/>
    <xf numFmtId="0" fontId="5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8" fillId="0" borderId="0"/>
    <xf numFmtId="0" fontId="78" fillId="0" borderId="0"/>
    <xf numFmtId="0" fontId="78" fillId="0" borderId="0"/>
    <xf numFmtId="0" fontId="78" fillId="0" borderId="0"/>
    <xf numFmtId="0" fontId="114" fillId="0" borderId="0"/>
    <xf numFmtId="0" fontId="1" fillId="0" borderId="0"/>
    <xf numFmtId="0" fontId="11" fillId="0" borderId="0"/>
    <xf numFmtId="0" fontId="51" fillId="0" borderId="0"/>
    <xf numFmtId="0" fontId="17" fillId="0" borderId="0"/>
    <xf numFmtId="0" fontId="17" fillId="0" borderId="0"/>
    <xf numFmtId="0" fontId="116" fillId="0" borderId="0"/>
    <xf numFmtId="0" fontId="51" fillId="0" borderId="0"/>
    <xf numFmtId="0" fontId="17" fillId="0" borderId="0"/>
    <xf numFmtId="37" fontId="198" fillId="0" borderId="0"/>
    <xf numFmtId="0" fontId="51" fillId="0" borderId="0"/>
    <xf numFmtId="0" fontId="17" fillId="0" borderId="0"/>
    <xf numFmtId="0" fontId="85" fillId="0" borderId="0"/>
    <xf numFmtId="0" fontId="85" fillId="0" borderId="0"/>
    <xf numFmtId="0" fontId="1" fillId="0" borderId="0"/>
    <xf numFmtId="0" fontId="51" fillId="0" borderId="0"/>
    <xf numFmtId="0" fontId="17" fillId="0" borderId="0"/>
    <xf numFmtId="0" fontId="1" fillId="0" borderId="0"/>
    <xf numFmtId="179" fontId="1" fillId="0" borderId="0"/>
    <xf numFmtId="0" fontId="17" fillId="0" borderId="0"/>
    <xf numFmtId="0" fontId="1" fillId="0" borderId="0"/>
    <xf numFmtId="0" fontId="23" fillId="0" borderId="0"/>
    <xf numFmtId="0" fontId="17" fillId="0" borderId="0"/>
    <xf numFmtId="0" fontId="54" fillId="0" borderId="0"/>
    <xf numFmtId="0" fontId="54"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8" fillId="0" borderId="0"/>
    <xf numFmtId="0" fontId="78" fillId="0" borderId="0"/>
    <xf numFmtId="0" fontId="116" fillId="0" borderId="0"/>
    <xf numFmtId="0" fontId="1" fillId="0" borderId="0"/>
    <xf numFmtId="0" fontId="92" fillId="0" borderId="0"/>
    <xf numFmtId="0" fontId="5" fillId="0" borderId="0"/>
    <xf numFmtId="0" fontId="1" fillId="0" borderId="0"/>
    <xf numFmtId="0" fontId="17" fillId="0" borderId="0"/>
    <xf numFmtId="0" fontId="78" fillId="0" borderId="0"/>
    <xf numFmtId="0" fontId="78" fillId="0" borderId="0"/>
    <xf numFmtId="0" fontId="116" fillId="0" borderId="0"/>
    <xf numFmtId="0" fontId="5" fillId="0" borderId="0"/>
    <xf numFmtId="0" fontId="17" fillId="0" borderId="0"/>
    <xf numFmtId="0" fontId="17" fillId="0" borderId="0"/>
    <xf numFmtId="0" fontId="17" fillId="0" borderId="0"/>
    <xf numFmtId="0" fontId="17" fillId="0" borderId="0"/>
    <xf numFmtId="0" fontId="23" fillId="0" borderId="0"/>
    <xf numFmtId="0" fontId="17" fillId="0" borderId="0"/>
    <xf numFmtId="0" fontId="17" fillId="0" borderId="0"/>
    <xf numFmtId="0" fontId="116" fillId="0" borderId="0"/>
    <xf numFmtId="0" fontId="17" fillId="0" borderId="0"/>
    <xf numFmtId="0" fontId="7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0" borderId="0"/>
    <xf numFmtId="0" fontId="51" fillId="0" borderId="0"/>
    <xf numFmtId="0" fontId="11" fillId="0" borderId="0"/>
    <xf numFmtId="0" fontId="11" fillId="0" borderId="0"/>
    <xf numFmtId="0" fontId="112" fillId="0" borderId="0"/>
    <xf numFmtId="0" fontId="1" fillId="0" borderId="0"/>
    <xf numFmtId="0" fontId="1" fillId="0" borderId="0"/>
    <xf numFmtId="0" fontId="92" fillId="0" borderId="0" applyProtection="0"/>
    <xf numFmtId="0" fontId="17" fillId="0" borderId="0"/>
    <xf numFmtId="0" fontId="17" fillId="0" borderId="0"/>
    <xf numFmtId="3" fontId="199" fillId="0" borderId="0" applyNumberForma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0" fillId="4" borderId="0"/>
    <xf numFmtId="179" fontId="201" fillId="0" borderId="51"/>
    <xf numFmtId="179" fontId="202" fillId="0" borderId="0"/>
    <xf numFmtId="197" fontId="200" fillId="44" borderId="0" applyFill="0" applyBorder="0" applyAlignment="0">
      <alignment horizontal="right"/>
    </xf>
    <xf numFmtId="0" fontId="68" fillId="0" borderId="0" applyNumberFormat="0" applyFill="0" applyBorder="0" applyAlignment="0" applyProtection="0"/>
    <xf numFmtId="179" fontId="138" fillId="0" borderId="0" applyNumberFormat="0" applyFill="0" applyBorder="0" applyAlignment="0" applyProtection="0"/>
    <xf numFmtId="179" fontId="9" fillId="0" borderId="41" applyNumberFormat="0" applyFill="0" applyAlignment="0" applyProtection="0"/>
    <xf numFmtId="179" fontId="33" fillId="0" borderId="40" applyNumberFormat="0" applyFill="0" applyAlignment="0" applyProtection="0"/>
    <xf numFmtId="179" fontId="9" fillId="0" borderId="41" applyNumberFormat="0" applyFill="0" applyAlignment="0" applyProtection="0"/>
    <xf numFmtId="0" fontId="69" fillId="0" borderId="32" applyNumberFormat="0" applyFill="0" applyAlignment="0" applyProtection="0"/>
    <xf numFmtId="0" fontId="203" fillId="0" borderId="42" applyNumberFormat="0" applyFill="0" applyAlignment="0" applyProtection="0"/>
    <xf numFmtId="0" fontId="204" fillId="0" borderId="42" applyNumberFormat="0" applyFill="0" applyAlignment="0" applyProtection="0"/>
    <xf numFmtId="0" fontId="94" fillId="0" borderId="42" applyNumberFormat="0" applyFill="0" applyAlignment="0" applyProtection="0"/>
    <xf numFmtId="0" fontId="94" fillId="0" borderId="42" applyNumberFormat="0" applyFill="0" applyAlignment="0" applyProtection="0"/>
    <xf numFmtId="0" fontId="97" fillId="0" borderId="0" applyNumberFormat="0" applyFill="0" applyBorder="0" applyAlignment="0" applyProtection="0"/>
    <xf numFmtId="0" fontId="70" fillId="0" borderId="33" applyNumberFormat="0" applyFill="0" applyAlignment="0" applyProtection="0"/>
    <xf numFmtId="0" fontId="205" fillId="0" borderId="49" applyNumberFormat="0" applyFill="0" applyAlignment="0" applyProtection="0"/>
    <xf numFmtId="0" fontId="95" fillId="0" borderId="49" applyNumberFormat="0" applyFill="0" applyAlignment="0" applyProtection="0"/>
    <xf numFmtId="0" fontId="206" fillId="0" borderId="49" applyNumberFormat="0" applyFill="0" applyAlignment="0" applyProtection="0"/>
    <xf numFmtId="0" fontId="95" fillId="0" borderId="49" applyNumberFormat="0" applyFill="0" applyAlignment="0" applyProtection="0"/>
    <xf numFmtId="0" fontId="95" fillId="0" borderId="49" applyNumberFormat="0" applyFill="0" applyAlignment="0" applyProtection="0"/>
    <xf numFmtId="0" fontId="71" fillId="0" borderId="34" applyNumberFormat="0" applyFill="0" applyAlignment="0" applyProtection="0"/>
    <xf numFmtId="0" fontId="207" fillId="0" borderId="50" applyNumberFormat="0" applyFill="0" applyAlignment="0" applyProtection="0"/>
    <xf numFmtId="0" fontId="96" fillId="0" borderId="50" applyNumberFormat="0" applyFill="0" applyAlignment="0" applyProtection="0"/>
    <xf numFmtId="0" fontId="208" fillId="0" borderId="50" applyNumberFormat="0" applyFill="0" applyAlignment="0" applyProtection="0"/>
    <xf numFmtId="0" fontId="96" fillId="0" borderId="50" applyNumberFormat="0" applyFill="0" applyAlignment="0" applyProtection="0"/>
    <xf numFmtId="0" fontId="96" fillId="0" borderId="50" applyNumberFormat="0" applyFill="0" applyAlignment="0" applyProtection="0"/>
    <xf numFmtId="0" fontId="71" fillId="0" borderId="0" applyNumberFormat="0" applyFill="0" applyBorder="0" applyAlignment="0" applyProtection="0"/>
    <xf numFmtId="0" fontId="207" fillId="0" borderId="0" applyNumberFormat="0" applyFill="0" applyBorder="0" applyAlignment="0" applyProtection="0"/>
    <xf numFmtId="0" fontId="208"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18" fillId="0" borderId="0">
      <alignment vertical="center"/>
    </xf>
    <xf numFmtId="0" fontId="18" fillId="0" borderId="0">
      <alignment vertical="center"/>
    </xf>
    <xf numFmtId="0" fontId="18" fillId="0" borderId="0">
      <alignment vertical="center"/>
    </xf>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49" fontId="209" fillId="77" borderId="52">
      <alignment horizontal="center" vertical="center" wrapText="1"/>
    </xf>
    <xf numFmtId="0" fontId="79" fillId="0" borderId="44" applyNumberFormat="0" applyFill="0" applyAlignment="0" applyProtection="0"/>
    <xf numFmtId="0" fontId="72" fillId="0" borderId="35" applyNumberFormat="0" applyFill="0" applyAlignment="0" applyProtection="0"/>
    <xf numFmtId="0" fontId="184" fillId="0" borderId="44" applyNumberFormat="0" applyFill="0" applyAlignment="0" applyProtection="0"/>
    <xf numFmtId="0" fontId="79" fillId="0" borderId="44" applyNumberFormat="0" applyFill="0" applyAlignment="0" applyProtection="0"/>
    <xf numFmtId="0" fontId="210" fillId="0" borderId="44" applyNumberFormat="0" applyFill="0" applyAlignment="0" applyProtection="0"/>
    <xf numFmtId="0" fontId="211" fillId="0" borderId="44" applyNumberFormat="0" applyFill="0" applyAlignment="0" applyProtection="0"/>
    <xf numFmtId="0" fontId="212" fillId="0" borderId="35" applyNumberFormat="0" applyFill="0" applyAlignment="0" applyProtection="0"/>
    <xf numFmtId="198" fontId="85" fillId="0" borderId="0">
      <alignment vertical="center"/>
    </xf>
    <xf numFmtId="198" fontId="85" fillId="0" borderId="0">
      <alignment vertical="center"/>
    </xf>
    <xf numFmtId="0" fontId="85" fillId="0" borderId="0">
      <alignment vertical="center"/>
    </xf>
    <xf numFmtId="198" fontId="85" fillId="0" borderId="0">
      <alignment vertical="center"/>
    </xf>
    <xf numFmtId="199" fontId="17" fillId="0" borderId="0" applyFont="0" applyFill="0" applyBorder="0" applyAlignment="0" applyProtection="0"/>
    <xf numFmtId="0" fontId="79" fillId="0" borderId="0" applyNumberFormat="0" applyFill="0" applyBorder="0" applyAlignment="0" applyProtection="0"/>
    <xf numFmtId="0" fontId="73" fillId="0" borderId="0" applyNumberFormat="0" applyFill="0" applyBorder="0" applyAlignment="0" applyProtection="0"/>
    <xf numFmtId="0" fontId="53" fillId="0" borderId="0" applyNumberFormat="0" applyFill="0" applyBorder="0" applyAlignment="0" applyProtection="0"/>
    <xf numFmtId="0" fontId="34" fillId="0" borderId="0" applyNumberFormat="0" applyFill="0" applyBorder="0" applyAlignment="0" applyProtection="0"/>
    <xf numFmtId="0" fontId="213" fillId="0" borderId="0" applyNumberFormat="0" applyFill="0" applyBorder="0" applyAlignment="0" applyProtection="0"/>
    <xf numFmtId="0" fontId="211"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14" fillId="0" borderId="0" applyNumberFormat="0" applyFill="0" applyBorder="0" applyAlignment="0" applyProtection="0"/>
    <xf numFmtId="179" fontId="184" fillId="0" borderId="0" applyNumberFormat="0" applyFill="0" applyBorder="0" applyAlignment="0" applyProtection="0"/>
    <xf numFmtId="179" fontId="34" fillId="0" borderId="0" applyNumberFormat="0" applyFill="0" applyBorder="0" applyAlignment="0" applyProtection="0"/>
    <xf numFmtId="0" fontId="98" fillId="66" borderId="36" applyNumberFormat="0" applyAlignment="0" applyProtection="0"/>
    <xf numFmtId="0" fontId="74" fillId="66" borderId="36" applyNumberFormat="0" applyAlignment="0" applyProtection="0"/>
    <xf numFmtId="0" fontId="50" fillId="17" borderId="22" applyNumberFormat="0" applyAlignment="0" applyProtection="0"/>
    <xf numFmtId="0" fontId="47" fillId="17" borderId="22" applyNumberFormat="0" applyAlignment="0" applyProtection="0"/>
    <xf numFmtId="0" fontId="215" fillId="17" borderId="22" applyNumberFormat="0" applyAlignment="0" applyProtection="0"/>
    <xf numFmtId="0" fontId="216" fillId="66" borderId="36" applyNumberFormat="0" applyAlignment="0" applyProtection="0"/>
    <xf numFmtId="0" fontId="47" fillId="17" borderId="22" applyNumberFormat="0" applyAlignment="0" applyProtection="0"/>
    <xf numFmtId="0" fontId="47" fillId="17" borderId="22" applyNumberFormat="0" applyAlignment="0" applyProtection="0"/>
    <xf numFmtId="0" fontId="217" fillId="66" borderId="36" applyNumberFormat="0" applyAlignment="0" applyProtection="0"/>
    <xf numFmtId="0" fontId="5" fillId="20"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82" fillId="57" borderId="0" applyNumberFormat="0" applyBorder="0" applyAlignment="0" applyProtection="0"/>
    <xf numFmtId="0" fontId="82" fillId="52" borderId="0" applyNumberFormat="0" applyBorder="0" applyAlignment="0" applyProtection="0"/>
    <xf numFmtId="0" fontId="82" fillId="64" borderId="0" applyNumberFormat="0" applyBorder="0" applyAlignment="0" applyProtection="0"/>
    <xf numFmtId="0" fontId="82" fillId="66" borderId="0" applyNumberFormat="0" applyBorder="0" applyAlignment="0" applyProtection="0"/>
    <xf numFmtId="0" fontId="82" fillId="57" borderId="0" applyNumberFormat="0" applyBorder="0" applyAlignment="0" applyProtection="0"/>
    <xf numFmtId="0" fontId="82" fillId="50" borderId="0" applyNumberFormat="0" applyBorder="0" applyAlignment="0" applyProtection="0"/>
    <xf numFmtId="0" fontId="82" fillId="59" borderId="0" applyNumberFormat="0" applyBorder="0" applyAlignment="0" applyProtection="0"/>
    <xf numFmtId="0" fontId="82" fillId="56" borderId="0" applyNumberFormat="0" applyBorder="0" applyAlignment="0" applyProtection="0"/>
    <xf numFmtId="0" fontId="82" fillId="62" borderId="0" applyNumberFormat="0" applyBorder="0" applyAlignment="0" applyProtection="0"/>
    <xf numFmtId="43" fontId="5" fillId="0" borderId="0" applyFont="0" applyFill="0" applyBorder="0" applyAlignment="0" applyProtection="0"/>
    <xf numFmtId="0" fontId="218" fillId="64" borderId="0" applyNumberFormat="0" applyBorder="0" applyAlignment="0" applyProtection="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9" fontId="5" fillId="0" borderId="0" applyFont="0" applyFill="0" applyBorder="0" applyAlignment="0" applyProtection="0"/>
    <xf numFmtId="0" fontId="17" fillId="0" borderId="0"/>
    <xf numFmtId="0" fontId="5" fillId="0" borderId="0"/>
    <xf numFmtId="0" fontId="5" fillId="0" borderId="0"/>
    <xf numFmtId="0" fontId="5" fillId="0" borderId="0"/>
    <xf numFmtId="0" fontId="219" fillId="0" borderId="32" applyNumberFormat="0" applyFill="0" applyAlignment="0" applyProtection="0"/>
    <xf numFmtId="0" fontId="220" fillId="0" borderId="33" applyNumberFormat="0" applyFill="0" applyAlignment="0" applyProtection="0"/>
    <xf numFmtId="0" fontId="221" fillId="0" borderId="34" applyNumberFormat="0" applyFill="0" applyAlignment="0" applyProtection="0"/>
    <xf numFmtId="0" fontId="221" fillId="0" borderId="0" applyNumberFormat="0" applyFill="0" applyBorder="0" applyAlignment="0" applyProtection="0"/>
    <xf numFmtId="0" fontId="222" fillId="0" borderId="35" applyNumberFormat="0" applyFill="0" applyAlignment="0" applyProtection="0"/>
    <xf numFmtId="0" fontId="1" fillId="0" borderId="0"/>
    <xf numFmtId="0" fontId="52" fillId="0" borderId="0"/>
    <xf numFmtId="0" fontId="52" fillId="0" borderId="0"/>
    <xf numFmtId="0" fontId="51" fillId="0" borderId="0"/>
    <xf numFmtId="0" fontId="17" fillId="0" borderId="0"/>
    <xf numFmtId="0" fontId="52" fillId="0" borderId="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0" fontId="90" fillId="64" borderId="0" applyNumberFormat="0" applyBorder="0" applyAlignment="0" applyProtection="0"/>
    <xf numFmtId="0" fontId="78" fillId="0" borderId="0"/>
    <xf numFmtId="0" fontId="17" fillId="0" borderId="0" applyNumberFormat="0" applyFill="0" applyBorder="0" applyAlignment="0" applyProtection="0"/>
    <xf numFmtId="0" fontId="17" fillId="0" borderId="0"/>
    <xf numFmtId="0" fontId="65" fillId="0" borderId="0" applyNumberFormat="0" applyFill="0" applyBorder="0" applyAlignment="0" applyProtection="0">
      <alignment vertical="top"/>
      <protection locked="0"/>
    </xf>
    <xf numFmtId="0" fontId="17" fillId="0" borderId="0"/>
    <xf numFmtId="0" fontId="17" fillId="0" borderId="0"/>
    <xf numFmtId="0" fontId="58" fillId="59" borderId="0" applyNumberFormat="0" applyBorder="0" applyAlignment="0" applyProtection="0"/>
    <xf numFmtId="0" fontId="58" fillId="60" borderId="0" applyNumberFormat="0" applyBorder="0" applyAlignment="0" applyProtection="0"/>
    <xf numFmtId="0" fontId="58" fillId="61" borderId="0" applyNumberFormat="0" applyBorder="0" applyAlignment="0" applyProtection="0"/>
    <xf numFmtId="0" fontId="58" fillId="56" borderId="0" applyNumberFormat="0" applyBorder="0" applyAlignment="0" applyProtection="0"/>
    <xf numFmtId="0" fontId="58" fillId="57" borderId="0" applyNumberFormat="0" applyBorder="0" applyAlignment="0" applyProtection="0"/>
    <xf numFmtId="0" fontId="58" fillId="62" borderId="0" applyNumberFormat="0" applyBorder="0" applyAlignment="0" applyProtection="0"/>
    <xf numFmtId="0" fontId="63" fillId="0" borderId="0" applyNumberFormat="0" applyFill="0" applyBorder="0" applyAlignment="0" applyProtection="0"/>
    <xf numFmtId="0" fontId="64" fillId="47" borderId="0" applyNumberFormat="0" applyBorder="0" applyAlignment="0" applyProtection="0"/>
    <xf numFmtId="0" fontId="66" fillId="64" borderId="0" applyNumberFormat="0" applyBorder="0" applyAlignment="0" applyProtection="0"/>
    <xf numFmtId="0" fontId="67" fillId="46" borderId="0" applyNumberFormat="0" applyBorder="0" applyAlignment="0" applyProtection="0"/>
    <xf numFmtId="0" fontId="68" fillId="0" borderId="0" applyNumberFormat="0" applyFill="0" applyBorder="0" applyAlignment="0" applyProtection="0"/>
    <xf numFmtId="0" fontId="69" fillId="0" borderId="32" applyNumberFormat="0" applyFill="0" applyAlignment="0" applyProtection="0"/>
    <xf numFmtId="0" fontId="70" fillId="0" borderId="33" applyNumberFormat="0" applyFill="0" applyAlignment="0" applyProtection="0"/>
    <xf numFmtId="0" fontId="71" fillId="0" borderId="34" applyNumberFormat="0" applyFill="0" applyAlignment="0" applyProtection="0"/>
    <xf numFmtId="0" fontId="71" fillId="0" borderId="0" applyNumberFormat="0" applyFill="0" applyBorder="0" applyAlignment="0" applyProtection="0"/>
    <xf numFmtId="0" fontId="72" fillId="0" borderId="35" applyNumberFormat="0" applyFill="0" applyAlignment="0" applyProtection="0"/>
    <xf numFmtId="0" fontId="73" fillId="0" borderId="0" applyNumberFormat="0" applyFill="0" applyBorder="0" applyAlignment="0" applyProtection="0"/>
    <xf numFmtId="0" fontId="74" fillId="66" borderId="36" applyNumberFormat="0" applyAlignment="0" applyProtection="0"/>
    <xf numFmtId="0" fontId="82" fillId="57" borderId="0" applyNumberFormat="0" applyBorder="0" applyAlignment="0" applyProtection="0"/>
    <xf numFmtId="0" fontId="82" fillId="60" borderId="0" applyNumberFormat="0" applyBorder="0" applyAlignment="0" applyProtection="0"/>
    <xf numFmtId="0" fontId="82" fillId="61" borderId="0" applyNumberFormat="0" applyBorder="0" applyAlignment="0" applyProtection="0"/>
    <xf numFmtId="0" fontId="82" fillId="68" borderId="0" applyNumberFormat="0" applyBorder="0" applyAlignment="0" applyProtection="0"/>
    <xf numFmtId="0" fontId="82" fillId="57" borderId="0" applyNumberFormat="0" applyBorder="0" applyAlignment="0" applyProtection="0"/>
    <xf numFmtId="0" fontId="82" fillId="60" borderId="0" applyNumberFormat="0" applyBorder="0" applyAlignment="0" applyProtection="0"/>
    <xf numFmtId="0" fontId="86" fillId="0" borderId="0" applyNumberFormat="0" applyFill="0" applyBorder="0" applyAlignment="0" applyProtection="0"/>
    <xf numFmtId="0" fontId="88" fillId="47" borderId="0" applyNumberFormat="0" applyBorder="0" applyAlignment="0" applyProtection="0"/>
    <xf numFmtId="37" fontId="123" fillId="0" borderId="0" applyNumberFormat="0" applyFill="0" applyBorder="0" applyAlignment="0" applyProtection="0"/>
    <xf numFmtId="0" fontId="21" fillId="0" borderId="0" applyNumberFormat="0" applyFill="0" applyBorder="0" applyAlignment="0" applyProtection="0">
      <alignment vertical="top"/>
      <protection locked="0"/>
    </xf>
    <xf numFmtId="43" fontId="1" fillId="0" borderId="0" applyFont="0" applyFill="0" applyBorder="0" applyAlignment="0" applyProtection="0"/>
    <xf numFmtId="0" fontId="90" fillId="64" borderId="0" applyNumberFormat="0" applyBorder="0" applyAlignment="0" applyProtection="0"/>
    <xf numFmtId="0" fontId="91" fillId="46" borderId="0" applyNumberFormat="0" applyBorder="0" applyAlignment="0" applyProtection="0"/>
    <xf numFmtId="0" fontId="17" fillId="0" borderId="0"/>
    <xf numFmtId="0" fontId="108" fillId="0" borderId="0"/>
    <xf numFmtId="0" fontId="17" fillId="0" borderId="0"/>
    <xf numFmtId="0" fontId="97" fillId="0" borderId="0" applyNumberFormat="0" applyFill="0" applyBorder="0" applyAlignment="0" applyProtection="0"/>
    <xf numFmtId="0" fontId="79" fillId="0" borderId="44" applyNumberFormat="0" applyFill="0" applyAlignment="0" applyProtection="0"/>
    <xf numFmtId="0" fontId="79" fillId="0" borderId="0" applyNumberFormat="0" applyFill="0" applyBorder="0" applyAlignment="0" applyProtection="0"/>
    <xf numFmtId="0" fontId="98" fillId="66" borderId="36" applyNumberFormat="0" applyAlignment="0" applyProtection="0"/>
    <xf numFmtId="0" fontId="17" fillId="0" borderId="0"/>
    <xf numFmtId="0" fontId="17" fillId="0" borderId="0"/>
    <xf numFmtId="0" fontId="17" fillId="0" borderId="0"/>
    <xf numFmtId="0" fontId="51" fillId="65" borderId="31" applyNumberFormat="0" applyFont="0" applyAlignment="0" applyProtection="0"/>
    <xf numFmtId="0" fontId="68"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7" fillId="0" borderId="0"/>
    <xf numFmtId="43" fontId="5" fillId="0" borderId="0" applyFon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8" fillId="0" borderId="0">
      <alignment vertical="center"/>
    </xf>
    <xf numFmtId="0" fontId="18" fillId="0" borderId="0">
      <alignment vertical="center"/>
    </xf>
    <xf numFmtId="0" fontId="17" fillId="0" borderId="0"/>
    <xf numFmtId="0" fontId="18" fillId="0" borderId="0">
      <alignment vertical="center"/>
    </xf>
    <xf numFmtId="0" fontId="18" fillId="0" borderId="0">
      <alignment vertical="center"/>
    </xf>
    <xf numFmtId="0" fontId="18" fillId="0" borderId="0">
      <alignment vertical="center"/>
    </xf>
    <xf numFmtId="0" fontId="17" fillId="0" borderId="0"/>
    <xf numFmtId="0" fontId="18" fillId="0" borderId="0">
      <alignment vertical="center"/>
    </xf>
    <xf numFmtId="0" fontId="17" fillId="0" borderId="0"/>
    <xf numFmtId="0" fontId="17" fillId="0" borderId="0"/>
    <xf numFmtId="0" fontId="5" fillId="0" borderId="0"/>
    <xf numFmtId="0" fontId="5" fillId="0" borderId="0"/>
    <xf numFmtId="0" fontId="17" fillId="0" borderId="0"/>
    <xf numFmtId="0" fontId="17" fillId="0" borderId="0"/>
    <xf numFmtId="0" fontId="1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17" fillId="0" borderId="0"/>
    <xf numFmtId="0" fontId="17" fillId="0" borderId="0"/>
    <xf numFmtId="0" fontId="17" fillId="0" borderId="0"/>
    <xf numFmtId="0" fontId="17" fillId="0" borderId="0"/>
    <xf numFmtId="0" fontId="116" fillId="36" borderId="0" applyNumberFormat="0" applyBorder="0" applyAlignment="0" applyProtection="0"/>
    <xf numFmtId="0" fontId="116" fillId="40" borderId="0" applyNumberFormat="0" applyBorder="0" applyAlignment="0" applyProtection="0"/>
    <xf numFmtId="0" fontId="116" fillId="21" borderId="0" applyNumberFormat="0" applyBorder="0" applyAlignment="0" applyProtection="0"/>
    <xf numFmtId="0" fontId="116" fillId="29" borderId="0" applyNumberFormat="0" applyBorder="0" applyAlignment="0" applyProtection="0"/>
    <xf numFmtId="0" fontId="116" fillId="33" borderId="0" applyNumberFormat="0" applyBorder="0" applyAlignment="0" applyProtection="0"/>
    <xf numFmtId="0" fontId="116" fillId="37" borderId="0" applyNumberFormat="0" applyBorder="0" applyAlignment="0" applyProtection="0"/>
    <xf numFmtId="0" fontId="116" fillId="41" borderId="0" applyNumberFormat="0" applyBorder="0" applyAlignment="0" applyProtection="0"/>
    <xf numFmtId="0" fontId="152" fillId="22" borderId="0" applyNumberFormat="0" applyBorder="0" applyAlignment="0" applyProtection="0"/>
    <xf numFmtId="0" fontId="152" fillId="30" borderId="0" applyNumberFormat="0" applyBorder="0" applyAlignment="0" applyProtection="0"/>
    <xf numFmtId="0" fontId="152" fillId="34" borderId="0" applyNumberFormat="0" applyBorder="0" applyAlignment="0" applyProtection="0"/>
    <xf numFmtId="0" fontId="152" fillId="38" borderId="0" applyNumberFormat="0" applyBorder="0" applyAlignment="0" applyProtection="0"/>
    <xf numFmtId="0" fontId="152" fillId="42" borderId="0" applyNumberFormat="0" applyBorder="0" applyAlignment="0" applyProtection="0"/>
    <xf numFmtId="0" fontId="152" fillId="19" borderId="0" applyNumberFormat="0" applyBorder="0" applyAlignment="0" applyProtection="0"/>
    <xf numFmtId="0" fontId="152" fillId="31" borderId="0" applyNumberFormat="0" applyBorder="0" applyAlignment="0" applyProtection="0"/>
    <xf numFmtId="0" fontId="152" fillId="39" borderId="0" applyNumberFormat="0" applyBorder="0" applyAlignment="0" applyProtection="0"/>
    <xf numFmtId="0" fontId="156" fillId="16" borderId="20" applyNumberFormat="0" applyAlignment="0" applyProtection="0"/>
    <xf numFmtId="0" fontId="223" fillId="16" borderId="19" applyNumberFormat="0" applyAlignment="0" applyProtection="0"/>
    <xf numFmtId="0" fontId="167" fillId="15" borderId="19" applyNumberFormat="0" applyAlignment="0" applyProtection="0"/>
    <xf numFmtId="0" fontId="170" fillId="0" borderId="24" applyNumberFormat="0" applyFill="0" applyAlignment="0" applyProtection="0"/>
    <xf numFmtId="0" fontId="224" fillId="14" borderId="0" applyNumberFormat="0" applyBorder="0" applyAlignment="0" applyProtection="0"/>
    <xf numFmtId="0" fontId="116" fillId="18" borderId="23" applyNumberFormat="0" applyFont="0" applyAlignment="0" applyProtection="0"/>
    <xf numFmtId="0" fontId="116" fillId="18" borderId="23" applyNumberFormat="0" applyFont="0" applyAlignment="0" applyProtection="0"/>
    <xf numFmtId="0" fontId="116" fillId="18" borderId="23" applyNumberFormat="0" applyFont="0" applyAlignment="0" applyProtection="0"/>
    <xf numFmtId="0" fontId="116" fillId="18" borderId="23" applyNumberFormat="0" applyFont="0" applyAlignment="0" applyProtection="0"/>
    <xf numFmtId="0" fontId="116" fillId="18" borderId="23" applyNumberFormat="0" applyFont="0" applyAlignment="0" applyProtection="0"/>
    <xf numFmtId="0" fontId="116" fillId="18" borderId="23" applyNumberFormat="0" applyFont="0" applyAlignment="0" applyProtection="0"/>
    <xf numFmtId="0" fontId="110" fillId="0" borderId="0"/>
    <xf numFmtId="0" fontId="51" fillId="0" borderId="0"/>
    <xf numFmtId="0" fontId="116" fillId="0" borderId="0"/>
    <xf numFmtId="0" fontId="116" fillId="0" borderId="0"/>
    <xf numFmtId="0" fontId="92" fillId="0" borderId="0"/>
    <xf numFmtId="0" fontId="92" fillId="0" borderId="0" applyProtection="0"/>
    <xf numFmtId="0" fontId="225" fillId="0" borderId="16" applyNumberFormat="0" applyFill="0" applyAlignment="0" applyProtection="0"/>
    <xf numFmtId="0" fontId="226" fillId="0" borderId="17" applyNumberFormat="0" applyFill="0" applyAlignment="0" applyProtection="0"/>
    <xf numFmtId="0" fontId="227" fillId="0" borderId="18" applyNumberFormat="0" applyFill="0" applyAlignment="0" applyProtection="0"/>
    <xf numFmtId="0" fontId="227" fillId="0" borderId="0" applyNumberFormat="0" applyFill="0" applyBorder="0" applyAlignment="0" applyProtection="0"/>
    <xf numFmtId="0" fontId="228" fillId="0" borderId="21" applyNumberFormat="0" applyFill="0" applyAlignment="0" applyProtection="0"/>
    <xf numFmtId="0" fontId="116" fillId="0" borderId="0"/>
    <xf numFmtId="0" fontId="116" fillId="20" borderId="0" applyNumberFormat="0" applyBorder="0" applyAlignment="0" applyProtection="0"/>
    <xf numFmtId="0" fontId="116" fillId="20" borderId="0" applyNumberFormat="0" applyBorder="0" applyAlignment="0" applyProtection="0"/>
    <xf numFmtId="0" fontId="116" fillId="20" borderId="0" applyNumberFormat="0" applyBorder="0" applyAlignment="0" applyProtection="0"/>
    <xf numFmtId="0" fontId="116" fillId="24" borderId="0" applyNumberFormat="0" applyBorder="0" applyAlignment="0" applyProtection="0"/>
    <xf numFmtId="0" fontId="116" fillId="24" borderId="0" applyNumberFormat="0" applyBorder="0" applyAlignment="0" applyProtection="0"/>
    <xf numFmtId="0" fontId="116" fillId="24" borderId="0" applyNumberFormat="0" applyBorder="0" applyAlignment="0" applyProtection="0"/>
    <xf numFmtId="0" fontId="116" fillId="28" borderId="0" applyNumberFormat="0" applyBorder="0" applyAlignment="0" applyProtection="0"/>
    <xf numFmtId="0" fontId="116" fillId="28" borderId="0" applyNumberFormat="0" applyBorder="0" applyAlignment="0" applyProtection="0"/>
    <xf numFmtId="0" fontId="116" fillId="28" borderId="0" applyNumberFormat="0" applyBorder="0" applyAlignment="0" applyProtection="0"/>
    <xf numFmtId="0" fontId="116" fillId="32" borderId="0" applyNumberFormat="0" applyBorder="0" applyAlignment="0" applyProtection="0"/>
    <xf numFmtId="0" fontId="116" fillId="32" borderId="0" applyNumberFormat="0" applyBorder="0" applyAlignment="0" applyProtection="0"/>
    <xf numFmtId="0" fontId="116" fillId="32" borderId="0" applyNumberFormat="0" applyBorder="0" applyAlignment="0" applyProtection="0"/>
    <xf numFmtId="0" fontId="116" fillId="36" borderId="0" applyNumberFormat="0" applyBorder="0" applyAlignment="0" applyProtection="0"/>
    <xf numFmtId="0" fontId="116" fillId="36" borderId="0" applyNumberFormat="0" applyBorder="0" applyAlignment="0" applyProtection="0"/>
    <xf numFmtId="0" fontId="116" fillId="36" borderId="0" applyNumberFormat="0" applyBorder="0" applyAlignment="0" applyProtection="0"/>
    <xf numFmtId="0" fontId="116" fillId="40" borderId="0" applyNumberFormat="0" applyBorder="0" applyAlignment="0" applyProtection="0"/>
    <xf numFmtId="0" fontId="116" fillId="40" borderId="0" applyNumberFormat="0" applyBorder="0" applyAlignment="0" applyProtection="0"/>
    <xf numFmtId="0" fontId="116" fillId="40" borderId="0" applyNumberFormat="0" applyBorder="0" applyAlignment="0" applyProtection="0"/>
    <xf numFmtId="0" fontId="116" fillId="21" borderId="0" applyNumberFormat="0" applyBorder="0" applyAlignment="0" applyProtection="0"/>
    <xf numFmtId="0" fontId="116" fillId="21" borderId="0" applyNumberFormat="0" applyBorder="0" applyAlignment="0" applyProtection="0"/>
    <xf numFmtId="0" fontId="116" fillId="21" borderId="0" applyNumberFormat="0" applyBorder="0" applyAlignment="0" applyProtection="0"/>
    <xf numFmtId="0" fontId="116" fillId="29" borderId="0" applyNumberFormat="0" applyBorder="0" applyAlignment="0" applyProtection="0"/>
    <xf numFmtId="0" fontId="116" fillId="29" borderId="0" applyNumberFormat="0" applyBorder="0" applyAlignment="0" applyProtection="0"/>
    <xf numFmtId="0" fontId="116" fillId="29" borderId="0" applyNumberFormat="0" applyBorder="0" applyAlignment="0" applyProtection="0"/>
    <xf numFmtId="0" fontId="116" fillId="33" borderId="0" applyNumberFormat="0" applyBorder="0" applyAlignment="0" applyProtection="0"/>
    <xf numFmtId="0" fontId="116" fillId="33" borderId="0" applyNumberFormat="0" applyBorder="0" applyAlignment="0" applyProtection="0"/>
    <xf numFmtId="0" fontId="116" fillId="33" borderId="0" applyNumberFormat="0" applyBorder="0" applyAlignment="0" applyProtection="0"/>
    <xf numFmtId="0" fontId="116" fillId="37" borderId="0" applyNumberFormat="0" applyBorder="0" applyAlignment="0" applyProtection="0"/>
    <xf numFmtId="0" fontId="116" fillId="37" borderId="0" applyNumberFormat="0" applyBorder="0" applyAlignment="0" applyProtection="0"/>
    <xf numFmtId="0" fontId="116" fillId="37"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18" borderId="23" applyNumberFormat="0" applyFont="0" applyAlignment="0" applyProtection="0"/>
    <xf numFmtId="0" fontId="116" fillId="18" borderId="23" applyNumberFormat="0" applyFont="0" applyAlignment="0" applyProtection="0"/>
    <xf numFmtId="0" fontId="116" fillId="18" borderId="23" applyNumberFormat="0" applyFont="0" applyAlignment="0" applyProtection="0"/>
    <xf numFmtId="0" fontId="116" fillId="0" borderId="0"/>
    <xf numFmtId="0" fontId="116" fillId="0" borderId="0"/>
    <xf numFmtId="0" fontId="116" fillId="0" borderId="0"/>
    <xf numFmtId="0" fontId="116" fillId="0" borderId="0"/>
    <xf numFmtId="0" fontId="17" fillId="0" borderId="0"/>
    <xf numFmtId="0" fontId="16" fillId="0" borderId="0" applyNumberFormat="0" applyFill="0" applyBorder="0" applyAlignment="0" applyProtection="0"/>
    <xf numFmtId="0" fontId="11" fillId="0" borderId="0"/>
    <xf numFmtId="0" fontId="5" fillId="0" borderId="0"/>
    <xf numFmtId="0" fontId="229" fillId="0" borderId="16" applyNumberFormat="0" applyFill="0" applyAlignment="0" applyProtection="0"/>
    <xf numFmtId="0" fontId="230" fillId="0" borderId="17" applyNumberFormat="0" applyFill="0" applyAlignment="0" applyProtection="0"/>
    <xf numFmtId="0" fontId="231" fillId="0" borderId="18" applyNumberFormat="0" applyFill="0" applyAlignment="0" applyProtection="0"/>
    <xf numFmtId="0" fontId="231" fillId="0" borderId="0" applyNumberFormat="0" applyFill="0" applyBorder="0" applyAlignment="0" applyProtection="0"/>
    <xf numFmtId="0" fontId="178" fillId="12" borderId="0" applyNumberFormat="0" applyBorder="0" applyAlignment="0" applyProtection="0"/>
    <xf numFmtId="0" fontId="232" fillId="14" borderId="0" applyNumberFormat="0" applyBorder="0" applyAlignment="0" applyProtection="0"/>
    <xf numFmtId="0" fontId="166" fillId="15" borderId="19" applyNumberFormat="0" applyAlignment="0" applyProtection="0"/>
    <xf numFmtId="0" fontId="233" fillId="16" borderId="20" applyNumberFormat="0" applyAlignment="0" applyProtection="0"/>
    <xf numFmtId="0" fontId="234" fillId="16" borderId="19" applyNumberFormat="0" applyAlignment="0" applyProtection="0"/>
    <xf numFmtId="0" fontId="235" fillId="0" borderId="21" applyNumberFormat="0" applyFill="0" applyAlignment="0" applyProtection="0"/>
    <xf numFmtId="0" fontId="50" fillId="17" borderId="22" applyNumberFormat="0" applyAlignment="0" applyProtection="0"/>
    <xf numFmtId="0" fontId="53" fillId="0" borderId="0" applyNumberFormat="0" applyFill="0" applyBorder="0" applyAlignment="0" applyProtection="0"/>
    <xf numFmtId="0" fontId="5" fillId="18" borderId="23" applyNumberFormat="0" applyFont="0" applyAlignment="0" applyProtection="0"/>
    <xf numFmtId="0" fontId="172" fillId="0" borderId="0" applyNumberFormat="0" applyFill="0" applyBorder="0" applyAlignment="0" applyProtection="0"/>
    <xf numFmtId="0" fontId="28" fillId="0" borderId="24" applyNumberFormat="0" applyFill="0" applyAlignment="0" applyProtection="0"/>
    <xf numFmtId="0" fontId="153" fillId="19" borderId="0" applyNumberFormat="0" applyBorder="0" applyAlignment="0" applyProtection="0"/>
    <xf numFmtId="0" fontId="153" fillId="22" borderId="0" applyNumberFormat="0" applyBorder="0" applyAlignment="0" applyProtection="0"/>
    <xf numFmtId="0" fontId="153" fillId="23" borderId="0" applyNumberFormat="0" applyBorder="0" applyAlignment="0" applyProtection="0"/>
    <xf numFmtId="0" fontId="153" fillId="26" borderId="0" applyNumberFormat="0" applyBorder="0" applyAlignment="0" applyProtection="0"/>
    <xf numFmtId="0" fontId="153" fillId="27" borderId="0" applyNumberFormat="0" applyBorder="0" applyAlignment="0" applyProtection="0"/>
    <xf numFmtId="0" fontId="153" fillId="30" borderId="0" applyNumberFormat="0" applyBorder="0" applyAlignment="0" applyProtection="0"/>
    <xf numFmtId="0" fontId="153" fillId="31" borderId="0" applyNumberFormat="0" applyBorder="0" applyAlignment="0" applyProtection="0"/>
    <xf numFmtId="0" fontId="153" fillId="34" borderId="0" applyNumberFormat="0" applyBorder="0" applyAlignment="0" applyProtection="0"/>
    <xf numFmtId="0" fontId="153" fillId="35" borderId="0" applyNumberFormat="0" applyBorder="0" applyAlignment="0" applyProtection="0"/>
    <xf numFmtId="0" fontId="153" fillId="38" borderId="0" applyNumberFormat="0" applyBorder="0" applyAlignment="0" applyProtection="0"/>
    <xf numFmtId="0" fontId="153" fillId="39" borderId="0" applyNumberFormat="0" applyBorder="0" applyAlignment="0" applyProtection="0"/>
    <xf numFmtId="0" fontId="153" fillId="42" borderId="0" applyNumberFormat="0" applyBorder="0" applyAlignment="0" applyProtection="0"/>
    <xf numFmtId="0" fontId="17" fillId="0" borderId="0"/>
    <xf numFmtId="0" fontId="236" fillId="0" borderId="0" applyNumberFormat="0" applyFill="0" applyBorder="0" applyAlignment="0" applyProtection="0"/>
    <xf numFmtId="0" fontId="23" fillId="0" borderId="0"/>
    <xf numFmtId="0" fontId="51" fillId="0" borderId="0"/>
    <xf numFmtId="166" fontId="110" fillId="0" borderId="0"/>
    <xf numFmtId="0" fontId="116" fillId="0" borderId="0"/>
    <xf numFmtId="0" fontId="116" fillId="0" borderId="0"/>
    <xf numFmtId="0" fontId="116" fillId="20" borderId="0" applyNumberFormat="0" applyBorder="0" applyAlignment="0" applyProtection="0"/>
    <xf numFmtId="0" fontId="116" fillId="24" borderId="0" applyNumberFormat="0" applyBorder="0" applyAlignment="0" applyProtection="0"/>
    <xf numFmtId="0" fontId="116" fillId="28" borderId="0" applyNumberFormat="0" applyBorder="0" applyAlignment="0" applyProtection="0"/>
    <xf numFmtId="0" fontId="116" fillId="32" borderId="0" applyNumberFormat="0" applyBorder="0" applyAlignment="0" applyProtection="0"/>
    <xf numFmtId="0" fontId="116" fillId="36" borderId="0" applyNumberFormat="0" applyBorder="0" applyAlignment="0" applyProtection="0"/>
    <xf numFmtId="0" fontId="116" fillId="40" borderId="0" applyNumberFormat="0" applyBorder="0" applyAlignment="0" applyProtection="0"/>
    <xf numFmtId="0" fontId="116" fillId="21" borderId="0" applyNumberFormat="0" applyBorder="0" applyAlignment="0" applyProtection="0"/>
    <xf numFmtId="0" fontId="116" fillId="29" borderId="0" applyNumberFormat="0" applyBorder="0" applyAlignment="0" applyProtection="0"/>
    <xf numFmtId="0" fontId="116" fillId="33" borderId="0" applyNumberFormat="0" applyBorder="0" applyAlignment="0" applyProtection="0"/>
    <xf numFmtId="0" fontId="116" fillId="37" borderId="0" applyNumberFormat="0" applyBorder="0" applyAlignment="0" applyProtection="0"/>
    <xf numFmtId="0" fontId="116" fillId="41" borderId="0" applyNumberFormat="0" applyBorder="0" applyAlignment="0" applyProtection="0"/>
    <xf numFmtId="0" fontId="116" fillId="18" borderId="23" applyNumberFormat="0" applyFont="0" applyAlignment="0" applyProtection="0"/>
    <xf numFmtId="0" fontId="116" fillId="0" borderId="0"/>
    <xf numFmtId="0" fontId="116" fillId="0" borderId="0"/>
    <xf numFmtId="0" fontId="116" fillId="0" borderId="0"/>
    <xf numFmtId="0" fontId="116" fillId="0" borderId="0"/>
    <xf numFmtId="0" fontId="116" fillId="0" borderId="0"/>
    <xf numFmtId="0" fontId="92" fillId="0" borderId="0"/>
    <xf numFmtId="0" fontId="112" fillId="0" borderId="0"/>
    <xf numFmtId="0" fontId="92" fillId="0" borderId="0" applyProtection="0"/>
    <xf numFmtId="0" fontId="52" fillId="0" borderId="0"/>
    <xf numFmtId="0" fontId="1" fillId="0" borderId="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18" borderId="23" applyNumberFormat="0" applyFont="0" applyAlignment="0" applyProtection="0"/>
    <xf numFmtId="0" fontId="1" fillId="18" borderId="23" applyNumberFormat="0" applyFont="0" applyAlignment="0" applyProtection="0"/>
    <xf numFmtId="0" fontId="1" fillId="18" borderId="23" applyNumberFormat="0" applyFont="0" applyAlignment="0" applyProtection="0"/>
    <xf numFmtId="0" fontId="1" fillId="18" borderId="23" applyNumberFormat="0" applyFont="0" applyAlignment="0" applyProtection="0"/>
    <xf numFmtId="0" fontId="1" fillId="18" borderId="23" applyNumberFormat="0" applyFont="0" applyAlignment="0" applyProtection="0"/>
    <xf numFmtId="0" fontId="1" fillId="18" borderId="23" applyNumberFormat="0" applyFont="0" applyAlignment="0" applyProtection="0"/>
    <xf numFmtId="0" fontId="23" fillId="0" borderId="0"/>
    <xf numFmtId="0" fontId="23" fillId="0" borderId="0"/>
    <xf numFmtId="0" fontId="49" fillId="22" borderId="0" applyNumberFormat="0" applyBorder="0" applyAlignment="0" applyProtection="0"/>
    <xf numFmtId="0" fontId="49" fillId="30" borderId="0" applyNumberFormat="0" applyBorder="0" applyAlignment="0" applyProtection="0"/>
    <xf numFmtId="0" fontId="49" fillId="34" borderId="0" applyNumberFormat="0" applyBorder="0" applyAlignment="0" applyProtection="0"/>
    <xf numFmtId="0" fontId="49" fillId="38" borderId="0" applyNumberFormat="0" applyBorder="0" applyAlignment="0" applyProtection="0"/>
    <xf numFmtId="0" fontId="49" fillId="42" borderId="0" applyNumberFormat="0" applyBorder="0" applyAlignment="0" applyProtection="0"/>
    <xf numFmtId="0" fontId="49" fillId="19" borderId="0" applyNumberFormat="0" applyBorder="0" applyAlignment="0" applyProtection="0"/>
    <xf numFmtId="0" fontId="49" fillId="31" borderId="0" applyNumberFormat="0" applyBorder="0" applyAlignment="0" applyProtection="0"/>
    <xf numFmtId="0" fontId="49" fillId="39" borderId="0" applyNumberFormat="0" applyBorder="0" applyAlignment="0" applyProtection="0"/>
    <xf numFmtId="0" fontId="44" fillId="16" borderId="20" applyNumberFormat="0" applyAlignment="0" applyProtection="0"/>
    <xf numFmtId="0" fontId="45" fillId="16" borderId="19" applyNumberFormat="0" applyAlignment="0" applyProtection="0"/>
    <xf numFmtId="0" fontId="43" fillId="15" borderId="19" applyNumberFormat="0" applyAlignment="0" applyProtection="0"/>
    <xf numFmtId="0" fontId="33" fillId="0" borderId="24" applyNumberFormat="0" applyFill="0" applyAlignment="0" applyProtection="0"/>
    <xf numFmtId="0" fontId="42" fillId="14" borderId="0" applyNumberFormat="0" applyBorder="0" applyAlignment="0" applyProtection="0"/>
    <xf numFmtId="0" fontId="92" fillId="0" borderId="0"/>
    <xf numFmtId="0" fontId="1" fillId="0" borderId="0"/>
    <xf numFmtId="0" fontId="116" fillId="0" borderId="0"/>
    <xf numFmtId="0" fontId="1" fillId="0" borderId="0"/>
    <xf numFmtId="0" fontId="37" fillId="0" borderId="16" applyNumberFormat="0" applyFill="0" applyAlignment="0" applyProtection="0"/>
    <xf numFmtId="0" fontId="38" fillId="0" borderId="17" applyNumberFormat="0" applyFill="0" applyAlignment="0" applyProtection="0"/>
    <xf numFmtId="0" fontId="39" fillId="0" borderId="18" applyNumberFormat="0" applyFill="0" applyAlignment="0" applyProtection="0"/>
    <xf numFmtId="0" fontId="39" fillId="0" borderId="0" applyNumberFormat="0" applyFill="0" applyBorder="0" applyAlignment="0" applyProtection="0"/>
    <xf numFmtId="0" fontId="46" fillId="0" borderId="21" applyNumberFormat="0" applyFill="0" applyAlignment="0" applyProtection="0"/>
    <xf numFmtId="0" fontId="17" fillId="0" borderId="0"/>
    <xf numFmtId="0" fontId="92" fillId="0" borderId="0" applyProtection="0"/>
    <xf numFmtId="0" fontId="1" fillId="18" borderId="23" applyNumberFormat="0" applyFont="0" applyAlignment="0" applyProtection="0"/>
    <xf numFmtId="0" fontId="1" fillId="18" borderId="23" applyNumberFormat="0" applyFont="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92" fillId="0" borderId="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18" borderId="23" applyNumberFormat="0" applyFont="0" applyAlignment="0" applyProtection="0"/>
    <xf numFmtId="0" fontId="112" fillId="0" borderId="0"/>
    <xf numFmtId="0" fontId="92" fillId="0" borderId="0"/>
    <xf numFmtId="0" fontId="51" fillId="0" borderId="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18" borderId="23" applyNumberFormat="0" applyFont="0" applyAlignment="0" applyProtection="0"/>
    <xf numFmtId="0" fontId="1" fillId="18" borderId="23" applyNumberFormat="0" applyFont="0" applyAlignment="0" applyProtection="0"/>
    <xf numFmtId="0" fontId="116" fillId="0" borderId="0"/>
    <xf numFmtId="0" fontId="116" fillId="0" borderId="0"/>
    <xf numFmtId="0" fontId="1" fillId="20" borderId="0" applyNumberFormat="0" applyBorder="0" applyAlignment="0" applyProtection="0"/>
    <xf numFmtId="0" fontId="116" fillId="20" borderId="0" applyNumberFormat="0" applyBorder="0" applyAlignment="0" applyProtection="0"/>
    <xf numFmtId="0" fontId="1" fillId="24" borderId="0" applyNumberFormat="0" applyBorder="0" applyAlignment="0" applyProtection="0"/>
    <xf numFmtId="0" fontId="116" fillId="24" borderId="0" applyNumberFormat="0" applyBorder="0" applyAlignment="0" applyProtection="0"/>
    <xf numFmtId="0" fontId="1" fillId="28" borderId="0" applyNumberFormat="0" applyBorder="0" applyAlignment="0" applyProtection="0"/>
    <xf numFmtId="0" fontId="116" fillId="28" borderId="0" applyNumberFormat="0" applyBorder="0" applyAlignment="0" applyProtection="0"/>
    <xf numFmtId="0" fontId="1" fillId="32" borderId="0" applyNumberFormat="0" applyBorder="0" applyAlignment="0" applyProtection="0"/>
    <xf numFmtId="0" fontId="116" fillId="32" borderId="0" applyNumberFormat="0" applyBorder="0" applyAlignment="0" applyProtection="0"/>
    <xf numFmtId="0" fontId="1" fillId="36" borderId="0" applyNumberFormat="0" applyBorder="0" applyAlignment="0" applyProtection="0"/>
    <xf numFmtId="0" fontId="116" fillId="36" borderId="0" applyNumberFormat="0" applyBorder="0" applyAlignment="0" applyProtection="0"/>
    <xf numFmtId="0" fontId="1" fillId="40" borderId="0" applyNumberFormat="0" applyBorder="0" applyAlignment="0" applyProtection="0"/>
    <xf numFmtId="0" fontId="116" fillId="40" borderId="0" applyNumberFormat="0" applyBorder="0" applyAlignment="0" applyProtection="0"/>
    <xf numFmtId="0" fontId="1" fillId="21" borderId="0" applyNumberFormat="0" applyBorder="0" applyAlignment="0" applyProtection="0"/>
    <xf numFmtId="0" fontId="116" fillId="21" borderId="0" applyNumberFormat="0" applyBorder="0" applyAlignment="0" applyProtection="0"/>
    <xf numFmtId="0" fontId="116" fillId="25" borderId="0" applyNumberFormat="0" applyBorder="0" applyAlignment="0" applyProtection="0"/>
    <xf numFmtId="0" fontId="1" fillId="29" borderId="0" applyNumberFormat="0" applyBorder="0" applyAlignment="0" applyProtection="0"/>
    <xf numFmtId="0" fontId="116" fillId="29" borderId="0" applyNumberFormat="0" applyBorder="0" applyAlignment="0" applyProtection="0"/>
    <xf numFmtId="0" fontId="1" fillId="33" borderId="0" applyNumberFormat="0" applyBorder="0" applyAlignment="0" applyProtection="0"/>
    <xf numFmtId="0" fontId="116" fillId="33" borderId="0" applyNumberFormat="0" applyBorder="0" applyAlignment="0" applyProtection="0"/>
    <xf numFmtId="0" fontId="1" fillId="37" borderId="0" applyNumberFormat="0" applyBorder="0" applyAlignment="0" applyProtection="0"/>
    <xf numFmtId="0" fontId="116" fillId="37" borderId="0" applyNumberFormat="0" applyBorder="0" applyAlignment="0" applyProtection="0"/>
    <xf numFmtId="0" fontId="1" fillId="41" borderId="0" applyNumberFormat="0" applyBorder="0" applyAlignment="0" applyProtection="0"/>
    <xf numFmtId="0" fontId="116" fillId="41" borderId="0" applyNumberFormat="0" applyBorder="0" applyAlignment="0" applyProtection="0"/>
    <xf numFmtId="0" fontId="116" fillId="18" borderId="23" applyNumberFormat="0" applyFont="0" applyAlignment="0" applyProtection="0"/>
    <xf numFmtId="0" fontId="1" fillId="18" borderId="23" applyNumberFormat="0" applyFont="0" applyAlignment="0" applyProtection="0"/>
    <xf numFmtId="0" fontId="116" fillId="0" borderId="0"/>
    <xf numFmtId="0" fontId="116" fillId="0" borderId="0"/>
    <xf numFmtId="0" fontId="116" fillId="0" borderId="0"/>
    <xf numFmtId="0" fontId="116" fillId="0" borderId="0"/>
    <xf numFmtId="0" fontId="116" fillId="20" borderId="0" applyNumberFormat="0" applyBorder="0" applyAlignment="0" applyProtection="0"/>
    <xf numFmtId="0" fontId="116" fillId="20" borderId="0" applyNumberFormat="0" applyBorder="0" applyAlignment="0" applyProtection="0"/>
    <xf numFmtId="0" fontId="116" fillId="20" borderId="0" applyNumberFormat="0" applyBorder="0" applyAlignment="0" applyProtection="0"/>
    <xf numFmtId="0" fontId="116" fillId="24" borderId="0" applyNumberFormat="0" applyBorder="0" applyAlignment="0" applyProtection="0"/>
    <xf numFmtId="0" fontId="116" fillId="24" borderId="0" applyNumberFormat="0" applyBorder="0" applyAlignment="0" applyProtection="0"/>
    <xf numFmtId="0" fontId="116" fillId="24" borderId="0" applyNumberFormat="0" applyBorder="0" applyAlignment="0" applyProtection="0"/>
    <xf numFmtId="0" fontId="116" fillId="28" borderId="0" applyNumberFormat="0" applyBorder="0" applyAlignment="0" applyProtection="0"/>
    <xf numFmtId="0" fontId="116" fillId="28" borderId="0" applyNumberFormat="0" applyBorder="0" applyAlignment="0" applyProtection="0"/>
    <xf numFmtId="0" fontId="116" fillId="28" borderId="0" applyNumberFormat="0" applyBorder="0" applyAlignment="0" applyProtection="0"/>
    <xf numFmtId="0" fontId="116" fillId="32" borderId="0" applyNumberFormat="0" applyBorder="0" applyAlignment="0" applyProtection="0"/>
    <xf numFmtId="0" fontId="116" fillId="32" borderId="0" applyNumberFormat="0" applyBorder="0" applyAlignment="0" applyProtection="0"/>
    <xf numFmtId="0" fontId="116" fillId="32" borderId="0" applyNumberFormat="0" applyBorder="0" applyAlignment="0" applyProtection="0"/>
    <xf numFmtId="0" fontId="116" fillId="36" borderId="0" applyNumberFormat="0" applyBorder="0" applyAlignment="0" applyProtection="0"/>
    <xf numFmtId="0" fontId="116" fillId="36" borderId="0" applyNumberFormat="0" applyBorder="0" applyAlignment="0" applyProtection="0"/>
    <xf numFmtId="0" fontId="116" fillId="36" borderId="0" applyNumberFormat="0" applyBorder="0" applyAlignment="0" applyProtection="0"/>
    <xf numFmtId="0" fontId="116" fillId="40" borderId="0" applyNumberFormat="0" applyBorder="0" applyAlignment="0" applyProtection="0"/>
    <xf numFmtId="0" fontId="116" fillId="40" borderId="0" applyNumberFormat="0" applyBorder="0" applyAlignment="0" applyProtection="0"/>
    <xf numFmtId="0" fontId="116" fillId="40" borderId="0" applyNumberFormat="0" applyBorder="0" applyAlignment="0" applyProtection="0"/>
    <xf numFmtId="0" fontId="116" fillId="21" borderId="0" applyNumberFormat="0" applyBorder="0" applyAlignment="0" applyProtection="0"/>
    <xf numFmtId="0" fontId="116" fillId="21" borderId="0" applyNumberFormat="0" applyBorder="0" applyAlignment="0" applyProtection="0"/>
    <xf numFmtId="0" fontId="116" fillId="21" borderId="0" applyNumberFormat="0" applyBorder="0" applyAlignment="0" applyProtection="0"/>
    <xf numFmtId="0" fontId="116" fillId="25" borderId="0" applyNumberFormat="0" applyBorder="0" applyAlignment="0" applyProtection="0"/>
    <xf numFmtId="0" fontId="116" fillId="25" borderId="0" applyNumberFormat="0" applyBorder="0" applyAlignment="0" applyProtection="0"/>
    <xf numFmtId="0" fontId="116" fillId="25" borderId="0" applyNumberFormat="0" applyBorder="0" applyAlignment="0" applyProtection="0"/>
    <xf numFmtId="0" fontId="116" fillId="29" borderId="0" applyNumberFormat="0" applyBorder="0" applyAlignment="0" applyProtection="0"/>
    <xf numFmtId="0" fontId="116" fillId="29" borderId="0" applyNumberFormat="0" applyBorder="0" applyAlignment="0" applyProtection="0"/>
    <xf numFmtId="0" fontId="116" fillId="29" borderId="0" applyNumberFormat="0" applyBorder="0" applyAlignment="0" applyProtection="0"/>
    <xf numFmtId="0" fontId="116" fillId="33" borderId="0" applyNumberFormat="0" applyBorder="0" applyAlignment="0" applyProtection="0"/>
    <xf numFmtId="0" fontId="116" fillId="33" borderId="0" applyNumberFormat="0" applyBorder="0" applyAlignment="0" applyProtection="0"/>
    <xf numFmtId="0" fontId="116" fillId="33" borderId="0" applyNumberFormat="0" applyBorder="0" applyAlignment="0" applyProtection="0"/>
    <xf numFmtId="0" fontId="116" fillId="37" borderId="0" applyNumberFormat="0" applyBorder="0" applyAlignment="0" applyProtection="0"/>
    <xf numFmtId="0" fontId="116" fillId="37" borderId="0" applyNumberFormat="0" applyBorder="0" applyAlignment="0" applyProtection="0"/>
    <xf numFmtId="0" fontId="116" fillId="37"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18" borderId="23" applyNumberFormat="0" applyFont="0" applyAlignment="0" applyProtection="0"/>
    <xf numFmtId="0" fontId="116" fillId="18" borderId="23" applyNumberFormat="0" applyFont="0" applyAlignment="0" applyProtection="0"/>
    <xf numFmtId="0" fontId="116" fillId="18" borderId="23" applyNumberFormat="0" applyFont="0" applyAlignment="0" applyProtection="0"/>
    <xf numFmtId="0" fontId="116" fillId="0" borderId="0"/>
    <xf numFmtId="0" fontId="116" fillId="20" borderId="0" applyNumberFormat="0" applyBorder="0" applyAlignment="0" applyProtection="0"/>
    <xf numFmtId="0" fontId="116" fillId="20" borderId="0" applyNumberFormat="0" applyBorder="0" applyAlignment="0" applyProtection="0"/>
    <xf numFmtId="0" fontId="116" fillId="24" borderId="0" applyNumberFormat="0" applyBorder="0" applyAlignment="0" applyProtection="0"/>
    <xf numFmtId="0" fontId="116" fillId="24" borderId="0" applyNumberFormat="0" applyBorder="0" applyAlignment="0" applyProtection="0"/>
    <xf numFmtId="0" fontId="116" fillId="28" borderId="0" applyNumberFormat="0" applyBorder="0" applyAlignment="0" applyProtection="0"/>
    <xf numFmtId="0" fontId="116" fillId="28" borderId="0" applyNumberFormat="0" applyBorder="0" applyAlignment="0" applyProtection="0"/>
    <xf numFmtId="0" fontId="116" fillId="32" borderId="0" applyNumberFormat="0" applyBorder="0" applyAlignment="0" applyProtection="0"/>
    <xf numFmtId="0" fontId="116" fillId="32" borderId="0" applyNumberFormat="0" applyBorder="0" applyAlignment="0" applyProtection="0"/>
    <xf numFmtId="0" fontId="116" fillId="36" borderId="0" applyNumberFormat="0" applyBorder="0" applyAlignment="0" applyProtection="0"/>
    <xf numFmtId="0" fontId="116" fillId="36" borderId="0" applyNumberFormat="0" applyBorder="0" applyAlignment="0" applyProtection="0"/>
    <xf numFmtId="0" fontId="116" fillId="40" borderId="0" applyNumberFormat="0" applyBorder="0" applyAlignment="0" applyProtection="0"/>
    <xf numFmtId="0" fontId="116" fillId="40" borderId="0" applyNumberFormat="0" applyBorder="0" applyAlignment="0" applyProtection="0"/>
    <xf numFmtId="0" fontId="116" fillId="21" borderId="0" applyNumberFormat="0" applyBorder="0" applyAlignment="0" applyProtection="0"/>
    <xf numFmtId="0" fontId="116" fillId="21" borderId="0" applyNumberFormat="0" applyBorder="0" applyAlignment="0" applyProtection="0"/>
    <xf numFmtId="0" fontId="116" fillId="25" borderId="0" applyNumberFormat="0" applyBorder="0" applyAlignment="0" applyProtection="0"/>
    <xf numFmtId="0" fontId="116" fillId="25" borderId="0" applyNumberFormat="0" applyBorder="0" applyAlignment="0" applyProtection="0"/>
    <xf numFmtId="0" fontId="116" fillId="29" borderId="0" applyNumberFormat="0" applyBorder="0" applyAlignment="0" applyProtection="0"/>
    <xf numFmtId="0" fontId="116" fillId="29" borderId="0" applyNumberFormat="0" applyBorder="0" applyAlignment="0" applyProtection="0"/>
    <xf numFmtId="0" fontId="116" fillId="33" borderId="0" applyNumberFormat="0" applyBorder="0" applyAlignment="0" applyProtection="0"/>
    <xf numFmtId="0" fontId="116" fillId="33" borderId="0" applyNumberFormat="0" applyBorder="0" applyAlignment="0" applyProtection="0"/>
    <xf numFmtId="0" fontId="116" fillId="37" borderId="0" applyNumberFormat="0" applyBorder="0" applyAlignment="0" applyProtection="0"/>
    <xf numFmtId="0" fontId="116" fillId="37"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18" borderId="23" applyNumberFormat="0" applyFont="0" applyAlignment="0" applyProtection="0"/>
    <xf numFmtId="0" fontId="116" fillId="18" borderId="23" applyNumberFormat="0" applyFont="0" applyAlignment="0" applyProtection="0"/>
    <xf numFmtId="0" fontId="116" fillId="0" borderId="0"/>
    <xf numFmtId="166" fontId="110" fillId="0" borderId="0"/>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 fillId="0" borderId="0"/>
    <xf numFmtId="0" fontId="1" fillId="0" borderId="0"/>
    <xf numFmtId="0" fontId="1" fillId="0" borderId="0"/>
    <xf numFmtId="0" fontId="110" fillId="0" borderId="0"/>
    <xf numFmtId="0" fontId="21" fillId="0" borderId="0" applyNumberFormat="0" applyFill="0" applyBorder="0" applyAlignment="0" applyProtection="0">
      <alignment vertical="top"/>
      <protection locked="0"/>
    </xf>
    <xf numFmtId="0" fontId="92" fillId="0" borderId="0" applyProtection="0"/>
    <xf numFmtId="0" fontId="116" fillId="32" borderId="0" applyNumberFormat="0" applyBorder="0" applyAlignment="0" applyProtection="0"/>
    <xf numFmtId="0" fontId="116" fillId="28" borderId="0" applyNumberFormat="0" applyBorder="0" applyAlignment="0" applyProtection="0"/>
    <xf numFmtId="0" fontId="116" fillId="24" borderId="0" applyNumberFormat="0" applyBorder="0" applyAlignment="0" applyProtection="0"/>
    <xf numFmtId="0" fontId="116" fillId="20" borderId="0" applyNumberFormat="0" applyBorder="0" applyAlignment="0" applyProtection="0"/>
    <xf numFmtId="0" fontId="23" fillId="0" borderId="0"/>
    <xf numFmtId="0" fontId="116" fillId="0" borderId="0"/>
    <xf numFmtId="0" fontId="116" fillId="0" borderId="0"/>
    <xf numFmtId="0" fontId="17" fillId="0" borderId="0"/>
    <xf numFmtId="43" fontId="17" fillId="0" borderId="0" applyFont="0" applyFill="0" applyBorder="0" applyAlignment="0" applyProtection="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7" fillId="0" borderId="0"/>
    <xf numFmtId="0" fontId="54" fillId="63" borderId="0" applyNumberFormat="0" applyBorder="0" applyAlignment="0" applyProtection="0"/>
    <xf numFmtId="0" fontId="1" fillId="50" borderId="0" applyNumberFormat="0" applyBorder="0" applyAlignment="0" applyProtection="0"/>
    <xf numFmtId="0" fontId="54" fillId="50" borderId="0" applyNumberFormat="0" applyBorder="0" applyAlignment="0" applyProtection="0"/>
    <xf numFmtId="0" fontId="1" fillId="52" borderId="0" applyNumberFormat="0" applyBorder="0" applyAlignment="0" applyProtection="0"/>
    <xf numFmtId="0" fontId="54" fillId="65" borderId="0" applyNumberFormat="0" applyBorder="0" applyAlignment="0" applyProtection="0"/>
    <xf numFmtId="0" fontId="1" fillId="65" borderId="0" applyNumberFormat="0" applyBorder="0" applyAlignment="0" applyProtection="0"/>
    <xf numFmtId="0" fontId="54" fillId="63" borderId="0" applyNumberFormat="0" applyBorder="0" applyAlignment="0" applyProtection="0"/>
    <xf numFmtId="0" fontId="1" fillId="67" borderId="0" applyNumberFormat="0" applyBorder="0" applyAlignment="0" applyProtection="0"/>
    <xf numFmtId="0" fontId="54" fillId="49" borderId="0" applyNumberFormat="0" applyBorder="0" applyAlignment="0" applyProtection="0"/>
    <xf numFmtId="0" fontId="1" fillId="50" borderId="0" applyNumberFormat="0" applyBorder="0" applyAlignment="0" applyProtection="0"/>
    <xf numFmtId="0" fontId="54" fillId="50" borderId="0" applyNumberFormat="0" applyBorder="0" applyAlignment="0" applyProtection="0"/>
    <xf numFmtId="0" fontId="1" fillId="65" borderId="0" applyNumberFormat="0" applyBorder="0" applyAlignment="0" applyProtection="0"/>
    <xf numFmtId="0" fontId="54" fillId="63" borderId="0" applyNumberFormat="0" applyBorder="0" applyAlignment="0" applyProtection="0"/>
    <xf numFmtId="0" fontId="1" fillId="50" borderId="0" applyNumberFormat="0" applyBorder="0" applyAlignment="0" applyProtection="0"/>
    <xf numFmtId="0" fontId="54" fillId="52" borderId="0" applyNumberFormat="0" applyBorder="0" applyAlignment="0" applyProtection="0"/>
    <xf numFmtId="0" fontId="54" fillId="64" borderId="0" applyNumberFormat="0" applyBorder="0" applyAlignment="0" applyProtection="0"/>
    <xf numFmtId="0" fontId="1" fillId="64" borderId="0" applyNumberFormat="0" applyBorder="0" applyAlignment="0" applyProtection="0"/>
    <xf numFmtId="0" fontId="54" fillId="63" borderId="0" applyNumberFormat="0" applyBorder="0" applyAlignment="0" applyProtection="0"/>
    <xf numFmtId="0" fontId="1" fillId="63" borderId="0" applyNumberFormat="0" applyBorder="0" applyAlignment="0" applyProtection="0"/>
    <xf numFmtId="0" fontId="54" fillId="51" borderId="0" applyNumberFormat="0" applyBorder="0" applyAlignment="0" applyProtection="0"/>
    <xf numFmtId="0" fontId="1" fillId="50" borderId="0" applyNumberFormat="0" applyBorder="0" applyAlignment="0" applyProtection="0"/>
    <xf numFmtId="0" fontId="54" fillId="50" borderId="0" applyNumberFormat="0" applyBorder="0" applyAlignment="0" applyProtection="0"/>
    <xf numFmtId="0" fontId="1" fillId="64" borderId="0" applyNumberFormat="0" applyBorder="0" applyAlignment="0" applyProtection="0"/>
    <xf numFmtId="0" fontId="83" fillId="63" borderId="28" applyNumberFormat="0" applyAlignment="0" applyProtection="0"/>
    <xf numFmtId="0" fontId="83" fillId="63" borderId="28" applyNumberFormat="0" applyAlignment="0" applyProtection="0"/>
    <xf numFmtId="0" fontId="233" fillId="67" borderId="20" applyNumberFormat="0" applyAlignment="0" applyProtection="0"/>
    <xf numFmtId="0" fontId="44" fillId="67" borderId="20" applyNumberFormat="0" applyAlignment="0" applyProtection="0"/>
    <xf numFmtId="179" fontId="41" fillId="13" borderId="0" applyNumberFormat="0" applyBorder="0" applyAlignment="0" applyProtection="0"/>
    <xf numFmtId="0" fontId="237" fillId="63" borderId="29" applyNumberFormat="0" applyAlignment="0" applyProtection="0"/>
    <xf numFmtId="0" fontId="237" fillId="63" borderId="29" applyNumberFormat="0" applyAlignment="0" applyProtection="0"/>
    <xf numFmtId="0" fontId="237" fillId="63" borderId="29" applyNumberFormat="0" applyAlignment="0" applyProtection="0"/>
    <xf numFmtId="0" fontId="162" fillId="67" borderId="19" applyNumberFormat="0" applyAlignment="0" applyProtection="0"/>
    <xf numFmtId="43" fontId="17" fillId="0" borderId="0" applyFont="0" applyFill="0" applyBorder="0" applyAlignment="0" applyProtection="0"/>
    <xf numFmtId="0" fontId="103" fillId="50" borderId="29" applyNumberFormat="0" applyAlignment="0" applyProtection="0"/>
    <xf numFmtId="0" fontId="103" fillId="50" borderId="29" applyNumberFormat="0" applyAlignment="0" applyProtection="0"/>
    <xf numFmtId="0" fontId="103" fillId="50" borderId="29" applyNumberFormat="0" applyAlignment="0" applyProtection="0"/>
    <xf numFmtId="0" fontId="43" fillId="64" borderId="19" applyNumberFormat="0" applyAlignment="0" applyProtection="0"/>
    <xf numFmtId="0" fontId="80" fillId="0" borderId="30" applyNumberFormat="0" applyFill="0" applyAlignment="0" applyProtection="0"/>
    <xf numFmtId="0" fontId="80" fillId="0" borderId="30" applyNumberFormat="0" applyFill="0" applyAlignment="0" applyProtection="0"/>
    <xf numFmtId="0" fontId="33" fillId="0" borderId="40" applyNumberFormat="0" applyFill="0" applyAlignment="0" applyProtection="0"/>
    <xf numFmtId="0" fontId="236" fillId="0" borderId="0" applyNumberFormat="0" applyFill="0" applyBorder="0" applyAlignment="0" applyProtection="0"/>
    <xf numFmtId="0" fontId="16" fillId="0" borderId="0" applyNumberFormat="0" applyFill="0" applyBorder="0" applyAlignment="0" applyProtection="0"/>
    <xf numFmtId="0" fontId="21" fillId="0" borderId="0" applyNumberFormat="0" applyFill="0" applyBorder="0" applyAlignment="0" applyProtection="0">
      <alignment vertical="top"/>
      <protection locked="0"/>
    </xf>
    <xf numFmtId="0" fontId="90" fillId="64" borderId="0" applyNumberFormat="0" applyBorder="0" applyAlignment="0" applyProtection="0"/>
    <xf numFmtId="179" fontId="5" fillId="0" borderId="0"/>
    <xf numFmtId="179" fontId="5" fillId="0" borderId="0"/>
    <xf numFmtId="179" fontId="5" fillId="0" borderId="0"/>
    <xf numFmtId="179" fontId="5" fillId="0" borderId="0"/>
    <xf numFmtId="179" fontId="5" fillId="0" borderId="0"/>
    <xf numFmtId="179" fontId="78" fillId="0" borderId="0"/>
    <xf numFmtId="179" fontId="17" fillId="0" borderId="0"/>
    <xf numFmtId="179" fontId="17" fillId="0" borderId="0" applyNumberFormat="0" applyFill="0" applyBorder="0" applyAlignment="0" applyProtection="0"/>
    <xf numFmtId="179" fontId="190" fillId="0" borderId="0"/>
    <xf numFmtId="179" fontId="190" fillId="0" borderId="0"/>
    <xf numFmtId="179" fontId="190" fillId="0" borderId="0"/>
    <xf numFmtId="179" fontId="190" fillId="0" borderId="0"/>
    <xf numFmtId="179" fontId="78" fillId="0" borderId="0"/>
    <xf numFmtId="0" fontId="17" fillId="65" borderId="31" applyNumberFormat="0" applyFont="0" applyAlignment="0" applyProtection="0"/>
    <xf numFmtId="0" fontId="17" fillId="65" borderId="31" applyNumberFormat="0" applyFont="0" applyAlignment="0" applyProtection="0"/>
    <xf numFmtId="0" fontId="54" fillId="18" borderId="23" applyNumberFormat="0" applyFont="0" applyAlignment="0" applyProtection="0"/>
    <xf numFmtId="9" fontId="78" fillId="0" borderId="0" applyFont="0" applyFill="0" applyBorder="0" applyAlignment="0" applyProtection="0"/>
    <xf numFmtId="179" fontId="17" fillId="0" borderId="0" applyNumberForma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0" fontId="110" fillId="0" borderId="0"/>
    <xf numFmtId="0" fontId="112" fillId="0" borderId="0"/>
    <xf numFmtId="0" fontId="51" fillId="0" borderId="0"/>
    <xf numFmtId="0" fontId="92" fillId="0" borderId="0" applyProtection="0"/>
    <xf numFmtId="0" fontId="92" fillId="0" borderId="0"/>
    <xf numFmtId="0" fontId="17" fillId="0" borderId="0"/>
    <xf numFmtId="0" fontId="17" fillId="0" borderId="0"/>
    <xf numFmtId="0" fontId="54" fillId="0" borderId="0"/>
    <xf numFmtId="0" fontId="17" fillId="0" borderId="0"/>
    <xf numFmtId="0" fontId="17" fillId="0" borderId="0"/>
    <xf numFmtId="0" fontId="17" fillId="0" borderId="0"/>
    <xf numFmtId="0" fontId="17" fillId="0" borderId="0"/>
    <xf numFmtId="37" fontId="19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4" fillId="0" borderId="0"/>
    <xf numFmtId="0" fontId="78" fillId="0" borderId="0"/>
    <xf numFmtId="166" fontId="133" fillId="0" borderId="0"/>
    <xf numFmtId="166" fontId="133" fillId="0" borderId="0"/>
    <xf numFmtId="0" fontId="78" fillId="0" borderId="0"/>
    <xf numFmtId="0" fontId="78" fillId="0" borderId="0"/>
    <xf numFmtId="0" fontId="54" fillId="0" borderId="0"/>
    <xf numFmtId="0" fontId="51" fillId="0" borderId="0"/>
    <xf numFmtId="0" fontId="116" fillId="0" borderId="0"/>
    <xf numFmtId="0" fontId="78" fillId="0" borderId="0"/>
    <xf numFmtId="0" fontId="116" fillId="0" borderId="0"/>
    <xf numFmtId="0" fontId="11" fillId="0" borderId="0"/>
    <xf numFmtId="0" fontId="19" fillId="0" borderId="0"/>
    <xf numFmtId="166" fontId="133" fillId="0" borderId="0"/>
    <xf numFmtId="0" fontId="17" fillId="0" borderId="0"/>
    <xf numFmtId="0" fontId="5" fillId="0" borderId="0"/>
    <xf numFmtId="0" fontId="1" fillId="0" borderId="0"/>
    <xf numFmtId="0" fontId="17" fillId="0" borderId="0"/>
    <xf numFmtId="0" fontId="116" fillId="0" borderId="0"/>
    <xf numFmtId="0" fontId="116" fillId="0" borderId="0"/>
    <xf numFmtId="166" fontId="133" fillId="0" borderId="0"/>
    <xf numFmtId="0" fontId="17" fillId="0" borderId="0"/>
    <xf numFmtId="0" fontId="5" fillId="0" borderId="0"/>
    <xf numFmtId="0" fontId="17" fillId="0" borderId="0" applyNumberFormat="0" applyFill="0" applyBorder="0" applyAlignment="0" applyProtection="0"/>
    <xf numFmtId="0" fontId="17" fillId="0" borderId="0"/>
    <xf numFmtId="0" fontId="51" fillId="0" borderId="0"/>
    <xf numFmtId="0" fontId="116" fillId="0" borderId="0"/>
    <xf numFmtId="37" fontId="198" fillId="0" borderId="0"/>
    <xf numFmtId="0" fontId="92" fillId="0" borderId="0"/>
    <xf numFmtId="0" fontId="11" fillId="0" borderId="0"/>
    <xf numFmtId="0" fontId="116" fillId="0" borderId="0"/>
    <xf numFmtId="0" fontId="5" fillId="0" borderId="0"/>
    <xf numFmtId="0" fontId="17" fillId="0" borderId="0"/>
    <xf numFmtId="0" fontId="1" fillId="0" borderId="0"/>
    <xf numFmtId="0" fontId="112" fillId="0" borderId="0"/>
    <xf numFmtId="0" fontId="92" fillId="0" borderId="0" applyProtection="0"/>
    <xf numFmtId="0" fontId="85"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16" fillId="20" borderId="0" applyNumberFormat="0" applyBorder="0" applyAlignment="0" applyProtection="0"/>
    <xf numFmtId="0" fontId="150" fillId="50" borderId="0" applyNumberFormat="0" applyBorder="0" applyAlignment="0" applyProtection="0"/>
    <xf numFmtId="0" fontId="54" fillId="63" borderId="0" applyNumberFormat="0" applyBorder="0" applyAlignment="0" applyProtection="0"/>
    <xf numFmtId="0" fontId="1" fillId="20" borderId="0" applyNumberFormat="0" applyBorder="0" applyAlignment="0" applyProtection="0"/>
    <xf numFmtId="0" fontId="78" fillId="45" borderId="0" applyNumberFormat="0" applyBorder="0" applyAlignment="0" applyProtection="0"/>
    <xf numFmtId="0" fontId="116" fillId="24" borderId="0" applyNumberFormat="0" applyBorder="0" applyAlignment="0" applyProtection="0"/>
    <xf numFmtId="0" fontId="150" fillId="52" borderId="0" applyNumberFormat="0" applyBorder="0" applyAlignment="0" applyProtection="0"/>
    <xf numFmtId="0" fontId="54" fillId="50" borderId="0" applyNumberFormat="0" applyBorder="0" applyAlignment="0" applyProtection="0"/>
    <xf numFmtId="0" fontId="1" fillId="24" borderId="0" applyNumberFormat="0" applyBorder="0" applyAlignment="0" applyProtection="0"/>
    <xf numFmtId="0" fontId="78" fillId="46" borderId="0" applyNumberFormat="0" applyBorder="0" applyAlignment="0" applyProtection="0"/>
    <xf numFmtId="0" fontId="116" fillId="28" borderId="0" applyNumberFormat="0" applyBorder="0" applyAlignment="0" applyProtection="0"/>
    <xf numFmtId="0" fontId="150" fillId="65" borderId="0" applyNumberFormat="0" applyBorder="0" applyAlignment="0" applyProtection="0"/>
    <xf numFmtId="0" fontId="54" fillId="65" borderId="0" applyNumberFormat="0" applyBorder="0" applyAlignment="0" applyProtection="0"/>
    <xf numFmtId="0" fontId="1" fillId="28" borderId="0" applyNumberFormat="0" applyBorder="0" applyAlignment="0" applyProtection="0"/>
    <xf numFmtId="0" fontId="78" fillId="47" borderId="0" applyNumberFormat="0" applyBorder="0" applyAlignment="0" applyProtection="0"/>
    <xf numFmtId="0" fontId="116" fillId="32" borderId="0" applyNumberFormat="0" applyBorder="0" applyAlignment="0" applyProtection="0"/>
    <xf numFmtId="0" fontId="150" fillId="67" borderId="0" applyNumberFormat="0" applyBorder="0" applyAlignment="0" applyProtection="0"/>
    <xf numFmtId="0" fontId="54" fillId="63" borderId="0" applyNumberFormat="0" applyBorder="0" applyAlignment="0" applyProtection="0"/>
    <xf numFmtId="0" fontId="1" fillId="32" borderId="0" applyNumberFormat="0" applyBorder="0" applyAlignment="0" applyProtection="0"/>
    <xf numFmtId="0" fontId="78" fillId="48" borderId="0" applyNumberFormat="0" applyBorder="0" applyAlignment="0" applyProtection="0"/>
    <xf numFmtId="0" fontId="116" fillId="36" borderId="0" applyNumberFormat="0" applyBorder="0" applyAlignment="0" applyProtection="0"/>
    <xf numFmtId="0" fontId="150" fillId="50" borderId="0" applyNumberFormat="0" applyBorder="0" applyAlignment="0" applyProtection="0"/>
    <xf numFmtId="0" fontId="54" fillId="49" borderId="0" applyNumberFormat="0" applyBorder="0" applyAlignment="0" applyProtection="0"/>
    <xf numFmtId="0" fontId="1" fillId="36" borderId="0" applyNumberFormat="0" applyBorder="0" applyAlignment="0" applyProtection="0"/>
    <xf numFmtId="0" fontId="78" fillId="49" borderId="0" applyNumberFormat="0" applyBorder="0" applyAlignment="0" applyProtection="0"/>
    <xf numFmtId="0" fontId="116" fillId="40" borderId="0" applyNumberFormat="0" applyBorder="0" applyAlignment="0" applyProtection="0"/>
    <xf numFmtId="0" fontId="150" fillId="65" borderId="0" applyNumberFormat="0" applyBorder="0" applyAlignment="0" applyProtection="0"/>
    <xf numFmtId="0" fontId="54" fillId="50" borderId="0" applyNumberFormat="0" applyBorder="0" applyAlignment="0" applyProtection="0"/>
    <xf numFmtId="0" fontId="1" fillId="40" borderId="0" applyNumberFormat="0" applyBorder="0" applyAlignment="0" applyProtection="0"/>
    <xf numFmtId="0" fontId="78" fillId="50" borderId="0" applyNumberFormat="0" applyBorder="0" applyAlignment="0" applyProtection="0"/>
    <xf numFmtId="179" fontId="1" fillId="20" borderId="0" applyNumberFormat="0" applyBorder="0" applyAlignment="0" applyProtection="0"/>
    <xf numFmtId="179" fontId="1" fillId="24" borderId="0" applyNumberFormat="0" applyBorder="0" applyAlignment="0" applyProtection="0"/>
    <xf numFmtId="179" fontId="1" fillId="28" borderId="0" applyNumberFormat="0" applyBorder="0" applyAlignment="0" applyProtection="0"/>
    <xf numFmtId="179" fontId="1" fillId="32" borderId="0" applyNumberFormat="0" applyBorder="0" applyAlignment="0" applyProtection="0"/>
    <xf numFmtId="179" fontId="1" fillId="36" borderId="0" applyNumberFormat="0" applyBorder="0" applyAlignment="0" applyProtection="0"/>
    <xf numFmtId="179" fontId="1" fillId="40" borderId="0" applyNumberFormat="0" applyBorder="0" applyAlignment="0" applyProtection="0"/>
    <xf numFmtId="196" fontId="85" fillId="0" borderId="0"/>
    <xf numFmtId="0" fontId="116" fillId="21" borderId="0" applyNumberFormat="0" applyBorder="0" applyAlignment="0" applyProtection="0"/>
    <xf numFmtId="0" fontId="150" fillId="50" borderId="0" applyNumberFormat="0" applyBorder="0" applyAlignment="0" applyProtection="0"/>
    <xf numFmtId="0" fontId="54" fillId="63" borderId="0" applyNumberFormat="0" applyBorder="0" applyAlignment="0" applyProtection="0"/>
    <xf numFmtId="0" fontId="1" fillId="21" borderId="0" applyNumberFormat="0" applyBorder="0" applyAlignment="0" applyProtection="0"/>
    <xf numFmtId="0" fontId="78" fillId="51" borderId="0" applyNumberFormat="0" applyBorder="0" applyAlignment="0" applyProtection="0"/>
    <xf numFmtId="0" fontId="150" fillId="52" borderId="0" applyNumberFormat="0" applyBorder="0" applyAlignment="0" applyProtection="0"/>
    <xf numFmtId="0" fontId="54" fillId="52" borderId="0" applyNumberFormat="0" applyBorder="0" applyAlignment="0" applyProtection="0"/>
    <xf numFmtId="0" fontId="1" fillId="25" borderId="0" applyNumberFormat="0" applyBorder="0" applyAlignment="0" applyProtection="0"/>
    <xf numFmtId="0" fontId="78" fillId="52" borderId="0" applyNumberFormat="0" applyBorder="0" applyAlignment="0" applyProtection="0"/>
    <xf numFmtId="0" fontId="116" fillId="29" borderId="0" applyNumberFormat="0" applyBorder="0" applyAlignment="0" applyProtection="0"/>
    <xf numFmtId="0" fontId="150" fillId="64" borderId="0" applyNumberFormat="0" applyBorder="0" applyAlignment="0" applyProtection="0"/>
    <xf numFmtId="0" fontId="54" fillId="64" borderId="0" applyNumberFormat="0" applyBorder="0" applyAlignment="0" applyProtection="0"/>
    <xf numFmtId="0" fontId="1" fillId="29" borderId="0" applyNumberFormat="0" applyBorder="0" applyAlignment="0" applyProtection="0"/>
    <xf numFmtId="0" fontId="78" fillId="53" borderId="0" applyNumberFormat="0" applyBorder="0" applyAlignment="0" applyProtection="0"/>
    <xf numFmtId="0" fontId="116" fillId="33" borderId="0" applyNumberFormat="0" applyBorder="0" applyAlignment="0" applyProtection="0"/>
    <xf numFmtId="0" fontId="150" fillId="63" borderId="0" applyNumberFormat="0" applyBorder="0" applyAlignment="0" applyProtection="0"/>
    <xf numFmtId="0" fontId="54" fillId="63" borderId="0" applyNumberFormat="0" applyBorder="0" applyAlignment="0" applyProtection="0"/>
    <xf numFmtId="0" fontId="1" fillId="33" borderId="0" applyNumberFormat="0" applyBorder="0" applyAlignment="0" applyProtection="0"/>
    <xf numFmtId="0" fontId="78" fillId="48" borderId="0" applyNumberFormat="0" applyBorder="0" applyAlignment="0" applyProtection="0"/>
    <xf numFmtId="0" fontId="116" fillId="37" borderId="0" applyNumberFormat="0" applyBorder="0" applyAlignment="0" applyProtection="0"/>
    <xf numFmtId="0" fontId="150" fillId="50" borderId="0" applyNumberFormat="0" applyBorder="0" applyAlignment="0" applyProtection="0"/>
    <xf numFmtId="0" fontId="54" fillId="51" borderId="0" applyNumberFormat="0" applyBorder="0" applyAlignment="0" applyProtection="0"/>
    <xf numFmtId="0" fontId="1" fillId="37" borderId="0" applyNumberFormat="0" applyBorder="0" applyAlignment="0" applyProtection="0"/>
    <xf numFmtId="0" fontId="78" fillId="51" borderId="0" applyNumberFormat="0" applyBorder="0" applyAlignment="0" applyProtection="0"/>
    <xf numFmtId="0" fontId="116" fillId="41" borderId="0" applyNumberFormat="0" applyBorder="0" applyAlignment="0" applyProtection="0"/>
    <xf numFmtId="0" fontId="150" fillId="64" borderId="0" applyNumberFormat="0" applyBorder="0" applyAlignment="0" applyProtection="0"/>
    <xf numFmtId="0" fontId="54" fillId="50" borderId="0" applyNumberFormat="0" applyBorder="0" applyAlignment="0" applyProtection="0"/>
    <xf numFmtId="0" fontId="1" fillId="41" borderId="0" applyNumberFormat="0" applyBorder="0" applyAlignment="0" applyProtection="0"/>
    <xf numFmtId="0" fontId="78" fillId="54" borderId="0" applyNumberFormat="0" applyBorder="0" applyAlignment="0" applyProtection="0"/>
    <xf numFmtId="179" fontId="1" fillId="21" borderId="0" applyNumberFormat="0" applyBorder="0" applyAlignment="0" applyProtection="0"/>
    <xf numFmtId="179" fontId="1" fillId="29" borderId="0" applyNumberFormat="0" applyBorder="0" applyAlignment="0" applyProtection="0"/>
    <xf numFmtId="179" fontId="1" fillId="33" borderId="0" applyNumberFormat="0" applyBorder="0" applyAlignment="0" applyProtection="0"/>
    <xf numFmtId="179" fontId="1" fillId="37" borderId="0" applyNumberFormat="0" applyBorder="0" applyAlignment="0" applyProtection="0"/>
    <xf numFmtId="179" fontId="1" fillId="41" borderId="0" applyNumberFormat="0" applyBorder="0" applyAlignment="0" applyProtection="0"/>
    <xf numFmtId="0" fontId="152" fillId="22" borderId="0" applyNumberFormat="0" applyBorder="0" applyAlignment="0" applyProtection="0"/>
    <xf numFmtId="0" fontId="153" fillId="22" borderId="0" applyNumberFormat="0" applyBorder="0" applyAlignment="0" applyProtection="0"/>
    <xf numFmtId="0" fontId="49" fillId="22" borderId="0" applyNumberFormat="0" applyBorder="0" applyAlignment="0" applyProtection="0"/>
    <xf numFmtId="0" fontId="152" fillId="22" borderId="0" applyNumberFormat="0" applyBorder="0" applyAlignment="0" applyProtection="0"/>
    <xf numFmtId="0" fontId="115" fillId="55" borderId="0" applyNumberFormat="0" applyBorder="0" applyAlignment="0" applyProtection="0"/>
    <xf numFmtId="0" fontId="115" fillId="52" borderId="0" applyNumberFormat="0" applyBorder="0" applyAlignment="0" applyProtection="0"/>
    <xf numFmtId="0" fontId="152" fillId="30" borderId="0" applyNumberFormat="0" applyBorder="0" applyAlignment="0" applyProtection="0"/>
    <xf numFmtId="0" fontId="153" fillId="30" borderId="0" applyNumberFormat="0" applyBorder="0" applyAlignment="0" applyProtection="0"/>
    <xf numFmtId="0" fontId="49" fillId="30" borderId="0" applyNumberFormat="0" applyBorder="0" applyAlignment="0" applyProtection="0"/>
    <xf numFmtId="0" fontId="152" fillId="30" borderId="0" applyNumberFormat="0" applyBorder="0" applyAlignment="0" applyProtection="0"/>
    <xf numFmtId="0" fontId="115" fillId="53" borderId="0" applyNumberFormat="0" applyBorder="0" applyAlignment="0" applyProtection="0"/>
    <xf numFmtId="0" fontId="152" fillId="34" borderId="0" applyNumberFormat="0" applyBorder="0" applyAlignment="0" applyProtection="0"/>
    <xf numFmtId="0" fontId="153" fillId="34" borderId="0" applyNumberFormat="0" applyBorder="0" applyAlignment="0" applyProtection="0"/>
    <xf numFmtId="0" fontId="49" fillId="34" borderId="0" applyNumberFormat="0" applyBorder="0" applyAlignment="0" applyProtection="0"/>
    <xf numFmtId="0" fontId="152" fillId="34" borderId="0" applyNumberFormat="0" applyBorder="0" applyAlignment="0" applyProtection="0"/>
    <xf numFmtId="0" fontId="115" fillId="56" borderId="0" applyNumberFormat="0" applyBorder="0" applyAlignment="0" applyProtection="0"/>
    <xf numFmtId="0" fontId="152" fillId="38" borderId="0" applyNumberFormat="0" applyBorder="0" applyAlignment="0" applyProtection="0"/>
    <xf numFmtId="0" fontId="153" fillId="38" borderId="0" applyNumberFormat="0" applyBorder="0" applyAlignment="0" applyProtection="0"/>
    <xf numFmtId="0" fontId="49" fillId="38" borderId="0" applyNumberFormat="0" applyBorder="0" applyAlignment="0" applyProtection="0"/>
    <xf numFmtId="0" fontId="152" fillId="38" borderId="0" applyNumberFormat="0" applyBorder="0" applyAlignment="0" applyProtection="0"/>
    <xf numFmtId="0" fontId="115" fillId="57" borderId="0" applyNumberFormat="0" applyBorder="0" applyAlignment="0" applyProtection="0"/>
    <xf numFmtId="0" fontId="152" fillId="42" borderId="0" applyNumberFormat="0" applyBorder="0" applyAlignment="0" applyProtection="0"/>
    <xf numFmtId="0" fontId="153" fillId="42" borderId="0" applyNumberFormat="0" applyBorder="0" applyAlignment="0" applyProtection="0"/>
    <xf numFmtId="0" fontId="49" fillId="42" borderId="0" applyNumberFormat="0" applyBorder="0" applyAlignment="0" applyProtection="0"/>
    <xf numFmtId="0" fontId="152" fillId="42" borderId="0" applyNumberFormat="0" applyBorder="0" applyAlignment="0" applyProtection="0"/>
    <xf numFmtId="0" fontId="115" fillId="58" borderId="0" applyNumberFormat="0" applyBorder="0" applyAlignment="0" applyProtection="0"/>
    <xf numFmtId="179" fontId="49" fillId="22" borderId="0" applyNumberFormat="0" applyBorder="0" applyAlignment="0" applyProtection="0"/>
    <xf numFmtId="179" fontId="49" fillId="30" borderId="0" applyNumberFormat="0" applyBorder="0" applyAlignment="0" applyProtection="0"/>
    <xf numFmtId="179" fontId="49" fillId="34" borderId="0" applyNumberFormat="0" applyBorder="0" applyAlignment="0" applyProtection="0"/>
    <xf numFmtId="179" fontId="49" fillId="38" borderId="0" applyNumberFormat="0" applyBorder="0" applyAlignment="0" applyProtection="0"/>
    <xf numFmtId="179" fontId="49" fillId="42" borderId="0" applyNumberFormat="0" applyBorder="0" applyAlignment="0" applyProtection="0"/>
    <xf numFmtId="179" fontId="49" fillId="19" borderId="0" applyNumberFormat="0" applyBorder="0" applyAlignment="0" applyProtection="0"/>
    <xf numFmtId="179" fontId="49" fillId="31" borderId="0" applyNumberFormat="0" applyBorder="0" applyAlignment="0" applyProtection="0"/>
    <xf numFmtId="179" fontId="49" fillId="39" borderId="0" applyNumberFormat="0" applyBorder="0" applyAlignment="0" applyProtection="0"/>
    <xf numFmtId="0" fontId="82" fillId="57" borderId="0" applyNumberFormat="0" applyBorder="0" applyAlignment="0" applyProtection="0"/>
    <xf numFmtId="0" fontId="153" fillId="19" borderId="0" applyNumberFormat="0" applyBorder="0" applyAlignment="0" applyProtection="0"/>
    <xf numFmtId="0" fontId="49" fillId="19" borderId="0" applyNumberFormat="0" applyBorder="0" applyAlignment="0" applyProtection="0"/>
    <xf numFmtId="0" fontId="152" fillId="19" borderId="0" applyNumberFormat="0" applyBorder="0" applyAlignment="0" applyProtection="0"/>
    <xf numFmtId="0" fontId="82" fillId="60" borderId="0" applyNumberFormat="0" applyBorder="0" applyAlignment="0" applyProtection="0"/>
    <xf numFmtId="0" fontId="82" fillId="61" borderId="0" applyNumberFormat="0" applyBorder="0" applyAlignment="0" applyProtection="0"/>
    <xf numFmtId="0" fontId="82" fillId="68" borderId="0" applyNumberFormat="0" applyBorder="0" applyAlignment="0" applyProtection="0"/>
    <xf numFmtId="0" fontId="153" fillId="31" borderId="0" applyNumberFormat="0" applyBorder="0" applyAlignment="0" applyProtection="0"/>
    <xf numFmtId="0" fontId="49" fillId="31" borderId="0" applyNumberFormat="0" applyBorder="0" applyAlignment="0" applyProtection="0"/>
    <xf numFmtId="0" fontId="152" fillId="31" borderId="0" applyNumberFormat="0" applyBorder="0" applyAlignment="0" applyProtection="0"/>
    <xf numFmtId="0" fontId="82" fillId="57" borderId="0" applyNumberFormat="0" applyBorder="0" applyAlignment="0" applyProtection="0"/>
    <xf numFmtId="0" fontId="82" fillId="60" borderId="0" applyNumberFormat="0" applyBorder="0" applyAlignment="0" applyProtection="0"/>
    <xf numFmtId="0" fontId="153" fillId="39" borderId="0" applyNumberFormat="0" applyBorder="0" applyAlignment="0" applyProtection="0"/>
    <xf numFmtId="0" fontId="49" fillId="39" borderId="0" applyNumberFormat="0" applyBorder="0" applyAlignment="0" applyProtection="0"/>
    <xf numFmtId="0" fontId="152" fillId="39" borderId="0" applyNumberFormat="0" applyBorder="0" applyAlignment="0" applyProtection="0"/>
    <xf numFmtId="0" fontId="83" fillId="63" borderId="28" applyNumberFormat="0" applyAlignment="0" applyProtection="0"/>
    <xf numFmtId="0" fontId="233" fillId="16" borderId="20" applyNumberFormat="0" applyAlignment="0" applyProtection="0"/>
    <xf numFmtId="0" fontId="44" fillId="16" borderId="20" applyNumberFormat="0" applyAlignment="0" applyProtection="0"/>
    <xf numFmtId="0" fontId="156" fillId="16" borderId="20" applyNumberFormat="0" applyAlignment="0" applyProtection="0"/>
    <xf numFmtId="0" fontId="83" fillId="63" borderId="28" applyNumberFormat="0" applyAlignment="0" applyProtection="0"/>
    <xf numFmtId="0" fontId="237" fillId="63" borderId="29" applyNumberFormat="0" applyAlignment="0" applyProtection="0"/>
    <xf numFmtId="0" fontId="234" fillId="16" borderId="19" applyNumberFormat="0" applyAlignment="0" applyProtection="0"/>
    <xf numFmtId="0" fontId="237" fillId="63" borderId="29" applyNumberFormat="0" applyAlignment="0" applyProtection="0"/>
    <xf numFmtId="0" fontId="45" fillId="16" borderId="19" applyNumberFormat="0" applyAlignment="0" applyProtection="0"/>
    <xf numFmtId="0" fontId="223" fillId="16" borderId="19" applyNumberFormat="0" applyAlignment="0" applyProtection="0"/>
    <xf numFmtId="0" fontId="237" fillId="63" borderId="29" applyNumberFormat="0" applyAlignment="0" applyProtection="0"/>
    <xf numFmtId="0" fontId="85" fillId="75" borderId="37"/>
    <xf numFmtId="179" fontId="45" fillId="16" borderId="19" applyNumberFormat="0" applyAlignment="0" applyProtection="0"/>
    <xf numFmtId="179" fontId="100" fillId="70" borderId="0">
      <alignment horizontal="center"/>
    </xf>
    <xf numFmtId="0" fontId="103" fillId="50" borderId="29" applyNumberFormat="0" applyAlignment="0" applyProtection="0"/>
    <xf numFmtId="0" fontId="166" fillId="15" borderId="19" applyNumberFormat="0" applyAlignment="0" applyProtection="0"/>
    <xf numFmtId="0" fontId="103" fillId="50" borderId="29" applyNumberFormat="0" applyAlignment="0" applyProtection="0"/>
    <xf numFmtId="0" fontId="43" fillId="15" borderId="19" applyNumberFormat="0" applyAlignment="0" applyProtection="0"/>
    <xf numFmtId="0" fontId="167" fillId="15" borderId="19" applyNumberFormat="0" applyAlignment="0" applyProtection="0"/>
    <xf numFmtId="0" fontId="103" fillId="50" borderId="29" applyNumberFormat="0" applyAlignment="0" applyProtection="0"/>
    <xf numFmtId="0" fontId="28" fillId="0" borderId="24" applyNumberFormat="0" applyFill="0" applyAlignment="0" applyProtection="0"/>
    <xf numFmtId="0" fontId="80" fillId="0" borderId="30" applyNumberFormat="0" applyFill="0" applyAlignment="0" applyProtection="0"/>
    <xf numFmtId="0" fontId="33" fillId="0" borderId="24" applyNumberFormat="0" applyFill="0" applyAlignment="0" applyProtection="0"/>
    <xf numFmtId="0" fontId="170" fillId="0" borderId="24" applyNumberFormat="0" applyFill="0" applyAlignment="0" applyProtection="0"/>
    <xf numFmtId="0" fontId="80" fillId="0" borderId="30" applyNumberFormat="0" applyFill="0" applyAlignment="0" applyProtection="0"/>
    <xf numFmtId="0" fontId="86" fillId="0" borderId="0" applyNumberFormat="0" applyFill="0" applyBorder="0" applyAlignment="0" applyProtection="0"/>
    <xf numFmtId="0" fontId="88" fillId="47" borderId="0" applyNumberFormat="0" applyBorder="0" applyAlignment="0" applyProtection="0"/>
    <xf numFmtId="179" fontId="37" fillId="0" borderId="16" applyNumberFormat="0" applyFill="0" applyAlignment="0" applyProtection="0"/>
    <xf numFmtId="179" fontId="38" fillId="0" borderId="17" applyNumberFormat="0" applyFill="0" applyAlignment="0" applyProtection="0"/>
    <xf numFmtId="179" fontId="39" fillId="0" borderId="18" applyNumberFormat="0" applyFill="0" applyAlignment="0" applyProtection="0"/>
    <xf numFmtId="179" fontId="39" fillId="0" borderId="0" applyNumberFormat="0" applyFill="0" applyBorder="0" applyAlignment="0" applyProtection="0"/>
    <xf numFmtId="37" fontId="123" fillId="0" borderId="0" applyNumberFormat="0" applyFill="0" applyBorder="0" applyAlignment="0" applyProtection="0"/>
    <xf numFmtId="0" fontId="16" fillId="0" borderId="0" applyNumberFormat="0" applyFill="0" applyBorder="0" applyAlignment="0" applyProtection="0"/>
    <xf numFmtId="179" fontId="43" fillId="15" borderId="19" applyNumberFormat="0" applyAlignment="0" applyProtection="0"/>
    <xf numFmtId="179" fontId="17" fillId="70" borderId="3">
      <alignment horizontal="centerContinuous" wrapText="1"/>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79" fontId="46" fillId="0" borderId="21" applyNumberFormat="0" applyFill="0" applyAlignment="0" applyProtection="0"/>
    <xf numFmtId="0" fontId="90" fillId="64" borderId="0" applyNumberFormat="0" applyBorder="0" applyAlignment="0" applyProtection="0"/>
    <xf numFmtId="0" fontId="232" fillId="14" borderId="0" applyNumberFormat="0" applyBorder="0" applyAlignment="0" applyProtection="0"/>
    <xf numFmtId="0" fontId="42" fillId="14" borderId="0" applyNumberFormat="0" applyBorder="0" applyAlignment="0" applyProtection="0"/>
    <xf numFmtId="0" fontId="224" fillId="14" borderId="0" applyNumberFormat="0" applyBorder="0" applyAlignment="0" applyProtection="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1" fillId="18" borderId="23" applyNumberFormat="0" applyFont="0" applyAlignment="0" applyProtection="0"/>
    <xf numFmtId="0" fontId="17" fillId="65" borderId="31" applyNumberFormat="0" applyFont="0" applyAlignment="0" applyProtection="0"/>
    <xf numFmtId="0" fontId="5" fillId="18" borderId="23" applyNumberFormat="0" applyFont="0" applyAlignment="0" applyProtection="0"/>
    <xf numFmtId="0" fontId="17" fillId="65" borderId="31" applyNumberFormat="0" applyFont="0" applyAlignment="0" applyProtection="0"/>
    <xf numFmtId="0" fontId="116" fillId="18" borderId="23" applyNumberFormat="0" applyFont="0" applyAlignment="0" applyProtection="0"/>
    <xf numFmtId="0" fontId="54" fillId="65" borderId="31" applyNumberFormat="0" applyFont="0" applyAlignment="0" applyProtection="0"/>
    <xf numFmtId="0" fontId="1" fillId="18" borderId="23" applyNumberFormat="0" applyFont="0" applyAlignment="0" applyProtection="0"/>
    <xf numFmtId="0" fontId="5" fillId="18" borderId="23" applyNumberFormat="0" applyFont="0" applyAlignment="0" applyProtection="0"/>
    <xf numFmtId="179" fontId="44" fillId="16" borderId="20" applyNumberFormat="0" applyAlignment="0" applyProtection="0"/>
    <xf numFmtId="0" fontId="91" fillId="46" borderId="0" applyNumberFormat="0" applyBorder="0" applyAlignment="0" applyProtection="0"/>
    <xf numFmtId="0" fontId="5" fillId="0" borderId="0"/>
    <xf numFmtId="0" fontId="114" fillId="0" borderId="0"/>
    <xf numFmtId="0" fontId="5" fillId="0" borderId="0"/>
    <xf numFmtId="0" fontId="54" fillId="0" borderId="0"/>
    <xf numFmtId="0" fontId="17" fillId="0" borderId="0"/>
    <xf numFmtId="0" fontId="17" fillId="0" borderId="0"/>
    <xf numFmtId="0" fontId="17" fillId="0" borderId="0"/>
    <xf numFmtId="37" fontId="198" fillId="0" borderId="0"/>
    <xf numFmtId="0" fontId="17" fillId="0" borderId="0"/>
    <xf numFmtId="0" fontId="17" fillId="0" borderId="0"/>
    <xf numFmtId="0" fontId="7" fillId="0" borderId="0"/>
    <xf numFmtId="0" fontId="17" fillId="0" borderId="0"/>
    <xf numFmtId="166" fontId="133" fillId="0" borderId="0"/>
    <xf numFmtId="0" fontId="17" fillId="0" borderId="0"/>
    <xf numFmtId="0" fontId="54" fillId="0" borderId="0"/>
    <xf numFmtId="0" fontId="54" fillId="0" borderId="0"/>
    <xf numFmtId="0" fontId="1" fillId="0" borderId="0"/>
    <xf numFmtId="0" fontId="5" fillId="0" borderId="0"/>
    <xf numFmtId="166" fontId="133" fillId="0" borderId="0"/>
    <xf numFmtId="0" fontId="5" fillId="0" borderId="0"/>
    <xf numFmtId="166" fontId="133" fillId="0" borderId="0"/>
    <xf numFmtId="0" fontId="17" fillId="0" borderId="0" applyNumberFormat="0" applyFill="0" applyBorder="0" applyAlignment="0" applyProtection="0"/>
    <xf numFmtId="37" fontId="198" fillId="0" borderId="0"/>
    <xf numFmtId="0" fontId="5" fillId="0" borderId="0"/>
    <xf numFmtId="0" fontId="17" fillId="0" borderId="0"/>
    <xf numFmtId="197" fontId="200" fillId="4" borderId="0" applyFill="0" applyBorder="0" applyAlignment="0">
      <alignment horizontal="right"/>
    </xf>
    <xf numFmtId="179" fontId="33" fillId="0" borderId="24" applyNumberFormat="0" applyFill="0" applyAlignment="0" applyProtection="0"/>
    <xf numFmtId="0" fontId="94" fillId="0" borderId="42" applyNumberFormat="0" applyFill="0" applyAlignment="0" applyProtection="0"/>
    <xf numFmtId="0" fontId="229" fillId="0" borderId="16" applyNumberFormat="0" applyFill="0" applyAlignment="0" applyProtection="0"/>
    <xf numFmtId="0" fontId="37" fillId="0" borderId="16" applyNumberFormat="0" applyFill="0" applyAlignment="0" applyProtection="0"/>
    <xf numFmtId="0" fontId="225" fillId="0" borderId="16" applyNumberFormat="0" applyFill="0" applyAlignment="0" applyProtection="0"/>
    <xf numFmtId="0" fontId="77" fillId="0" borderId="0" applyNumberFormat="0" applyFill="0" applyBorder="0" applyAlignment="0" applyProtection="0"/>
    <xf numFmtId="0" fontId="95" fillId="0" borderId="33" applyNumberFormat="0" applyFill="0" applyAlignment="0" applyProtection="0"/>
    <xf numFmtId="0" fontId="230" fillId="0" borderId="17" applyNumberFormat="0" applyFill="0" applyAlignment="0" applyProtection="0"/>
    <xf numFmtId="0" fontId="38" fillId="0" borderId="17" applyNumberFormat="0" applyFill="0" applyAlignment="0" applyProtection="0"/>
    <xf numFmtId="0" fontId="226" fillId="0" borderId="17" applyNumberFormat="0" applyFill="0" applyAlignment="0" applyProtection="0"/>
    <xf numFmtId="0" fontId="96" fillId="0" borderId="43" applyNumberFormat="0" applyFill="0" applyAlignment="0" applyProtection="0"/>
    <xf numFmtId="0" fontId="231" fillId="0" borderId="18" applyNumberFormat="0" applyFill="0" applyAlignment="0" applyProtection="0"/>
    <xf numFmtId="0" fontId="39" fillId="0" borderId="18" applyNumberFormat="0" applyFill="0" applyAlignment="0" applyProtection="0"/>
    <xf numFmtId="0" fontId="227" fillId="0" borderId="18" applyNumberFormat="0" applyFill="0" applyAlignment="0" applyProtection="0"/>
    <xf numFmtId="0" fontId="96" fillId="0" borderId="0" applyNumberFormat="0" applyFill="0" applyBorder="0" applyAlignment="0" applyProtection="0"/>
    <xf numFmtId="0" fontId="231" fillId="0" borderId="0" applyNumberFormat="0" applyFill="0" applyBorder="0" applyAlignment="0" applyProtection="0"/>
    <xf numFmtId="0" fontId="39" fillId="0" borderId="0" applyNumberFormat="0" applyFill="0" applyBorder="0" applyAlignment="0" applyProtection="0"/>
    <xf numFmtId="0" fontId="227" fillId="0" borderId="0" applyNumberFormat="0" applyFill="0" applyBorder="0" applyAlignment="0" applyProtection="0"/>
    <xf numFmtId="0" fontId="6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49" fontId="209" fillId="77" borderId="53">
      <alignment horizontal="center" vertical="center" wrapText="1"/>
    </xf>
    <xf numFmtId="0" fontId="79" fillId="0" borderId="44" applyNumberFormat="0" applyFill="0" applyAlignment="0" applyProtection="0"/>
    <xf numFmtId="0" fontId="235" fillId="0" borderId="21" applyNumberFormat="0" applyFill="0" applyAlignment="0" applyProtection="0"/>
    <xf numFmtId="0" fontId="46" fillId="0" borderId="21" applyNumberFormat="0" applyFill="0" applyAlignment="0" applyProtection="0"/>
    <xf numFmtId="0" fontId="228" fillId="0" borderId="21" applyNumberFormat="0" applyFill="0" applyAlignment="0" applyProtection="0"/>
    <xf numFmtId="0" fontId="79" fillId="0" borderId="0" applyNumberFormat="0" applyFill="0" applyBorder="0" applyAlignment="0" applyProtection="0"/>
    <xf numFmtId="0" fontId="98" fillId="66" borderId="36"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5" fillId="0" borderId="0"/>
    <xf numFmtId="0" fontId="5" fillId="0" borderId="0"/>
    <xf numFmtId="0" fontId="5" fillId="0" borderId="0"/>
    <xf numFmtId="0" fontId="52" fillId="0" borderId="0"/>
    <xf numFmtId="0" fontId="5" fillId="0" borderId="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3"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0" borderId="0"/>
    <xf numFmtId="0" fontId="7" fillId="0" borderId="0"/>
    <xf numFmtId="0" fontId="17" fillId="0" borderId="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9" borderId="0" applyNumberFormat="0" applyBorder="0" applyAlignment="0" applyProtection="0"/>
    <xf numFmtId="0" fontId="49" fillId="23" borderId="0" applyNumberFormat="0" applyBorder="0" applyAlignment="0" applyProtection="0"/>
    <xf numFmtId="0" fontId="49" fillId="27" borderId="0" applyNumberFormat="0" applyBorder="0" applyAlignment="0" applyProtection="0"/>
    <xf numFmtId="0" fontId="49" fillId="31" borderId="0" applyNumberFormat="0" applyBorder="0" applyAlignment="0" applyProtection="0"/>
    <xf numFmtId="0" fontId="49" fillId="35" borderId="0" applyNumberFormat="0" applyBorder="0" applyAlignment="0" applyProtection="0"/>
    <xf numFmtId="0" fontId="49" fillId="39" borderId="0" applyNumberFormat="0" applyBorder="0" applyAlignment="0" applyProtection="0"/>
    <xf numFmtId="0" fontId="44" fillId="16" borderId="20" applyNumberFormat="0" applyAlignment="0" applyProtection="0"/>
    <xf numFmtId="0" fontId="44" fillId="16" borderId="20" applyNumberFormat="0" applyAlignment="0" applyProtection="0"/>
    <xf numFmtId="0" fontId="45" fillId="16" borderId="19" applyNumberFormat="0" applyAlignment="0" applyProtection="0"/>
    <xf numFmtId="0" fontId="45" fillId="16" borderId="19" applyNumberFormat="0" applyAlignment="0" applyProtection="0"/>
    <xf numFmtId="0" fontId="43" fillId="15" borderId="19" applyNumberFormat="0" applyAlignment="0" applyProtection="0"/>
    <xf numFmtId="0" fontId="43" fillId="15" borderId="19" applyNumberFormat="0" applyAlignment="0" applyProtection="0"/>
    <xf numFmtId="0" fontId="33" fillId="0" borderId="24" applyNumberFormat="0" applyFill="0" applyAlignment="0" applyProtection="0"/>
    <xf numFmtId="0" fontId="33" fillId="0" borderId="24" applyNumberFormat="0" applyFill="0" applyAlignment="0" applyProtection="0"/>
    <xf numFmtId="0" fontId="48" fillId="0" borderId="0" applyNumberFormat="0" applyFill="0" applyBorder="0" applyAlignment="0" applyProtection="0"/>
    <xf numFmtId="0" fontId="40" fillId="12" borderId="0" applyNumberFormat="0" applyBorder="0" applyAlignment="0" applyProtection="0"/>
    <xf numFmtId="0" fontId="42" fillId="14" borderId="0" applyNumberFormat="0" applyBorder="0" applyAlignment="0" applyProtection="0"/>
    <xf numFmtId="0" fontId="1" fillId="18" borderId="23" applyNumberFormat="0" applyFont="0" applyAlignment="0" applyProtection="0"/>
    <xf numFmtId="0" fontId="1" fillId="18" borderId="23" applyNumberFormat="0" applyFont="0" applyAlignment="0" applyProtection="0"/>
    <xf numFmtId="0" fontId="1" fillId="18" borderId="23" applyNumberFormat="0" applyFont="0" applyAlignment="0" applyProtection="0"/>
    <xf numFmtId="0" fontId="1" fillId="18" borderId="23" applyNumberFormat="0" applyFont="0" applyAlignment="0" applyProtection="0"/>
    <xf numFmtId="0" fontId="41" fillId="13" borderId="0" applyNumberFormat="0" applyBorder="0" applyAlignment="0" applyProtection="0"/>
    <xf numFmtId="0" fontId="114" fillId="0" borderId="0"/>
    <xf numFmtId="0" fontId="116" fillId="0" borderId="0"/>
    <xf numFmtId="0" fontId="1" fillId="0" borderId="0"/>
    <xf numFmtId="0" fontId="52" fillId="0" borderId="0"/>
    <xf numFmtId="0" fontId="133" fillId="0" borderId="0"/>
    <xf numFmtId="0" fontId="37" fillId="0" borderId="16" applyNumberFormat="0" applyFill="0" applyAlignment="0" applyProtection="0"/>
    <xf numFmtId="0" fontId="38" fillId="0" borderId="17" applyNumberFormat="0" applyFill="0" applyAlignment="0" applyProtection="0"/>
    <xf numFmtId="0" fontId="39" fillId="0" borderId="18" applyNumberFormat="0" applyFill="0" applyAlignment="0" applyProtection="0"/>
    <xf numFmtId="0" fontId="39" fillId="0" borderId="0" applyNumberFormat="0" applyFill="0" applyBorder="0" applyAlignment="0" applyProtection="0"/>
    <xf numFmtId="0" fontId="46" fillId="0" borderId="21" applyNumberFormat="0" applyFill="0" applyAlignment="0" applyProtection="0"/>
    <xf numFmtId="0" fontId="34" fillId="0" borderId="0" applyNumberFormat="0" applyFill="0" applyBorder="0" applyAlignment="0" applyProtection="0"/>
    <xf numFmtId="0" fontId="47" fillId="17" borderId="22" applyNumberFormat="0" applyAlignment="0" applyProtection="0"/>
    <xf numFmtId="0" fontId="7" fillId="0" borderId="0"/>
    <xf numFmtId="0" fontId="7" fillId="0" borderId="0"/>
    <xf numFmtId="0" fontId="7" fillId="0" borderId="0"/>
    <xf numFmtId="0" fontId="7" fillId="0" borderId="0"/>
    <xf numFmtId="0" fontId="51" fillId="0" borderId="0"/>
    <xf numFmtId="0" fontId="110" fillId="0" borderId="0"/>
    <xf numFmtId="0" fontId="51" fillId="0" borderId="0"/>
    <xf numFmtId="0" fontId="7" fillId="0" borderId="0"/>
    <xf numFmtId="0" fontId="110" fillId="0" borderId="0"/>
    <xf numFmtId="0" fontId="7" fillId="0" borderId="0"/>
    <xf numFmtId="0" fontId="7" fillId="0" borderId="0"/>
    <xf numFmtId="0" fontId="110" fillId="0" borderId="0"/>
    <xf numFmtId="0" fontId="7" fillId="0" borderId="0"/>
    <xf numFmtId="0" fontId="7" fillId="0" borderId="0"/>
    <xf numFmtId="0" fontId="7" fillId="0" borderId="0"/>
    <xf numFmtId="0" fontId="110" fillId="0" borderId="0"/>
    <xf numFmtId="0" fontId="1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17" fillId="0" borderId="0" applyFont="0" applyFill="0" applyBorder="0" applyAlignment="0" applyProtection="0"/>
    <xf numFmtId="0" fontId="17" fillId="0" borderId="0"/>
    <xf numFmtId="166" fontId="133" fillId="0" borderId="0"/>
    <xf numFmtId="0" fontId="7" fillId="0" borderId="0"/>
    <xf numFmtId="0" fontId="29" fillId="0" borderId="0" applyNumberFormat="0" applyFill="0" applyBorder="0" applyAlignment="0" applyProtection="0"/>
    <xf numFmtId="0" fontId="238" fillId="0" borderId="0" applyNumberFormat="0" applyFill="0" applyBorder="0" applyAlignment="0" applyProtection="0"/>
    <xf numFmtId="0" fontId="52" fillId="0" borderId="0"/>
    <xf numFmtId="0" fontId="7" fillId="0" borderId="0"/>
    <xf numFmtId="0" fontId="116" fillId="0" borderId="0"/>
    <xf numFmtId="0" fontId="116" fillId="0" borderId="0"/>
    <xf numFmtId="0" fontId="116" fillId="0" borderId="0"/>
    <xf numFmtId="0" fontId="116" fillId="0" borderId="0"/>
    <xf numFmtId="0" fontId="116" fillId="0" borderId="0"/>
    <xf numFmtId="166" fontId="110" fillId="0" borderId="0"/>
    <xf numFmtId="0" fontId="17" fillId="0" borderId="0"/>
    <xf numFmtId="0" fontId="21"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10" fillId="0" borderId="0"/>
    <xf numFmtId="0" fontId="116" fillId="0" borderId="0"/>
    <xf numFmtId="0" fontId="116" fillId="0" borderId="0"/>
    <xf numFmtId="0" fontId="7" fillId="0" borderId="0"/>
    <xf numFmtId="0" fontId="17" fillId="0" borderId="0"/>
    <xf numFmtId="43" fontId="1" fillId="0" borderId="0" applyFont="0" applyFill="0" applyBorder="0" applyAlignment="0" applyProtection="0"/>
    <xf numFmtId="44" fontId="17" fillId="0" borderId="0" applyFont="0" applyFill="0" applyBorder="0" applyAlignment="0" applyProtection="0"/>
    <xf numFmtId="0" fontId="7" fillId="0" borderId="0"/>
    <xf numFmtId="0" fontId="7" fillId="0" borderId="0"/>
    <xf numFmtId="0" fontId="7" fillId="0" borderId="0"/>
    <xf numFmtId="0" fontId="5" fillId="0" borderId="0"/>
    <xf numFmtId="0" fontId="7" fillId="0" borderId="0"/>
    <xf numFmtId="0" fontId="7" fillId="0" borderId="0"/>
    <xf numFmtId="166" fontId="133" fillId="0" borderId="0"/>
    <xf numFmtId="166" fontId="133" fillId="0" borderId="0"/>
    <xf numFmtId="0" fontId="29" fillId="0" borderId="0" applyNumberFormat="0" applyFill="0" applyBorder="0" applyAlignment="0" applyProtection="0"/>
    <xf numFmtId="0" fontId="238" fillId="0" borderId="0" applyNumberFormat="0" applyFill="0" applyBorder="0" applyAlignment="0" applyProtection="0"/>
    <xf numFmtId="0" fontId="116" fillId="0" borderId="0"/>
    <xf numFmtId="166" fontId="110" fillId="0" borderId="0"/>
    <xf numFmtId="166" fontId="133" fillId="0" borderId="0"/>
    <xf numFmtId="0" fontId="116" fillId="0" borderId="0"/>
    <xf numFmtId="0" fontId="116" fillId="0" borderId="0"/>
    <xf numFmtId="0" fontId="116" fillId="0" borderId="0"/>
    <xf numFmtId="166" fontId="133" fillId="0" borderId="0"/>
    <xf numFmtId="0" fontId="5" fillId="0" borderId="0"/>
    <xf numFmtId="0" fontId="17" fillId="0" borderId="0"/>
    <xf numFmtId="0" fontId="17" fillId="0" borderId="0"/>
    <xf numFmtId="0" fontId="133" fillId="0" borderId="0"/>
    <xf numFmtId="0" fontId="7" fillId="0" borderId="0"/>
    <xf numFmtId="0" fontId="7" fillId="0" borderId="0"/>
    <xf numFmtId="0" fontId="7" fillId="0" borderId="0"/>
    <xf numFmtId="0" fontId="7" fillId="0" borderId="0"/>
    <xf numFmtId="0" fontId="110" fillId="0" borderId="0"/>
    <xf numFmtId="0" fontId="51" fillId="0" borderId="0"/>
    <xf numFmtId="0" fontId="110" fillId="0" borderId="0"/>
    <xf numFmtId="0" fontId="110" fillId="0" borderId="0"/>
    <xf numFmtId="0" fontId="5" fillId="0" borderId="0"/>
    <xf numFmtId="0" fontId="7" fillId="0" borderId="0"/>
    <xf numFmtId="0" fontId="7" fillId="0" borderId="0"/>
    <xf numFmtId="0" fontId="7" fillId="0" borderId="0"/>
    <xf numFmtId="166" fontId="133" fillId="0" borderId="0"/>
    <xf numFmtId="166" fontId="133" fillId="0" borderId="0"/>
    <xf numFmtId="0" fontId="116" fillId="0" borderId="0"/>
    <xf numFmtId="166" fontId="110" fillId="0" borderId="0"/>
    <xf numFmtId="166" fontId="133" fillId="0" borderId="0"/>
    <xf numFmtId="0" fontId="116" fillId="0" borderId="0"/>
    <xf numFmtId="0" fontId="116" fillId="0" borderId="0"/>
    <xf numFmtId="0" fontId="116" fillId="0" borderId="0"/>
    <xf numFmtId="166" fontId="133" fillId="0" borderId="0"/>
    <xf numFmtId="166" fontId="133" fillId="0" borderId="0"/>
    <xf numFmtId="0" fontId="116" fillId="20" borderId="0" applyNumberFormat="0" applyBorder="0" applyAlignment="0" applyProtection="0"/>
    <xf numFmtId="0" fontId="116" fillId="20" borderId="0" applyNumberFormat="0" applyBorder="0" applyAlignment="0" applyProtection="0"/>
    <xf numFmtId="0" fontId="116" fillId="20" borderId="0" applyNumberFormat="0" applyBorder="0" applyAlignment="0" applyProtection="0"/>
    <xf numFmtId="0" fontId="116" fillId="24" borderId="0" applyNumberFormat="0" applyBorder="0" applyAlignment="0" applyProtection="0"/>
    <xf numFmtId="0" fontId="116" fillId="24" borderId="0" applyNumberFormat="0" applyBorder="0" applyAlignment="0" applyProtection="0"/>
    <xf numFmtId="0" fontId="116" fillId="24" borderId="0" applyNumberFormat="0" applyBorder="0" applyAlignment="0" applyProtection="0"/>
    <xf numFmtId="0" fontId="116" fillId="28" borderId="0" applyNumberFormat="0" applyBorder="0" applyAlignment="0" applyProtection="0"/>
    <xf numFmtId="0" fontId="116" fillId="28" borderId="0" applyNumberFormat="0" applyBorder="0" applyAlignment="0" applyProtection="0"/>
    <xf numFmtId="0" fontId="116" fillId="28" borderId="0" applyNumberFormat="0" applyBorder="0" applyAlignment="0" applyProtection="0"/>
    <xf numFmtId="0" fontId="116" fillId="32" borderId="0" applyNumberFormat="0" applyBorder="0" applyAlignment="0" applyProtection="0"/>
    <xf numFmtId="0" fontId="116" fillId="32" borderId="0" applyNumberFormat="0" applyBorder="0" applyAlignment="0" applyProtection="0"/>
    <xf numFmtId="0" fontId="116" fillId="32" borderId="0" applyNumberFormat="0" applyBorder="0" applyAlignment="0" applyProtection="0"/>
    <xf numFmtId="0" fontId="54" fillId="67" borderId="0" applyNumberFormat="0" applyBorder="0" applyAlignment="0" applyProtection="0"/>
    <xf numFmtId="0" fontId="54" fillId="52" borderId="0" applyNumberFormat="0" applyBorder="0" applyAlignment="0" applyProtection="0"/>
    <xf numFmtId="0" fontId="54" fillId="65" borderId="0" applyNumberFormat="0" applyBorder="0" applyAlignment="0" applyProtection="0"/>
    <xf numFmtId="0" fontId="54" fillId="67" borderId="0" applyNumberFormat="0" applyBorder="0" applyAlignment="0" applyProtection="0"/>
    <xf numFmtId="0" fontId="54" fillId="65" borderId="0" applyNumberFormat="0" applyBorder="0" applyAlignment="0" applyProtection="0"/>
    <xf numFmtId="0" fontId="116" fillId="29" borderId="0" applyNumberFormat="0" applyBorder="0" applyAlignment="0" applyProtection="0"/>
    <xf numFmtId="0" fontId="116" fillId="29" borderId="0" applyNumberFormat="0" applyBorder="0" applyAlignment="0" applyProtection="0"/>
    <xf numFmtId="0" fontId="116" fillId="29" borderId="0" applyNumberFormat="0" applyBorder="0" applyAlignment="0" applyProtection="0"/>
    <xf numFmtId="0" fontId="54" fillId="63" borderId="0" applyNumberFormat="0" applyBorder="0" applyAlignment="0" applyProtection="0"/>
    <xf numFmtId="0" fontId="54" fillId="64" borderId="0" applyNumberFormat="0" applyBorder="0" applyAlignment="0" applyProtection="0"/>
    <xf numFmtId="0" fontId="54" fillId="63" borderId="0" applyNumberFormat="0" applyBorder="0" applyAlignment="0" applyProtection="0"/>
    <xf numFmtId="0" fontId="54" fillId="64" borderId="0" applyNumberFormat="0" applyBorder="0" applyAlignment="0" applyProtection="0"/>
    <xf numFmtId="0" fontId="76" fillId="30" borderId="0" applyNumberFormat="0" applyBorder="0" applyAlignment="0" applyProtection="0"/>
    <xf numFmtId="0" fontId="76" fillId="34" borderId="0" applyNumberFormat="0" applyBorder="0" applyAlignment="0" applyProtection="0"/>
    <xf numFmtId="0" fontId="76" fillId="42" borderId="0" applyNumberFormat="0" applyBorder="0" applyAlignment="0" applyProtection="0"/>
    <xf numFmtId="0" fontId="58" fillId="59" borderId="0" applyNumberFormat="0" applyBorder="0" applyAlignment="0" applyProtection="0"/>
    <xf numFmtId="0" fontId="58" fillId="60" borderId="0" applyNumberFormat="0" applyBorder="0" applyAlignment="0" applyProtection="0"/>
    <xf numFmtId="0" fontId="58" fillId="61" borderId="0" applyNumberFormat="0" applyBorder="0" applyAlignment="0" applyProtection="0"/>
    <xf numFmtId="0" fontId="58" fillId="56" borderId="0" applyNumberFormat="0" applyBorder="0" applyAlignment="0" applyProtection="0"/>
    <xf numFmtId="0" fontId="58" fillId="57" borderId="0" applyNumberFormat="0" applyBorder="0" applyAlignment="0" applyProtection="0"/>
    <xf numFmtId="0" fontId="58" fillId="62" borderId="0" applyNumberFormat="0" applyBorder="0" applyAlignment="0" applyProtection="0"/>
    <xf numFmtId="0" fontId="59" fillId="63" borderId="28" applyNumberFormat="0" applyAlignment="0" applyProtection="0"/>
    <xf numFmtId="0" fontId="60" fillId="63" borderId="29" applyNumberFormat="0" applyAlignment="0" applyProtection="0"/>
    <xf numFmtId="178"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0" fillId="0" borderId="40" applyNumberFormat="0" applyFill="0" applyAlignment="0" applyProtection="0"/>
    <xf numFmtId="0" fontId="62" fillId="0" borderId="30" applyNumberFormat="0" applyFill="0" applyAlignment="0" applyProtection="0"/>
    <xf numFmtId="0" fontId="63" fillId="0" borderId="0" applyNumberForma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64" fillId="47" borderId="0" applyNumberFormat="0" applyBorder="0" applyAlignment="0" applyProtection="0"/>
    <xf numFmtId="37" fontId="123" fillId="0" borderId="0" applyNumberFormat="0" applyFill="0" applyBorder="0" applyAlignment="0" applyProtection="0"/>
    <xf numFmtId="0" fontId="89" fillId="0" borderId="0" applyNumberFormat="0" applyFill="0" applyBorder="0" applyAlignment="0" applyProtection="0"/>
    <xf numFmtId="37" fontId="123" fillId="0" borderId="0" applyNumberFormat="0" applyFill="0" applyBorder="0" applyAlignment="0" applyProtection="0"/>
    <xf numFmtId="0" fontId="21"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16"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alignment vertical="top"/>
      <protection locked="0"/>
    </xf>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6" fillId="64" borderId="0" applyNumberFormat="0" applyBorder="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52" fillId="65" borderId="31" applyNumberFormat="0" applyFont="0" applyAlignment="0" applyProtection="0"/>
    <xf numFmtId="0" fontId="67" fillId="46" borderId="0" applyNumberFormat="0" applyBorder="0" applyAlignment="0" applyProtection="0"/>
    <xf numFmtId="0" fontId="17" fillId="0" borderId="0"/>
    <xf numFmtId="0" fontId="113" fillId="0" borderId="0"/>
    <xf numFmtId="0" fontId="52" fillId="0" borderId="0"/>
    <xf numFmtId="0" fontId="7" fillId="0" borderId="0"/>
    <xf numFmtId="0" fontId="17" fillId="0" borderId="0"/>
    <xf numFmtId="0" fontId="17" fillId="0" borderId="0"/>
    <xf numFmtId="0" fontId="52" fillId="0" borderId="0"/>
    <xf numFmtId="0" fontId="52" fillId="0" borderId="0"/>
    <xf numFmtId="0" fontId="114" fillId="0" borderId="0"/>
    <xf numFmtId="0" fontId="17" fillId="0" borderId="0"/>
    <xf numFmtId="0" fontId="17" fillId="0" borderId="0"/>
    <xf numFmtId="0" fontId="17" fillId="0" borderId="0"/>
    <xf numFmtId="0" fontId="52" fillId="0" borderId="0"/>
    <xf numFmtId="0" fontId="5" fillId="0" borderId="0"/>
    <xf numFmtId="0" fontId="78" fillId="0" borderId="0"/>
    <xf numFmtId="0" fontId="78" fillId="0" borderId="0"/>
    <xf numFmtId="0" fontId="5" fillId="0" borderId="0"/>
    <xf numFmtId="0" fontId="78" fillId="0" borderId="0"/>
    <xf numFmtId="0" fontId="5" fillId="0" borderId="0"/>
    <xf numFmtId="0" fontId="78" fillId="0" borderId="0"/>
    <xf numFmtId="0" fontId="1" fillId="0" borderId="0"/>
    <xf numFmtId="0" fontId="1" fillId="0" borderId="0"/>
    <xf numFmtId="0" fontId="1" fillId="0" borderId="0"/>
    <xf numFmtId="0" fontId="5" fillId="0" borderId="0"/>
    <xf numFmtId="0" fontId="78" fillId="0" borderId="0"/>
    <xf numFmtId="0" fontId="78" fillId="0" borderId="0"/>
    <xf numFmtId="0" fontId="5" fillId="0" borderId="0"/>
    <xf numFmtId="0" fontId="78"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7" fillId="0" borderId="0" applyNumberFormat="0" applyFill="0" applyBorder="0" applyAlignment="0" applyProtection="0"/>
    <xf numFmtId="0" fontId="17" fillId="0" borderId="0"/>
    <xf numFmtId="0" fontId="17" fillId="0" borderId="0" applyNumberFormat="0" applyFill="0" applyBorder="0" applyAlignment="0" applyProtection="0"/>
    <xf numFmtId="0" fontId="52" fillId="0" borderId="0"/>
    <xf numFmtId="0" fontId="69" fillId="0" borderId="32" applyNumberFormat="0" applyFill="0" applyAlignment="0" applyProtection="0"/>
    <xf numFmtId="0" fontId="70" fillId="0" borderId="33" applyNumberFormat="0" applyFill="0" applyAlignment="0" applyProtection="0"/>
    <xf numFmtId="0" fontId="71" fillId="0" borderId="34" applyNumberFormat="0" applyFill="0" applyAlignment="0" applyProtection="0"/>
    <xf numFmtId="0" fontId="71" fillId="0" borderId="0" applyNumberFormat="0" applyFill="0" applyBorder="0" applyAlignment="0" applyProtection="0"/>
    <xf numFmtId="0" fontId="68" fillId="0" borderId="0" applyNumberFormat="0" applyFill="0" applyBorder="0" applyAlignment="0" applyProtection="0"/>
    <xf numFmtId="0" fontId="72" fillId="0" borderId="35" applyNumberFormat="0" applyFill="0" applyAlignment="0" applyProtection="0"/>
    <xf numFmtId="0" fontId="73" fillId="0" borderId="0" applyNumberFormat="0" applyFill="0" applyBorder="0" applyAlignment="0" applyProtection="0"/>
    <xf numFmtId="0" fontId="74" fillId="66" borderId="36" applyNumberFormat="0" applyAlignment="0" applyProtection="0"/>
    <xf numFmtId="0" fontId="17" fillId="0" borderId="0"/>
    <xf numFmtId="0" fontId="51" fillId="0" borderId="0"/>
    <xf numFmtId="0" fontId="17" fillId="0" borderId="0"/>
    <xf numFmtId="0" fontId="17" fillId="0" borderId="0"/>
    <xf numFmtId="0" fontId="82" fillId="57" borderId="0" applyNumberFormat="0" applyBorder="0" applyAlignment="0" applyProtection="0"/>
    <xf numFmtId="0" fontId="82" fillId="60" borderId="0" applyNumberFormat="0" applyBorder="0" applyAlignment="0" applyProtection="0"/>
    <xf numFmtId="0" fontId="82" fillId="61" borderId="0" applyNumberFormat="0" applyBorder="0" applyAlignment="0" applyProtection="0"/>
    <xf numFmtId="0" fontId="82" fillId="68" borderId="0" applyNumberFormat="0" applyBorder="0" applyAlignment="0" applyProtection="0"/>
    <xf numFmtId="0" fontId="82" fillId="57" borderId="0" applyNumberFormat="0" applyBorder="0" applyAlignment="0" applyProtection="0"/>
    <xf numFmtId="0" fontId="82" fillId="60" borderId="0" applyNumberFormat="0" applyBorder="0" applyAlignment="0" applyProtection="0"/>
    <xf numFmtId="0" fontId="83" fillId="67" borderId="28" applyNumberFormat="0" applyAlignment="0" applyProtection="0"/>
    <xf numFmtId="0" fontId="84" fillId="67" borderId="29" applyNumberFormat="0" applyAlignment="0" applyProtection="0"/>
    <xf numFmtId="0" fontId="119" fillId="15" borderId="19" applyNumberFormat="0" applyAlignment="0" applyProtection="0"/>
    <xf numFmtId="0" fontId="80" fillId="0" borderId="40" applyNumberFormat="0" applyFill="0" applyAlignment="0" applyProtection="0"/>
    <xf numFmtId="0" fontId="86" fillId="0" borderId="0" applyNumberFormat="0" applyFill="0" applyBorder="0" applyAlignment="0" applyProtection="0"/>
    <xf numFmtId="0" fontId="88" fillId="47" borderId="0" applyNumberFormat="0" applyBorder="0" applyAlignment="0" applyProtection="0"/>
    <xf numFmtId="37" fontId="123" fillId="0" borderId="0" applyNumberFormat="0" applyFill="0" applyBorder="0" applyAlignment="0" applyProtection="0"/>
    <xf numFmtId="0" fontId="21" fillId="0" borderId="0" applyNumberFormat="0" applyFill="0" applyBorder="0" applyAlignment="0" applyProtection="0">
      <alignment vertical="top"/>
      <protection locked="0"/>
    </xf>
    <xf numFmtId="43" fontId="1" fillId="0" borderId="0" applyFont="0" applyFill="0" applyBorder="0" applyAlignment="0" applyProtection="0"/>
    <xf numFmtId="0" fontId="17" fillId="65" borderId="31" applyNumberFormat="0" applyFont="0" applyAlignment="0" applyProtection="0"/>
    <xf numFmtId="0" fontId="91" fillId="46" borderId="0" applyNumberFormat="0" applyBorder="0" applyAlignment="0" applyProtection="0"/>
    <xf numFmtId="0" fontId="17" fillId="0" borderId="0"/>
    <xf numFmtId="0" fontId="108" fillId="0" borderId="0"/>
    <xf numFmtId="0" fontId="17" fillId="0" borderId="0"/>
    <xf numFmtId="0" fontId="17" fillId="0" borderId="0"/>
    <xf numFmtId="0" fontId="94" fillId="0" borderId="42" applyNumberFormat="0" applyFill="0" applyAlignment="0" applyProtection="0"/>
    <xf numFmtId="0" fontId="95" fillId="0" borderId="33" applyNumberFormat="0" applyFill="0" applyAlignment="0" applyProtection="0"/>
    <xf numFmtId="0" fontId="96" fillId="0" borderId="43" applyNumberFormat="0" applyFill="0" applyAlignment="0" applyProtection="0"/>
    <xf numFmtId="0" fontId="96" fillId="0" borderId="0" applyNumberFormat="0" applyFill="0" applyBorder="0" applyAlignment="0" applyProtection="0"/>
    <xf numFmtId="0" fontId="79" fillId="0" borderId="44" applyNumberFormat="0" applyFill="0" applyAlignment="0" applyProtection="0"/>
    <xf numFmtId="0" fontId="79" fillId="0" borderId="0" applyNumberFormat="0" applyFill="0" applyBorder="0" applyAlignment="0" applyProtection="0"/>
    <xf numFmtId="0" fontId="98" fillId="66" borderId="36" applyNumberFormat="0" applyAlignment="0" applyProtection="0"/>
    <xf numFmtId="0" fontId="17" fillId="0" borderId="0"/>
    <xf numFmtId="0" fontId="17" fillId="0" borderId="0"/>
    <xf numFmtId="0" fontId="52" fillId="65" borderId="31" applyNumberFormat="0" applyFont="0" applyAlignment="0" applyProtection="0"/>
    <xf numFmtId="0" fontId="51" fillId="0" borderId="0"/>
    <xf numFmtId="164" fontId="54" fillId="0" borderId="0" applyFont="0" applyFill="0" applyBorder="0" applyAlignment="0" applyProtection="0"/>
    <xf numFmtId="164" fontId="54" fillId="0" borderId="0" applyFont="0" applyFill="0" applyBorder="0" applyAlignment="0" applyProtection="0"/>
    <xf numFmtId="0" fontId="17" fillId="0" borderId="0"/>
    <xf numFmtId="0" fontId="82" fillId="72" borderId="0" applyNumberFormat="0" applyBorder="0" applyAlignment="0" applyProtection="0"/>
    <xf numFmtId="0" fontId="82" fillId="62" borderId="0" applyNumberFormat="0" applyBorder="0" applyAlignment="0" applyProtection="0"/>
    <xf numFmtId="0" fontId="82" fillId="54" borderId="0" applyNumberFormat="0" applyBorder="0" applyAlignment="0" applyProtection="0"/>
    <xf numFmtId="0" fontId="82" fillId="68" borderId="0" applyNumberFormat="0" applyBorder="0" applyAlignment="0" applyProtection="0"/>
    <xf numFmtId="0" fontId="82" fillId="57" borderId="0" applyNumberFormat="0" applyBorder="0" applyAlignment="0" applyProtection="0"/>
    <xf numFmtId="0" fontId="82" fillId="60" borderId="0" applyNumberFormat="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86" fillId="0" borderId="0" applyNumberForma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88" fillId="49" borderId="0" applyNumberFormat="0" applyBorder="0" applyAlignment="0" applyProtection="0"/>
    <xf numFmtId="0" fontId="140"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164" fontId="54" fillId="0" borderId="0" applyFont="0" applyFill="0" applyBorder="0" applyAlignment="0" applyProtection="0"/>
    <xf numFmtId="0" fontId="90" fillId="64" borderId="0" applyNumberFormat="0" applyBorder="0" applyAlignment="0" applyProtection="0"/>
    <xf numFmtId="0" fontId="109" fillId="65" borderId="31" applyNumberFormat="0" applyFont="0" applyAlignment="0" applyProtection="0"/>
    <xf numFmtId="0" fontId="91" fillId="48" borderId="0" applyNumberFormat="0" applyBorder="0" applyAlignment="0" applyProtection="0"/>
    <xf numFmtId="0" fontId="51" fillId="0" borderId="0"/>
    <xf numFmtId="0" fontId="51" fillId="0" borderId="0"/>
    <xf numFmtId="0" fontId="79" fillId="0" borderId="44" applyNumberFormat="0" applyFill="0" applyAlignment="0" applyProtection="0"/>
    <xf numFmtId="0" fontId="79" fillId="0" borderId="0" applyNumberFormat="0" applyFill="0" applyBorder="0" applyAlignment="0" applyProtection="0"/>
    <xf numFmtId="0" fontId="98" fillId="66" borderId="36" applyNumberFormat="0" applyAlignment="0" applyProtection="0"/>
    <xf numFmtId="0" fontId="17" fillId="0" borderId="0"/>
    <xf numFmtId="0" fontId="17" fillId="0" borderId="0"/>
    <xf numFmtId="0" fontId="17" fillId="0" borderId="0"/>
    <xf numFmtId="0" fontId="1" fillId="0" borderId="0"/>
    <xf numFmtId="0" fontId="5"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78" fillId="45" borderId="0" applyNumberFormat="0" applyBorder="0" applyAlignment="0" applyProtection="0"/>
    <xf numFmtId="0" fontId="116" fillId="50" borderId="0" applyNumberFormat="0" applyBorder="0" applyAlignment="0" applyProtection="0"/>
    <xf numFmtId="0" fontId="5"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78" fillId="46" borderId="0" applyNumberFormat="0" applyBorder="0" applyAlignment="0" applyProtection="0"/>
    <xf numFmtId="0" fontId="116" fillId="52" borderId="0" applyNumberFormat="0" applyBorder="0" applyAlignment="0" applyProtection="0"/>
    <xf numFmtId="0" fontId="5"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78" fillId="47" borderId="0" applyNumberFormat="0" applyBorder="0" applyAlignment="0" applyProtection="0"/>
    <xf numFmtId="0" fontId="116" fillId="65" borderId="0" applyNumberFormat="0" applyBorder="0" applyAlignment="0" applyProtection="0"/>
    <xf numFmtId="0" fontId="5"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78" fillId="48" borderId="0" applyNumberFormat="0" applyBorder="0" applyAlignment="0" applyProtection="0"/>
    <xf numFmtId="0" fontId="116" fillId="67" borderId="0" applyNumberFormat="0" applyBorder="0" applyAlignment="0" applyProtection="0"/>
    <xf numFmtId="0" fontId="5"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78" fillId="49" borderId="0" applyNumberFormat="0" applyBorder="0" applyAlignment="0" applyProtection="0"/>
    <xf numFmtId="0" fontId="116" fillId="50" borderId="0" applyNumberFormat="0" applyBorder="0" applyAlignment="0" applyProtection="0"/>
    <xf numFmtId="0" fontId="5"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78" fillId="50" borderId="0" applyNumberFormat="0" applyBorder="0" applyAlignment="0" applyProtection="0"/>
    <xf numFmtId="0" fontId="116" fillId="65" borderId="0" applyNumberFormat="0" applyBorder="0" applyAlignment="0" applyProtection="0"/>
    <xf numFmtId="0" fontId="5"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78" fillId="51" borderId="0" applyNumberFormat="0" applyBorder="0" applyAlignment="0" applyProtection="0"/>
    <xf numFmtId="0" fontId="116" fillId="50" borderId="0" applyNumberFormat="0" applyBorder="0" applyAlignment="0" applyProtection="0"/>
    <xf numFmtId="0" fontId="5" fillId="25" borderId="0" applyNumberFormat="0" applyBorder="0" applyAlignment="0" applyProtection="0"/>
    <xf numFmtId="0" fontId="78" fillId="52" borderId="0" applyNumberFormat="0" applyBorder="0" applyAlignment="0" applyProtection="0"/>
    <xf numFmtId="0" fontId="5"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78" fillId="53" borderId="0" applyNumberFormat="0" applyBorder="0" applyAlignment="0" applyProtection="0"/>
    <xf numFmtId="0" fontId="116" fillId="64" borderId="0" applyNumberFormat="0" applyBorder="0" applyAlignment="0" applyProtection="0"/>
    <xf numFmtId="0" fontId="5"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78" fillId="48" borderId="0" applyNumberFormat="0" applyBorder="0" applyAlignment="0" applyProtection="0"/>
    <xf numFmtId="0" fontId="116" fillId="63" borderId="0" applyNumberFormat="0" applyBorder="0" applyAlignment="0" applyProtection="0"/>
    <xf numFmtId="0" fontId="5"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78" fillId="51" borderId="0" applyNumberFormat="0" applyBorder="0" applyAlignment="0" applyProtection="0"/>
    <xf numFmtId="0" fontId="116" fillId="50" borderId="0" applyNumberFormat="0" applyBorder="0" applyAlignment="0" applyProtection="0"/>
    <xf numFmtId="0" fontId="5"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78" fillId="54" borderId="0" applyNumberFormat="0" applyBorder="0" applyAlignment="0" applyProtection="0"/>
    <xf numFmtId="0" fontId="116" fillId="64" borderId="0" applyNumberFormat="0" applyBorder="0" applyAlignment="0" applyProtection="0"/>
    <xf numFmtId="0" fontId="153" fillId="50" borderId="0" applyNumberFormat="0" applyBorder="0" applyAlignment="0" applyProtection="0"/>
    <xf numFmtId="0" fontId="155" fillId="55" borderId="0" applyNumberFormat="0" applyBorder="0" applyAlignment="0" applyProtection="0"/>
    <xf numFmtId="0" fontId="153" fillId="26" borderId="0" applyNumberFormat="0" applyBorder="0" applyAlignment="0" applyProtection="0"/>
    <xf numFmtId="0" fontId="155" fillId="52" borderId="0" applyNumberFormat="0" applyBorder="0" applyAlignment="0" applyProtection="0"/>
    <xf numFmtId="0" fontId="153" fillId="64" borderId="0" applyNumberFormat="0" applyBorder="0" applyAlignment="0" applyProtection="0"/>
    <xf numFmtId="0" fontId="155" fillId="53" borderId="0" applyNumberFormat="0" applyBorder="0" applyAlignment="0" applyProtection="0"/>
    <xf numFmtId="0" fontId="153" fillId="63" borderId="0" applyNumberFormat="0" applyBorder="0" applyAlignment="0" applyProtection="0"/>
    <xf numFmtId="0" fontId="155" fillId="56" borderId="0" applyNumberFormat="0" applyBorder="0" applyAlignment="0" applyProtection="0"/>
    <xf numFmtId="0" fontId="153" fillId="50" borderId="0" applyNumberFormat="0" applyBorder="0" applyAlignment="0" applyProtection="0"/>
    <xf numFmtId="0" fontId="155" fillId="57" borderId="0" applyNumberFormat="0" applyBorder="0" applyAlignment="0" applyProtection="0"/>
    <xf numFmtId="0" fontId="153" fillId="52" borderId="0" applyNumberFormat="0" applyBorder="0" applyAlignment="0" applyProtection="0"/>
    <xf numFmtId="0" fontId="155" fillId="58" borderId="0" applyNumberFormat="0" applyBorder="0" applyAlignment="0" applyProtection="0"/>
    <xf numFmtId="0" fontId="44" fillId="67" borderId="20" applyNumberFormat="0" applyAlignment="0" applyProtection="0"/>
    <xf numFmtId="0" fontId="162" fillId="67" borderId="19" applyNumberFormat="0" applyAlignment="0" applyProtection="0"/>
    <xf numFmtId="0" fontId="43" fillId="64" borderId="19" applyNumberFormat="0" applyAlignment="0" applyProtection="0"/>
    <xf numFmtId="0" fontId="33" fillId="0" borderId="40" applyNumberFormat="0" applyFill="0" applyAlignment="0" applyProtection="0"/>
    <xf numFmtId="0" fontId="54" fillId="18" borderId="23" applyNumberFormat="0" applyFont="0" applyAlignment="0" applyProtection="0"/>
    <xf numFmtId="0" fontId="107" fillId="18" borderId="23" applyNumberFormat="0" applyFont="0" applyAlignment="0" applyProtection="0"/>
    <xf numFmtId="0" fontId="54" fillId="18" borderId="23" applyNumberFormat="0" applyFont="0" applyAlignment="0" applyProtection="0"/>
    <xf numFmtId="0" fontId="54" fillId="18" borderId="23" applyNumberFormat="0" applyFont="0" applyAlignment="0" applyProtection="0"/>
    <xf numFmtId="0" fontId="107" fillId="18" borderId="23" applyNumberFormat="0" applyFont="0" applyAlignment="0" applyProtection="0"/>
    <xf numFmtId="0" fontId="107" fillId="18" borderId="23" applyNumberFormat="0" applyFont="0" applyAlignment="0" applyProtection="0"/>
    <xf numFmtId="0" fontId="23" fillId="0" borderId="0"/>
    <xf numFmtId="0" fontId="17" fillId="0" borderId="0"/>
    <xf numFmtId="0" fontId="1" fillId="0" borderId="0"/>
    <xf numFmtId="0" fontId="19" fillId="0" borderId="0"/>
    <xf numFmtId="0" fontId="92" fillId="0" borderId="0" applyProtection="0"/>
    <xf numFmtId="0" fontId="17" fillId="0" borderId="0"/>
    <xf numFmtId="0" fontId="17" fillId="0" borderId="0"/>
    <xf numFmtId="0" fontId="17" fillId="0" borderId="0"/>
    <xf numFmtId="0" fontId="1" fillId="0" borderId="0"/>
    <xf numFmtId="0" fontId="52" fillId="0" borderId="0"/>
    <xf numFmtId="0" fontId="17" fillId="0" borderId="0"/>
    <xf numFmtId="0" fontId="52" fillId="0" borderId="0"/>
    <xf numFmtId="0" fontId="17"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7" fillId="0" borderId="0"/>
    <xf numFmtId="0" fontId="17" fillId="0" borderId="0"/>
    <xf numFmtId="0" fontId="17" fillId="0" borderId="0"/>
    <xf numFmtId="0" fontId="17" fillId="0" borderId="0"/>
    <xf numFmtId="0" fontId="5" fillId="0" borderId="0"/>
    <xf numFmtId="0" fontId="5" fillId="0" borderId="0"/>
    <xf numFmtId="0" fontId="17" fillId="0" borderId="0"/>
    <xf numFmtId="0" fontId="17" fillId="0" borderId="0"/>
    <xf numFmtId="0" fontId="17" fillId="0" borderId="0"/>
    <xf numFmtId="0" fontId="51" fillId="0" borderId="0"/>
    <xf numFmtId="0" fontId="92" fillId="0" borderId="0" applyProtection="0"/>
    <xf numFmtId="0" fontId="116" fillId="0" borderId="0"/>
    <xf numFmtId="0" fontId="116" fillId="20" borderId="0" applyNumberFormat="0" applyBorder="0" applyAlignment="0" applyProtection="0"/>
    <xf numFmtId="0" fontId="116" fillId="20" borderId="0" applyNumberFormat="0" applyBorder="0" applyAlignment="0" applyProtection="0"/>
    <xf numFmtId="0" fontId="116" fillId="20" borderId="0" applyNumberFormat="0" applyBorder="0" applyAlignment="0" applyProtection="0"/>
    <xf numFmtId="0" fontId="116" fillId="24" borderId="0" applyNumberFormat="0" applyBorder="0" applyAlignment="0" applyProtection="0"/>
    <xf numFmtId="0" fontId="116" fillId="24" borderId="0" applyNumberFormat="0" applyBorder="0" applyAlignment="0" applyProtection="0"/>
    <xf numFmtId="0" fontId="116" fillId="24" borderId="0" applyNumberFormat="0" applyBorder="0" applyAlignment="0" applyProtection="0"/>
    <xf numFmtId="0" fontId="116" fillId="28" borderId="0" applyNumberFormat="0" applyBorder="0" applyAlignment="0" applyProtection="0"/>
    <xf numFmtId="0" fontId="116" fillId="28" borderId="0" applyNumberFormat="0" applyBorder="0" applyAlignment="0" applyProtection="0"/>
    <xf numFmtId="0" fontId="116" fillId="28" borderId="0" applyNumberFormat="0" applyBorder="0" applyAlignment="0" applyProtection="0"/>
    <xf numFmtId="0" fontId="116" fillId="32" borderId="0" applyNumberFormat="0" applyBorder="0" applyAlignment="0" applyProtection="0"/>
    <xf numFmtId="0" fontId="116" fillId="32" borderId="0" applyNumberFormat="0" applyBorder="0" applyAlignment="0" applyProtection="0"/>
    <xf numFmtId="0" fontId="116" fillId="32" borderId="0" applyNumberFormat="0" applyBorder="0" applyAlignment="0" applyProtection="0"/>
    <xf numFmtId="0" fontId="116" fillId="36" borderId="0" applyNumberFormat="0" applyBorder="0" applyAlignment="0" applyProtection="0"/>
    <xf numFmtId="0" fontId="116" fillId="36" borderId="0" applyNumberFormat="0" applyBorder="0" applyAlignment="0" applyProtection="0"/>
    <xf numFmtId="0" fontId="116" fillId="36" borderId="0" applyNumberFormat="0" applyBorder="0" applyAlignment="0" applyProtection="0"/>
    <xf numFmtId="0" fontId="116" fillId="40" borderId="0" applyNumberFormat="0" applyBorder="0" applyAlignment="0" applyProtection="0"/>
    <xf numFmtId="0" fontId="116" fillId="40" borderId="0" applyNumberFormat="0" applyBorder="0" applyAlignment="0" applyProtection="0"/>
    <xf numFmtId="0" fontId="116" fillId="40" borderId="0" applyNumberFormat="0" applyBorder="0" applyAlignment="0" applyProtection="0"/>
    <xf numFmtId="0" fontId="116" fillId="21" borderId="0" applyNumberFormat="0" applyBorder="0" applyAlignment="0" applyProtection="0"/>
    <xf numFmtId="0" fontId="116" fillId="21" borderId="0" applyNumberFormat="0" applyBorder="0" applyAlignment="0" applyProtection="0"/>
    <xf numFmtId="0" fontId="116" fillId="21" borderId="0" applyNumberFormat="0" applyBorder="0" applyAlignment="0" applyProtection="0"/>
    <xf numFmtId="0" fontId="116" fillId="29" borderId="0" applyNumberFormat="0" applyBorder="0" applyAlignment="0" applyProtection="0"/>
    <xf numFmtId="0" fontId="116" fillId="29" borderId="0" applyNumberFormat="0" applyBorder="0" applyAlignment="0" applyProtection="0"/>
    <xf numFmtId="0" fontId="116" fillId="29" borderId="0" applyNumberFormat="0" applyBorder="0" applyAlignment="0" applyProtection="0"/>
    <xf numFmtId="0" fontId="116" fillId="33" borderId="0" applyNumberFormat="0" applyBorder="0" applyAlignment="0" applyProtection="0"/>
    <xf numFmtId="0" fontId="116" fillId="33" borderId="0" applyNumberFormat="0" applyBorder="0" applyAlignment="0" applyProtection="0"/>
    <xf numFmtId="0" fontId="116" fillId="33" borderId="0" applyNumberFormat="0" applyBorder="0" applyAlignment="0" applyProtection="0"/>
    <xf numFmtId="0" fontId="116" fillId="37" borderId="0" applyNumberFormat="0" applyBorder="0" applyAlignment="0" applyProtection="0"/>
    <xf numFmtId="0" fontId="116" fillId="37" borderId="0" applyNumberFormat="0" applyBorder="0" applyAlignment="0" applyProtection="0"/>
    <xf numFmtId="0" fontId="116" fillId="37"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18" borderId="23" applyNumberFormat="0" applyFont="0" applyAlignment="0" applyProtection="0"/>
    <xf numFmtId="0" fontId="116" fillId="18" borderId="23" applyNumberFormat="0" applyFont="0" applyAlignment="0" applyProtection="0"/>
    <xf numFmtId="0" fontId="116" fillId="18" borderId="23" applyNumberFormat="0" applyFont="0" applyAlignment="0" applyProtection="0"/>
    <xf numFmtId="0" fontId="116" fillId="0" borderId="0"/>
    <xf numFmtId="0" fontId="229" fillId="0" borderId="16" applyNumberFormat="0" applyFill="0" applyAlignment="0" applyProtection="0"/>
    <xf numFmtId="0" fontId="230" fillId="0" borderId="17" applyNumberFormat="0" applyFill="0" applyAlignment="0" applyProtection="0"/>
    <xf numFmtId="0" fontId="231" fillId="0" borderId="18" applyNumberFormat="0" applyFill="0" applyAlignment="0" applyProtection="0"/>
    <xf numFmtId="0" fontId="231" fillId="0" borderId="0" applyNumberFormat="0" applyFill="0" applyBorder="0" applyAlignment="0" applyProtection="0"/>
    <xf numFmtId="0" fontId="178" fillId="12" borderId="0" applyNumberFormat="0" applyBorder="0" applyAlignment="0" applyProtection="0"/>
    <xf numFmtId="0" fontId="232" fillId="14" borderId="0" applyNumberFormat="0" applyBorder="0" applyAlignment="0" applyProtection="0"/>
    <xf numFmtId="0" fontId="233" fillId="16" borderId="20" applyNumberFormat="0" applyAlignment="0" applyProtection="0"/>
    <xf numFmtId="0" fontId="234" fillId="16" borderId="19" applyNumberFormat="0" applyAlignment="0" applyProtection="0"/>
    <xf numFmtId="0" fontId="235" fillId="0" borderId="21" applyNumberFormat="0" applyFill="0" applyAlignment="0" applyProtection="0"/>
    <xf numFmtId="0" fontId="50" fillId="17" borderId="22" applyNumberFormat="0" applyAlignment="0" applyProtection="0"/>
    <xf numFmtId="0" fontId="53" fillId="0" borderId="0" applyNumberFormat="0" applyFill="0" applyBorder="0" applyAlignment="0" applyProtection="0"/>
    <xf numFmtId="0" fontId="172" fillId="0" borderId="0" applyNumberFormat="0" applyFill="0" applyBorder="0" applyAlignment="0" applyProtection="0"/>
    <xf numFmtId="0" fontId="28" fillId="0" borderId="24" applyNumberFormat="0" applyFill="0" applyAlignment="0" applyProtection="0"/>
    <xf numFmtId="0" fontId="153" fillId="19" borderId="0" applyNumberFormat="0" applyBorder="0" applyAlignment="0" applyProtection="0"/>
    <xf numFmtId="0" fontId="153" fillId="23" borderId="0" applyNumberFormat="0" applyBorder="0" applyAlignment="0" applyProtection="0"/>
    <xf numFmtId="0" fontId="153" fillId="27" borderId="0" applyNumberFormat="0" applyBorder="0" applyAlignment="0" applyProtection="0"/>
    <xf numFmtId="0" fontId="153" fillId="31" borderId="0" applyNumberFormat="0" applyBorder="0" applyAlignment="0" applyProtection="0"/>
    <xf numFmtId="0" fontId="153" fillId="35" borderId="0" applyNumberFormat="0" applyBorder="0" applyAlignment="0" applyProtection="0"/>
    <xf numFmtId="0" fontId="153" fillId="39" borderId="0" applyNumberFormat="0" applyBorder="0" applyAlignment="0" applyProtection="0"/>
    <xf numFmtId="0" fontId="116" fillId="0" borderId="0"/>
    <xf numFmtId="0" fontId="49" fillId="19" borderId="0" applyNumberFormat="0" applyBorder="0" applyAlignment="0" applyProtection="0"/>
    <xf numFmtId="0" fontId="49" fillId="31" borderId="0" applyNumberFormat="0" applyBorder="0" applyAlignment="0" applyProtection="0"/>
    <xf numFmtId="0" fontId="49" fillId="39" borderId="0" applyNumberFormat="0" applyBorder="0" applyAlignment="0" applyProtection="0"/>
    <xf numFmtId="0" fontId="46" fillId="0" borderId="21" applyNumberFormat="0" applyFill="0" applyAlignment="0" applyProtection="0"/>
    <xf numFmtId="0" fontId="17" fillId="0" borderId="0"/>
    <xf numFmtId="0" fontId="92" fillId="0" borderId="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92" fillId="0" borderId="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21"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18" borderId="23" applyNumberFormat="0" applyFont="0" applyAlignment="0" applyProtection="0"/>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 fillId="0" borderId="0"/>
    <xf numFmtId="0" fontId="21" fillId="0" borderId="0" applyNumberFormat="0" applyFill="0" applyBorder="0" applyAlignment="0" applyProtection="0">
      <alignment vertical="top"/>
      <protection locked="0"/>
    </xf>
    <xf numFmtId="0" fontId="92" fillId="0" borderId="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50" borderId="0" applyNumberFormat="0" applyBorder="0" applyAlignment="0" applyProtection="0"/>
    <xf numFmtId="0" fontId="1" fillId="52"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50" borderId="0" applyNumberFormat="0" applyBorder="0" applyAlignment="0" applyProtection="0"/>
    <xf numFmtId="0" fontId="1" fillId="65" borderId="0" applyNumberFormat="0" applyBorder="0" applyAlignment="0" applyProtection="0"/>
    <xf numFmtId="0" fontId="1" fillId="50" borderId="0" applyNumberFormat="0" applyBorder="0" applyAlignment="0" applyProtection="0"/>
    <xf numFmtId="0" fontId="1" fillId="64" borderId="0" applyNumberFormat="0" applyBorder="0" applyAlignment="0" applyProtection="0"/>
    <xf numFmtId="0" fontId="1" fillId="63" borderId="0" applyNumberFormat="0" applyBorder="0" applyAlignment="0" applyProtection="0"/>
    <xf numFmtId="0" fontId="1" fillId="50" borderId="0" applyNumberFormat="0" applyBorder="0" applyAlignment="0" applyProtection="0"/>
    <xf numFmtId="0" fontId="1" fillId="64" borderId="0" applyNumberFormat="0" applyBorder="0" applyAlignment="0" applyProtection="0"/>
    <xf numFmtId="0" fontId="17" fillId="65" borderId="31" applyNumberFormat="0" applyFont="0" applyAlignment="0" applyProtection="0"/>
    <xf numFmtId="0" fontId="54" fillId="0" borderId="0"/>
    <xf numFmtId="0" fontId="17" fillId="0" borderId="0"/>
    <xf numFmtId="166" fontId="13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applyNumberFormat="0" applyFill="0" applyBorder="0" applyAlignment="0" applyProtection="0">
      <alignment vertical="top"/>
      <protection locked="0"/>
    </xf>
    <xf numFmtId="0" fontId="29"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applyNumberFormat="0" applyFill="0" applyBorder="0" applyAlignment="0" applyProtection="0">
      <alignment vertical="top"/>
      <protection locked="0"/>
    </xf>
    <xf numFmtId="0" fontId="17" fillId="0" borderId="0"/>
    <xf numFmtId="0" fontId="17" fillId="0" borderId="0"/>
    <xf numFmtId="0" fontId="7" fillId="0" borderId="0"/>
    <xf numFmtId="0" fontId="17" fillId="0" borderId="0"/>
    <xf numFmtId="0" fontId="17" fillId="0" borderId="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29" borderId="0" applyNumberFormat="0" applyBorder="0" applyAlignment="0" applyProtection="0"/>
    <xf numFmtId="0" fontId="153" fillId="22" borderId="0" applyNumberFormat="0" applyBorder="0" applyAlignment="0" applyProtection="0"/>
    <xf numFmtId="0" fontId="152" fillId="30" borderId="0" applyNumberFormat="0" applyBorder="0" applyAlignment="0" applyProtection="0"/>
    <xf numFmtId="0" fontId="153" fillId="30" borderId="0" applyNumberFormat="0" applyBorder="0" applyAlignment="0" applyProtection="0"/>
    <xf numFmtId="0" fontId="152" fillId="34" borderId="0" applyNumberFormat="0" applyBorder="0" applyAlignment="0" applyProtection="0"/>
    <xf numFmtId="0" fontId="153" fillId="34" borderId="0" applyNumberFormat="0" applyBorder="0" applyAlignment="0" applyProtection="0"/>
    <xf numFmtId="0" fontId="153" fillId="38" borderId="0" applyNumberFormat="0" applyBorder="0" applyAlignment="0" applyProtection="0"/>
    <xf numFmtId="0" fontId="152" fillId="42" borderId="0" applyNumberFormat="0" applyBorder="0" applyAlignment="0" applyProtection="0"/>
    <xf numFmtId="0" fontId="153" fillId="42" borderId="0" applyNumberFormat="0" applyBorder="0" applyAlignment="0" applyProtection="0"/>
    <xf numFmtId="0" fontId="153" fillId="19" borderId="0" applyNumberFormat="0" applyBorder="0" applyAlignment="0" applyProtection="0"/>
    <xf numFmtId="0" fontId="153" fillId="31" borderId="0" applyNumberFormat="0" applyBorder="0" applyAlignment="0" applyProtection="0"/>
    <xf numFmtId="0" fontId="153" fillId="39"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65" borderId="31" applyNumberFormat="0" applyFont="0" applyAlignment="0" applyProtection="0"/>
    <xf numFmtId="0" fontId="116" fillId="18" borderId="23" applyNumberFormat="0" applyFont="0" applyAlignment="0" applyProtection="0"/>
    <xf numFmtId="166" fontId="133" fillId="0" borderId="0"/>
    <xf numFmtId="0" fontId="17" fillId="0" borderId="0"/>
    <xf numFmtId="0" fontId="77" fillId="0" borderId="0" applyNumberFormat="0" applyFill="0" applyBorder="0" applyAlignment="0" applyProtection="0"/>
    <xf numFmtId="0" fontId="235" fillId="0" borderId="21" applyNumberFormat="0" applyFill="0" applyAlignment="0" applyProtection="0"/>
    <xf numFmtId="0" fontId="238" fillId="0" borderId="0" applyNumberFormat="0" applyFill="0" applyBorder="0" applyAlignment="0" applyProtection="0"/>
    <xf numFmtId="0" fontId="5" fillId="0" borderId="0"/>
    <xf numFmtId="0" fontId="5" fillId="0" borderId="0"/>
    <xf numFmtId="0" fontId="17" fillId="0" borderId="0"/>
    <xf numFmtId="0" fontId="17" fillId="0" borderId="0"/>
    <xf numFmtId="0" fontId="17" fillId="0" borderId="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29" borderId="0" applyNumberFormat="0" applyBorder="0" applyAlignment="0" applyProtection="0"/>
    <xf numFmtId="0" fontId="153" fillId="22" borderId="0" applyNumberFormat="0" applyBorder="0" applyAlignment="0" applyProtection="0"/>
    <xf numFmtId="0" fontId="152" fillId="30" borderId="0" applyNumberFormat="0" applyBorder="0" applyAlignment="0" applyProtection="0"/>
    <xf numFmtId="0" fontId="153" fillId="30" borderId="0" applyNumberFormat="0" applyBorder="0" applyAlignment="0" applyProtection="0"/>
    <xf numFmtId="0" fontId="152" fillId="34" borderId="0" applyNumberFormat="0" applyBorder="0" applyAlignment="0" applyProtection="0"/>
    <xf numFmtId="0" fontId="153" fillId="34" borderId="0" applyNumberFormat="0" applyBorder="0" applyAlignment="0" applyProtection="0"/>
    <xf numFmtId="0" fontId="153" fillId="38" borderId="0" applyNumberFormat="0" applyBorder="0" applyAlignment="0" applyProtection="0"/>
    <xf numFmtId="0" fontId="152" fillId="42" borderId="0" applyNumberFormat="0" applyBorder="0" applyAlignment="0" applyProtection="0"/>
    <xf numFmtId="0" fontId="153" fillId="42" borderId="0" applyNumberFormat="0" applyBorder="0" applyAlignment="0" applyProtection="0"/>
    <xf numFmtId="0" fontId="153" fillId="19" borderId="0" applyNumberFormat="0" applyBorder="0" applyAlignment="0" applyProtection="0"/>
    <xf numFmtId="0" fontId="153" fillId="31" borderId="0" applyNumberFormat="0" applyBorder="0" applyAlignment="0" applyProtection="0"/>
    <xf numFmtId="0" fontId="153" fillId="39"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65" borderId="31" applyNumberFormat="0" applyFont="0" applyAlignment="0" applyProtection="0"/>
    <xf numFmtId="0" fontId="116" fillId="18" borderId="23" applyNumberFormat="0" applyFont="0" applyAlignment="0" applyProtection="0"/>
    <xf numFmtId="166" fontId="133" fillId="0" borderId="0"/>
    <xf numFmtId="0" fontId="17" fillId="0" borderId="0"/>
    <xf numFmtId="0" fontId="77" fillId="0" borderId="0" applyNumberFormat="0" applyFill="0" applyBorder="0" applyAlignment="0" applyProtection="0"/>
    <xf numFmtId="0" fontId="235" fillId="0" borderId="21" applyNumberFormat="0" applyFill="0" applyAlignment="0" applyProtection="0"/>
    <xf numFmtId="0" fontId="7" fillId="0" borderId="0"/>
    <xf numFmtId="0" fontId="7" fillId="0" borderId="0"/>
    <xf numFmtId="0" fontId="17" fillId="0" borderId="0"/>
    <xf numFmtId="0" fontId="17" fillId="0" borderId="0"/>
    <xf numFmtId="0" fontId="5" fillId="0" borderId="0"/>
    <xf numFmtId="0" fontId="5" fillId="0" borderId="0"/>
    <xf numFmtId="0" fontId="17" fillId="0" borderId="0"/>
    <xf numFmtId="0" fontId="17" fillId="0" borderId="0"/>
    <xf numFmtId="0" fontId="17" fillId="0" borderId="0"/>
    <xf numFmtId="0" fontId="1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29" borderId="0" applyNumberFormat="0" applyBorder="0" applyAlignment="0" applyProtection="0"/>
    <xf numFmtId="0" fontId="153" fillId="22" borderId="0" applyNumberFormat="0" applyBorder="0" applyAlignment="0" applyProtection="0"/>
    <xf numFmtId="0" fontId="152" fillId="30" borderId="0" applyNumberFormat="0" applyBorder="0" applyAlignment="0" applyProtection="0"/>
    <xf numFmtId="0" fontId="153" fillId="30" borderId="0" applyNumberFormat="0" applyBorder="0" applyAlignment="0" applyProtection="0"/>
    <xf numFmtId="0" fontId="152" fillId="34" borderId="0" applyNumberFormat="0" applyBorder="0" applyAlignment="0" applyProtection="0"/>
    <xf numFmtId="0" fontId="153" fillId="34" borderId="0" applyNumberFormat="0" applyBorder="0" applyAlignment="0" applyProtection="0"/>
    <xf numFmtId="0" fontId="153" fillId="38" borderId="0" applyNumberFormat="0" applyBorder="0" applyAlignment="0" applyProtection="0"/>
    <xf numFmtId="0" fontId="152" fillId="42" borderId="0" applyNumberFormat="0" applyBorder="0" applyAlignment="0" applyProtection="0"/>
    <xf numFmtId="0" fontId="153" fillId="42" borderId="0" applyNumberFormat="0" applyBorder="0" applyAlignment="0" applyProtection="0"/>
    <xf numFmtId="0" fontId="153" fillId="19" borderId="0" applyNumberFormat="0" applyBorder="0" applyAlignment="0" applyProtection="0"/>
    <xf numFmtId="0" fontId="153" fillId="31" borderId="0" applyNumberFormat="0" applyBorder="0" applyAlignment="0" applyProtection="0"/>
    <xf numFmtId="0" fontId="153" fillId="39"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65" borderId="31" applyNumberFormat="0" applyFont="0" applyAlignment="0" applyProtection="0"/>
    <xf numFmtId="0" fontId="116" fillId="18" borderId="23" applyNumberFormat="0" applyFont="0" applyAlignment="0" applyProtection="0"/>
    <xf numFmtId="166" fontId="133" fillId="0" borderId="0"/>
    <xf numFmtId="0" fontId="17" fillId="0" borderId="0"/>
    <xf numFmtId="0" fontId="77" fillId="0" borderId="0" applyNumberFormat="0" applyFill="0" applyBorder="0" applyAlignment="0" applyProtection="0"/>
    <xf numFmtId="0" fontId="235" fillId="0" borderId="21" applyNumberFormat="0" applyFill="0" applyAlignment="0" applyProtection="0"/>
    <xf numFmtId="0" fontId="17" fillId="0" borderId="0"/>
    <xf numFmtId="0" fontId="7" fillId="0" borderId="0"/>
    <xf numFmtId="0" fontId="17" fillId="0" borderId="0"/>
    <xf numFmtId="0" fontId="17" fillId="0" borderId="0"/>
    <xf numFmtId="0" fontId="17" fillId="0" borderId="0"/>
    <xf numFmtId="0" fontId="17" fillId="0" borderId="0"/>
    <xf numFmtId="0" fontId="7" fillId="0" borderId="0"/>
    <xf numFmtId="0" fontId="17" fillId="0" borderId="0"/>
    <xf numFmtId="0" fontId="17" fillId="0" borderId="0"/>
    <xf numFmtId="0" fontId="17" fillId="0" borderId="0"/>
    <xf numFmtId="0" fontId="17" fillId="0" borderId="0"/>
    <xf numFmtId="41" fontId="17" fillId="0" borderId="0" applyFont="0" applyFill="0" applyBorder="0" applyAlignment="0" applyProtection="0"/>
    <xf numFmtId="0" fontId="239" fillId="0" borderId="0" applyNumberFormat="0" applyFill="0" applyBorder="0" applyAlignment="0" applyProtection="0">
      <alignment vertical="top"/>
      <protection locked="0"/>
    </xf>
    <xf numFmtId="0" fontId="114" fillId="65" borderId="31" applyNumberFormat="0" applyFont="0" applyAlignment="0" applyProtection="0"/>
    <xf numFmtId="37" fontId="198" fillId="0" borderId="0"/>
    <xf numFmtId="37" fontId="198" fillId="0" borderId="0"/>
    <xf numFmtId="0" fontId="113" fillId="0" borderId="0"/>
    <xf numFmtId="0" fontId="92" fillId="0" borderId="0"/>
    <xf numFmtId="37" fontId="198" fillId="0" borderId="0"/>
    <xf numFmtId="37" fontId="198" fillId="0" borderId="0"/>
    <xf numFmtId="0" fontId="113" fillId="0" borderId="0"/>
    <xf numFmtId="0" fontId="54" fillId="0" borderId="0"/>
    <xf numFmtId="0" fontId="54" fillId="0" borderId="0"/>
    <xf numFmtId="0" fontId="17" fillId="0" borderId="0"/>
    <xf numFmtId="0" fontId="7" fillId="0" borderId="0"/>
    <xf numFmtId="0" fontId="7" fillId="0" borderId="0"/>
    <xf numFmtId="0" fontId="7" fillId="0" borderId="0"/>
    <xf numFmtId="0" fontId="17" fillId="0" borderId="0"/>
    <xf numFmtId="0" fontId="17" fillId="0" borderId="0"/>
    <xf numFmtId="0" fontId="17" fillId="0" borderId="0"/>
    <xf numFmtId="0" fontId="52" fillId="0" borderId="0"/>
    <xf numFmtId="0" fontId="52"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7" fillId="0" borderId="0"/>
    <xf numFmtId="0" fontId="7" fillId="0" borderId="0"/>
    <xf numFmtId="0" fontId="7" fillId="0" borderId="0"/>
    <xf numFmtId="0" fontId="17" fillId="0" borderId="0"/>
    <xf numFmtId="0" fontId="17" fillId="0" borderId="0"/>
    <xf numFmtId="0" fontId="17" fillId="0" borderId="0"/>
    <xf numFmtId="0" fontId="17" fillId="0" borderId="0"/>
    <xf numFmtId="0" fontId="52" fillId="0" borderId="0"/>
    <xf numFmtId="0" fontId="52"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57" fillId="0" borderId="55">
      <alignment horizontal="left"/>
    </xf>
    <xf numFmtId="174" fontId="57" fillId="0" borderId="55">
      <alignment horizontal="left"/>
    </xf>
    <xf numFmtId="174" fontId="57" fillId="0" borderId="55">
      <alignment horizontal="left"/>
    </xf>
    <xf numFmtId="175" fontId="57" fillId="0" borderId="55">
      <alignment horizontal="left"/>
    </xf>
    <xf numFmtId="175" fontId="57" fillId="0" borderId="55">
      <alignment horizontal="left"/>
    </xf>
    <xf numFmtId="175" fontId="57" fillId="0" borderId="55">
      <alignment horizontal="left"/>
    </xf>
    <xf numFmtId="176" fontId="57" fillId="0" borderId="55">
      <alignment horizontal="left"/>
    </xf>
    <xf numFmtId="176" fontId="57" fillId="0" borderId="55">
      <alignment horizontal="left"/>
    </xf>
    <xf numFmtId="176" fontId="57" fillId="0" borderId="55">
      <alignment horizontal="left"/>
    </xf>
    <xf numFmtId="173" fontId="57" fillId="0" borderId="55">
      <alignment horizontal="left"/>
    </xf>
    <xf numFmtId="173" fontId="57" fillId="0" borderId="55">
      <alignment horizontal="left"/>
    </xf>
    <xf numFmtId="173" fontId="57" fillId="0" borderId="55">
      <alignment horizontal="left"/>
    </xf>
    <xf numFmtId="174" fontId="57" fillId="0" borderId="55">
      <alignment horizontal="left"/>
    </xf>
    <xf numFmtId="174" fontId="57" fillId="0" borderId="55">
      <alignment horizontal="left"/>
    </xf>
    <xf numFmtId="174" fontId="57" fillId="0" borderId="55">
      <alignment horizontal="left"/>
    </xf>
    <xf numFmtId="175" fontId="57" fillId="0" borderId="55">
      <alignment horizontal="left"/>
    </xf>
    <xf numFmtId="175" fontId="57" fillId="0" borderId="55">
      <alignment horizontal="left"/>
    </xf>
    <xf numFmtId="175" fontId="57" fillId="0" borderId="55">
      <alignment horizontal="left"/>
    </xf>
    <xf numFmtId="176" fontId="57" fillId="0" borderId="55">
      <alignment horizontal="left"/>
    </xf>
    <xf numFmtId="176" fontId="57" fillId="0" borderId="55">
      <alignment horizontal="left"/>
    </xf>
    <xf numFmtId="176" fontId="57" fillId="0" borderId="55">
      <alignment horizontal="left"/>
    </xf>
    <xf numFmtId="173" fontId="57" fillId="0" borderId="55">
      <alignment horizontal="left"/>
    </xf>
    <xf numFmtId="173" fontId="57" fillId="0" borderId="55">
      <alignment horizontal="left"/>
    </xf>
    <xf numFmtId="173" fontId="57" fillId="0" borderId="55">
      <alignment horizontal="left"/>
    </xf>
    <xf numFmtId="0" fontId="85" fillId="0" borderId="55"/>
    <xf numFmtId="0" fontId="18" fillId="0" borderId="57" applyAlignment="0">
      <alignment horizontal="left"/>
    </xf>
    <xf numFmtId="0" fontId="18" fillId="0" borderId="57" applyAlignment="0">
      <alignment horizontal="left"/>
    </xf>
    <xf numFmtId="0" fontId="18" fillId="0" borderId="57" applyAlignment="0">
      <alignment horizontal="left"/>
    </xf>
    <xf numFmtId="0" fontId="18" fillId="0" borderId="57" applyAlignment="0">
      <alignment horizontal="left"/>
    </xf>
    <xf numFmtId="0" fontId="18" fillId="0" borderId="57" applyAlignment="0">
      <alignment horizontal="left"/>
    </xf>
    <xf numFmtId="0" fontId="18" fillId="0" borderId="57" applyAlignment="0">
      <alignment horizontal="left"/>
    </xf>
    <xf numFmtId="0" fontId="18" fillId="0" borderId="57" applyAlignment="0">
      <alignment horizontal="left"/>
    </xf>
    <xf numFmtId="0" fontId="18" fillId="0" borderId="57" applyAlignment="0">
      <alignment horizontal="left"/>
    </xf>
    <xf numFmtId="0" fontId="18" fillId="0" borderId="57" applyAlignment="0">
      <alignment horizontal="left"/>
    </xf>
    <xf numFmtId="0" fontId="18" fillId="0" borderId="57" applyAlignment="0">
      <alignment horizontal="left"/>
    </xf>
    <xf numFmtId="0" fontId="81" fillId="70" borderId="55">
      <alignment horizontal="left"/>
    </xf>
    <xf numFmtId="0" fontId="17" fillId="70" borderId="55">
      <alignment horizontal="centerContinuous" wrapText="1"/>
    </xf>
    <xf numFmtId="0" fontId="85" fillId="70" borderId="57">
      <alignment wrapText="1"/>
    </xf>
    <xf numFmtId="0" fontId="85" fillId="70" borderId="57">
      <alignment wrapText="1"/>
    </xf>
    <xf numFmtId="0" fontId="85" fillId="70" borderId="57">
      <alignment wrapText="1"/>
    </xf>
    <xf numFmtId="0" fontId="85" fillId="70" borderId="57">
      <alignment wrapText="1"/>
    </xf>
    <xf numFmtId="0" fontId="85" fillId="70" borderId="57">
      <alignment wrapText="1"/>
    </xf>
    <xf numFmtId="0" fontId="85" fillId="70" borderId="55"/>
    <xf numFmtId="174" fontId="57" fillId="0" borderId="55">
      <alignment horizontal="left"/>
    </xf>
    <xf numFmtId="175" fontId="57" fillId="0" borderId="55">
      <alignment horizontal="left"/>
    </xf>
    <xf numFmtId="176" fontId="57" fillId="0" borderId="55">
      <alignment horizontal="left"/>
    </xf>
    <xf numFmtId="173" fontId="57" fillId="0" borderId="55">
      <alignment horizontal="left"/>
    </xf>
    <xf numFmtId="0" fontId="147" fillId="71" borderId="54">
      <alignment horizontal="left" vertical="top" wrapText="1"/>
    </xf>
    <xf numFmtId="0" fontId="147" fillId="71" borderId="56">
      <alignment horizontal="left" vertical="top"/>
    </xf>
    <xf numFmtId="0" fontId="85" fillId="0" borderId="55"/>
    <xf numFmtId="179" fontId="17" fillId="44" borderId="55"/>
    <xf numFmtId="179" fontId="17" fillId="70" borderId="55">
      <alignment horizontal="centerContinuous" wrapText="1"/>
    </xf>
    <xf numFmtId="0" fontId="17" fillId="70" borderId="55">
      <alignment horizontal="centerContinuous" wrapText="1"/>
    </xf>
    <xf numFmtId="179" fontId="183" fillId="70" borderId="57">
      <alignment wrapText="1"/>
    </xf>
    <xf numFmtId="179" fontId="85" fillId="70" borderId="57">
      <alignment wrapText="1"/>
    </xf>
    <xf numFmtId="179" fontId="85" fillId="70" borderId="57">
      <alignment wrapText="1"/>
    </xf>
    <xf numFmtId="179" fontId="183" fillId="70" borderId="57">
      <alignment wrapText="1"/>
    </xf>
    <xf numFmtId="0" fontId="85" fillId="70" borderId="55"/>
    <xf numFmtId="179" fontId="147" fillId="71" borderId="55">
      <alignment horizontal="left" vertical="top" wrapText="1"/>
    </xf>
    <xf numFmtId="179" fontId="193" fillId="71" borderId="56">
      <alignment horizontal="left" vertical="top" wrapText="1"/>
    </xf>
    <xf numFmtId="179" fontId="17" fillId="70" borderId="55">
      <alignment horizontal="centerContinuous" wrapText="1"/>
    </xf>
    <xf numFmtId="0" fontId="7" fillId="0" borderId="0"/>
    <xf numFmtId="173" fontId="57" fillId="0" borderId="70">
      <alignment horizontal="left"/>
    </xf>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2" fillId="65" borderId="76" applyNumberFormat="0" applyFont="0" applyAlignment="0" applyProtection="0"/>
    <xf numFmtId="0" fontId="51" fillId="65" borderId="76" applyNumberFormat="0" applyFont="0" applyAlignment="0" applyProtection="0"/>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4"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5"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6"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173" fontId="57" fillId="0" borderId="58">
      <alignment horizontal="left"/>
    </xf>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59" fillId="63" borderId="59" applyNumberFormat="0" applyAlignment="0" applyProtection="0"/>
    <xf numFmtId="0" fontId="83" fillId="67" borderId="59" applyNumberFormat="0" applyAlignment="0" applyProtection="0"/>
    <xf numFmtId="0" fontId="83" fillId="67" borderId="59" applyNumberFormat="0" applyAlignment="0" applyProtection="0"/>
    <xf numFmtId="0" fontId="83" fillId="67" borderId="59" applyNumberFormat="0" applyAlignment="0" applyProtection="0"/>
    <xf numFmtId="0" fontId="83" fillId="67" borderId="59" applyNumberFormat="0" applyAlignment="0" applyProtection="0"/>
    <xf numFmtId="0" fontId="83" fillId="67" borderId="59"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60" fillId="63" borderId="60" applyNumberFormat="0" applyAlignment="0" applyProtection="0"/>
    <xf numFmtId="0" fontId="84" fillId="67" borderId="60" applyNumberFormat="0" applyAlignment="0" applyProtection="0"/>
    <xf numFmtId="0" fontId="84" fillId="67" borderId="60" applyNumberFormat="0" applyAlignment="0" applyProtection="0"/>
    <xf numFmtId="0" fontId="84" fillId="67" borderId="60" applyNumberFormat="0" applyAlignment="0" applyProtection="0"/>
    <xf numFmtId="0" fontId="84" fillId="67" borderId="60" applyNumberFormat="0" applyAlignment="0" applyProtection="0"/>
    <xf numFmtId="0" fontId="84" fillId="67" borderId="60" applyNumberFormat="0" applyAlignment="0" applyProtection="0"/>
    <xf numFmtId="174" fontId="57" fillId="0" borderId="70">
      <alignment horizontal="left"/>
    </xf>
    <xf numFmtId="173" fontId="57" fillId="0" borderId="70">
      <alignment horizontal="left"/>
    </xf>
    <xf numFmtId="0" fontId="59" fillId="63" borderId="71" applyNumberFormat="0" applyAlignment="0" applyProtection="0"/>
    <xf numFmtId="0" fontId="51" fillId="65" borderId="76" applyNumberFormat="0" applyFont="0" applyAlignment="0" applyProtection="0"/>
    <xf numFmtId="0" fontId="51" fillId="65" borderId="76" applyNumberFormat="0" applyFon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179" fontId="147" fillId="71" borderId="67">
      <alignment horizontal="left" vertical="top" wrapText="1"/>
    </xf>
    <xf numFmtId="174"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0" fontId="83" fillId="67" borderId="71" applyNumberFormat="0" applyAlignment="0" applyProtection="0"/>
    <xf numFmtId="0" fontId="60" fillId="63" borderId="72" applyNumberFormat="0" applyAlignment="0" applyProtection="0"/>
    <xf numFmtId="0" fontId="62" fillId="0" borderId="73" applyNumberFormat="0" applyFill="0" applyAlignment="0" applyProtection="0"/>
    <xf numFmtId="0" fontId="62" fillId="0" borderId="73" applyNumberFormat="0" applyFill="0" applyAlignment="0" applyProtection="0"/>
    <xf numFmtId="0" fontId="51" fillId="65" borderId="76" applyNumberFormat="0" applyFont="0" applyAlignment="0" applyProtection="0"/>
    <xf numFmtId="0" fontId="52" fillId="65" borderId="76" applyNumberFormat="0" applyFont="0" applyAlignment="0" applyProtection="0"/>
    <xf numFmtId="174" fontId="57" fillId="0" borderId="70">
      <alignment horizontal="left"/>
    </xf>
    <xf numFmtId="174" fontId="57" fillId="0" borderId="70">
      <alignment horizontal="left"/>
    </xf>
    <xf numFmtId="173" fontId="57" fillId="0" borderId="70">
      <alignment horizontal="left"/>
    </xf>
    <xf numFmtId="173" fontId="57" fillId="0" borderId="70">
      <alignment horizontal="left"/>
    </xf>
    <xf numFmtId="0" fontId="51" fillId="65" borderId="76" applyNumberFormat="0" applyFont="0" applyAlignment="0" applyProtection="0"/>
    <xf numFmtId="0" fontId="109"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173" fontId="57" fillId="0" borderId="67">
      <alignment horizontal="left"/>
    </xf>
    <xf numFmtId="174" fontId="57" fillId="0" borderId="70">
      <alignment horizontal="left"/>
    </xf>
    <xf numFmtId="173" fontId="57" fillId="0" borderId="70">
      <alignment horizontal="left"/>
    </xf>
    <xf numFmtId="0" fontId="61" fillId="50" borderId="72" applyNumberFormat="0" applyAlignment="0" applyProtection="0"/>
    <xf numFmtId="0" fontId="85" fillId="0" borderId="67"/>
    <xf numFmtId="173" fontId="57" fillId="0" borderId="70">
      <alignment horizontal="left"/>
    </xf>
    <xf numFmtId="0" fontId="59" fillId="63" borderId="71" applyNumberFormat="0" applyAlignment="0" applyProtection="0"/>
    <xf numFmtId="0" fontId="61" fillId="50" borderId="72" applyNumberFormat="0" applyAlignment="0" applyProtection="0"/>
    <xf numFmtId="0" fontId="52" fillId="65" borderId="76" applyNumberFormat="0" applyFont="0" applyAlignment="0" applyProtection="0"/>
    <xf numFmtId="174" fontId="57" fillId="0" borderId="70">
      <alignment horizontal="left"/>
    </xf>
    <xf numFmtId="0" fontId="51" fillId="65" borderId="76" applyNumberFormat="0" applyFont="0" applyAlignment="0" applyProtection="0"/>
    <xf numFmtId="0" fontId="18" fillId="0" borderId="69" applyAlignment="0">
      <alignment horizontal="left"/>
    </xf>
    <xf numFmtId="174" fontId="57" fillId="0" borderId="67">
      <alignment horizontal="left"/>
    </xf>
    <xf numFmtId="173" fontId="57" fillId="0" borderId="67">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0" fontId="59" fillId="63" borderId="71" applyNumberFormat="0" applyAlignment="0" applyProtection="0"/>
    <xf numFmtId="0" fontId="59" fillId="63" borderId="71" applyNumberFormat="0" applyAlignment="0" applyProtection="0"/>
    <xf numFmtId="0" fontId="83" fillId="67" borderId="71" applyNumberFormat="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1" fillId="65" borderId="76" applyNumberFormat="0" applyFont="0" applyAlignment="0" applyProtection="0"/>
    <xf numFmtId="0" fontId="109"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174" fontId="57" fillId="0" borderId="70">
      <alignment horizontal="left"/>
    </xf>
    <xf numFmtId="173" fontId="57" fillId="0" borderId="70">
      <alignment horizontal="left"/>
    </xf>
    <xf numFmtId="0" fontId="60" fillId="63" borderId="72" applyNumberFormat="0" applyAlignment="0" applyProtection="0"/>
    <xf numFmtId="0" fontId="62" fillId="0" borderId="73" applyNumberFormat="0" applyFill="0" applyAlignment="0" applyProtection="0"/>
    <xf numFmtId="0" fontId="51" fillId="65" borderId="76" applyNumberFormat="0" applyFont="0" applyAlignment="0" applyProtection="0"/>
    <xf numFmtId="179" fontId="17" fillId="44" borderId="67"/>
    <xf numFmtId="179" fontId="85" fillId="70" borderId="69">
      <alignment wrapText="1"/>
    </xf>
    <xf numFmtId="174"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0" fontId="83" fillId="67" borderId="71" applyNumberFormat="0" applyAlignment="0" applyProtection="0"/>
    <xf numFmtId="0" fontId="60" fillId="63" borderId="72" applyNumberFormat="0" applyAlignment="0" applyProtection="0"/>
    <xf numFmtId="0" fontId="60" fillId="63" borderId="72" applyNumberFormat="0" applyAlignment="0" applyProtection="0"/>
    <xf numFmtId="0" fontId="62" fillId="0" borderId="73" applyNumberFormat="0" applyFill="0" applyAlignment="0" applyProtection="0"/>
    <xf numFmtId="0" fontId="62" fillId="0" borderId="73" applyNumberFormat="0" applyFill="0" applyAlignment="0" applyProtection="0"/>
    <xf numFmtId="0" fontId="109" fillId="65" borderId="76" applyNumberFormat="0" applyFont="0" applyAlignment="0" applyProtection="0"/>
    <xf numFmtId="0" fontId="51"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61" fillId="50" borderId="60" applyNumberFormat="0" applyAlignment="0" applyProtection="0"/>
    <xf numFmtId="0" fontId="103" fillId="64" borderId="60" applyNumberFormat="0" applyAlignment="0" applyProtection="0"/>
    <xf numFmtId="0" fontId="103" fillId="64" borderId="60" applyNumberFormat="0" applyAlignment="0" applyProtection="0"/>
    <xf numFmtId="0" fontId="103" fillId="64" borderId="60" applyNumberFormat="0" applyAlignment="0" applyProtection="0"/>
    <xf numFmtId="0" fontId="103" fillId="64" borderId="60" applyNumberFormat="0" applyAlignment="0" applyProtection="0"/>
    <xf numFmtId="0" fontId="103" fillId="64" borderId="60" applyNumberFormat="0" applyAlignment="0" applyProtection="0"/>
    <xf numFmtId="0" fontId="103" fillId="64" borderId="60" applyNumberFormat="0" applyAlignment="0" applyProtection="0"/>
    <xf numFmtId="0" fontId="61" fillId="50" borderId="60" applyNumberFormat="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80" fillId="0" borderId="63" applyNumberFormat="0" applyFill="0" applyAlignment="0" applyProtection="0"/>
    <xf numFmtId="0" fontId="80" fillId="0" borderId="63" applyNumberFormat="0" applyFill="0" applyAlignment="0" applyProtection="0"/>
    <xf numFmtId="0" fontId="80" fillId="0" borderId="63" applyNumberFormat="0" applyFill="0" applyAlignment="0" applyProtection="0"/>
    <xf numFmtId="0" fontId="80" fillId="0" borderId="63" applyNumberFormat="0" applyFill="0" applyAlignment="0" applyProtection="0"/>
    <xf numFmtId="0" fontId="80" fillId="0" borderId="63"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0" fontId="62" fillId="0" borderId="61" applyNumberFormat="0" applyFill="0" applyAlignment="0" applyProtection="0"/>
    <xf numFmtId="174" fontId="57" fillId="0" borderId="70">
      <alignment horizontal="left"/>
    </xf>
    <xf numFmtId="174" fontId="57" fillId="0" borderId="70">
      <alignment horizontal="left"/>
    </xf>
    <xf numFmtId="174" fontId="57" fillId="0" borderId="70">
      <alignment horizontal="left"/>
    </xf>
    <xf numFmtId="173" fontId="57" fillId="0" borderId="70">
      <alignment horizontal="left"/>
    </xf>
    <xf numFmtId="0" fontId="60" fillId="63" borderId="72" applyNumberFormat="0" applyAlignment="0" applyProtection="0"/>
    <xf numFmtId="0" fontId="80" fillId="0" borderId="75" applyNumberFormat="0" applyFill="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2"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109"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109"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174" fontId="57" fillId="0" borderId="67">
      <alignment horizontal="left"/>
    </xf>
    <xf numFmtId="173" fontId="57" fillId="0" borderId="67">
      <alignment horizontal="left"/>
    </xf>
    <xf numFmtId="176" fontId="57" fillId="0" borderId="67">
      <alignment horizontal="left"/>
    </xf>
    <xf numFmtId="173" fontId="57" fillId="0" borderId="67">
      <alignment horizontal="left"/>
    </xf>
    <xf numFmtId="0" fontId="18" fillId="0" borderId="69" applyAlignment="0">
      <alignment horizontal="left"/>
    </xf>
    <xf numFmtId="0" fontId="18" fillId="0" borderId="69" applyAlignment="0">
      <alignment horizontal="left"/>
    </xf>
    <xf numFmtId="0" fontId="18" fillId="0" borderId="69" applyAlignment="0">
      <alignment horizontal="left"/>
    </xf>
    <xf numFmtId="0" fontId="18" fillId="0" borderId="69" applyAlignment="0">
      <alignment horizontal="left"/>
    </xf>
    <xf numFmtId="0" fontId="17" fillId="70" borderId="67">
      <alignment horizontal="centerContinuous" wrapText="1"/>
    </xf>
    <xf numFmtId="0" fontId="85" fillId="70" borderId="69">
      <alignment wrapText="1"/>
    </xf>
    <xf numFmtId="175" fontId="57" fillId="0" borderId="67">
      <alignment horizontal="left"/>
    </xf>
    <xf numFmtId="0" fontId="147" fillId="71" borderId="68">
      <alignment horizontal="left" vertical="top"/>
    </xf>
    <xf numFmtId="179" fontId="17" fillId="70" borderId="67">
      <alignment horizontal="centerContinuous" wrapText="1"/>
    </xf>
    <xf numFmtId="179" fontId="193" fillId="71" borderId="68">
      <alignment horizontal="left" vertical="top" wrapText="1"/>
    </xf>
    <xf numFmtId="179" fontId="85" fillId="70" borderId="69">
      <alignment wrapText="1"/>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6"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0" fontId="59" fillId="63" borderId="71" applyNumberFormat="0" applyAlignment="0" applyProtection="0"/>
    <xf numFmtId="0" fontId="60" fillId="63" borderId="72" applyNumberFormat="0" applyAlignment="0" applyProtection="0"/>
    <xf numFmtId="0" fontId="62" fillId="0" borderId="73" applyNumberFormat="0" applyFill="0" applyAlignment="0" applyProtection="0"/>
    <xf numFmtId="0" fontId="80" fillId="0" borderId="75" applyNumberFormat="0" applyFill="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17"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176" fontId="57" fillId="0" borderId="70">
      <alignment horizontal="left"/>
    </xf>
    <xf numFmtId="173" fontId="57" fillId="0" borderId="70">
      <alignment horizontal="left"/>
    </xf>
    <xf numFmtId="0" fontId="61" fillId="50" borderId="72" applyNumberFormat="0" applyAlignment="0" applyProtection="0"/>
    <xf numFmtId="0" fontId="103" fillId="64" borderId="72" applyNumberFormat="0" applyAlignment="0" applyProtection="0"/>
    <xf numFmtId="0" fontId="51" fillId="65" borderId="76" applyNumberFormat="0" applyFont="0" applyAlignment="0" applyProtection="0"/>
    <xf numFmtId="0" fontId="80" fillId="0" borderId="74" applyNumberFormat="0" applyFill="0" applyAlignment="0" applyProtection="0"/>
    <xf numFmtId="0" fontId="51" fillId="65" borderId="76" applyNumberFormat="0" applyFont="0" applyAlignment="0" applyProtection="0"/>
    <xf numFmtId="176" fontId="57" fillId="0" borderId="70">
      <alignment horizontal="left"/>
    </xf>
    <xf numFmtId="176" fontId="57" fillId="0" borderId="70">
      <alignment horizontal="left"/>
    </xf>
    <xf numFmtId="0" fontId="51" fillId="65" borderId="76" applyNumberFormat="0" applyFont="0" applyAlignment="0" applyProtection="0"/>
    <xf numFmtId="0" fontId="51" fillId="65" borderId="76" applyNumberFormat="0" applyFont="0" applyAlignment="0" applyProtection="0"/>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0" fontId="59" fillId="63" borderId="71" applyNumberForma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60" fillId="63" borderId="72" applyNumberFormat="0" applyAlignment="0" applyProtection="0"/>
    <xf numFmtId="173" fontId="57" fillId="0" borderId="70">
      <alignment horizontal="left"/>
    </xf>
    <xf numFmtId="0" fontId="52" fillId="65" borderId="76" applyNumberFormat="0" applyFont="0" applyAlignment="0" applyProtection="0"/>
    <xf numFmtId="0" fontId="51" fillId="65" borderId="76" applyNumberFormat="0" applyFont="0" applyAlignment="0" applyProtection="0"/>
    <xf numFmtId="0" fontId="85" fillId="70" borderId="69">
      <alignment wrapText="1"/>
    </xf>
    <xf numFmtId="0" fontId="18" fillId="0" borderId="69" applyAlignment="0">
      <alignment horizontal="left"/>
    </xf>
    <xf numFmtId="173" fontId="57" fillId="0" borderId="70">
      <alignment horizontal="left"/>
    </xf>
    <xf numFmtId="0" fontId="51"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174" fontId="57" fillId="0" borderId="70">
      <alignment horizontal="left"/>
    </xf>
    <xf numFmtId="0" fontId="52" fillId="65" borderId="76" applyNumberFormat="0" applyFont="0" applyAlignment="0" applyProtection="0"/>
    <xf numFmtId="174" fontId="57" fillId="0" borderId="70">
      <alignment horizontal="left"/>
    </xf>
    <xf numFmtId="0" fontId="109" fillId="65" borderId="64" applyNumberFormat="0" applyFont="0" applyAlignment="0" applyProtection="0"/>
    <xf numFmtId="176" fontId="57" fillId="0" borderId="70">
      <alignment horizontal="left"/>
    </xf>
    <xf numFmtId="176" fontId="57" fillId="0" borderId="70">
      <alignment horizontal="left"/>
    </xf>
    <xf numFmtId="0" fontId="51" fillId="65" borderId="76" applyNumberFormat="0" applyFont="0" applyAlignment="0" applyProtection="0"/>
    <xf numFmtId="0" fontId="51"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174" fontId="57" fillId="0" borderId="70">
      <alignment horizontal="left"/>
    </xf>
    <xf numFmtId="174"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4" fontId="57" fillId="0" borderId="70">
      <alignment horizontal="left"/>
    </xf>
    <xf numFmtId="176" fontId="57" fillId="0" borderId="70">
      <alignment horizontal="left"/>
    </xf>
    <xf numFmtId="0" fontId="51" fillId="65" borderId="76" applyNumberFormat="0" applyFont="0" applyAlignment="0" applyProtection="0"/>
    <xf numFmtId="173" fontId="57" fillId="0" borderId="70">
      <alignment horizontal="left"/>
    </xf>
    <xf numFmtId="174" fontId="57" fillId="0" borderId="70">
      <alignment horizontal="left"/>
    </xf>
    <xf numFmtId="0" fontId="59" fillId="63" borderId="71" applyNumberFormat="0" applyAlignment="0" applyProtection="0"/>
    <xf numFmtId="0" fontId="60" fillId="63" borderId="72" applyNumberFormat="0" applyAlignment="0" applyProtection="0"/>
    <xf numFmtId="173" fontId="57" fillId="0" borderId="70">
      <alignment horizontal="left"/>
    </xf>
    <xf numFmtId="0" fontId="51" fillId="65" borderId="76" applyNumberFormat="0" applyFont="0" applyAlignment="0" applyProtection="0"/>
    <xf numFmtId="0" fontId="51" fillId="65" borderId="76" applyNumberFormat="0" applyFont="0" applyAlignment="0" applyProtection="0"/>
    <xf numFmtId="174" fontId="57" fillId="0" borderId="70">
      <alignment horizontal="left"/>
    </xf>
    <xf numFmtId="176" fontId="57" fillId="0" borderId="70">
      <alignment horizontal="left"/>
    </xf>
    <xf numFmtId="174"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6" fontId="57" fillId="0" borderId="70">
      <alignment horizontal="left"/>
    </xf>
    <xf numFmtId="173" fontId="57" fillId="0" borderId="70">
      <alignment horizontal="left"/>
    </xf>
    <xf numFmtId="0" fontId="61" fillId="50" borderId="72" applyNumberFormat="0" applyAlignment="0" applyProtection="0"/>
    <xf numFmtId="0" fontId="51" fillId="65" borderId="76" applyNumberFormat="0" applyFont="0" applyAlignment="0" applyProtection="0"/>
    <xf numFmtId="0" fontId="51" fillId="65" borderId="76" applyNumberFormat="0" applyFont="0" applyAlignment="0" applyProtection="0"/>
    <xf numFmtId="173" fontId="57" fillId="0" borderId="70">
      <alignment horizontal="left"/>
    </xf>
    <xf numFmtId="173" fontId="57" fillId="0" borderId="70">
      <alignment horizontal="left"/>
    </xf>
    <xf numFmtId="0" fontId="51" fillId="65" borderId="76" applyNumberFormat="0" applyFont="0" applyAlignment="0" applyProtection="0"/>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0" fontId="83" fillId="67" borderId="59" applyNumberFormat="0" applyAlignment="0" applyProtection="0"/>
    <xf numFmtId="0" fontId="59" fillId="63" borderId="59" applyNumberFormat="0" applyAlignment="0" applyProtection="0"/>
    <xf numFmtId="0" fontId="84" fillId="67" borderId="60" applyNumberFormat="0" applyAlignment="0" applyProtection="0"/>
    <xf numFmtId="0" fontId="60" fillId="63" borderId="60" applyNumberFormat="0" applyAlignment="0" applyProtection="0"/>
    <xf numFmtId="0" fontId="52" fillId="65" borderId="76" applyNumberFormat="0" applyFont="0" applyAlignment="0" applyProtection="0"/>
    <xf numFmtId="173" fontId="57" fillId="0" borderId="70">
      <alignment horizontal="left"/>
    </xf>
    <xf numFmtId="173" fontId="57" fillId="0" borderId="70">
      <alignment horizontal="left"/>
    </xf>
    <xf numFmtId="0" fontId="51" fillId="65" borderId="76" applyNumberFormat="0" applyFont="0" applyAlignment="0" applyProtection="0"/>
    <xf numFmtId="0" fontId="51" fillId="65" borderId="76" applyNumberFormat="0" applyFont="0" applyAlignment="0" applyProtection="0"/>
    <xf numFmtId="0" fontId="80" fillId="0" borderId="62" applyNumberFormat="0" applyFill="0" applyAlignment="0" applyProtection="0"/>
    <xf numFmtId="0" fontId="80" fillId="0" borderId="62" applyNumberFormat="0" applyFill="0" applyAlignment="0" applyProtection="0"/>
    <xf numFmtId="0" fontId="62" fillId="0" borderId="61" applyNumberFormat="0" applyFill="0" applyAlignment="0" applyProtection="0"/>
    <xf numFmtId="0" fontId="17"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176" fontId="57" fillId="0" borderId="70">
      <alignment horizontal="left"/>
    </xf>
    <xf numFmtId="173"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3" fontId="57" fillId="0" borderId="70">
      <alignment horizontal="left"/>
    </xf>
    <xf numFmtId="0" fontId="51" fillId="65" borderId="76" applyNumberFormat="0" applyFont="0" applyAlignment="0" applyProtection="0"/>
    <xf numFmtId="0" fontId="52" fillId="65" borderId="76" applyNumberFormat="0" applyFont="0" applyAlignment="0" applyProtection="0"/>
    <xf numFmtId="176" fontId="57" fillId="0" borderId="70">
      <alignment horizontal="left"/>
    </xf>
    <xf numFmtId="176"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6" fontId="57" fillId="0" borderId="70">
      <alignment horizontal="left"/>
    </xf>
    <xf numFmtId="176" fontId="57" fillId="0" borderId="70">
      <alignment horizontal="left"/>
    </xf>
    <xf numFmtId="0" fontId="103" fillId="64" borderId="72" applyNumberFormat="0" applyAlignment="0" applyProtection="0"/>
    <xf numFmtId="0" fontId="83" fillId="67" borderId="59" applyNumberFormat="0" applyAlignment="0" applyProtection="0"/>
    <xf numFmtId="0" fontId="84" fillId="67" borderId="60" applyNumberFormat="0" applyAlignment="0" applyProtection="0"/>
    <xf numFmtId="0" fontId="80" fillId="0" borderId="62" applyNumberFormat="0" applyFill="0" applyAlignment="0" applyProtection="0"/>
    <xf numFmtId="0" fontId="17" fillId="65" borderId="64" applyNumberFormat="0" applyFont="0" applyAlignment="0" applyProtection="0"/>
    <xf numFmtId="174"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0" fontId="61" fillId="50" borderId="72" applyNumberFormat="0" applyAlignment="0" applyProtection="0"/>
    <xf numFmtId="0" fontId="51" fillId="65" borderId="64" applyNumberFormat="0" applyFont="0" applyAlignment="0" applyProtection="0"/>
    <xf numFmtId="0" fontId="52" fillId="65" borderId="64" applyNumberFormat="0" applyFont="0" applyAlignment="0" applyProtection="0"/>
    <xf numFmtId="176" fontId="57" fillId="0" borderId="70">
      <alignment horizontal="left"/>
    </xf>
    <xf numFmtId="176" fontId="57" fillId="0" borderId="70">
      <alignment horizontal="left"/>
    </xf>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80" fillId="0" borderId="75" applyNumberFormat="0" applyFill="0" applyAlignment="0" applyProtection="0"/>
    <xf numFmtId="173" fontId="57" fillId="0" borderId="70">
      <alignment horizontal="left"/>
    </xf>
    <xf numFmtId="0" fontId="51" fillId="65" borderId="76" applyNumberFormat="0" applyFont="0" applyAlignment="0" applyProtection="0"/>
    <xf numFmtId="0" fontId="51" fillId="65" borderId="76" applyNumberFormat="0" applyFont="0" applyAlignment="0" applyProtection="0"/>
    <xf numFmtId="0" fontId="85" fillId="70" borderId="69">
      <alignment wrapText="1"/>
    </xf>
    <xf numFmtId="0" fontId="59" fillId="63" borderId="71" applyNumberFormat="0" applyAlignment="0" applyProtection="0"/>
    <xf numFmtId="173" fontId="57" fillId="0" borderId="70">
      <alignment horizontal="left"/>
    </xf>
    <xf numFmtId="0" fontId="51"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173" fontId="57" fillId="0" borderId="70">
      <alignment horizontal="left"/>
    </xf>
    <xf numFmtId="0" fontId="62" fillId="0" borderId="73" applyNumberFormat="0" applyFill="0" applyAlignment="0" applyProtection="0"/>
    <xf numFmtId="173" fontId="57" fillId="0" borderId="70">
      <alignment horizontal="left"/>
    </xf>
    <xf numFmtId="173" fontId="57" fillId="0" borderId="67">
      <alignment horizontal="left"/>
    </xf>
    <xf numFmtId="0" fontId="61" fillId="50" borderId="72" applyNumberFormat="0" applyAlignment="0" applyProtection="0"/>
    <xf numFmtId="173" fontId="57" fillId="0" borderId="70">
      <alignment horizontal="left"/>
    </xf>
    <xf numFmtId="0" fontId="52" fillId="65" borderId="76" applyNumberFormat="0" applyFont="0" applyAlignment="0" applyProtection="0"/>
    <xf numFmtId="49" fontId="209" fillId="77" borderId="65">
      <alignment horizontal="center" vertical="center" wrapText="1"/>
    </xf>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109"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51" fillId="65" borderId="64" applyNumberFormat="0" applyFont="0" applyAlignment="0" applyProtection="0"/>
    <xf numFmtId="0" fontId="109" fillId="65" borderId="64" applyNumberFormat="0" applyFont="0" applyAlignment="0" applyProtection="0"/>
    <xf numFmtId="174" fontId="57" fillId="0" borderId="70">
      <alignment horizontal="left"/>
    </xf>
    <xf numFmtId="176" fontId="57" fillId="0" borderId="70">
      <alignment horizontal="left"/>
    </xf>
    <xf numFmtId="0" fontId="51" fillId="65" borderId="76" applyNumberFormat="0" applyFont="0" applyAlignment="0" applyProtection="0"/>
    <xf numFmtId="0" fontId="51" fillId="65" borderId="76" applyNumberFormat="0" applyFont="0" applyAlignment="0" applyProtection="0"/>
    <xf numFmtId="175" fontId="57" fillId="0" borderId="70">
      <alignment horizontal="left"/>
    </xf>
    <xf numFmtId="175" fontId="57" fillId="0" borderId="70">
      <alignment horizontal="left"/>
    </xf>
    <xf numFmtId="175" fontId="57" fillId="0" borderId="70">
      <alignment horizontal="left"/>
    </xf>
    <xf numFmtId="176" fontId="57" fillId="0" borderId="70">
      <alignment horizontal="left"/>
    </xf>
    <xf numFmtId="176" fontId="57" fillId="0" borderId="70">
      <alignment horizontal="left"/>
    </xf>
    <xf numFmtId="173" fontId="57" fillId="0" borderId="70">
      <alignment horizontal="left"/>
    </xf>
    <xf numFmtId="0" fontId="51" fillId="65" borderId="76" applyNumberFormat="0" applyFont="0" applyAlignment="0" applyProtection="0"/>
    <xf numFmtId="0" fontId="109" fillId="65" borderId="64" applyNumberFormat="0" applyFont="0" applyAlignment="0" applyProtection="0"/>
    <xf numFmtId="174" fontId="57" fillId="0" borderId="70">
      <alignment horizontal="left"/>
    </xf>
    <xf numFmtId="0" fontId="85" fillId="70" borderId="67"/>
    <xf numFmtId="0" fontId="85" fillId="70" borderId="67"/>
    <xf numFmtId="174" fontId="57" fillId="0" borderId="70">
      <alignment horizontal="left"/>
    </xf>
    <xf numFmtId="174" fontId="57" fillId="0" borderId="70">
      <alignment horizontal="left"/>
    </xf>
    <xf numFmtId="174"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0" fontId="61" fillId="50" borderId="72" applyNumberFormat="0" applyAlignment="0" applyProtection="0"/>
    <xf numFmtId="0" fontId="51" fillId="65" borderId="76" applyNumberFormat="0" applyFont="0" applyAlignment="0" applyProtection="0"/>
    <xf numFmtId="0" fontId="157" fillId="67" borderId="59" applyNumberFormat="0" applyAlignment="0" applyProtection="0"/>
    <xf numFmtId="0" fontId="83" fillId="67" borderId="59" applyNumberFormat="0" applyAlignment="0" applyProtection="0"/>
    <xf numFmtId="0" fontId="158" fillId="63" borderId="59" applyNumberFormat="0" applyAlignment="0" applyProtection="0"/>
    <xf numFmtId="0" fontId="161" fillId="67" borderId="60" applyNumberFormat="0" applyAlignment="0" applyProtection="0"/>
    <xf numFmtId="0" fontId="84" fillId="67" borderId="60" applyNumberFormat="0" applyAlignment="0" applyProtection="0"/>
    <xf numFmtId="0" fontId="60" fillId="63" borderId="72" applyNumberFormat="0" applyAlignment="0" applyProtection="0"/>
    <xf numFmtId="0" fontId="163" fillId="63" borderId="60" applyNumberFormat="0" applyAlignment="0" applyProtection="0"/>
    <xf numFmtId="0" fontId="18" fillId="0" borderId="69" applyAlignment="0">
      <alignment horizontal="left"/>
    </xf>
    <xf numFmtId="179" fontId="159" fillId="67" borderId="60" applyNumberFormat="0" applyAlignment="0" applyProtection="0"/>
    <xf numFmtId="0" fontId="18" fillId="0" borderId="69" applyAlignment="0">
      <alignment horizontal="left"/>
    </xf>
    <xf numFmtId="179" fontId="159" fillId="67" borderId="60" applyNumberFormat="0" applyAlignment="0" applyProtection="0"/>
    <xf numFmtId="174" fontId="57" fillId="0" borderId="70">
      <alignment horizontal="left"/>
    </xf>
    <xf numFmtId="173" fontId="57" fillId="0" borderId="70">
      <alignment horizontal="left"/>
    </xf>
    <xf numFmtId="174" fontId="57" fillId="0" borderId="70">
      <alignment horizontal="left"/>
    </xf>
    <xf numFmtId="0" fontId="59" fillId="63" borderId="71" applyNumberFormat="0" applyAlignment="0" applyProtection="0"/>
    <xf numFmtId="0" fontId="103" fillId="64" borderId="72" applyNumberFormat="0" applyAlignment="0" applyProtection="0"/>
    <xf numFmtId="0" fontId="103" fillId="64" borderId="72" applyNumberFormat="0" applyAlignment="0" applyProtection="0"/>
    <xf numFmtId="0" fontId="51" fillId="65" borderId="76" applyNumberFormat="0" applyFont="0" applyAlignment="0" applyProtection="0"/>
    <xf numFmtId="0" fontId="51"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81" fillId="70" borderId="67">
      <alignment horizontal="left"/>
    </xf>
    <xf numFmtId="0" fontId="85" fillId="70" borderId="69">
      <alignment wrapText="1"/>
    </xf>
    <xf numFmtId="0" fontId="85" fillId="70" borderId="69">
      <alignment wrapText="1"/>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0" fontId="52" fillId="65" borderId="76" applyNumberFormat="0" applyFont="0" applyAlignment="0" applyProtection="0"/>
    <xf numFmtId="0" fontId="51" fillId="65" borderId="76" applyNumberFormat="0" applyFont="0" applyAlignment="0" applyProtection="0"/>
    <xf numFmtId="174" fontId="57" fillId="0" borderId="70">
      <alignment horizontal="left"/>
    </xf>
    <xf numFmtId="174" fontId="57" fillId="0" borderId="70">
      <alignment horizontal="left"/>
    </xf>
    <xf numFmtId="173" fontId="57" fillId="0" borderId="70">
      <alignment horizontal="left"/>
    </xf>
    <xf numFmtId="0" fontId="168" fillId="64" borderId="60" applyNumberFormat="0" applyAlignment="0" applyProtection="0"/>
    <xf numFmtId="0" fontId="103" fillId="64" borderId="60" applyNumberFormat="0" applyAlignment="0" applyProtection="0"/>
    <xf numFmtId="0" fontId="169" fillId="50" borderId="60" applyNumberFormat="0" applyAlignment="0" applyProtection="0"/>
    <xf numFmtId="0" fontId="80" fillId="0" borderId="62" applyNumberFormat="0" applyFill="0" applyAlignment="0" applyProtection="0"/>
    <xf numFmtId="0" fontId="28" fillId="0" borderId="62" applyNumberFormat="0" applyFill="0" applyAlignment="0" applyProtection="0"/>
    <xf numFmtId="0" fontId="170" fillId="0" borderId="62" applyNumberFormat="0" applyFill="0" applyAlignment="0" applyProtection="0"/>
    <xf numFmtId="0" fontId="171" fillId="0" borderId="62" applyNumberFormat="0" applyFill="0" applyAlignment="0" applyProtection="0"/>
    <xf numFmtId="0" fontId="33" fillId="0" borderId="62" applyNumberFormat="0" applyFill="0" applyAlignment="0" applyProtection="0"/>
    <xf numFmtId="0" fontId="33" fillId="0" borderId="62" applyNumberFormat="0" applyFill="0" applyAlignment="0" applyProtection="0"/>
    <xf numFmtId="0" fontId="55" fillId="0" borderId="61" applyNumberFormat="0" applyFill="0" applyAlignment="0" applyProtection="0"/>
    <xf numFmtId="0" fontId="17" fillId="64" borderId="64" applyNumberFormat="0" applyFont="0" applyAlignment="0" applyProtection="0"/>
    <xf numFmtId="179" fontId="182" fillId="64" borderId="60" applyNumberFormat="0" applyAlignment="0" applyProtection="0"/>
    <xf numFmtId="179" fontId="182" fillId="64" borderId="60" applyNumberFormat="0" applyAlignment="0" applyProtection="0"/>
    <xf numFmtId="179" fontId="191" fillId="65" borderId="64" applyNumberFormat="0" applyFont="0" applyAlignment="0" applyProtection="0"/>
    <xf numFmtId="179" fontId="191" fillId="65" borderId="64" applyNumberFormat="0" applyFont="0" applyAlignment="0" applyProtection="0"/>
    <xf numFmtId="0" fontId="54" fillId="65" borderId="64" applyNumberFormat="0" applyFont="0" applyAlignment="0" applyProtection="0"/>
    <xf numFmtId="0" fontId="54" fillId="65" borderId="64" applyNumberFormat="0" applyFont="0" applyAlignment="0" applyProtection="0"/>
    <xf numFmtId="0" fontId="52" fillId="65" borderId="64" applyNumberFormat="0" applyFont="0" applyAlignment="0" applyProtection="0"/>
    <xf numFmtId="0" fontId="54" fillId="65" borderId="64" applyNumberFormat="0" applyFont="0" applyAlignment="0" applyProtection="0"/>
    <xf numFmtId="0" fontId="54" fillId="65" borderId="64" applyNumberFormat="0" applyFont="0" applyAlignment="0" applyProtection="0"/>
    <xf numFmtId="0" fontId="17" fillId="65" borderId="64" applyNumberFormat="0" applyFont="0" applyAlignment="0" applyProtection="0"/>
    <xf numFmtId="179" fontId="192" fillId="67" borderId="59" applyNumberFormat="0" applyAlignment="0" applyProtection="0"/>
    <xf numFmtId="179" fontId="192" fillId="67" borderId="59" applyNumberFormat="0" applyAlignment="0" applyProtection="0"/>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3" fontId="57" fillId="0" borderId="70">
      <alignment horizontal="left"/>
    </xf>
    <xf numFmtId="176"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0" fontId="61" fillId="50" borderId="72" applyNumberForma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83" fillId="67" borderId="71" applyNumberForma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176" fontId="57" fillId="0" borderId="67">
      <alignment horizontal="left"/>
    </xf>
    <xf numFmtId="173" fontId="57" fillId="0" borderId="70">
      <alignment horizontal="left"/>
    </xf>
    <xf numFmtId="0" fontId="59" fillId="63" borderId="71" applyNumberFormat="0" applyAlignment="0" applyProtection="0"/>
    <xf numFmtId="0" fontId="62" fillId="0" borderId="73" applyNumberFormat="0" applyFill="0" applyAlignment="0" applyProtection="0"/>
    <xf numFmtId="0" fontId="51" fillId="65" borderId="76" applyNumberFormat="0" applyFont="0" applyAlignment="0" applyProtection="0"/>
    <xf numFmtId="174" fontId="57" fillId="0" borderId="70">
      <alignment horizontal="left"/>
    </xf>
    <xf numFmtId="0" fontId="52" fillId="65" borderId="76" applyNumberFormat="0" applyFont="0" applyAlignment="0" applyProtection="0"/>
    <xf numFmtId="174" fontId="57" fillId="0" borderId="70">
      <alignment horizontal="left"/>
    </xf>
    <xf numFmtId="0" fontId="51" fillId="65" borderId="76" applyNumberFormat="0" applyFont="0" applyAlignment="0" applyProtection="0"/>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9" fontId="9" fillId="0" borderId="63" applyNumberFormat="0" applyFill="0" applyAlignment="0" applyProtection="0"/>
    <xf numFmtId="179" fontId="33" fillId="0" borderId="62" applyNumberFormat="0" applyFill="0" applyAlignment="0" applyProtection="0"/>
    <xf numFmtId="179" fontId="9" fillId="0" borderId="63" applyNumberFormat="0" applyFill="0" applyAlignment="0" applyProtection="0"/>
    <xf numFmtId="174"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0" fontId="61" fillId="50" borderId="72" applyNumberFormat="0" applyAlignment="0" applyProtection="0"/>
    <xf numFmtId="0" fontId="59" fillId="63" borderId="71" applyNumberFormat="0" applyAlignment="0" applyProtection="0"/>
    <xf numFmtId="0" fontId="61" fillId="50" borderId="72" applyNumberForma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17" fillId="65" borderId="76" applyNumberFormat="0" applyFont="0" applyAlignment="0" applyProtection="0"/>
    <xf numFmtId="0" fontId="51" fillId="65" borderId="76" applyNumberFormat="0" applyFont="0" applyAlignment="0" applyProtection="0"/>
    <xf numFmtId="0" fontId="62" fillId="0" borderId="73" applyNumberFormat="0" applyFill="0" applyAlignment="0" applyProtection="0"/>
    <xf numFmtId="0" fontId="52" fillId="65" borderId="76" applyNumberFormat="0" applyFont="0" applyAlignment="0" applyProtection="0"/>
    <xf numFmtId="0" fontId="52"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175" fontId="57" fillId="0" borderId="67">
      <alignment horizontal="left"/>
    </xf>
    <xf numFmtId="173"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6" fontId="57" fillId="0" borderId="70">
      <alignment horizontal="left"/>
    </xf>
    <xf numFmtId="173" fontId="57" fillId="0" borderId="70">
      <alignment horizontal="left"/>
    </xf>
    <xf numFmtId="173" fontId="57" fillId="0" borderId="70">
      <alignment horizontal="left"/>
    </xf>
    <xf numFmtId="176" fontId="57" fillId="0" borderId="70">
      <alignment horizontal="left"/>
    </xf>
    <xf numFmtId="176"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6" fontId="57" fillId="0" borderId="70">
      <alignment horizontal="left"/>
    </xf>
    <xf numFmtId="176" fontId="57" fillId="0" borderId="70">
      <alignment horizontal="left"/>
    </xf>
    <xf numFmtId="0" fontId="52" fillId="65" borderId="76" applyNumberFormat="0" applyFont="0" applyAlignment="0" applyProtection="0"/>
    <xf numFmtId="174" fontId="57" fillId="0" borderId="70">
      <alignment horizontal="left"/>
    </xf>
    <xf numFmtId="176" fontId="57" fillId="0" borderId="70">
      <alignment horizontal="left"/>
    </xf>
    <xf numFmtId="176" fontId="57" fillId="0" borderId="70">
      <alignment horizontal="left"/>
    </xf>
    <xf numFmtId="0" fontId="61" fillId="50" borderId="72" applyNumberFormat="0" applyAlignment="0" applyProtection="0"/>
    <xf numFmtId="0" fontId="51" fillId="65" borderId="64" applyNumberFormat="0" applyFont="0" applyAlignment="0" applyProtection="0"/>
    <xf numFmtId="176" fontId="57" fillId="0" borderId="70">
      <alignment horizontal="left"/>
    </xf>
    <xf numFmtId="0" fontId="52" fillId="65" borderId="76" applyNumberFormat="0" applyFont="0" applyAlignment="0" applyProtection="0"/>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3" fontId="57" fillId="0" borderId="70">
      <alignment horizontal="left"/>
    </xf>
    <xf numFmtId="0" fontId="51" fillId="65" borderId="76" applyNumberFormat="0" applyFont="0" applyAlignment="0" applyProtection="0"/>
    <xf numFmtId="175" fontId="57" fillId="0" borderId="70">
      <alignment horizontal="left"/>
    </xf>
    <xf numFmtId="175" fontId="57" fillId="0" borderId="70">
      <alignment horizontal="left"/>
    </xf>
    <xf numFmtId="175" fontId="57" fillId="0" borderId="70">
      <alignment horizontal="left"/>
    </xf>
    <xf numFmtId="176" fontId="57" fillId="0" borderId="70">
      <alignment horizontal="left"/>
    </xf>
    <xf numFmtId="173"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6" fontId="57" fillId="0" borderId="70">
      <alignment horizontal="left"/>
    </xf>
    <xf numFmtId="173" fontId="57" fillId="0" borderId="70">
      <alignment horizontal="left"/>
    </xf>
    <xf numFmtId="0" fontId="52" fillId="65" borderId="76" applyNumberFormat="0" applyFont="0" applyAlignment="0" applyProtection="0"/>
    <xf numFmtId="173" fontId="57" fillId="0" borderId="70">
      <alignment horizontal="left"/>
    </xf>
    <xf numFmtId="0" fontId="51" fillId="65" borderId="76" applyNumberFormat="0" applyFont="0" applyAlignment="0" applyProtection="0"/>
    <xf numFmtId="0" fontId="80" fillId="0" borderId="74" applyNumberFormat="0" applyFill="0" applyAlignment="0" applyProtection="0"/>
    <xf numFmtId="174" fontId="57" fillId="0" borderId="67">
      <alignment horizontal="left"/>
    </xf>
    <xf numFmtId="174" fontId="57" fillId="0" borderId="70">
      <alignment horizontal="left"/>
    </xf>
    <xf numFmtId="173" fontId="57" fillId="0" borderId="70">
      <alignment horizontal="left"/>
    </xf>
    <xf numFmtId="0" fontId="61" fillId="50" borderId="72" applyNumberFormat="0" applyAlignment="0" applyProtection="0"/>
    <xf numFmtId="175" fontId="57" fillId="0" borderId="70">
      <alignment horizontal="left"/>
    </xf>
    <xf numFmtId="175" fontId="57" fillId="0" borderId="70">
      <alignment horizontal="left"/>
    </xf>
    <xf numFmtId="175" fontId="57" fillId="0" borderId="70">
      <alignment horizontal="left"/>
    </xf>
    <xf numFmtId="176" fontId="57" fillId="0" borderId="70">
      <alignment horizontal="left"/>
    </xf>
    <xf numFmtId="173" fontId="57" fillId="0" borderId="70">
      <alignment horizontal="left"/>
    </xf>
    <xf numFmtId="176" fontId="57" fillId="0" borderId="70">
      <alignment horizontal="left"/>
    </xf>
    <xf numFmtId="0" fontId="51" fillId="65" borderId="76" applyNumberFormat="0" applyFont="0" applyAlignment="0" applyProtection="0"/>
    <xf numFmtId="176" fontId="57" fillId="0" borderId="67">
      <alignment horizontal="left"/>
    </xf>
    <xf numFmtId="173" fontId="57" fillId="0" borderId="70">
      <alignment horizontal="left"/>
    </xf>
    <xf numFmtId="174" fontId="57" fillId="0" borderId="70">
      <alignment horizontal="left"/>
    </xf>
    <xf numFmtId="173" fontId="57" fillId="0" borderId="70">
      <alignment horizontal="left"/>
    </xf>
    <xf numFmtId="0" fontId="51" fillId="65" borderId="76" applyNumberFormat="0" applyFont="0" applyAlignment="0" applyProtection="0"/>
    <xf numFmtId="0" fontId="52" fillId="65" borderId="76" applyNumberFormat="0" applyFont="0" applyAlignment="0" applyProtection="0"/>
    <xf numFmtId="174"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83" fillId="67" borderId="71"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1" fillId="50" borderId="72" applyNumberFormat="0" applyAlignment="0" applyProtection="0"/>
    <xf numFmtId="0" fontId="60" fillId="63"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103" fillId="64" borderId="72" applyNumberFormat="0" applyAlignment="0" applyProtection="0"/>
    <xf numFmtId="0" fontId="61" fillId="50" borderId="72" applyNumberFormat="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80" fillId="0" borderId="75" applyNumberFormat="0" applyFill="0" applyAlignment="0" applyProtection="0"/>
    <xf numFmtId="0" fontId="80" fillId="0" borderId="75"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51" fillId="65" borderId="76" applyNumberFormat="0" applyFont="0" applyAlignment="0" applyProtection="0"/>
    <xf numFmtId="0" fontId="62" fillId="0" borderId="73" applyNumberFormat="0" applyFill="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80" fillId="0" borderId="74" applyNumberFormat="0" applyFill="0" applyAlignment="0" applyProtection="0"/>
    <xf numFmtId="0" fontId="51"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1" fillId="65" borderId="76" applyNumberFormat="0" applyFont="0" applyAlignment="0" applyProtection="0"/>
    <xf numFmtId="176" fontId="57" fillId="0" borderId="70">
      <alignment horizontal="left"/>
    </xf>
    <xf numFmtId="176" fontId="57" fillId="0" borderId="70">
      <alignment horizontal="left"/>
    </xf>
    <xf numFmtId="173" fontId="57" fillId="0" borderId="70">
      <alignment horizontal="left"/>
    </xf>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60" fillId="63" borderId="72" applyNumberFormat="0" applyAlignment="0" applyProtection="0"/>
    <xf numFmtId="0" fontId="52" fillId="65" borderId="76" applyNumberFormat="0" applyFont="0" applyAlignment="0" applyProtection="0"/>
    <xf numFmtId="0" fontId="52" fillId="65" borderId="76" applyNumberFormat="0" applyFont="0" applyAlignment="0" applyProtection="0"/>
    <xf numFmtId="0" fontId="51" fillId="65" borderId="76" applyNumberFormat="0" applyFont="0" applyAlignment="0" applyProtection="0"/>
    <xf numFmtId="0" fontId="17" fillId="70" borderId="67">
      <alignment horizontal="centerContinuous" wrapText="1"/>
    </xf>
    <xf numFmtId="179" fontId="17" fillId="70" borderId="67">
      <alignment horizontal="centerContinuous" wrapText="1"/>
    </xf>
    <xf numFmtId="174" fontId="57" fillId="0" borderId="70">
      <alignment horizontal="left"/>
    </xf>
    <xf numFmtId="174"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0" fontId="60" fillId="63" borderId="72" applyNumberFormat="0" applyAlignment="0" applyProtection="0"/>
    <xf numFmtId="0" fontId="60" fillId="63" borderId="72" applyNumberFormat="0" applyAlignment="0" applyProtection="0"/>
    <xf numFmtId="0" fontId="62" fillId="0" borderId="73" applyNumberFormat="0" applyFill="0" applyAlignment="0" applyProtection="0"/>
    <xf numFmtId="0" fontId="62" fillId="0" borderId="73" applyNumberFormat="0" applyFill="0" applyAlignment="0" applyProtection="0"/>
    <xf numFmtId="0" fontId="51" fillId="65" borderId="76" applyNumberFormat="0" applyFont="0" applyAlignment="0" applyProtection="0"/>
    <xf numFmtId="0" fontId="51"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62" fillId="0" borderId="73" applyNumberFormat="0" applyFill="0" applyAlignment="0" applyProtection="0"/>
    <xf numFmtId="0" fontId="61" fillId="50" borderId="72" applyNumberFormat="0" applyAlignment="0" applyProtection="0"/>
    <xf numFmtId="0" fontId="61" fillId="50" borderId="72" applyNumberFormat="0" applyAlignment="0" applyProtection="0"/>
    <xf numFmtId="0" fontId="84" fillId="67" borderId="72" applyNumberFormat="0" applyAlignment="0" applyProtection="0"/>
    <xf numFmtId="0" fontId="60" fillId="63" borderId="72" applyNumberFormat="0" applyAlignment="0" applyProtection="0"/>
    <xf numFmtId="0" fontId="60" fillId="63" borderId="72" applyNumberFormat="0" applyAlignment="0" applyProtection="0"/>
    <xf numFmtId="0" fontId="59" fillId="63" borderId="71" applyNumberFormat="0" applyAlignment="0" applyProtection="0"/>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3" fontId="57" fillId="0" borderId="67">
      <alignment horizontal="left"/>
    </xf>
    <xf numFmtId="176" fontId="57" fillId="0" borderId="67">
      <alignment horizontal="left"/>
    </xf>
    <xf numFmtId="174" fontId="57" fillId="0" borderId="67">
      <alignment horizontal="left"/>
    </xf>
    <xf numFmtId="0" fontId="83" fillId="63" borderId="59" applyNumberFormat="0" applyAlignment="0" applyProtection="0"/>
    <xf numFmtId="0" fontId="83" fillId="63" borderId="59" applyNumberFormat="0" applyAlignment="0" applyProtection="0"/>
    <xf numFmtId="0" fontId="237" fillId="63" borderId="60" applyNumberFormat="0" applyAlignment="0" applyProtection="0"/>
    <xf numFmtId="0" fontId="237" fillId="63" borderId="60" applyNumberFormat="0" applyAlignment="0" applyProtection="0"/>
    <xf numFmtId="0" fontId="237" fillId="63" borderId="60" applyNumberFormat="0" applyAlignment="0" applyProtection="0"/>
    <xf numFmtId="0" fontId="52" fillId="65" borderId="76" applyNumberFormat="0" applyFont="0" applyAlignment="0" applyProtection="0"/>
    <xf numFmtId="0" fontId="103" fillId="50" borderId="60" applyNumberFormat="0" applyAlignment="0" applyProtection="0"/>
    <xf numFmtId="0" fontId="103" fillId="50" borderId="60" applyNumberFormat="0" applyAlignment="0" applyProtection="0"/>
    <xf numFmtId="0" fontId="103" fillId="50" borderId="60" applyNumberFormat="0" applyAlignment="0" applyProtection="0"/>
    <xf numFmtId="0" fontId="80" fillId="0" borderId="61" applyNumberFormat="0" applyFill="0" applyAlignment="0" applyProtection="0"/>
    <xf numFmtId="0" fontId="80" fillId="0" borderId="61" applyNumberFormat="0" applyFill="0" applyAlignment="0" applyProtection="0"/>
    <xf numFmtId="0" fontId="33" fillId="0" borderId="62" applyNumberFormat="0" applyFill="0" applyAlignment="0" applyProtection="0"/>
    <xf numFmtId="0" fontId="17" fillId="65" borderId="64" applyNumberFormat="0" applyFont="0" applyAlignment="0" applyProtection="0"/>
    <xf numFmtId="0" fontId="17" fillId="65" borderId="64" applyNumberFormat="0" applyFont="0" applyAlignment="0" applyProtection="0"/>
    <xf numFmtId="175" fontId="57" fillId="0" borderId="67">
      <alignment horizontal="left"/>
    </xf>
    <xf numFmtId="173" fontId="57" fillId="0" borderId="70">
      <alignment horizontal="left"/>
    </xf>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83" fillId="63" borderId="59" applyNumberFormat="0" applyAlignment="0" applyProtection="0"/>
    <xf numFmtId="0" fontId="83" fillId="63" borderId="59" applyNumberFormat="0" applyAlignment="0" applyProtection="0"/>
    <xf numFmtId="0" fontId="237" fillId="63" borderId="60" applyNumberFormat="0" applyAlignment="0" applyProtection="0"/>
    <xf numFmtId="0" fontId="237" fillId="63" borderId="60" applyNumberFormat="0" applyAlignment="0" applyProtection="0"/>
    <xf numFmtId="0" fontId="84" fillId="67" borderId="72" applyNumberFormat="0" applyAlignment="0" applyProtection="0"/>
    <xf numFmtId="0" fontId="237" fillId="63" borderId="60" applyNumberFormat="0" applyAlignment="0" applyProtection="0"/>
    <xf numFmtId="174" fontId="57" fillId="0" borderId="70">
      <alignment horizontal="left"/>
    </xf>
    <xf numFmtId="0" fontId="103" fillId="50" borderId="60" applyNumberFormat="0" applyAlignment="0" applyProtection="0"/>
    <xf numFmtId="0" fontId="103" fillId="50" borderId="60" applyNumberFormat="0" applyAlignment="0" applyProtection="0"/>
    <xf numFmtId="0" fontId="103" fillId="50" borderId="60" applyNumberFormat="0" applyAlignment="0" applyProtection="0"/>
    <xf numFmtId="0" fontId="80" fillId="0" borderId="61" applyNumberFormat="0" applyFill="0" applyAlignment="0" applyProtection="0"/>
    <xf numFmtId="0" fontId="80" fillId="0" borderId="61" applyNumberFormat="0" applyFill="0" applyAlignment="0" applyProtection="0"/>
    <xf numFmtId="0" fontId="17" fillId="65" borderId="64" applyNumberFormat="0" applyFont="0" applyAlignment="0" applyProtection="0"/>
    <xf numFmtId="0" fontId="17" fillId="65" borderId="64" applyNumberFormat="0" applyFont="0" applyAlignment="0" applyProtection="0"/>
    <xf numFmtId="0" fontId="54" fillId="65" borderId="64" applyNumberFormat="0" applyFont="0" applyAlignment="0" applyProtection="0"/>
    <xf numFmtId="174" fontId="57" fillId="0" borderId="70">
      <alignment horizontal="left"/>
    </xf>
    <xf numFmtId="174" fontId="57" fillId="0" borderId="70">
      <alignment horizontal="left"/>
    </xf>
    <xf numFmtId="174"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0" fontId="60" fillId="63" borderId="72" applyNumberFormat="0" applyAlignment="0" applyProtection="0"/>
    <xf numFmtId="0" fontId="51" fillId="65" borderId="76" applyNumberFormat="0" applyFont="0" applyAlignment="0" applyProtection="0"/>
    <xf numFmtId="173" fontId="57" fillId="0" borderId="70">
      <alignment horizontal="left"/>
    </xf>
    <xf numFmtId="0" fontId="59" fillId="63" borderId="71" applyNumberFormat="0" applyAlignment="0" applyProtection="0"/>
    <xf numFmtId="0" fontId="51" fillId="65" borderId="76" applyNumberFormat="0" applyFont="0" applyAlignment="0" applyProtection="0"/>
    <xf numFmtId="0" fontId="59" fillId="63" borderId="71" applyNumberFormat="0" applyAlignment="0" applyProtection="0"/>
    <xf numFmtId="0" fontId="52" fillId="65" borderId="76" applyNumberFormat="0" applyFont="0" applyAlignment="0" applyProtection="0"/>
    <xf numFmtId="0" fontId="62" fillId="0" borderId="73" applyNumberFormat="0" applyFill="0" applyAlignment="0" applyProtection="0"/>
    <xf numFmtId="176"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6" fontId="57" fillId="0" borderId="70">
      <alignment horizontal="left"/>
    </xf>
    <xf numFmtId="176" fontId="57" fillId="0" borderId="70">
      <alignment horizontal="left"/>
    </xf>
    <xf numFmtId="0" fontId="103" fillId="64" borderId="72" applyNumberFormat="0" applyAlignment="0" applyProtection="0"/>
    <xf numFmtId="173" fontId="57" fillId="0" borderId="70">
      <alignment horizontal="left"/>
    </xf>
    <xf numFmtId="173" fontId="57" fillId="0" borderId="70">
      <alignment horizontal="left"/>
    </xf>
    <xf numFmtId="0" fontId="51" fillId="65" borderId="76" applyNumberFormat="0" applyFont="0" applyAlignment="0" applyProtection="0"/>
    <xf numFmtId="173" fontId="57" fillId="0" borderId="70">
      <alignment horizontal="left"/>
    </xf>
    <xf numFmtId="173" fontId="57" fillId="0" borderId="70">
      <alignment horizontal="left"/>
    </xf>
    <xf numFmtId="0" fontId="59" fillId="63" borderId="59" applyNumberFormat="0" applyAlignment="0" applyProtection="0"/>
    <xf numFmtId="0" fontId="60" fillId="63" borderId="60" applyNumberFormat="0" applyAlignment="0" applyProtection="0"/>
    <xf numFmtId="0" fontId="62" fillId="0" borderId="61" applyNumberFormat="0" applyFill="0" applyAlignment="0" applyProtection="0"/>
    <xf numFmtId="0" fontId="52" fillId="65" borderId="64" applyNumberFormat="0" applyFont="0" applyAlignment="0" applyProtection="0"/>
    <xf numFmtId="0" fontId="52" fillId="65" borderId="64" applyNumberFormat="0" applyFont="0" applyAlignment="0" applyProtection="0"/>
    <xf numFmtId="0" fontId="52" fillId="65" borderId="64" applyNumberFormat="0" applyFont="0" applyAlignment="0" applyProtection="0"/>
    <xf numFmtId="175" fontId="57" fillId="0" borderId="70">
      <alignment horizontal="left"/>
    </xf>
    <xf numFmtId="175" fontId="57" fillId="0" borderId="70">
      <alignment horizontal="left"/>
    </xf>
    <xf numFmtId="175" fontId="57" fillId="0" borderId="70">
      <alignment horizontal="left"/>
    </xf>
    <xf numFmtId="176" fontId="57" fillId="0" borderId="70">
      <alignment horizontal="left"/>
    </xf>
    <xf numFmtId="176" fontId="57" fillId="0" borderId="70">
      <alignment horizontal="left"/>
    </xf>
    <xf numFmtId="173" fontId="57" fillId="0" borderId="70">
      <alignment horizontal="left"/>
    </xf>
    <xf numFmtId="0" fontId="52" fillId="65" borderId="76" applyNumberFormat="0" applyFont="0" applyAlignment="0" applyProtection="0"/>
    <xf numFmtId="176" fontId="57" fillId="0" borderId="70">
      <alignment horizontal="left"/>
    </xf>
    <xf numFmtId="173" fontId="57" fillId="0" borderId="70">
      <alignment horizontal="left"/>
    </xf>
    <xf numFmtId="0" fontId="17" fillId="65" borderId="64" applyNumberFormat="0" applyFont="0" applyAlignment="0" applyProtection="0"/>
    <xf numFmtId="176" fontId="57" fillId="0" borderId="70">
      <alignment horizontal="left"/>
    </xf>
    <xf numFmtId="176" fontId="57" fillId="0" borderId="70">
      <alignment horizontal="left"/>
    </xf>
    <xf numFmtId="0" fontId="147" fillId="71" borderId="66">
      <alignment horizontal="left" vertical="top" wrapText="1"/>
    </xf>
    <xf numFmtId="0" fontId="114" fillId="65" borderId="64" applyNumberFormat="0" applyFont="0" applyAlignment="0" applyProtection="0"/>
    <xf numFmtId="0" fontId="17" fillId="65" borderId="64" applyNumberFormat="0" applyFont="0" applyAlignment="0" applyProtection="0"/>
    <xf numFmtId="176" fontId="57" fillId="0" borderId="70">
      <alignment horizontal="left"/>
    </xf>
    <xf numFmtId="176"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5" fontId="57" fillId="0" borderId="67">
      <alignment horizontal="left"/>
    </xf>
    <xf numFmtId="175" fontId="57" fillId="0" borderId="67">
      <alignment horizontal="left"/>
    </xf>
    <xf numFmtId="176" fontId="57" fillId="0" borderId="67">
      <alignment horizontal="left"/>
    </xf>
    <xf numFmtId="173" fontId="57" fillId="0" borderId="67">
      <alignment horizontal="left"/>
    </xf>
    <xf numFmtId="174" fontId="57" fillId="0" borderId="67">
      <alignment horizontal="left"/>
    </xf>
    <xf numFmtId="0" fontId="18" fillId="0" borderId="69" applyAlignment="0">
      <alignment horizontal="left"/>
    </xf>
    <xf numFmtId="0" fontId="18" fillId="0" borderId="69" applyAlignment="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0" fontId="17" fillId="0" borderId="0"/>
    <xf numFmtId="0" fontId="17" fillId="0" borderId="0"/>
    <xf numFmtId="0" fontId="17" fillId="0" borderId="0"/>
    <xf numFmtId="0" fontId="17" fillId="0" borderId="0"/>
    <xf numFmtId="0" fontId="17" fillId="0" borderId="0"/>
    <xf numFmtId="0" fontId="17" fillId="0" borderId="0"/>
    <xf numFmtId="0" fontId="51"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83" fillId="67" borderId="71" applyNumberForma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62" fillId="0" borderId="73" applyNumberFormat="0" applyFill="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84" fillId="67" borderId="72" applyNumberFormat="0" applyAlignment="0" applyProtection="0"/>
    <xf numFmtId="0" fontId="60" fillId="63" borderId="72" applyNumberFormat="0" applyAlignment="0" applyProtection="0"/>
    <xf numFmtId="0" fontId="59" fillId="63" borderId="71" applyNumberFormat="0" applyAlignment="0" applyProtection="0"/>
    <xf numFmtId="0" fontId="59" fillId="63" borderId="71" applyNumberFormat="0" applyAlignment="0" applyProtection="0"/>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6"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9" fontId="183" fillId="70" borderId="69">
      <alignment wrapText="1"/>
    </xf>
    <xf numFmtId="176" fontId="57" fillId="0" borderId="67">
      <alignment horizontal="left"/>
    </xf>
    <xf numFmtId="175" fontId="57" fillId="0" borderId="67">
      <alignment horizontal="left"/>
    </xf>
    <xf numFmtId="174" fontId="57" fillId="0" borderId="67">
      <alignment horizontal="left"/>
    </xf>
    <xf numFmtId="174" fontId="57" fillId="0" borderId="67">
      <alignment horizontal="left"/>
    </xf>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61" fillId="50" borderId="72" applyNumberFormat="0" applyAlignment="0" applyProtection="0"/>
    <xf numFmtId="0" fontId="61" fillId="50" borderId="72" applyNumberFormat="0" applyAlignment="0" applyProtection="0"/>
    <xf numFmtId="0" fontId="60" fillId="63" borderId="72" applyNumberFormat="0" applyAlignment="0" applyProtection="0"/>
    <xf numFmtId="0" fontId="59" fillId="63" borderId="71" applyNumberFormat="0" applyAlignment="0" applyProtection="0"/>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6" fontId="57" fillId="0" borderId="67">
      <alignment horizontal="left"/>
    </xf>
    <xf numFmtId="175" fontId="57" fillId="0" borderId="67">
      <alignment horizontal="left"/>
    </xf>
    <xf numFmtId="0" fontId="51" fillId="65" borderId="76" applyNumberFormat="0" applyFont="0" applyAlignment="0" applyProtection="0"/>
    <xf numFmtId="0" fontId="51" fillId="65" borderId="76" applyNumberFormat="0" applyFont="0" applyAlignment="0" applyProtection="0"/>
    <xf numFmtId="0" fontId="52" fillId="65" borderId="76" applyNumberFormat="0" applyFont="0" applyAlignment="0" applyProtection="0"/>
    <xf numFmtId="0" fontId="59" fillId="63" borderId="71" applyNumberFormat="0" applyAlignment="0" applyProtection="0"/>
    <xf numFmtId="0" fontId="51" fillId="65" borderId="76" applyNumberFormat="0" applyFont="0" applyAlignment="0" applyProtection="0"/>
    <xf numFmtId="0" fontId="51" fillId="65" borderId="76" applyNumberFormat="0" applyFont="0" applyAlignment="0" applyProtection="0"/>
    <xf numFmtId="0" fontId="61" fillId="50" borderId="72" applyNumberFormat="0" applyAlignment="0" applyProtection="0"/>
    <xf numFmtId="0" fontId="84" fillId="67" borderId="72" applyNumberFormat="0" applyAlignment="0" applyProtection="0"/>
    <xf numFmtId="0" fontId="51"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83" fillId="67" borderId="71" applyNumberFormat="0" applyAlignment="0" applyProtection="0"/>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9" fontId="183" fillId="70" borderId="69">
      <alignment wrapText="1"/>
    </xf>
    <xf numFmtId="0" fontId="85" fillId="0" borderId="67"/>
    <xf numFmtId="0" fontId="51" fillId="65" borderId="76" applyNumberFormat="0" applyFont="0" applyAlignment="0" applyProtection="0"/>
    <xf numFmtId="0" fontId="84" fillId="67" borderId="72" applyNumberFormat="0" applyAlignment="0" applyProtection="0"/>
    <xf numFmtId="0" fontId="51" fillId="65" borderId="76" applyNumberFormat="0" applyFont="0" applyAlignment="0" applyProtection="0"/>
    <xf numFmtId="0" fontId="84" fillId="67" borderId="72" applyNumberFormat="0" applyAlignment="0" applyProtection="0"/>
    <xf numFmtId="0" fontId="51" fillId="65" borderId="76" applyNumberFormat="0" applyFont="0" applyAlignment="0" applyProtection="0"/>
    <xf numFmtId="0" fontId="109" fillId="65" borderId="76" applyNumberFormat="0" applyFont="0" applyAlignment="0" applyProtection="0"/>
    <xf numFmtId="0" fontId="51" fillId="65" borderId="76" applyNumberFormat="0" applyFont="0" applyAlignment="0" applyProtection="0"/>
    <xf numFmtId="0" fontId="84" fillId="67" borderId="72" applyNumberFormat="0" applyAlignment="0" applyProtection="0"/>
    <xf numFmtId="174" fontId="57" fillId="0" borderId="3">
      <alignment horizontal="left"/>
    </xf>
    <xf numFmtId="174" fontId="57" fillId="0" borderId="3">
      <alignment horizontal="left"/>
    </xf>
    <xf numFmtId="174" fontId="57" fillId="0" borderId="3">
      <alignment horizontal="left"/>
    </xf>
    <xf numFmtId="175" fontId="57" fillId="0" borderId="3">
      <alignment horizontal="left"/>
    </xf>
    <xf numFmtId="175" fontId="57" fillId="0" borderId="3">
      <alignment horizontal="left"/>
    </xf>
    <xf numFmtId="175" fontId="57" fillId="0" borderId="3">
      <alignment horizontal="left"/>
    </xf>
    <xf numFmtId="176" fontId="57" fillId="0" borderId="3">
      <alignment horizontal="left"/>
    </xf>
    <xf numFmtId="176" fontId="57" fillId="0" borderId="3">
      <alignment horizontal="left"/>
    </xf>
    <xf numFmtId="176" fontId="57" fillId="0" borderId="3">
      <alignment horizontal="left"/>
    </xf>
    <xf numFmtId="173" fontId="57" fillId="0" borderId="3">
      <alignment horizontal="left"/>
    </xf>
    <xf numFmtId="173" fontId="57" fillId="0" borderId="3">
      <alignment horizontal="left"/>
    </xf>
    <xf numFmtId="173" fontId="57" fillId="0" borderId="3">
      <alignment horizontal="left"/>
    </xf>
    <xf numFmtId="174" fontId="57" fillId="0" borderId="3">
      <alignment horizontal="left"/>
    </xf>
    <xf numFmtId="174" fontId="57" fillId="0" borderId="3">
      <alignment horizontal="left"/>
    </xf>
    <xf numFmtId="174" fontId="57" fillId="0" borderId="3">
      <alignment horizontal="left"/>
    </xf>
    <xf numFmtId="175" fontId="57" fillId="0" borderId="3">
      <alignment horizontal="left"/>
    </xf>
    <xf numFmtId="175" fontId="57" fillId="0" borderId="3">
      <alignment horizontal="left"/>
    </xf>
    <xf numFmtId="175" fontId="57" fillId="0" borderId="3">
      <alignment horizontal="left"/>
    </xf>
    <xf numFmtId="176" fontId="57" fillId="0" borderId="3">
      <alignment horizontal="left"/>
    </xf>
    <xf numFmtId="176" fontId="57" fillId="0" borderId="3">
      <alignment horizontal="left"/>
    </xf>
    <xf numFmtId="176" fontId="57" fillId="0" borderId="3">
      <alignment horizontal="left"/>
    </xf>
    <xf numFmtId="173" fontId="57" fillId="0" borderId="3">
      <alignment horizontal="left"/>
    </xf>
    <xf numFmtId="173" fontId="57" fillId="0" borderId="3">
      <alignment horizontal="left"/>
    </xf>
    <xf numFmtId="173" fontId="57" fillId="0" borderId="3">
      <alignment horizontal="left"/>
    </xf>
    <xf numFmtId="0" fontId="85" fillId="0" borderId="3"/>
    <xf numFmtId="0" fontId="18" fillId="0" borderId="5" applyAlignment="0">
      <alignment horizontal="left"/>
    </xf>
    <xf numFmtId="0" fontId="18" fillId="0" borderId="5" applyAlignment="0">
      <alignment horizontal="left"/>
    </xf>
    <xf numFmtId="0" fontId="18" fillId="0" borderId="5" applyAlignment="0">
      <alignment horizontal="left"/>
    </xf>
    <xf numFmtId="0" fontId="18" fillId="0" borderId="5" applyAlignment="0">
      <alignment horizontal="left"/>
    </xf>
    <xf numFmtId="0" fontId="18" fillId="0" borderId="5" applyAlignment="0">
      <alignment horizontal="left"/>
    </xf>
    <xf numFmtId="0" fontId="18" fillId="0" borderId="5" applyAlignment="0">
      <alignment horizontal="left"/>
    </xf>
    <xf numFmtId="0" fontId="18" fillId="0" borderId="5" applyAlignment="0">
      <alignment horizontal="left"/>
    </xf>
    <xf numFmtId="0" fontId="18" fillId="0" borderId="5" applyAlignment="0">
      <alignment horizontal="left"/>
    </xf>
    <xf numFmtId="0" fontId="18" fillId="0" borderId="5" applyAlignment="0">
      <alignment horizontal="left"/>
    </xf>
    <xf numFmtId="0" fontId="18" fillId="0" borderId="5" applyAlignment="0">
      <alignment horizontal="left"/>
    </xf>
    <xf numFmtId="0" fontId="81" fillId="70" borderId="3">
      <alignment horizontal="left"/>
    </xf>
    <xf numFmtId="0" fontId="17" fillId="70" borderId="3">
      <alignment horizontal="centerContinuous" wrapText="1"/>
    </xf>
    <xf numFmtId="0" fontId="85" fillId="70" borderId="5">
      <alignment wrapText="1"/>
    </xf>
    <xf numFmtId="0" fontId="85" fillId="70" borderId="5">
      <alignment wrapText="1"/>
    </xf>
    <xf numFmtId="0" fontId="85" fillId="70" borderId="5">
      <alignment wrapText="1"/>
    </xf>
    <xf numFmtId="0" fontId="85" fillId="70" borderId="5">
      <alignment wrapText="1"/>
    </xf>
    <xf numFmtId="0" fontId="85" fillId="70" borderId="5">
      <alignment wrapText="1"/>
    </xf>
    <xf numFmtId="0" fontId="85" fillId="70" borderId="3"/>
    <xf numFmtId="174" fontId="57" fillId="0" borderId="3">
      <alignment horizontal="left"/>
    </xf>
    <xf numFmtId="175" fontId="57" fillId="0" borderId="3">
      <alignment horizontal="left"/>
    </xf>
    <xf numFmtId="176" fontId="57" fillId="0" borderId="3">
      <alignment horizontal="left"/>
    </xf>
    <xf numFmtId="173" fontId="57" fillId="0" borderId="3">
      <alignment horizontal="left"/>
    </xf>
    <xf numFmtId="0" fontId="147" fillId="71" borderId="6">
      <alignment horizontal="left" vertical="top" wrapText="1"/>
    </xf>
    <xf numFmtId="0" fontId="147" fillId="71" borderId="4">
      <alignment horizontal="left" vertical="top"/>
    </xf>
    <xf numFmtId="0" fontId="85" fillId="0" borderId="3"/>
    <xf numFmtId="179" fontId="17" fillId="44" borderId="3"/>
    <xf numFmtId="179" fontId="17" fillId="70" borderId="3">
      <alignment horizontal="centerContinuous" wrapText="1"/>
    </xf>
    <xf numFmtId="0" fontId="17" fillId="70" borderId="3">
      <alignment horizontal="centerContinuous" wrapText="1"/>
    </xf>
    <xf numFmtId="179" fontId="183" fillId="70" borderId="5">
      <alignment wrapText="1"/>
    </xf>
    <xf numFmtId="179" fontId="85" fillId="70" borderId="5">
      <alignment wrapText="1"/>
    </xf>
    <xf numFmtId="179" fontId="85" fillId="70" borderId="5">
      <alignment wrapText="1"/>
    </xf>
    <xf numFmtId="179" fontId="183" fillId="70" borderId="5">
      <alignment wrapText="1"/>
    </xf>
    <xf numFmtId="0" fontId="85" fillId="70" borderId="3"/>
    <xf numFmtId="179" fontId="147" fillId="71" borderId="3">
      <alignment horizontal="left" vertical="top" wrapText="1"/>
    </xf>
    <xf numFmtId="179" fontId="193" fillId="71" borderId="4">
      <alignment horizontal="left" vertical="top" wrapText="1"/>
    </xf>
    <xf numFmtId="179" fontId="17" fillId="70" borderId="3">
      <alignment horizontal="centerContinuous" wrapText="1"/>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4"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0" fontId="17" fillId="0" borderId="0"/>
    <xf numFmtId="0" fontId="17" fillId="0" borderId="0"/>
    <xf numFmtId="0" fontId="17" fillId="0" borderId="0"/>
    <xf numFmtId="0" fontId="17" fillId="0" borderId="0"/>
    <xf numFmtId="0" fontId="17" fillId="0" borderId="0"/>
    <xf numFmtId="0" fontId="17" fillId="0" borderId="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109" fillId="65" borderId="76" applyNumberFormat="0" applyFont="0" applyAlignment="0" applyProtection="0"/>
    <xf numFmtId="0" fontId="109" fillId="65" borderId="76" applyNumberFormat="0" applyFont="0" applyAlignment="0" applyProtection="0"/>
    <xf numFmtId="0" fontId="157" fillId="67" borderId="71" applyNumberFormat="0" applyAlignment="0" applyProtection="0"/>
    <xf numFmtId="0" fontId="83" fillId="67" borderId="71" applyNumberFormat="0" applyAlignment="0" applyProtection="0"/>
    <xf numFmtId="0" fontId="158" fillId="63" borderId="71" applyNumberFormat="0" applyAlignment="0" applyProtection="0"/>
    <xf numFmtId="0" fontId="161" fillId="67" borderId="72" applyNumberFormat="0" applyAlignment="0" applyProtection="0"/>
    <xf numFmtId="0" fontId="84" fillId="67" borderId="72" applyNumberFormat="0" applyAlignment="0" applyProtection="0"/>
    <xf numFmtId="0" fontId="163" fillId="63" borderId="72" applyNumberFormat="0" applyAlignment="0" applyProtection="0"/>
    <xf numFmtId="179" fontId="159" fillId="67" borderId="72" applyNumberFormat="0" applyAlignment="0" applyProtection="0"/>
    <xf numFmtId="179" fontId="159" fillId="67" borderId="72" applyNumberFormat="0" applyAlignment="0" applyProtection="0"/>
    <xf numFmtId="0" fontId="168" fillId="64" borderId="72" applyNumberFormat="0" applyAlignment="0" applyProtection="0"/>
    <xf numFmtId="0" fontId="103" fillId="64" borderId="72" applyNumberFormat="0" applyAlignment="0" applyProtection="0"/>
    <xf numFmtId="0" fontId="169" fillId="50" borderId="72" applyNumberFormat="0" applyAlignment="0" applyProtection="0"/>
    <xf numFmtId="0" fontId="80" fillId="0" borderId="74" applyNumberFormat="0" applyFill="0" applyAlignment="0" applyProtection="0"/>
    <xf numFmtId="0" fontId="28" fillId="0" borderId="74" applyNumberFormat="0" applyFill="0" applyAlignment="0" applyProtection="0"/>
    <xf numFmtId="0" fontId="170" fillId="0" borderId="74" applyNumberFormat="0" applyFill="0" applyAlignment="0" applyProtection="0"/>
    <xf numFmtId="0" fontId="171" fillId="0" borderId="74" applyNumberFormat="0" applyFill="0" applyAlignment="0" applyProtection="0"/>
    <xf numFmtId="0" fontId="33" fillId="0" borderId="74" applyNumberFormat="0" applyFill="0" applyAlignment="0" applyProtection="0"/>
    <xf numFmtId="0" fontId="33" fillId="0" borderId="74" applyNumberFormat="0" applyFill="0" applyAlignment="0" applyProtection="0"/>
    <xf numFmtId="0" fontId="55" fillId="0" borderId="73" applyNumberFormat="0" applyFill="0" applyAlignment="0" applyProtection="0"/>
    <xf numFmtId="0" fontId="17" fillId="64" borderId="76" applyNumberFormat="0" applyFont="0" applyAlignment="0" applyProtection="0"/>
    <xf numFmtId="179" fontId="182" fillId="64" borderId="72" applyNumberFormat="0" applyAlignment="0" applyProtection="0"/>
    <xf numFmtId="179" fontId="182" fillId="64" borderId="72" applyNumberFormat="0" applyAlignment="0" applyProtection="0"/>
    <xf numFmtId="179" fontId="191" fillId="65" borderId="76" applyNumberFormat="0" applyFont="0" applyAlignment="0" applyProtection="0"/>
    <xf numFmtId="179" fontId="191" fillId="65" borderId="76" applyNumberFormat="0" applyFont="0" applyAlignment="0" applyProtection="0"/>
    <xf numFmtId="0" fontId="54" fillId="65" borderId="76" applyNumberFormat="0" applyFont="0" applyAlignment="0" applyProtection="0"/>
    <xf numFmtId="0" fontId="54" fillId="65" borderId="76" applyNumberFormat="0" applyFont="0" applyAlignment="0" applyProtection="0"/>
    <xf numFmtId="0" fontId="52" fillId="65" borderId="76" applyNumberFormat="0" applyFont="0" applyAlignment="0" applyProtection="0"/>
    <xf numFmtId="0" fontId="54" fillId="65" borderId="76" applyNumberFormat="0" applyFont="0" applyAlignment="0" applyProtection="0"/>
    <xf numFmtId="0" fontId="54" fillId="65" borderId="76" applyNumberFormat="0" applyFont="0" applyAlignment="0" applyProtection="0"/>
    <xf numFmtId="0" fontId="17" fillId="65" borderId="76" applyNumberFormat="0" applyFont="0" applyAlignment="0" applyProtection="0"/>
    <xf numFmtId="179" fontId="192" fillId="67" borderId="71" applyNumberFormat="0" applyAlignment="0" applyProtection="0"/>
    <xf numFmtId="179" fontId="192" fillId="67" borderId="71" applyNumberFormat="0" applyAlignment="0" applyProtection="0"/>
    <xf numFmtId="179" fontId="9" fillId="0" borderId="75" applyNumberFormat="0" applyFill="0" applyAlignment="0" applyProtection="0"/>
    <xf numFmtId="179" fontId="33" fillId="0" borderId="74" applyNumberFormat="0" applyFill="0" applyAlignment="0" applyProtection="0"/>
    <xf numFmtId="179" fontId="9" fillId="0" borderId="75" applyNumberFormat="0" applyFill="0" applyAlignment="0" applyProtection="0"/>
    <xf numFmtId="0" fontId="51" fillId="65" borderId="76" applyNumberFormat="0" applyFont="0" applyAlignment="0" applyProtection="0"/>
    <xf numFmtId="0" fontId="83" fillId="63" borderId="71" applyNumberFormat="0" applyAlignment="0" applyProtection="0"/>
    <xf numFmtId="0" fontId="83" fillId="63" borderId="71" applyNumberFormat="0" applyAlignment="0" applyProtection="0"/>
    <xf numFmtId="0" fontId="237" fillId="63" borderId="72" applyNumberFormat="0" applyAlignment="0" applyProtection="0"/>
    <xf numFmtId="0" fontId="237" fillId="63" borderId="72" applyNumberFormat="0" applyAlignment="0" applyProtection="0"/>
    <xf numFmtId="0" fontId="237" fillId="63" borderId="72" applyNumberFormat="0" applyAlignment="0" applyProtection="0"/>
    <xf numFmtId="0" fontId="103" fillId="50" borderId="72" applyNumberFormat="0" applyAlignment="0" applyProtection="0"/>
    <xf numFmtId="0" fontId="103" fillId="50" borderId="72" applyNumberFormat="0" applyAlignment="0" applyProtection="0"/>
    <xf numFmtId="0" fontId="103" fillId="50" borderId="72" applyNumberFormat="0" applyAlignment="0" applyProtection="0"/>
    <xf numFmtId="0" fontId="80" fillId="0" borderId="73" applyNumberFormat="0" applyFill="0" applyAlignment="0" applyProtection="0"/>
    <xf numFmtId="0" fontId="80" fillId="0" borderId="73" applyNumberFormat="0" applyFill="0" applyAlignment="0" applyProtection="0"/>
    <xf numFmtId="0" fontId="33" fillId="0" borderId="74" applyNumberFormat="0" applyFill="0" applyAlignment="0" applyProtection="0"/>
    <xf numFmtId="0" fontId="17" fillId="65" borderId="76" applyNumberFormat="0" applyFont="0" applyAlignment="0" applyProtection="0"/>
    <xf numFmtId="0" fontId="17" fillId="65" borderId="76" applyNumberFormat="0" applyFont="0" applyAlignment="0" applyProtection="0"/>
    <xf numFmtId="0" fontId="83" fillId="63" borderId="71" applyNumberFormat="0" applyAlignment="0" applyProtection="0"/>
    <xf numFmtId="0" fontId="83" fillId="63" borderId="71" applyNumberFormat="0" applyAlignment="0" applyProtection="0"/>
    <xf numFmtId="0" fontId="237" fillId="63" borderId="72" applyNumberFormat="0" applyAlignment="0" applyProtection="0"/>
    <xf numFmtId="0" fontId="237" fillId="63" borderId="72" applyNumberFormat="0" applyAlignment="0" applyProtection="0"/>
    <xf numFmtId="0" fontId="237" fillId="63" borderId="72" applyNumberFormat="0" applyAlignment="0" applyProtection="0"/>
    <xf numFmtId="0" fontId="103" fillId="50" borderId="72" applyNumberFormat="0" applyAlignment="0" applyProtection="0"/>
    <xf numFmtId="0" fontId="103" fillId="50" borderId="72" applyNumberFormat="0" applyAlignment="0" applyProtection="0"/>
    <xf numFmtId="0" fontId="103" fillId="50" borderId="72" applyNumberFormat="0" applyAlignment="0" applyProtection="0"/>
    <xf numFmtId="0" fontId="80" fillId="0" borderId="73" applyNumberFormat="0" applyFill="0" applyAlignment="0" applyProtection="0"/>
    <xf numFmtId="0" fontId="80" fillId="0" borderId="73" applyNumberFormat="0" applyFill="0" applyAlignment="0" applyProtection="0"/>
    <xf numFmtId="0" fontId="17" fillId="65" borderId="76" applyNumberFormat="0" applyFont="0" applyAlignment="0" applyProtection="0"/>
    <xf numFmtId="0" fontId="17" fillId="65" borderId="76" applyNumberFormat="0" applyFont="0" applyAlignment="0" applyProtection="0"/>
    <xf numFmtId="0" fontId="54" fillId="65" borderId="76" applyNumberFormat="0" applyFont="0" applyAlignment="0" applyProtection="0"/>
    <xf numFmtId="0" fontId="59" fillId="63" borderId="71" applyNumberFormat="0" applyAlignment="0" applyProtection="0"/>
    <xf numFmtId="0" fontId="60" fillId="63" borderId="72" applyNumberFormat="0" applyAlignment="0" applyProtection="0"/>
    <xf numFmtId="0" fontId="62" fillId="0" borderId="73" applyNumberFormat="0" applyFill="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17" fillId="65" borderId="76" applyNumberFormat="0" applyFont="0" applyAlignment="0" applyProtection="0"/>
    <xf numFmtId="0" fontId="114" fillId="65" borderId="76" applyNumberFormat="0" applyFont="0" applyAlignment="0" applyProtection="0"/>
    <xf numFmtId="0" fontId="17" fillId="65" borderId="76" applyNumberFormat="0" applyFont="0" applyAlignment="0" applyProtection="0"/>
    <xf numFmtId="0" fontId="17" fillId="0" borderId="0"/>
    <xf numFmtId="0" fontId="17" fillId="0" borderId="0"/>
    <xf numFmtId="0" fontId="21" fillId="0" borderId="0" applyNumberFormat="0" applyFill="0" applyBorder="0" applyAlignment="0" applyProtection="0">
      <alignment vertical="top"/>
      <protection locked="0"/>
    </xf>
    <xf numFmtId="0" fontId="146" fillId="73" borderId="0"/>
    <xf numFmtId="173" fontId="57" fillId="0" borderId="82">
      <alignment horizontal="left"/>
    </xf>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2" fillId="65" borderId="88" applyNumberFormat="0" applyFont="0" applyAlignment="0" applyProtection="0"/>
    <xf numFmtId="0" fontId="51" fillId="65" borderId="88" applyNumberFormat="0" applyFont="0" applyAlignment="0" applyProtection="0"/>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4"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5"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6"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173" fontId="57" fillId="0" borderId="70">
      <alignment horizontal="left"/>
    </xf>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59" fillId="63" borderId="71" applyNumberFormat="0" applyAlignment="0" applyProtection="0"/>
    <xf numFmtId="0" fontId="83" fillId="67" borderId="71" applyNumberFormat="0" applyAlignment="0" applyProtection="0"/>
    <xf numFmtId="0" fontId="83" fillId="67" borderId="71" applyNumberFormat="0" applyAlignment="0" applyProtection="0"/>
    <xf numFmtId="0" fontId="83" fillId="67" borderId="71" applyNumberFormat="0" applyAlignment="0" applyProtection="0"/>
    <xf numFmtId="0" fontId="83" fillId="67" borderId="71" applyNumberFormat="0" applyAlignment="0" applyProtection="0"/>
    <xf numFmtId="0" fontId="83" fillId="67" borderId="71"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60" fillId="63" borderId="72" applyNumberFormat="0" applyAlignment="0" applyProtection="0"/>
    <xf numFmtId="0" fontId="84" fillId="67" borderId="72" applyNumberFormat="0" applyAlignment="0" applyProtection="0"/>
    <xf numFmtId="0" fontId="84" fillId="67" borderId="72" applyNumberFormat="0" applyAlignment="0" applyProtection="0"/>
    <xf numFmtId="0" fontId="84" fillId="67" borderId="72" applyNumberFormat="0" applyAlignment="0" applyProtection="0"/>
    <xf numFmtId="0" fontId="84" fillId="67" borderId="72" applyNumberFormat="0" applyAlignment="0" applyProtection="0"/>
    <xf numFmtId="0" fontId="84" fillId="67" borderId="72" applyNumberFormat="0" applyAlignment="0" applyProtection="0"/>
    <xf numFmtId="174" fontId="57" fillId="0" borderId="82">
      <alignment horizontal="left"/>
    </xf>
    <xf numFmtId="173" fontId="57" fillId="0" borderId="82">
      <alignment horizontal="left"/>
    </xf>
    <xf numFmtId="0" fontId="59" fillId="63" borderId="83" applyNumberFormat="0" applyAlignment="0" applyProtection="0"/>
    <xf numFmtId="0" fontId="51" fillId="65" borderId="88" applyNumberFormat="0" applyFont="0" applyAlignment="0" applyProtection="0"/>
    <xf numFmtId="0" fontId="51" fillId="65" borderId="88" applyNumberFormat="0" applyFon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179" fontId="147" fillId="71" borderId="79">
      <alignment horizontal="left" vertical="top" wrapText="1"/>
    </xf>
    <xf numFmtId="174"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0" fontId="83" fillId="67" borderId="83" applyNumberFormat="0" applyAlignment="0" applyProtection="0"/>
    <xf numFmtId="0" fontId="60" fillId="63" borderId="84" applyNumberFormat="0" applyAlignment="0" applyProtection="0"/>
    <xf numFmtId="0" fontId="62" fillId="0" borderId="85" applyNumberFormat="0" applyFill="0" applyAlignment="0" applyProtection="0"/>
    <xf numFmtId="0" fontId="62" fillId="0" borderId="85" applyNumberFormat="0" applyFill="0" applyAlignment="0" applyProtection="0"/>
    <xf numFmtId="0" fontId="51" fillId="65" borderId="88" applyNumberFormat="0" applyFont="0" applyAlignment="0" applyProtection="0"/>
    <xf numFmtId="0" fontId="52" fillId="65" borderId="88" applyNumberFormat="0" applyFont="0" applyAlignment="0" applyProtection="0"/>
    <xf numFmtId="174" fontId="57" fillId="0" borderId="82">
      <alignment horizontal="left"/>
    </xf>
    <xf numFmtId="174" fontId="57" fillId="0" borderId="82">
      <alignment horizontal="left"/>
    </xf>
    <xf numFmtId="173" fontId="57" fillId="0" borderId="82">
      <alignment horizontal="left"/>
    </xf>
    <xf numFmtId="173" fontId="57" fillId="0" borderId="82">
      <alignment horizontal="left"/>
    </xf>
    <xf numFmtId="0" fontId="51" fillId="65" borderId="88" applyNumberFormat="0" applyFont="0" applyAlignment="0" applyProtection="0"/>
    <xf numFmtId="0" fontId="109"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173" fontId="57" fillId="0" borderId="79">
      <alignment horizontal="left"/>
    </xf>
    <xf numFmtId="174" fontId="57" fillId="0" borderId="82">
      <alignment horizontal="left"/>
    </xf>
    <xf numFmtId="173" fontId="57" fillId="0" borderId="82">
      <alignment horizontal="left"/>
    </xf>
    <xf numFmtId="0" fontId="61" fillId="50" borderId="84" applyNumberFormat="0" applyAlignment="0" applyProtection="0"/>
    <xf numFmtId="0" fontId="85" fillId="0" borderId="79"/>
    <xf numFmtId="173" fontId="57" fillId="0" borderId="82">
      <alignment horizontal="left"/>
    </xf>
    <xf numFmtId="0" fontId="59" fillId="63" borderId="83" applyNumberFormat="0" applyAlignment="0" applyProtection="0"/>
    <xf numFmtId="0" fontId="61" fillId="50" borderId="84" applyNumberFormat="0" applyAlignment="0" applyProtection="0"/>
    <xf numFmtId="0" fontId="52" fillId="65" borderId="88" applyNumberFormat="0" applyFont="0" applyAlignment="0" applyProtection="0"/>
    <xf numFmtId="174" fontId="57" fillId="0" borderId="82">
      <alignment horizontal="left"/>
    </xf>
    <xf numFmtId="0" fontId="51" fillId="65" borderId="88" applyNumberFormat="0" applyFont="0" applyAlignment="0" applyProtection="0"/>
    <xf numFmtId="0" fontId="18" fillId="0" borderId="81" applyAlignment="0">
      <alignment horizontal="left"/>
    </xf>
    <xf numFmtId="174" fontId="57" fillId="0" borderId="79">
      <alignment horizontal="left"/>
    </xf>
    <xf numFmtId="173" fontId="57" fillId="0" borderId="79">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0" fontId="59" fillId="63" borderId="83" applyNumberFormat="0" applyAlignment="0" applyProtection="0"/>
    <xf numFmtId="0" fontId="59" fillId="63" borderId="83" applyNumberFormat="0" applyAlignment="0" applyProtection="0"/>
    <xf numFmtId="0" fontId="83" fillId="67" borderId="83" applyNumberFormat="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1" fillId="65" borderId="88" applyNumberFormat="0" applyFont="0" applyAlignment="0" applyProtection="0"/>
    <xf numFmtId="0" fontId="109"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174" fontId="57" fillId="0" borderId="82">
      <alignment horizontal="left"/>
    </xf>
    <xf numFmtId="173" fontId="57" fillId="0" borderId="82">
      <alignment horizontal="left"/>
    </xf>
    <xf numFmtId="0" fontId="60" fillId="63" borderId="84" applyNumberFormat="0" applyAlignment="0" applyProtection="0"/>
    <xf numFmtId="0" fontId="62" fillId="0" borderId="85" applyNumberFormat="0" applyFill="0" applyAlignment="0" applyProtection="0"/>
    <xf numFmtId="0" fontId="51" fillId="65" borderId="88" applyNumberFormat="0" applyFont="0" applyAlignment="0" applyProtection="0"/>
    <xf numFmtId="179" fontId="17" fillId="44" borderId="79"/>
    <xf numFmtId="179" fontId="85" fillId="70" borderId="81">
      <alignment wrapText="1"/>
    </xf>
    <xf numFmtId="174"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0" fontId="83" fillId="67" borderId="83" applyNumberFormat="0" applyAlignment="0" applyProtection="0"/>
    <xf numFmtId="0" fontId="60" fillId="63" borderId="84" applyNumberFormat="0" applyAlignment="0" applyProtection="0"/>
    <xf numFmtId="0" fontId="60" fillId="63" borderId="84" applyNumberFormat="0" applyAlignment="0" applyProtection="0"/>
    <xf numFmtId="0" fontId="62" fillId="0" borderId="85" applyNumberFormat="0" applyFill="0" applyAlignment="0" applyProtection="0"/>
    <xf numFmtId="0" fontId="62" fillId="0" borderId="85" applyNumberFormat="0" applyFill="0" applyAlignment="0" applyProtection="0"/>
    <xf numFmtId="0" fontId="109" fillId="65" borderId="88" applyNumberFormat="0" applyFont="0" applyAlignment="0" applyProtection="0"/>
    <xf numFmtId="0" fontId="51"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61" fillId="50" borderId="72" applyNumberFormat="0" applyAlignment="0" applyProtection="0"/>
    <xf numFmtId="0" fontId="103" fillId="64" borderId="72" applyNumberFormat="0" applyAlignment="0" applyProtection="0"/>
    <xf numFmtId="0" fontId="103" fillId="64" borderId="72" applyNumberFormat="0" applyAlignment="0" applyProtection="0"/>
    <xf numFmtId="0" fontId="103" fillId="64" borderId="72" applyNumberFormat="0" applyAlignment="0" applyProtection="0"/>
    <xf numFmtId="0" fontId="103" fillId="64" borderId="72" applyNumberFormat="0" applyAlignment="0" applyProtection="0"/>
    <xf numFmtId="0" fontId="103" fillId="64" borderId="72" applyNumberFormat="0" applyAlignment="0" applyProtection="0"/>
    <xf numFmtId="0" fontId="103" fillId="64" borderId="72" applyNumberFormat="0" applyAlignment="0" applyProtection="0"/>
    <xf numFmtId="0" fontId="61" fillId="50" borderId="72" applyNumberFormat="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80" fillId="0" borderId="75" applyNumberFormat="0" applyFill="0" applyAlignment="0" applyProtection="0"/>
    <xf numFmtId="0" fontId="80" fillId="0" borderId="75" applyNumberFormat="0" applyFill="0" applyAlignment="0" applyProtection="0"/>
    <xf numFmtId="0" fontId="80" fillId="0" borderId="75" applyNumberFormat="0" applyFill="0" applyAlignment="0" applyProtection="0"/>
    <xf numFmtId="0" fontId="80" fillId="0" borderId="75" applyNumberFormat="0" applyFill="0" applyAlignment="0" applyProtection="0"/>
    <xf numFmtId="0" fontId="80" fillId="0" borderId="75"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0" fontId="62" fillId="0" borderId="73" applyNumberFormat="0" applyFill="0" applyAlignment="0" applyProtection="0"/>
    <xf numFmtId="174" fontId="57" fillId="0" borderId="82">
      <alignment horizontal="left"/>
    </xf>
    <xf numFmtId="174" fontId="57" fillId="0" borderId="82">
      <alignment horizontal="left"/>
    </xf>
    <xf numFmtId="174" fontId="57" fillId="0" borderId="82">
      <alignment horizontal="left"/>
    </xf>
    <xf numFmtId="173" fontId="57" fillId="0" borderId="82">
      <alignment horizontal="left"/>
    </xf>
    <xf numFmtId="0" fontId="60" fillId="63" borderId="84" applyNumberFormat="0" applyAlignment="0" applyProtection="0"/>
    <xf numFmtId="0" fontId="80" fillId="0" borderId="87" applyNumberFormat="0" applyFill="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2"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109"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109"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174" fontId="57" fillId="0" borderId="79">
      <alignment horizontal="left"/>
    </xf>
    <xf numFmtId="173" fontId="57" fillId="0" borderId="79">
      <alignment horizontal="left"/>
    </xf>
    <xf numFmtId="176" fontId="57" fillId="0" borderId="79">
      <alignment horizontal="left"/>
    </xf>
    <xf numFmtId="173" fontId="57" fillId="0" borderId="79">
      <alignment horizontal="left"/>
    </xf>
    <xf numFmtId="0" fontId="18" fillId="0" borderId="81" applyAlignment="0">
      <alignment horizontal="left"/>
    </xf>
    <xf numFmtId="0" fontId="18" fillId="0" borderId="81" applyAlignment="0">
      <alignment horizontal="left"/>
    </xf>
    <xf numFmtId="0" fontId="18" fillId="0" borderId="81" applyAlignment="0">
      <alignment horizontal="left"/>
    </xf>
    <xf numFmtId="0" fontId="18" fillId="0" borderId="81" applyAlignment="0">
      <alignment horizontal="left"/>
    </xf>
    <xf numFmtId="0" fontId="17" fillId="70" borderId="79">
      <alignment horizontal="centerContinuous" wrapText="1"/>
    </xf>
    <xf numFmtId="0" fontId="85" fillId="70" borderId="81">
      <alignment wrapText="1"/>
    </xf>
    <xf numFmtId="175" fontId="57" fillId="0" borderId="79">
      <alignment horizontal="left"/>
    </xf>
    <xf numFmtId="0" fontId="147" fillId="71" borderId="80">
      <alignment horizontal="left" vertical="top"/>
    </xf>
    <xf numFmtId="179" fontId="17" fillId="70" borderId="79">
      <alignment horizontal="centerContinuous" wrapText="1"/>
    </xf>
    <xf numFmtId="179" fontId="193" fillId="71" borderId="80">
      <alignment horizontal="left" vertical="top" wrapText="1"/>
    </xf>
    <xf numFmtId="179" fontId="85" fillId="70" borderId="81">
      <alignment wrapText="1"/>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6"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0" fontId="59" fillId="63" borderId="83" applyNumberFormat="0" applyAlignment="0" applyProtection="0"/>
    <xf numFmtId="0" fontId="60" fillId="63" borderId="84" applyNumberFormat="0" applyAlignment="0" applyProtection="0"/>
    <xf numFmtId="0" fontId="62" fillId="0" borderId="85" applyNumberFormat="0" applyFill="0" applyAlignment="0" applyProtection="0"/>
    <xf numFmtId="0" fontId="80" fillId="0" borderId="87" applyNumberFormat="0" applyFill="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17"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176" fontId="57" fillId="0" borderId="82">
      <alignment horizontal="left"/>
    </xf>
    <xf numFmtId="173" fontId="57" fillId="0" borderId="82">
      <alignment horizontal="left"/>
    </xf>
    <xf numFmtId="0" fontId="61" fillId="50" borderId="84" applyNumberFormat="0" applyAlignment="0" applyProtection="0"/>
    <xf numFmtId="0" fontId="103" fillId="64" borderId="84" applyNumberFormat="0" applyAlignment="0" applyProtection="0"/>
    <xf numFmtId="0" fontId="51" fillId="65" borderId="88" applyNumberFormat="0" applyFont="0" applyAlignment="0" applyProtection="0"/>
    <xf numFmtId="0" fontId="80" fillId="0" borderId="86" applyNumberFormat="0" applyFill="0" applyAlignment="0" applyProtection="0"/>
    <xf numFmtId="0" fontId="51" fillId="65" borderId="88" applyNumberFormat="0" applyFont="0" applyAlignment="0" applyProtection="0"/>
    <xf numFmtId="176" fontId="57" fillId="0" borderId="82">
      <alignment horizontal="left"/>
    </xf>
    <xf numFmtId="176" fontId="57" fillId="0" borderId="82">
      <alignment horizontal="left"/>
    </xf>
    <xf numFmtId="0" fontId="51" fillId="65" borderId="88" applyNumberFormat="0" applyFont="0" applyAlignment="0" applyProtection="0"/>
    <xf numFmtId="0" fontId="51" fillId="65" borderId="88" applyNumberFormat="0" applyFont="0" applyAlignment="0" applyProtection="0"/>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0" fontId="59" fillId="63" borderId="83" applyNumberForma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60" fillId="63" borderId="84" applyNumberFormat="0" applyAlignment="0" applyProtection="0"/>
    <xf numFmtId="173" fontId="57" fillId="0" borderId="82">
      <alignment horizontal="left"/>
    </xf>
    <xf numFmtId="0" fontId="52" fillId="65" borderId="88" applyNumberFormat="0" applyFont="0" applyAlignment="0" applyProtection="0"/>
    <xf numFmtId="0" fontId="51" fillId="65" borderId="88" applyNumberFormat="0" applyFont="0" applyAlignment="0" applyProtection="0"/>
    <xf numFmtId="0" fontId="85" fillId="70" borderId="81">
      <alignment wrapText="1"/>
    </xf>
    <xf numFmtId="0" fontId="18" fillId="0" borderId="81" applyAlignment="0">
      <alignment horizontal="left"/>
    </xf>
    <xf numFmtId="173" fontId="57" fillId="0" borderId="82">
      <alignment horizontal="left"/>
    </xf>
    <xf numFmtId="0" fontId="51"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174" fontId="57" fillId="0" borderId="82">
      <alignment horizontal="left"/>
    </xf>
    <xf numFmtId="0" fontId="52" fillId="65" borderId="88" applyNumberFormat="0" applyFont="0" applyAlignment="0" applyProtection="0"/>
    <xf numFmtId="174" fontId="57" fillId="0" borderId="82">
      <alignment horizontal="left"/>
    </xf>
    <xf numFmtId="0" fontId="109" fillId="65" borderId="76" applyNumberFormat="0" applyFont="0" applyAlignment="0" applyProtection="0"/>
    <xf numFmtId="176" fontId="57" fillId="0" borderId="82">
      <alignment horizontal="left"/>
    </xf>
    <xf numFmtId="176" fontId="57" fillId="0" borderId="82">
      <alignment horizontal="left"/>
    </xf>
    <xf numFmtId="0" fontId="51" fillId="65" borderId="88" applyNumberFormat="0" applyFont="0" applyAlignment="0" applyProtection="0"/>
    <xf numFmtId="0" fontId="51"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174" fontId="57" fillId="0" borderId="82">
      <alignment horizontal="left"/>
    </xf>
    <xf numFmtId="174"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4" fontId="57" fillId="0" borderId="82">
      <alignment horizontal="left"/>
    </xf>
    <xf numFmtId="176" fontId="57" fillId="0" borderId="82">
      <alignment horizontal="left"/>
    </xf>
    <xf numFmtId="0" fontId="51" fillId="65" borderId="88" applyNumberFormat="0" applyFont="0" applyAlignment="0" applyProtection="0"/>
    <xf numFmtId="173" fontId="57" fillId="0" borderId="82">
      <alignment horizontal="left"/>
    </xf>
    <xf numFmtId="174" fontId="57" fillId="0" borderId="82">
      <alignment horizontal="left"/>
    </xf>
    <xf numFmtId="0" fontId="59" fillId="63" borderId="83" applyNumberFormat="0" applyAlignment="0" applyProtection="0"/>
    <xf numFmtId="0" fontId="60" fillId="63" borderId="84" applyNumberFormat="0" applyAlignment="0" applyProtection="0"/>
    <xf numFmtId="173" fontId="57" fillId="0" borderId="82">
      <alignment horizontal="left"/>
    </xf>
    <xf numFmtId="0" fontId="51" fillId="65" borderId="88" applyNumberFormat="0" applyFont="0" applyAlignment="0" applyProtection="0"/>
    <xf numFmtId="0" fontId="51" fillId="65" borderId="88" applyNumberFormat="0" applyFont="0" applyAlignment="0" applyProtection="0"/>
    <xf numFmtId="174" fontId="57" fillId="0" borderId="82">
      <alignment horizontal="left"/>
    </xf>
    <xf numFmtId="176" fontId="57" fillId="0" borderId="82">
      <alignment horizontal="left"/>
    </xf>
    <xf numFmtId="174"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6" fontId="57" fillId="0" borderId="82">
      <alignment horizontal="left"/>
    </xf>
    <xf numFmtId="173" fontId="57" fillId="0" borderId="82">
      <alignment horizontal="left"/>
    </xf>
    <xf numFmtId="0" fontId="61" fillId="50" borderId="84" applyNumberFormat="0" applyAlignment="0" applyProtection="0"/>
    <xf numFmtId="0" fontId="51" fillId="65" borderId="88" applyNumberFormat="0" applyFont="0" applyAlignment="0" applyProtection="0"/>
    <xf numFmtId="0" fontId="51" fillId="65" borderId="88" applyNumberFormat="0" applyFont="0" applyAlignment="0" applyProtection="0"/>
    <xf numFmtId="173" fontId="57" fillId="0" borderId="82">
      <alignment horizontal="left"/>
    </xf>
    <xf numFmtId="173" fontId="57" fillId="0" borderId="82">
      <alignment horizontal="left"/>
    </xf>
    <xf numFmtId="0" fontId="51" fillId="65" borderId="88" applyNumberFormat="0" applyFont="0" applyAlignment="0" applyProtection="0"/>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0" fontId="83" fillId="67" borderId="71" applyNumberFormat="0" applyAlignment="0" applyProtection="0"/>
    <xf numFmtId="0" fontId="59" fillId="63" borderId="71" applyNumberFormat="0" applyAlignment="0" applyProtection="0"/>
    <xf numFmtId="0" fontId="84" fillId="67" borderId="72" applyNumberFormat="0" applyAlignment="0" applyProtection="0"/>
    <xf numFmtId="0" fontId="60" fillId="63" borderId="72" applyNumberFormat="0" applyAlignment="0" applyProtection="0"/>
    <xf numFmtId="0" fontId="52" fillId="65" borderId="88" applyNumberFormat="0" applyFont="0" applyAlignment="0" applyProtection="0"/>
    <xf numFmtId="173" fontId="57" fillId="0" borderId="82">
      <alignment horizontal="left"/>
    </xf>
    <xf numFmtId="173" fontId="57" fillId="0" borderId="82">
      <alignment horizontal="left"/>
    </xf>
    <xf numFmtId="0" fontId="51" fillId="65" borderId="88" applyNumberFormat="0" applyFont="0" applyAlignment="0" applyProtection="0"/>
    <xf numFmtId="0" fontId="51" fillId="65" borderId="88" applyNumberFormat="0" applyFont="0" applyAlignment="0" applyProtection="0"/>
    <xf numFmtId="0" fontId="80" fillId="0" borderId="74" applyNumberFormat="0" applyFill="0" applyAlignment="0" applyProtection="0"/>
    <xf numFmtId="0" fontId="80" fillId="0" borderId="74" applyNumberFormat="0" applyFill="0" applyAlignment="0" applyProtection="0"/>
    <xf numFmtId="0" fontId="62" fillId="0" borderId="73" applyNumberFormat="0" applyFill="0" applyAlignment="0" applyProtection="0"/>
    <xf numFmtId="0" fontId="17"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176" fontId="57" fillId="0" borderId="82">
      <alignment horizontal="left"/>
    </xf>
    <xf numFmtId="173"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3" fontId="57" fillId="0" borderId="82">
      <alignment horizontal="left"/>
    </xf>
    <xf numFmtId="0" fontId="51" fillId="65" borderId="88" applyNumberFormat="0" applyFont="0" applyAlignment="0" applyProtection="0"/>
    <xf numFmtId="0" fontId="52" fillId="65" borderId="88" applyNumberFormat="0" applyFont="0" applyAlignment="0" applyProtection="0"/>
    <xf numFmtId="176" fontId="57" fillId="0" borderId="82">
      <alignment horizontal="left"/>
    </xf>
    <xf numFmtId="176"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6" fontId="57" fillId="0" borderId="82">
      <alignment horizontal="left"/>
    </xf>
    <xf numFmtId="176" fontId="57" fillId="0" borderId="82">
      <alignment horizontal="left"/>
    </xf>
    <xf numFmtId="0" fontId="103" fillId="64" borderId="84" applyNumberFormat="0" applyAlignment="0" applyProtection="0"/>
    <xf numFmtId="0" fontId="83" fillId="67" borderId="71" applyNumberFormat="0" applyAlignment="0" applyProtection="0"/>
    <xf numFmtId="0" fontId="84" fillId="67" borderId="72" applyNumberFormat="0" applyAlignment="0" applyProtection="0"/>
    <xf numFmtId="0" fontId="80" fillId="0" borderId="74" applyNumberFormat="0" applyFill="0" applyAlignment="0" applyProtection="0"/>
    <xf numFmtId="0" fontId="17" fillId="65" borderId="76" applyNumberFormat="0" applyFont="0" applyAlignment="0" applyProtection="0"/>
    <xf numFmtId="174"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0" fontId="61" fillId="50" borderId="84" applyNumberFormat="0" applyAlignment="0" applyProtection="0"/>
    <xf numFmtId="0" fontId="51" fillId="65" borderId="76" applyNumberFormat="0" applyFont="0" applyAlignment="0" applyProtection="0"/>
    <xf numFmtId="0" fontId="52" fillId="65" borderId="76" applyNumberFormat="0" applyFont="0" applyAlignment="0" applyProtection="0"/>
    <xf numFmtId="176" fontId="57" fillId="0" borderId="82">
      <alignment horizontal="left"/>
    </xf>
    <xf numFmtId="176" fontId="57" fillId="0" borderId="82">
      <alignment horizontal="left"/>
    </xf>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80" fillId="0" borderId="87" applyNumberFormat="0" applyFill="0" applyAlignment="0" applyProtection="0"/>
    <xf numFmtId="173" fontId="57" fillId="0" borderId="82">
      <alignment horizontal="left"/>
    </xf>
    <xf numFmtId="0" fontId="51" fillId="65" borderId="88" applyNumberFormat="0" applyFont="0" applyAlignment="0" applyProtection="0"/>
    <xf numFmtId="0" fontId="51" fillId="65" borderId="88" applyNumberFormat="0" applyFont="0" applyAlignment="0" applyProtection="0"/>
    <xf numFmtId="0" fontId="85" fillId="70" borderId="81">
      <alignment wrapText="1"/>
    </xf>
    <xf numFmtId="0" fontId="59" fillId="63" borderId="83" applyNumberFormat="0" applyAlignment="0" applyProtection="0"/>
    <xf numFmtId="173" fontId="57" fillId="0" borderId="82">
      <alignment horizontal="left"/>
    </xf>
    <xf numFmtId="0" fontId="51"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173" fontId="57" fillId="0" borderId="82">
      <alignment horizontal="left"/>
    </xf>
    <xf numFmtId="0" fontId="62" fillId="0" borderId="85" applyNumberFormat="0" applyFill="0" applyAlignment="0" applyProtection="0"/>
    <xf numFmtId="173" fontId="57" fillId="0" borderId="82">
      <alignment horizontal="left"/>
    </xf>
    <xf numFmtId="173" fontId="57" fillId="0" borderId="79">
      <alignment horizontal="left"/>
    </xf>
    <xf numFmtId="0" fontId="61" fillId="50" borderId="84" applyNumberFormat="0" applyAlignment="0" applyProtection="0"/>
    <xf numFmtId="173" fontId="57" fillId="0" borderId="82">
      <alignment horizontal="left"/>
    </xf>
    <xf numFmtId="0" fontId="52" fillId="65" borderId="88" applyNumberFormat="0" applyFont="0" applyAlignment="0" applyProtection="0"/>
    <xf numFmtId="49" fontId="209" fillId="77" borderId="77">
      <alignment horizontal="center" vertical="center" wrapText="1"/>
    </xf>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109"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51" fillId="65" borderId="76" applyNumberFormat="0" applyFont="0" applyAlignment="0" applyProtection="0"/>
    <xf numFmtId="0" fontId="109" fillId="65" borderId="76" applyNumberFormat="0" applyFont="0" applyAlignment="0" applyProtection="0"/>
    <xf numFmtId="174" fontId="57" fillId="0" borderId="82">
      <alignment horizontal="left"/>
    </xf>
    <xf numFmtId="176" fontId="57" fillId="0" borderId="82">
      <alignment horizontal="left"/>
    </xf>
    <xf numFmtId="0" fontId="51" fillId="65" borderId="88" applyNumberFormat="0" applyFont="0" applyAlignment="0" applyProtection="0"/>
    <xf numFmtId="0" fontId="51" fillId="65" borderId="88" applyNumberFormat="0" applyFont="0" applyAlignment="0" applyProtection="0"/>
    <xf numFmtId="175" fontId="57" fillId="0" borderId="82">
      <alignment horizontal="left"/>
    </xf>
    <xf numFmtId="175" fontId="57" fillId="0" borderId="82">
      <alignment horizontal="left"/>
    </xf>
    <xf numFmtId="175" fontId="57" fillId="0" borderId="82">
      <alignment horizontal="left"/>
    </xf>
    <xf numFmtId="176" fontId="57" fillId="0" borderId="82">
      <alignment horizontal="left"/>
    </xf>
    <xf numFmtId="176" fontId="57" fillId="0" borderId="82">
      <alignment horizontal="left"/>
    </xf>
    <xf numFmtId="173" fontId="57" fillId="0" borderId="82">
      <alignment horizontal="left"/>
    </xf>
    <xf numFmtId="0" fontId="51" fillId="65" borderId="88" applyNumberFormat="0" applyFont="0" applyAlignment="0" applyProtection="0"/>
    <xf numFmtId="0" fontId="109" fillId="65" borderId="76" applyNumberFormat="0" applyFont="0" applyAlignment="0" applyProtection="0"/>
    <xf numFmtId="174" fontId="57" fillId="0" borderId="82">
      <alignment horizontal="left"/>
    </xf>
    <xf numFmtId="0" fontId="85" fillId="70" borderId="79"/>
    <xf numFmtId="0" fontId="85" fillId="70" borderId="79"/>
    <xf numFmtId="174" fontId="57" fillId="0" borderId="82">
      <alignment horizontal="left"/>
    </xf>
    <xf numFmtId="174" fontId="57" fillId="0" borderId="82">
      <alignment horizontal="left"/>
    </xf>
    <xf numFmtId="174"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0" fontId="61" fillId="50" borderId="84" applyNumberFormat="0" applyAlignment="0" applyProtection="0"/>
    <xf numFmtId="0" fontId="51" fillId="65" borderId="88" applyNumberFormat="0" applyFont="0" applyAlignment="0" applyProtection="0"/>
    <xf numFmtId="0" fontId="157" fillId="67" borderId="71" applyNumberFormat="0" applyAlignment="0" applyProtection="0"/>
    <xf numFmtId="0" fontId="83" fillId="67" borderId="71" applyNumberFormat="0" applyAlignment="0" applyProtection="0"/>
    <xf numFmtId="0" fontId="158" fillId="63" borderId="71" applyNumberFormat="0" applyAlignment="0" applyProtection="0"/>
    <xf numFmtId="0" fontId="161" fillId="67" borderId="72" applyNumberFormat="0" applyAlignment="0" applyProtection="0"/>
    <xf numFmtId="0" fontId="84" fillId="67" borderId="72" applyNumberFormat="0" applyAlignment="0" applyProtection="0"/>
    <xf numFmtId="0" fontId="60" fillId="63" borderId="84" applyNumberFormat="0" applyAlignment="0" applyProtection="0"/>
    <xf numFmtId="0" fontId="163" fillId="63" borderId="72" applyNumberFormat="0" applyAlignment="0" applyProtection="0"/>
    <xf numFmtId="0" fontId="18" fillId="0" borderId="81" applyAlignment="0">
      <alignment horizontal="left"/>
    </xf>
    <xf numFmtId="179" fontId="159" fillId="67" borderId="72" applyNumberFormat="0" applyAlignment="0" applyProtection="0"/>
    <xf numFmtId="0" fontId="18" fillId="0" borderId="81" applyAlignment="0">
      <alignment horizontal="left"/>
    </xf>
    <xf numFmtId="179" fontId="159" fillId="67" borderId="72" applyNumberFormat="0" applyAlignment="0" applyProtection="0"/>
    <xf numFmtId="174" fontId="57" fillId="0" borderId="82">
      <alignment horizontal="left"/>
    </xf>
    <xf numFmtId="173" fontId="57" fillId="0" borderId="82">
      <alignment horizontal="left"/>
    </xf>
    <xf numFmtId="174" fontId="57" fillId="0" borderId="82">
      <alignment horizontal="left"/>
    </xf>
    <xf numFmtId="0" fontId="59" fillId="63" borderId="83" applyNumberFormat="0" applyAlignment="0" applyProtection="0"/>
    <xf numFmtId="0" fontId="103" fillId="64" borderId="84" applyNumberFormat="0" applyAlignment="0" applyProtection="0"/>
    <xf numFmtId="0" fontId="103" fillId="64" borderId="84" applyNumberFormat="0" applyAlignment="0" applyProtection="0"/>
    <xf numFmtId="0" fontId="51" fillId="65" borderId="88" applyNumberFormat="0" applyFont="0" applyAlignment="0" applyProtection="0"/>
    <xf numFmtId="0" fontId="51"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81" fillId="70" borderId="79">
      <alignment horizontal="left"/>
    </xf>
    <xf numFmtId="0" fontId="85" fillId="70" borderId="81">
      <alignment wrapText="1"/>
    </xf>
    <xf numFmtId="0" fontId="85" fillId="70" borderId="81">
      <alignment wrapText="1"/>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0" fontId="52" fillId="65" borderId="88" applyNumberFormat="0" applyFont="0" applyAlignment="0" applyProtection="0"/>
    <xf numFmtId="0" fontId="51" fillId="65" borderId="88" applyNumberFormat="0" applyFont="0" applyAlignment="0" applyProtection="0"/>
    <xf numFmtId="174" fontId="57" fillId="0" borderId="82">
      <alignment horizontal="left"/>
    </xf>
    <xf numFmtId="174" fontId="57" fillId="0" borderId="82">
      <alignment horizontal="left"/>
    </xf>
    <xf numFmtId="173" fontId="57" fillId="0" borderId="82">
      <alignment horizontal="left"/>
    </xf>
    <xf numFmtId="0" fontId="168" fillId="64" borderId="72" applyNumberFormat="0" applyAlignment="0" applyProtection="0"/>
    <xf numFmtId="0" fontId="103" fillId="64" borderId="72" applyNumberFormat="0" applyAlignment="0" applyProtection="0"/>
    <xf numFmtId="0" fontId="169" fillId="50" borderId="72" applyNumberFormat="0" applyAlignment="0" applyProtection="0"/>
    <xf numFmtId="0" fontId="80" fillId="0" borderId="74" applyNumberFormat="0" applyFill="0" applyAlignment="0" applyProtection="0"/>
    <xf numFmtId="0" fontId="28" fillId="0" borderId="74" applyNumberFormat="0" applyFill="0" applyAlignment="0" applyProtection="0"/>
    <xf numFmtId="0" fontId="170" fillId="0" borderId="74" applyNumberFormat="0" applyFill="0" applyAlignment="0" applyProtection="0"/>
    <xf numFmtId="0" fontId="171" fillId="0" borderId="74" applyNumberFormat="0" applyFill="0" applyAlignment="0" applyProtection="0"/>
    <xf numFmtId="0" fontId="33" fillId="0" borderId="74" applyNumberFormat="0" applyFill="0" applyAlignment="0" applyProtection="0"/>
    <xf numFmtId="0" fontId="33" fillId="0" borderId="74" applyNumberFormat="0" applyFill="0" applyAlignment="0" applyProtection="0"/>
    <xf numFmtId="0" fontId="55" fillId="0" borderId="73" applyNumberFormat="0" applyFill="0" applyAlignment="0" applyProtection="0"/>
    <xf numFmtId="0" fontId="17" fillId="64" borderId="76" applyNumberFormat="0" applyFont="0" applyAlignment="0" applyProtection="0"/>
    <xf numFmtId="179" fontId="182" fillId="64" borderId="72" applyNumberFormat="0" applyAlignment="0" applyProtection="0"/>
    <xf numFmtId="179" fontId="182" fillId="64" borderId="72" applyNumberFormat="0" applyAlignment="0" applyProtection="0"/>
    <xf numFmtId="179" fontId="191" fillId="65" borderId="76" applyNumberFormat="0" applyFont="0" applyAlignment="0" applyProtection="0"/>
    <xf numFmtId="179" fontId="191" fillId="65" borderId="76" applyNumberFormat="0" applyFont="0" applyAlignment="0" applyProtection="0"/>
    <xf numFmtId="0" fontId="54" fillId="65" borderId="76" applyNumberFormat="0" applyFont="0" applyAlignment="0" applyProtection="0"/>
    <xf numFmtId="0" fontId="54" fillId="65" borderId="76" applyNumberFormat="0" applyFont="0" applyAlignment="0" applyProtection="0"/>
    <xf numFmtId="0" fontId="52" fillId="65" borderId="76" applyNumberFormat="0" applyFont="0" applyAlignment="0" applyProtection="0"/>
    <xf numFmtId="0" fontId="54" fillId="65" borderId="76" applyNumberFormat="0" applyFont="0" applyAlignment="0" applyProtection="0"/>
    <xf numFmtId="0" fontId="54" fillId="65" borderId="76" applyNumberFormat="0" applyFont="0" applyAlignment="0" applyProtection="0"/>
    <xf numFmtId="0" fontId="17" fillId="65" borderId="76" applyNumberFormat="0" applyFont="0" applyAlignment="0" applyProtection="0"/>
    <xf numFmtId="179" fontId="192" fillId="67" borderId="71" applyNumberFormat="0" applyAlignment="0" applyProtection="0"/>
    <xf numFmtId="179" fontId="192" fillId="67" borderId="71" applyNumberFormat="0" applyAlignment="0" applyProtection="0"/>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3" fontId="57" fillId="0" borderId="82">
      <alignment horizontal="left"/>
    </xf>
    <xf numFmtId="176"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0" fontId="61" fillId="50" borderId="84" applyNumberForma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83" fillId="67" borderId="83" applyNumberForma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176" fontId="57" fillId="0" borderId="79">
      <alignment horizontal="left"/>
    </xf>
    <xf numFmtId="173" fontId="57" fillId="0" borderId="82">
      <alignment horizontal="left"/>
    </xf>
    <xf numFmtId="0" fontId="59" fillId="63" borderId="83" applyNumberFormat="0" applyAlignment="0" applyProtection="0"/>
    <xf numFmtId="0" fontId="62" fillId="0" borderId="85" applyNumberFormat="0" applyFill="0" applyAlignment="0" applyProtection="0"/>
    <xf numFmtId="0" fontId="51" fillId="65" borderId="88" applyNumberFormat="0" applyFont="0" applyAlignment="0" applyProtection="0"/>
    <xf numFmtId="174" fontId="57" fillId="0" borderId="82">
      <alignment horizontal="left"/>
    </xf>
    <xf numFmtId="0" fontId="52" fillId="65" borderId="88" applyNumberFormat="0" applyFont="0" applyAlignment="0" applyProtection="0"/>
    <xf numFmtId="174" fontId="57" fillId="0" borderId="82">
      <alignment horizontal="left"/>
    </xf>
    <xf numFmtId="0" fontId="51" fillId="65" borderId="88" applyNumberFormat="0" applyFont="0" applyAlignment="0" applyProtection="0"/>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9" fontId="9" fillId="0" borderId="75" applyNumberFormat="0" applyFill="0" applyAlignment="0" applyProtection="0"/>
    <xf numFmtId="179" fontId="33" fillId="0" borderId="74" applyNumberFormat="0" applyFill="0" applyAlignment="0" applyProtection="0"/>
    <xf numFmtId="179" fontId="9" fillId="0" borderId="75" applyNumberFormat="0" applyFill="0" applyAlignment="0" applyProtection="0"/>
    <xf numFmtId="174"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0" fontId="61" fillId="50" borderId="84" applyNumberFormat="0" applyAlignment="0" applyProtection="0"/>
    <xf numFmtId="0" fontId="59" fillId="63" borderId="83" applyNumberFormat="0" applyAlignment="0" applyProtection="0"/>
    <xf numFmtId="0" fontId="61" fillId="50" borderId="84" applyNumberForma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17" fillId="65" borderId="88" applyNumberFormat="0" applyFont="0" applyAlignment="0" applyProtection="0"/>
    <xf numFmtId="0" fontId="51" fillId="65" borderId="88" applyNumberFormat="0" applyFont="0" applyAlignment="0" applyProtection="0"/>
    <xf numFmtId="0" fontId="62" fillId="0" borderId="85" applyNumberFormat="0" applyFill="0" applyAlignment="0" applyProtection="0"/>
    <xf numFmtId="0" fontId="52" fillId="65" borderId="88" applyNumberFormat="0" applyFont="0" applyAlignment="0" applyProtection="0"/>
    <xf numFmtId="0" fontId="52"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175" fontId="57" fillId="0" borderId="79">
      <alignment horizontal="left"/>
    </xf>
    <xf numFmtId="173"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6" fontId="57" fillId="0" borderId="82">
      <alignment horizontal="left"/>
    </xf>
    <xf numFmtId="173" fontId="57" fillId="0" borderId="82">
      <alignment horizontal="left"/>
    </xf>
    <xf numFmtId="173" fontId="57" fillId="0" borderId="82">
      <alignment horizontal="left"/>
    </xf>
    <xf numFmtId="176" fontId="57" fillId="0" borderId="82">
      <alignment horizontal="left"/>
    </xf>
    <xf numFmtId="176"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6" fontId="57" fillId="0" borderId="82">
      <alignment horizontal="left"/>
    </xf>
    <xf numFmtId="176" fontId="57" fillId="0" borderId="82">
      <alignment horizontal="left"/>
    </xf>
    <xf numFmtId="0" fontId="52" fillId="65" borderId="88" applyNumberFormat="0" applyFont="0" applyAlignment="0" applyProtection="0"/>
    <xf numFmtId="174" fontId="57" fillId="0" borderId="82">
      <alignment horizontal="left"/>
    </xf>
    <xf numFmtId="176" fontId="57" fillId="0" borderId="82">
      <alignment horizontal="left"/>
    </xf>
    <xf numFmtId="176" fontId="57" fillId="0" borderId="82">
      <alignment horizontal="left"/>
    </xf>
    <xf numFmtId="0" fontId="61" fillId="50" borderId="84" applyNumberFormat="0" applyAlignment="0" applyProtection="0"/>
    <xf numFmtId="0" fontId="51" fillId="65" borderId="76" applyNumberFormat="0" applyFont="0" applyAlignment="0" applyProtection="0"/>
    <xf numFmtId="176" fontId="57" fillId="0" borderId="82">
      <alignment horizontal="left"/>
    </xf>
    <xf numFmtId="0" fontId="52" fillId="65" borderId="88" applyNumberFormat="0" applyFont="0" applyAlignment="0" applyProtection="0"/>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3" fontId="57" fillId="0" borderId="82">
      <alignment horizontal="left"/>
    </xf>
    <xf numFmtId="0" fontId="51" fillId="65" borderId="88" applyNumberFormat="0" applyFont="0" applyAlignment="0" applyProtection="0"/>
    <xf numFmtId="175" fontId="57" fillId="0" borderId="82">
      <alignment horizontal="left"/>
    </xf>
    <xf numFmtId="175" fontId="57" fillId="0" borderId="82">
      <alignment horizontal="left"/>
    </xf>
    <xf numFmtId="175" fontId="57" fillId="0" borderId="82">
      <alignment horizontal="left"/>
    </xf>
    <xf numFmtId="176" fontId="57" fillId="0" borderId="82">
      <alignment horizontal="left"/>
    </xf>
    <xf numFmtId="173"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6" fontId="57" fillId="0" borderId="82">
      <alignment horizontal="left"/>
    </xf>
    <xf numFmtId="173" fontId="57" fillId="0" borderId="82">
      <alignment horizontal="left"/>
    </xf>
    <xf numFmtId="0" fontId="52" fillId="65" borderId="88" applyNumberFormat="0" applyFont="0" applyAlignment="0" applyProtection="0"/>
    <xf numFmtId="173" fontId="57" fillId="0" borderId="82">
      <alignment horizontal="left"/>
    </xf>
    <xf numFmtId="0" fontId="51" fillId="65" borderId="88" applyNumberFormat="0" applyFont="0" applyAlignment="0" applyProtection="0"/>
    <xf numFmtId="0" fontId="80" fillId="0" borderId="86" applyNumberFormat="0" applyFill="0" applyAlignment="0" applyProtection="0"/>
    <xf numFmtId="174" fontId="57" fillId="0" borderId="79">
      <alignment horizontal="left"/>
    </xf>
    <xf numFmtId="174" fontId="57" fillId="0" borderId="82">
      <alignment horizontal="left"/>
    </xf>
    <xf numFmtId="173" fontId="57" fillId="0" borderId="82">
      <alignment horizontal="left"/>
    </xf>
    <xf numFmtId="0" fontId="61" fillId="50" borderId="84" applyNumberFormat="0" applyAlignment="0" applyProtection="0"/>
    <xf numFmtId="175" fontId="57" fillId="0" borderId="82">
      <alignment horizontal="left"/>
    </xf>
    <xf numFmtId="175" fontId="57" fillId="0" borderId="82">
      <alignment horizontal="left"/>
    </xf>
    <xf numFmtId="175" fontId="57" fillId="0" borderId="82">
      <alignment horizontal="left"/>
    </xf>
    <xf numFmtId="176" fontId="57" fillId="0" borderId="82">
      <alignment horizontal="left"/>
    </xf>
    <xf numFmtId="173" fontId="57" fillId="0" borderId="82">
      <alignment horizontal="left"/>
    </xf>
    <xf numFmtId="176" fontId="57" fillId="0" borderId="82">
      <alignment horizontal="left"/>
    </xf>
    <xf numFmtId="0" fontId="51" fillId="65" borderId="88" applyNumberFormat="0" applyFont="0" applyAlignment="0" applyProtection="0"/>
    <xf numFmtId="176" fontId="57" fillId="0" borderId="79">
      <alignment horizontal="left"/>
    </xf>
    <xf numFmtId="173" fontId="57" fillId="0" borderId="82">
      <alignment horizontal="left"/>
    </xf>
    <xf numFmtId="174" fontId="57" fillId="0" borderId="82">
      <alignment horizontal="left"/>
    </xf>
    <xf numFmtId="173" fontId="57" fillId="0" borderId="82">
      <alignment horizontal="left"/>
    </xf>
    <xf numFmtId="0" fontId="51" fillId="65" borderId="88" applyNumberFormat="0" applyFont="0" applyAlignment="0" applyProtection="0"/>
    <xf numFmtId="0" fontId="52" fillId="65" borderId="88" applyNumberFormat="0" applyFont="0" applyAlignment="0" applyProtection="0"/>
    <xf numFmtId="174"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83" fillId="67" borderId="83"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1" fillId="50" borderId="84" applyNumberFormat="0" applyAlignment="0" applyProtection="0"/>
    <xf numFmtId="0" fontId="60" fillId="63"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103" fillId="64" borderId="84" applyNumberFormat="0" applyAlignment="0" applyProtection="0"/>
    <xf numFmtId="0" fontId="61" fillId="50" borderId="84" applyNumberFormat="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80" fillId="0" borderId="87" applyNumberFormat="0" applyFill="0" applyAlignment="0" applyProtection="0"/>
    <xf numFmtId="0" fontId="80" fillId="0" borderId="87"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51" fillId="65" borderId="88" applyNumberFormat="0" applyFont="0" applyAlignment="0" applyProtection="0"/>
    <xf numFmtId="0" fontId="62" fillId="0" borderId="85" applyNumberFormat="0" applyFill="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80" fillId="0" borderId="86" applyNumberFormat="0" applyFill="0" applyAlignment="0" applyProtection="0"/>
    <xf numFmtId="0" fontId="51"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1" fillId="65" borderId="88" applyNumberFormat="0" applyFont="0" applyAlignment="0" applyProtection="0"/>
    <xf numFmtId="176" fontId="57" fillId="0" borderId="82">
      <alignment horizontal="left"/>
    </xf>
    <xf numFmtId="176" fontId="57" fillId="0" borderId="82">
      <alignment horizontal="left"/>
    </xf>
    <xf numFmtId="173" fontId="57" fillId="0" borderId="82">
      <alignment horizontal="left"/>
    </xf>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60" fillId="63" borderId="84" applyNumberFormat="0" applyAlignment="0" applyProtection="0"/>
    <xf numFmtId="0" fontId="52" fillId="65" borderId="88" applyNumberFormat="0" applyFont="0" applyAlignment="0" applyProtection="0"/>
    <xf numFmtId="0" fontId="52" fillId="65" borderId="88" applyNumberFormat="0" applyFont="0" applyAlignment="0" applyProtection="0"/>
    <xf numFmtId="0" fontId="51" fillId="65" borderId="88" applyNumberFormat="0" applyFont="0" applyAlignment="0" applyProtection="0"/>
    <xf numFmtId="0" fontId="17" fillId="70" borderId="79">
      <alignment horizontal="centerContinuous" wrapText="1"/>
    </xf>
    <xf numFmtId="179" fontId="17" fillId="70" borderId="79">
      <alignment horizontal="centerContinuous" wrapText="1"/>
    </xf>
    <xf numFmtId="174" fontId="57" fillId="0" borderId="82">
      <alignment horizontal="left"/>
    </xf>
    <xf numFmtId="174"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0" fontId="60" fillId="63" borderId="84" applyNumberFormat="0" applyAlignment="0" applyProtection="0"/>
    <xf numFmtId="0" fontId="60" fillId="63" borderId="84" applyNumberFormat="0" applyAlignment="0" applyProtection="0"/>
    <xf numFmtId="0" fontId="62" fillId="0" borderId="85" applyNumberFormat="0" applyFill="0" applyAlignment="0" applyProtection="0"/>
    <xf numFmtId="0" fontId="62" fillId="0" borderId="85" applyNumberFormat="0" applyFill="0" applyAlignment="0" applyProtection="0"/>
    <xf numFmtId="0" fontId="51" fillId="65" borderId="88" applyNumberFormat="0" applyFont="0" applyAlignment="0" applyProtection="0"/>
    <xf numFmtId="0" fontId="51"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62" fillId="0" borderId="85" applyNumberFormat="0" applyFill="0" applyAlignment="0" applyProtection="0"/>
    <xf numFmtId="0" fontId="61" fillId="50" borderId="84" applyNumberFormat="0" applyAlignment="0" applyProtection="0"/>
    <xf numFmtId="0" fontId="61" fillId="50" borderId="84" applyNumberFormat="0" applyAlignment="0" applyProtection="0"/>
    <xf numFmtId="0" fontId="84" fillId="67" borderId="84" applyNumberFormat="0" applyAlignment="0" applyProtection="0"/>
    <xf numFmtId="0" fontId="60" fillId="63" borderId="84" applyNumberFormat="0" applyAlignment="0" applyProtection="0"/>
    <xf numFmtId="0" fontId="60" fillId="63" borderId="84" applyNumberFormat="0" applyAlignment="0" applyProtection="0"/>
    <xf numFmtId="0" fontId="59" fillId="63" borderId="83" applyNumberFormat="0" applyAlignment="0" applyProtection="0"/>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3" fontId="57" fillId="0" borderId="79">
      <alignment horizontal="left"/>
    </xf>
    <xf numFmtId="176" fontId="57" fillId="0" borderId="79">
      <alignment horizontal="left"/>
    </xf>
    <xf numFmtId="174" fontId="57" fillId="0" borderId="79">
      <alignment horizontal="left"/>
    </xf>
    <xf numFmtId="0" fontId="83" fillId="63" borderId="71" applyNumberFormat="0" applyAlignment="0" applyProtection="0"/>
    <xf numFmtId="0" fontId="83" fillId="63" borderId="71" applyNumberFormat="0" applyAlignment="0" applyProtection="0"/>
    <xf numFmtId="0" fontId="237" fillId="63" borderId="72" applyNumberFormat="0" applyAlignment="0" applyProtection="0"/>
    <xf numFmtId="0" fontId="237" fillId="63" borderId="72" applyNumberFormat="0" applyAlignment="0" applyProtection="0"/>
    <xf numFmtId="0" fontId="237" fillId="63" borderId="72" applyNumberFormat="0" applyAlignment="0" applyProtection="0"/>
    <xf numFmtId="0" fontId="52" fillId="65" borderId="88" applyNumberFormat="0" applyFont="0" applyAlignment="0" applyProtection="0"/>
    <xf numFmtId="0" fontId="103" fillId="50" borderId="72" applyNumberFormat="0" applyAlignment="0" applyProtection="0"/>
    <xf numFmtId="0" fontId="103" fillId="50" borderId="72" applyNumberFormat="0" applyAlignment="0" applyProtection="0"/>
    <xf numFmtId="0" fontId="103" fillId="50" borderId="72" applyNumberFormat="0" applyAlignment="0" applyProtection="0"/>
    <xf numFmtId="0" fontId="80" fillId="0" borderId="73" applyNumberFormat="0" applyFill="0" applyAlignment="0" applyProtection="0"/>
    <xf numFmtId="0" fontId="80" fillId="0" borderId="73" applyNumberFormat="0" applyFill="0" applyAlignment="0" applyProtection="0"/>
    <xf numFmtId="0" fontId="33" fillId="0" borderId="74" applyNumberFormat="0" applyFill="0" applyAlignment="0" applyProtection="0"/>
    <xf numFmtId="0" fontId="17" fillId="65" borderId="76" applyNumberFormat="0" applyFont="0" applyAlignment="0" applyProtection="0"/>
    <xf numFmtId="0" fontId="17" fillId="65" borderId="76" applyNumberFormat="0" applyFont="0" applyAlignment="0" applyProtection="0"/>
    <xf numFmtId="175" fontId="57" fillId="0" borderId="79">
      <alignment horizontal="left"/>
    </xf>
    <xf numFmtId="173" fontId="57" fillId="0" borderId="82">
      <alignment horizontal="left"/>
    </xf>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83" fillId="63" borderId="71" applyNumberFormat="0" applyAlignment="0" applyProtection="0"/>
    <xf numFmtId="0" fontId="83" fillId="63" borderId="71" applyNumberFormat="0" applyAlignment="0" applyProtection="0"/>
    <xf numFmtId="0" fontId="237" fillId="63" borderId="72" applyNumberFormat="0" applyAlignment="0" applyProtection="0"/>
    <xf numFmtId="0" fontId="237" fillId="63" borderId="72" applyNumberFormat="0" applyAlignment="0" applyProtection="0"/>
    <xf numFmtId="0" fontId="84" fillId="67" borderId="84" applyNumberFormat="0" applyAlignment="0" applyProtection="0"/>
    <xf numFmtId="0" fontId="237" fillId="63" borderId="72" applyNumberFormat="0" applyAlignment="0" applyProtection="0"/>
    <xf numFmtId="174" fontId="57" fillId="0" borderId="82">
      <alignment horizontal="left"/>
    </xf>
    <xf numFmtId="0" fontId="103" fillId="50" borderId="72" applyNumberFormat="0" applyAlignment="0" applyProtection="0"/>
    <xf numFmtId="0" fontId="103" fillId="50" borderId="72" applyNumberFormat="0" applyAlignment="0" applyProtection="0"/>
    <xf numFmtId="0" fontId="103" fillId="50" borderId="72" applyNumberFormat="0" applyAlignment="0" applyProtection="0"/>
    <xf numFmtId="0" fontId="80" fillId="0" borderId="73" applyNumberFormat="0" applyFill="0" applyAlignment="0" applyProtection="0"/>
    <xf numFmtId="0" fontId="80" fillId="0" borderId="73" applyNumberFormat="0" applyFill="0" applyAlignment="0" applyProtection="0"/>
    <xf numFmtId="0" fontId="17" fillId="65" borderId="76" applyNumberFormat="0" applyFont="0" applyAlignment="0" applyProtection="0"/>
    <xf numFmtId="0" fontId="17" fillId="65" borderId="76" applyNumberFormat="0" applyFont="0" applyAlignment="0" applyProtection="0"/>
    <xf numFmtId="0" fontId="54" fillId="65" borderId="76" applyNumberFormat="0" applyFont="0" applyAlignment="0" applyProtection="0"/>
    <xf numFmtId="174" fontId="57" fillId="0" borderId="82">
      <alignment horizontal="left"/>
    </xf>
    <xf numFmtId="174" fontId="57" fillId="0" borderId="82">
      <alignment horizontal="left"/>
    </xf>
    <xf numFmtId="174"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0" fontId="60" fillId="63" borderId="84" applyNumberFormat="0" applyAlignment="0" applyProtection="0"/>
    <xf numFmtId="0" fontId="51" fillId="65" borderId="88" applyNumberFormat="0" applyFont="0" applyAlignment="0" applyProtection="0"/>
    <xf numFmtId="173" fontId="57" fillId="0" borderId="82">
      <alignment horizontal="left"/>
    </xf>
    <xf numFmtId="0" fontId="59" fillId="63" borderId="83" applyNumberFormat="0" applyAlignment="0" applyProtection="0"/>
    <xf numFmtId="0" fontId="51" fillId="65" borderId="88" applyNumberFormat="0" applyFont="0" applyAlignment="0" applyProtection="0"/>
    <xf numFmtId="0" fontId="59" fillId="63" borderId="83" applyNumberFormat="0" applyAlignment="0" applyProtection="0"/>
    <xf numFmtId="0" fontId="52" fillId="65" borderId="88" applyNumberFormat="0" applyFont="0" applyAlignment="0" applyProtection="0"/>
    <xf numFmtId="0" fontId="62" fillId="0" borderId="85" applyNumberFormat="0" applyFill="0" applyAlignment="0" applyProtection="0"/>
    <xf numFmtId="176"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6" fontId="57" fillId="0" borderId="82">
      <alignment horizontal="left"/>
    </xf>
    <xf numFmtId="176" fontId="57" fillId="0" borderId="82">
      <alignment horizontal="left"/>
    </xf>
    <xf numFmtId="0" fontId="103" fillId="64" borderId="84" applyNumberFormat="0" applyAlignment="0" applyProtection="0"/>
    <xf numFmtId="173" fontId="57" fillId="0" borderId="82">
      <alignment horizontal="left"/>
    </xf>
    <xf numFmtId="173" fontId="57" fillId="0" borderId="82">
      <alignment horizontal="left"/>
    </xf>
    <xf numFmtId="0" fontId="51" fillId="65" borderId="88" applyNumberFormat="0" applyFont="0" applyAlignment="0" applyProtection="0"/>
    <xf numFmtId="173" fontId="57" fillId="0" borderId="82">
      <alignment horizontal="left"/>
    </xf>
    <xf numFmtId="173" fontId="57" fillId="0" borderId="82">
      <alignment horizontal="left"/>
    </xf>
    <xf numFmtId="0" fontId="59" fillId="63" borderId="71" applyNumberFormat="0" applyAlignment="0" applyProtection="0"/>
    <xf numFmtId="0" fontId="60" fillId="63" borderId="72" applyNumberFormat="0" applyAlignment="0" applyProtection="0"/>
    <xf numFmtId="0" fontId="62" fillId="0" borderId="73" applyNumberFormat="0" applyFill="0" applyAlignment="0" applyProtection="0"/>
    <xf numFmtId="0" fontId="52" fillId="65" borderId="76" applyNumberFormat="0" applyFont="0" applyAlignment="0" applyProtection="0"/>
    <xf numFmtId="0" fontId="52" fillId="65" borderId="76" applyNumberFormat="0" applyFont="0" applyAlignment="0" applyProtection="0"/>
    <xf numFmtId="0" fontId="52" fillId="65" borderId="76" applyNumberFormat="0" applyFont="0" applyAlignment="0" applyProtection="0"/>
    <xf numFmtId="175" fontId="57" fillId="0" borderId="82">
      <alignment horizontal="left"/>
    </xf>
    <xf numFmtId="175" fontId="57" fillId="0" borderId="82">
      <alignment horizontal="left"/>
    </xf>
    <xf numFmtId="175" fontId="57" fillId="0" borderId="82">
      <alignment horizontal="left"/>
    </xf>
    <xf numFmtId="176" fontId="57" fillId="0" borderId="82">
      <alignment horizontal="left"/>
    </xf>
    <xf numFmtId="176" fontId="57" fillId="0" borderId="82">
      <alignment horizontal="left"/>
    </xf>
    <xf numFmtId="173" fontId="57" fillId="0" borderId="82">
      <alignment horizontal="left"/>
    </xf>
    <xf numFmtId="0" fontId="52" fillId="65" borderId="88" applyNumberFormat="0" applyFont="0" applyAlignment="0" applyProtection="0"/>
    <xf numFmtId="176" fontId="57" fillId="0" borderId="82">
      <alignment horizontal="left"/>
    </xf>
    <xf numFmtId="173" fontId="57" fillId="0" borderId="82">
      <alignment horizontal="left"/>
    </xf>
    <xf numFmtId="0" fontId="17" fillId="65" borderId="76" applyNumberFormat="0" applyFont="0" applyAlignment="0" applyProtection="0"/>
    <xf numFmtId="176" fontId="57" fillId="0" borderId="82">
      <alignment horizontal="left"/>
    </xf>
    <xf numFmtId="176" fontId="57" fillId="0" borderId="82">
      <alignment horizontal="left"/>
    </xf>
    <xf numFmtId="0" fontId="147" fillId="71" borderId="78">
      <alignment horizontal="left" vertical="top" wrapText="1"/>
    </xf>
    <xf numFmtId="0" fontId="114" fillId="65" borderId="76" applyNumberFormat="0" applyFont="0" applyAlignment="0" applyProtection="0"/>
    <xf numFmtId="0" fontId="17" fillId="65" borderId="76" applyNumberFormat="0" applyFont="0" applyAlignment="0" applyProtection="0"/>
    <xf numFmtId="176" fontId="57" fillId="0" borderId="82">
      <alignment horizontal="left"/>
    </xf>
    <xf numFmtId="176"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5" fontId="57" fillId="0" borderId="79">
      <alignment horizontal="left"/>
    </xf>
    <xf numFmtId="175" fontId="57" fillId="0" borderId="79">
      <alignment horizontal="left"/>
    </xf>
    <xf numFmtId="176" fontId="57" fillId="0" borderId="79">
      <alignment horizontal="left"/>
    </xf>
    <xf numFmtId="173" fontId="57" fillId="0" borderId="79">
      <alignment horizontal="left"/>
    </xf>
    <xf numFmtId="174" fontId="57" fillId="0" borderId="79">
      <alignment horizontal="left"/>
    </xf>
    <xf numFmtId="0" fontId="18" fillId="0" borderId="81" applyAlignment="0">
      <alignment horizontal="left"/>
    </xf>
    <xf numFmtId="0" fontId="18" fillId="0" borderId="81" applyAlignment="0">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0" fontId="51"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83" fillId="67" borderId="83" applyNumberForma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62" fillId="0" borderId="85" applyNumberFormat="0" applyFill="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84" fillId="67" borderId="84" applyNumberFormat="0" applyAlignment="0" applyProtection="0"/>
    <xf numFmtId="0" fontId="60" fillId="63" borderId="84" applyNumberFormat="0" applyAlignment="0" applyProtection="0"/>
    <xf numFmtId="0" fontId="59" fillId="63" borderId="83" applyNumberFormat="0" applyAlignment="0" applyProtection="0"/>
    <xf numFmtId="0" fontId="59" fillId="63" borderId="83" applyNumberFormat="0" applyAlignment="0" applyProtection="0"/>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6"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9" fontId="183" fillId="70" borderId="81">
      <alignment wrapText="1"/>
    </xf>
    <xf numFmtId="176" fontId="57" fillId="0" borderId="79">
      <alignment horizontal="left"/>
    </xf>
    <xf numFmtId="175" fontId="57" fillId="0" borderId="79">
      <alignment horizontal="left"/>
    </xf>
    <xf numFmtId="174" fontId="57" fillId="0" borderId="79">
      <alignment horizontal="left"/>
    </xf>
    <xf numFmtId="174" fontId="57" fillId="0" borderId="79">
      <alignment horizontal="left"/>
    </xf>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61" fillId="50" borderId="84" applyNumberFormat="0" applyAlignment="0" applyProtection="0"/>
    <xf numFmtId="0" fontId="61" fillId="50" borderId="84" applyNumberFormat="0" applyAlignment="0" applyProtection="0"/>
    <xf numFmtId="0" fontId="60" fillId="63" borderId="84" applyNumberFormat="0" applyAlignment="0" applyProtection="0"/>
    <xf numFmtId="0" fontId="59" fillId="63" borderId="83" applyNumberFormat="0" applyAlignment="0" applyProtection="0"/>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6" fontId="57" fillId="0" borderId="79">
      <alignment horizontal="left"/>
    </xf>
    <xf numFmtId="175" fontId="57" fillId="0" borderId="79">
      <alignment horizontal="left"/>
    </xf>
    <xf numFmtId="0" fontId="51" fillId="65" borderId="88" applyNumberFormat="0" applyFont="0" applyAlignment="0" applyProtection="0"/>
    <xf numFmtId="0" fontId="51" fillId="65" borderId="88" applyNumberFormat="0" applyFont="0" applyAlignment="0" applyProtection="0"/>
    <xf numFmtId="0" fontId="52" fillId="65" borderId="88" applyNumberFormat="0" applyFont="0" applyAlignment="0" applyProtection="0"/>
    <xf numFmtId="0" fontId="59" fillId="63" borderId="83" applyNumberFormat="0" applyAlignment="0" applyProtection="0"/>
    <xf numFmtId="0" fontId="51" fillId="65" borderId="88" applyNumberFormat="0" applyFont="0" applyAlignment="0" applyProtection="0"/>
    <xf numFmtId="0" fontId="51" fillId="65" borderId="88" applyNumberFormat="0" applyFont="0" applyAlignment="0" applyProtection="0"/>
    <xf numFmtId="0" fontId="61" fillId="50" borderId="84" applyNumberFormat="0" applyAlignment="0" applyProtection="0"/>
    <xf numFmtId="0" fontId="84" fillId="67" borderId="84" applyNumberFormat="0" applyAlignment="0" applyProtection="0"/>
    <xf numFmtId="0" fontId="51"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83" fillId="67" borderId="83" applyNumberFormat="0" applyAlignment="0" applyProtection="0"/>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9" fontId="183" fillId="70" borderId="81">
      <alignment wrapText="1"/>
    </xf>
    <xf numFmtId="0" fontId="85" fillId="0" borderId="79"/>
    <xf numFmtId="0" fontId="51" fillId="65" borderId="88" applyNumberFormat="0" applyFont="0" applyAlignment="0" applyProtection="0"/>
    <xf numFmtId="0" fontId="84" fillId="67" borderId="84" applyNumberFormat="0" applyAlignment="0" applyProtection="0"/>
    <xf numFmtId="0" fontId="51" fillId="65" borderId="88" applyNumberFormat="0" applyFont="0" applyAlignment="0" applyProtection="0"/>
    <xf numFmtId="0" fontId="84" fillId="67" borderId="84" applyNumberFormat="0" applyAlignment="0" applyProtection="0"/>
    <xf numFmtId="0" fontId="51" fillId="65" borderId="88" applyNumberFormat="0" applyFont="0" applyAlignment="0" applyProtection="0"/>
    <xf numFmtId="0" fontId="109" fillId="65" borderId="88" applyNumberFormat="0" applyFont="0" applyAlignment="0" applyProtection="0"/>
    <xf numFmtId="0" fontId="51" fillId="65" borderId="88" applyNumberFormat="0" applyFont="0" applyAlignment="0" applyProtection="0"/>
    <xf numFmtId="0" fontId="84" fillId="67" borderId="84" applyNumberFormat="0" applyAlignment="0" applyProtection="0"/>
    <xf numFmtId="174" fontId="57" fillId="0" borderId="67">
      <alignment horizontal="left"/>
    </xf>
    <xf numFmtId="174" fontId="57" fillId="0" borderId="67">
      <alignment horizontal="left"/>
    </xf>
    <xf numFmtId="174" fontId="57" fillId="0" borderId="67">
      <alignment horizontal="left"/>
    </xf>
    <xf numFmtId="175" fontId="57" fillId="0" borderId="67">
      <alignment horizontal="left"/>
    </xf>
    <xf numFmtId="175" fontId="57" fillId="0" borderId="67">
      <alignment horizontal="left"/>
    </xf>
    <xf numFmtId="175" fontId="57" fillId="0" borderId="67">
      <alignment horizontal="left"/>
    </xf>
    <xf numFmtId="176" fontId="57" fillId="0" borderId="67">
      <alignment horizontal="left"/>
    </xf>
    <xf numFmtId="176" fontId="57" fillId="0" borderId="67">
      <alignment horizontal="left"/>
    </xf>
    <xf numFmtId="176" fontId="57" fillId="0" borderId="67">
      <alignment horizontal="left"/>
    </xf>
    <xf numFmtId="173" fontId="57" fillId="0" borderId="67">
      <alignment horizontal="left"/>
    </xf>
    <xf numFmtId="173" fontId="57" fillId="0" borderId="67">
      <alignment horizontal="left"/>
    </xf>
    <xf numFmtId="173" fontId="57" fillId="0" borderId="67">
      <alignment horizontal="left"/>
    </xf>
    <xf numFmtId="174" fontId="57" fillId="0" borderId="67">
      <alignment horizontal="left"/>
    </xf>
    <xf numFmtId="174" fontId="57" fillId="0" borderId="67">
      <alignment horizontal="left"/>
    </xf>
    <xf numFmtId="174" fontId="57" fillId="0" borderId="67">
      <alignment horizontal="left"/>
    </xf>
    <xf numFmtId="175" fontId="57" fillId="0" borderId="67">
      <alignment horizontal="left"/>
    </xf>
    <xf numFmtId="175" fontId="57" fillId="0" borderId="67">
      <alignment horizontal="left"/>
    </xf>
    <xf numFmtId="175" fontId="57" fillId="0" borderId="67">
      <alignment horizontal="left"/>
    </xf>
    <xf numFmtId="176" fontId="57" fillId="0" borderId="67">
      <alignment horizontal="left"/>
    </xf>
    <xf numFmtId="176" fontId="57" fillId="0" borderId="67">
      <alignment horizontal="left"/>
    </xf>
    <xf numFmtId="176" fontId="57" fillId="0" borderId="67">
      <alignment horizontal="left"/>
    </xf>
    <xf numFmtId="173" fontId="57" fillId="0" borderId="67">
      <alignment horizontal="left"/>
    </xf>
    <xf numFmtId="173" fontId="57" fillId="0" borderId="67">
      <alignment horizontal="left"/>
    </xf>
    <xf numFmtId="173" fontId="57" fillId="0" borderId="67">
      <alignment horizontal="left"/>
    </xf>
    <xf numFmtId="0" fontId="85" fillId="0" borderId="67"/>
    <xf numFmtId="0" fontId="18" fillId="0" borderId="57" applyAlignment="0">
      <alignment horizontal="left"/>
    </xf>
    <xf numFmtId="0" fontId="18" fillId="0" borderId="57" applyAlignment="0">
      <alignment horizontal="left"/>
    </xf>
    <xf numFmtId="0" fontId="18" fillId="0" borderId="57" applyAlignment="0">
      <alignment horizontal="left"/>
    </xf>
    <xf numFmtId="0" fontId="18" fillId="0" borderId="57" applyAlignment="0">
      <alignment horizontal="left"/>
    </xf>
    <xf numFmtId="0" fontId="18" fillId="0" borderId="57" applyAlignment="0">
      <alignment horizontal="left"/>
    </xf>
    <xf numFmtId="0" fontId="18" fillId="0" borderId="57" applyAlignment="0">
      <alignment horizontal="left"/>
    </xf>
    <xf numFmtId="0" fontId="18" fillId="0" borderId="57" applyAlignment="0">
      <alignment horizontal="left"/>
    </xf>
    <xf numFmtId="0" fontId="18" fillId="0" borderId="57" applyAlignment="0">
      <alignment horizontal="left"/>
    </xf>
    <xf numFmtId="0" fontId="18" fillId="0" borderId="57" applyAlignment="0">
      <alignment horizontal="left"/>
    </xf>
    <xf numFmtId="0" fontId="18" fillId="0" borderId="57" applyAlignment="0">
      <alignment horizontal="left"/>
    </xf>
    <xf numFmtId="0" fontId="81" fillId="70" borderId="67">
      <alignment horizontal="left"/>
    </xf>
    <xf numFmtId="0" fontId="17" fillId="70" borderId="67">
      <alignment horizontal="centerContinuous" wrapText="1"/>
    </xf>
    <xf numFmtId="0" fontId="85" fillId="70" borderId="57">
      <alignment wrapText="1"/>
    </xf>
    <xf numFmtId="0" fontId="85" fillId="70" borderId="57">
      <alignment wrapText="1"/>
    </xf>
    <xf numFmtId="0" fontId="85" fillId="70" borderId="57">
      <alignment wrapText="1"/>
    </xf>
    <xf numFmtId="0" fontId="85" fillId="70" borderId="57">
      <alignment wrapText="1"/>
    </xf>
    <xf numFmtId="0" fontId="85" fillId="70" borderId="57">
      <alignment wrapText="1"/>
    </xf>
    <xf numFmtId="0" fontId="85" fillId="70" borderId="67"/>
    <xf numFmtId="174" fontId="57" fillId="0" borderId="67">
      <alignment horizontal="left"/>
    </xf>
    <xf numFmtId="175" fontId="57" fillId="0" borderId="67">
      <alignment horizontal="left"/>
    </xf>
    <xf numFmtId="176" fontId="57" fillId="0" borderId="67">
      <alignment horizontal="left"/>
    </xf>
    <xf numFmtId="173" fontId="57" fillId="0" borderId="67">
      <alignment horizontal="left"/>
    </xf>
    <xf numFmtId="0" fontId="147" fillId="71" borderId="54">
      <alignment horizontal="left" vertical="top" wrapText="1"/>
    </xf>
    <xf numFmtId="0" fontId="147" fillId="71" borderId="56">
      <alignment horizontal="left" vertical="top"/>
    </xf>
    <xf numFmtId="0" fontId="85" fillId="0" borderId="67"/>
    <xf numFmtId="179" fontId="17" fillId="44" borderId="67"/>
    <xf numFmtId="179" fontId="17" fillId="70" borderId="67">
      <alignment horizontal="centerContinuous" wrapText="1"/>
    </xf>
    <xf numFmtId="0" fontId="17" fillId="70" borderId="67">
      <alignment horizontal="centerContinuous" wrapText="1"/>
    </xf>
    <xf numFmtId="179" fontId="183" fillId="70" borderId="57">
      <alignment wrapText="1"/>
    </xf>
    <xf numFmtId="179" fontId="85" fillId="70" borderId="57">
      <alignment wrapText="1"/>
    </xf>
    <xf numFmtId="179" fontId="85" fillId="70" borderId="57">
      <alignment wrapText="1"/>
    </xf>
    <xf numFmtId="179" fontId="183" fillId="70" borderId="57">
      <alignment wrapText="1"/>
    </xf>
    <xf numFmtId="0" fontId="85" fillId="70" borderId="67"/>
    <xf numFmtId="179" fontId="147" fillId="71" borderId="67">
      <alignment horizontal="left" vertical="top" wrapText="1"/>
    </xf>
    <xf numFmtId="179" fontId="193" fillId="71" borderId="56">
      <alignment horizontal="left" vertical="top" wrapText="1"/>
    </xf>
    <xf numFmtId="179" fontId="17" fillId="70" borderId="67">
      <alignment horizontal="centerContinuous" wrapText="1"/>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4"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109" fillId="65" borderId="88" applyNumberFormat="0" applyFont="0" applyAlignment="0" applyProtection="0"/>
    <xf numFmtId="0" fontId="109" fillId="65" borderId="88" applyNumberFormat="0" applyFont="0" applyAlignment="0" applyProtection="0"/>
    <xf numFmtId="0" fontId="157" fillId="67" borderId="83" applyNumberFormat="0" applyAlignment="0" applyProtection="0"/>
    <xf numFmtId="0" fontId="83" fillId="67" borderId="83" applyNumberFormat="0" applyAlignment="0" applyProtection="0"/>
    <xf numFmtId="0" fontId="158" fillId="63" borderId="83" applyNumberFormat="0" applyAlignment="0" applyProtection="0"/>
    <xf numFmtId="0" fontId="161" fillId="67" borderId="84" applyNumberFormat="0" applyAlignment="0" applyProtection="0"/>
    <xf numFmtId="0" fontId="84" fillId="67" borderId="84" applyNumberFormat="0" applyAlignment="0" applyProtection="0"/>
    <xf numFmtId="0" fontId="163" fillId="63" borderId="84" applyNumberFormat="0" applyAlignment="0" applyProtection="0"/>
    <xf numFmtId="179" fontId="159" fillId="67" borderId="84" applyNumberFormat="0" applyAlignment="0" applyProtection="0"/>
    <xf numFmtId="179" fontId="159" fillId="67" borderId="84" applyNumberFormat="0" applyAlignment="0" applyProtection="0"/>
    <xf numFmtId="0" fontId="168" fillId="64" borderId="84" applyNumberFormat="0" applyAlignment="0" applyProtection="0"/>
    <xf numFmtId="0" fontId="103" fillId="64" borderId="84" applyNumberFormat="0" applyAlignment="0" applyProtection="0"/>
    <xf numFmtId="0" fontId="169" fillId="50" borderId="84" applyNumberFormat="0" applyAlignment="0" applyProtection="0"/>
    <xf numFmtId="0" fontId="80" fillId="0" borderId="86" applyNumberFormat="0" applyFill="0" applyAlignment="0" applyProtection="0"/>
    <xf numFmtId="0" fontId="28" fillId="0" borderId="86" applyNumberFormat="0" applyFill="0" applyAlignment="0" applyProtection="0"/>
    <xf numFmtId="0" fontId="170" fillId="0" borderId="86" applyNumberFormat="0" applyFill="0" applyAlignment="0" applyProtection="0"/>
    <xf numFmtId="0" fontId="171" fillId="0" borderId="86" applyNumberFormat="0" applyFill="0" applyAlignment="0" applyProtection="0"/>
    <xf numFmtId="0" fontId="33" fillId="0" borderId="86" applyNumberFormat="0" applyFill="0" applyAlignment="0" applyProtection="0"/>
    <xf numFmtId="0" fontId="33" fillId="0" borderId="86" applyNumberFormat="0" applyFill="0" applyAlignment="0" applyProtection="0"/>
    <xf numFmtId="0" fontId="55" fillId="0" borderId="85" applyNumberFormat="0" applyFill="0" applyAlignment="0" applyProtection="0"/>
    <xf numFmtId="0" fontId="17" fillId="64" borderId="88" applyNumberFormat="0" applyFont="0" applyAlignment="0" applyProtection="0"/>
    <xf numFmtId="179" fontId="182" fillId="64" borderId="84" applyNumberFormat="0" applyAlignment="0" applyProtection="0"/>
    <xf numFmtId="179" fontId="182" fillId="64" borderId="84" applyNumberFormat="0" applyAlignment="0" applyProtection="0"/>
    <xf numFmtId="179" fontId="191" fillId="65" borderId="88" applyNumberFormat="0" applyFont="0" applyAlignment="0" applyProtection="0"/>
    <xf numFmtId="179" fontId="191" fillId="65" borderId="88" applyNumberFormat="0" applyFont="0" applyAlignment="0" applyProtection="0"/>
    <xf numFmtId="0" fontId="54" fillId="65" borderId="88" applyNumberFormat="0" applyFont="0" applyAlignment="0" applyProtection="0"/>
    <xf numFmtId="0" fontId="54" fillId="65" borderId="88" applyNumberFormat="0" applyFont="0" applyAlignment="0" applyProtection="0"/>
    <xf numFmtId="0" fontId="52" fillId="65" borderId="88" applyNumberFormat="0" applyFont="0" applyAlignment="0" applyProtection="0"/>
    <xf numFmtId="0" fontId="54" fillId="65" borderId="88" applyNumberFormat="0" applyFont="0" applyAlignment="0" applyProtection="0"/>
    <xf numFmtId="0" fontId="54" fillId="65" borderId="88" applyNumberFormat="0" applyFont="0" applyAlignment="0" applyProtection="0"/>
    <xf numFmtId="0" fontId="17" fillId="65" borderId="88" applyNumberFormat="0" applyFont="0" applyAlignment="0" applyProtection="0"/>
    <xf numFmtId="179" fontId="192" fillId="67" borderId="83" applyNumberFormat="0" applyAlignment="0" applyProtection="0"/>
    <xf numFmtId="179" fontId="192" fillId="67" borderId="83" applyNumberFormat="0" applyAlignment="0" applyProtection="0"/>
    <xf numFmtId="179" fontId="9" fillId="0" borderId="87" applyNumberFormat="0" applyFill="0" applyAlignment="0" applyProtection="0"/>
    <xf numFmtId="179" fontId="33" fillId="0" borderId="86" applyNumberFormat="0" applyFill="0" applyAlignment="0" applyProtection="0"/>
    <xf numFmtId="179" fontId="9" fillId="0" borderId="87" applyNumberFormat="0" applyFill="0" applyAlignment="0" applyProtection="0"/>
    <xf numFmtId="0" fontId="51" fillId="65" borderId="88" applyNumberFormat="0" applyFont="0" applyAlignment="0" applyProtection="0"/>
    <xf numFmtId="0" fontId="83" fillId="63" borderId="83" applyNumberFormat="0" applyAlignment="0" applyProtection="0"/>
    <xf numFmtId="0" fontId="83" fillId="63" borderId="83" applyNumberFormat="0" applyAlignment="0" applyProtection="0"/>
    <xf numFmtId="0" fontId="237" fillId="63" borderId="84" applyNumberFormat="0" applyAlignment="0" applyProtection="0"/>
    <xf numFmtId="0" fontId="237" fillId="63" borderId="84" applyNumberFormat="0" applyAlignment="0" applyProtection="0"/>
    <xf numFmtId="0" fontId="237" fillId="63" borderId="84" applyNumberFormat="0" applyAlignment="0" applyProtection="0"/>
    <xf numFmtId="0" fontId="103" fillId="50" borderId="84" applyNumberFormat="0" applyAlignment="0" applyProtection="0"/>
    <xf numFmtId="0" fontId="103" fillId="50" borderId="84" applyNumberFormat="0" applyAlignment="0" applyProtection="0"/>
    <xf numFmtId="0" fontId="103" fillId="50" borderId="84" applyNumberFormat="0" applyAlignment="0" applyProtection="0"/>
    <xf numFmtId="0" fontId="80" fillId="0" borderId="85" applyNumberFormat="0" applyFill="0" applyAlignment="0" applyProtection="0"/>
    <xf numFmtId="0" fontId="80" fillId="0" borderId="85" applyNumberFormat="0" applyFill="0" applyAlignment="0" applyProtection="0"/>
    <xf numFmtId="0" fontId="33" fillId="0" borderId="86" applyNumberFormat="0" applyFill="0" applyAlignment="0" applyProtection="0"/>
    <xf numFmtId="0" fontId="17" fillId="65" borderId="88" applyNumberFormat="0" applyFont="0" applyAlignment="0" applyProtection="0"/>
    <xf numFmtId="0" fontId="17" fillId="65" borderId="88" applyNumberFormat="0" applyFont="0" applyAlignment="0" applyProtection="0"/>
    <xf numFmtId="0" fontId="83" fillId="63" borderId="83" applyNumberFormat="0" applyAlignment="0" applyProtection="0"/>
    <xf numFmtId="0" fontId="83" fillId="63" borderId="83" applyNumberFormat="0" applyAlignment="0" applyProtection="0"/>
    <xf numFmtId="0" fontId="237" fillId="63" borderId="84" applyNumberFormat="0" applyAlignment="0" applyProtection="0"/>
    <xf numFmtId="0" fontId="237" fillId="63" borderId="84" applyNumberFormat="0" applyAlignment="0" applyProtection="0"/>
    <xf numFmtId="0" fontId="237" fillId="63" borderId="84" applyNumberFormat="0" applyAlignment="0" applyProtection="0"/>
    <xf numFmtId="0" fontId="103" fillId="50" borderId="84" applyNumberFormat="0" applyAlignment="0" applyProtection="0"/>
    <xf numFmtId="0" fontId="103" fillId="50" borderId="84" applyNumberFormat="0" applyAlignment="0" applyProtection="0"/>
    <xf numFmtId="0" fontId="103" fillId="50" borderId="84" applyNumberFormat="0" applyAlignment="0" applyProtection="0"/>
    <xf numFmtId="0" fontId="80" fillId="0" borderId="85" applyNumberFormat="0" applyFill="0" applyAlignment="0" applyProtection="0"/>
    <xf numFmtId="0" fontId="80" fillId="0" borderId="85" applyNumberFormat="0" applyFill="0" applyAlignment="0" applyProtection="0"/>
    <xf numFmtId="0" fontId="17" fillId="65" borderId="88" applyNumberFormat="0" applyFont="0" applyAlignment="0" applyProtection="0"/>
    <xf numFmtId="0" fontId="17" fillId="65" borderId="88" applyNumberFormat="0" applyFont="0" applyAlignment="0" applyProtection="0"/>
    <xf numFmtId="0" fontId="54" fillId="65" borderId="88" applyNumberFormat="0" applyFont="0" applyAlignment="0" applyProtection="0"/>
    <xf numFmtId="0" fontId="59" fillId="63" borderId="83" applyNumberFormat="0" applyAlignment="0" applyProtection="0"/>
    <xf numFmtId="0" fontId="60" fillId="63" borderId="84" applyNumberFormat="0" applyAlignment="0" applyProtection="0"/>
    <xf numFmtId="0" fontId="62" fillId="0" borderId="85" applyNumberFormat="0" applyFill="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17" fillId="65" borderId="88" applyNumberFormat="0" applyFont="0" applyAlignment="0" applyProtection="0"/>
    <xf numFmtId="0" fontId="114" fillId="65" borderId="88" applyNumberFormat="0" applyFont="0" applyAlignment="0" applyProtection="0"/>
    <xf numFmtId="0" fontId="17" fillId="65" borderId="88" applyNumberFormat="0" applyFont="0" applyAlignment="0" applyProtection="0"/>
    <xf numFmtId="49" fontId="209" fillId="77" borderId="101">
      <alignment horizontal="center" vertical="center" wrapText="1"/>
    </xf>
    <xf numFmtId="173" fontId="57" fillId="0" borderId="94">
      <alignment horizontal="left"/>
    </xf>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2" fillId="65" borderId="100" applyNumberFormat="0" applyFont="0" applyAlignment="0" applyProtection="0"/>
    <xf numFmtId="0" fontId="51" fillId="65" borderId="100" applyNumberFormat="0" applyFont="0" applyAlignment="0" applyProtection="0"/>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4"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5"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6"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173" fontId="57" fillId="0" borderId="82">
      <alignment horizontal="left"/>
    </xf>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59" fillId="63" borderId="83" applyNumberFormat="0" applyAlignment="0" applyProtection="0"/>
    <xf numFmtId="0" fontId="83" fillId="67" borderId="83" applyNumberFormat="0" applyAlignment="0" applyProtection="0"/>
    <xf numFmtId="0" fontId="83" fillId="67" borderId="83" applyNumberFormat="0" applyAlignment="0" applyProtection="0"/>
    <xf numFmtId="0" fontId="83" fillId="67" borderId="83" applyNumberFormat="0" applyAlignment="0" applyProtection="0"/>
    <xf numFmtId="0" fontId="83" fillId="67" borderId="83" applyNumberFormat="0" applyAlignment="0" applyProtection="0"/>
    <xf numFmtId="0" fontId="83" fillId="67" borderId="83"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60" fillId="63" borderId="84" applyNumberFormat="0" applyAlignment="0" applyProtection="0"/>
    <xf numFmtId="0" fontId="84" fillId="67" borderId="84" applyNumberFormat="0" applyAlignment="0" applyProtection="0"/>
    <xf numFmtId="0" fontId="84" fillId="67" borderId="84" applyNumberFormat="0" applyAlignment="0" applyProtection="0"/>
    <xf numFmtId="0" fontId="84" fillId="67" borderId="84" applyNumberFormat="0" applyAlignment="0" applyProtection="0"/>
    <xf numFmtId="0" fontId="84" fillId="67" borderId="84" applyNumberFormat="0" applyAlignment="0" applyProtection="0"/>
    <xf numFmtId="0" fontId="84" fillId="67" borderId="84" applyNumberFormat="0" applyAlignment="0" applyProtection="0"/>
    <xf numFmtId="174" fontId="57" fillId="0" borderId="94">
      <alignment horizontal="left"/>
    </xf>
    <xf numFmtId="173" fontId="57" fillId="0" borderId="94">
      <alignment horizontal="left"/>
    </xf>
    <xf numFmtId="0" fontId="59" fillId="63" borderId="95" applyNumberFormat="0" applyAlignment="0" applyProtection="0"/>
    <xf numFmtId="0" fontId="51" fillId="65" borderId="100" applyNumberFormat="0" applyFont="0" applyAlignment="0" applyProtection="0"/>
    <xf numFmtId="0" fontId="51" fillId="65" borderId="100" applyNumberFormat="0" applyFont="0" applyAlignment="0" applyProtection="0"/>
    <xf numFmtId="0" fontId="59" fillId="63" borderId="95" applyNumberFormat="0" applyAlignment="0" applyProtection="0"/>
    <xf numFmtId="0" fontId="59" fillId="63" borderId="95" applyNumberFormat="0" applyAlignment="0" applyProtection="0"/>
    <xf numFmtId="0" fontId="59" fillId="63" borderId="95" applyNumberFormat="0" applyAlignment="0" applyProtection="0"/>
    <xf numFmtId="0" fontId="62" fillId="0" borderId="97" applyNumberFormat="0" applyFill="0" applyAlignment="0" applyProtection="0"/>
    <xf numFmtId="0" fontId="62" fillId="0" borderId="97" applyNumberFormat="0" applyFill="0" applyAlignment="0" applyProtection="0"/>
    <xf numFmtId="0" fontId="62" fillId="0" borderId="97" applyNumberFormat="0" applyFill="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179" fontId="147" fillId="71" borderId="91">
      <alignment horizontal="left" vertical="top" wrapText="1"/>
    </xf>
    <xf numFmtId="174"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0" fontId="83" fillId="67" borderId="95" applyNumberFormat="0" applyAlignment="0" applyProtection="0"/>
    <xf numFmtId="0" fontId="60" fillId="63" borderId="96" applyNumberFormat="0" applyAlignment="0" applyProtection="0"/>
    <xf numFmtId="0" fontId="62" fillId="0" borderId="97" applyNumberFormat="0" applyFill="0" applyAlignment="0" applyProtection="0"/>
    <xf numFmtId="0" fontId="62" fillId="0" borderId="97" applyNumberFormat="0" applyFill="0" applyAlignment="0" applyProtection="0"/>
    <xf numFmtId="0" fontId="51" fillId="65" borderId="100" applyNumberFormat="0" applyFont="0" applyAlignment="0" applyProtection="0"/>
    <xf numFmtId="0" fontId="52" fillId="65" borderId="100" applyNumberFormat="0" applyFont="0" applyAlignment="0" applyProtection="0"/>
    <xf numFmtId="174" fontId="57" fillId="0" borderId="94">
      <alignment horizontal="left"/>
    </xf>
    <xf numFmtId="174" fontId="57" fillId="0" borderId="94">
      <alignment horizontal="left"/>
    </xf>
    <xf numFmtId="173" fontId="57" fillId="0" borderId="94">
      <alignment horizontal="left"/>
    </xf>
    <xf numFmtId="173" fontId="57" fillId="0" borderId="94">
      <alignment horizontal="left"/>
    </xf>
    <xf numFmtId="0" fontId="51" fillId="65" borderId="100" applyNumberFormat="0" applyFont="0" applyAlignment="0" applyProtection="0"/>
    <xf numFmtId="0" fontId="109"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173" fontId="57" fillId="0" borderId="91">
      <alignment horizontal="left"/>
    </xf>
    <xf numFmtId="174" fontId="57" fillId="0" borderId="94">
      <alignment horizontal="left"/>
    </xf>
    <xf numFmtId="173" fontId="57" fillId="0" borderId="94">
      <alignment horizontal="left"/>
    </xf>
    <xf numFmtId="0" fontId="61" fillId="50" borderId="96" applyNumberFormat="0" applyAlignment="0" applyProtection="0"/>
    <xf numFmtId="0" fontId="85" fillId="0" borderId="91"/>
    <xf numFmtId="173" fontId="57" fillId="0" borderId="94">
      <alignment horizontal="left"/>
    </xf>
    <xf numFmtId="0" fontId="59" fillId="63" borderId="95" applyNumberFormat="0" applyAlignment="0" applyProtection="0"/>
    <xf numFmtId="0" fontId="61" fillId="50" borderId="96" applyNumberFormat="0" applyAlignment="0" applyProtection="0"/>
    <xf numFmtId="0" fontId="52" fillId="65" borderId="100" applyNumberFormat="0" applyFont="0" applyAlignment="0" applyProtection="0"/>
    <xf numFmtId="174" fontId="57" fillId="0" borderId="94">
      <alignment horizontal="left"/>
    </xf>
    <xf numFmtId="0" fontId="51" fillId="65" borderId="100" applyNumberFormat="0" applyFont="0" applyAlignment="0" applyProtection="0"/>
    <xf numFmtId="0" fontId="18" fillId="0" borderId="93" applyAlignment="0">
      <alignment horizontal="left"/>
    </xf>
    <xf numFmtId="174" fontId="57" fillId="0" borderId="91">
      <alignment horizontal="left"/>
    </xf>
    <xf numFmtId="173" fontId="57" fillId="0" borderId="91">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0" fontId="59" fillId="63" borderId="95" applyNumberFormat="0" applyAlignment="0" applyProtection="0"/>
    <xf numFmtId="0" fontId="59" fillId="63" borderId="95" applyNumberFormat="0" applyAlignment="0" applyProtection="0"/>
    <xf numFmtId="0" fontId="83" fillId="67" borderId="95" applyNumberFormat="0" applyAlignment="0" applyProtection="0"/>
    <xf numFmtId="0" fontId="62" fillId="0" borderId="97" applyNumberFormat="0" applyFill="0" applyAlignment="0" applyProtection="0"/>
    <xf numFmtId="0" fontId="62" fillId="0" borderId="97" applyNumberFormat="0" applyFill="0" applyAlignment="0" applyProtection="0"/>
    <xf numFmtId="0" fontId="62" fillId="0" borderId="97" applyNumberFormat="0" applyFill="0" applyAlignment="0" applyProtection="0"/>
    <xf numFmtId="0" fontId="62" fillId="0" borderId="97" applyNumberFormat="0" applyFill="0" applyAlignment="0" applyProtection="0"/>
    <xf numFmtId="0" fontId="62" fillId="0" borderId="97" applyNumberFormat="0" applyFill="0" applyAlignment="0" applyProtection="0"/>
    <xf numFmtId="0" fontId="62" fillId="0" borderId="97" applyNumberFormat="0" applyFill="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1" fillId="65" borderId="100" applyNumberFormat="0" applyFont="0" applyAlignment="0" applyProtection="0"/>
    <xf numFmtId="0" fontId="109"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174" fontId="57" fillId="0" borderId="94">
      <alignment horizontal="left"/>
    </xf>
    <xf numFmtId="173" fontId="57" fillId="0" borderId="94">
      <alignment horizontal="left"/>
    </xf>
    <xf numFmtId="0" fontId="60" fillId="63" borderId="96" applyNumberFormat="0" applyAlignment="0" applyProtection="0"/>
    <xf numFmtId="0" fontId="62" fillId="0" borderId="97" applyNumberFormat="0" applyFill="0" applyAlignment="0" applyProtection="0"/>
    <xf numFmtId="0" fontId="51" fillId="65" borderId="100" applyNumberFormat="0" applyFont="0" applyAlignment="0" applyProtection="0"/>
    <xf numFmtId="179" fontId="17" fillId="44" borderId="91"/>
    <xf numFmtId="179" fontId="85" fillId="70" borderId="93">
      <alignment wrapText="1"/>
    </xf>
    <xf numFmtId="174"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0" fontId="83" fillId="67" borderId="95" applyNumberFormat="0" applyAlignment="0" applyProtection="0"/>
    <xf numFmtId="0" fontId="60" fillId="63" borderId="96" applyNumberFormat="0" applyAlignment="0" applyProtection="0"/>
    <xf numFmtId="0" fontId="60" fillId="63" borderId="96" applyNumberFormat="0" applyAlignment="0" applyProtection="0"/>
    <xf numFmtId="0" fontId="62" fillId="0" borderId="97" applyNumberFormat="0" applyFill="0" applyAlignment="0" applyProtection="0"/>
    <xf numFmtId="0" fontId="62" fillId="0" borderId="97" applyNumberFormat="0" applyFill="0" applyAlignment="0" applyProtection="0"/>
    <xf numFmtId="0" fontId="109" fillId="65" borderId="100" applyNumberFormat="0" applyFont="0" applyAlignment="0" applyProtection="0"/>
    <xf numFmtId="0" fontId="51"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61" fillId="50" borderId="84" applyNumberFormat="0" applyAlignment="0" applyProtection="0"/>
    <xf numFmtId="0" fontId="103" fillId="64" borderId="84" applyNumberFormat="0" applyAlignment="0" applyProtection="0"/>
    <xf numFmtId="0" fontId="103" fillId="64" borderId="84" applyNumberFormat="0" applyAlignment="0" applyProtection="0"/>
    <xf numFmtId="0" fontId="103" fillId="64" borderId="84" applyNumberFormat="0" applyAlignment="0" applyProtection="0"/>
    <xf numFmtId="0" fontId="103" fillId="64" borderId="84" applyNumberFormat="0" applyAlignment="0" applyProtection="0"/>
    <xf numFmtId="0" fontId="103" fillId="64" borderId="84" applyNumberFormat="0" applyAlignment="0" applyProtection="0"/>
    <xf numFmtId="0" fontId="103" fillId="64" borderId="84" applyNumberFormat="0" applyAlignment="0" applyProtection="0"/>
    <xf numFmtId="0" fontId="61" fillId="50" borderId="84" applyNumberFormat="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80" fillId="0" borderId="87" applyNumberFormat="0" applyFill="0" applyAlignment="0" applyProtection="0"/>
    <xf numFmtId="0" fontId="80" fillId="0" borderId="87" applyNumberFormat="0" applyFill="0" applyAlignment="0" applyProtection="0"/>
    <xf numFmtId="0" fontId="80" fillId="0" borderId="87" applyNumberFormat="0" applyFill="0" applyAlignment="0" applyProtection="0"/>
    <xf numFmtId="0" fontId="80" fillId="0" borderId="87" applyNumberFormat="0" applyFill="0" applyAlignment="0" applyProtection="0"/>
    <xf numFmtId="0" fontId="80" fillId="0" borderId="87"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0" fontId="62" fillId="0" borderId="85" applyNumberFormat="0" applyFill="0" applyAlignment="0" applyProtection="0"/>
    <xf numFmtId="174" fontId="57" fillId="0" borderId="94">
      <alignment horizontal="left"/>
    </xf>
    <xf numFmtId="174" fontId="57" fillId="0" borderId="94">
      <alignment horizontal="left"/>
    </xf>
    <xf numFmtId="174" fontId="57" fillId="0" borderId="94">
      <alignment horizontal="left"/>
    </xf>
    <xf numFmtId="173" fontId="57" fillId="0" borderId="94">
      <alignment horizontal="left"/>
    </xf>
    <xf numFmtId="0" fontId="60" fillId="63" borderId="96" applyNumberFormat="0" applyAlignment="0" applyProtection="0"/>
    <xf numFmtId="0" fontId="80" fillId="0" borderId="99" applyNumberFormat="0" applyFill="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2"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109"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109"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174" fontId="57" fillId="0" borderId="91">
      <alignment horizontal="left"/>
    </xf>
    <xf numFmtId="173" fontId="57" fillId="0" borderId="91">
      <alignment horizontal="left"/>
    </xf>
    <xf numFmtId="176" fontId="57" fillId="0" borderId="91">
      <alignment horizontal="left"/>
    </xf>
    <xf numFmtId="173" fontId="57" fillId="0" borderId="91">
      <alignment horizontal="left"/>
    </xf>
    <xf numFmtId="0" fontId="18" fillId="0" borderId="93" applyAlignment="0">
      <alignment horizontal="left"/>
    </xf>
    <xf numFmtId="0" fontId="18" fillId="0" borderId="93" applyAlignment="0">
      <alignment horizontal="left"/>
    </xf>
    <xf numFmtId="0" fontId="18" fillId="0" borderId="93" applyAlignment="0">
      <alignment horizontal="left"/>
    </xf>
    <xf numFmtId="0" fontId="18" fillId="0" borderId="93" applyAlignment="0">
      <alignment horizontal="left"/>
    </xf>
    <xf numFmtId="0" fontId="17" fillId="70" borderId="91">
      <alignment horizontal="centerContinuous" wrapText="1"/>
    </xf>
    <xf numFmtId="0" fontId="85" fillId="70" borderId="93">
      <alignment wrapText="1"/>
    </xf>
    <xf numFmtId="175" fontId="57" fillId="0" borderId="91">
      <alignment horizontal="left"/>
    </xf>
    <xf numFmtId="0" fontId="147" fillId="71" borderId="92">
      <alignment horizontal="left" vertical="top"/>
    </xf>
    <xf numFmtId="179" fontId="17" fillId="70" borderId="91">
      <alignment horizontal="centerContinuous" wrapText="1"/>
    </xf>
    <xf numFmtId="179" fontId="193" fillId="71" borderId="92">
      <alignment horizontal="left" vertical="top" wrapText="1"/>
    </xf>
    <xf numFmtId="179" fontId="85" fillId="70" borderId="93">
      <alignment wrapText="1"/>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6"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0" fontId="59" fillId="63" borderId="95" applyNumberFormat="0" applyAlignment="0" applyProtection="0"/>
    <xf numFmtId="0" fontId="60" fillId="63" borderId="96" applyNumberFormat="0" applyAlignment="0" applyProtection="0"/>
    <xf numFmtId="0" fontId="62" fillId="0" borderId="97" applyNumberFormat="0" applyFill="0" applyAlignment="0" applyProtection="0"/>
    <xf numFmtId="0" fontId="80" fillId="0" borderId="99" applyNumberFormat="0" applyFill="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17"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176" fontId="57" fillId="0" borderId="94">
      <alignment horizontal="left"/>
    </xf>
    <xf numFmtId="173" fontId="57" fillId="0" borderId="94">
      <alignment horizontal="left"/>
    </xf>
    <xf numFmtId="0" fontId="61" fillId="50" borderId="96" applyNumberFormat="0" applyAlignment="0" applyProtection="0"/>
    <xf numFmtId="0" fontId="103" fillId="64" borderId="96" applyNumberFormat="0" applyAlignment="0" applyProtection="0"/>
    <xf numFmtId="0" fontId="51" fillId="65" borderId="100" applyNumberFormat="0" applyFont="0" applyAlignment="0" applyProtection="0"/>
    <xf numFmtId="0" fontId="80" fillId="0" borderId="98" applyNumberFormat="0" applyFill="0" applyAlignment="0" applyProtection="0"/>
    <xf numFmtId="0" fontId="51" fillId="65" borderId="100" applyNumberFormat="0" applyFont="0" applyAlignment="0" applyProtection="0"/>
    <xf numFmtId="176" fontId="57" fillId="0" borderId="94">
      <alignment horizontal="left"/>
    </xf>
    <xf numFmtId="176" fontId="57" fillId="0" borderId="94">
      <alignment horizontal="left"/>
    </xf>
    <xf numFmtId="0" fontId="51" fillId="65" borderId="100" applyNumberFormat="0" applyFont="0" applyAlignment="0" applyProtection="0"/>
    <xf numFmtId="0" fontId="51" fillId="65" borderId="100" applyNumberFormat="0" applyFont="0" applyAlignment="0" applyProtection="0"/>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0" fontId="59" fillId="63" borderId="95" applyNumberForma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60" fillId="63" borderId="96" applyNumberFormat="0" applyAlignment="0" applyProtection="0"/>
    <xf numFmtId="173" fontId="57" fillId="0" borderId="94">
      <alignment horizontal="left"/>
    </xf>
    <xf numFmtId="0" fontId="52" fillId="65" borderId="100" applyNumberFormat="0" applyFont="0" applyAlignment="0" applyProtection="0"/>
    <xf numFmtId="0" fontId="51" fillId="65" borderId="100" applyNumberFormat="0" applyFont="0" applyAlignment="0" applyProtection="0"/>
    <xf numFmtId="0" fontId="85" fillId="70" borderId="93">
      <alignment wrapText="1"/>
    </xf>
    <xf numFmtId="0" fontId="18" fillId="0" borderId="93" applyAlignment="0">
      <alignment horizontal="left"/>
    </xf>
    <xf numFmtId="173" fontId="57" fillId="0" borderId="94">
      <alignment horizontal="left"/>
    </xf>
    <xf numFmtId="0" fontId="51"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174" fontId="57" fillId="0" borderId="94">
      <alignment horizontal="left"/>
    </xf>
    <xf numFmtId="0" fontId="52" fillId="65" borderId="100" applyNumberFormat="0" applyFont="0" applyAlignment="0" applyProtection="0"/>
    <xf numFmtId="174" fontId="57" fillId="0" borderId="94">
      <alignment horizontal="left"/>
    </xf>
    <xf numFmtId="0" fontId="109" fillId="65" borderId="88" applyNumberFormat="0" applyFont="0" applyAlignment="0" applyProtection="0"/>
    <xf numFmtId="176" fontId="57" fillId="0" borderId="94">
      <alignment horizontal="left"/>
    </xf>
    <xf numFmtId="176" fontId="57" fillId="0" borderId="94">
      <alignment horizontal="left"/>
    </xf>
    <xf numFmtId="0" fontId="51" fillId="65" borderId="100" applyNumberFormat="0" applyFont="0" applyAlignment="0" applyProtection="0"/>
    <xf numFmtId="0" fontId="51"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174" fontId="57" fillId="0" borderId="94">
      <alignment horizontal="left"/>
    </xf>
    <xf numFmtId="174"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4" fontId="57" fillId="0" borderId="94">
      <alignment horizontal="left"/>
    </xf>
    <xf numFmtId="176" fontId="57" fillId="0" borderId="94">
      <alignment horizontal="left"/>
    </xf>
    <xf numFmtId="0" fontId="51" fillId="65" borderId="100" applyNumberFormat="0" applyFont="0" applyAlignment="0" applyProtection="0"/>
    <xf numFmtId="173" fontId="57" fillId="0" borderId="94">
      <alignment horizontal="left"/>
    </xf>
    <xf numFmtId="174" fontId="57" fillId="0" borderId="94">
      <alignment horizontal="left"/>
    </xf>
    <xf numFmtId="0" fontId="59" fillId="63" borderId="95" applyNumberFormat="0" applyAlignment="0" applyProtection="0"/>
    <xf numFmtId="0" fontId="60" fillId="63" borderId="96" applyNumberFormat="0" applyAlignment="0" applyProtection="0"/>
    <xf numFmtId="173" fontId="57" fillId="0" borderId="94">
      <alignment horizontal="left"/>
    </xf>
    <xf numFmtId="0" fontId="51" fillId="65" borderId="100" applyNumberFormat="0" applyFont="0" applyAlignment="0" applyProtection="0"/>
    <xf numFmtId="0" fontId="51" fillId="65" borderId="100" applyNumberFormat="0" applyFont="0" applyAlignment="0" applyProtection="0"/>
    <xf numFmtId="174" fontId="57" fillId="0" borderId="94">
      <alignment horizontal="left"/>
    </xf>
    <xf numFmtId="176" fontId="57" fillId="0" borderId="94">
      <alignment horizontal="left"/>
    </xf>
    <xf numFmtId="174"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6" fontId="57" fillId="0" borderId="94">
      <alignment horizontal="left"/>
    </xf>
    <xf numFmtId="173" fontId="57" fillId="0" borderId="94">
      <alignment horizontal="left"/>
    </xf>
    <xf numFmtId="0" fontId="61" fillId="50" borderId="96" applyNumberFormat="0" applyAlignment="0" applyProtection="0"/>
    <xf numFmtId="0" fontId="51" fillId="65" borderId="100" applyNumberFormat="0" applyFont="0" applyAlignment="0" applyProtection="0"/>
    <xf numFmtId="0" fontId="51" fillId="65" borderId="100" applyNumberFormat="0" applyFont="0" applyAlignment="0" applyProtection="0"/>
    <xf numFmtId="173" fontId="57" fillId="0" borderId="94">
      <alignment horizontal="left"/>
    </xf>
    <xf numFmtId="173" fontId="57" fillId="0" borderId="94">
      <alignment horizontal="left"/>
    </xf>
    <xf numFmtId="0" fontId="51" fillId="65" borderId="100" applyNumberFormat="0" applyFont="0" applyAlignment="0" applyProtection="0"/>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0" fontId="83" fillId="67" borderId="83" applyNumberFormat="0" applyAlignment="0" applyProtection="0"/>
    <xf numFmtId="0" fontId="59" fillId="63" borderId="83" applyNumberFormat="0" applyAlignment="0" applyProtection="0"/>
    <xf numFmtId="0" fontId="84" fillId="67" borderId="84" applyNumberFormat="0" applyAlignment="0" applyProtection="0"/>
    <xf numFmtId="0" fontId="60" fillId="63" borderId="84" applyNumberFormat="0" applyAlignment="0" applyProtection="0"/>
    <xf numFmtId="0" fontId="52" fillId="65" borderId="100" applyNumberFormat="0" applyFont="0" applyAlignment="0" applyProtection="0"/>
    <xf numFmtId="173" fontId="57" fillId="0" borderId="94">
      <alignment horizontal="left"/>
    </xf>
    <xf numFmtId="173" fontId="57" fillId="0" borderId="94">
      <alignment horizontal="left"/>
    </xf>
    <xf numFmtId="0" fontId="51" fillId="65" borderId="100" applyNumberFormat="0" applyFont="0" applyAlignment="0" applyProtection="0"/>
    <xf numFmtId="0" fontId="51" fillId="65" borderId="100" applyNumberFormat="0" applyFont="0" applyAlignment="0" applyProtection="0"/>
    <xf numFmtId="0" fontId="80" fillId="0" borderId="86" applyNumberFormat="0" applyFill="0" applyAlignment="0" applyProtection="0"/>
    <xf numFmtId="0" fontId="80" fillId="0" borderId="86" applyNumberFormat="0" applyFill="0" applyAlignment="0" applyProtection="0"/>
    <xf numFmtId="0" fontId="62" fillId="0" borderId="85" applyNumberFormat="0" applyFill="0" applyAlignment="0" applyProtection="0"/>
    <xf numFmtId="0" fontId="17"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176" fontId="57" fillId="0" borderId="94">
      <alignment horizontal="left"/>
    </xf>
    <xf numFmtId="173"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3" fontId="57" fillId="0" borderId="94">
      <alignment horizontal="left"/>
    </xf>
    <xf numFmtId="0" fontId="51" fillId="65" borderId="100" applyNumberFormat="0" applyFont="0" applyAlignment="0" applyProtection="0"/>
    <xf numFmtId="0" fontId="52" fillId="65" borderId="100" applyNumberFormat="0" applyFont="0" applyAlignment="0" applyProtection="0"/>
    <xf numFmtId="176" fontId="57" fillId="0" borderId="94">
      <alignment horizontal="left"/>
    </xf>
    <xf numFmtId="176"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6" fontId="57" fillId="0" borderId="94">
      <alignment horizontal="left"/>
    </xf>
    <xf numFmtId="176" fontId="57" fillId="0" borderId="94">
      <alignment horizontal="left"/>
    </xf>
    <xf numFmtId="0" fontId="103" fillId="64" borderId="96" applyNumberFormat="0" applyAlignment="0" applyProtection="0"/>
    <xf numFmtId="0" fontId="83" fillId="67" borderId="83" applyNumberFormat="0" applyAlignment="0" applyProtection="0"/>
    <xf numFmtId="0" fontId="84" fillId="67" borderId="84" applyNumberFormat="0" applyAlignment="0" applyProtection="0"/>
    <xf numFmtId="0" fontId="80" fillId="0" borderId="86" applyNumberFormat="0" applyFill="0" applyAlignment="0" applyProtection="0"/>
    <xf numFmtId="0" fontId="17" fillId="65" borderId="88" applyNumberFormat="0" applyFont="0" applyAlignment="0" applyProtection="0"/>
    <xf numFmtId="174"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0" fontId="61" fillId="50" borderId="96" applyNumberFormat="0" applyAlignment="0" applyProtection="0"/>
    <xf numFmtId="0" fontId="51" fillId="65" borderId="88" applyNumberFormat="0" applyFont="0" applyAlignment="0" applyProtection="0"/>
    <xf numFmtId="0" fontId="52" fillId="65" borderId="88" applyNumberFormat="0" applyFont="0" applyAlignment="0" applyProtection="0"/>
    <xf numFmtId="176" fontId="57" fillId="0" borderId="94">
      <alignment horizontal="left"/>
    </xf>
    <xf numFmtId="176" fontId="57" fillId="0" borderId="94">
      <alignment horizontal="left"/>
    </xf>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80" fillId="0" borderId="99" applyNumberFormat="0" applyFill="0" applyAlignment="0" applyProtection="0"/>
    <xf numFmtId="173" fontId="57" fillId="0" borderId="94">
      <alignment horizontal="left"/>
    </xf>
    <xf numFmtId="0" fontId="51" fillId="65" borderId="100" applyNumberFormat="0" applyFont="0" applyAlignment="0" applyProtection="0"/>
    <xf numFmtId="0" fontId="51" fillId="65" borderId="100" applyNumberFormat="0" applyFont="0" applyAlignment="0" applyProtection="0"/>
    <xf numFmtId="0" fontId="85" fillId="70" borderId="93">
      <alignment wrapText="1"/>
    </xf>
    <xf numFmtId="0" fontId="59" fillId="63" borderId="95" applyNumberFormat="0" applyAlignment="0" applyProtection="0"/>
    <xf numFmtId="173" fontId="57" fillId="0" borderId="94">
      <alignment horizontal="left"/>
    </xf>
    <xf numFmtId="0" fontId="51"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173" fontId="57" fillId="0" borderId="94">
      <alignment horizontal="left"/>
    </xf>
    <xf numFmtId="0" fontId="62" fillId="0" borderId="97" applyNumberFormat="0" applyFill="0" applyAlignment="0" applyProtection="0"/>
    <xf numFmtId="173" fontId="57" fillId="0" borderId="94">
      <alignment horizontal="left"/>
    </xf>
    <xf numFmtId="173" fontId="57" fillId="0" borderId="91">
      <alignment horizontal="left"/>
    </xf>
    <xf numFmtId="0" fontId="61" fillId="50" borderId="96" applyNumberFormat="0" applyAlignment="0" applyProtection="0"/>
    <xf numFmtId="173" fontId="57" fillId="0" borderId="94">
      <alignment horizontal="left"/>
    </xf>
    <xf numFmtId="0" fontId="52" fillId="65" borderId="100" applyNumberFormat="0" applyFont="0" applyAlignment="0" applyProtection="0"/>
    <xf numFmtId="49" fontId="209" fillId="77" borderId="89">
      <alignment horizontal="center" vertical="center" wrapText="1"/>
    </xf>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109"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51" fillId="65" borderId="88" applyNumberFormat="0" applyFont="0" applyAlignment="0" applyProtection="0"/>
    <xf numFmtId="0" fontId="109" fillId="65" borderId="88" applyNumberFormat="0" applyFont="0" applyAlignment="0" applyProtection="0"/>
    <xf numFmtId="174" fontId="57" fillId="0" borderId="94">
      <alignment horizontal="left"/>
    </xf>
    <xf numFmtId="176" fontId="57" fillId="0" borderId="94">
      <alignment horizontal="left"/>
    </xf>
    <xf numFmtId="0" fontId="51" fillId="65" borderId="100" applyNumberFormat="0" applyFont="0" applyAlignment="0" applyProtection="0"/>
    <xf numFmtId="0" fontId="51" fillId="65" borderId="100" applyNumberFormat="0" applyFont="0" applyAlignment="0" applyProtection="0"/>
    <xf numFmtId="175" fontId="57" fillId="0" borderId="94">
      <alignment horizontal="left"/>
    </xf>
    <xf numFmtId="175" fontId="57" fillId="0" borderId="94">
      <alignment horizontal="left"/>
    </xf>
    <xf numFmtId="175" fontId="57" fillId="0" borderId="94">
      <alignment horizontal="left"/>
    </xf>
    <xf numFmtId="176" fontId="57" fillId="0" borderId="94">
      <alignment horizontal="left"/>
    </xf>
    <xf numFmtId="176" fontId="57" fillId="0" borderId="94">
      <alignment horizontal="left"/>
    </xf>
    <xf numFmtId="173" fontId="57" fillId="0" borderId="94">
      <alignment horizontal="left"/>
    </xf>
    <xf numFmtId="0" fontId="51" fillId="65" borderId="100" applyNumberFormat="0" applyFont="0" applyAlignment="0" applyProtection="0"/>
    <xf numFmtId="0" fontId="109" fillId="65" borderId="88" applyNumberFormat="0" applyFont="0" applyAlignment="0" applyProtection="0"/>
    <xf numFmtId="174" fontId="57" fillId="0" borderId="94">
      <alignment horizontal="left"/>
    </xf>
    <xf numFmtId="0" fontId="85" fillId="70" borderId="91"/>
    <xf numFmtId="0" fontId="85" fillId="70" borderId="91"/>
    <xf numFmtId="174" fontId="57" fillId="0" borderId="94">
      <alignment horizontal="left"/>
    </xf>
    <xf numFmtId="174" fontId="57" fillId="0" borderId="94">
      <alignment horizontal="left"/>
    </xf>
    <xf numFmtId="174"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0" fontId="61" fillId="50" borderId="96" applyNumberFormat="0" applyAlignment="0" applyProtection="0"/>
    <xf numFmtId="0" fontId="51" fillId="65" borderId="100" applyNumberFormat="0" applyFont="0" applyAlignment="0" applyProtection="0"/>
    <xf numFmtId="0" fontId="157" fillId="67" borderId="83" applyNumberFormat="0" applyAlignment="0" applyProtection="0"/>
    <xf numFmtId="0" fontId="83" fillId="67" borderId="83" applyNumberFormat="0" applyAlignment="0" applyProtection="0"/>
    <xf numFmtId="0" fontId="158" fillId="63" borderId="83" applyNumberFormat="0" applyAlignment="0" applyProtection="0"/>
    <xf numFmtId="0" fontId="161" fillId="67" borderId="84" applyNumberFormat="0" applyAlignment="0" applyProtection="0"/>
    <xf numFmtId="0" fontId="84" fillId="67" borderId="84" applyNumberFormat="0" applyAlignment="0" applyProtection="0"/>
    <xf numFmtId="0" fontId="60" fillId="63" borderId="96" applyNumberFormat="0" applyAlignment="0" applyProtection="0"/>
    <xf numFmtId="0" fontId="163" fillId="63" borderId="84" applyNumberFormat="0" applyAlignment="0" applyProtection="0"/>
    <xf numFmtId="0" fontId="18" fillId="0" borderId="93" applyAlignment="0">
      <alignment horizontal="left"/>
    </xf>
    <xf numFmtId="179" fontId="159" fillId="67" borderId="84" applyNumberFormat="0" applyAlignment="0" applyProtection="0"/>
    <xf numFmtId="0" fontId="18" fillId="0" borderId="93" applyAlignment="0">
      <alignment horizontal="left"/>
    </xf>
    <xf numFmtId="179" fontId="159" fillId="67" borderId="84" applyNumberFormat="0" applyAlignment="0" applyProtection="0"/>
    <xf numFmtId="174" fontId="57" fillId="0" borderId="94">
      <alignment horizontal="left"/>
    </xf>
    <xf numFmtId="173" fontId="57" fillId="0" borderId="94">
      <alignment horizontal="left"/>
    </xf>
    <xf numFmtId="174" fontId="57" fillId="0" borderId="94">
      <alignment horizontal="left"/>
    </xf>
    <xf numFmtId="0" fontId="59" fillId="63" borderId="95" applyNumberFormat="0" applyAlignment="0" applyProtection="0"/>
    <xf numFmtId="0" fontId="103" fillId="64" borderId="96" applyNumberFormat="0" applyAlignment="0" applyProtection="0"/>
    <xf numFmtId="0" fontId="103" fillId="64" borderId="96" applyNumberFormat="0" applyAlignment="0" applyProtection="0"/>
    <xf numFmtId="0" fontId="51" fillId="65" borderId="100" applyNumberFormat="0" applyFont="0" applyAlignment="0" applyProtection="0"/>
    <xf numFmtId="0" fontId="51"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81" fillId="70" borderId="91">
      <alignment horizontal="left"/>
    </xf>
    <xf numFmtId="0" fontId="85" fillId="70" borderId="93">
      <alignment wrapText="1"/>
    </xf>
    <xf numFmtId="0" fontId="85" fillId="70" borderId="93">
      <alignment wrapText="1"/>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0" fontId="52" fillId="65" borderId="100" applyNumberFormat="0" applyFont="0" applyAlignment="0" applyProtection="0"/>
    <xf numFmtId="0" fontId="51" fillId="65" borderId="100" applyNumberFormat="0" applyFont="0" applyAlignment="0" applyProtection="0"/>
    <xf numFmtId="174" fontId="57" fillId="0" borderId="94">
      <alignment horizontal="left"/>
    </xf>
    <xf numFmtId="174" fontId="57" fillId="0" borderId="94">
      <alignment horizontal="left"/>
    </xf>
    <xf numFmtId="173" fontId="57" fillId="0" borderId="94">
      <alignment horizontal="left"/>
    </xf>
    <xf numFmtId="0" fontId="168" fillId="64" borderId="84" applyNumberFormat="0" applyAlignment="0" applyProtection="0"/>
    <xf numFmtId="0" fontId="103" fillId="64" borderId="84" applyNumberFormat="0" applyAlignment="0" applyProtection="0"/>
    <xf numFmtId="0" fontId="169" fillId="50" borderId="84" applyNumberFormat="0" applyAlignment="0" applyProtection="0"/>
    <xf numFmtId="0" fontId="80" fillId="0" borderId="86" applyNumberFormat="0" applyFill="0" applyAlignment="0" applyProtection="0"/>
    <xf numFmtId="0" fontId="28" fillId="0" borderId="86" applyNumberFormat="0" applyFill="0" applyAlignment="0" applyProtection="0"/>
    <xf numFmtId="0" fontId="170" fillId="0" borderId="86" applyNumberFormat="0" applyFill="0" applyAlignment="0" applyProtection="0"/>
    <xf numFmtId="0" fontId="171" fillId="0" borderId="86" applyNumberFormat="0" applyFill="0" applyAlignment="0" applyProtection="0"/>
    <xf numFmtId="0" fontId="33" fillId="0" borderId="86" applyNumberFormat="0" applyFill="0" applyAlignment="0" applyProtection="0"/>
    <xf numFmtId="0" fontId="33" fillId="0" borderId="86" applyNumberFormat="0" applyFill="0" applyAlignment="0" applyProtection="0"/>
    <xf numFmtId="0" fontId="55" fillId="0" borderId="85" applyNumberFormat="0" applyFill="0" applyAlignment="0" applyProtection="0"/>
    <xf numFmtId="0" fontId="17" fillId="64" borderId="88" applyNumberFormat="0" applyFont="0" applyAlignment="0" applyProtection="0"/>
    <xf numFmtId="179" fontId="182" fillId="64" borderId="84" applyNumberFormat="0" applyAlignment="0" applyProtection="0"/>
    <xf numFmtId="179" fontId="182" fillId="64" borderId="84" applyNumberFormat="0" applyAlignment="0" applyProtection="0"/>
    <xf numFmtId="179" fontId="191" fillId="65" borderId="88" applyNumberFormat="0" applyFont="0" applyAlignment="0" applyProtection="0"/>
    <xf numFmtId="179" fontId="191" fillId="65" borderId="88" applyNumberFormat="0" applyFont="0" applyAlignment="0" applyProtection="0"/>
    <xf numFmtId="0" fontId="54" fillId="65" borderId="88" applyNumberFormat="0" applyFont="0" applyAlignment="0" applyProtection="0"/>
    <xf numFmtId="0" fontId="54" fillId="65" borderId="88" applyNumberFormat="0" applyFont="0" applyAlignment="0" applyProtection="0"/>
    <xf numFmtId="0" fontId="52" fillId="65" borderId="88" applyNumberFormat="0" applyFont="0" applyAlignment="0" applyProtection="0"/>
    <xf numFmtId="0" fontId="54" fillId="65" borderId="88" applyNumberFormat="0" applyFont="0" applyAlignment="0" applyProtection="0"/>
    <xf numFmtId="0" fontId="54" fillId="65" borderId="88" applyNumberFormat="0" applyFont="0" applyAlignment="0" applyProtection="0"/>
    <xf numFmtId="0" fontId="17" fillId="65" borderId="88" applyNumberFormat="0" applyFont="0" applyAlignment="0" applyProtection="0"/>
    <xf numFmtId="179" fontId="192" fillId="67" borderId="83" applyNumberFormat="0" applyAlignment="0" applyProtection="0"/>
    <xf numFmtId="179" fontId="192" fillId="67" borderId="83" applyNumberFormat="0" applyAlignment="0" applyProtection="0"/>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3" fontId="57" fillId="0" borderId="94">
      <alignment horizontal="left"/>
    </xf>
    <xf numFmtId="176"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0" fontId="61" fillId="50" borderId="96" applyNumberForma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83" fillId="67" borderId="95" applyNumberForma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176" fontId="57" fillId="0" borderId="91">
      <alignment horizontal="left"/>
    </xf>
    <xf numFmtId="173" fontId="57" fillId="0" borderId="94">
      <alignment horizontal="left"/>
    </xf>
    <xf numFmtId="0" fontId="59" fillId="63" borderId="95" applyNumberFormat="0" applyAlignment="0" applyProtection="0"/>
    <xf numFmtId="0" fontId="62" fillId="0" borderId="97" applyNumberFormat="0" applyFill="0" applyAlignment="0" applyProtection="0"/>
    <xf numFmtId="0" fontId="51" fillId="65" borderId="100" applyNumberFormat="0" applyFont="0" applyAlignment="0" applyProtection="0"/>
    <xf numFmtId="174" fontId="57" fillId="0" borderId="94">
      <alignment horizontal="left"/>
    </xf>
    <xf numFmtId="0" fontId="52" fillId="65" borderId="100" applyNumberFormat="0" applyFont="0" applyAlignment="0" applyProtection="0"/>
    <xf numFmtId="174" fontId="57" fillId="0" borderId="94">
      <alignment horizontal="left"/>
    </xf>
    <xf numFmtId="0" fontId="51" fillId="65" borderId="100" applyNumberFormat="0" applyFont="0" applyAlignment="0" applyProtection="0"/>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9" fontId="9" fillId="0" borderId="87" applyNumberFormat="0" applyFill="0" applyAlignment="0" applyProtection="0"/>
    <xf numFmtId="179" fontId="33" fillId="0" borderId="86" applyNumberFormat="0" applyFill="0" applyAlignment="0" applyProtection="0"/>
    <xf numFmtId="179" fontId="9" fillId="0" borderId="87" applyNumberFormat="0" applyFill="0" applyAlignment="0" applyProtection="0"/>
    <xf numFmtId="174"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0" fontId="61" fillId="50" borderId="96" applyNumberFormat="0" applyAlignment="0" applyProtection="0"/>
    <xf numFmtId="0" fontId="59" fillId="63" borderId="95" applyNumberFormat="0" applyAlignment="0" applyProtection="0"/>
    <xf numFmtId="0" fontId="61" fillId="50" borderId="96" applyNumberForma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17" fillId="65" borderId="100" applyNumberFormat="0" applyFont="0" applyAlignment="0" applyProtection="0"/>
    <xf numFmtId="0" fontId="51" fillId="65" borderId="100" applyNumberFormat="0" applyFont="0" applyAlignment="0" applyProtection="0"/>
    <xf numFmtId="0" fontId="62" fillId="0" borderId="97" applyNumberFormat="0" applyFill="0" applyAlignment="0" applyProtection="0"/>
    <xf numFmtId="0" fontId="52" fillId="65" borderId="100" applyNumberFormat="0" applyFont="0" applyAlignment="0" applyProtection="0"/>
    <xf numFmtId="0" fontId="52"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175" fontId="57" fillId="0" borderId="91">
      <alignment horizontal="left"/>
    </xf>
    <xf numFmtId="173"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6" fontId="57" fillId="0" borderId="94">
      <alignment horizontal="left"/>
    </xf>
    <xf numFmtId="173" fontId="57" fillId="0" borderId="94">
      <alignment horizontal="left"/>
    </xf>
    <xf numFmtId="173" fontId="57" fillId="0" borderId="94">
      <alignment horizontal="left"/>
    </xf>
    <xf numFmtId="176" fontId="57" fillId="0" borderId="94">
      <alignment horizontal="left"/>
    </xf>
    <xf numFmtId="176"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6" fontId="57" fillId="0" borderId="94">
      <alignment horizontal="left"/>
    </xf>
    <xf numFmtId="176" fontId="57" fillId="0" borderId="94">
      <alignment horizontal="left"/>
    </xf>
    <xf numFmtId="0" fontId="52" fillId="65" borderId="100" applyNumberFormat="0" applyFont="0" applyAlignment="0" applyProtection="0"/>
    <xf numFmtId="174" fontId="57" fillId="0" borderId="94">
      <alignment horizontal="left"/>
    </xf>
    <xf numFmtId="176" fontId="57" fillId="0" borderId="94">
      <alignment horizontal="left"/>
    </xf>
    <xf numFmtId="176" fontId="57" fillId="0" borderId="94">
      <alignment horizontal="left"/>
    </xf>
    <xf numFmtId="0" fontId="61" fillId="50" borderId="96" applyNumberFormat="0" applyAlignment="0" applyProtection="0"/>
    <xf numFmtId="0" fontId="51" fillId="65" borderId="88" applyNumberFormat="0" applyFont="0" applyAlignment="0" applyProtection="0"/>
    <xf numFmtId="176" fontId="57" fillId="0" borderId="94">
      <alignment horizontal="left"/>
    </xf>
    <xf numFmtId="0" fontId="52" fillId="65" borderId="100" applyNumberFormat="0" applyFont="0" applyAlignment="0" applyProtection="0"/>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3" fontId="57" fillId="0" borderId="94">
      <alignment horizontal="left"/>
    </xf>
    <xf numFmtId="0" fontId="51" fillId="65" borderId="100" applyNumberFormat="0" applyFont="0" applyAlignment="0" applyProtection="0"/>
    <xf numFmtId="175" fontId="57" fillId="0" borderId="94">
      <alignment horizontal="left"/>
    </xf>
    <xf numFmtId="175" fontId="57" fillId="0" borderId="94">
      <alignment horizontal="left"/>
    </xf>
    <xf numFmtId="175" fontId="57" fillId="0" borderId="94">
      <alignment horizontal="left"/>
    </xf>
    <xf numFmtId="176" fontId="57" fillId="0" borderId="94">
      <alignment horizontal="left"/>
    </xf>
    <xf numFmtId="173"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6" fontId="57" fillId="0" borderId="94">
      <alignment horizontal="left"/>
    </xf>
    <xf numFmtId="173" fontId="57" fillId="0" borderId="94">
      <alignment horizontal="left"/>
    </xf>
    <xf numFmtId="0" fontId="52" fillId="65" borderId="100" applyNumberFormat="0" applyFont="0" applyAlignment="0" applyProtection="0"/>
    <xf numFmtId="173" fontId="57" fillId="0" borderId="94">
      <alignment horizontal="left"/>
    </xf>
    <xf numFmtId="0" fontId="51" fillId="65" borderId="100" applyNumberFormat="0" applyFont="0" applyAlignment="0" applyProtection="0"/>
    <xf numFmtId="0" fontId="80" fillId="0" borderId="98" applyNumberFormat="0" applyFill="0" applyAlignment="0" applyProtection="0"/>
    <xf numFmtId="174" fontId="57" fillId="0" borderId="91">
      <alignment horizontal="left"/>
    </xf>
    <xf numFmtId="174" fontId="57" fillId="0" borderId="94">
      <alignment horizontal="left"/>
    </xf>
    <xf numFmtId="173" fontId="57" fillId="0" borderId="94">
      <alignment horizontal="left"/>
    </xf>
    <xf numFmtId="0" fontId="61" fillId="50" borderId="96" applyNumberFormat="0" applyAlignment="0" applyProtection="0"/>
    <xf numFmtId="175" fontId="57" fillId="0" borderId="94">
      <alignment horizontal="left"/>
    </xf>
    <xf numFmtId="175" fontId="57" fillId="0" borderId="94">
      <alignment horizontal="left"/>
    </xf>
    <xf numFmtId="175" fontId="57" fillId="0" borderId="94">
      <alignment horizontal="left"/>
    </xf>
    <xf numFmtId="176" fontId="57" fillId="0" borderId="94">
      <alignment horizontal="left"/>
    </xf>
    <xf numFmtId="173" fontId="57" fillId="0" borderId="94">
      <alignment horizontal="left"/>
    </xf>
    <xf numFmtId="176" fontId="57" fillId="0" borderId="94">
      <alignment horizontal="left"/>
    </xf>
    <xf numFmtId="0" fontId="51" fillId="65" borderId="100" applyNumberFormat="0" applyFont="0" applyAlignment="0" applyProtection="0"/>
    <xf numFmtId="176" fontId="57" fillId="0" borderId="91">
      <alignment horizontal="left"/>
    </xf>
    <xf numFmtId="173" fontId="57" fillId="0" borderId="94">
      <alignment horizontal="left"/>
    </xf>
    <xf numFmtId="174" fontId="57" fillId="0" borderId="94">
      <alignment horizontal="left"/>
    </xf>
    <xf numFmtId="173" fontId="57" fillId="0" borderId="94">
      <alignment horizontal="left"/>
    </xf>
    <xf numFmtId="0" fontId="51" fillId="65" borderId="100" applyNumberFormat="0" applyFont="0" applyAlignment="0" applyProtection="0"/>
    <xf numFmtId="0" fontId="52" fillId="65" borderId="100" applyNumberFormat="0" applyFont="0" applyAlignment="0" applyProtection="0"/>
    <xf numFmtId="174"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0" fontId="59" fillId="63" borderId="95" applyNumberFormat="0" applyAlignment="0" applyProtection="0"/>
    <xf numFmtId="0" fontId="59" fillId="63" borderId="95" applyNumberFormat="0" applyAlignment="0" applyProtection="0"/>
    <xf numFmtId="0" fontId="59" fillId="63" borderId="95" applyNumberFormat="0" applyAlignment="0" applyProtection="0"/>
    <xf numFmtId="0" fontId="59" fillId="63" borderId="95" applyNumberFormat="0" applyAlignment="0" applyProtection="0"/>
    <xf numFmtId="0" fontId="59" fillId="63" borderId="95" applyNumberFormat="0" applyAlignment="0" applyProtection="0"/>
    <xf numFmtId="0" fontId="59" fillId="63" borderId="95" applyNumberFormat="0" applyAlignment="0" applyProtection="0"/>
    <xf numFmtId="0" fontId="59" fillId="63" borderId="95" applyNumberFormat="0" applyAlignment="0" applyProtection="0"/>
    <xf numFmtId="0" fontId="59" fillId="63" borderId="95" applyNumberFormat="0" applyAlignment="0" applyProtection="0"/>
    <xf numFmtId="0" fontId="59" fillId="63" borderId="95" applyNumberFormat="0" applyAlignment="0" applyProtection="0"/>
    <xf numFmtId="0" fontId="59" fillId="63" borderId="95" applyNumberFormat="0" applyAlignment="0" applyProtection="0"/>
    <xf numFmtId="0" fontId="83" fillId="67" borderId="95" applyNumberFormat="0" applyAlignment="0" applyProtection="0"/>
    <xf numFmtId="0" fontId="60" fillId="63" borderId="96" applyNumberFormat="0" applyAlignment="0" applyProtection="0"/>
    <xf numFmtId="0" fontId="60" fillId="63" borderId="96" applyNumberFormat="0" applyAlignment="0" applyProtection="0"/>
    <xf numFmtId="0" fontId="60" fillId="63" borderId="96" applyNumberFormat="0" applyAlignment="0" applyProtection="0"/>
    <xf numFmtId="0" fontId="60" fillId="63" borderId="96" applyNumberFormat="0" applyAlignment="0" applyProtection="0"/>
    <xf numFmtId="0" fontId="60" fillId="63" borderId="96" applyNumberFormat="0" applyAlignment="0" applyProtection="0"/>
    <xf numFmtId="0" fontId="60" fillId="63" borderId="96" applyNumberFormat="0" applyAlignment="0" applyProtection="0"/>
    <xf numFmtId="0" fontId="60" fillId="63" borderId="96" applyNumberFormat="0" applyAlignment="0" applyProtection="0"/>
    <xf numFmtId="0" fontId="60" fillId="63" borderId="96" applyNumberFormat="0" applyAlignment="0" applyProtection="0"/>
    <xf numFmtId="0" fontId="60" fillId="63" borderId="96" applyNumberFormat="0" applyAlignment="0" applyProtection="0"/>
    <xf numFmtId="0" fontId="60" fillId="63" borderId="96" applyNumberFormat="0" applyAlignment="0" applyProtection="0"/>
    <xf numFmtId="0" fontId="61" fillId="50" borderId="96" applyNumberFormat="0" applyAlignment="0" applyProtection="0"/>
    <xf numFmtId="0" fontId="60" fillId="63" borderId="96" applyNumberFormat="0" applyAlignment="0" applyProtection="0"/>
    <xf numFmtId="0" fontId="61" fillId="50" borderId="96" applyNumberFormat="0" applyAlignment="0" applyProtection="0"/>
    <xf numFmtId="0" fontId="61" fillId="50" borderId="96" applyNumberFormat="0" applyAlignment="0" applyProtection="0"/>
    <xf numFmtId="0" fontId="61" fillId="50" borderId="96" applyNumberFormat="0" applyAlignment="0" applyProtection="0"/>
    <xf numFmtId="0" fontId="61" fillId="50" borderId="96" applyNumberFormat="0" applyAlignment="0" applyProtection="0"/>
    <xf numFmtId="0" fontId="61" fillId="50" borderId="96" applyNumberFormat="0" applyAlignment="0" applyProtection="0"/>
    <xf numFmtId="0" fontId="61" fillId="50" borderId="96" applyNumberFormat="0" applyAlignment="0" applyProtection="0"/>
    <xf numFmtId="0" fontId="103" fillId="64" borderId="96" applyNumberFormat="0" applyAlignment="0" applyProtection="0"/>
    <xf numFmtId="0" fontId="61" fillId="50" borderId="96" applyNumberFormat="0" applyAlignment="0" applyProtection="0"/>
    <xf numFmtId="0" fontId="62" fillId="0" borderId="97" applyNumberFormat="0" applyFill="0" applyAlignment="0" applyProtection="0"/>
    <xf numFmtId="0" fontId="62" fillId="0" borderId="97" applyNumberFormat="0" applyFill="0" applyAlignment="0" applyProtection="0"/>
    <xf numFmtId="0" fontId="62" fillId="0" borderId="97" applyNumberFormat="0" applyFill="0" applyAlignment="0" applyProtection="0"/>
    <xf numFmtId="0" fontId="62" fillId="0" borderId="97" applyNumberFormat="0" applyFill="0" applyAlignment="0" applyProtection="0"/>
    <xf numFmtId="0" fontId="62" fillId="0" borderId="97" applyNumberFormat="0" applyFill="0" applyAlignment="0" applyProtection="0"/>
    <xf numFmtId="0" fontId="62" fillId="0" borderId="97" applyNumberFormat="0" applyFill="0" applyAlignment="0" applyProtection="0"/>
    <xf numFmtId="0" fontId="62" fillId="0" borderId="97" applyNumberFormat="0" applyFill="0" applyAlignment="0" applyProtection="0"/>
    <xf numFmtId="0" fontId="62" fillId="0" borderId="97" applyNumberFormat="0" applyFill="0" applyAlignment="0" applyProtection="0"/>
    <xf numFmtId="0" fontId="62" fillId="0" borderId="97" applyNumberFormat="0" applyFill="0" applyAlignment="0" applyProtection="0"/>
    <xf numFmtId="0" fontId="80" fillId="0" borderId="99" applyNumberFormat="0" applyFill="0" applyAlignment="0" applyProtection="0"/>
    <xf numFmtId="0" fontId="80" fillId="0" borderId="99" applyNumberFormat="0" applyFill="0" applyAlignment="0" applyProtection="0"/>
    <xf numFmtId="0" fontId="62" fillId="0" borderId="97" applyNumberFormat="0" applyFill="0" applyAlignment="0" applyProtection="0"/>
    <xf numFmtId="0" fontId="62" fillId="0" borderId="97" applyNumberFormat="0" applyFill="0" applyAlignment="0" applyProtection="0"/>
    <xf numFmtId="0" fontId="51" fillId="65" borderId="100" applyNumberFormat="0" applyFont="0" applyAlignment="0" applyProtection="0"/>
    <xf numFmtId="0" fontId="62" fillId="0" borderId="97" applyNumberFormat="0" applyFill="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80" fillId="0" borderId="98" applyNumberFormat="0" applyFill="0" applyAlignment="0" applyProtection="0"/>
    <xf numFmtId="0" fontId="51"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1" fillId="65" borderId="100" applyNumberFormat="0" applyFont="0" applyAlignment="0" applyProtection="0"/>
    <xf numFmtId="176" fontId="57" fillId="0" borderId="94">
      <alignment horizontal="left"/>
    </xf>
    <xf numFmtId="176" fontId="57" fillId="0" borderId="94">
      <alignment horizontal="left"/>
    </xf>
    <xf numFmtId="173" fontId="57" fillId="0" borderId="94">
      <alignment horizontal="left"/>
    </xf>
    <xf numFmtId="0" fontId="61" fillId="50" borderId="96" applyNumberFormat="0" applyAlignment="0" applyProtection="0"/>
    <xf numFmtId="0" fontId="61" fillId="50" borderId="96" applyNumberFormat="0" applyAlignment="0" applyProtection="0"/>
    <xf numFmtId="0" fontId="61" fillId="50" borderId="96" applyNumberForma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60" fillId="63" borderId="96" applyNumberFormat="0" applyAlignment="0" applyProtection="0"/>
    <xf numFmtId="0" fontId="52" fillId="65" borderId="100" applyNumberFormat="0" applyFont="0" applyAlignment="0" applyProtection="0"/>
    <xf numFmtId="0" fontId="52" fillId="65" borderId="100" applyNumberFormat="0" applyFont="0" applyAlignment="0" applyProtection="0"/>
    <xf numFmtId="0" fontId="51" fillId="65" borderId="100" applyNumberFormat="0" applyFont="0" applyAlignment="0" applyProtection="0"/>
    <xf numFmtId="0" fontId="17" fillId="70" borderId="91">
      <alignment horizontal="centerContinuous" wrapText="1"/>
    </xf>
    <xf numFmtId="179" fontId="17" fillId="70" borderId="91">
      <alignment horizontal="centerContinuous" wrapText="1"/>
    </xf>
    <xf numFmtId="174" fontId="57" fillId="0" borderId="94">
      <alignment horizontal="left"/>
    </xf>
    <xf numFmtId="174"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0" fontId="60" fillId="63" borderId="96" applyNumberFormat="0" applyAlignment="0" applyProtection="0"/>
    <xf numFmtId="0" fontId="60" fillId="63" borderId="96" applyNumberFormat="0" applyAlignment="0" applyProtection="0"/>
    <xf numFmtId="0" fontId="62" fillId="0" borderId="97" applyNumberFormat="0" applyFill="0" applyAlignment="0" applyProtection="0"/>
    <xf numFmtId="0" fontId="62" fillId="0" borderId="97" applyNumberFormat="0" applyFill="0" applyAlignment="0" applyProtection="0"/>
    <xf numFmtId="0" fontId="51" fillId="65" borderId="100" applyNumberFormat="0" applyFont="0" applyAlignment="0" applyProtection="0"/>
    <xf numFmtId="0" fontId="51"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62" fillId="0" borderId="97" applyNumberFormat="0" applyFill="0" applyAlignment="0" applyProtection="0"/>
    <xf numFmtId="0" fontId="61" fillId="50" borderId="96" applyNumberFormat="0" applyAlignment="0" applyProtection="0"/>
    <xf numFmtId="0" fontId="61" fillId="50" borderId="96" applyNumberFormat="0" applyAlignment="0" applyProtection="0"/>
    <xf numFmtId="0" fontId="84" fillId="67" borderId="96" applyNumberFormat="0" applyAlignment="0" applyProtection="0"/>
    <xf numFmtId="0" fontId="60" fillId="63" borderId="96" applyNumberFormat="0" applyAlignment="0" applyProtection="0"/>
    <xf numFmtId="0" fontId="60" fillId="63" borderId="96" applyNumberFormat="0" applyAlignment="0" applyProtection="0"/>
    <xf numFmtId="0" fontId="59" fillId="63" borderId="95" applyNumberFormat="0" applyAlignment="0" applyProtection="0"/>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3" fontId="57" fillId="0" borderId="91">
      <alignment horizontal="left"/>
    </xf>
    <xf numFmtId="176" fontId="57" fillId="0" borderId="91">
      <alignment horizontal="left"/>
    </xf>
    <xf numFmtId="174" fontId="57" fillId="0" borderId="91">
      <alignment horizontal="left"/>
    </xf>
    <xf numFmtId="0" fontId="83" fillId="63" borderId="83" applyNumberFormat="0" applyAlignment="0" applyProtection="0"/>
    <xf numFmtId="0" fontId="83" fillId="63" borderId="83" applyNumberFormat="0" applyAlignment="0" applyProtection="0"/>
    <xf numFmtId="0" fontId="237" fillId="63" borderId="84" applyNumberFormat="0" applyAlignment="0" applyProtection="0"/>
    <xf numFmtId="0" fontId="237" fillId="63" borderId="84" applyNumberFormat="0" applyAlignment="0" applyProtection="0"/>
    <xf numFmtId="0" fontId="237" fillId="63" borderId="84" applyNumberFormat="0" applyAlignment="0" applyProtection="0"/>
    <xf numFmtId="0" fontId="52" fillId="65" borderId="100" applyNumberFormat="0" applyFont="0" applyAlignment="0" applyProtection="0"/>
    <xf numFmtId="0" fontId="103" fillId="50" borderId="84" applyNumberFormat="0" applyAlignment="0" applyProtection="0"/>
    <xf numFmtId="0" fontId="103" fillId="50" borderId="84" applyNumberFormat="0" applyAlignment="0" applyProtection="0"/>
    <xf numFmtId="0" fontId="103" fillId="50" borderId="84" applyNumberFormat="0" applyAlignment="0" applyProtection="0"/>
    <xf numFmtId="0" fontId="80" fillId="0" borderId="85" applyNumberFormat="0" applyFill="0" applyAlignment="0" applyProtection="0"/>
    <xf numFmtId="0" fontId="80" fillId="0" borderId="85" applyNumberFormat="0" applyFill="0" applyAlignment="0" applyProtection="0"/>
    <xf numFmtId="0" fontId="33" fillId="0" borderId="86" applyNumberFormat="0" applyFill="0" applyAlignment="0" applyProtection="0"/>
    <xf numFmtId="0" fontId="17" fillId="65" borderId="88" applyNumberFormat="0" applyFont="0" applyAlignment="0" applyProtection="0"/>
    <xf numFmtId="0" fontId="17" fillId="65" borderId="88" applyNumberFormat="0" applyFont="0" applyAlignment="0" applyProtection="0"/>
    <xf numFmtId="175" fontId="57" fillId="0" borderId="91">
      <alignment horizontal="left"/>
    </xf>
    <xf numFmtId="173" fontId="57" fillId="0" borderId="94">
      <alignment horizontal="left"/>
    </xf>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83" fillId="63" borderId="83" applyNumberFormat="0" applyAlignment="0" applyProtection="0"/>
    <xf numFmtId="0" fontId="83" fillId="63" borderId="83" applyNumberFormat="0" applyAlignment="0" applyProtection="0"/>
    <xf numFmtId="0" fontId="237" fillId="63" borderId="84" applyNumberFormat="0" applyAlignment="0" applyProtection="0"/>
    <xf numFmtId="0" fontId="237" fillId="63" borderId="84" applyNumberFormat="0" applyAlignment="0" applyProtection="0"/>
    <xf numFmtId="0" fontId="84" fillId="67" borderId="96" applyNumberFormat="0" applyAlignment="0" applyProtection="0"/>
    <xf numFmtId="0" fontId="237" fillId="63" borderId="84" applyNumberFormat="0" applyAlignment="0" applyProtection="0"/>
    <xf numFmtId="174" fontId="57" fillId="0" borderId="94">
      <alignment horizontal="left"/>
    </xf>
    <xf numFmtId="0" fontId="103" fillId="50" borderId="84" applyNumberFormat="0" applyAlignment="0" applyProtection="0"/>
    <xf numFmtId="0" fontId="103" fillId="50" borderId="84" applyNumberFormat="0" applyAlignment="0" applyProtection="0"/>
    <xf numFmtId="0" fontId="103" fillId="50" borderId="84" applyNumberFormat="0" applyAlignment="0" applyProtection="0"/>
    <xf numFmtId="0" fontId="80" fillId="0" borderId="85" applyNumberFormat="0" applyFill="0" applyAlignment="0" applyProtection="0"/>
    <xf numFmtId="0" fontId="80" fillId="0" borderId="85" applyNumberFormat="0" applyFill="0" applyAlignment="0" applyProtection="0"/>
    <xf numFmtId="0" fontId="17" fillId="65" borderId="88" applyNumberFormat="0" applyFont="0" applyAlignment="0" applyProtection="0"/>
    <xf numFmtId="0" fontId="17" fillId="65" borderId="88" applyNumberFormat="0" applyFont="0" applyAlignment="0" applyProtection="0"/>
    <xf numFmtId="0" fontId="54" fillId="65" borderId="88" applyNumberFormat="0" applyFont="0" applyAlignment="0" applyProtection="0"/>
    <xf numFmtId="174" fontId="57" fillId="0" borderId="94">
      <alignment horizontal="left"/>
    </xf>
    <xf numFmtId="174" fontId="57" fillId="0" borderId="94">
      <alignment horizontal="left"/>
    </xf>
    <xf numFmtId="174"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0" fontId="60" fillId="63" borderId="96" applyNumberFormat="0" applyAlignment="0" applyProtection="0"/>
    <xf numFmtId="0" fontId="51" fillId="65" borderId="100" applyNumberFormat="0" applyFont="0" applyAlignment="0" applyProtection="0"/>
    <xf numFmtId="173" fontId="57" fillId="0" borderId="94">
      <alignment horizontal="left"/>
    </xf>
    <xf numFmtId="0" fontId="59" fillId="63" borderId="95" applyNumberFormat="0" applyAlignment="0" applyProtection="0"/>
    <xf numFmtId="0" fontId="51" fillId="65" borderId="100" applyNumberFormat="0" applyFont="0" applyAlignment="0" applyProtection="0"/>
    <xf numFmtId="0" fontId="59" fillId="63" borderId="95" applyNumberFormat="0" applyAlignment="0" applyProtection="0"/>
    <xf numFmtId="0" fontId="52" fillId="65" borderId="100" applyNumberFormat="0" applyFont="0" applyAlignment="0" applyProtection="0"/>
    <xf numFmtId="0" fontId="62" fillId="0" borderId="97" applyNumberFormat="0" applyFill="0" applyAlignment="0" applyProtection="0"/>
    <xf numFmtId="176"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6" fontId="57" fillId="0" borderId="94">
      <alignment horizontal="left"/>
    </xf>
    <xf numFmtId="176" fontId="57" fillId="0" borderId="94">
      <alignment horizontal="left"/>
    </xf>
    <xf numFmtId="0" fontId="103" fillId="64" borderId="96" applyNumberFormat="0" applyAlignment="0" applyProtection="0"/>
    <xf numFmtId="173" fontId="57" fillId="0" borderId="94">
      <alignment horizontal="left"/>
    </xf>
    <xf numFmtId="173" fontId="57" fillId="0" borderId="94">
      <alignment horizontal="left"/>
    </xf>
    <xf numFmtId="0" fontId="51" fillId="65" borderId="100" applyNumberFormat="0" applyFont="0" applyAlignment="0" applyProtection="0"/>
    <xf numFmtId="173" fontId="57" fillId="0" borderId="94">
      <alignment horizontal="left"/>
    </xf>
    <xf numFmtId="173" fontId="57" fillId="0" borderId="94">
      <alignment horizontal="left"/>
    </xf>
    <xf numFmtId="0" fontId="59" fillId="63" borderId="83" applyNumberFormat="0" applyAlignment="0" applyProtection="0"/>
    <xf numFmtId="0" fontId="60" fillId="63" borderId="84" applyNumberFormat="0" applyAlignment="0" applyProtection="0"/>
    <xf numFmtId="0" fontId="62" fillId="0" borderId="85" applyNumberFormat="0" applyFill="0" applyAlignment="0" applyProtection="0"/>
    <xf numFmtId="0" fontId="52" fillId="65" borderId="88" applyNumberFormat="0" applyFont="0" applyAlignment="0" applyProtection="0"/>
    <xf numFmtId="0" fontId="52" fillId="65" borderId="88" applyNumberFormat="0" applyFont="0" applyAlignment="0" applyProtection="0"/>
    <xf numFmtId="0" fontId="52" fillId="65" borderId="88" applyNumberFormat="0" applyFont="0" applyAlignment="0" applyProtection="0"/>
    <xf numFmtId="175" fontId="57" fillId="0" borderId="94">
      <alignment horizontal="left"/>
    </xf>
    <xf numFmtId="175" fontId="57" fillId="0" borderId="94">
      <alignment horizontal="left"/>
    </xf>
    <xf numFmtId="175" fontId="57" fillId="0" borderId="94">
      <alignment horizontal="left"/>
    </xf>
    <xf numFmtId="176" fontId="57" fillId="0" borderId="94">
      <alignment horizontal="left"/>
    </xf>
    <xf numFmtId="176" fontId="57" fillId="0" borderId="94">
      <alignment horizontal="left"/>
    </xf>
    <xf numFmtId="173" fontId="57" fillId="0" borderId="94">
      <alignment horizontal="left"/>
    </xf>
    <xf numFmtId="0" fontId="52" fillId="65" borderId="100" applyNumberFormat="0" applyFont="0" applyAlignment="0" applyProtection="0"/>
    <xf numFmtId="176" fontId="57" fillId="0" borderId="94">
      <alignment horizontal="left"/>
    </xf>
    <xf numFmtId="173" fontId="57" fillId="0" borderId="94">
      <alignment horizontal="left"/>
    </xf>
    <xf numFmtId="0" fontId="17" fillId="65" borderId="88" applyNumberFormat="0" applyFont="0" applyAlignment="0" applyProtection="0"/>
    <xf numFmtId="176" fontId="57" fillId="0" borderId="94">
      <alignment horizontal="left"/>
    </xf>
    <xf numFmtId="176" fontId="57" fillId="0" borderId="94">
      <alignment horizontal="left"/>
    </xf>
    <xf numFmtId="0" fontId="147" fillId="71" borderId="90">
      <alignment horizontal="left" vertical="top" wrapText="1"/>
    </xf>
    <xf numFmtId="0" fontId="114" fillId="65" borderId="88" applyNumberFormat="0" applyFont="0" applyAlignment="0" applyProtection="0"/>
    <xf numFmtId="0" fontId="17" fillId="65" borderId="88" applyNumberFormat="0" applyFont="0" applyAlignment="0" applyProtection="0"/>
    <xf numFmtId="176" fontId="57" fillId="0" borderId="94">
      <alignment horizontal="left"/>
    </xf>
    <xf numFmtId="176"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5" fontId="57" fillId="0" borderId="91">
      <alignment horizontal="left"/>
    </xf>
    <xf numFmtId="175" fontId="57" fillId="0" borderId="91">
      <alignment horizontal="left"/>
    </xf>
    <xf numFmtId="176" fontId="57" fillId="0" borderId="91">
      <alignment horizontal="left"/>
    </xf>
    <xf numFmtId="173" fontId="57" fillId="0" borderId="91">
      <alignment horizontal="left"/>
    </xf>
    <xf numFmtId="174" fontId="57" fillId="0" borderId="91">
      <alignment horizontal="left"/>
    </xf>
    <xf numFmtId="0" fontId="18" fillId="0" borderId="93" applyAlignment="0">
      <alignment horizontal="left"/>
    </xf>
    <xf numFmtId="0" fontId="18" fillId="0" borderId="93" applyAlignment="0">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0" fontId="51"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83" fillId="67" borderId="95" applyNumberForma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62" fillId="0" borderId="97" applyNumberFormat="0" applyFill="0" applyAlignment="0" applyProtection="0"/>
    <xf numFmtId="0" fontId="61" fillId="50" borderId="96" applyNumberFormat="0" applyAlignment="0" applyProtection="0"/>
    <xf numFmtId="0" fontId="61" fillId="50" borderId="96" applyNumberFormat="0" applyAlignment="0" applyProtection="0"/>
    <xf numFmtId="0" fontId="61" fillId="50" borderId="96" applyNumberFormat="0" applyAlignment="0" applyProtection="0"/>
    <xf numFmtId="0" fontId="84" fillId="67" borderId="96" applyNumberFormat="0" applyAlignment="0" applyProtection="0"/>
    <xf numFmtId="0" fontId="60" fillId="63" borderId="96" applyNumberFormat="0" applyAlignment="0" applyProtection="0"/>
    <xf numFmtId="0" fontId="59" fillId="63" borderId="95" applyNumberFormat="0" applyAlignment="0" applyProtection="0"/>
    <xf numFmtId="0" fontId="59" fillId="63" borderId="95" applyNumberFormat="0" applyAlignment="0" applyProtection="0"/>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6"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9" fontId="183" fillId="70" borderId="93">
      <alignment wrapText="1"/>
    </xf>
    <xf numFmtId="176" fontId="57" fillId="0" borderId="91">
      <alignment horizontal="left"/>
    </xf>
    <xf numFmtId="175" fontId="57" fillId="0" borderId="91">
      <alignment horizontal="left"/>
    </xf>
    <xf numFmtId="174" fontId="57" fillId="0" borderId="91">
      <alignment horizontal="left"/>
    </xf>
    <xf numFmtId="174" fontId="57" fillId="0" borderId="91">
      <alignment horizontal="left"/>
    </xf>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61" fillId="50" borderId="96" applyNumberFormat="0" applyAlignment="0" applyProtection="0"/>
    <xf numFmtId="0" fontId="61" fillId="50" borderId="96" applyNumberFormat="0" applyAlignment="0" applyProtection="0"/>
    <xf numFmtId="0" fontId="60" fillId="63" borderId="96" applyNumberFormat="0" applyAlignment="0" applyProtection="0"/>
    <xf numFmtId="0" fontId="59" fillId="63" borderId="95" applyNumberFormat="0" applyAlignment="0" applyProtection="0"/>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6" fontId="57" fillId="0" borderId="91">
      <alignment horizontal="left"/>
    </xf>
    <xf numFmtId="175" fontId="57" fillId="0" borderId="91">
      <alignment horizontal="left"/>
    </xf>
    <xf numFmtId="0" fontId="51" fillId="65" borderId="100" applyNumberFormat="0" applyFont="0" applyAlignment="0" applyProtection="0"/>
    <xf numFmtId="0" fontId="51" fillId="65" borderId="100" applyNumberFormat="0" applyFont="0" applyAlignment="0" applyProtection="0"/>
    <xf numFmtId="0" fontId="52" fillId="65" borderId="100" applyNumberFormat="0" applyFont="0" applyAlignment="0" applyProtection="0"/>
    <xf numFmtId="0" fontId="59" fillId="63" borderId="95" applyNumberFormat="0" applyAlignment="0" applyProtection="0"/>
    <xf numFmtId="0" fontId="51" fillId="65" borderId="100" applyNumberFormat="0" applyFont="0" applyAlignment="0" applyProtection="0"/>
    <xf numFmtId="0" fontId="51" fillId="65" borderId="100" applyNumberFormat="0" applyFont="0" applyAlignment="0" applyProtection="0"/>
    <xf numFmtId="0" fontId="61" fillId="50" borderId="96" applyNumberFormat="0" applyAlignment="0" applyProtection="0"/>
    <xf numFmtId="0" fontId="84" fillId="67" borderId="96" applyNumberFormat="0" applyAlignment="0" applyProtection="0"/>
    <xf numFmtId="0" fontId="51"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62" fillId="0" borderId="97" applyNumberFormat="0" applyFill="0" applyAlignment="0" applyProtection="0"/>
    <xf numFmtId="0" fontId="62" fillId="0" borderId="97" applyNumberFormat="0" applyFill="0" applyAlignment="0" applyProtection="0"/>
    <xf numFmtId="0" fontId="62" fillId="0" borderId="97" applyNumberFormat="0" applyFill="0" applyAlignment="0" applyProtection="0"/>
    <xf numFmtId="0" fontId="60" fillId="63" borderId="96" applyNumberFormat="0" applyAlignment="0" applyProtection="0"/>
    <xf numFmtId="0" fontId="60" fillId="63" borderId="96" applyNumberFormat="0" applyAlignment="0" applyProtection="0"/>
    <xf numFmtId="0" fontId="60" fillId="63" borderId="96" applyNumberFormat="0" applyAlignment="0" applyProtection="0"/>
    <xf numFmtId="0" fontId="83" fillId="67" borderId="95" applyNumberFormat="0" applyAlignment="0" applyProtection="0"/>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3"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9" fontId="183" fillId="70" borderId="93">
      <alignment wrapText="1"/>
    </xf>
    <xf numFmtId="0" fontId="85" fillId="0" borderId="91"/>
    <xf numFmtId="0" fontId="51" fillId="65" borderId="100" applyNumberFormat="0" applyFont="0" applyAlignment="0" applyProtection="0"/>
    <xf numFmtId="0" fontId="84" fillId="67" borderId="96" applyNumberFormat="0" applyAlignment="0" applyProtection="0"/>
    <xf numFmtId="0" fontId="51" fillId="65" borderId="100" applyNumberFormat="0" applyFont="0" applyAlignment="0" applyProtection="0"/>
    <xf numFmtId="0" fontId="84" fillId="67" borderId="96" applyNumberFormat="0" applyAlignment="0" applyProtection="0"/>
    <xf numFmtId="0" fontId="51" fillId="65" borderId="100" applyNumberFormat="0" applyFont="0" applyAlignment="0" applyProtection="0"/>
    <xf numFmtId="0" fontId="109" fillId="65" borderId="100" applyNumberFormat="0" applyFont="0" applyAlignment="0" applyProtection="0"/>
    <xf numFmtId="0" fontId="51" fillId="65" borderId="100" applyNumberFormat="0" applyFont="0" applyAlignment="0" applyProtection="0"/>
    <xf numFmtId="0" fontId="84" fillId="67" borderId="96" applyNumberFormat="0" applyAlignment="0" applyProtection="0"/>
    <xf numFmtId="174" fontId="57" fillId="0" borderId="79">
      <alignment horizontal="left"/>
    </xf>
    <xf numFmtId="174" fontId="57" fillId="0" borderId="79">
      <alignment horizontal="left"/>
    </xf>
    <xf numFmtId="174" fontId="57" fillId="0" borderId="79">
      <alignment horizontal="left"/>
    </xf>
    <xf numFmtId="175" fontId="57" fillId="0" borderId="79">
      <alignment horizontal="left"/>
    </xf>
    <xf numFmtId="175" fontId="57" fillId="0" borderId="79">
      <alignment horizontal="left"/>
    </xf>
    <xf numFmtId="175" fontId="57" fillId="0" borderId="79">
      <alignment horizontal="left"/>
    </xf>
    <xf numFmtId="176" fontId="57" fillId="0" borderId="79">
      <alignment horizontal="left"/>
    </xf>
    <xf numFmtId="176" fontId="57" fillId="0" borderId="79">
      <alignment horizontal="left"/>
    </xf>
    <xf numFmtId="176" fontId="57" fillId="0" borderId="79">
      <alignment horizontal="left"/>
    </xf>
    <xf numFmtId="173" fontId="57" fillId="0" borderId="79">
      <alignment horizontal="left"/>
    </xf>
    <xf numFmtId="173" fontId="57" fillId="0" borderId="79">
      <alignment horizontal="left"/>
    </xf>
    <xf numFmtId="173" fontId="57" fillId="0" borderId="79">
      <alignment horizontal="left"/>
    </xf>
    <xf numFmtId="174" fontId="57" fillId="0" borderId="79">
      <alignment horizontal="left"/>
    </xf>
    <xf numFmtId="174" fontId="57" fillId="0" borderId="79">
      <alignment horizontal="left"/>
    </xf>
    <xf numFmtId="174" fontId="57" fillId="0" borderId="79">
      <alignment horizontal="left"/>
    </xf>
    <xf numFmtId="175" fontId="57" fillId="0" borderId="79">
      <alignment horizontal="left"/>
    </xf>
    <xf numFmtId="175" fontId="57" fillId="0" borderId="79">
      <alignment horizontal="left"/>
    </xf>
    <xf numFmtId="175" fontId="57" fillId="0" borderId="79">
      <alignment horizontal="left"/>
    </xf>
    <xf numFmtId="176" fontId="57" fillId="0" borderId="79">
      <alignment horizontal="left"/>
    </xf>
    <xf numFmtId="176" fontId="57" fillId="0" borderId="79">
      <alignment horizontal="left"/>
    </xf>
    <xf numFmtId="176" fontId="57" fillId="0" borderId="79">
      <alignment horizontal="left"/>
    </xf>
    <xf numFmtId="173" fontId="57" fillId="0" borderId="79">
      <alignment horizontal="left"/>
    </xf>
    <xf numFmtId="173" fontId="57" fillId="0" borderId="79">
      <alignment horizontal="left"/>
    </xf>
    <xf numFmtId="173" fontId="57" fillId="0" borderId="79">
      <alignment horizontal="left"/>
    </xf>
    <xf numFmtId="0" fontId="85" fillId="0" borderId="79"/>
    <xf numFmtId="0" fontId="18" fillId="0" borderId="81" applyAlignment="0">
      <alignment horizontal="left"/>
    </xf>
    <xf numFmtId="0" fontId="18" fillId="0" borderId="81" applyAlignment="0">
      <alignment horizontal="left"/>
    </xf>
    <xf numFmtId="0" fontId="18" fillId="0" borderId="81" applyAlignment="0">
      <alignment horizontal="left"/>
    </xf>
    <xf numFmtId="0" fontId="18" fillId="0" borderId="81" applyAlignment="0">
      <alignment horizontal="left"/>
    </xf>
    <xf numFmtId="0" fontId="18" fillId="0" borderId="81" applyAlignment="0">
      <alignment horizontal="left"/>
    </xf>
    <xf numFmtId="0" fontId="18" fillId="0" borderId="81" applyAlignment="0">
      <alignment horizontal="left"/>
    </xf>
    <xf numFmtId="0" fontId="18" fillId="0" borderId="81" applyAlignment="0">
      <alignment horizontal="left"/>
    </xf>
    <xf numFmtId="0" fontId="18" fillId="0" borderId="81" applyAlignment="0">
      <alignment horizontal="left"/>
    </xf>
    <xf numFmtId="0" fontId="18" fillId="0" borderId="81" applyAlignment="0">
      <alignment horizontal="left"/>
    </xf>
    <xf numFmtId="0" fontId="18" fillId="0" borderId="81" applyAlignment="0">
      <alignment horizontal="left"/>
    </xf>
    <xf numFmtId="0" fontId="81" fillId="70" borderId="79">
      <alignment horizontal="left"/>
    </xf>
    <xf numFmtId="0" fontId="17" fillId="70" borderId="79">
      <alignment horizontal="centerContinuous" wrapText="1"/>
    </xf>
    <xf numFmtId="0" fontId="85" fillId="70" borderId="81">
      <alignment wrapText="1"/>
    </xf>
    <xf numFmtId="0" fontId="85" fillId="70" borderId="81">
      <alignment wrapText="1"/>
    </xf>
    <xf numFmtId="0" fontId="85" fillId="70" borderId="81">
      <alignment wrapText="1"/>
    </xf>
    <xf numFmtId="0" fontId="85" fillId="70" borderId="81">
      <alignment wrapText="1"/>
    </xf>
    <xf numFmtId="0" fontId="85" fillId="70" borderId="81">
      <alignment wrapText="1"/>
    </xf>
    <xf numFmtId="0" fontId="85" fillId="70" borderId="79"/>
    <xf numFmtId="174" fontId="57" fillId="0" borderId="79">
      <alignment horizontal="left"/>
    </xf>
    <xf numFmtId="175" fontId="57" fillId="0" borderId="79">
      <alignment horizontal="left"/>
    </xf>
    <xf numFmtId="176" fontId="57" fillId="0" borderId="79">
      <alignment horizontal="left"/>
    </xf>
    <xf numFmtId="173" fontId="57" fillId="0" borderId="79">
      <alignment horizontal="left"/>
    </xf>
    <xf numFmtId="0" fontId="147" fillId="71" borderId="78">
      <alignment horizontal="left" vertical="top" wrapText="1"/>
    </xf>
    <xf numFmtId="0" fontId="147" fillId="71" borderId="80">
      <alignment horizontal="left" vertical="top"/>
    </xf>
    <xf numFmtId="0" fontId="85" fillId="0" borderId="79"/>
    <xf numFmtId="179" fontId="17" fillId="44" borderId="79"/>
    <xf numFmtId="179" fontId="17" fillId="70" borderId="79">
      <alignment horizontal="centerContinuous" wrapText="1"/>
    </xf>
    <xf numFmtId="0" fontId="17" fillId="70" borderId="79">
      <alignment horizontal="centerContinuous" wrapText="1"/>
    </xf>
    <xf numFmtId="179" fontId="183" fillId="70" borderId="81">
      <alignment wrapText="1"/>
    </xf>
    <xf numFmtId="179" fontId="85" fillId="70" borderId="81">
      <alignment wrapText="1"/>
    </xf>
    <xf numFmtId="179" fontId="85" fillId="70" borderId="81">
      <alignment wrapText="1"/>
    </xf>
    <xf numFmtId="179" fontId="183" fillId="70" borderId="81">
      <alignment wrapText="1"/>
    </xf>
    <xf numFmtId="0" fontId="85" fillId="70" borderId="79"/>
    <xf numFmtId="179" fontId="147" fillId="71" borderId="79">
      <alignment horizontal="left" vertical="top" wrapText="1"/>
    </xf>
    <xf numFmtId="179" fontId="193" fillId="71" borderId="80">
      <alignment horizontal="left" vertical="top" wrapText="1"/>
    </xf>
    <xf numFmtId="179" fontId="17" fillId="70" borderId="79">
      <alignment horizontal="centerContinuous" wrapText="1"/>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6" fontId="57" fillId="0" borderId="94">
      <alignment horizontal="left"/>
    </xf>
    <xf numFmtId="176" fontId="57" fillId="0" borderId="94">
      <alignment horizontal="left"/>
    </xf>
    <xf numFmtId="176"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4"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5"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174" fontId="57" fillId="0" borderId="94">
      <alignment horizontal="left"/>
    </xf>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51" fillId="65" borderId="100" applyNumberFormat="0" applyFont="0" applyAlignment="0" applyProtection="0"/>
    <xf numFmtId="0" fontId="109" fillId="65" borderId="100" applyNumberFormat="0" applyFont="0" applyAlignment="0" applyProtection="0"/>
    <xf numFmtId="0" fontId="109" fillId="65" borderId="100" applyNumberFormat="0" applyFont="0" applyAlignment="0" applyProtection="0"/>
    <xf numFmtId="0" fontId="157" fillId="67" borderId="95" applyNumberFormat="0" applyAlignment="0" applyProtection="0"/>
    <xf numFmtId="0" fontId="83" fillId="67" borderId="95" applyNumberFormat="0" applyAlignment="0" applyProtection="0"/>
    <xf numFmtId="0" fontId="158" fillId="63" borderId="95" applyNumberFormat="0" applyAlignment="0" applyProtection="0"/>
    <xf numFmtId="0" fontId="161" fillId="67" borderId="96" applyNumberFormat="0" applyAlignment="0" applyProtection="0"/>
    <xf numFmtId="0" fontId="84" fillId="67" borderId="96" applyNumberFormat="0" applyAlignment="0" applyProtection="0"/>
    <xf numFmtId="0" fontId="163" fillId="63" borderId="96" applyNumberFormat="0" applyAlignment="0" applyProtection="0"/>
    <xf numFmtId="179" fontId="159" fillId="67" borderId="96" applyNumberFormat="0" applyAlignment="0" applyProtection="0"/>
    <xf numFmtId="179" fontId="159" fillId="67" borderId="96" applyNumberFormat="0" applyAlignment="0" applyProtection="0"/>
    <xf numFmtId="0" fontId="168" fillId="64" borderId="96" applyNumberFormat="0" applyAlignment="0" applyProtection="0"/>
    <xf numFmtId="0" fontId="103" fillId="64" borderId="96" applyNumberFormat="0" applyAlignment="0" applyProtection="0"/>
    <xf numFmtId="0" fontId="169" fillId="50" borderId="96" applyNumberFormat="0" applyAlignment="0" applyProtection="0"/>
    <xf numFmtId="0" fontId="80" fillId="0" borderId="98" applyNumberFormat="0" applyFill="0" applyAlignment="0" applyProtection="0"/>
    <xf numFmtId="0" fontId="28" fillId="0" borderId="98" applyNumberFormat="0" applyFill="0" applyAlignment="0" applyProtection="0"/>
    <xf numFmtId="0" fontId="170" fillId="0" borderId="98" applyNumberFormat="0" applyFill="0" applyAlignment="0" applyProtection="0"/>
    <xf numFmtId="0" fontId="171" fillId="0" borderId="98" applyNumberFormat="0" applyFill="0" applyAlignment="0" applyProtection="0"/>
    <xf numFmtId="0" fontId="33" fillId="0" borderId="98" applyNumberFormat="0" applyFill="0" applyAlignment="0" applyProtection="0"/>
    <xf numFmtId="0" fontId="33" fillId="0" borderId="98" applyNumberFormat="0" applyFill="0" applyAlignment="0" applyProtection="0"/>
    <xf numFmtId="0" fontId="55" fillId="0" borderId="97" applyNumberFormat="0" applyFill="0" applyAlignment="0" applyProtection="0"/>
    <xf numFmtId="0" fontId="17" fillId="64" borderId="100" applyNumberFormat="0" applyFont="0" applyAlignment="0" applyProtection="0"/>
    <xf numFmtId="179" fontId="182" fillId="64" borderId="96" applyNumberFormat="0" applyAlignment="0" applyProtection="0"/>
    <xf numFmtId="179" fontId="182" fillId="64" borderId="96" applyNumberFormat="0" applyAlignment="0" applyProtection="0"/>
    <xf numFmtId="179" fontId="191" fillId="65" borderId="100" applyNumberFormat="0" applyFont="0" applyAlignment="0" applyProtection="0"/>
    <xf numFmtId="179" fontId="191" fillId="65" borderId="100" applyNumberFormat="0" applyFont="0" applyAlignment="0" applyProtection="0"/>
    <xf numFmtId="0" fontId="54" fillId="65" borderId="100" applyNumberFormat="0" applyFont="0" applyAlignment="0" applyProtection="0"/>
    <xf numFmtId="0" fontId="54" fillId="65" borderId="100" applyNumberFormat="0" applyFont="0" applyAlignment="0" applyProtection="0"/>
    <xf numFmtId="0" fontId="52" fillId="65" borderId="100" applyNumberFormat="0" applyFont="0" applyAlignment="0" applyProtection="0"/>
    <xf numFmtId="0" fontId="54" fillId="65" borderId="100" applyNumberFormat="0" applyFont="0" applyAlignment="0" applyProtection="0"/>
    <xf numFmtId="0" fontId="54" fillId="65" borderId="100" applyNumberFormat="0" applyFont="0" applyAlignment="0" applyProtection="0"/>
    <xf numFmtId="0" fontId="17" fillId="65" borderId="100" applyNumberFormat="0" applyFont="0" applyAlignment="0" applyProtection="0"/>
    <xf numFmtId="179" fontId="192" fillId="67" borderId="95" applyNumberFormat="0" applyAlignment="0" applyProtection="0"/>
    <xf numFmtId="179" fontId="192" fillId="67" borderId="95" applyNumberFormat="0" applyAlignment="0" applyProtection="0"/>
    <xf numFmtId="179" fontId="9" fillId="0" borderId="99" applyNumberFormat="0" applyFill="0" applyAlignment="0" applyProtection="0"/>
    <xf numFmtId="179" fontId="33" fillId="0" borderId="98" applyNumberFormat="0" applyFill="0" applyAlignment="0" applyProtection="0"/>
    <xf numFmtId="179" fontId="9" fillId="0" borderId="99" applyNumberFormat="0" applyFill="0" applyAlignment="0" applyProtection="0"/>
    <xf numFmtId="0" fontId="51" fillId="65" borderId="100" applyNumberFormat="0" applyFont="0" applyAlignment="0" applyProtection="0"/>
    <xf numFmtId="0" fontId="83" fillId="63" borderId="95" applyNumberFormat="0" applyAlignment="0" applyProtection="0"/>
    <xf numFmtId="0" fontId="83" fillId="63" borderId="95" applyNumberFormat="0" applyAlignment="0" applyProtection="0"/>
    <xf numFmtId="0" fontId="237" fillId="63" borderId="96" applyNumberFormat="0" applyAlignment="0" applyProtection="0"/>
    <xf numFmtId="0" fontId="237" fillId="63" borderId="96" applyNumberFormat="0" applyAlignment="0" applyProtection="0"/>
    <xf numFmtId="0" fontId="237" fillId="63" borderId="96" applyNumberFormat="0" applyAlignment="0" applyProtection="0"/>
    <xf numFmtId="0" fontId="103" fillId="50" borderId="96" applyNumberFormat="0" applyAlignment="0" applyProtection="0"/>
    <xf numFmtId="0" fontId="103" fillId="50" borderId="96" applyNumberFormat="0" applyAlignment="0" applyProtection="0"/>
    <xf numFmtId="0" fontId="103" fillId="50" borderId="96" applyNumberFormat="0" applyAlignment="0" applyProtection="0"/>
    <xf numFmtId="0" fontId="80" fillId="0" borderId="97" applyNumberFormat="0" applyFill="0" applyAlignment="0" applyProtection="0"/>
    <xf numFmtId="0" fontId="80" fillId="0" borderId="97" applyNumberFormat="0" applyFill="0" applyAlignment="0" applyProtection="0"/>
    <xf numFmtId="0" fontId="33" fillId="0" borderId="98" applyNumberFormat="0" applyFill="0" applyAlignment="0" applyProtection="0"/>
    <xf numFmtId="0" fontId="17" fillId="65" borderId="100" applyNumberFormat="0" applyFont="0" applyAlignment="0" applyProtection="0"/>
    <xf numFmtId="0" fontId="17" fillId="65" borderId="100" applyNumberFormat="0" applyFont="0" applyAlignment="0" applyProtection="0"/>
    <xf numFmtId="0" fontId="83" fillId="63" borderId="95" applyNumberFormat="0" applyAlignment="0" applyProtection="0"/>
    <xf numFmtId="0" fontId="83" fillId="63" borderId="95" applyNumberFormat="0" applyAlignment="0" applyProtection="0"/>
    <xf numFmtId="0" fontId="237" fillId="63" borderId="96" applyNumberFormat="0" applyAlignment="0" applyProtection="0"/>
    <xf numFmtId="0" fontId="237" fillId="63" borderId="96" applyNumberFormat="0" applyAlignment="0" applyProtection="0"/>
    <xf numFmtId="0" fontId="237" fillId="63" borderId="96" applyNumberFormat="0" applyAlignment="0" applyProtection="0"/>
    <xf numFmtId="0" fontId="103" fillId="50" borderId="96" applyNumberFormat="0" applyAlignment="0" applyProtection="0"/>
    <xf numFmtId="0" fontId="103" fillId="50" borderId="96" applyNumberFormat="0" applyAlignment="0" applyProtection="0"/>
    <xf numFmtId="0" fontId="103" fillId="50" borderId="96" applyNumberFormat="0" applyAlignment="0" applyProtection="0"/>
    <xf numFmtId="0" fontId="80" fillId="0" borderId="97" applyNumberFormat="0" applyFill="0" applyAlignment="0" applyProtection="0"/>
    <xf numFmtId="0" fontId="80" fillId="0" borderId="97" applyNumberFormat="0" applyFill="0" applyAlignment="0" applyProtection="0"/>
    <xf numFmtId="0" fontId="17" fillId="65" borderId="100" applyNumberFormat="0" applyFont="0" applyAlignment="0" applyProtection="0"/>
    <xf numFmtId="0" fontId="17" fillId="65" borderId="100" applyNumberFormat="0" applyFont="0" applyAlignment="0" applyProtection="0"/>
    <xf numFmtId="0" fontId="54" fillId="65" borderId="100" applyNumberFormat="0" applyFont="0" applyAlignment="0" applyProtection="0"/>
    <xf numFmtId="0" fontId="59" fillId="63" borderId="95" applyNumberFormat="0" applyAlignment="0" applyProtection="0"/>
    <xf numFmtId="0" fontId="60" fillId="63" borderId="96" applyNumberFormat="0" applyAlignment="0" applyProtection="0"/>
    <xf numFmtId="0" fontId="62" fillId="0" borderId="97" applyNumberFormat="0" applyFill="0" applyAlignment="0" applyProtection="0"/>
    <xf numFmtId="0" fontId="52" fillId="65" borderId="100" applyNumberFormat="0" applyFont="0" applyAlignment="0" applyProtection="0"/>
    <xf numFmtId="0" fontId="52" fillId="65" borderId="100" applyNumberFormat="0" applyFont="0" applyAlignment="0" applyProtection="0"/>
    <xf numFmtId="0" fontId="52" fillId="65" borderId="100" applyNumberFormat="0" applyFont="0" applyAlignment="0" applyProtection="0"/>
    <xf numFmtId="0" fontId="17" fillId="65" borderId="100" applyNumberFormat="0" applyFont="0" applyAlignment="0" applyProtection="0"/>
    <xf numFmtId="0" fontId="114" fillId="65" borderId="100" applyNumberFormat="0" applyFont="0" applyAlignment="0" applyProtection="0"/>
    <xf numFmtId="0" fontId="17" fillId="65" borderId="100" applyNumberFormat="0" applyFont="0" applyAlignment="0" applyProtection="0"/>
    <xf numFmtId="174" fontId="57" fillId="0" borderId="103">
      <alignment horizontal="left"/>
    </xf>
    <xf numFmtId="174" fontId="57" fillId="0" borderId="103">
      <alignment horizontal="left"/>
    </xf>
    <xf numFmtId="174" fontId="57" fillId="0" borderId="103">
      <alignment horizontal="left"/>
    </xf>
    <xf numFmtId="175" fontId="57" fillId="0" borderId="103">
      <alignment horizontal="left"/>
    </xf>
    <xf numFmtId="175" fontId="57" fillId="0" borderId="103">
      <alignment horizontal="left"/>
    </xf>
    <xf numFmtId="175" fontId="57" fillId="0" borderId="103">
      <alignment horizontal="left"/>
    </xf>
    <xf numFmtId="176" fontId="57" fillId="0" borderId="103">
      <alignment horizontal="left"/>
    </xf>
    <xf numFmtId="176" fontId="57" fillId="0" borderId="103">
      <alignment horizontal="left"/>
    </xf>
    <xf numFmtId="176" fontId="57" fillId="0" borderId="103">
      <alignment horizontal="left"/>
    </xf>
    <xf numFmtId="173" fontId="57" fillId="0" borderId="103">
      <alignment horizontal="left"/>
    </xf>
    <xf numFmtId="173" fontId="57" fillId="0" borderId="103">
      <alignment horizontal="left"/>
    </xf>
    <xf numFmtId="173" fontId="57" fillId="0" borderId="103">
      <alignment horizontal="left"/>
    </xf>
    <xf numFmtId="174" fontId="57" fillId="0" borderId="103">
      <alignment horizontal="left"/>
    </xf>
    <xf numFmtId="174" fontId="57" fillId="0" borderId="103">
      <alignment horizontal="left"/>
    </xf>
    <xf numFmtId="174" fontId="57" fillId="0" borderId="103">
      <alignment horizontal="left"/>
    </xf>
    <xf numFmtId="175" fontId="57" fillId="0" borderId="103">
      <alignment horizontal="left"/>
    </xf>
    <xf numFmtId="175" fontId="57" fillId="0" borderId="103">
      <alignment horizontal="left"/>
    </xf>
    <xf numFmtId="175" fontId="57" fillId="0" borderId="103">
      <alignment horizontal="left"/>
    </xf>
    <xf numFmtId="176" fontId="57" fillId="0" borderId="103">
      <alignment horizontal="left"/>
    </xf>
    <xf numFmtId="176" fontId="57" fillId="0" borderId="103">
      <alignment horizontal="left"/>
    </xf>
    <xf numFmtId="176" fontId="57" fillId="0" borderId="103">
      <alignment horizontal="left"/>
    </xf>
    <xf numFmtId="173" fontId="57" fillId="0" borderId="103">
      <alignment horizontal="left"/>
    </xf>
    <xf numFmtId="173" fontId="57" fillId="0" borderId="103">
      <alignment horizontal="left"/>
    </xf>
    <xf numFmtId="173" fontId="57" fillId="0" borderId="103">
      <alignment horizontal="left"/>
    </xf>
    <xf numFmtId="0" fontId="85" fillId="0" borderId="103"/>
    <xf numFmtId="0" fontId="18" fillId="0" borderId="105" applyAlignment="0">
      <alignment horizontal="left"/>
    </xf>
    <xf numFmtId="0" fontId="18" fillId="0" borderId="105" applyAlignment="0">
      <alignment horizontal="left"/>
    </xf>
    <xf numFmtId="0" fontId="18" fillId="0" borderId="105" applyAlignment="0">
      <alignment horizontal="left"/>
    </xf>
    <xf numFmtId="0" fontId="18" fillId="0" borderId="105" applyAlignment="0">
      <alignment horizontal="left"/>
    </xf>
    <xf numFmtId="0" fontId="18" fillId="0" borderId="105" applyAlignment="0">
      <alignment horizontal="left"/>
    </xf>
    <xf numFmtId="0" fontId="18" fillId="0" borderId="105" applyAlignment="0">
      <alignment horizontal="left"/>
    </xf>
    <xf numFmtId="0" fontId="18" fillId="0" borderId="105" applyAlignment="0">
      <alignment horizontal="left"/>
    </xf>
    <xf numFmtId="0" fontId="18" fillId="0" borderId="105" applyAlignment="0">
      <alignment horizontal="left"/>
    </xf>
    <xf numFmtId="0" fontId="18" fillId="0" borderId="105" applyAlignment="0">
      <alignment horizontal="left"/>
    </xf>
    <xf numFmtId="0" fontId="18" fillId="0" borderId="105" applyAlignment="0">
      <alignment horizontal="left"/>
    </xf>
    <xf numFmtId="0" fontId="81" fillId="70" borderId="103">
      <alignment horizontal="left"/>
    </xf>
    <xf numFmtId="0" fontId="17" fillId="70" borderId="103">
      <alignment horizontal="centerContinuous" wrapText="1"/>
    </xf>
    <xf numFmtId="0" fontId="85" fillId="70" borderId="105">
      <alignment wrapText="1"/>
    </xf>
    <xf numFmtId="0" fontId="85" fillId="70" borderId="105">
      <alignment wrapText="1"/>
    </xf>
    <xf numFmtId="0" fontId="85" fillId="70" borderId="105">
      <alignment wrapText="1"/>
    </xf>
    <xf numFmtId="0" fontId="85" fillId="70" borderId="105">
      <alignment wrapText="1"/>
    </xf>
    <xf numFmtId="0" fontId="85" fillId="70" borderId="105">
      <alignment wrapText="1"/>
    </xf>
    <xf numFmtId="0" fontId="85" fillId="70" borderId="103"/>
    <xf numFmtId="174" fontId="57" fillId="0" borderId="103">
      <alignment horizontal="left"/>
    </xf>
    <xf numFmtId="175" fontId="57" fillId="0" borderId="103">
      <alignment horizontal="left"/>
    </xf>
    <xf numFmtId="176" fontId="57" fillId="0" borderId="103">
      <alignment horizontal="left"/>
    </xf>
    <xf numFmtId="173" fontId="57" fillId="0" borderId="103">
      <alignment horizontal="left"/>
    </xf>
    <xf numFmtId="0" fontId="147" fillId="71" borderId="102">
      <alignment horizontal="left" vertical="top" wrapText="1"/>
    </xf>
    <xf numFmtId="0" fontId="147" fillId="71" borderId="104">
      <alignment horizontal="left" vertical="top"/>
    </xf>
    <xf numFmtId="0" fontId="85" fillId="0" borderId="103"/>
    <xf numFmtId="179" fontId="17" fillId="44" borderId="103"/>
    <xf numFmtId="179" fontId="17" fillId="70" borderId="103">
      <alignment horizontal="centerContinuous" wrapText="1"/>
    </xf>
    <xf numFmtId="0" fontId="17" fillId="70" borderId="103">
      <alignment horizontal="centerContinuous" wrapText="1"/>
    </xf>
    <xf numFmtId="179" fontId="183" fillId="70" borderId="105">
      <alignment wrapText="1"/>
    </xf>
    <xf numFmtId="179" fontId="85" fillId="70" borderId="105">
      <alignment wrapText="1"/>
    </xf>
    <xf numFmtId="179" fontId="85" fillId="70" borderId="105">
      <alignment wrapText="1"/>
    </xf>
    <xf numFmtId="179" fontId="183" fillId="70" borderId="105">
      <alignment wrapText="1"/>
    </xf>
    <xf numFmtId="0" fontId="85" fillId="70" borderId="103"/>
    <xf numFmtId="179" fontId="147" fillId="71" borderId="103">
      <alignment horizontal="left" vertical="top" wrapText="1"/>
    </xf>
    <xf numFmtId="179" fontId="193" fillId="71" borderId="104">
      <alignment horizontal="left" vertical="top" wrapText="1"/>
    </xf>
    <xf numFmtId="179" fontId="17" fillId="70" borderId="103">
      <alignment horizontal="centerContinuous" wrapText="1"/>
    </xf>
    <xf numFmtId="173" fontId="57" fillId="0" borderId="106">
      <alignment horizontal="left"/>
    </xf>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2" fillId="65" borderId="112" applyNumberFormat="0" applyFont="0" applyAlignment="0" applyProtection="0"/>
    <xf numFmtId="0" fontId="51" fillId="65" borderId="112" applyNumberFormat="0" applyFont="0" applyAlignment="0" applyProtection="0"/>
    <xf numFmtId="174" fontId="57" fillId="0" borderId="106">
      <alignment horizontal="left"/>
    </xf>
    <xf numFmtId="173" fontId="57" fillId="0" borderId="106">
      <alignment horizontal="left"/>
    </xf>
    <xf numFmtId="0" fontId="59" fillId="63" borderId="107" applyNumberFormat="0" applyAlignment="0" applyProtection="0"/>
    <xf numFmtId="0" fontId="51" fillId="65" borderId="112" applyNumberFormat="0" applyFont="0" applyAlignment="0" applyProtection="0"/>
    <xf numFmtId="0" fontId="51" fillId="65" borderId="112" applyNumberFormat="0" applyFont="0" applyAlignment="0" applyProtection="0"/>
    <xf numFmtId="0" fontId="59" fillId="63" borderId="107" applyNumberFormat="0" applyAlignment="0" applyProtection="0"/>
    <xf numFmtId="0" fontId="59" fillId="63" borderId="107" applyNumberFormat="0" applyAlignment="0" applyProtection="0"/>
    <xf numFmtId="0" fontId="59" fillId="63" borderId="107" applyNumberFormat="0" applyAlignment="0" applyProtection="0"/>
    <xf numFmtId="0" fontId="62" fillId="0" borderId="109" applyNumberFormat="0" applyFill="0" applyAlignment="0" applyProtection="0"/>
    <xf numFmtId="0" fontId="62" fillId="0" borderId="109" applyNumberFormat="0" applyFill="0" applyAlignment="0" applyProtection="0"/>
    <xf numFmtId="0" fontId="62" fillId="0" borderId="109" applyNumberFormat="0" applyFill="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179" fontId="147" fillId="71" borderId="103">
      <alignment horizontal="left" vertical="top" wrapText="1"/>
    </xf>
    <xf numFmtId="174"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0" fontId="83" fillId="67" borderId="107" applyNumberFormat="0" applyAlignment="0" applyProtection="0"/>
    <xf numFmtId="0" fontId="60" fillId="63" borderId="108" applyNumberFormat="0" applyAlignment="0" applyProtection="0"/>
    <xf numFmtId="0" fontId="62" fillId="0" borderId="109" applyNumberFormat="0" applyFill="0" applyAlignment="0" applyProtection="0"/>
    <xf numFmtId="0" fontId="62" fillId="0" borderId="109" applyNumberFormat="0" applyFill="0" applyAlignment="0" applyProtection="0"/>
    <xf numFmtId="0" fontId="51" fillId="65" borderId="112" applyNumberFormat="0" applyFont="0" applyAlignment="0" applyProtection="0"/>
    <xf numFmtId="0" fontId="52" fillId="65" borderId="112" applyNumberFormat="0" applyFont="0" applyAlignment="0" applyProtection="0"/>
    <xf numFmtId="174" fontId="57" fillId="0" borderId="106">
      <alignment horizontal="left"/>
    </xf>
    <xf numFmtId="174" fontId="57" fillId="0" borderId="106">
      <alignment horizontal="left"/>
    </xf>
    <xf numFmtId="173" fontId="57" fillId="0" borderId="106">
      <alignment horizontal="left"/>
    </xf>
    <xf numFmtId="173" fontId="57" fillId="0" borderId="106">
      <alignment horizontal="left"/>
    </xf>
    <xf numFmtId="0" fontId="51" fillId="65" borderId="112" applyNumberFormat="0" applyFont="0" applyAlignment="0" applyProtection="0"/>
    <xf numFmtId="0" fontId="109"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173" fontId="57" fillId="0" borderId="103">
      <alignment horizontal="left"/>
    </xf>
    <xf numFmtId="174" fontId="57" fillId="0" borderId="106">
      <alignment horizontal="left"/>
    </xf>
    <xf numFmtId="173" fontId="57" fillId="0" borderId="106">
      <alignment horizontal="left"/>
    </xf>
    <xf numFmtId="0" fontId="61" fillId="50" borderId="108" applyNumberFormat="0" applyAlignment="0" applyProtection="0"/>
    <xf numFmtId="0" fontId="85" fillId="0" borderId="103"/>
    <xf numFmtId="173" fontId="57" fillId="0" borderId="106">
      <alignment horizontal="left"/>
    </xf>
    <xf numFmtId="0" fontId="59" fillId="63" borderId="107" applyNumberFormat="0" applyAlignment="0" applyProtection="0"/>
    <xf numFmtId="0" fontId="61" fillId="50" borderId="108" applyNumberFormat="0" applyAlignment="0" applyProtection="0"/>
    <xf numFmtId="0" fontId="52" fillId="65" borderId="112" applyNumberFormat="0" applyFont="0" applyAlignment="0" applyProtection="0"/>
    <xf numFmtId="174" fontId="57" fillId="0" borderId="106">
      <alignment horizontal="left"/>
    </xf>
    <xf numFmtId="0" fontId="51" fillId="65" borderId="112" applyNumberFormat="0" applyFont="0" applyAlignment="0" applyProtection="0"/>
    <xf numFmtId="0" fontId="18" fillId="0" borderId="105" applyAlignment="0">
      <alignment horizontal="left"/>
    </xf>
    <xf numFmtId="174" fontId="57" fillId="0" borderId="103">
      <alignment horizontal="left"/>
    </xf>
    <xf numFmtId="173" fontId="57" fillId="0" borderId="103">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0" fontId="59" fillId="63" borderId="107" applyNumberFormat="0" applyAlignment="0" applyProtection="0"/>
    <xf numFmtId="0" fontId="59" fillId="63" borderId="107" applyNumberFormat="0" applyAlignment="0" applyProtection="0"/>
    <xf numFmtId="0" fontId="83" fillId="67" borderId="107" applyNumberFormat="0" applyAlignment="0" applyProtection="0"/>
    <xf numFmtId="0" fontId="62" fillId="0" borderId="109" applyNumberFormat="0" applyFill="0" applyAlignment="0" applyProtection="0"/>
    <xf numFmtId="0" fontId="62" fillId="0" borderId="109" applyNumberFormat="0" applyFill="0" applyAlignment="0" applyProtection="0"/>
    <xf numFmtId="0" fontId="62" fillId="0" borderId="109" applyNumberFormat="0" applyFill="0" applyAlignment="0" applyProtection="0"/>
    <xf numFmtId="0" fontId="62" fillId="0" borderId="109" applyNumberFormat="0" applyFill="0" applyAlignment="0" applyProtection="0"/>
    <xf numFmtId="0" fontId="62" fillId="0" borderId="109" applyNumberFormat="0" applyFill="0" applyAlignment="0" applyProtection="0"/>
    <xf numFmtId="0" fontId="62" fillId="0" borderId="109" applyNumberFormat="0" applyFill="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1" fillId="65" borderId="112" applyNumberFormat="0" applyFont="0" applyAlignment="0" applyProtection="0"/>
    <xf numFmtId="0" fontId="109"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174" fontId="57" fillId="0" borderId="106">
      <alignment horizontal="left"/>
    </xf>
    <xf numFmtId="173" fontId="57" fillId="0" borderId="106">
      <alignment horizontal="left"/>
    </xf>
    <xf numFmtId="0" fontId="60" fillId="63" borderId="108" applyNumberFormat="0" applyAlignment="0" applyProtection="0"/>
    <xf numFmtId="0" fontId="62" fillId="0" borderId="109" applyNumberFormat="0" applyFill="0" applyAlignment="0" applyProtection="0"/>
    <xf numFmtId="0" fontId="51" fillId="65" borderId="112" applyNumberFormat="0" applyFont="0" applyAlignment="0" applyProtection="0"/>
    <xf numFmtId="179" fontId="17" fillId="44" borderId="103"/>
    <xf numFmtId="179" fontId="85" fillId="70" borderId="105">
      <alignment wrapText="1"/>
    </xf>
    <xf numFmtId="174"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0" fontId="83" fillId="67" borderId="107" applyNumberFormat="0" applyAlignment="0" applyProtection="0"/>
    <xf numFmtId="0" fontId="60" fillId="63" borderId="108" applyNumberFormat="0" applyAlignment="0" applyProtection="0"/>
    <xf numFmtId="0" fontId="60" fillId="63" borderId="108" applyNumberFormat="0" applyAlignment="0" applyProtection="0"/>
    <xf numFmtId="0" fontId="62" fillId="0" borderId="109" applyNumberFormat="0" applyFill="0" applyAlignment="0" applyProtection="0"/>
    <xf numFmtId="0" fontId="62" fillId="0" borderId="109" applyNumberFormat="0" applyFill="0" applyAlignment="0" applyProtection="0"/>
    <xf numFmtId="0" fontId="109" fillId="65" borderId="112" applyNumberFormat="0" applyFont="0" applyAlignment="0" applyProtection="0"/>
    <xf numFmtId="0" fontId="51"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174" fontId="57" fillId="0" borderId="106">
      <alignment horizontal="left"/>
    </xf>
    <xf numFmtId="174" fontId="57" fillId="0" borderId="106">
      <alignment horizontal="left"/>
    </xf>
    <xf numFmtId="174" fontId="57" fillId="0" borderId="106">
      <alignment horizontal="left"/>
    </xf>
    <xf numFmtId="173" fontId="57" fillId="0" borderId="106">
      <alignment horizontal="left"/>
    </xf>
    <xf numFmtId="0" fontId="60" fillId="63" borderId="108" applyNumberFormat="0" applyAlignment="0" applyProtection="0"/>
    <xf numFmtId="0" fontId="80" fillId="0" borderId="111" applyNumberFormat="0" applyFill="0" applyAlignment="0" applyProtection="0"/>
    <xf numFmtId="0" fontId="51" fillId="65" borderId="112" applyNumberFormat="0" applyFont="0" applyAlignment="0" applyProtection="0"/>
    <xf numFmtId="0" fontId="51" fillId="65" borderId="112" applyNumberFormat="0" applyFont="0" applyAlignment="0" applyProtection="0"/>
    <xf numFmtId="174" fontId="57" fillId="0" borderId="103">
      <alignment horizontal="left"/>
    </xf>
    <xf numFmtId="173" fontId="57" fillId="0" borderId="103">
      <alignment horizontal="left"/>
    </xf>
    <xf numFmtId="176" fontId="57" fillId="0" borderId="103">
      <alignment horizontal="left"/>
    </xf>
    <xf numFmtId="173" fontId="57" fillId="0" borderId="103">
      <alignment horizontal="left"/>
    </xf>
    <xf numFmtId="0" fontId="18" fillId="0" borderId="105" applyAlignment="0">
      <alignment horizontal="left"/>
    </xf>
    <xf numFmtId="0" fontId="18" fillId="0" borderId="105" applyAlignment="0">
      <alignment horizontal="left"/>
    </xf>
    <xf numFmtId="0" fontId="18" fillId="0" borderId="105" applyAlignment="0">
      <alignment horizontal="left"/>
    </xf>
    <xf numFmtId="0" fontId="18" fillId="0" borderId="105" applyAlignment="0">
      <alignment horizontal="left"/>
    </xf>
    <xf numFmtId="0" fontId="17" fillId="70" borderId="103">
      <alignment horizontal="centerContinuous" wrapText="1"/>
    </xf>
    <xf numFmtId="0" fontId="85" fillId="70" borderId="105">
      <alignment wrapText="1"/>
    </xf>
    <xf numFmtId="175" fontId="57" fillId="0" borderId="103">
      <alignment horizontal="left"/>
    </xf>
    <xf numFmtId="0" fontId="147" fillId="71" borderId="104">
      <alignment horizontal="left" vertical="top"/>
    </xf>
    <xf numFmtId="179" fontId="17" fillId="70" borderId="103">
      <alignment horizontal="centerContinuous" wrapText="1"/>
    </xf>
    <xf numFmtId="179" fontId="193" fillId="71" borderId="104">
      <alignment horizontal="left" vertical="top" wrapText="1"/>
    </xf>
    <xf numFmtId="179" fontId="85" fillId="70" borderId="105">
      <alignment wrapText="1"/>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6"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0" fontId="59" fillId="63" borderId="107" applyNumberFormat="0" applyAlignment="0" applyProtection="0"/>
    <xf numFmtId="0" fontId="60" fillId="63" borderId="108" applyNumberFormat="0" applyAlignment="0" applyProtection="0"/>
    <xf numFmtId="0" fontId="62" fillId="0" borderId="109" applyNumberFormat="0" applyFill="0" applyAlignment="0" applyProtection="0"/>
    <xf numFmtId="0" fontId="80" fillId="0" borderId="111" applyNumberFormat="0" applyFill="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17"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176" fontId="57" fillId="0" borderId="106">
      <alignment horizontal="left"/>
    </xf>
    <xf numFmtId="173" fontId="57" fillId="0" borderId="106">
      <alignment horizontal="left"/>
    </xf>
    <xf numFmtId="0" fontId="61" fillId="50" borderId="108" applyNumberFormat="0" applyAlignment="0" applyProtection="0"/>
    <xf numFmtId="0" fontId="103" fillId="64" borderId="108" applyNumberFormat="0" applyAlignment="0" applyProtection="0"/>
    <xf numFmtId="0" fontId="51" fillId="65" borderId="112" applyNumberFormat="0" applyFont="0" applyAlignment="0" applyProtection="0"/>
    <xf numFmtId="0" fontId="80" fillId="0" borderId="110" applyNumberFormat="0" applyFill="0" applyAlignment="0" applyProtection="0"/>
    <xf numFmtId="0" fontId="51" fillId="65" borderId="112" applyNumberFormat="0" applyFont="0" applyAlignment="0" applyProtection="0"/>
    <xf numFmtId="176" fontId="57" fillId="0" borderId="106">
      <alignment horizontal="left"/>
    </xf>
    <xf numFmtId="176" fontId="57" fillId="0" borderId="106">
      <alignment horizontal="left"/>
    </xf>
    <xf numFmtId="0" fontId="51" fillId="65" borderId="112" applyNumberFormat="0" applyFont="0" applyAlignment="0" applyProtection="0"/>
    <xf numFmtId="0" fontId="51" fillId="65" borderId="112" applyNumberFormat="0" applyFont="0" applyAlignment="0" applyProtection="0"/>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0" fontId="59" fillId="63" borderId="107" applyNumberForma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60" fillId="63" borderId="108" applyNumberFormat="0" applyAlignment="0" applyProtection="0"/>
    <xf numFmtId="173" fontId="57" fillId="0" borderId="106">
      <alignment horizontal="left"/>
    </xf>
    <xf numFmtId="0" fontId="52" fillId="65" borderId="112" applyNumberFormat="0" applyFont="0" applyAlignment="0" applyProtection="0"/>
    <xf numFmtId="0" fontId="51" fillId="65" borderId="112" applyNumberFormat="0" applyFont="0" applyAlignment="0" applyProtection="0"/>
    <xf numFmtId="0" fontId="85" fillId="70" borderId="105">
      <alignment wrapText="1"/>
    </xf>
    <xf numFmtId="0" fontId="18" fillId="0" borderId="105" applyAlignment="0">
      <alignment horizontal="left"/>
    </xf>
    <xf numFmtId="173" fontId="57" fillId="0" borderId="106">
      <alignment horizontal="left"/>
    </xf>
    <xf numFmtId="0" fontId="51"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174" fontId="57" fillId="0" borderId="106">
      <alignment horizontal="left"/>
    </xf>
    <xf numFmtId="0" fontId="52" fillId="65" borderId="112" applyNumberFormat="0" applyFont="0" applyAlignment="0" applyProtection="0"/>
    <xf numFmtId="174" fontId="57" fillId="0" borderId="106">
      <alignment horizontal="left"/>
    </xf>
    <xf numFmtId="176" fontId="57" fillId="0" borderId="106">
      <alignment horizontal="left"/>
    </xf>
    <xf numFmtId="176" fontId="57" fillId="0" borderId="106">
      <alignment horizontal="left"/>
    </xf>
    <xf numFmtId="0" fontId="51" fillId="65" borderId="112" applyNumberFormat="0" applyFont="0" applyAlignment="0" applyProtection="0"/>
    <xf numFmtId="0" fontId="51"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174" fontId="57" fillId="0" borderId="106">
      <alignment horizontal="left"/>
    </xf>
    <xf numFmtId="174"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4" fontId="57" fillId="0" borderId="106">
      <alignment horizontal="left"/>
    </xf>
    <xf numFmtId="176" fontId="57" fillId="0" borderId="106">
      <alignment horizontal="left"/>
    </xf>
    <xf numFmtId="0" fontId="51" fillId="65" borderId="112" applyNumberFormat="0" applyFont="0" applyAlignment="0" applyProtection="0"/>
    <xf numFmtId="173" fontId="57" fillId="0" borderId="106">
      <alignment horizontal="left"/>
    </xf>
    <xf numFmtId="174" fontId="57" fillId="0" borderId="106">
      <alignment horizontal="left"/>
    </xf>
    <xf numFmtId="0" fontId="59" fillId="63" borderId="107" applyNumberFormat="0" applyAlignment="0" applyProtection="0"/>
    <xf numFmtId="0" fontId="60" fillId="63" borderId="108" applyNumberFormat="0" applyAlignment="0" applyProtection="0"/>
    <xf numFmtId="173" fontId="57" fillId="0" borderId="106">
      <alignment horizontal="left"/>
    </xf>
    <xf numFmtId="0" fontId="51" fillId="65" borderId="112" applyNumberFormat="0" applyFont="0" applyAlignment="0" applyProtection="0"/>
    <xf numFmtId="0" fontId="51" fillId="65" borderId="112" applyNumberFormat="0" applyFont="0" applyAlignment="0" applyProtection="0"/>
    <xf numFmtId="174" fontId="57" fillId="0" borderId="106">
      <alignment horizontal="left"/>
    </xf>
    <xf numFmtId="176" fontId="57" fillId="0" borderId="106">
      <alignment horizontal="left"/>
    </xf>
    <xf numFmtId="174"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6" fontId="57" fillId="0" borderId="106">
      <alignment horizontal="left"/>
    </xf>
    <xf numFmtId="173" fontId="57" fillId="0" borderId="106">
      <alignment horizontal="left"/>
    </xf>
    <xf numFmtId="0" fontId="61" fillId="50" borderId="108" applyNumberFormat="0" applyAlignment="0" applyProtection="0"/>
    <xf numFmtId="0" fontId="51" fillId="65" borderId="112" applyNumberFormat="0" applyFont="0" applyAlignment="0" applyProtection="0"/>
    <xf numFmtId="0" fontId="51" fillId="65" borderId="112" applyNumberFormat="0" applyFont="0" applyAlignment="0" applyProtection="0"/>
    <xf numFmtId="173" fontId="57" fillId="0" borderId="106">
      <alignment horizontal="left"/>
    </xf>
    <xf numFmtId="173" fontId="57" fillId="0" borderId="106">
      <alignment horizontal="left"/>
    </xf>
    <xf numFmtId="0" fontId="51" fillId="65" borderId="112" applyNumberFormat="0" applyFont="0" applyAlignment="0" applyProtection="0"/>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0" fontId="52" fillId="65" borderId="112" applyNumberFormat="0" applyFont="0" applyAlignment="0" applyProtection="0"/>
    <xf numFmtId="173" fontId="57" fillId="0" borderId="106">
      <alignment horizontal="left"/>
    </xf>
    <xf numFmtId="173" fontId="57" fillId="0" borderId="106">
      <alignment horizontal="left"/>
    </xf>
    <xf numFmtId="0" fontId="51" fillId="65" borderId="112" applyNumberFormat="0" applyFont="0" applyAlignment="0" applyProtection="0"/>
    <xf numFmtId="0" fontId="51" fillId="65" borderId="112" applyNumberFormat="0" applyFont="0" applyAlignment="0" applyProtection="0"/>
    <xf numFmtId="176" fontId="57" fillId="0" borderId="106">
      <alignment horizontal="left"/>
    </xf>
    <xf numFmtId="173"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3" fontId="57" fillId="0" borderId="106">
      <alignment horizontal="left"/>
    </xf>
    <xf numFmtId="0" fontId="51" fillId="65" borderId="112" applyNumberFormat="0" applyFont="0" applyAlignment="0" applyProtection="0"/>
    <xf numFmtId="0" fontId="52" fillId="65" borderId="112" applyNumberFormat="0" applyFont="0" applyAlignment="0" applyProtection="0"/>
    <xf numFmtId="176" fontId="57" fillId="0" borderId="106">
      <alignment horizontal="left"/>
    </xf>
    <xf numFmtId="176"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6" fontId="57" fillId="0" borderId="106">
      <alignment horizontal="left"/>
    </xf>
    <xf numFmtId="176" fontId="57" fillId="0" borderId="106">
      <alignment horizontal="left"/>
    </xf>
    <xf numFmtId="0" fontId="103" fillId="64" borderId="108" applyNumberFormat="0" applyAlignment="0" applyProtection="0"/>
    <xf numFmtId="174"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0" fontId="61" fillId="50" borderId="108" applyNumberFormat="0" applyAlignment="0" applyProtection="0"/>
    <xf numFmtId="176" fontId="57" fillId="0" borderId="106">
      <alignment horizontal="left"/>
    </xf>
    <xf numFmtId="176" fontId="57" fillId="0" borderId="106">
      <alignment horizontal="left"/>
    </xf>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80" fillId="0" borderId="111" applyNumberFormat="0" applyFill="0" applyAlignment="0" applyProtection="0"/>
    <xf numFmtId="173" fontId="57" fillId="0" borderId="106">
      <alignment horizontal="left"/>
    </xf>
    <xf numFmtId="0" fontId="51" fillId="65" borderId="112" applyNumberFormat="0" applyFont="0" applyAlignment="0" applyProtection="0"/>
    <xf numFmtId="0" fontId="51" fillId="65" borderId="112" applyNumberFormat="0" applyFont="0" applyAlignment="0" applyProtection="0"/>
    <xf numFmtId="0" fontId="85" fillId="70" borderId="105">
      <alignment wrapText="1"/>
    </xf>
    <xf numFmtId="0" fontId="59" fillId="63" borderId="107" applyNumberFormat="0" applyAlignment="0" applyProtection="0"/>
    <xf numFmtId="173" fontId="57" fillId="0" borderId="106">
      <alignment horizontal="left"/>
    </xf>
    <xf numFmtId="0" fontId="51"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173" fontId="57" fillId="0" borderId="106">
      <alignment horizontal="left"/>
    </xf>
    <xf numFmtId="0" fontId="62" fillId="0" borderId="109" applyNumberFormat="0" applyFill="0" applyAlignment="0" applyProtection="0"/>
    <xf numFmtId="173" fontId="57" fillId="0" borderId="106">
      <alignment horizontal="left"/>
    </xf>
    <xf numFmtId="173" fontId="57" fillId="0" borderId="103">
      <alignment horizontal="left"/>
    </xf>
    <xf numFmtId="0" fontId="61" fillId="50" borderId="108" applyNumberFormat="0" applyAlignment="0" applyProtection="0"/>
    <xf numFmtId="173" fontId="57" fillId="0" borderId="106">
      <alignment horizontal="left"/>
    </xf>
    <xf numFmtId="0" fontId="52" fillId="65" borderId="112" applyNumberFormat="0" applyFont="0" applyAlignment="0" applyProtection="0"/>
    <xf numFmtId="174" fontId="57" fillId="0" borderId="106">
      <alignment horizontal="left"/>
    </xf>
    <xf numFmtId="176" fontId="57" fillId="0" borderId="106">
      <alignment horizontal="left"/>
    </xf>
    <xf numFmtId="0" fontId="51" fillId="65" borderId="112" applyNumberFormat="0" applyFont="0" applyAlignment="0" applyProtection="0"/>
    <xf numFmtId="0" fontId="51" fillId="65" borderId="112" applyNumberFormat="0" applyFont="0" applyAlignment="0" applyProtection="0"/>
    <xf numFmtId="175" fontId="57" fillId="0" borderId="106">
      <alignment horizontal="left"/>
    </xf>
    <xf numFmtId="175" fontId="57" fillId="0" borderId="106">
      <alignment horizontal="left"/>
    </xf>
    <xf numFmtId="175" fontId="57" fillId="0" borderId="106">
      <alignment horizontal="left"/>
    </xf>
    <xf numFmtId="176" fontId="57" fillId="0" borderId="106">
      <alignment horizontal="left"/>
    </xf>
    <xf numFmtId="176" fontId="57" fillId="0" borderId="106">
      <alignment horizontal="left"/>
    </xf>
    <xf numFmtId="173" fontId="57" fillId="0" borderId="106">
      <alignment horizontal="left"/>
    </xf>
    <xf numFmtId="0" fontId="51" fillId="65" borderId="112" applyNumberFormat="0" applyFont="0" applyAlignment="0" applyProtection="0"/>
    <xf numFmtId="174" fontId="57" fillId="0" borderId="106">
      <alignment horizontal="left"/>
    </xf>
    <xf numFmtId="0" fontId="85" fillId="70" borderId="103"/>
    <xf numFmtId="0" fontId="85" fillId="70" borderId="103"/>
    <xf numFmtId="174" fontId="57" fillId="0" borderId="106">
      <alignment horizontal="left"/>
    </xf>
    <xf numFmtId="174" fontId="57" fillId="0" borderId="106">
      <alignment horizontal="left"/>
    </xf>
    <xf numFmtId="174"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0" fontId="61" fillId="50" borderId="108" applyNumberFormat="0" applyAlignment="0" applyProtection="0"/>
    <xf numFmtId="0" fontId="51" fillId="65" borderId="112" applyNumberFormat="0" applyFont="0" applyAlignment="0" applyProtection="0"/>
    <xf numFmtId="0" fontId="60" fillId="63" borderId="108" applyNumberFormat="0" applyAlignment="0" applyProtection="0"/>
    <xf numFmtId="0" fontId="18" fillId="0" borderId="105" applyAlignment="0">
      <alignment horizontal="left"/>
    </xf>
    <xf numFmtId="0" fontId="18" fillId="0" borderId="105" applyAlignment="0">
      <alignment horizontal="left"/>
    </xf>
    <xf numFmtId="174" fontId="57" fillId="0" borderId="106">
      <alignment horizontal="left"/>
    </xf>
    <xf numFmtId="173" fontId="57" fillId="0" borderId="106">
      <alignment horizontal="left"/>
    </xf>
    <xf numFmtId="174" fontId="57" fillId="0" borderId="106">
      <alignment horizontal="left"/>
    </xf>
    <xf numFmtId="0" fontId="59" fillId="63" borderId="107" applyNumberFormat="0" applyAlignment="0" applyProtection="0"/>
    <xf numFmtId="0" fontId="103" fillId="64" borderId="108" applyNumberFormat="0" applyAlignment="0" applyProtection="0"/>
    <xf numFmtId="0" fontId="103" fillId="64" borderId="108" applyNumberFormat="0" applyAlignment="0" applyProtection="0"/>
    <xf numFmtId="0" fontId="51" fillId="65" borderId="112" applyNumberFormat="0" applyFont="0" applyAlignment="0" applyProtection="0"/>
    <xf numFmtId="0" fontId="51"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81" fillId="70" borderId="103">
      <alignment horizontal="left"/>
    </xf>
    <xf numFmtId="0" fontId="85" fillId="70" borderId="105">
      <alignment wrapText="1"/>
    </xf>
    <xf numFmtId="0" fontId="85" fillId="70" borderId="105">
      <alignment wrapText="1"/>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0" fontId="52" fillId="65" borderId="112" applyNumberFormat="0" applyFont="0" applyAlignment="0" applyProtection="0"/>
    <xf numFmtId="0" fontId="51" fillId="65" borderId="112" applyNumberFormat="0" applyFont="0" applyAlignment="0" applyProtection="0"/>
    <xf numFmtId="174" fontId="57" fillId="0" borderId="106">
      <alignment horizontal="left"/>
    </xf>
    <xf numFmtId="174" fontId="57" fillId="0" borderId="106">
      <alignment horizontal="left"/>
    </xf>
    <xf numFmtId="173"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3" fontId="57" fillId="0" borderId="106">
      <alignment horizontal="left"/>
    </xf>
    <xf numFmtId="176"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0" fontId="61" fillId="50" borderId="108" applyNumberForma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83" fillId="67" borderId="107" applyNumberForma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176" fontId="57" fillId="0" borderId="103">
      <alignment horizontal="left"/>
    </xf>
    <xf numFmtId="173" fontId="57" fillId="0" borderId="106">
      <alignment horizontal="left"/>
    </xf>
    <xf numFmtId="0" fontId="59" fillId="63" borderId="107" applyNumberFormat="0" applyAlignment="0" applyProtection="0"/>
    <xf numFmtId="0" fontId="62" fillId="0" borderId="109" applyNumberFormat="0" applyFill="0" applyAlignment="0" applyProtection="0"/>
    <xf numFmtId="0" fontId="51" fillId="65" borderId="112" applyNumberFormat="0" applyFont="0" applyAlignment="0" applyProtection="0"/>
    <xf numFmtId="174" fontId="57" fillId="0" borderId="106">
      <alignment horizontal="left"/>
    </xf>
    <xf numFmtId="0" fontId="52" fillId="65" borderId="112" applyNumberFormat="0" applyFont="0" applyAlignment="0" applyProtection="0"/>
    <xf numFmtId="174" fontId="57" fillId="0" borderId="106">
      <alignment horizontal="left"/>
    </xf>
    <xf numFmtId="0" fontId="51" fillId="65" borderId="112" applyNumberFormat="0" applyFont="0" applyAlignment="0" applyProtection="0"/>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0" fontId="61" fillId="50" borderId="108" applyNumberFormat="0" applyAlignment="0" applyProtection="0"/>
    <xf numFmtId="0" fontId="59" fillId="63" borderId="107" applyNumberFormat="0" applyAlignment="0" applyProtection="0"/>
    <xf numFmtId="0" fontId="61" fillId="50" borderId="108" applyNumberForma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17" fillId="65" borderId="112" applyNumberFormat="0" applyFont="0" applyAlignment="0" applyProtection="0"/>
    <xf numFmtId="0" fontId="51" fillId="65" borderId="112" applyNumberFormat="0" applyFont="0" applyAlignment="0" applyProtection="0"/>
    <xf numFmtId="0" fontId="62" fillId="0" borderId="109" applyNumberFormat="0" applyFill="0" applyAlignment="0" applyProtection="0"/>
    <xf numFmtId="0" fontId="52" fillId="65" borderId="112" applyNumberFormat="0" applyFont="0" applyAlignment="0" applyProtection="0"/>
    <xf numFmtId="0" fontId="52"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175" fontId="57" fillId="0" borderId="103">
      <alignment horizontal="left"/>
    </xf>
    <xf numFmtId="173"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6" fontId="57" fillId="0" borderId="106">
      <alignment horizontal="left"/>
    </xf>
    <xf numFmtId="173" fontId="57" fillId="0" borderId="106">
      <alignment horizontal="left"/>
    </xf>
    <xf numFmtId="173" fontId="57" fillId="0" borderId="106">
      <alignment horizontal="left"/>
    </xf>
    <xf numFmtId="176" fontId="57" fillId="0" borderId="106">
      <alignment horizontal="left"/>
    </xf>
    <xf numFmtId="176"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6" fontId="57" fillId="0" borderId="106">
      <alignment horizontal="left"/>
    </xf>
    <xf numFmtId="176" fontId="57" fillId="0" borderId="106">
      <alignment horizontal="left"/>
    </xf>
    <xf numFmtId="0" fontId="52" fillId="65" borderId="112" applyNumberFormat="0" applyFont="0" applyAlignment="0" applyProtection="0"/>
    <xf numFmtId="174" fontId="57" fillId="0" borderId="106">
      <alignment horizontal="left"/>
    </xf>
    <xf numFmtId="176" fontId="57" fillId="0" borderId="106">
      <alignment horizontal="left"/>
    </xf>
    <xf numFmtId="176" fontId="57" fillId="0" borderId="106">
      <alignment horizontal="left"/>
    </xf>
    <xf numFmtId="0" fontId="61" fillId="50" borderId="108" applyNumberFormat="0" applyAlignment="0" applyProtection="0"/>
    <xf numFmtId="176" fontId="57" fillId="0" borderId="106">
      <alignment horizontal="left"/>
    </xf>
    <xf numFmtId="0" fontId="52" fillId="65" borderId="112" applyNumberFormat="0" applyFont="0" applyAlignment="0" applyProtection="0"/>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3" fontId="57" fillId="0" borderId="106">
      <alignment horizontal="left"/>
    </xf>
    <xf numFmtId="0" fontId="51" fillId="65" borderId="112" applyNumberFormat="0" applyFont="0" applyAlignment="0" applyProtection="0"/>
    <xf numFmtId="175" fontId="57" fillId="0" borderId="106">
      <alignment horizontal="left"/>
    </xf>
    <xf numFmtId="175" fontId="57" fillId="0" borderId="106">
      <alignment horizontal="left"/>
    </xf>
    <xf numFmtId="175" fontId="57" fillId="0" borderId="106">
      <alignment horizontal="left"/>
    </xf>
    <xf numFmtId="176" fontId="57" fillId="0" borderId="106">
      <alignment horizontal="left"/>
    </xf>
    <xf numFmtId="173"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6" fontId="57" fillId="0" borderId="106">
      <alignment horizontal="left"/>
    </xf>
    <xf numFmtId="173" fontId="57" fillId="0" borderId="106">
      <alignment horizontal="left"/>
    </xf>
    <xf numFmtId="0" fontId="52" fillId="65" borderId="112" applyNumberFormat="0" applyFont="0" applyAlignment="0" applyProtection="0"/>
    <xf numFmtId="173" fontId="57" fillId="0" borderId="106">
      <alignment horizontal="left"/>
    </xf>
    <xf numFmtId="0" fontId="51" fillId="65" borderId="112" applyNumberFormat="0" applyFont="0" applyAlignment="0" applyProtection="0"/>
    <xf numFmtId="0" fontId="80" fillId="0" borderId="110" applyNumberFormat="0" applyFill="0" applyAlignment="0" applyProtection="0"/>
    <xf numFmtId="174" fontId="57" fillId="0" borderId="103">
      <alignment horizontal="left"/>
    </xf>
    <xf numFmtId="174" fontId="57" fillId="0" borderId="106">
      <alignment horizontal="left"/>
    </xf>
    <xf numFmtId="173" fontId="57" fillId="0" borderId="106">
      <alignment horizontal="left"/>
    </xf>
    <xf numFmtId="0" fontId="61" fillId="50" borderId="108" applyNumberFormat="0" applyAlignment="0" applyProtection="0"/>
    <xf numFmtId="175" fontId="57" fillId="0" borderId="106">
      <alignment horizontal="left"/>
    </xf>
    <xf numFmtId="175" fontId="57" fillId="0" borderId="106">
      <alignment horizontal="left"/>
    </xf>
    <xf numFmtId="175" fontId="57" fillId="0" borderId="106">
      <alignment horizontal="left"/>
    </xf>
    <xf numFmtId="176" fontId="57" fillId="0" borderId="106">
      <alignment horizontal="left"/>
    </xf>
    <xf numFmtId="173" fontId="57" fillId="0" borderId="106">
      <alignment horizontal="left"/>
    </xf>
    <xf numFmtId="176" fontId="57" fillId="0" borderId="106">
      <alignment horizontal="left"/>
    </xf>
    <xf numFmtId="0" fontId="51" fillId="65" borderId="112" applyNumberFormat="0" applyFont="0" applyAlignment="0" applyProtection="0"/>
    <xf numFmtId="176" fontId="57" fillId="0" borderId="103">
      <alignment horizontal="left"/>
    </xf>
    <xf numFmtId="173" fontId="57" fillId="0" borderId="106">
      <alignment horizontal="left"/>
    </xf>
    <xf numFmtId="174" fontId="57" fillId="0" borderId="106">
      <alignment horizontal="left"/>
    </xf>
    <xf numFmtId="173" fontId="57" fillId="0" borderId="106">
      <alignment horizontal="left"/>
    </xf>
    <xf numFmtId="0" fontId="51" fillId="65" borderId="112" applyNumberFormat="0" applyFont="0" applyAlignment="0" applyProtection="0"/>
    <xf numFmtId="0" fontId="52" fillId="65" borderId="112" applyNumberFormat="0" applyFont="0" applyAlignment="0" applyProtection="0"/>
    <xf numFmtId="174"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0" fontId="59" fillId="63" borderId="107" applyNumberFormat="0" applyAlignment="0" applyProtection="0"/>
    <xf numFmtId="0" fontId="59" fillId="63" borderId="107" applyNumberFormat="0" applyAlignment="0" applyProtection="0"/>
    <xf numFmtId="0" fontId="59" fillId="63" borderId="107" applyNumberFormat="0" applyAlignment="0" applyProtection="0"/>
    <xf numFmtId="0" fontId="59" fillId="63" borderId="107" applyNumberFormat="0" applyAlignment="0" applyProtection="0"/>
    <xf numFmtId="0" fontId="59" fillId="63" borderId="107" applyNumberFormat="0" applyAlignment="0" applyProtection="0"/>
    <xf numFmtId="0" fontId="59" fillId="63" borderId="107" applyNumberFormat="0" applyAlignment="0" applyProtection="0"/>
    <xf numFmtId="0" fontId="59" fillId="63" borderId="107" applyNumberFormat="0" applyAlignment="0" applyProtection="0"/>
    <xf numFmtId="0" fontId="59" fillId="63" borderId="107" applyNumberFormat="0" applyAlignment="0" applyProtection="0"/>
    <xf numFmtId="0" fontId="59" fillId="63" borderId="107" applyNumberFormat="0" applyAlignment="0" applyProtection="0"/>
    <xf numFmtId="0" fontId="59" fillId="63" borderId="107" applyNumberFormat="0" applyAlignment="0" applyProtection="0"/>
    <xf numFmtId="0" fontId="83" fillId="67" borderId="107" applyNumberFormat="0" applyAlignment="0" applyProtection="0"/>
    <xf numFmtId="0" fontId="60" fillId="63" borderId="108" applyNumberFormat="0" applyAlignment="0" applyProtection="0"/>
    <xf numFmtId="0" fontId="60" fillId="63" borderId="108" applyNumberFormat="0" applyAlignment="0" applyProtection="0"/>
    <xf numFmtId="0" fontId="60" fillId="63" borderId="108" applyNumberFormat="0" applyAlignment="0" applyProtection="0"/>
    <xf numFmtId="0" fontId="60" fillId="63" borderId="108" applyNumberFormat="0" applyAlignment="0" applyProtection="0"/>
    <xf numFmtId="0" fontId="60" fillId="63" borderId="108" applyNumberFormat="0" applyAlignment="0" applyProtection="0"/>
    <xf numFmtId="0" fontId="60" fillId="63" borderId="108" applyNumberFormat="0" applyAlignment="0" applyProtection="0"/>
    <xf numFmtId="0" fontId="60" fillId="63" borderId="108" applyNumberFormat="0" applyAlignment="0" applyProtection="0"/>
    <xf numFmtId="0" fontId="60" fillId="63" borderId="108" applyNumberFormat="0" applyAlignment="0" applyProtection="0"/>
    <xf numFmtId="0" fontId="60" fillId="63" borderId="108" applyNumberFormat="0" applyAlignment="0" applyProtection="0"/>
    <xf numFmtId="0" fontId="60" fillId="63" borderId="108" applyNumberFormat="0" applyAlignment="0" applyProtection="0"/>
    <xf numFmtId="0" fontId="61" fillId="50" borderId="108" applyNumberFormat="0" applyAlignment="0" applyProtection="0"/>
    <xf numFmtId="0" fontId="60" fillId="63" borderId="108" applyNumberFormat="0" applyAlignment="0" applyProtection="0"/>
    <xf numFmtId="0" fontId="61" fillId="50" borderId="108" applyNumberFormat="0" applyAlignment="0" applyProtection="0"/>
    <xf numFmtId="0" fontId="61" fillId="50" borderId="108" applyNumberFormat="0" applyAlignment="0" applyProtection="0"/>
    <xf numFmtId="0" fontId="61" fillId="50" borderId="108" applyNumberFormat="0" applyAlignment="0" applyProtection="0"/>
    <xf numFmtId="0" fontId="61" fillId="50" borderId="108" applyNumberFormat="0" applyAlignment="0" applyProtection="0"/>
    <xf numFmtId="0" fontId="61" fillId="50" borderId="108" applyNumberFormat="0" applyAlignment="0" applyProtection="0"/>
    <xf numFmtId="0" fontId="61" fillId="50" borderId="108" applyNumberFormat="0" applyAlignment="0" applyProtection="0"/>
    <xf numFmtId="0" fontId="103" fillId="64" borderId="108" applyNumberFormat="0" applyAlignment="0" applyProtection="0"/>
    <xf numFmtId="0" fontId="61" fillId="50" borderId="108" applyNumberFormat="0" applyAlignment="0" applyProtection="0"/>
    <xf numFmtId="0" fontId="62" fillId="0" borderId="109" applyNumberFormat="0" applyFill="0" applyAlignment="0" applyProtection="0"/>
    <xf numFmtId="0" fontId="62" fillId="0" borderId="109" applyNumberFormat="0" applyFill="0" applyAlignment="0" applyProtection="0"/>
    <xf numFmtId="0" fontId="62" fillId="0" borderId="109" applyNumberFormat="0" applyFill="0" applyAlignment="0" applyProtection="0"/>
    <xf numFmtId="0" fontId="62" fillId="0" borderId="109" applyNumberFormat="0" applyFill="0" applyAlignment="0" applyProtection="0"/>
    <xf numFmtId="0" fontId="62" fillId="0" borderId="109" applyNumberFormat="0" applyFill="0" applyAlignment="0" applyProtection="0"/>
    <xf numFmtId="0" fontId="62" fillId="0" borderId="109" applyNumberFormat="0" applyFill="0" applyAlignment="0" applyProtection="0"/>
    <xf numFmtId="0" fontId="62" fillId="0" borderId="109" applyNumberFormat="0" applyFill="0" applyAlignment="0" applyProtection="0"/>
    <xf numFmtId="0" fontId="62" fillId="0" borderId="109" applyNumberFormat="0" applyFill="0" applyAlignment="0" applyProtection="0"/>
    <xf numFmtId="0" fontId="62" fillId="0" borderId="109" applyNumberFormat="0" applyFill="0" applyAlignment="0" applyProtection="0"/>
    <xf numFmtId="0" fontId="80" fillId="0" borderId="111" applyNumberFormat="0" applyFill="0" applyAlignment="0" applyProtection="0"/>
    <xf numFmtId="0" fontId="80" fillId="0" borderId="111" applyNumberFormat="0" applyFill="0" applyAlignment="0" applyProtection="0"/>
    <xf numFmtId="0" fontId="62" fillId="0" borderId="109" applyNumberFormat="0" applyFill="0" applyAlignment="0" applyProtection="0"/>
    <xf numFmtId="0" fontId="62" fillId="0" borderId="109" applyNumberFormat="0" applyFill="0" applyAlignment="0" applyProtection="0"/>
    <xf numFmtId="0" fontId="51" fillId="65" borderId="112" applyNumberFormat="0" applyFont="0" applyAlignment="0" applyProtection="0"/>
    <xf numFmtId="0" fontId="62" fillId="0" borderId="109" applyNumberFormat="0" applyFill="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80" fillId="0" borderId="110" applyNumberFormat="0" applyFill="0" applyAlignment="0" applyProtection="0"/>
    <xf numFmtId="0" fontId="51"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1" fillId="65" borderId="112" applyNumberFormat="0" applyFont="0" applyAlignment="0" applyProtection="0"/>
    <xf numFmtId="176" fontId="57" fillId="0" borderId="106">
      <alignment horizontal="left"/>
    </xf>
    <xf numFmtId="176" fontId="57" fillId="0" borderId="106">
      <alignment horizontal="left"/>
    </xf>
    <xf numFmtId="173" fontId="57" fillId="0" borderId="106">
      <alignment horizontal="left"/>
    </xf>
    <xf numFmtId="0" fontId="61" fillId="50" borderId="108" applyNumberFormat="0" applyAlignment="0" applyProtection="0"/>
    <xf numFmtId="0" fontId="61" fillId="50" borderId="108" applyNumberFormat="0" applyAlignment="0" applyProtection="0"/>
    <xf numFmtId="0" fontId="61" fillId="50" borderId="108" applyNumberForma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60" fillId="63" borderId="108" applyNumberFormat="0" applyAlignment="0" applyProtection="0"/>
    <xf numFmtId="0" fontId="52" fillId="65" borderId="112" applyNumberFormat="0" applyFont="0" applyAlignment="0" applyProtection="0"/>
    <xf numFmtId="0" fontId="52" fillId="65" borderId="112" applyNumberFormat="0" applyFont="0" applyAlignment="0" applyProtection="0"/>
    <xf numFmtId="0" fontId="51" fillId="65" borderId="112" applyNumberFormat="0" applyFont="0" applyAlignment="0" applyProtection="0"/>
    <xf numFmtId="0" fontId="17" fillId="70" borderId="103">
      <alignment horizontal="centerContinuous" wrapText="1"/>
    </xf>
    <xf numFmtId="179" fontId="17" fillId="70" borderId="103">
      <alignment horizontal="centerContinuous" wrapText="1"/>
    </xf>
    <xf numFmtId="174" fontId="57" fillId="0" borderId="106">
      <alignment horizontal="left"/>
    </xf>
    <xf numFmtId="174"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0" fontId="60" fillId="63" borderId="108" applyNumberFormat="0" applyAlignment="0" applyProtection="0"/>
    <xf numFmtId="0" fontId="60" fillId="63" borderId="108" applyNumberFormat="0" applyAlignment="0" applyProtection="0"/>
    <xf numFmtId="0" fontId="62" fillId="0" borderId="109" applyNumberFormat="0" applyFill="0" applyAlignment="0" applyProtection="0"/>
    <xf numFmtId="0" fontId="62" fillId="0" borderId="109" applyNumberFormat="0" applyFill="0" applyAlignment="0" applyProtection="0"/>
    <xf numFmtId="0" fontId="51" fillId="65" borderId="112" applyNumberFormat="0" applyFont="0" applyAlignment="0" applyProtection="0"/>
    <xf numFmtId="0" fontId="51"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62" fillId="0" borderId="109" applyNumberFormat="0" applyFill="0" applyAlignment="0" applyProtection="0"/>
    <xf numFmtId="0" fontId="61" fillId="50" borderId="108" applyNumberFormat="0" applyAlignment="0" applyProtection="0"/>
    <xf numFmtId="0" fontId="61" fillId="50" borderId="108" applyNumberFormat="0" applyAlignment="0" applyProtection="0"/>
    <xf numFmtId="0" fontId="84" fillId="67" borderId="108" applyNumberFormat="0" applyAlignment="0" applyProtection="0"/>
    <xf numFmtId="0" fontId="60" fillId="63" borderId="108" applyNumberFormat="0" applyAlignment="0" applyProtection="0"/>
    <xf numFmtId="0" fontId="60" fillId="63" borderId="108" applyNumberFormat="0" applyAlignment="0" applyProtection="0"/>
    <xf numFmtId="0" fontId="59" fillId="63" borderId="107" applyNumberFormat="0" applyAlignment="0" applyProtection="0"/>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3" fontId="57" fillId="0" borderId="103">
      <alignment horizontal="left"/>
    </xf>
    <xf numFmtId="176" fontId="57" fillId="0" borderId="103">
      <alignment horizontal="left"/>
    </xf>
    <xf numFmtId="174" fontId="57" fillId="0" borderId="103">
      <alignment horizontal="left"/>
    </xf>
    <xf numFmtId="0" fontId="52" fillId="65" borderId="112" applyNumberFormat="0" applyFont="0" applyAlignment="0" applyProtection="0"/>
    <xf numFmtId="175" fontId="57" fillId="0" borderId="103">
      <alignment horizontal="left"/>
    </xf>
    <xf numFmtId="173" fontId="57" fillId="0" borderId="106">
      <alignment horizontal="left"/>
    </xf>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84" fillId="67" borderId="108" applyNumberFormat="0" applyAlignment="0" applyProtection="0"/>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0" fontId="60" fillId="63" borderId="108" applyNumberFormat="0" applyAlignment="0" applyProtection="0"/>
    <xf numFmtId="0" fontId="51" fillId="65" borderId="112" applyNumberFormat="0" applyFont="0" applyAlignment="0" applyProtection="0"/>
    <xf numFmtId="173" fontId="57" fillId="0" borderId="106">
      <alignment horizontal="left"/>
    </xf>
    <xf numFmtId="0" fontId="59" fillId="63" borderId="107" applyNumberFormat="0" applyAlignment="0" applyProtection="0"/>
    <xf numFmtId="0" fontId="51" fillId="65" borderId="112" applyNumberFormat="0" applyFont="0" applyAlignment="0" applyProtection="0"/>
    <xf numFmtId="0" fontId="59" fillId="63" borderId="107" applyNumberFormat="0" applyAlignment="0" applyProtection="0"/>
    <xf numFmtId="0" fontId="52" fillId="65" borderId="112" applyNumberFormat="0" applyFont="0" applyAlignment="0" applyProtection="0"/>
    <xf numFmtId="0" fontId="62" fillId="0" borderId="109" applyNumberFormat="0" applyFill="0" applyAlignment="0" applyProtection="0"/>
    <xf numFmtId="176"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6" fontId="57" fillId="0" borderId="106">
      <alignment horizontal="left"/>
    </xf>
    <xf numFmtId="176" fontId="57" fillId="0" borderId="106">
      <alignment horizontal="left"/>
    </xf>
    <xf numFmtId="0" fontId="103" fillId="64" borderId="108" applyNumberFormat="0" applyAlignment="0" applyProtection="0"/>
    <xf numFmtId="173" fontId="57" fillId="0" borderId="106">
      <alignment horizontal="left"/>
    </xf>
    <xf numFmtId="173" fontId="57" fillId="0" borderId="106">
      <alignment horizontal="left"/>
    </xf>
    <xf numFmtId="0" fontId="51" fillId="65" borderId="112" applyNumberFormat="0" applyFont="0" applyAlignment="0" applyProtection="0"/>
    <xf numFmtId="173" fontId="57" fillId="0" borderId="106">
      <alignment horizontal="left"/>
    </xf>
    <xf numFmtId="173"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6" fontId="57" fillId="0" borderId="106">
      <alignment horizontal="left"/>
    </xf>
    <xf numFmtId="176" fontId="57" fillId="0" borderId="106">
      <alignment horizontal="left"/>
    </xf>
    <xf numFmtId="173" fontId="57" fillId="0" borderId="106">
      <alignment horizontal="left"/>
    </xf>
    <xf numFmtId="0" fontId="52" fillId="65" borderId="112" applyNumberFormat="0" applyFont="0" applyAlignment="0" applyProtection="0"/>
    <xf numFmtId="176" fontId="57" fillId="0" borderId="106">
      <alignment horizontal="left"/>
    </xf>
    <xf numFmtId="173" fontId="57" fillId="0" borderId="106">
      <alignment horizontal="left"/>
    </xf>
    <xf numFmtId="176" fontId="57" fillId="0" borderId="106">
      <alignment horizontal="left"/>
    </xf>
    <xf numFmtId="176" fontId="57" fillId="0" borderId="106">
      <alignment horizontal="left"/>
    </xf>
    <xf numFmtId="0" fontId="147" fillId="71" borderId="102">
      <alignment horizontal="left" vertical="top" wrapText="1"/>
    </xf>
    <xf numFmtId="176" fontId="57" fillId="0" borderId="106">
      <alignment horizontal="left"/>
    </xf>
    <xf numFmtId="176"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5" fontId="57" fillId="0" borderId="103">
      <alignment horizontal="left"/>
    </xf>
    <xf numFmtId="175" fontId="57" fillId="0" borderId="103">
      <alignment horizontal="left"/>
    </xf>
    <xf numFmtId="176" fontId="57" fillId="0" borderId="103">
      <alignment horizontal="left"/>
    </xf>
    <xf numFmtId="173" fontId="57" fillId="0" borderId="103">
      <alignment horizontal="left"/>
    </xf>
    <xf numFmtId="174" fontId="57" fillId="0" borderId="103">
      <alignment horizontal="left"/>
    </xf>
    <xf numFmtId="0" fontId="18" fillId="0" borderId="105" applyAlignment="0">
      <alignment horizontal="left"/>
    </xf>
    <xf numFmtId="0" fontId="18" fillId="0" borderId="105" applyAlignment="0">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0" fontId="51"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83" fillId="67" borderId="107" applyNumberForma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62" fillId="0" borderId="109" applyNumberFormat="0" applyFill="0" applyAlignment="0" applyProtection="0"/>
    <xf numFmtId="0" fontId="61" fillId="50" borderId="108" applyNumberFormat="0" applyAlignment="0" applyProtection="0"/>
    <xf numFmtId="0" fontId="61" fillId="50" borderId="108" applyNumberFormat="0" applyAlignment="0" applyProtection="0"/>
    <xf numFmtId="0" fontId="61" fillId="50" borderId="108" applyNumberFormat="0" applyAlignment="0" applyProtection="0"/>
    <xf numFmtId="0" fontId="84" fillId="67" borderId="108" applyNumberFormat="0" applyAlignment="0" applyProtection="0"/>
    <xf numFmtId="0" fontId="60" fillId="63" borderId="108" applyNumberFormat="0" applyAlignment="0" applyProtection="0"/>
    <xf numFmtId="0" fontId="59" fillId="63" borderId="107" applyNumberFormat="0" applyAlignment="0" applyProtection="0"/>
    <xf numFmtId="0" fontId="59" fillId="63" borderId="107" applyNumberFormat="0" applyAlignment="0" applyProtection="0"/>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6"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9" fontId="183" fillId="70" borderId="105">
      <alignment wrapText="1"/>
    </xf>
    <xf numFmtId="176" fontId="57" fillId="0" borderId="103">
      <alignment horizontal="left"/>
    </xf>
    <xf numFmtId="175" fontId="57" fillId="0" borderId="103">
      <alignment horizontal="left"/>
    </xf>
    <xf numFmtId="174" fontId="57" fillId="0" borderId="103">
      <alignment horizontal="left"/>
    </xf>
    <xf numFmtId="174" fontId="57" fillId="0" borderId="103">
      <alignment horizontal="left"/>
    </xf>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61" fillId="50" borderId="108" applyNumberFormat="0" applyAlignment="0" applyProtection="0"/>
    <xf numFmtId="0" fontId="61" fillId="50" borderId="108" applyNumberFormat="0" applyAlignment="0" applyProtection="0"/>
    <xf numFmtId="0" fontId="60" fillId="63" borderId="108" applyNumberFormat="0" applyAlignment="0" applyProtection="0"/>
    <xf numFmtId="0" fontId="59" fillId="63" borderId="107" applyNumberFormat="0" applyAlignment="0" applyProtection="0"/>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6" fontId="57" fillId="0" borderId="103">
      <alignment horizontal="left"/>
    </xf>
    <xf numFmtId="175" fontId="57" fillId="0" borderId="103">
      <alignment horizontal="left"/>
    </xf>
    <xf numFmtId="0" fontId="51" fillId="65" borderId="112" applyNumberFormat="0" applyFont="0" applyAlignment="0" applyProtection="0"/>
    <xf numFmtId="0" fontId="51" fillId="65" borderId="112" applyNumberFormat="0" applyFont="0" applyAlignment="0" applyProtection="0"/>
    <xf numFmtId="0" fontId="52" fillId="65" borderId="112" applyNumberFormat="0" applyFont="0" applyAlignment="0" applyProtection="0"/>
    <xf numFmtId="0" fontId="59" fillId="63" borderId="107" applyNumberFormat="0" applyAlignment="0" applyProtection="0"/>
    <xf numFmtId="0" fontId="51" fillId="65" borderId="112" applyNumberFormat="0" applyFont="0" applyAlignment="0" applyProtection="0"/>
    <xf numFmtId="0" fontId="51" fillId="65" borderId="112" applyNumberFormat="0" applyFont="0" applyAlignment="0" applyProtection="0"/>
    <xf numFmtId="0" fontId="61" fillId="50" borderId="108" applyNumberFormat="0" applyAlignment="0" applyProtection="0"/>
    <xf numFmtId="0" fontId="84" fillId="67" borderId="108" applyNumberFormat="0" applyAlignment="0" applyProtection="0"/>
    <xf numFmtId="0" fontId="51"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62" fillId="0" borderId="109" applyNumberFormat="0" applyFill="0" applyAlignment="0" applyProtection="0"/>
    <xf numFmtId="0" fontId="62" fillId="0" borderId="109" applyNumberFormat="0" applyFill="0" applyAlignment="0" applyProtection="0"/>
    <xf numFmtId="0" fontId="62" fillId="0" borderId="109" applyNumberFormat="0" applyFill="0" applyAlignment="0" applyProtection="0"/>
    <xf numFmtId="0" fontId="60" fillId="63" borderId="108" applyNumberFormat="0" applyAlignment="0" applyProtection="0"/>
    <xf numFmtId="0" fontId="60" fillId="63" borderId="108" applyNumberFormat="0" applyAlignment="0" applyProtection="0"/>
    <xf numFmtId="0" fontId="60" fillId="63" borderId="108" applyNumberFormat="0" applyAlignment="0" applyProtection="0"/>
    <xf numFmtId="0" fontId="83" fillId="67" borderId="107" applyNumberFormat="0" applyAlignment="0" applyProtection="0"/>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3"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9" fontId="183" fillId="70" borderId="105">
      <alignment wrapText="1"/>
    </xf>
    <xf numFmtId="0" fontId="85" fillId="0" borderId="103"/>
    <xf numFmtId="0" fontId="51" fillId="65" borderId="112" applyNumberFormat="0" applyFont="0" applyAlignment="0" applyProtection="0"/>
    <xf numFmtId="0" fontId="84" fillId="67" borderId="108" applyNumberFormat="0" applyAlignment="0" applyProtection="0"/>
    <xf numFmtId="0" fontId="51" fillId="65" borderId="112" applyNumberFormat="0" applyFont="0" applyAlignment="0" applyProtection="0"/>
    <xf numFmtId="0" fontId="84" fillId="67" borderId="108" applyNumberFormat="0" applyAlignment="0" applyProtection="0"/>
    <xf numFmtId="0" fontId="51" fillId="65" borderId="112" applyNumberFormat="0" applyFont="0" applyAlignment="0" applyProtection="0"/>
    <xf numFmtId="0" fontId="109" fillId="65" borderId="112" applyNumberFormat="0" applyFont="0" applyAlignment="0" applyProtection="0"/>
    <xf numFmtId="0" fontId="51" fillId="65" borderId="112" applyNumberFormat="0" applyFont="0" applyAlignment="0" applyProtection="0"/>
    <xf numFmtId="0" fontId="84" fillId="67" borderId="108" applyNumberFormat="0" applyAlignment="0" applyProtection="0"/>
    <xf numFmtId="174" fontId="57" fillId="0" borderId="91">
      <alignment horizontal="left"/>
    </xf>
    <xf numFmtId="174" fontId="57" fillId="0" borderId="91">
      <alignment horizontal="left"/>
    </xf>
    <xf numFmtId="174" fontId="57" fillId="0" borderId="91">
      <alignment horizontal="left"/>
    </xf>
    <xf numFmtId="175" fontId="57" fillId="0" borderId="91">
      <alignment horizontal="left"/>
    </xf>
    <xf numFmtId="175" fontId="57" fillId="0" borderId="91">
      <alignment horizontal="left"/>
    </xf>
    <xf numFmtId="175" fontId="57" fillId="0" borderId="91">
      <alignment horizontal="left"/>
    </xf>
    <xf numFmtId="176" fontId="57" fillId="0" borderId="91">
      <alignment horizontal="left"/>
    </xf>
    <xf numFmtId="176" fontId="57" fillId="0" borderId="91">
      <alignment horizontal="left"/>
    </xf>
    <xf numFmtId="176" fontId="57" fillId="0" borderId="91">
      <alignment horizontal="left"/>
    </xf>
    <xf numFmtId="173" fontId="57" fillId="0" borderId="91">
      <alignment horizontal="left"/>
    </xf>
    <xf numFmtId="173" fontId="57" fillId="0" borderId="91">
      <alignment horizontal="left"/>
    </xf>
    <xf numFmtId="173" fontId="57" fillId="0" borderId="91">
      <alignment horizontal="left"/>
    </xf>
    <xf numFmtId="174" fontId="57" fillId="0" borderId="91">
      <alignment horizontal="left"/>
    </xf>
    <xf numFmtId="174" fontId="57" fillId="0" borderId="91">
      <alignment horizontal="left"/>
    </xf>
    <xf numFmtId="174" fontId="57" fillId="0" borderId="91">
      <alignment horizontal="left"/>
    </xf>
    <xf numFmtId="175" fontId="57" fillId="0" borderId="91">
      <alignment horizontal="left"/>
    </xf>
    <xf numFmtId="175" fontId="57" fillId="0" borderId="91">
      <alignment horizontal="left"/>
    </xf>
    <xf numFmtId="175" fontId="57" fillId="0" borderId="91">
      <alignment horizontal="left"/>
    </xf>
    <xf numFmtId="176" fontId="57" fillId="0" borderId="91">
      <alignment horizontal="left"/>
    </xf>
    <xf numFmtId="176" fontId="57" fillId="0" borderId="91">
      <alignment horizontal="left"/>
    </xf>
    <xf numFmtId="176" fontId="57" fillId="0" borderId="91">
      <alignment horizontal="left"/>
    </xf>
    <xf numFmtId="173" fontId="57" fillId="0" borderId="91">
      <alignment horizontal="left"/>
    </xf>
    <xf numFmtId="173" fontId="57" fillId="0" borderId="91">
      <alignment horizontal="left"/>
    </xf>
    <xf numFmtId="173" fontId="57" fillId="0" borderId="91">
      <alignment horizontal="left"/>
    </xf>
    <xf numFmtId="0" fontId="85" fillId="0" borderId="91"/>
    <xf numFmtId="0" fontId="81" fillId="70" borderId="91">
      <alignment horizontal="left"/>
    </xf>
    <xf numFmtId="0" fontId="17" fillId="70" borderId="91">
      <alignment horizontal="centerContinuous" wrapText="1"/>
    </xf>
    <xf numFmtId="0" fontId="85" fillId="70" borderId="91"/>
    <xf numFmtId="174" fontId="57" fillId="0" borderId="91">
      <alignment horizontal="left"/>
    </xf>
    <xf numFmtId="175" fontId="57" fillId="0" borderId="91">
      <alignment horizontal="left"/>
    </xf>
    <xf numFmtId="176" fontId="57" fillId="0" borderId="91">
      <alignment horizontal="left"/>
    </xf>
    <xf numFmtId="173" fontId="57" fillId="0" borderId="91">
      <alignment horizontal="left"/>
    </xf>
    <xf numFmtId="0" fontId="85" fillId="0" borderId="91"/>
    <xf numFmtId="179" fontId="17" fillId="44" borderId="91"/>
    <xf numFmtId="179" fontId="17" fillId="70" borderId="91">
      <alignment horizontal="centerContinuous" wrapText="1"/>
    </xf>
    <xf numFmtId="0" fontId="17" fillId="70" borderId="91">
      <alignment horizontal="centerContinuous" wrapText="1"/>
    </xf>
    <xf numFmtId="0" fontId="85" fillId="70" borderId="91"/>
    <xf numFmtId="179" fontId="147" fillId="71" borderId="91">
      <alignment horizontal="left" vertical="top" wrapText="1"/>
    </xf>
    <xf numFmtId="179" fontId="17" fillId="70" borderId="91">
      <alignment horizontal="centerContinuous" wrapText="1"/>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6" fontId="57" fillId="0" borderId="106">
      <alignment horizontal="left"/>
    </xf>
    <xf numFmtId="176" fontId="57" fillId="0" borderId="106">
      <alignment horizontal="left"/>
    </xf>
    <xf numFmtId="176"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4"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5"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174" fontId="57" fillId="0" borderId="106">
      <alignment horizontal="left"/>
    </xf>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51" fillId="65" borderId="112" applyNumberFormat="0" applyFont="0" applyAlignment="0" applyProtection="0"/>
    <xf numFmtId="0" fontId="109" fillId="65" borderId="112" applyNumberFormat="0" applyFont="0" applyAlignment="0" applyProtection="0"/>
    <xf numFmtId="0" fontId="109" fillId="65" borderId="112" applyNumberFormat="0" applyFont="0" applyAlignment="0" applyProtection="0"/>
    <xf numFmtId="0" fontId="157" fillId="67" borderId="107" applyNumberFormat="0" applyAlignment="0" applyProtection="0"/>
    <xf numFmtId="0" fontId="83" fillId="67" borderId="107" applyNumberFormat="0" applyAlignment="0" applyProtection="0"/>
    <xf numFmtId="0" fontId="158" fillId="63" borderId="107" applyNumberFormat="0" applyAlignment="0" applyProtection="0"/>
    <xf numFmtId="0" fontId="161" fillId="67" borderId="108" applyNumberFormat="0" applyAlignment="0" applyProtection="0"/>
    <xf numFmtId="0" fontId="84" fillId="67" borderId="108" applyNumberFormat="0" applyAlignment="0" applyProtection="0"/>
    <xf numFmtId="0" fontId="163" fillId="63" borderId="108" applyNumberFormat="0" applyAlignment="0" applyProtection="0"/>
    <xf numFmtId="179" fontId="159" fillId="67" borderId="108" applyNumberFormat="0" applyAlignment="0" applyProtection="0"/>
    <xf numFmtId="179" fontId="159" fillId="67" borderId="108" applyNumberFormat="0" applyAlignment="0" applyProtection="0"/>
    <xf numFmtId="0" fontId="168" fillId="64" borderId="108" applyNumberFormat="0" applyAlignment="0" applyProtection="0"/>
    <xf numFmtId="0" fontId="103" fillId="64" borderId="108" applyNumberFormat="0" applyAlignment="0" applyProtection="0"/>
    <xf numFmtId="0" fontId="169" fillId="50" borderId="108" applyNumberFormat="0" applyAlignment="0" applyProtection="0"/>
    <xf numFmtId="0" fontId="80" fillId="0" borderId="110" applyNumberFormat="0" applyFill="0" applyAlignment="0" applyProtection="0"/>
    <xf numFmtId="0" fontId="28" fillId="0" borderId="110" applyNumberFormat="0" applyFill="0" applyAlignment="0" applyProtection="0"/>
    <xf numFmtId="0" fontId="170" fillId="0" borderId="110" applyNumberFormat="0" applyFill="0" applyAlignment="0" applyProtection="0"/>
    <xf numFmtId="0" fontId="171" fillId="0" borderId="110" applyNumberFormat="0" applyFill="0" applyAlignment="0" applyProtection="0"/>
    <xf numFmtId="0" fontId="33" fillId="0" borderId="110" applyNumberFormat="0" applyFill="0" applyAlignment="0" applyProtection="0"/>
    <xf numFmtId="0" fontId="33" fillId="0" borderId="110" applyNumberFormat="0" applyFill="0" applyAlignment="0" applyProtection="0"/>
    <xf numFmtId="0" fontId="55" fillId="0" borderId="109" applyNumberFormat="0" applyFill="0" applyAlignment="0" applyProtection="0"/>
    <xf numFmtId="0" fontId="17" fillId="64" borderId="112" applyNumberFormat="0" applyFont="0" applyAlignment="0" applyProtection="0"/>
    <xf numFmtId="179" fontId="182" fillId="64" borderId="108" applyNumberFormat="0" applyAlignment="0" applyProtection="0"/>
    <xf numFmtId="179" fontId="182" fillId="64" borderId="108" applyNumberFormat="0" applyAlignment="0" applyProtection="0"/>
    <xf numFmtId="179" fontId="191" fillId="65" borderId="112" applyNumberFormat="0" applyFont="0" applyAlignment="0" applyProtection="0"/>
    <xf numFmtId="179" fontId="191" fillId="65" borderId="112" applyNumberFormat="0" applyFont="0" applyAlignment="0" applyProtection="0"/>
    <xf numFmtId="0" fontId="54" fillId="65" borderId="112" applyNumberFormat="0" applyFont="0" applyAlignment="0" applyProtection="0"/>
    <xf numFmtId="0" fontId="54" fillId="65" borderId="112" applyNumberFormat="0" applyFont="0" applyAlignment="0" applyProtection="0"/>
    <xf numFmtId="0" fontId="52" fillId="65" borderId="112" applyNumberFormat="0" applyFont="0" applyAlignment="0" applyProtection="0"/>
    <xf numFmtId="0" fontId="54" fillId="65" borderId="112" applyNumberFormat="0" applyFont="0" applyAlignment="0" applyProtection="0"/>
    <xf numFmtId="0" fontId="54" fillId="65" borderId="112" applyNumberFormat="0" applyFont="0" applyAlignment="0" applyProtection="0"/>
    <xf numFmtId="0" fontId="17" fillId="65" borderId="112" applyNumberFormat="0" applyFont="0" applyAlignment="0" applyProtection="0"/>
    <xf numFmtId="179" fontId="192" fillId="67" borderId="107" applyNumberFormat="0" applyAlignment="0" applyProtection="0"/>
    <xf numFmtId="179" fontId="192" fillId="67" borderId="107" applyNumberFormat="0" applyAlignment="0" applyProtection="0"/>
    <xf numFmtId="179" fontId="9" fillId="0" borderId="111" applyNumberFormat="0" applyFill="0" applyAlignment="0" applyProtection="0"/>
    <xf numFmtId="179" fontId="33" fillId="0" borderId="110" applyNumberFormat="0" applyFill="0" applyAlignment="0" applyProtection="0"/>
    <xf numFmtId="179" fontId="9" fillId="0" borderId="111" applyNumberFormat="0" applyFill="0" applyAlignment="0" applyProtection="0"/>
    <xf numFmtId="0" fontId="51" fillId="65" borderId="112" applyNumberFormat="0" applyFont="0" applyAlignment="0" applyProtection="0"/>
    <xf numFmtId="0" fontId="83" fillId="63" borderId="107" applyNumberFormat="0" applyAlignment="0" applyProtection="0"/>
    <xf numFmtId="0" fontId="83" fillId="63" borderId="107" applyNumberFormat="0" applyAlignment="0" applyProtection="0"/>
    <xf numFmtId="0" fontId="237" fillId="63" borderId="108" applyNumberFormat="0" applyAlignment="0" applyProtection="0"/>
    <xf numFmtId="0" fontId="237" fillId="63" borderId="108" applyNumberFormat="0" applyAlignment="0" applyProtection="0"/>
    <xf numFmtId="0" fontId="237" fillId="63" borderId="108" applyNumberFormat="0" applyAlignment="0" applyProtection="0"/>
    <xf numFmtId="0" fontId="103" fillId="50" borderId="108" applyNumberFormat="0" applyAlignment="0" applyProtection="0"/>
    <xf numFmtId="0" fontId="103" fillId="50" borderId="108" applyNumberFormat="0" applyAlignment="0" applyProtection="0"/>
    <xf numFmtId="0" fontId="103" fillId="50" borderId="108" applyNumberFormat="0" applyAlignment="0" applyProtection="0"/>
    <xf numFmtId="0" fontId="80" fillId="0" borderId="109" applyNumberFormat="0" applyFill="0" applyAlignment="0" applyProtection="0"/>
    <xf numFmtId="0" fontId="80" fillId="0" borderId="109" applyNumberFormat="0" applyFill="0" applyAlignment="0" applyProtection="0"/>
    <xf numFmtId="0" fontId="33" fillId="0" borderId="110" applyNumberFormat="0" applyFill="0" applyAlignment="0" applyProtection="0"/>
    <xf numFmtId="0" fontId="17" fillId="65" borderId="112" applyNumberFormat="0" applyFont="0" applyAlignment="0" applyProtection="0"/>
    <xf numFmtId="0" fontId="17" fillId="65" borderId="112" applyNumberFormat="0" applyFont="0" applyAlignment="0" applyProtection="0"/>
    <xf numFmtId="0" fontId="83" fillId="63" borderId="107" applyNumberFormat="0" applyAlignment="0" applyProtection="0"/>
    <xf numFmtId="0" fontId="83" fillId="63" borderId="107" applyNumberFormat="0" applyAlignment="0" applyProtection="0"/>
    <xf numFmtId="0" fontId="237" fillId="63" borderId="108" applyNumberFormat="0" applyAlignment="0" applyProtection="0"/>
    <xf numFmtId="0" fontId="237" fillId="63" borderId="108" applyNumberFormat="0" applyAlignment="0" applyProtection="0"/>
    <xf numFmtId="0" fontId="237" fillId="63" borderId="108" applyNumberFormat="0" applyAlignment="0" applyProtection="0"/>
    <xf numFmtId="0" fontId="103" fillId="50" borderId="108" applyNumberFormat="0" applyAlignment="0" applyProtection="0"/>
    <xf numFmtId="0" fontId="103" fillId="50" borderId="108" applyNumberFormat="0" applyAlignment="0" applyProtection="0"/>
    <xf numFmtId="0" fontId="103" fillId="50" borderId="108" applyNumberFormat="0" applyAlignment="0" applyProtection="0"/>
    <xf numFmtId="0" fontId="80" fillId="0" borderId="109" applyNumberFormat="0" applyFill="0" applyAlignment="0" applyProtection="0"/>
    <xf numFmtId="0" fontId="80" fillId="0" borderId="109" applyNumberFormat="0" applyFill="0" applyAlignment="0" applyProtection="0"/>
    <xf numFmtId="0" fontId="17" fillId="65" borderId="112" applyNumberFormat="0" applyFont="0" applyAlignment="0" applyProtection="0"/>
    <xf numFmtId="0" fontId="17" fillId="65" borderId="112" applyNumberFormat="0" applyFont="0" applyAlignment="0" applyProtection="0"/>
    <xf numFmtId="0" fontId="54" fillId="65" borderId="112" applyNumberFormat="0" applyFont="0" applyAlignment="0" applyProtection="0"/>
    <xf numFmtId="0" fontId="59" fillId="63" borderId="107" applyNumberFormat="0" applyAlignment="0" applyProtection="0"/>
    <xf numFmtId="0" fontId="60" fillId="63" borderId="108" applyNumberFormat="0" applyAlignment="0" applyProtection="0"/>
    <xf numFmtId="0" fontId="62" fillId="0" borderId="109" applyNumberFormat="0" applyFill="0" applyAlignment="0" applyProtection="0"/>
    <xf numFmtId="0" fontId="52" fillId="65" borderId="112" applyNumberFormat="0" applyFont="0" applyAlignment="0" applyProtection="0"/>
    <xf numFmtId="0" fontId="52" fillId="65" borderId="112" applyNumberFormat="0" applyFont="0" applyAlignment="0" applyProtection="0"/>
    <xf numFmtId="0" fontId="52" fillId="65" borderId="112" applyNumberFormat="0" applyFont="0" applyAlignment="0" applyProtection="0"/>
    <xf numFmtId="0" fontId="17" fillId="65" borderId="112" applyNumberFormat="0" applyFont="0" applyAlignment="0" applyProtection="0"/>
    <xf numFmtId="0" fontId="114" fillId="65" borderId="112" applyNumberFormat="0" applyFont="0" applyAlignment="0" applyProtection="0"/>
    <xf numFmtId="0" fontId="17" fillId="65" borderId="112" applyNumberFormat="0" applyFont="0" applyAlignment="0" applyProtection="0"/>
    <xf numFmtId="173" fontId="57" fillId="0" borderId="117">
      <alignment horizontal="left"/>
    </xf>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2" fillId="65" borderId="123" applyNumberFormat="0" applyFont="0" applyAlignment="0" applyProtection="0"/>
    <xf numFmtId="0" fontId="51" fillId="65" borderId="123" applyNumberFormat="0" applyFont="0" applyAlignment="0" applyProtection="0"/>
    <xf numFmtId="174" fontId="57" fillId="0" borderId="117">
      <alignment horizontal="left"/>
    </xf>
    <xf numFmtId="173" fontId="57" fillId="0" borderId="117">
      <alignment horizontal="left"/>
    </xf>
    <xf numFmtId="0" fontId="59" fillId="63" borderId="118" applyNumberFormat="0" applyAlignment="0" applyProtection="0"/>
    <xf numFmtId="0" fontId="51" fillId="65" borderId="123" applyNumberFormat="0" applyFont="0" applyAlignment="0" applyProtection="0"/>
    <xf numFmtId="0" fontId="51" fillId="65" borderId="123" applyNumberFormat="0" applyFon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179" fontId="147" fillId="71" borderId="114">
      <alignment horizontal="left" vertical="top" wrapText="1"/>
    </xf>
    <xf numFmtId="174"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0" fontId="83" fillId="67" borderId="118" applyNumberFormat="0" applyAlignment="0" applyProtection="0"/>
    <xf numFmtId="0" fontId="60" fillId="63" borderId="119" applyNumberFormat="0" applyAlignment="0" applyProtection="0"/>
    <xf numFmtId="0" fontId="62" fillId="0" borderId="120" applyNumberFormat="0" applyFill="0" applyAlignment="0" applyProtection="0"/>
    <xf numFmtId="0" fontId="62" fillId="0" borderId="120" applyNumberFormat="0" applyFill="0" applyAlignment="0" applyProtection="0"/>
    <xf numFmtId="0" fontId="51" fillId="65" borderId="123" applyNumberFormat="0" applyFont="0" applyAlignment="0" applyProtection="0"/>
    <xf numFmtId="0" fontId="52" fillId="65" borderId="123" applyNumberFormat="0" applyFont="0" applyAlignment="0" applyProtection="0"/>
    <xf numFmtId="174" fontId="57" fillId="0" borderId="117">
      <alignment horizontal="left"/>
    </xf>
    <xf numFmtId="174" fontId="57" fillId="0" borderId="117">
      <alignment horizontal="left"/>
    </xf>
    <xf numFmtId="173" fontId="57" fillId="0" borderId="117">
      <alignment horizontal="left"/>
    </xf>
    <xf numFmtId="173" fontId="57" fillId="0" borderId="117">
      <alignment horizontal="left"/>
    </xf>
    <xf numFmtId="0" fontId="51" fillId="65" borderId="123" applyNumberFormat="0" applyFont="0" applyAlignment="0" applyProtection="0"/>
    <xf numFmtId="0" fontId="109"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173" fontId="57" fillId="0" borderId="114">
      <alignment horizontal="left"/>
    </xf>
    <xf numFmtId="174" fontId="57" fillId="0" borderId="117">
      <alignment horizontal="left"/>
    </xf>
    <xf numFmtId="173" fontId="57" fillId="0" borderId="117">
      <alignment horizontal="left"/>
    </xf>
    <xf numFmtId="0" fontId="61" fillId="50" borderId="119" applyNumberFormat="0" applyAlignment="0" applyProtection="0"/>
    <xf numFmtId="0" fontId="85" fillId="0" borderId="114"/>
    <xf numFmtId="173" fontId="57" fillId="0" borderId="117">
      <alignment horizontal="left"/>
    </xf>
    <xf numFmtId="0" fontId="59" fillId="63" borderId="118" applyNumberFormat="0" applyAlignment="0" applyProtection="0"/>
    <xf numFmtId="0" fontId="61" fillId="50" borderId="119" applyNumberFormat="0" applyAlignment="0" applyProtection="0"/>
    <xf numFmtId="0" fontId="52" fillId="65" borderId="123" applyNumberFormat="0" applyFont="0" applyAlignment="0" applyProtection="0"/>
    <xf numFmtId="174" fontId="57" fillId="0" borderId="117">
      <alignment horizontal="left"/>
    </xf>
    <xf numFmtId="0" fontId="51" fillId="65" borderId="123" applyNumberFormat="0" applyFont="0" applyAlignment="0" applyProtection="0"/>
    <xf numFmtId="0" fontId="18" fillId="0" borderId="116" applyAlignment="0">
      <alignment horizontal="left"/>
    </xf>
    <xf numFmtId="174" fontId="57" fillId="0" borderId="114">
      <alignment horizontal="left"/>
    </xf>
    <xf numFmtId="173" fontId="57" fillId="0" borderId="114">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0" fontId="59" fillId="63" borderId="118" applyNumberFormat="0" applyAlignment="0" applyProtection="0"/>
    <xf numFmtId="0" fontId="59" fillId="63" borderId="118" applyNumberFormat="0" applyAlignment="0" applyProtection="0"/>
    <xf numFmtId="0" fontId="83" fillId="67" borderId="118" applyNumberFormat="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1" fillId="65" borderId="123" applyNumberFormat="0" applyFont="0" applyAlignment="0" applyProtection="0"/>
    <xf numFmtId="0" fontId="109"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174" fontId="57" fillId="0" borderId="117">
      <alignment horizontal="left"/>
    </xf>
    <xf numFmtId="173" fontId="57" fillId="0" borderId="117">
      <alignment horizontal="left"/>
    </xf>
    <xf numFmtId="0" fontId="60" fillId="63" borderId="119" applyNumberFormat="0" applyAlignment="0" applyProtection="0"/>
    <xf numFmtId="0" fontId="62" fillId="0" borderId="120" applyNumberFormat="0" applyFill="0" applyAlignment="0" applyProtection="0"/>
    <xf numFmtId="0" fontId="51" fillId="65" borderId="123" applyNumberFormat="0" applyFont="0" applyAlignment="0" applyProtection="0"/>
    <xf numFmtId="179" fontId="17" fillId="44" borderId="114"/>
    <xf numFmtId="179" fontId="85" fillId="70" borderId="116">
      <alignment wrapText="1"/>
    </xf>
    <xf numFmtId="174"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0" fontId="83" fillId="67" borderId="118" applyNumberFormat="0" applyAlignment="0" applyProtection="0"/>
    <xf numFmtId="0" fontId="60" fillId="63" borderId="119" applyNumberFormat="0" applyAlignment="0" applyProtection="0"/>
    <xf numFmtId="0" fontId="60" fillId="63" borderId="119" applyNumberFormat="0" applyAlignment="0" applyProtection="0"/>
    <xf numFmtId="0" fontId="62" fillId="0" borderId="120" applyNumberFormat="0" applyFill="0" applyAlignment="0" applyProtection="0"/>
    <xf numFmtId="0" fontId="62" fillId="0" borderId="120" applyNumberFormat="0" applyFill="0" applyAlignment="0" applyProtection="0"/>
    <xf numFmtId="0" fontId="109" fillId="65" borderId="123" applyNumberFormat="0" applyFont="0" applyAlignment="0" applyProtection="0"/>
    <xf numFmtId="0" fontId="51"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174" fontId="57" fillId="0" borderId="117">
      <alignment horizontal="left"/>
    </xf>
    <xf numFmtId="174" fontId="57" fillId="0" borderId="117">
      <alignment horizontal="left"/>
    </xf>
    <xf numFmtId="174" fontId="57" fillId="0" borderId="117">
      <alignment horizontal="left"/>
    </xf>
    <xf numFmtId="173" fontId="57" fillId="0" borderId="117">
      <alignment horizontal="left"/>
    </xf>
    <xf numFmtId="0" fontId="60" fillId="63" borderId="119" applyNumberFormat="0" applyAlignment="0" applyProtection="0"/>
    <xf numFmtId="0" fontId="80" fillId="0" borderId="122" applyNumberFormat="0" applyFill="0" applyAlignment="0" applyProtection="0"/>
    <xf numFmtId="0" fontId="51" fillId="65" borderId="123" applyNumberFormat="0" applyFont="0" applyAlignment="0" applyProtection="0"/>
    <xf numFmtId="0" fontId="51" fillId="65" borderId="123" applyNumberFormat="0" applyFont="0" applyAlignment="0" applyProtection="0"/>
    <xf numFmtId="174" fontId="57" fillId="0" borderId="114">
      <alignment horizontal="left"/>
    </xf>
    <xf numFmtId="173" fontId="57" fillId="0" borderId="114">
      <alignment horizontal="left"/>
    </xf>
    <xf numFmtId="176" fontId="57" fillId="0" borderId="114">
      <alignment horizontal="left"/>
    </xf>
    <xf numFmtId="173" fontId="57" fillId="0" borderId="114">
      <alignment horizontal="left"/>
    </xf>
    <xf numFmtId="0" fontId="18" fillId="0" borderId="116" applyAlignment="0">
      <alignment horizontal="left"/>
    </xf>
    <xf numFmtId="0" fontId="18" fillId="0" borderId="116" applyAlignment="0">
      <alignment horizontal="left"/>
    </xf>
    <xf numFmtId="0" fontId="18" fillId="0" borderId="116" applyAlignment="0">
      <alignment horizontal="left"/>
    </xf>
    <xf numFmtId="0" fontId="18" fillId="0" borderId="116" applyAlignment="0">
      <alignment horizontal="left"/>
    </xf>
    <xf numFmtId="0" fontId="17" fillId="70" borderId="114">
      <alignment horizontal="centerContinuous" wrapText="1"/>
    </xf>
    <xf numFmtId="0" fontId="85" fillId="70" borderId="116">
      <alignment wrapText="1"/>
    </xf>
    <xf numFmtId="175" fontId="57" fillId="0" borderId="114">
      <alignment horizontal="left"/>
    </xf>
    <xf numFmtId="0" fontId="147" fillId="71" borderId="115">
      <alignment horizontal="left" vertical="top"/>
    </xf>
    <xf numFmtId="179" fontId="17" fillId="70" borderId="114">
      <alignment horizontal="centerContinuous" wrapText="1"/>
    </xf>
    <xf numFmtId="179" fontId="193" fillId="71" borderId="115">
      <alignment horizontal="left" vertical="top" wrapText="1"/>
    </xf>
    <xf numFmtId="179" fontId="85" fillId="70" borderId="116">
      <alignment wrapText="1"/>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6"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0" fontId="59" fillId="63" borderId="118" applyNumberFormat="0" applyAlignment="0" applyProtection="0"/>
    <xf numFmtId="0" fontId="60" fillId="63" borderId="119" applyNumberFormat="0" applyAlignment="0" applyProtection="0"/>
    <xf numFmtId="0" fontId="62" fillId="0" borderId="120" applyNumberFormat="0" applyFill="0" applyAlignment="0" applyProtection="0"/>
    <xf numFmtId="0" fontId="80" fillId="0" borderId="122" applyNumberFormat="0" applyFill="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17"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176" fontId="57" fillId="0" borderId="117">
      <alignment horizontal="left"/>
    </xf>
    <xf numFmtId="173" fontId="57" fillId="0" borderId="117">
      <alignment horizontal="left"/>
    </xf>
    <xf numFmtId="0" fontId="61" fillId="50" borderId="119" applyNumberFormat="0" applyAlignment="0" applyProtection="0"/>
    <xf numFmtId="0" fontId="103" fillId="64" borderId="119" applyNumberFormat="0" applyAlignment="0" applyProtection="0"/>
    <xf numFmtId="0" fontId="51" fillId="65" borderId="123" applyNumberFormat="0" applyFont="0" applyAlignment="0" applyProtection="0"/>
    <xf numFmtId="0" fontId="80" fillId="0" borderId="121" applyNumberFormat="0" applyFill="0" applyAlignment="0" applyProtection="0"/>
    <xf numFmtId="0" fontId="51" fillId="65" borderId="123" applyNumberFormat="0" applyFont="0" applyAlignment="0" applyProtection="0"/>
    <xf numFmtId="176" fontId="57" fillId="0" borderId="117">
      <alignment horizontal="left"/>
    </xf>
    <xf numFmtId="176" fontId="57" fillId="0" borderId="117">
      <alignment horizontal="left"/>
    </xf>
    <xf numFmtId="0" fontId="51" fillId="65" borderId="123" applyNumberFormat="0" applyFont="0" applyAlignment="0" applyProtection="0"/>
    <xf numFmtId="0" fontId="51" fillId="65" borderId="123" applyNumberFormat="0" applyFont="0" applyAlignment="0" applyProtection="0"/>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0" fontId="59" fillId="63" borderId="118" applyNumberForma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60" fillId="63" borderId="119" applyNumberFormat="0" applyAlignment="0" applyProtection="0"/>
    <xf numFmtId="173" fontId="57" fillId="0" borderId="117">
      <alignment horizontal="left"/>
    </xf>
    <xf numFmtId="0" fontId="52" fillId="65" borderId="123" applyNumberFormat="0" applyFont="0" applyAlignment="0" applyProtection="0"/>
    <xf numFmtId="0" fontId="51" fillId="65" borderId="123" applyNumberFormat="0" applyFont="0" applyAlignment="0" applyProtection="0"/>
    <xf numFmtId="0" fontId="85" fillId="70" borderId="116">
      <alignment wrapText="1"/>
    </xf>
    <xf numFmtId="0" fontId="18" fillId="0" borderId="116" applyAlignment="0">
      <alignment horizontal="left"/>
    </xf>
    <xf numFmtId="173" fontId="57" fillId="0" borderId="117">
      <alignment horizontal="left"/>
    </xf>
    <xf numFmtId="0" fontId="51"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174" fontId="57" fillId="0" borderId="117">
      <alignment horizontal="left"/>
    </xf>
    <xf numFmtId="0" fontId="52" fillId="65" borderId="123" applyNumberFormat="0" applyFont="0" applyAlignment="0" applyProtection="0"/>
    <xf numFmtId="174" fontId="57" fillId="0" borderId="117">
      <alignment horizontal="left"/>
    </xf>
    <xf numFmtId="176" fontId="57" fillId="0" borderId="117">
      <alignment horizontal="left"/>
    </xf>
    <xf numFmtId="176" fontId="57" fillId="0" borderId="117">
      <alignment horizontal="left"/>
    </xf>
    <xf numFmtId="0" fontId="51" fillId="65" borderId="123" applyNumberFormat="0" applyFont="0" applyAlignment="0" applyProtection="0"/>
    <xf numFmtId="0" fontId="51"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174" fontId="57" fillId="0" borderId="117">
      <alignment horizontal="left"/>
    </xf>
    <xf numFmtId="174"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4" fontId="57" fillId="0" borderId="117">
      <alignment horizontal="left"/>
    </xf>
    <xf numFmtId="176" fontId="57" fillId="0" borderId="117">
      <alignment horizontal="left"/>
    </xf>
    <xf numFmtId="0" fontId="51" fillId="65" borderId="123" applyNumberFormat="0" applyFont="0" applyAlignment="0" applyProtection="0"/>
    <xf numFmtId="173" fontId="57" fillId="0" borderId="117">
      <alignment horizontal="left"/>
    </xf>
    <xf numFmtId="174" fontId="57" fillId="0" borderId="117">
      <alignment horizontal="left"/>
    </xf>
    <xf numFmtId="0" fontId="59" fillId="63" borderId="118" applyNumberFormat="0" applyAlignment="0" applyProtection="0"/>
    <xf numFmtId="0" fontId="60" fillId="63" borderId="119" applyNumberFormat="0" applyAlignment="0" applyProtection="0"/>
    <xf numFmtId="173" fontId="57" fillId="0" borderId="117">
      <alignment horizontal="left"/>
    </xf>
    <xf numFmtId="0" fontId="51" fillId="65" borderId="123" applyNumberFormat="0" applyFont="0" applyAlignment="0" applyProtection="0"/>
    <xf numFmtId="0" fontId="51" fillId="65" borderId="123" applyNumberFormat="0" applyFont="0" applyAlignment="0" applyProtection="0"/>
    <xf numFmtId="174" fontId="57" fillId="0" borderId="117">
      <alignment horizontal="left"/>
    </xf>
    <xf numFmtId="176" fontId="57" fillId="0" borderId="117">
      <alignment horizontal="left"/>
    </xf>
    <xf numFmtId="174"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6" fontId="57" fillId="0" borderId="117">
      <alignment horizontal="left"/>
    </xf>
    <xf numFmtId="173" fontId="57" fillId="0" borderId="117">
      <alignment horizontal="left"/>
    </xf>
    <xf numFmtId="0" fontId="61" fillId="50" borderId="119" applyNumberFormat="0" applyAlignment="0" applyProtection="0"/>
    <xf numFmtId="0" fontId="51" fillId="65" borderId="123" applyNumberFormat="0" applyFont="0" applyAlignment="0" applyProtection="0"/>
    <xf numFmtId="0" fontId="51" fillId="65" borderId="123" applyNumberFormat="0" applyFont="0" applyAlignment="0" applyProtection="0"/>
    <xf numFmtId="173" fontId="57" fillId="0" borderId="117">
      <alignment horizontal="left"/>
    </xf>
    <xf numFmtId="173" fontId="57" fillId="0" borderId="117">
      <alignment horizontal="left"/>
    </xf>
    <xf numFmtId="0" fontId="51" fillId="65" borderId="123" applyNumberFormat="0" applyFont="0" applyAlignment="0" applyProtection="0"/>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0" fontId="52" fillId="65" borderId="123" applyNumberFormat="0" applyFont="0" applyAlignment="0" applyProtection="0"/>
    <xf numFmtId="173" fontId="57" fillId="0" borderId="117">
      <alignment horizontal="left"/>
    </xf>
    <xf numFmtId="173" fontId="57" fillId="0" borderId="117">
      <alignment horizontal="left"/>
    </xf>
    <xf numFmtId="0" fontId="51" fillId="65" borderId="123" applyNumberFormat="0" applyFont="0" applyAlignment="0" applyProtection="0"/>
    <xf numFmtId="0" fontId="51" fillId="65" borderId="123" applyNumberFormat="0" applyFont="0" applyAlignment="0" applyProtection="0"/>
    <xf numFmtId="176" fontId="57" fillId="0" borderId="117">
      <alignment horizontal="left"/>
    </xf>
    <xf numFmtId="173"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3" fontId="57" fillId="0" borderId="117">
      <alignment horizontal="left"/>
    </xf>
    <xf numFmtId="0" fontId="51" fillId="65" borderId="123" applyNumberFormat="0" applyFont="0" applyAlignment="0" applyProtection="0"/>
    <xf numFmtId="0" fontId="52" fillId="65" borderId="123" applyNumberFormat="0" applyFont="0" applyAlignment="0" applyProtection="0"/>
    <xf numFmtId="176" fontId="57" fillId="0" borderId="117">
      <alignment horizontal="left"/>
    </xf>
    <xf numFmtId="176"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6" fontId="57" fillId="0" borderId="117">
      <alignment horizontal="left"/>
    </xf>
    <xf numFmtId="176" fontId="57" fillId="0" borderId="117">
      <alignment horizontal="left"/>
    </xf>
    <xf numFmtId="0" fontId="103" fillId="64" borderId="119" applyNumberFormat="0" applyAlignment="0" applyProtection="0"/>
    <xf numFmtId="174"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0" fontId="61" fillId="50" borderId="119" applyNumberFormat="0" applyAlignment="0" applyProtection="0"/>
    <xf numFmtId="176" fontId="57" fillId="0" borderId="117">
      <alignment horizontal="left"/>
    </xf>
    <xf numFmtId="176" fontId="57" fillId="0" borderId="117">
      <alignment horizontal="left"/>
    </xf>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80" fillId="0" borderId="122" applyNumberFormat="0" applyFill="0" applyAlignment="0" applyProtection="0"/>
    <xf numFmtId="173" fontId="57" fillId="0" borderId="117">
      <alignment horizontal="left"/>
    </xf>
    <xf numFmtId="0" fontId="51" fillId="65" borderId="123" applyNumberFormat="0" applyFont="0" applyAlignment="0" applyProtection="0"/>
    <xf numFmtId="0" fontId="51" fillId="65" borderId="123" applyNumberFormat="0" applyFont="0" applyAlignment="0" applyProtection="0"/>
    <xf numFmtId="0" fontId="85" fillId="70" borderId="116">
      <alignment wrapText="1"/>
    </xf>
    <xf numFmtId="0" fontId="59" fillId="63" borderId="118" applyNumberFormat="0" applyAlignment="0" applyProtection="0"/>
    <xf numFmtId="173" fontId="57" fillId="0" borderId="117">
      <alignment horizontal="left"/>
    </xf>
    <xf numFmtId="0" fontId="51"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173" fontId="57" fillId="0" borderId="117">
      <alignment horizontal="left"/>
    </xf>
    <xf numFmtId="0" fontId="62" fillId="0" borderId="120" applyNumberFormat="0" applyFill="0" applyAlignment="0" applyProtection="0"/>
    <xf numFmtId="173" fontId="57" fillId="0" borderId="117">
      <alignment horizontal="left"/>
    </xf>
    <xf numFmtId="173" fontId="57" fillId="0" borderId="114">
      <alignment horizontal="left"/>
    </xf>
    <xf numFmtId="0" fontId="61" fillId="50" borderId="119" applyNumberFormat="0" applyAlignment="0" applyProtection="0"/>
    <xf numFmtId="173" fontId="57" fillId="0" borderId="117">
      <alignment horizontal="left"/>
    </xf>
    <xf numFmtId="0" fontId="52" fillId="65" borderId="123" applyNumberFormat="0" applyFont="0" applyAlignment="0" applyProtection="0"/>
    <xf numFmtId="174" fontId="57" fillId="0" borderId="117">
      <alignment horizontal="left"/>
    </xf>
    <xf numFmtId="176" fontId="57" fillId="0" borderId="117">
      <alignment horizontal="left"/>
    </xf>
    <xf numFmtId="0" fontId="51" fillId="65" borderId="123" applyNumberFormat="0" applyFont="0" applyAlignment="0" applyProtection="0"/>
    <xf numFmtId="0" fontId="51" fillId="65" borderId="123" applyNumberFormat="0" applyFont="0" applyAlignment="0" applyProtection="0"/>
    <xf numFmtId="175" fontId="57" fillId="0" borderId="117">
      <alignment horizontal="left"/>
    </xf>
    <xf numFmtId="175" fontId="57" fillId="0" borderId="117">
      <alignment horizontal="left"/>
    </xf>
    <xf numFmtId="175" fontId="57" fillId="0" borderId="117">
      <alignment horizontal="left"/>
    </xf>
    <xf numFmtId="176" fontId="57" fillId="0" borderId="117">
      <alignment horizontal="left"/>
    </xf>
    <xf numFmtId="176" fontId="57" fillId="0" borderId="117">
      <alignment horizontal="left"/>
    </xf>
    <xf numFmtId="173" fontId="57" fillId="0" borderId="117">
      <alignment horizontal="left"/>
    </xf>
    <xf numFmtId="0" fontId="51" fillId="65" borderId="123" applyNumberFormat="0" applyFont="0" applyAlignment="0" applyProtection="0"/>
    <xf numFmtId="174" fontId="57" fillId="0" borderId="117">
      <alignment horizontal="left"/>
    </xf>
    <xf numFmtId="0" fontId="85" fillId="70" borderId="114"/>
    <xf numFmtId="0" fontId="85" fillId="70" borderId="114"/>
    <xf numFmtId="174" fontId="57" fillId="0" borderId="117">
      <alignment horizontal="left"/>
    </xf>
    <xf numFmtId="174" fontId="57" fillId="0" borderId="117">
      <alignment horizontal="left"/>
    </xf>
    <xf numFmtId="174"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0" fontId="61" fillId="50" borderId="119" applyNumberFormat="0" applyAlignment="0" applyProtection="0"/>
    <xf numFmtId="0" fontId="51" fillId="65" borderId="123" applyNumberFormat="0" applyFont="0" applyAlignment="0" applyProtection="0"/>
    <xf numFmtId="0" fontId="60" fillId="63" borderId="119" applyNumberFormat="0" applyAlignment="0" applyProtection="0"/>
    <xf numFmtId="0" fontId="18" fillId="0" borderId="116" applyAlignment="0">
      <alignment horizontal="left"/>
    </xf>
    <xf numFmtId="0" fontId="18" fillId="0" borderId="116" applyAlignment="0">
      <alignment horizontal="left"/>
    </xf>
    <xf numFmtId="174" fontId="57" fillId="0" borderId="117">
      <alignment horizontal="left"/>
    </xf>
    <xf numFmtId="173" fontId="57" fillId="0" borderId="117">
      <alignment horizontal="left"/>
    </xf>
    <xf numFmtId="174" fontId="57" fillId="0" borderId="117">
      <alignment horizontal="left"/>
    </xf>
    <xf numFmtId="0" fontId="59" fillId="63" borderId="118" applyNumberFormat="0" applyAlignment="0" applyProtection="0"/>
    <xf numFmtId="0" fontId="103" fillId="64" borderId="119" applyNumberFormat="0" applyAlignment="0" applyProtection="0"/>
    <xf numFmtId="0" fontId="103" fillId="64" borderId="119" applyNumberFormat="0" applyAlignment="0" applyProtection="0"/>
    <xf numFmtId="0" fontId="51" fillId="65" borderId="123" applyNumberFormat="0" applyFont="0" applyAlignment="0" applyProtection="0"/>
    <xf numFmtId="0" fontId="51"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81" fillId="70" borderId="114">
      <alignment horizontal="left"/>
    </xf>
    <xf numFmtId="0" fontId="85" fillId="70" borderId="116">
      <alignment wrapText="1"/>
    </xf>
    <xf numFmtId="0" fontId="85" fillId="70" borderId="116">
      <alignment wrapText="1"/>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0" fontId="52" fillId="65" borderId="123" applyNumberFormat="0" applyFont="0" applyAlignment="0" applyProtection="0"/>
    <xf numFmtId="0" fontId="51" fillId="65" borderId="123" applyNumberFormat="0" applyFont="0" applyAlignment="0" applyProtection="0"/>
    <xf numFmtId="174" fontId="57" fillId="0" borderId="117">
      <alignment horizontal="left"/>
    </xf>
    <xf numFmtId="174" fontId="57" fillId="0" borderId="117">
      <alignment horizontal="left"/>
    </xf>
    <xf numFmtId="173"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3" fontId="57" fillId="0" borderId="117">
      <alignment horizontal="left"/>
    </xf>
    <xf numFmtId="176"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0" fontId="61" fillId="50" borderId="119" applyNumberForma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83" fillId="67" borderId="118" applyNumberForma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176" fontId="57" fillId="0" borderId="114">
      <alignment horizontal="left"/>
    </xf>
    <xf numFmtId="173" fontId="57" fillId="0" borderId="117">
      <alignment horizontal="left"/>
    </xf>
    <xf numFmtId="0" fontId="59" fillId="63" borderId="118" applyNumberFormat="0" applyAlignment="0" applyProtection="0"/>
    <xf numFmtId="0" fontId="62" fillId="0" borderId="120" applyNumberFormat="0" applyFill="0" applyAlignment="0" applyProtection="0"/>
    <xf numFmtId="0" fontId="51" fillId="65" borderId="123" applyNumberFormat="0" applyFont="0" applyAlignment="0" applyProtection="0"/>
    <xf numFmtId="174" fontId="57" fillId="0" borderId="117">
      <alignment horizontal="left"/>
    </xf>
    <xf numFmtId="0" fontId="52" fillId="65" borderId="123" applyNumberFormat="0" applyFont="0" applyAlignment="0" applyProtection="0"/>
    <xf numFmtId="174" fontId="57" fillId="0" borderId="117">
      <alignment horizontal="left"/>
    </xf>
    <xf numFmtId="0" fontId="51" fillId="65" borderId="123" applyNumberFormat="0" applyFont="0" applyAlignment="0" applyProtection="0"/>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0" fontId="61" fillId="50" borderId="119" applyNumberFormat="0" applyAlignment="0" applyProtection="0"/>
    <xf numFmtId="0" fontId="59" fillId="63" borderId="118" applyNumberFormat="0" applyAlignment="0" applyProtection="0"/>
    <xf numFmtId="0" fontId="61" fillId="50" borderId="119" applyNumberForma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17" fillId="65" borderId="123" applyNumberFormat="0" applyFont="0" applyAlignment="0" applyProtection="0"/>
    <xf numFmtId="0" fontId="51" fillId="65" borderId="123" applyNumberFormat="0" applyFont="0" applyAlignment="0" applyProtection="0"/>
    <xf numFmtId="0" fontId="62" fillId="0" borderId="120" applyNumberFormat="0" applyFill="0" applyAlignment="0" applyProtection="0"/>
    <xf numFmtId="0" fontId="52" fillId="65" borderId="123" applyNumberFormat="0" applyFont="0" applyAlignment="0" applyProtection="0"/>
    <xf numFmtId="0" fontId="52"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175" fontId="57" fillId="0" borderId="114">
      <alignment horizontal="left"/>
    </xf>
    <xf numFmtId="173"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6" fontId="57" fillId="0" borderId="117">
      <alignment horizontal="left"/>
    </xf>
    <xf numFmtId="173" fontId="57" fillId="0" borderId="117">
      <alignment horizontal="left"/>
    </xf>
    <xf numFmtId="173" fontId="57" fillId="0" borderId="117">
      <alignment horizontal="left"/>
    </xf>
    <xf numFmtId="176" fontId="57" fillId="0" borderId="117">
      <alignment horizontal="left"/>
    </xf>
    <xf numFmtId="176"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6" fontId="57" fillId="0" borderId="117">
      <alignment horizontal="left"/>
    </xf>
    <xf numFmtId="176" fontId="57" fillId="0" borderId="117">
      <alignment horizontal="left"/>
    </xf>
    <xf numFmtId="0" fontId="52" fillId="65" borderId="123" applyNumberFormat="0" applyFont="0" applyAlignment="0" applyProtection="0"/>
    <xf numFmtId="174" fontId="57" fillId="0" borderId="117">
      <alignment horizontal="left"/>
    </xf>
    <xf numFmtId="176" fontId="57" fillId="0" borderId="117">
      <alignment horizontal="left"/>
    </xf>
    <xf numFmtId="176" fontId="57" fillId="0" borderId="117">
      <alignment horizontal="left"/>
    </xf>
    <xf numFmtId="0" fontId="61" fillId="50" borderId="119" applyNumberFormat="0" applyAlignment="0" applyProtection="0"/>
    <xf numFmtId="176" fontId="57" fillId="0" borderId="117">
      <alignment horizontal="left"/>
    </xf>
    <xf numFmtId="0" fontId="52" fillId="65" borderId="123" applyNumberFormat="0" applyFont="0" applyAlignment="0" applyProtection="0"/>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3" fontId="57" fillId="0" borderId="117">
      <alignment horizontal="left"/>
    </xf>
    <xf numFmtId="0" fontId="51" fillId="65" borderId="123" applyNumberFormat="0" applyFont="0" applyAlignment="0" applyProtection="0"/>
    <xf numFmtId="175" fontId="57" fillId="0" borderId="117">
      <alignment horizontal="left"/>
    </xf>
    <xf numFmtId="175" fontId="57" fillId="0" borderId="117">
      <alignment horizontal="left"/>
    </xf>
    <xf numFmtId="175" fontId="57" fillId="0" borderId="117">
      <alignment horizontal="left"/>
    </xf>
    <xf numFmtId="176" fontId="57" fillId="0" borderId="117">
      <alignment horizontal="left"/>
    </xf>
    <xf numFmtId="173"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6" fontId="57" fillId="0" borderId="117">
      <alignment horizontal="left"/>
    </xf>
    <xf numFmtId="173" fontId="57" fillId="0" borderId="117">
      <alignment horizontal="left"/>
    </xf>
    <xf numFmtId="0" fontId="52" fillId="65" borderId="123" applyNumberFormat="0" applyFont="0" applyAlignment="0" applyProtection="0"/>
    <xf numFmtId="173" fontId="57" fillId="0" borderId="117">
      <alignment horizontal="left"/>
    </xf>
    <xf numFmtId="0" fontId="51" fillId="65" borderId="123" applyNumberFormat="0" applyFont="0" applyAlignment="0" applyProtection="0"/>
    <xf numFmtId="0" fontId="80" fillId="0" borderId="121" applyNumberFormat="0" applyFill="0" applyAlignment="0" applyProtection="0"/>
    <xf numFmtId="174" fontId="57" fillId="0" borderId="114">
      <alignment horizontal="left"/>
    </xf>
    <xf numFmtId="174" fontId="57" fillId="0" borderId="117">
      <alignment horizontal="left"/>
    </xf>
    <xf numFmtId="173" fontId="57" fillId="0" borderId="117">
      <alignment horizontal="left"/>
    </xf>
    <xf numFmtId="0" fontId="61" fillId="50" borderId="119" applyNumberFormat="0" applyAlignment="0" applyProtection="0"/>
    <xf numFmtId="175" fontId="57" fillId="0" borderId="117">
      <alignment horizontal="left"/>
    </xf>
    <xf numFmtId="175" fontId="57" fillId="0" borderId="117">
      <alignment horizontal="left"/>
    </xf>
    <xf numFmtId="175" fontId="57" fillId="0" borderId="117">
      <alignment horizontal="left"/>
    </xf>
    <xf numFmtId="176" fontId="57" fillId="0" borderId="117">
      <alignment horizontal="left"/>
    </xf>
    <xf numFmtId="173" fontId="57" fillId="0" borderId="117">
      <alignment horizontal="left"/>
    </xf>
    <xf numFmtId="176" fontId="57" fillId="0" borderId="117">
      <alignment horizontal="left"/>
    </xf>
    <xf numFmtId="0" fontId="51" fillId="65" borderId="123" applyNumberFormat="0" applyFont="0" applyAlignment="0" applyProtection="0"/>
    <xf numFmtId="176" fontId="57" fillId="0" borderId="114">
      <alignment horizontal="left"/>
    </xf>
    <xf numFmtId="173" fontId="57" fillId="0" borderId="117">
      <alignment horizontal="left"/>
    </xf>
    <xf numFmtId="174" fontId="57" fillId="0" borderId="117">
      <alignment horizontal="left"/>
    </xf>
    <xf numFmtId="173" fontId="57" fillId="0" borderId="117">
      <alignment horizontal="left"/>
    </xf>
    <xf numFmtId="0" fontId="51" fillId="65" borderId="123" applyNumberFormat="0" applyFont="0" applyAlignment="0" applyProtection="0"/>
    <xf numFmtId="0" fontId="52" fillId="65" borderId="123" applyNumberFormat="0" applyFont="0" applyAlignment="0" applyProtection="0"/>
    <xf numFmtId="174"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83" fillId="67" borderId="118"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1" fillId="50" borderId="119" applyNumberFormat="0" applyAlignment="0" applyProtection="0"/>
    <xf numFmtId="0" fontId="60" fillId="63"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103" fillId="64" borderId="119" applyNumberFormat="0" applyAlignment="0" applyProtection="0"/>
    <xf numFmtId="0" fontId="61" fillId="50" borderId="119" applyNumberFormat="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80" fillId="0" borderId="122" applyNumberFormat="0" applyFill="0" applyAlignment="0" applyProtection="0"/>
    <xf numFmtId="0" fontId="80" fillId="0" borderId="122"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51" fillId="65" borderId="123" applyNumberFormat="0" applyFont="0" applyAlignment="0" applyProtection="0"/>
    <xf numFmtId="0" fontId="62" fillId="0" borderId="120" applyNumberFormat="0" applyFill="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80" fillId="0" borderId="121" applyNumberFormat="0" applyFill="0" applyAlignment="0" applyProtection="0"/>
    <xf numFmtId="0" fontId="51"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1" fillId="65" borderId="123" applyNumberFormat="0" applyFont="0" applyAlignment="0" applyProtection="0"/>
    <xf numFmtId="176" fontId="57" fillId="0" borderId="117">
      <alignment horizontal="left"/>
    </xf>
    <xf numFmtId="176" fontId="57" fillId="0" borderId="117">
      <alignment horizontal="left"/>
    </xf>
    <xf numFmtId="173" fontId="57" fillId="0" borderId="117">
      <alignment horizontal="left"/>
    </xf>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60" fillId="63" borderId="119" applyNumberFormat="0" applyAlignment="0" applyProtection="0"/>
    <xf numFmtId="0" fontId="52" fillId="65" borderId="123" applyNumberFormat="0" applyFont="0" applyAlignment="0" applyProtection="0"/>
    <xf numFmtId="0" fontId="52" fillId="65" borderId="123" applyNumberFormat="0" applyFont="0" applyAlignment="0" applyProtection="0"/>
    <xf numFmtId="0" fontId="51" fillId="65" borderId="123" applyNumberFormat="0" applyFont="0" applyAlignment="0" applyProtection="0"/>
    <xf numFmtId="0" fontId="17" fillId="70" borderId="114">
      <alignment horizontal="centerContinuous" wrapText="1"/>
    </xf>
    <xf numFmtId="179" fontId="17" fillId="70" borderId="114">
      <alignment horizontal="centerContinuous" wrapText="1"/>
    </xf>
    <xf numFmtId="174" fontId="57" fillId="0" borderId="117">
      <alignment horizontal="left"/>
    </xf>
    <xf numFmtId="174"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0" fontId="60" fillId="63" borderId="119" applyNumberFormat="0" applyAlignment="0" applyProtection="0"/>
    <xf numFmtId="0" fontId="60" fillId="63" borderId="119" applyNumberFormat="0" applyAlignment="0" applyProtection="0"/>
    <xf numFmtId="0" fontId="62" fillId="0" borderId="120" applyNumberFormat="0" applyFill="0" applyAlignment="0" applyProtection="0"/>
    <xf numFmtId="0" fontId="62" fillId="0" borderId="120" applyNumberFormat="0" applyFill="0" applyAlignment="0" applyProtection="0"/>
    <xf numFmtId="0" fontId="51" fillId="65" borderId="123" applyNumberFormat="0" applyFont="0" applyAlignment="0" applyProtection="0"/>
    <xf numFmtId="0" fontId="51"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62" fillId="0" borderId="120" applyNumberFormat="0" applyFill="0" applyAlignment="0" applyProtection="0"/>
    <xf numFmtId="0" fontId="61" fillId="50" borderId="119" applyNumberFormat="0" applyAlignment="0" applyProtection="0"/>
    <xf numFmtId="0" fontId="61" fillId="50" borderId="119" applyNumberFormat="0" applyAlignment="0" applyProtection="0"/>
    <xf numFmtId="0" fontId="84" fillId="67" borderId="119" applyNumberFormat="0" applyAlignment="0" applyProtection="0"/>
    <xf numFmtId="0" fontId="60" fillId="63" borderId="119" applyNumberFormat="0" applyAlignment="0" applyProtection="0"/>
    <xf numFmtId="0" fontId="60" fillId="63" borderId="119" applyNumberFormat="0" applyAlignment="0" applyProtection="0"/>
    <xf numFmtId="0" fontId="59" fillId="63" borderId="118" applyNumberFormat="0" applyAlignment="0" applyProtection="0"/>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3" fontId="57" fillId="0" borderId="114">
      <alignment horizontal="left"/>
    </xf>
    <xf numFmtId="176" fontId="57" fillId="0" borderId="114">
      <alignment horizontal="left"/>
    </xf>
    <xf numFmtId="174" fontId="57" fillId="0" borderId="114">
      <alignment horizontal="left"/>
    </xf>
    <xf numFmtId="0" fontId="52" fillId="65" borderId="123" applyNumberFormat="0" applyFont="0" applyAlignment="0" applyProtection="0"/>
    <xf numFmtId="175" fontId="57" fillId="0" borderId="114">
      <alignment horizontal="left"/>
    </xf>
    <xf numFmtId="173" fontId="57" fillId="0" borderId="117">
      <alignment horizontal="left"/>
    </xf>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84" fillId="67" borderId="119" applyNumberFormat="0" applyAlignment="0" applyProtection="0"/>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0" fontId="60" fillId="63" borderId="119" applyNumberFormat="0" applyAlignment="0" applyProtection="0"/>
    <xf numFmtId="0" fontId="51" fillId="65" borderId="123" applyNumberFormat="0" applyFont="0" applyAlignment="0" applyProtection="0"/>
    <xf numFmtId="173" fontId="57" fillId="0" borderId="117">
      <alignment horizontal="left"/>
    </xf>
    <xf numFmtId="0" fontId="59" fillId="63" borderId="118" applyNumberFormat="0" applyAlignment="0" applyProtection="0"/>
    <xf numFmtId="0" fontId="51" fillId="65" borderId="123" applyNumberFormat="0" applyFont="0" applyAlignment="0" applyProtection="0"/>
    <xf numFmtId="0" fontId="59" fillId="63" borderId="118" applyNumberFormat="0" applyAlignment="0" applyProtection="0"/>
    <xf numFmtId="0" fontId="52" fillId="65" borderId="123" applyNumberFormat="0" applyFont="0" applyAlignment="0" applyProtection="0"/>
    <xf numFmtId="0" fontId="62" fillId="0" borderId="120" applyNumberFormat="0" applyFill="0" applyAlignment="0" applyProtection="0"/>
    <xf numFmtId="176"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6" fontId="57" fillId="0" borderId="117">
      <alignment horizontal="left"/>
    </xf>
    <xf numFmtId="176" fontId="57" fillId="0" borderId="117">
      <alignment horizontal="left"/>
    </xf>
    <xf numFmtId="0" fontId="103" fillId="64" borderId="119" applyNumberFormat="0" applyAlignment="0" applyProtection="0"/>
    <xf numFmtId="173" fontId="57" fillId="0" borderId="117">
      <alignment horizontal="left"/>
    </xf>
    <xf numFmtId="173" fontId="57" fillId="0" borderId="117">
      <alignment horizontal="left"/>
    </xf>
    <xf numFmtId="0" fontId="51" fillId="65" borderId="123" applyNumberFormat="0" applyFont="0" applyAlignment="0" applyProtection="0"/>
    <xf numFmtId="173" fontId="57" fillId="0" borderId="117">
      <alignment horizontal="left"/>
    </xf>
    <xf numFmtId="173"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6" fontId="57" fillId="0" borderId="117">
      <alignment horizontal="left"/>
    </xf>
    <xf numFmtId="176" fontId="57" fillId="0" borderId="117">
      <alignment horizontal="left"/>
    </xf>
    <xf numFmtId="173" fontId="57" fillId="0" borderId="117">
      <alignment horizontal="left"/>
    </xf>
    <xf numFmtId="0" fontId="52" fillId="65" borderId="123" applyNumberFormat="0" applyFont="0" applyAlignment="0" applyProtection="0"/>
    <xf numFmtId="176" fontId="57" fillId="0" borderId="117">
      <alignment horizontal="left"/>
    </xf>
    <xf numFmtId="173" fontId="57" fillId="0" borderId="117">
      <alignment horizontal="left"/>
    </xf>
    <xf numFmtId="176" fontId="57" fillId="0" borderId="117">
      <alignment horizontal="left"/>
    </xf>
    <xf numFmtId="176" fontId="57" fillId="0" borderId="117">
      <alignment horizontal="left"/>
    </xf>
    <xf numFmtId="0" fontId="147" fillId="71" borderId="113">
      <alignment horizontal="left" vertical="top" wrapText="1"/>
    </xf>
    <xf numFmtId="176" fontId="57" fillId="0" borderId="117">
      <alignment horizontal="left"/>
    </xf>
    <xf numFmtId="176"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5" fontId="57" fillId="0" borderId="114">
      <alignment horizontal="left"/>
    </xf>
    <xf numFmtId="175" fontId="57" fillId="0" borderId="114">
      <alignment horizontal="left"/>
    </xf>
    <xf numFmtId="176" fontId="57" fillId="0" borderId="114">
      <alignment horizontal="left"/>
    </xf>
    <xf numFmtId="173" fontId="57" fillId="0" borderId="114">
      <alignment horizontal="left"/>
    </xf>
    <xf numFmtId="174" fontId="57" fillId="0" borderId="114">
      <alignment horizontal="left"/>
    </xf>
    <xf numFmtId="0" fontId="18" fillId="0" borderId="116" applyAlignment="0">
      <alignment horizontal="left"/>
    </xf>
    <xf numFmtId="0" fontId="18" fillId="0" borderId="116" applyAlignment="0">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0" fontId="51"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83" fillId="67" borderId="118" applyNumberForma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62" fillId="0" borderId="120" applyNumberFormat="0" applyFill="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84" fillId="67" borderId="119" applyNumberFormat="0" applyAlignment="0" applyProtection="0"/>
    <xf numFmtId="0" fontId="60" fillId="63" borderId="119" applyNumberFormat="0" applyAlignment="0" applyProtection="0"/>
    <xf numFmtId="0" fontId="59" fillId="63" borderId="118" applyNumberFormat="0" applyAlignment="0" applyProtection="0"/>
    <xf numFmtId="0" fontId="59" fillId="63" borderId="118" applyNumberFormat="0" applyAlignment="0" applyProtection="0"/>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6"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9" fontId="183" fillId="70" borderId="116">
      <alignment wrapText="1"/>
    </xf>
    <xf numFmtId="176" fontId="57" fillId="0" borderId="114">
      <alignment horizontal="left"/>
    </xf>
    <xf numFmtId="175" fontId="57" fillId="0" borderId="114">
      <alignment horizontal="left"/>
    </xf>
    <xf numFmtId="174" fontId="57" fillId="0" borderId="114">
      <alignment horizontal="left"/>
    </xf>
    <xf numFmtId="174" fontId="57" fillId="0" borderId="114">
      <alignment horizontal="left"/>
    </xf>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61" fillId="50" borderId="119" applyNumberFormat="0" applyAlignment="0" applyProtection="0"/>
    <xf numFmtId="0" fontId="61" fillId="50" borderId="119" applyNumberFormat="0" applyAlignment="0" applyProtection="0"/>
    <xf numFmtId="0" fontId="60" fillId="63" borderId="119" applyNumberFormat="0" applyAlignment="0" applyProtection="0"/>
    <xf numFmtId="0" fontId="59" fillId="63" borderId="118" applyNumberFormat="0" applyAlignment="0" applyProtection="0"/>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6" fontId="57" fillId="0" borderId="114">
      <alignment horizontal="left"/>
    </xf>
    <xf numFmtId="175" fontId="57" fillId="0" borderId="114">
      <alignment horizontal="left"/>
    </xf>
    <xf numFmtId="0" fontId="51" fillId="65" borderId="123" applyNumberFormat="0" applyFont="0" applyAlignment="0" applyProtection="0"/>
    <xf numFmtId="0" fontId="51" fillId="65" borderId="123" applyNumberFormat="0" applyFont="0" applyAlignment="0" applyProtection="0"/>
    <xf numFmtId="0" fontId="52" fillId="65" borderId="123" applyNumberFormat="0" applyFont="0" applyAlignment="0" applyProtection="0"/>
    <xf numFmtId="0" fontId="59" fillId="63" borderId="118" applyNumberFormat="0" applyAlignment="0" applyProtection="0"/>
    <xf numFmtId="0" fontId="51" fillId="65" borderId="123" applyNumberFormat="0" applyFont="0" applyAlignment="0" applyProtection="0"/>
    <xf numFmtId="0" fontId="51" fillId="65" borderId="123" applyNumberFormat="0" applyFont="0" applyAlignment="0" applyProtection="0"/>
    <xf numFmtId="0" fontId="61" fillId="50" borderId="119" applyNumberFormat="0" applyAlignment="0" applyProtection="0"/>
    <xf numFmtId="0" fontId="84" fillId="67" borderId="119" applyNumberFormat="0" applyAlignment="0" applyProtection="0"/>
    <xf numFmtId="0" fontId="51"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83" fillId="67" borderId="118" applyNumberFormat="0" applyAlignment="0" applyProtection="0"/>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9" fontId="183" fillId="70" borderId="116">
      <alignment wrapText="1"/>
    </xf>
    <xf numFmtId="0" fontId="85" fillId="0" borderId="114"/>
    <xf numFmtId="0" fontId="51" fillId="65" borderId="123" applyNumberFormat="0" applyFont="0" applyAlignment="0" applyProtection="0"/>
    <xf numFmtId="0" fontId="84" fillId="67" borderId="119" applyNumberFormat="0" applyAlignment="0" applyProtection="0"/>
    <xf numFmtId="0" fontId="51" fillId="65" borderId="123" applyNumberFormat="0" applyFont="0" applyAlignment="0" applyProtection="0"/>
    <xf numFmtId="0" fontId="84" fillId="67" borderId="119" applyNumberFormat="0" applyAlignment="0" applyProtection="0"/>
    <xf numFmtId="0" fontId="51" fillId="65" borderId="123" applyNumberFormat="0" applyFont="0" applyAlignment="0" applyProtection="0"/>
    <xf numFmtId="0" fontId="109" fillId="65" borderId="123" applyNumberFormat="0" applyFont="0" applyAlignment="0" applyProtection="0"/>
    <xf numFmtId="0" fontId="51" fillId="65" borderId="123" applyNumberFormat="0" applyFont="0" applyAlignment="0" applyProtection="0"/>
    <xf numFmtId="0" fontId="84" fillId="67" borderId="119" applyNumberFormat="0" applyAlignment="0" applyProtection="0"/>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4"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109" fillId="65" borderId="123" applyNumberFormat="0" applyFont="0" applyAlignment="0" applyProtection="0"/>
    <xf numFmtId="0" fontId="109" fillId="65" borderId="123" applyNumberFormat="0" applyFont="0" applyAlignment="0" applyProtection="0"/>
    <xf numFmtId="0" fontId="157" fillId="67" borderId="118" applyNumberFormat="0" applyAlignment="0" applyProtection="0"/>
    <xf numFmtId="0" fontId="83" fillId="67" borderId="118" applyNumberFormat="0" applyAlignment="0" applyProtection="0"/>
    <xf numFmtId="0" fontId="158" fillId="63" borderId="118" applyNumberFormat="0" applyAlignment="0" applyProtection="0"/>
    <xf numFmtId="0" fontId="161" fillId="67" borderId="119" applyNumberFormat="0" applyAlignment="0" applyProtection="0"/>
    <xf numFmtId="0" fontId="84" fillId="67" borderId="119" applyNumberFormat="0" applyAlignment="0" applyProtection="0"/>
    <xf numFmtId="0" fontId="163" fillId="63" borderId="119" applyNumberFormat="0" applyAlignment="0" applyProtection="0"/>
    <xf numFmtId="179" fontId="159" fillId="67" borderId="119" applyNumberFormat="0" applyAlignment="0" applyProtection="0"/>
    <xf numFmtId="179" fontId="159" fillId="67" borderId="119" applyNumberFormat="0" applyAlignment="0" applyProtection="0"/>
    <xf numFmtId="0" fontId="168" fillId="64" borderId="119" applyNumberFormat="0" applyAlignment="0" applyProtection="0"/>
    <xf numFmtId="0" fontId="103" fillId="64" borderId="119" applyNumberFormat="0" applyAlignment="0" applyProtection="0"/>
    <xf numFmtId="0" fontId="169" fillId="50" borderId="119" applyNumberFormat="0" applyAlignment="0" applyProtection="0"/>
    <xf numFmtId="0" fontId="80" fillId="0" borderId="121" applyNumberFormat="0" applyFill="0" applyAlignment="0" applyProtection="0"/>
    <xf numFmtId="0" fontId="28" fillId="0" borderId="121" applyNumberFormat="0" applyFill="0" applyAlignment="0" applyProtection="0"/>
    <xf numFmtId="0" fontId="170" fillId="0" borderId="121" applyNumberFormat="0" applyFill="0" applyAlignment="0" applyProtection="0"/>
    <xf numFmtId="0" fontId="171" fillId="0" borderId="121" applyNumberFormat="0" applyFill="0" applyAlignment="0" applyProtection="0"/>
    <xf numFmtId="0" fontId="33" fillId="0" borderId="121" applyNumberFormat="0" applyFill="0" applyAlignment="0" applyProtection="0"/>
    <xf numFmtId="0" fontId="33" fillId="0" borderId="121" applyNumberFormat="0" applyFill="0" applyAlignment="0" applyProtection="0"/>
    <xf numFmtId="0" fontId="55" fillId="0" borderId="120" applyNumberFormat="0" applyFill="0" applyAlignment="0" applyProtection="0"/>
    <xf numFmtId="0" fontId="17" fillId="64" borderId="123" applyNumberFormat="0" applyFont="0" applyAlignment="0" applyProtection="0"/>
    <xf numFmtId="179" fontId="182" fillId="64" borderId="119" applyNumberFormat="0" applyAlignment="0" applyProtection="0"/>
    <xf numFmtId="179" fontId="182" fillId="64" borderId="119" applyNumberFormat="0" applyAlignment="0" applyProtection="0"/>
    <xf numFmtId="179" fontId="191" fillId="65" borderId="123" applyNumberFormat="0" applyFont="0" applyAlignment="0" applyProtection="0"/>
    <xf numFmtId="179" fontId="191" fillId="65" borderId="123" applyNumberFormat="0" applyFont="0" applyAlignment="0" applyProtection="0"/>
    <xf numFmtId="0" fontId="54" fillId="65" borderId="123" applyNumberFormat="0" applyFont="0" applyAlignment="0" applyProtection="0"/>
    <xf numFmtId="0" fontId="54" fillId="65" borderId="123" applyNumberFormat="0" applyFont="0" applyAlignment="0" applyProtection="0"/>
    <xf numFmtId="0" fontId="52" fillId="65" borderId="123" applyNumberFormat="0" applyFont="0" applyAlignment="0" applyProtection="0"/>
    <xf numFmtId="0" fontId="54" fillId="65" borderId="123" applyNumberFormat="0" applyFont="0" applyAlignment="0" applyProtection="0"/>
    <xf numFmtId="0" fontId="54" fillId="65" borderId="123" applyNumberFormat="0" applyFont="0" applyAlignment="0" applyProtection="0"/>
    <xf numFmtId="0" fontId="17" fillId="65" borderId="123" applyNumberFormat="0" applyFont="0" applyAlignment="0" applyProtection="0"/>
    <xf numFmtId="179" fontId="192" fillId="67" borderId="118" applyNumberFormat="0" applyAlignment="0" applyProtection="0"/>
    <xf numFmtId="179" fontId="192" fillId="67" borderId="118" applyNumberFormat="0" applyAlignment="0" applyProtection="0"/>
    <xf numFmtId="179" fontId="9" fillId="0" borderId="122" applyNumberFormat="0" applyFill="0" applyAlignment="0" applyProtection="0"/>
    <xf numFmtId="179" fontId="33" fillId="0" borderId="121" applyNumberFormat="0" applyFill="0" applyAlignment="0" applyProtection="0"/>
    <xf numFmtId="179" fontId="9" fillId="0" borderId="122" applyNumberFormat="0" applyFill="0" applyAlignment="0" applyProtection="0"/>
    <xf numFmtId="0" fontId="51" fillId="65" borderId="123" applyNumberFormat="0" applyFont="0" applyAlignment="0" applyProtection="0"/>
    <xf numFmtId="0" fontId="83" fillId="63" borderId="118" applyNumberFormat="0" applyAlignment="0" applyProtection="0"/>
    <xf numFmtId="0" fontId="83" fillId="63" borderId="118" applyNumberFormat="0" applyAlignment="0" applyProtection="0"/>
    <xf numFmtId="0" fontId="237" fillId="63" borderId="119" applyNumberFormat="0" applyAlignment="0" applyProtection="0"/>
    <xf numFmtId="0" fontId="237" fillId="63" borderId="119" applyNumberFormat="0" applyAlignment="0" applyProtection="0"/>
    <xf numFmtId="0" fontId="237" fillId="63" borderId="119" applyNumberFormat="0" applyAlignment="0" applyProtection="0"/>
    <xf numFmtId="0" fontId="103" fillId="50" borderId="119" applyNumberFormat="0" applyAlignment="0" applyProtection="0"/>
    <xf numFmtId="0" fontId="103" fillId="50" borderId="119" applyNumberFormat="0" applyAlignment="0" applyProtection="0"/>
    <xf numFmtId="0" fontId="103" fillId="50" borderId="119" applyNumberFormat="0" applyAlignment="0" applyProtection="0"/>
    <xf numFmtId="0" fontId="80" fillId="0" borderId="120" applyNumberFormat="0" applyFill="0" applyAlignment="0" applyProtection="0"/>
    <xf numFmtId="0" fontId="80" fillId="0" borderId="120" applyNumberFormat="0" applyFill="0" applyAlignment="0" applyProtection="0"/>
    <xf numFmtId="0" fontId="33" fillId="0" borderId="121" applyNumberFormat="0" applyFill="0" applyAlignment="0" applyProtection="0"/>
    <xf numFmtId="0" fontId="17" fillId="65" borderId="123" applyNumberFormat="0" applyFont="0" applyAlignment="0" applyProtection="0"/>
    <xf numFmtId="0" fontId="17" fillId="65" borderId="123" applyNumberFormat="0" applyFont="0" applyAlignment="0" applyProtection="0"/>
    <xf numFmtId="0" fontId="83" fillId="63" borderId="118" applyNumberFormat="0" applyAlignment="0" applyProtection="0"/>
    <xf numFmtId="0" fontId="83" fillId="63" borderId="118" applyNumberFormat="0" applyAlignment="0" applyProtection="0"/>
    <xf numFmtId="0" fontId="237" fillId="63" borderId="119" applyNumberFormat="0" applyAlignment="0" applyProtection="0"/>
    <xf numFmtId="0" fontId="237" fillId="63" borderId="119" applyNumberFormat="0" applyAlignment="0" applyProtection="0"/>
    <xf numFmtId="0" fontId="237" fillId="63" borderId="119" applyNumberFormat="0" applyAlignment="0" applyProtection="0"/>
    <xf numFmtId="0" fontId="103" fillId="50" borderId="119" applyNumberFormat="0" applyAlignment="0" applyProtection="0"/>
    <xf numFmtId="0" fontId="103" fillId="50" borderId="119" applyNumberFormat="0" applyAlignment="0" applyProtection="0"/>
    <xf numFmtId="0" fontId="103" fillId="50" borderId="119" applyNumberFormat="0" applyAlignment="0" applyProtection="0"/>
    <xf numFmtId="0" fontId="80" fillId="0" borderId="120" applyNumberFormat="0" applyFill="0" applyAlignment="0" applyProtection="0"/>
    <xf numFmtId="0" fontId="80" fillId="0" borderId="120" applyNumberFormat="0" applyFill="0" applyAlignment="0" applyProtection="0"/>
    <xf numFmtId="0" fontId="17" fillId="65" borderId="123" applyNumberFormat="0" applyFont="0" applyAlignment="0" applyProtection="0"/>
    <xf numFmtId="0" fontId="17" fillId="65" borderId="123" applyNumberFormat="0" applyFont="0" applyAlignment="0" applyProtection="0"/>
    <xf numFmtId="0" fontId="54" fillId="65" borderId="123" applyNumberFormat="0" applyFont="0" applyAlignment="0" applyProtection="0"/>
    <xf numFmtId="0" fontId="59" fillId="63" borderId="118" applyNumberFormat="0" applyAlignment="0" applyProtection="0"/>
    <xf numFmtId="0" fontId="60" fillId="63" borderId="119" applyNumberFormat="0" applyAlignment="0" applyProtection="0"/>
    <xf numFmtId="0" fontId="62" fillId="0" borderId="120" applyNumberFormat="0" applyFill="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17" fillId="65" borderId="123" applyNumberFormat="0" applyFont="0" applyAlignment="0" applyProtection="0"/>
    <xf numFmtId="0" fontId="114" fillId="65" borderId="123" applyNumberFormat="0" applyFont="0" applyAlignment="0" applyProtection="0"/>
    <xf numFmtId="0" fontId="17" fillId="65" borderId="123" applyNumberFormat="0" applyFont="0" applyAlignment="0" applyProtection="0"/>
    <xf numFmtId="173" fontId="57" fillId="0" borderId="129">
      <alignment horizontal="left"/>
    </xf>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2" fillId="65" borderId="135" applyNumberFormat="0" applyFont="0" applyAlignment="0" applyProtection="0"/>
    <xf numFmtId="0" fontId="51" fillId="65" borderId="135" applyNumberFormat="0" applyFont="0" applyAlignment="0" applyProtection="0"/>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4"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5"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6"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173" fontId="57" fillId="0" borderId="117">
      <alignment horizontal="left"/>
    </xf>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59" fillId="63" borderId="118" applyNumberFormat="0" applyAlignment="0" applyProtection="0"/>
    <xf numFmtId="0" fontId="83" fillId="67" borderId="118" applyNumberFormat="0" applyAlignment="0" applyProtection="0"/>
    <xf numFmtId="0" fontId="83" fillId="67" borderId="118" applyNumberFormat="0" applyAlignment="0" applyProtection="0"/>
    <xf numFmtId="0" fontId="83" fillId="67" borderId="118" applyNumberFormat="0" applyAlignment="0" applyProtection="0"/>
    <xf numFmtId="0" fontId="83" fillId="67" borderId="118" applyNumberFormat="0" applyAlignment="0" applyProtection="0"/>
    <xf numFmtId="0" fontId="83" fillId="67" borderId="118"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60" fillId="63" borderId="119" applyNumberFormat="0" applyAlignment="0" applyProtection="0"/>
    <xf numFmtId="0" fontId="84" fillId="67" borderId="119" applyNumberFormat="0" applyAlignment="0" applyProtection="0"/>
    <xf numFmtId="0" fontId="84" fillId="67" borderId="119" applyNumberFormat="0" applyAlignment="0" applyProtection="0"/>
    <xf numFmtId="0" fontId="84" fillId="67" borderId="119" applyNumberFormat="0" applyAlignment="0" applyProtection="0"/>
    <xf numFmtId="0" fontId="84" fillId="67" borderId="119" applyNumberFormat="0" applyAlignment="0" applyProtection="0"/>
    <xf numFmtId="0" fontId="84" fillId="67" borderId="119" applyNumberFormat="0" applyAlignment="0" applyProtection="0"/>
    <xf numFmtId="174" fontId="57" fillId="0" borderId="129">
      <alignment horizontal="left"/>
    </xf>
    <xf numFmtId="173" fontId="57" fillId="0" borderId="129">
      <alignment horizontal="left"/>
    </xf>
    <xf numFmtId="0" fontId="59" fillId="63" borderId="130" applyNumberFormat="0" applyAlignment="0" applyProtection="0"/>
    <xf numFmtId="0" fontId="51" fillId="65" borderId="135" applyNumberFormat="0" applyFont="0" applyAlignment="0" applyProtection="0"/>
    <xf numFmtId="0" fontId="51" fillId="65" borderId="135" applyNumberFormat="0" applyFon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179" fontId="147" fillId="71" borderId="126">
      <alignment horizontal="left" vertical="top" wrapText="1"/>
    </xf>
    <xf numFmtId="174"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0" fontId="83" fillId="67" borderId="130" applyNumberFormat="0" applyAlignment="0" applyProtection="0"/>
    <xf numFmtId="0" fontId="60" fillId="63" borderId="131" applyNumberFormat="0" applyAlignment="0" applyProtection="0"/>
    <xf numFmtId="0" fontId="62" fillId="0" borderId="132" applyNumberFormat="0" applyFill="0" applyAlignment="0" applyProtection="0"/>
    <xf numFmtId="0" fontId="62" fillId="0" borderId="132" applyNumberFormat="0" applyFill="0" applyAlignment="0" applyProtection="0"/>
    <xf numFmtId="0" fontId="51" fillId="65" borderId="135" applyNumberFormat="0" applyFont="0" applyAlignment="0" applyProtection="0"/>
    <xf numFmtId="0" fontId="52" fillId="65" borderId="135" applyNumberFormat="0" applyFont="0" applyAlignment="0" applyProtection="0"/>
    <xf numFmtId="174" fontId="57" fillId="0" borderId="129">
      <alignment horizontal="left"/>
    </xf>
    <xf numFmtId="174" fontId="57" fillId="0" borderId="129">
      <alignment horizontal="left"/>
    </xf>
    <xf numFmtId="173" fontId="57" fillId="0" borderId="129">
      <alignment horizontal="left"/>
    </xf>
    <xf numFmtId="173" fontId="57" fillId="0" borderId="129">
      <alignment horizontal="left"/>
    </xf>
    <xf numFmtId="0" fontId="51" fillId="65" borderId="135" applyNumberFormat="0" applyFont="0" applyAlignment="0" applyProtection="0"/>
    <xf numFmtId="0" fontId="109"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173" fontId="57" fillId="0" borderId="126">
      <alignment horizontal="left"/>
    </xf>
    <xf numFmtId="174" fontId="57" fillId="0" borderId="129">
      <alignment horizontal="left"/>
    </xf>
    <xf numFmtId="173" fontId="57" fillId="0" borderId="129">
      <alignment horizontal="left"/>
    </xf>
    <xf numFmtId="0" fontId="61" fillId="50" borderId="131" applyNumberFormat="0" applyAlignment="0" applyProtection="0"/>
    <xf numFmtId="0" fontId="85" fillId="0" borderId="126"/>
    <xf numFmtId="173" fontId="57" fillId="0" borderId="129">
      <alignment horizontal="left"/>
    </xf>
    <xf numFmtId="0" fontId="59" fillId="63" borderId="130" applyNumberFormat="0" applyAlignment="0" applyProtection="0"/>
    <xf numFmtId="0" fontId="61" fillId="50" borderId="131" applyNumberFormat="0" applyAlignment="0" applyProtection="0"/>
    <xf numFmtId="0" fontId="52" fillId="65" borderId="135" applyNumberFormat="0" applyFont="0" applyAlignment="0" applyProtection="0"/>
    <xf numFmtId="174" fontId="57" fillId="0" borderId="129">
      <alignment horizontal="left"/>
    </xf>
    <xf numFmtId="0" fontId="51" fillId="65" borderId="135" applyNumberFormat="0" applyFont="0" applyAlignment="0" applyProtection="0"/>
    <xf numFmtId="0" fontId="18" fillId="0" borderId="128" applyAlignment="0">
      <alignment horizontal="left"/>
    </xf>
    <xf numFmtId="174" fontId="57" fillId="0" borderId="126">
      <alignment horizontal="left"/>
    </xf>
    <xf numFmtId="173" fontId="57" fillId="0" borderId="126">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0" fontId="59" fillId="63" borderId="130" applyNumberFormat="0" applyAlignment="0" applyProtection="0"/>
    <xf numFmtId="0" fontId="59" fillId="63" borderId="130" applyNumberFormat="0" applyAlignment="0" applyProtection="0"/>
    <xf numFmtId="0" fontId="83" fillId="67" borderId="130" applyNumberFormat="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1" fillId="65" borderId="135" applyNumberFormat="0" applyFont="0" applyAlignment="0" applyProtection="0"/>
    <xf numFmtId="0" fontId="109"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174" fontId="57" fillId="0" borderId="129">
      <alignment horizontal="left"/>
    </xf>
    <xf numFmtId="173" fontId="57" fillId="0" borderId="129">
      <alignment horizontal="left"/>
    </xf>
    <xf numFmtId="0" fontId="60" fillId="63" borderId="131" applyNumberFormat="0" applyAlignment="0" applyProtection="0"/>
    <xf numFmtId="0" fontId="62" fillId="0" borderId="132" applyNumberFormat="0" applyFill="0" applyAlignment="0" applyProtection="0"/>
    <xf numFmtId="0" fontId="51" fillId="65" borderId="135" applyNumberFormat="0" applyFont="0" applyAlignment="0" applyProtection="0"/>
    <xf numFmtId="179" fontId="17" fillId="44" borderId="126"/>
    <xf numFmtId="179" fontId="85" fillId="70" borderId="128">
      <alignment wrapText="1"/>
    </xf>
    <xf numFmtId="174"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0" fontId="83" fillId="67" borderId="130" applyNumberFormat="0" applyAlignment="0" applyProtection="0"/>
    <xf numFmtId="0" fontId="60" fillId="63" borderId="131" applyNumberFormat="0" applyAlignment="0" applyProtection="0"/>
    <xf numFmtId="0" fontId="60" fillId="63" borderId="131" applyNumberFormat="0" applyAlignment="0" applyProtection="0"/>
    <xf numFmtId="0" fontId="62" fillId="0" borderId="132" applyNumberFormat="0" applyFill="0" applyAlignment="0" applyProtection="0"/>
    <xf numFmtId="0" fontId="62" fillId="0" borderId="132" applyNumberFormat="0" applyFill="0" applyAlignment="0" applyProtection="0"/>
    <xf numFmtId="0" fontId="109" fillId="65" borderId="135" applyNumberFormat="0" applyFont="0" applyAlignment="0" applyProtection="0"/>
    <xf numFmtId="0" fontId="51"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61" fillId="50" borderId="119" applyNumberFormat="0" applyAlignment="0" applyProtection="0"/>
    <xf numFmtId="0" fontId="103" fillId="64" borderId="119" applyNumberFormat="0" applyAlignment="0" applyProtection="0"/>
    <xf numFmtId="0" fontId="103" fillId="64" borderId="119" applyNumberFormat="0" applyAlignment="0" applyProtection="0"/>
    <xf numFmtId="0" fontId="103" fillId="64" borderId="119" applyNumberFormat="0" applyAlignment="0" applyProtection="0"/>
    <xf numFmtId="0" fontId="103" fillId="64" borderId="119" applyNumberFormat="0" applyAlignment="0" applyProtection="0"/>
    <xf numFmtId="0" fontId="103" fillId="64" borderId="119" applyNumberFormat="0" applyAlignment="0" applyProtection="0"/>
    <xf numFmtId="0" fontId="103" fillId="64" borderId="119" applyNumberFormat="0" applyAlignment="0" applyProtection="0"/>
    <xf numFmtId="0" fontId="61" fillId="50" borderId="119" applyNumberFormat="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80" fillId="0" borderId="122" applyNumberFormat="0" applyFill="0" applyAlignment="0" applyProtection="0"/>
    <xf numFmtId="0" fontId="80" fillId="0" borderId="122" applyNumberFormat="0" applyFill="0" applyAlignment="0" applyProtection="0"/>
    <xf numFmtId="0" fontId="80" fillId="0" borderId="122" applyNumberFormat="0" applyFill="0" applyAlignment="0" applyProtection="0"/>
    <xf numFmtId="0" fontId="80" fillId="0" borderId="122" applyNumberFormat="0" applyFill="0" applyAlignment="0" applyProtection="0"/>
    <xf numFmtId="0" fontId="80" fillId="0" borderId="122"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0" fontId="62" fillId="0" borderId="120" applyNumberFormat="0" applyFill="0" applyAlignment="0" applyProtection="0"/>
    <xf numFmtId="174" fontId="57" fillId="0" borderId="129">
      <alignment horizontal="left"/>
    </xf>
    <xf numFmtId="174" fontId="57" fillId="0" borderId="129">
      <alignment horizontal="left"/>
    </xf>
    <xf numFmtId="174" fontId="57" fillId="0" borderId="129">
      <alignment horizontal="left"/>
    </xf>
    <xf numFmtId="173" fontId="57" fillId="0" borderId="129">
      <alignment horizontal="left"/>
    </xf>
    <xf numFmtId="0" fontId="60" fillId="63" borderId="131" applyNumberFormat="0" applyAlignment="0" applyProtection="0"/>
    <xf numFmtId="0" fontId="80" fillId="0" borderId="134" applyNumberFormat="0" applyFill="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2"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109"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109"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174" fontId="57" fillId="0" borderId="126">
      <alignment horizontal="left"/>
    </xf>
    <xf numFmtId="173" fontId="57" fillId="0" borderId="126">
      <alignment horizontal="left"/>
    </xf>
    <xf numFmtId="176" fontId="57" fillId="0" borderId="126">
      <alignment horizontal="left"/>
    </xf>
    <xf numFmtId="173" fontId="57" fillId="0" borderId="126">
      <alignment horizontal="left"/>
    </xf>
    <xf numFmtId="0" fontId="18" fillId="0" borderId="128" applyAlignment="0">
      <alignment horizontal="left"/>
    </xf>
    <xf numFmtId="0" fontId="18" fillId="0" borderId="128" applyAlignment="0">
      <alignment horizontal="left"/>
    </xf>
    <xf numFmtId="0" fontId="18" fillId="0" borderId="128" applyAlignment="0">
      <alignment horizontal="left"/>
    </xf>
    <xf numFmtId="0" fontId="18" fillId="0" borderId="128" applyAlignment="0">
      <alignment horizontal="left"/>
    </xf>
    <xf numFmtId="0" fontId="17" fillId="70" borderId="126">
      <alignment horizontal="centerContinuous" wrapText="1"/>
    </xf>
    <xf numFmtId="0" fontId="85" fillId="70" borderId="128">
      <alignment wrapText="1"/>
    </xf>
    <xf numFmtId="175" fontId="57" fillId="0" borderId="126">
      <alignment horizontal="left"/>
    </xf>
    <xf numFmtId="0" fontId="147" fillId="71" borderId="127">
      <alignment horizontal="left" vertical="top"/>
    </xf>
    <xf numFmtId="179" fontId="17" fillId="70" borderId="126">
      <alignment horizontal="centerContinuous" wrapText="1"/>
    </xf>
    <xf numFmtId="179" fontId="193" fillId="71" borderId="127">
      <alignment horizontal="left" vertical="top" wrapText="1"/>
    </xf>
    <xf numFmtId="179" fontId="85" fillId="70" borderId="128">
      <alignment wrapText="1"/>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6"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0" fontId="59" fillId="63" borderId="130" applyNumberFormat="0" applyAlignment="0" applyProtection="0"/>
    <xf numFmtId="0" fontId="60" fillId="63" borderId="131" applyNumberFormat="0" applyAlignment="0" applyProtection="0"/>
    <xf numFmtId="0" fontId="62" fillId="0" borderId="132" applyNumberFormat="0" applyFill="0" applyAlignment="0" applyProtection="0"/>
    <xf numFmtId="0" fontId="80" fillId="0" borderId="134" applyNumberFormat="0" applyFill="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17"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176" fontId="57" fillId="0" borderId="129">
      <alignment horizontal="left"/>
    </xf>
    <xf numFmtId="173" fontId="57" fillId="0" borderId="129">
      <alignment horizontal="left"/>
    </xf>
    <xf numFmtId="0" fontId="61" fillId="50" borderId="131" applyNumberFormat="0" applyAlignment="0" applyProtection="0"/>
    <xf numFmtId="0" fontId="103" fillId="64" borderId="131" applyNumberFormat="0" applyAlignment="0" applyProtection="0"/>
    <xf numFmtId="0" fontId="51" fillId="65" borderId="135" applyNumberFormat="0" applyFont="0" applyAlignment="0" applyProtection="0"/>
    <xf numFmtId="0" fontId="80" fillId="0" borderId="133" applyNumberFormat="0" applyFill="0" applyAlignment="0" applyProtection="0"/>
    <xf numFmtId="0" fontId="51" fillId="65" borderId="135" applyNumberFormat="0" applyFont="0" applyAlignment="0" applyProtection="0"/>
    <xf numFmtId="176" fontId="57" fillId="0" borderId="129">
      <alignment horizontal="left"/>
    </xf>
    <xf numFmtId="176" fontId="57" fillId="0" borderId="129">
      <alignment horizontal="left"/>
    </xf>
    <xf numFmtId="0" fontId="51" fillId="65" borderId="135" applyNumberFormat="0" applyFont="0" applyAlignment="0" applyProtection="0"/>
    <xf numFmtId="0" fontId="51" fillId="65" borderId="135" applyNumberFormat="0" applyFont="0" applyAlignment="0" applyProtection="0"/>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0" fontId="59" fillId="63" borderId="130" applyNumberForma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60" fillId="63" borderId="131" applyNumberFormat="0" applyAlignment="0" applyProtection="0"/>
    <xf numFmtId="173" fontId="57" fillId="0" borderId="129">
      <alignment horizontal="left"/>
    </xf>
    <xf numFmtId="0" fontId="52" fillId="65" borderId="135" applyNumberFormat="0" applyFont="0" applyAlignment="0" applyProtection="0"/>
    <xf numFmtId="0" fontId="51" fillId="65" borderId="135" applyNumberFormat="0" applyFont="0" applyAlignment="0" applyProtection="0"/>
    <xf numFmtId="0" fontId="85" fillId="70" borderId="128">
      <alignment wrapText="1"/>
    </xf>
    <xf numFmtId="0" fontId="18" fillId="0" borderId="128" applyAlignment="0">
      <alignment horizontal="left"/>
    </xf>
    <xf numFmtId="173" fontId="57" fillId="0" borderId="129">
      <alignment horizontal="left"/>
    </xf>
    <xf numFmtId="0" fontId="51"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174" fontId="57" fillId="0" borderId="129">
      <alignment horizontal="left"/>
    </xf>
    <xf numFmtId="0" fontId="52" fillId="65" borderId="135" applyNumberFormat="0" applyFont="0" applyAlignment="0" applyProtection="0"/>
    <xf numFmtId="174" fontId="57" fillId="0" borderId="129">
      <alignment horizontal="left"/>
    </xf>
    <xf numFmtId="0" fontId="109" fillId="65" borderId="123" applyNumberFormat="0" applyFont="0" applyAlignment="0" applyProtection="0"/>
    <xf numFmtId="176" fontId="57" fillId="0" borderId="129">
      <alignment horizontal="left"/>
    </xf>
    <xf numFmtId="176" fontId="57" fillId="0" borderId="129">
      <alignment horizontal="left"/>
    </xf>
    <xf numFmtId="0" fontId="51" fillId="65" borderId="135" applyNumberFormat="0" applyFont="0" applyAlignment="0" applyProtection="0"/>
    <xf numFmtId="0" fontId="51"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174" fontId="57" fillId="0" borderId="129">
      <alignment horizontal="left"/>
    </xf>
    <xf numFmtId="174"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4" fontId="57" fillId="0" borderId="129">
      <alignment horizontal="left"/>
    </xf>
    <xf numFmtId="176" fontId="57" fillId="0" borderId="129">
      <alignment horizontal="left"/>
    </xf>
    <xf numFmtId="0" fontId="51" fillId="65" borderId="135" applyNumberFormat="0" applyFont="0" applyAlignment="0" applyProtection="0"/>
    <xf numFmtId="173" fontId="57" fillId="0" borderId="129">
      <alignment horizontal="left"/>
    </xf>
    <xf numFmtId="174" fontId="57" fillId="0" borderId="129">
      <alignment horizontal="left"/>
    </xf>
    <xf numFmtId="0" fontId="59" fillId="63" borderId="130" applyNumberFormat="0" applyAlignment="0" applyProtection="0"/>
    <xf numFmtId="0" fontId="60" fillId="63" borderId="131" applyNumberFormat="0" applyAlignment="0" applyProtection="0"/>
    <xf numFmtId="173" fontId="57" fillId="0" borderId="129">
      <alignment horizontal="left"/>
    </xf>
    <xf numFmtId="0" fontId="51" fillId="65" borderId="135" applyNumberFormat="0" applyFont="0" applyAlignment="0" applyProtection="0"/>
    <xf numFmtId="0" fontId="51" fillId="65" borderId="135" applyNumberFormat="0" applyFont="0" applyAlignment="0" applyProtection="0"/>
    <xf numFmtId="174" fontId="57" fillId="0" borderId="129">
      <alignment horizontal="left"/>
    </xf>
    <xf numFmtId="176" fontId="57" fillId="0" borderId="129">
      <alignment horizontal="left"/>
    </xf>
    <xf numFmtId="174"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6" fontId="57" fillId="0" borderId="129">
      <alignment horizontal="left"/>
    </xf>
    <xf numFmtId="173" fontId="57" fillId="0" borderId="129">
      <alignment horizontal="left"/>
    </xf>
    <xf numFmtId="0" fontId="61" fillId="50" borderId="131" applyNumberFormat="0" applyAlignment="0" applyProtection="0"/>
    <xf numFmtId="0" fontId="51" fillId="65" borderId="135" applyNumberFormat="0" applyFont="0" applyAlignment="0" applyProtection="0"/>
    <xf numFmtId="0" fontId="51" fillId="65" borderId="135" applyNumberFormat="0" applyFont="0" applyAlignment="0" applyProtection="0"/>
    <xf numFmtId="173" fontId="57" fillId="0" borderId="129">
      <alignment horizontal="left"/>
    </xf>
    <xf numFmtId="173" fontId="57" fillId="0" borderId="129">
      <alignment horizontal="left"/>
    </xf>
    <xf numFmtId="0" fontId="51" fillId="65" borderId="135" applyNumberFormat="0" applyFont="0" applyAlignment="0" applyProtection="0"/>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0" fontId="83" fillId="67" borderId="118" applyNumberFormat="0" applyAlignment="0" applyProtection="0"/>
    <xf numFmtId="0" fontId="59" fillId="63" borderId="118" applyNumberFormat="0" applyAlignment="0" applyProtection="0"/>
    <xf numFmtId="0" fontId="84" fillId="67" borderId="119" applyNumberFormat="0" applyAlignment="0" applyProtection="0"/>
    <xf numFmtId="0" fontId="60" fillId="63" borderId="119" applyNumberFormat="0" applyAlignment="0" applyProtection="0"/>
    <xf numFmtId="0" fontId="52" fillId="65" borderId="135" applyNumberFormat="0" applyFont="0" applyAlignment="0" applyProtection="0"/>
    <xf numFmtId="173" fontId="57" fillId="0" borderId="129">
      <alignment horizontal="left"/>
    </xf>
    <xf numFmtId="173" fontId="57" fillId="0" borderId="129">
      <alignment horizontal="left"/>
    </xf>
    <xf numFmtId="0" fontId="51" fillId="65" borderId="135" applyNumberFormat="0" applyFont="0" applyAlignment="0" applyProtection="0"/>
    <xf numFmtId="0" fontId="51" fillId="65" borderId="135" applyNumberFormat="0" applyFont="0" applyAlignment="0" applyProtection="0"/>
    <xf numFmtId="0" fontId="80" fillId="0" borderId="121" applyNumberFormat="0" applyFill="0" applyAlignment="0" applyProtection="0"/>
    <xf numFmtId="0" fontId="80" fillId="0" borderId="121" applyNumberFormat="0" applyFill="0" applyAlignment="0" applyProtection="0"/>
    <xf numFmtId="0" fontId="62" fillId="0" borderId="120" applyNumberFormat="0" applyFill="0" applyAlignment="0" applyProtection="0"/>
    <xf numFmtId="0" fontId="17"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176" fontId="57" fillId="0" borderId="129">
      <alignment horizontal="left"/>
    </xf>
    <xf numFmtId="173"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3" fontId="57" fillId="0" borderId="129">
      <alignment horizontal="left"/>
    </xf>
    <xf numFmtId="0" fontId="51" fillId="65" borderId="135" applyNumberFormat="0" applyFont="0" applyAlignment="0" applyProtection="0"/>
    <xf numFmtId="0" fontId="52" fillId="65" borderId="135" applyNumberFormat="0" applyFont="0" applyAlignment="0" applyProtection="0"/>
    <xf numFmtId="176" fontId="57" fillId="0" borderId="129">
      <alignment horizontal="left"/>
    </xf>
    <xf numFmtId="176"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6" fontId="57" fillId="0" borderId="129">
      <alignment horizontal="left"/>
    </xf>
    <xf numFmtId="176" fontId="57" fillId="0" borderId="129">
      <alignment horizontal="left"/>
    </xf>
    <xf numFmtId="0" fontId="103" fillId="64" borderId="131" applyNumberFormat="0" applyAlignment="0" applyProtection="0"/>
    <xf numFmtId="0" fontId="83" fillId="67" borderId="118" applyNumberFormat="0" applyAlignment="0" applyProtection="0"/>
    <xf numFmtId="0" fontId="84" fillId="67" borderId="119" applyNumberFormat="0" applyAlignment="0" applyProtection="0"/>
    <xf numFmtId="0" fontId="80" fillId="0" borderId="121" applyNumberFormat="0" applyFill="0" applyAlignment="0" applyProtection="0"/>
    <xf numFmtId="0" fontId="17" fillId="65" borderId="123" applyNumberFormat="0" applyFont="0" applyAlignment="0" applyProtection="0"/>
    <xf numFmtId="174"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0" fontId="61" fillId="50" borderId="131" applyNumberFormat="0" applyAlignment="0" applyProtection="0"/>
    <xf numFmtId="0" fontId="51" fillId="65" borderId="123" applyNumberFormat="0" applyFont="0" applyAlignment="0" applyProtection="0"/>
    <xf numFmtId="0" fontId="52" fillId="65" borderId="123" applyNumberFormat="0" applyFont="0" applyAlignment="0" applyProtection="0"/>
    <xf numFmtId="176" fontId="57" fillId="0" borderId="129">
      <alignment horizontal="left"/>
    </xf>
    <xf numFmtId="176" fontId="57" fillId="0" borderId="129">
      <alignment horizontal="left"/>
    </xf>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80" fillId="0" borderId="134" applyNumberFormat="0" applyFill="0" applyAlignment="0" applyProtection="0"/>
    <xf numFmtId="173" fontId="57" fillId="0" borderId="129">
      <alignment horizontal="left"/>
    </xf>
    <xf numFmtId="0" fontId="51" fillId="65" borderId="135" applyNumberFormat="0" applyFont="0" applyAlignment="0" applyProtection="0"/>
    <xf numFmtId="0" fontId="51" fillId="65" borderId="135" applyNumberFormat="0" applyFont="0" applyAlignment="0" applyProtection="0"/>
    <xf numFmtId="0" fontId="85" fillId="70" borderId="128">
      <alignment wrapText="1"/>
    </xf>
    <xf numFmtId="0" fontId="59" fillId="63" borderId="130" applyNumberFormat="0" applyAlignment="0" applyProtection="0"/>
    <xf numFmtId="173" fontId="57" fillId="0" borderId="129">
      <alignment horizontal="left"/>
    </xf>
    <xf numFmtId="0" fontId="51"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173" fontId="57" fillId="0" borderId="129">
      <alignment horizontal="left"/>
    </xf>
    <xf numFmtId="0" fontId="62" fillId="0" borderId="132" applyNumberFormat="0" applyFill="0" applyAlignment="0" applyProtection="0"/>
    <xf numFmtId="173" fontId="57" fillId="0" borderId="129">
      <alignment horizontal="left"/>
    </xf>
    <xf numFmtId="173" fontId="57" fillId="0" borderId="126">
      <alignment horizontal="left"/>
    </xf>
    <xf numFmtId="0" fontId="61" fillId="50" borderId="131" applyNumberFormat="0" applyAlignment="0" applyProtection="0"/>
    <xf numFmtId="173" fontId="57" fillId="0" borderId="129">
      <alignment horizontal="left"/>
    </xf>
    <xf numFmtId="0" fontId="52" fillId="65" borderId="135" applyNumberFormat="0" applyFont="0" applyAlignment="0" applyProtection="0"/>
    <xf numFmtId="49" fontId="209" fillId="77" borderId="124">
      <alignment horizontal="center" vertical="center" wrapText="1"/>
    </xf>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109"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51" fillId="65" borderId="123" applyNumberFormat="0" applyFont="0" applyAlignment="0" applyProtection="0"/>
    <xf numFmtId="0" fontId="109" fillId="65" borderId="123" applyNumberFormat="0" applyFont="0" applyAlignment="0" applyProtection="0"/>
    <xf numFmtId="174" fontId="57" fillId="0" borderId="129">
      <alignment horizontal="left"/>
    </xf>
    <xf numFmtId="176" fontId="57" fillId="0" borderId="129">
      <alignment horizontal="left"/>
    </xf>
    <xf numFmtId="0" fontId="51" fillId="65" borderId="135" applyNumberFormat="0" applyFont="0" applyAlignment="0" applyProtection="0"/>
    <xf numFmtId="0" fontId="51" fillId="65" borderId="135" applyNumberFormat="0" applyFont="0" applyAlignment="0" applyProtection="0"/>
    <xf numFmtId="175" fontId="57" fillId="0" borderId="129">
      <alignment horizontal="left"/>
    </xf>
    <xf numFmtId="175" fontId="57" fillId="0" borderId="129">
      <alignment horizontal="left"/>
    </xf>
    <xf numFmtId="175" fontId="57" fillId="0" borderId="129">
      <alignment horizontal="left"/>
    </xf>
    <xf numFmtId="176" fontId="57" fillId="0" borderId="129">
      <alignment horizontal="left"/>
    </xf>
    <xf numFmtId="176" fontId="57" fillId="0" borderId="129">
      <alignment horizontal="left"/>
    </xf>
    <xf numFmtId="173" fontId="57" fillId="0" borderId="129">
      <alignment horizontal="left"/>
    </xf>
    <xf numFmtId="0" fontId="51" fillId="65" borderId="135" applyNumberFormat="0" applyFont="0" applyAlignment="0" applyProtection="0"/>
    <xf numFmtId="0" fontId="109" fillId="65" borderId="123" applyNumberFormat="0" applyFont="0" applyAlignment="0" applyProtection="0"/>
    <xf numFmtId="174" fontId="57" fillId="0" borderId="129">
      <alignment horizontal="left"/>
    </xf>
    <xf numFmtId="0" fontId="85" fillId="70" borderId="126"/>
    <xf numFmtId="0" fontId="85" fillId="70" borderId="126"/>
    <xf numFmtId="174" fontId="57" fillId="0" borderId="129">
      <alignment horizontal="left"/>
    </xf>
    <xf numFmtId="174" fontId="57" fillId="0" borderId="129">
      <alignment horizontal="left"/>
    </xf>
    <xf numFmtId="174"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0" fontId="61" fillId="50" borderId="131" applyNumberFormat="0" applyAlignment="0" applyProtection="0"/>
    <xf numFmtId="0" fontId="51" fillId="65" borderId="135" applyNumberFormat="0" applyFont="0" applyAlignment="0" applyProtection="0"/>
    <xf numFmtId="0" fontId="157" fillId="67" borderId="118" applyNumberFormat="0" applyAlignment="0" applyProtection="0"/>
    <xf numFmtId="0" fontId="83" fillId="67" borderId="118" applyNumberFormat="0" applyAlignment="0" applyProtection="0"/>
    <xf numFmtId="0" fontId="158" fillId="63" borderId="118" applyNumberFormat="0" applyAlignment="0" applyProtection="0"/>
    <xf numFmtId="0" fontId="161" fillId="67" borderId="119" applyNumberFormat="0" applyAlignment="0" applyProtection="0"/>
    <xf numFmtId="0" fontId="84" fillId="67" borderId="119" applyNumberFormat="0" applyAlignment="0" applyProtection="0"/>
    <xf numFmtId="0" fontId="60" fillId="63" borderId="131" applyNumberFormat="0" applyAlignment="0" applyProtection="0"/>
    <xf numFmtId="0" fontId="163" fillId="63" borderId="119" applyNumberFormat="0" applyAlignment="0" applyProtection="0"/>
    <xf numFmtId="0" fontId="18" fillId="0" borderId="128" applyAlignment="0">
      <alignment horizontal="left"/>
    </xf>
    <xf numFmtId="179" fontId="159" fillId="67" borderId="119" applyNumberFormat="0" applyAlignment="0" applyProtection="0"/>
    <xf numFmtId="0" fontId="18" fillId="0" borderId="128" applyAlignment="0">
      <alignment horizontal="left"/>
    </xf>
    <xf numFmtId="179" fontId="159" fillId="67" borderId="119" applyNumberFormat="0" applyAlignment="0" applyProtection="0"/>
    <xf numFmtId="174" fontId="57" fillId="0" borderId="129">
      <alignment horizontal="left"/>
    </xf>
    <xf numFmtId="173" fontId="57" fillId="0" borderId="129">
      <alignment horizontal="left"/>
    </xf>
    <xf numFmtId="174" fontId="57" fillId="0" borderId="129">
      <alignment horizontal="left"/>
    </xf>
    <xf numFmtId="0" fontId="59" fillId="63" borderId="130" applyNumberFormat="0" applyAlignment="0" applyProtection="0"/>
    <xf numFmtId="0" fontId="103" fillId="64" borderId="131" applyNumberFormat="0" applyAlignment="0" applyProtection="0"/>
    <xf numFmtId="0" fontId="103" fillId="64" borderId="131" applyNumberFormat="0" applyAlignment="0" applyProtection="0"/>
    <xf numFmtId="0" fontId="51" fillId="65" borderId="135" applyNumberFormat="0" applyFont="0" applyAlignment="0" applyProtection="0"/>
    <xf numFmtId="0" fontId="51"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81" fillId="70" borderId="126">
      <alignment horizontal="left"/>
    </xf>
    <xf numFmtId="0" fontId="85" fillId="70" borderId="128">
      <alignment wrapText="1"/>
    </xf>
    <xf numFmtId="0" fontId="85" fillId="70" borderId="128">
      <alignment wrapText="1"/>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0" fontId="52" fillId="65" borderId="135" applyNumberFormat="0" applyFont="0" applyAlignment="0" applyProtection="0"/>
    <xf numFmtId="0" fontId="51" fillId="65" borderId="135" applyNumberFormat="0" applyFont="0" applyAlignment="0" applyProtection="0"/>
    <xf numFmtId="174" fontId="57" fillId="0" borderId="129">
      <alignment horizontal="left"/>
    </xf>
    <xf numFmtId="174" fontId="57" fillId="0" borderId="129">
      <alignment horizontal="left"/>
    </xf>
    <xf numFmtId="173" fontId="57" fillId="0" borderId="129">
      <alignment horizontal="left"/>
    </xf>
    <xf numFmtId="0" fontId="168" fillId="64" borderId="119" applyNumberFormat="0" applyAlignment="0" applyProtection="0"/>
    <xf numFmtId="0" fontId="103" fillId="64" borderId="119" applyNumberFormat="0" applyAlignment="0" applyProtection="0"/>
    <xf numFmtId="0" fontId="169" fillId="50" borderId="119" applyNumberFormat="0" applyAlignment="0" applyProtection="0"/>
    <xf numFmtId="0" fontId="80" fillId="0" borderId="121" applyNumberFormat="0" applyFill="0" applyAlignment="0" applyProtection="0"/>
    <xf numFmtId="0" fontId="28" fillId="0" borderId="121" applyNumberFormat="0" applyFill="0" applyAlignment="0" applyProtection="0"/>
    <xf numFmtId="0" fontId="170" fillId="0" borderId="121" applyNumberFormat="0" applyFill="0" applyAlignment="0" applyProtection="0"/>
    <xf numFmtId="0" fontId="171" fillId="0" borderId="121" applyNumberFormat="0" applyFill="0" applyAlignment="0" applyProtection="0"/>
    <xf numFmtId="0" fontId="33" fillId="0" borderId="121" applyNumberFormat="0" applyFill="0" applyAlignment="0" applyProtection="0"/>
    <xf numFmtId="0" fontId="33" fillId="0" borderId="121" applyNumberFormat="0" applyFill="0" applyAlignment="0" applyProtection="0"/>
    <xf numFmtId="0" fontId="55" fillId="0" borderId="120" applyNumberFormat="0" applyFill="0" applyAlignment="0" applyProtection="0"/>
    <xf numFmtId="0" fontId="17" fillId="64" borderId="123" applyNumberFormat="0" applyFont="0" applyAlignment="0" applyProtection="0"/>
    <xf numFmtId="179" fontId="182" fillId="64" borderId="119" applyNumberFormat="0" applyAlignment="0" applyProtection="0"/>
    <xf numFmtId="179" fontId="182" fillId="64" borderId="119" applyNumberFormat="0" applyAlignment="0" applyProtection="0"/>
    <xf numFmtId="179" fontId="191" fillId="65" borderId="123" applyNumberFormat="0" applyFont="0" applyAlignment="0" applyProtection="0"/>
    <xf numFmtId="179" fontId="191" fillId="65" borderId="123" applyNumberFormat="0" applyFont="0" applyAlignment="0" applyProtection="0"/>
    <xf numFmtId="0" fontId="54" fillId="65" borderId="123" applyNumberFormat="0" applyFont="0" applyAlignment="0" applyProtection="0"/>
    <xf numFmtId="0" fontId="54" fillId="65" borderId="123" applyNumberFormat="0" applyFont="0" applyAlignment="0" applyProtection="0"/>
    <xf numFmtId="0" fontId="52" fillId="65" borderId="123" applyNumberFormat="0" applyFont="0" applyAlignment="0" applyProtection="0"/>
    <xf numFmtId="0" fontId="54" fillId="65" borderId="123" applyNumberFormat="0" applyFont="0" applyAlignment="0" applyProtection="0"/>
    <xf numFmtId="0" fontId="54" fillId="65" borderId="123" applyNumberFormat="0" applyFont="0" applyAlignment="0" applyProtection="0"/>
    <xf numFmtId="0" fontId="17" fillId="65" borderId="123" applyNumberFormat="0" applyFont="0" applyAlignment="0" applyProtection="0"/>
    <xf numFmtId="179" fontId="192" fillId="67" borderId="118" applyNumberFormat="0" applyAlignment="0" applyProtection="0"/>
    <xf numFmtId="179" fontId="192" fillId="67" borderId="118" applyNumberFormat="0" applyAlignment="0" applyProtection="0"/>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3" fontId="57" fillId="0" borderId="129">
      <alignment horizontal="left"/>
    </xf>
    <xf numFmtId="176"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0" fontId="61" fillId="50" borderId="131" applyNumberForma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83" fillId="67" borderId="130" applyNumberForma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176" fontId="57" fillId="0" borderId="126">
      <alignment horizontal="left"/>
    </xf>
    <xf numFmtId="173" fontId="57" fillId="0" borderId="129">
      <alignment horizontal="left"/>
    </xf>
    <xf numFmtId="0" fontId="59" fillId="63" borderId="130" applyNumberFormat="0" applyAlignment="0" applyProtection="0"/>
    <xf numFmtId="0" fontId="62" fillId="0" borderId="132" applyNumberFormat="0" applyFill="0" applyAlignment="0" applyProtection="0"/>
    <xf numFmtId="0" fontId="51" fillId="65" borderId="135" applyNumberFormat="0" applyFont="0" applyAlignment="0" applyProtection="0"/>
    <xf numFmtId="174" fontId="57" fillId="0" borderId="129">
      <alignment horizontal="left"/>
    </xf>
    <xf numFmtId="0" fontId="52" fillId="65" borderId="135" applyNumberFormat="0" applyFont="0" applyAlignment="0" applyProtection="0"/>
    <xf numFmtId="174" fontId="57" fillId="0" borderId="129">
      <alignment horizontal="left"/>
    </xf>
    <xf numFmtId="0" fontId="51" fillId="65" borderId="135" applyNumberFormat="0" applyFont="0" applyAlignment="0" applyProtection="0"/>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9" fontId="9" fillId="0" borderId="122" applyNumberFormat="0" applyFill="0" applyAlignment="0" applyProtection="0"/>
    <xf numFmtId="179" fontId="33" fillId="0" borderId="121" applyNumberFormat="0" applyFill="0" applyAlignment="0" applyProtection="0"/>
    <xf numFmtId="179" fontId="9" fillId="0" borderId="122" applyNumberFormat="0" applyFill="0" applyAlignment="0" applyProtection="0"/>
    <xf numFmtId="174"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0" fontId="61" fillId="50" borderId="131" applyNumberFormat="0" applyAlignment="0" applyProtection="0"/>
    <xf numFmtId="0" fontId="59" fillId="63" borderId="130" applyNumberFormat="0" applyAlignment="0" applyProtection="0"/>
    <xf numFmtId="0" fontId="61" fillId="50" borderId="131" applyNumberForma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17" fillId="65" borderId="135" applyNumberFormat="0" applyFont="0" applyAlignment="0" applyProtection="0"/>
    <xf numFmtId="0" fontId="51" fillId="65" borderId="135" applyNumberFormat="0" applyFont="0" applyAlignment="0" applyProtection="0"/>
    <xf numFmtId="0" fontId="62" fillId="0" borderId="132" applyNumberFormat="0" applyFill="0" applyAlignment="0" applyProtection="0"/>
    <xf numFmtId="0" fontId="52" fillId="65" borderId="135" applyNumberFormat="0" applyFont="0" applyAlignment="0" applyProtection="0"/>
    <xf numFmtId="0" fontId="52"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175" fontId="57" fillId="0" borderId="126">
      <alignment horizontal="left"/>
    </xf>
    <xf numFmtId="173"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6" fontId="57" fillId="0" borderId="129">
      <alignment horizontal="left"/>
    </xf>
    <xf numFmtId="173" fontId="57" fillId="0" borderId="129">
      <alignment horizontal="left"/>
    </xf>
    <xf numFmtId="173" fontId="57" fillId="0" borderId="129">
      <alignment horizontal="left"/>
    </xf>
    <xf numFmtId="176" fontId="57" fillId="0" borderId="129">
      <alignment horizontal="left"/>
    </xf>
    <xf numFmtId="176"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6" fontId="57" fillId="0" borderId="129">
      <alignment horizontal="left"/>
    </xf>
    <xf numFmtId="176" fontId="57" fillId="0" borderId="129">
      <alignment horizontal="left"/>
    </xf>
    <xf numFmtId="0" fontId="52" fillId="65" borderId="135" applyNumberFormat="0" applyFont="0" applyAlignment="0" applyProtection="0"/>
    <xf numFmtId="174" fontId="57" fillId="0" borderId="129">
      <alignment horizontal="left"/>
    </xf>
    <xf numFmtId="176" fontId="57" fillId="0" borderId="129">
      <alignment horizontal="left"/>
    </xf>
    <xf numFmtId="176" fontId="57" fillId="0" borderId="129">
      <alignment horizontal="left"/>
    </xf>
    <xf numFmtId="0" fontId="61" fillId="50" borderId="131" applyNumberFormat="0" applyAlignment="0" applyProtection="0"/>
    <xf numFmtId="0" fontId="51" fillId="65" borderId="123" applyNumberFormat="0" applyFont="0" applyAlignment="0" applyProtection="0"/>
    <xf numFmtId="176" fontId="57" fillId="0" borderId="129">
      <alignment horizontal="left"/>
    </xf>
    <xf numFmtId="0" fontId="52" fillId="65" borderId="135" applyNumberFormat="0" applyFont="0" applyAlignment="0" applyProtection="0"/>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3" fontId="57" fillId="0" borderId="129">
      <alignment horizontal="left"/>
    </xf>
    <xf numFmtId="0" fontId="51" fillId="65" borderId="135" applyNumberFormat="0" applyFont="0" applyAlignment="0" applyProtection="0"/>
    <xf numFmtId="175" fontId="57" fillId="0" borderId="129">
      <alignment horizontal="left"/>
    </xf>
    <xf numFmtId="175" fontId="57" fillId="0" borderId="129">
      <alignment horizontal="left"/>
    </xf>
    <xf numFmtId="175" fontId="57" fillId="0" borderId="129">
      <alignment horizontal="left"/>
    </xf>
    <xf numFmtId="176" fontId="57" fillId="0" borderId="129">
      <alignment horizontal="left"/>
    </xf>
    <xf numFmtId="173"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6" fontId="57" fillId="0" borderId="129">
      <alignment horizontal="left"/>
    </xf>
    <xf numFmtId="173" fontId="57" fillId="0" borderId="129">
      <alignment horizontal="left"/>
    </xf>
    <xf numFmtId="0" fontId="52" fillId="65" borderId="135" applyNumberFormat="0" applyFont="0" applyAlignment="0" applyProtection="0"/>
    <xf numFmtId="173" fontId="57" fillId="0" borderId="129">
      <alignment horizontal="left"/>
    </xf>
    <xf numFmtId="0" fontId="51" fillId="65" borderId="135" applyNumberFormat="0" applyFont="0" applyAlignment="0" applyProtection="0"/>
    <xf numFmtId="0" fontId="80" fillId="0" borderId="133" applyNumberFormat="0" applyFill="0" applyAlignment="0" applyProtection="0"/>
    <xf numFmtId="174" fontId="57" fillId="0" borderId="126">
      <alignment horizontal="left"/>
    </xf>
    <xf numFmtId="174" fontId="57" fillId="0" borderId="129">
      <alignment horizontal="left"/>
    </xf>
    <xf numFmtId="173" fontId="57" fillId="0" borderId="129">
      <alignment horizontal="left"/>
    </xf>
    <xf numFmtId="0" fontId="61" fillId="50" borderId="131" applyNumberFormat="0" applyAlignment="0" applyProtection="0"/>
    <xf numFmtId="175" fontId="57" fillId="0" borderId="129">
      <alignment horizontal="left"/>
    </xf>
    <xf numFmtId="175" fontId="57" fillId="0" borderId="129">
      <alignment horizontal="left"/>
    </xf>
    <xf numFmtId="175" fontId="57" fillId="0" borderId="129">
      <alignment horizontal="left"/>
    </xf>
    <xf numFmtId="176" fontId="57" fillId="0" borderId="129">
      <alignment horizontal="left"/>
    </xf>
    <xf numFmtId="173" fontId="57" fillId="0" borderId="129">
      <alignment horizontal="left"/>
    </xf>
    <xf numFmtId="176" fontId="57" fillId="0" borderId="129">
      <alignment horizontal="left"/>
    </xf>
    <xf numFmtId="0" fontId="51" fillId="65" borderId="135" applyNumberFormat="0" applyFont="0" applyAlignment="0" applyProtection="0"/>
    <xf numFmtId="176" fontId="57" fillId="0" borderId="126">
      <alignment horizontal="left"/>
    </xf>
    <xf numFmtId="173" fontId="57" fillId="0" borderId="129">
      <alignment horizontal="left"/>
    </xf>
    <xf numFmtId="174" fontId="57" fillId="0" borderId="129">
      <alignment horizontal="left"/>
    </xf>
    <xf numFmtId="173" fontId="57" fillId="0" borderId="129">
      <alignment horizontal="left"/>
    </xf>
    <xf numFmtId="0" fontId="51" fillId="65" borderId="135" applyNumberFormat="0" applyFont="0" applyAlignment="0" applyProtection="0"/>
    <xf numFmtId="0" fontId="52" fillId="65" borderId="135" applyNumberFormat="0" applyFont="0" applyAlignment="0" applyProtection="0"/>
    <xf numFmtId="174"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83" fillId="67" borderId="130"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1" fillId="50" borderId="131" applyNumberFormat="0" applyAlignment="0" applyProtection="0"/>
    <xf numFmtId="0" fontId="60" fillId="63"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103" fillId="64" borderId="131" applyNumberFormat="0" applyAlignment="0" applyProtection="0"/>
    <xf numFmtId="0" fontId="61" fillId="50" borderId="131" applyNumberFormat="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80" fillId="0" borderId="134" applyNumberFormat="0" applyFill="0" applyAlignment="0" applyProtection="0"/>
    <xf numFmtId="0" fontId="80" fillId="0" borderId="134"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51" fillId="65" borderId="135" applyNumberFormat="0" applyFont="0" applyAlignment="0" applyProtection="0"/>
    <xf numFmtId="0" fontId="62" fillId="0" borderId="132" applyNumberFormat="0" applyFill="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80" fillId="0" borderId="133" applyNumberFormat="0" applyFill="0" applyAlignment="0" applyProtection="0"/>
    <xf numFmtId="0" fontId="51"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1" fillId="65" borderId="135" applyNumberFormat="0" applyFont="0" applyAlignment="0" applyProtection="0"/>
    <xf numFmtId="176" fontId="57" fillId="0" borderId="129">
      <alignment horizontal="left"/>
    </xf>
    <xf numFmtId="176" fontId="57" fillId="0" borderId="129">
      <alignment horizontal="left"/>
    </xf>
    <xf numFmtId="173" fontId="57" fillId="0" borderId="129">
      <alignment horizontal="left"/>
    </xf>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60" fillId="63" borderId="131" applyNumberFormat="0" applyAlignment="0" applyProtection="0"/>
    <xf numFmtId="0" fontId="52" fillId="65" borderId="135" applyNumberFormat="0" applyFont="0" applyAlignment="0" applyProtection="0"/>
    <xf numFmtId="0" fontId="52" fillId="65" borderId="135" applyNumberFormat="0" applyFont="0" applyAlignment="0" applyProtection="0"/>
    <xf numFmtId="0" fontId="51" fillId="65" borderId="135" applyNumberFormat="0" applyFont="0" applyAlignment="0" applyProtection="0"/>
    <xf numFmtId="0" fontId="17" fillId="70" borderId="126">
      <alignment horizontal="centerContinuous" wrapText="1"/>
    </xf>
    <xf numFmtId="179" fontId="17" fillId="70" borderId="126">
      <alignment horizontal="centerContinuous" wrapText="1"/>
    </xf>
    <xf numFmtId="174" fontId="57" fillId="0" borderId="129">
      <alignment horizontal="left"/>
    </xf>
    <xf numFmtId="174"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0" fontId="60" fillId="63" borderId="131" applyNumberFormat="0" applyAlignment="0" applyProtection="0"/>
    <xf numFmtId="0" fontId="60" fillId="63" borderId="131" applyNumberFormat="0" applyAlignment="0" applyProtection="0"/>
    <xf numFmtId="0" fontId="62" fillId="0" borderId="132" applyNumberFormat="0" applyFill="0" applyAlignment="0" applyProtection="0"/>
    <xf numFmtId="0" fontId="62" fillId="0" borderId="132" applyNumberFormat="0" applyFill="0" applyAlignment="0" applyProtection="0"/>
    <xf numFmtId="0" fontId="51" fillId="65" borderId="135" applyNumberFormat="0" applyFont="0" applyAlignment="0" applyProtection="0"/>
    <xf numFmtId="0" fontId="51"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62" fillId="0" borderId="132" applyNumberFormat="0" applyFill="0" applyAlignment="0" applyProtection="0"/>
    <xf numFmtId="0" fontId="61" fillId="50" borderId="131" applyNumberFormat="0" applyAlignment="0" applyProtection="0"/>
    <xf numFmtId="0" fontId="61" fillId="50" borderId="131" applyNumberFormat="0" applyAlignment="0" applyProtection="0"/>
    <xf numFmtId="0" fontId="84" fillId="67" borderId="131" applyNumberFormat="0" applyAlignment="0" applyProtection="0"/>
    <xf numFmtId="0" fontId="60" fillId="63" borderId="131" applyNumberFormat="0" applyAlignment="0" applyProtection="0"/>
    <xf numFmtId="0" fontId="60" fillId="63" borderId="131" applyNumberFormat="0" applyAlignment="0" applyProtection="0"/>
    <xf numFmtId="0" fontId="59" fillId="63" borderId="130" applyNumberFormat="0" applyAlignment="0" applyProtection="0"/>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3" fontId="57" fillId="0" borderId="126">
      <alignment horizontal="left"/>
    </xf>
    <xf numFmtId="176" fontId="57" fillId="0" borderId="126">
      <alignment horizontal="left"/>
    </xf>
    <xf numFmtId="174" fontId="57" fillId="0" borderId="126">
      <alignment horizontal="left"/>
    </xf>
    <xf numFmtId="0" fontId="83" fillId="63" borderId="118" applyNumberFormat="0" applyAlignment="0" applyProtection="0"/>
    <xf numFmtId="0" fontId="83" fillId="63" borderId="118" applyNumberFormat="0" applyAlignment="0" applyProtection="0"/>
    <xf numFmtId="0" fontId="237" fillId="63" borderId="119" applyNumberFormat="0" applyAlignment="0" applyProtection="0"/>
    <xf numFmtId="0" fontId="237" fillId="63" borderId="119" applyNumberFormat="0" applyAlignment="0" applyProtection="0"/>
    <xf numFmtId="0" fontId="237" fillId="63" borderId="119" applyNumberFormat="0" applyAlignment="0" applyProtection="0"/>
    <xf numFmtId="0" fontId="52" fillId="65" borderId="135" applyNumberFormat="0" applyFont="0" applyAlignment="0" applyProtection="0"/>
    <xf numFmtId="0" fontId="103" fillId="50" borderId="119" applyNumberFormat="0" applyAlignment="0" applyProtection="0"/>
    <xf numFmtId="0" fontId="103" fillId="50" borderId="119" applyNumberFormat="0" applyAlignment="0" applyProtection="0"/>
    <xf numFmtId="0" fontId="103" fillId="50" borderId="119" applyNumberFormat="0" applyAlignment="0" applyProtection="0"/>
    <xf numFmtId="0" fontId="80" fillId="0" borderId="120" applyNumberFormat="0" applyFill="0" applyAlignment="0" applyProtection="0"/>
    <xf numFmtId="0" fontId="80" fillId="0" borderId="120" applyNumberFormat="0" applyFill="0" applyAlignment="0" applyProtection="0"/>
    <xf numFmtId="0" fontId="33" fillId="0" borderId="121" applyNumberFormat="0" applyFill="0" applyAlignment="0" applyProtection="0"/>
    <xf numFmtId="0" fontId="17" fillId="65" borderId="123" applyNumberFormat="0" applyFont="0" applyAlignment="0" applyProtection="0"/>
    <xf numFmtId="0" fontId="17" fillId="65" borderId="123" applyNumberFormat="0" applyFont="0" applyAlignment="0" applyProtection="0"/>
    <xf numFmtId="175" fontId="57" fillId="0" borderId="126">
      <alignment horizontal="left"/>
    </xf>
    <xf numFmtId="173" fontId="57" fillId="0" borderId="129">
      <alignment horizontal="left"/>
    </xf>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83" fillId="63" borderId="118" applyNumberFormat="0" applyAlignment="0" applyProtection="0"/>
    <xf numFmtId="0" fontId="83" fillId="63" borderId="118" applyNumberFormat="0" applyAlignment="0" applyProtection="0"/>
    <xf numFmtId="0" fontId="237" fillId="63" borderId="119" applyNumberFormat="0" applyAlignment="0" applyProtection="0"/>
    <xf numFmtId="0" fontId="237" fillId="63" borderId="119" applyNumberFormat="0" applyAlignment="0" applyProtection="0"/>
    <xf numFmtId="0" fontId="84" fillId="67" borderId="131" applyNumberFormat="0" applyAlignment="0" applyProtection="0"/>
    <xf numFmtId="0" fontId="237" fillId="63" borderId="119" applyNumberFormat="0" applyAlignment="0" applyProtection="0"/>
    <xf numFmtId="174" fontId="57" fillId="0" borderId="129">
      <alignment horizontal="left"/>
    </xf>
    <xf numFmtId="0" fontId="103" fillId="50" borderId="119" applyNumberFormat="0" applyAlignment="0" applyProtection="0"/>
    <xf numFmtId="0" fontId="103" fillId="50" borderId="119" applyNumberFormat="0" applyAlignment="0" applyProtection="0"/>
    <xf numFmtId="0" fontId="103" fillId="50" borderId="119" applyNumberFormat="0" applyAlignment="0" applyProtection="0"/>
    <xf numFmtId="0" fontId="80" fillId="0" borderId="120" applyNumberFormat="0" applyFill="0" applyAlignment="0" applyProtection="0"/>
    <xf numFmtId="0" fontId="80" fillId="0" borderId="120" applyNumberFormat="0" applyFill="0" applyAlignment="0" applyProtection="0"/>
    <xf numFmtId="0" fontId="17" fillId="65" borderId="123" applyNumberFormat="0" applyFont="0" applyAlignment="0" applyProtection="0"/>
    <xf numFmtId="0" fontId="17" fillId="65" borderId="123" applyNumberFormat="0" applyFont="0" applyAlignment="0" applyProtection="0"/>
    <xf numFmtId="0" fontId="54" fillId="65" borderId="123" applyNumberFormat="0" applyFont="0" applyAlignment="0" applyProtection="0"/>
    <xf numFmtId="174" fontId="57" fillId="0" borderId="129">
      <alignment horizontal="left"/>
    </xf>
    <xf numFmtId="174" fontId="57" fillId="0" borderId="129">
      <alignment horizontal="left"/>
    </xf>
    <xf numFmtId="174"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0" fontId="60" fillId="63" borderId="131" applyNumberFormat="0" applyAlignment="0" applyProtection="0"/>
    <xf numFmtId="0" fontId="51" fillId="65" borderId="135" applyNumberFormat="0" applyFont="0" applyAlignment="0" applyProtection="0"/>
    <xf numFmtId="173" fontId="57" fillId="0" borderId="129">
      <alignment horizontal="left"/>
    </xf>
    <xf numFmtId="0" fontId="59" fillId="63" borderId="130" applyNumberFormat="0" applyAlignment="0" applyProtection="0"/>
    <xf numFmtId="0" fontId="51" fillId="65" borderId="135" applyNumberFormat="0" applyFont="0" applyAlignment="0" applyProtection="0"/>
    <xf numFmtId="0" fontId="59" fillId="63" borderId="130" applyNumberFormat="0" applyAlignment="0" applyProtection="0"/>
    <xf numFmtId="0" fontId="52" fillId="65" borderId="135" applyNumberFormat="0" applyFont="0" applyAlignment="0" applyProtection="0"/>
    <xf numFmtId="0" fontId="62" fillId="0" borderId="132" applyNumberFormat="0" applyFill="0" applyAlignment="0" applyProtection="0"/>
    <xf numFmtId="176"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6" fontId="57" fillId="0" borderId="129">
      <alignment horizontal="left"/>
    </xf>
    <xf numFmtId="176" fontId="57" fillId="0" borderId="129">
      <alignment horizontal="left"/>
    </xf>
    <xf numFmtId="0" fontId="103" fillId="64" borderId="131" applyNumberFormat="0" applyAlignment="0" applyProtection="0"/>
    <xf numFmtId="173" fontId="57" fillId="0" borderId="129">
      <alignment horizontal="left"/>
    </xf>
    <xf numFmtId="173" fontId="57" fillId="0" borderId="129">
      <alignment horizontal="left"/>
    </xf>
    <xf numFmtId="0" fontId="51" fillId="65" borderId="135" applyNumberFormat="0" applyFont="0" applyAlignment="0" applyProtection="0"/>
    <xf numFmtId="173" fontId="57" fillId="0" borderId="129">
      <alignment horizontal="left"/>
    </xf>
    <xf numFmtId="173" fontId="57" fillId="0" borderId="129">
      <alignment horizontal="left"/>
    </xf>
    <xf numFmtId="0" fontId="59" fillId="63" borderId="118" applyNumberFormat="0" applyAlignment="0" applyProtection="0"/>
    <xf numFmtId="0" fontId="60" fillId="63" borderId="119" applyNumberFormat="0" applyAlignment="0" applyProtection="0"/>
    <xf numFmtId="0" fontId="62" fillId="0" borderId="120" applyNumberFormat="0" applyFill="0" applyAlignment="0" applyProtection="0"/>
    <xf numFmtId="0" fontId="52" fillId="65" borderId="123" applyNumberFormat="0" applyFont="0" applyAlignment="0" applyProtection="0"/>
    <xf numFmtId="0" fontId="52" fillId="65" borderId="123" applyNumberFormat="0" applyFont="0" applyAlignment="0" applyProtection="0"/>
    <xf numFmtId="0" fontId="52" fillId="65" borderId="123" applyNumberFormat="0" applyFont="0" applyAlignment="0" applyProtection="0"/>
    <xf numFmtId="175" fontId="57" fillId="0" borderId="129">
      <alignment horizontal="left"/>
    </xf>
    <xf numFmtId="175" fontId="57" fillId="0" borderId="129">
      <alignment horizontal="left"/>
    </xf>
    <xf numFmtId="175" fontId="57" fillId="0" borderId="129">
      <alignment horizontal="left"/>
    </xf>
    <xf numFmtId="176" fontId="57" fillId="0" borderId="129">
      <alignment horizontal="left"/>
    </xf>
    <xf numFmtId="176" fontId="57" fillId="0" borderId="129">
      <alignment horizontal="left"/>
    </xf>
    <xf numFmtId="173" fontId="57" fillId="0" borderId="129">
      <alignment horizontal="left"/>
    </xf>
    <xf numFmtId="0" fontId="52" fillId="65" borderId="135" applyNumberFormat="0" applyFont="0" applyAlignment="0" applyProtection="0"/>
    <xf numFmtId="176" fontId="57" fillId="0" borderId="129">
      <alignment horizontal="left"/>
    </xf>
    <xf numFmtId="173" fontId="57" fillId="0" borderId="129">
      <alignment horizontal="left"/>
    </xf>
    <xf numFmtId="0" fontId="17" fillId="65" borderId="123" applyNumberFormat="0" applyFont="0" applyAlignment="0" applyProtection="0"/>
    <xf numFmtId="176" fontId="57" fillId="0" borderId="129">
      <alignment horizontal="left"/>
    </xf>
    <xf numFmtId="176" fontId="57" fillId="0" borderId="129">
      <alignment horizontal="left"/>
    </xf>
    <xf numFmtId="0" fontId="147" fillId="71" borderId="125">
      <alignment horizontal="left" vertical="top" wrapText="1"/>
    </xf>
    <xf numFmtId="0" fontId="114" fillId="65" borderId="123" applyNumberFormat="0" applyFont="0" applyAlignment="0" applyProtection="0"/>
    <xf numFmtId="0" fontId="17" fillId="65" borderId="123" applyNumberFormat="0" applyFont="0" applyAlignment="0" applyProtection="0"/>
    <xf numFmtId="176" fontId="57" fillId="0" borderId="129">
      <alignment horizontal="left"/>
    </xf>
    <xf numFmtId="176"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5" fontId="57" fillId="0" borderId="126">
      <alignment horizontal="left"/>
    </xf>
    <xf numFmtId="175" fontId="57" fillId="0" borderId="126">
      <alignment horizontal="left"/>
    </xf>
    <xf numFmtId="176" fontId="57" fillId="0" borderId="126">
      <alignment horizontal="left"/>
    </xf>
    <xf numFmtId="173" fontId="57" fillId="0" borderId="126">
      <alignment horizontal="left"/>
    </xf>
    <xf numFmtId="174" fontId="57" fillId="0" borderId="126">
      <alignment horizontal="left"/>
    </xf>
    <xf numFmtId="0" fontId="18" fillId="0" borderId="128" applyAlignment="0">
      <alignment horizontal="left"/>
    </xf>
    <xf numFmtId="0" fontId="18" fillId="0" borderId="128" applyAlignment="0">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0" fontId="51"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83" fillId="67" borderId="130" applyNumberForma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62" fillId="0" borderId="132" applyNumberFormat="0" applyFill="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84" fillId="67" borderId="131" applyNumberFormat="0" applyAlignment="0" applyProtection="0"/>
    <xf numFmtId="0" fontId="60" fillId="63" borderId="131" applyNumberFormat="0" applyAlignment="0" applyProtection="0"/>
    <xf numFmtId="0" fontId="59" fillId="63" borderId="130" applyNumberFormat="0" applyAlignment="0" applyProtection="0"/>
    <xf numFmtId="0" fontId="59" fillId="63" borderId="130" applyNumberFormat="0" applyAlignment="0" applyProtection="0"/>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6"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9" fontId="183" fillId="70" borderId="128">
      <alignment wrapText="1"/>
    </xf>
    <xf numFmtId="176" fontId="57" fillId="0" borderId="126">
      <alignment horizontal="left"/>
    </xf>
    <xf numFmtId="175" fontId="57" fillId="0" borderId="126">
      <alignment horizontal="left"/>
    </xf>
    <xf numFmtId="174" fontId="57" fillId="0" borderId="126">
      <alignment horizontal="left"/>
    </xf>
    <xf numFmtId="174" fontId="57" fillId="0" borderId="126">
      <alignment horizontal="left"/>
    </xf>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61" fillId="50" borderId="131" applyNumberFormat="0" applyAlignment="0" applyProtection="0"/>
    <xf numFmtId="0" fontId="61" fillId="50" borderId="131" applyNumberFormat="0" applyAlignment="0" applyProtection="0"/>
    <xf numFmtId="0" fontId="60" fillId="63" borderId="131" applyNumberFormat="0" applyAlignment="0" applyProtection="0"/>
    <xf numFmtId="0" fontId="59" fillId="63" borderId="130" applyNumberFormat="0" applyAlignment="0" applyProtection="0"/>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6" fontId="57" fillId="0" borderId="126">
      <alignment horizontal="left"/>
    </xf>
    <xf numFmtId="175" fontId="57" fillId="0" borderId="126">
      <alignment horizontal="left"/>
    </xf>
    <xf numFmtId="0" fontId="51" fillId="65" borderId="135" applyNumberFormat="0" applyFont="0" applyAlignment="0" applyProtection="0"/>
    <xf numFmtId="0" fontId="51" fillId="65" borderId="135" applyNumberFormat="0" applyFont="0" applyAlignment="0" applyProtection="0"/>
    <xf numFmtId="0" fontId="52" fillId="65" borderId="135" applyNumberFormat="0" applyFont="0" applyAlignment="0" applyProtection="0"/>
    <xf numFmtId="0" fontId="59" fillId="63" borderId="130" applyNumberFormat="0" applyAlignment="0" applyProtection="0"/>
    <xf numFmtId="0" fontId="51" fillId="65" borderId="135" applyNumberFormat="0" applyFont="0" applyAlignment="0" applyProtection="0"/>
    <xf numFmtId="0" fontId="51" fillId="65" borderId="135" applyNumberFormat="0" applyFont="0" applyAlignment="0" applyProtection="0"/>
    <xf numFmtId="0" fontId="61" fillId="50" borderId="131" applyNumberFormat="0" applyAlignment="0" applyProtection="0"/>
    <xf numFmtId="0" fontId="84" fillId="67" borderId="131" applyNumberFormat="0" applyAlignment="0" applyProtection="0"/>
    <xf numFmtId="0" fontId="51"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83" fillId="67" borderId="130" applyNumberFormat="0" applyAlignment="0" applyProtection="0"/>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9" fontId="183" fillId="70" borderId="128">
      <alignment wrapText="1"/>
    </xf>
    <xf numFmtId="0" fontId="85" fillId="0" borderId="126"/>
    <xf numFmtId="0" fontId="51" fillId="65" borderId="135" applyNumberFormat="0" applyFont="0" applyAlignment="0" applyProtection="0"/>
    <xf numFmtId="0" fontId="84" fillId="67" borderId="131" applyNumberFormat="0" applyAlignment="0" applyProtection="0"/>
    <xf numFmtId="0" fontId="51" fillId="65" borderId="135" applyNumberFormat="0" applyFont="0" applyAlignment="0" applyProtection="0"/>
    <xf numFmtId="0" fontId="84" fillId="67" borderId="131" applyNumberFormat="0" applyAlignment="0" applyProtection="0"/>
    <xf numFmtId="0" fontId="51" fillId="65" borderId="135" applyNumberFormat="0" applyFont="0" applyAlignment="0" applyProtection="0"/>
    <xf numFmtId="0" fontId="109" fillId="65" borderId="135" applyNumberFormat="0" applyFont="0" applyAlignment="0" applyProtection="0"/>
    <xf numFmtId="0" fontId="51" fillId="65" borderId="135" applyNumberFormat="0" applyFont="0" applyAlignment="0" applyProtection="0"/>
    <xf numFmtId="0" fontId="84" fillId="67" borderId="131" applyNumberFormat="0" applyAlignment="0" applyProtection="0"/>
    <xf numFmtId="174" fontId="57" fillId="0" borderId="114">
      <alignment horizontal="left"/>
    </xf>
    <xf numFmtId="174" fontId="57" fillId="0" borderId="114">
      <alignment horizontal="left"/>
    </xf>
    <xf numFmtId="174" fontId="57" fillId="0" borderId="114">
      <alignment horizontal="left"/>
    </xf>
    <xf numFmtId="175" fontId="57" fillId="0" borderId="114">
      <alignment horizontal="left"/>
    </xf>
    <xf numFmtId="175" fontId="57" fillId="0" borderId="114">
      <alignment horizontal="left"/>
    </xf>
    <xf numFmtId="175" fontId="57" fillId="0" borderId="114">
      <alignment horizontal="left"/>
    </xf>
    <xf numFmtId="176" fontId="57" fillId="0" borderId="114">
      <alignment horizontal="left"/>
    </xf>
    <xf numFmtId="176" fontId="57" fillId="0" borderId="114">
      <alignment horizontal="left"/>
    </xf>
    <xf numFmtId="176" fontId="57" fillId="0" borderId="114">
      <alignment horizontal="left"/>
    </xf>
    <xf numFmtId="173" fontId="57" fillId="0" borderId="114">
      <alignment horizontal="left"/>
    </xf>
    <xf numFmtId="173" fontId="57" fillId="0" borderId="114">
      <alignment horizontal="left"/>
    </xf>
    <xf numFmtId="173" fontId="57" fillId="0" borderId="114">
      <alignment horizontal="left"/>
    </xf>
    <xf numFmtId="174" fontId="57" fillId="0" borderId="114">
      <alignment horizontal="left"/>
    </xf>
    <xf numFmtId="174" fontId="57" fillId="0" borderId="114">
      <alignment horizontal="left"/>
    </xf>
    <xf numFmtId="174" fontId="57" fillId="0" borderId="114">
      <alignment horizontal="left"/>
    </xf>
    <xf numFmtId="175" fontId="57" fillId="0" borderId="114">
      <alignment horizontal="left"/>
    </xf>
    <xf numFmtId="175" fontId="57" fillId="0" borderId="114">
      <alignment horizontal="left"/>
    </xf>
    <xf numFmtId="175" fontId="57" fillId="0" borderId="114">
      <alignment horizontal="left"/>
    </xf>
    <xf numFmtId="176" fontId="57" fillId="0" borderId="114">
      <alignment horizontal="left"/>
    </xf>
    <xf numFmtId="176" fontId="57" fillId="0" borderId="114">
      <alignment horizontal="left"/>
    </xf>
    <xf numFmtId="176" fontId="57" fillId="0" borderId="114">
      <alignment horizontal="left"/>
    </xf>
    <xf numFmtId="173" fontId="57" fillId="0" borderId="114">
      <alignment horizontal="left"/>
    </xf>
    <xf numFmtId="173" fontId="57" fillId="0" borderId="114">
      <alignment horizontal="left"/>
    </xf>
    <xf numFmtId="173" fontId="57" fillId="0" borderId="114">
      <alignment horizontal="left"/>
    </xf>
    <xf numFmtId="0" fontId="85" fillId="0" borderId="114"/>
    <xf numFmtId="0" fontId="81" fillId="70" borderId="114">
      <alignment horizontal="left"/>
    </xf>
    <xf numFmtId="0" fontId="17" fillId="70" borderId="114">
      <alignment horizontal="centerContinuous" wrapText="1"/>
    </xf>
    <xf numFmtId="0" fontId="85" fillId="70" borderId="114"/>
    <xf numFmtId="174" fontId="57" fillId="0" borderId="114">
      <alignment horizontal="left"/>
    </xf>
    <xf numFmtId="175" fontId="57" fillId="0" borderId="114">
      <alignment horizontal="left"/>
    </xf>
    <xf numFmtId="176" fontId="57" fillId="0" borderId="114">
      <alignment horizontal="left"/>
    </xf>
    <xf numFmtId="173" fontId="57" fillId="0" borderId="114">
      <alignment horizontal="left"/>
    </xf>
    <xf numFmtId="0" fontId="85" fillId="0" borderId="114"/>
    <xf numFmtId="179" fontId="17" fillId="44" borderId="114"/>
    <xf numFmtId="179" fontId="17" fillId="70" borderId="114">
      <alignment horizontal="centerContinuous" wrapText="1"/>
    </xf>
    <xf numFmtId="0" fontId="17" fillId="70" borderId="114">
      <alignment horizontal="centerContinuous" wrapText="1"/>
    </xf>
    <xf numFmtId="0" fontId="85" fillId="70" borderId="114"/>
    <xf numFmtId="179" fontId="147" fillId="71" borderId="114">
      <alignment horizontal="left" vertical="top" wrapText="1"/>
    </xf>
    <xf numFmtId="179" fontId="17" fillId="70" borderId="114">
      <alignment horizontal="centerContinuous" wrapText="1"/>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4"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109" fillId="65" borderId="135" applyNumberFormat="0" applyFont="0" applyAlignment="0" applyProtection="0"/>
    <xf numFmtId="0" fontId="109" fillId="65" borderId="135" applyNumberFormat="0" applyFont="0" applyAlignment="0" applyProtection="0"/>
    <xf numFmtId="0" fontId="157" fillId="67" borderId="130" applyNumberFormat="0" applyAlignment="0" applyProtection="0"/>
    <xf numFmtId="0" fontId="83" fillId="67" borderId="130" applyNumberFormat="0" applyAlignment="0" applyProtection="0"/>
    <xf numFmtId="0" fontId="158" fillId="63" borderId="130" applyNumberFormat="0" applyAlignment="0" applyProtection="0"/>
    <xf numFmtId="0" fontId="161" fillId="67" borderId="131" applyNumberFormat="0" applyAlignment="0" applyProtection="0"/>
    <xf numFmtId="0" fontId="84" fillId="67" borderId="131" applyNumberFormat="0" applyAlignment="0" applyProtection="0"/>
    <xf numFmtId="0" fontId="163" fillId="63" borderId="131" applyNumberFormat="0" applyAlignment="0" applyProtection="0"/>
    <xf numFmtId="179" fontId="159" fillId="67" borderId="131" applyNumberFormat="0" applyAlignment="0" applyProtection="0"/>
    <xf numFmtId="179" fontId="159" fillId="67" borderId="131" applyNumberFormat="0" applyAlignment="0" applyProtection="0"/>
    <xf numFmtId="0" fontId="168" fillId="64" borderId="131" applyNumberFormat="0" applyAlignment="0" applyProtection="0"/>
    <xf numFmtId="0" fontId="103" fillId="64" borderId="131" applyNumberFormat="0" applyAlignment="0" applyProtection="0"/>
    <xf numFmtId="0" fontId="169" fillId="50" borderId="131" applyNumberFormat="0" applyAlignment="0" applyProtection="0"/>
    <xf numFmtId="0" fontId="80" fillId="0" borderId="133" applyNumberFormat="0" applyFill="0" applyAlignment="0" applyProtection="0"/>
    <xf numFmtId="0" fontId="28" fillId="0" borderId="133" applyNumberFormat="0" applyFill="0" applyAlignment="0" applyProtection="0"/>
    <xf numFmtId="0" fontId="170" fillId="0" borderId="133" applyNumberFormat="0" applyFill="0" applyAlignment="0" applyProtection="0"/>
    <xf numFmtId="0" fontId="171" fillId="0" borderId="133" applyNumberFormat="0" applyFill="0" applyAlignment="0" applyProtection="0"/>
    <xf numFmtId="0" fontId="33" fillId="0" borderId="133" applyNumberFormat="0" applyFill="0" applyAlignment="0" applyProtection="0"/>
    <xf numFmtId="0" fontId="33" fillId="0" borderId="133" applyNumberFormat="0" applyFill="0" applyAlignment="0" applyProtection="0"/>
    <xf numFmtId="0" fontId="55" fillId="0" borderId="132" applyNumberFormat="0" applyFill="0" applyAlignment="0" applyProtection="0"/>
    <xf numFmtId="0" fontId="17" fillId="64" borderId="135" applyNumberFormat="0" applyFont="0" applyAlignment="0" applyProtection="0"/>
    <xf numFmtId="179" fontId="182" fillId="64" borderId="131" applyNumberFormat="0" applyAlignment="0" applyProtection="0"/>
    <xf numFmtId="179" fontId="182" fillId="64" borderId="131" applyNumberFormat="0" applyAlignment="0" applyProtection="0"/>
    <xf numFmtId="179" fontId="191" fillId="65" borderId="135" applyNumberFormat="0" applyFont="0" applyAlignment="0" applyProtection="0"/>
    <xf numFmtId="179" fontId="191" fillId="65" borderId="135" applyNumberFormat="0" applyFont="0" applyAlignment="0" applyProtection="0"/>
    <xf numFmtId="0" fontId="54" fillId="65" borderId="135" applyNumberFormat="0" applyFont="0" applyAlignment="0" applyProtection="0"/>
    <xf numFmtId="0" fontId="54" fillId="65" borderId="135" applyNumberFormat="0" applyFont="0" applyAlignment="0" applyProtection="0"/>
    <xf numFmtId="0" fontId="52" fillId="65" borderId="135" applyNumberFormat="0" applyFont="0" applyAlignment="0" applyProtection="0"/>
    <xf numFmtId="0" fontId="54" fillId="65" borderId="135" applyNumberFormat="0" applyFont="0" applyAlignment="0" applyProtection="0"/>
    <xf numFmtId="0" fontId="54" fillId="65" borderId="135" applyNumberFormat="0" applyFont="0" applyAlignment="0" applyProtection="0"/>
    <xf numFmtId="0" fontId="17" fillId="65" borderId="135" applyNumberFormat="0" applyFont="0" applyAlignment="0" applyProtection="0"/>
    <xf numFmtId="179" fontId="192" fillId="67" borderId="130" applyNumberFormat="0" applyAlignment="0" applyProtection="0"/>
    <xf numFmtId="179" fontId="192" fillId="67" borderId="130" applyNumberFormat="0" applyAlignment="0" applyProtection="0"/>
    <xf numFmtId="179" fontId="9" fillId="0" borderId="134" applyNumberFormat="0" applyFill="0" applyAlignment="0" applyProtection="0"/>
    <xf numFmtId="179" fontId="33" fillId="0" borderId="133" applyNumberFormat="0" applyFill="0" applyAlignment="0" applyProtection="0"/>
    <xf numFmtId="179" fontId="9" fillId="0" borderId="134" applyNumberFormat="0" applyFill="0" applyAlignment="0" applyProtection="0"/>
    <xf numFmtId="0" fontId="51" fillId="65" borderId="135" applyNumberFormat="0" applyFont="0" applyAlignment="0" applyProtection="0"/>
    <xf numFmtId="0" fontId="83" fillId="63" borderId="130" applyNumberFormat="0" applyAlignment="0" applyProtection="0"/>
    <xf numFmtId="0" fontId="83" fillId="63" borderId="130" applyNumberFormat="0" applyAlignment="0" applyProtection="0"/>
    <xf numFmtId="0" fontId="237" fillId="63" borderId="131" applyNumberFormat="0" applyAlignment="0" applyProtection="0"/>
    <xf numFmtId="0" fontId="237" fillId="63" borderId="131" applyNumberFormat="0" applyAlignment="0" applyProtection="0"/>
    <xf numFmtId="0" fontId="237" fillId="63" borderId="131" applyNumberFormat="0" applyAlignment="0" applyProtection="0"/>
    <xf numFmtId="0" fontId="103" fillId="50" borderId="131" applyNumberFormat="0" applyAlignment="0" applyProtection="0"/>
    <xf numFmtId="0" fontId="103" fillId="50" borderId="131" applyNumberFormat="0" applyAlignment="0" applyProtection="0"/>
    <xf numFmtId="0" fontId="103" fillId="50" borderId="131" applyNumberFormat="0" applyAlignment="0" applyProtection="0"/>
    <xf numFmtId="0" fontId="80" fillId="0" borderId="132" applyNumberFormat="0" applyFill="0" applyAlignment="0" applyProtection="0"/>
    <xf numFmtId="0" fontId="80" fillId="0" borderId="132" applyNumberFormat="0" applyFill="0" applyAlignment="0" applyProtection="0"/>
    <xf numFmtId="0" fontId="33" fillId="0" borderId="133" applyNumberFormat="0" applyFill="0" applyAlignment="0" applyProtection="0"/>
    <xf numFmtId="0" fontId="17" fillId="65" borderId="135" applyNumberFormat="0" applyFont="0" applyAlignment="0" applyProtection="0"/>
    <xf numFmtId="0" fontId="17" fillId="65" borderId="135" applyNumberFormat="0" applyFont="0" applyAlignment="0" applyProtection="0"/>
    <xf numFmtId="0" fontId="83" fillId="63" borderId="130" applyNumberFormat="0" applyAlignment="0" applyProtection="0"/>
    <xf numFmtId="0" fontId="83" fillId="63" borderId="130" applyNumberFormat="0" applyAlignment="0" applyProtection="0"/>
    <xf numFmtId="0" fontId="237" fillId="63" borderId="131" applyNumberFormat="0" applyAlignment="0" applyProtection="0"/>
    <xf numFmtId="0" fontId="237" fillId="63" borderId="131" applyNumberFormat="0" applyAlignment="0" applyProtection="0"/>
    <xf numFmtId="0" fontId="237" fillId="63" borderId="131" applyNumberFormat="0" applyAlignment="0" applyProtection="0"/>
    <xf numFmtId="0" fontId="103" fillId="50" borderId="131" applyNumberFormat="0" applyAlignment="0" applyProtection="0"/>
    <xf numFmtId="0" fontId="103" fillId="50" borderId="131" applyNumberFormat="0" applyAlignment="0" applyProtection="0"/>
    <xf numFmtId="0" fontId="103" fillId="50" borderId="131" applyNumberFormat="0" applyAlignment="0" applyProtection="0"/>
    <xf numFmtId="0" fontId="80" fillId="0" borderId="132" applyNumberFormat="0" applyFill="0" applyAlignment="0" applyProtection="0"/>
    <xf numFmtId="0" fontId="80" fillId="0" borderId="132" applyNumberFormat="0" applyFill="0" applyAlignment="0" applyProtection="0"/>
    <xf numFmtId="0" fontId="17" fillId="65" borderId="135" applyNumberFormat="0" applyFont="0" applyAlignment="0" applyProtection="0"/>
    <xf numFmtId="0" fontId="17" fillId="65" borderId="135" applyNumberFormat="0" applyFont="0" applyAlignment="0" applyProtection="0"/>
    <xf numFmtId="0" fontId="54" fillId="65" borderId="135" applyNumberFormat="0" applyFont="0" applyAlignment="0" applyProtection="0"/>
    <xf numFmtId="0" fontId="59" fillId="63" borderId="130" applyNumberFormat="0" applyAlignment="0" applyProtection="0"/>
    <xf numFmtId="0" fontId="60" fillId="63" borderId="131" applyNumberFormat="0" applyAlignment="0" applyProtection="0"/>
    <xf numFmtId="0" fontId="62" fillId="0" borderId="132" applyNumberFormat="0" applyFill="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17" fillId="65" borderId="135" applyNumberFormat="0" applyFont="0" applyAlignment="0" applyProtection="0"/>
    <xf numFmtId="0" fontId="114" fillId="65" borderId="135" applyNumberFormat="0" applyFont="0" applyAlignment="0" applyProtection="0"/>
    <xf numFmtId="0" fontId="17" fillId="65" borderId="135" applyNumberFormat="0" applyFont="0" applyAlignment="0" applyProtection="0"/>
    <xf numFmtId="49" fontId="209" fillId="77" borderId="148">
      <alignment horizontal="center" vertical="center" wrapText="1"/>
    </xf>
    <xf numFmtId="173" fontId="57" fillId="0" borderId="141">
      <alignment horizontal="left"/>
    </xf>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2" fillId="65" borderId="147" applyNumberFormat="0" applyFont="0" applyAlignment="0" applyProtection="0"/>
    <xf numFmtId="0" fontId="51" fillId="65" borderId="147" applyNumberFormat="0" applyFont="0" applyAlignment="0" applyProtection="0"/>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4"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5"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6"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173" fontId="57" fillId="0" borderId="129">
      <alignment horizontal="left"/>
    </xf>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59" fillId="63" borderId="130" applyNumberFormat="0" applyAlignment="0" applyProtection="0"/>
    <xf numFmtId="0" fontId="83" fillId="67" borderId="130" applyNumberFormat="0" applyAlignment="0" applyProtection="0"/>
    <xf numFmtId="0" fontId="83" fillId="67" borderId="130" applyNumberFormat="0" applyAlignment="0" applyProtection="0"/>
    <xf numFmtId="0" fontId="83" fillId="67" borderId="130" applyNumberFormat="0" applyAlignment="0" applyProtection="0"/>
    <xf numFmtId="0" fontId="83" fillId="67" borderId="130" applyNumberFormat="0" applyAlignment="0" applyProtection="0"/>
    <xf numFmtId="0" fontId="83" fillId="67" borderId="130"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60" fillId="63" borderId="131" applyNumberFormat="0" applyAlignment="0" applyProtection="0"/>
    <xf numFmtId="0" fontId="84" fillId="67" borderId="131" applyNumberFormat="0" applyAlignment="0" applyProtection="0"/>
    <xf numFmtId="0" fontId="84" fillId="67" borderId="131" applyNumberFormat="0" applyAlignment="0" applyProtection="0"/>
    <xf numFmtId="0" fontId="84" fillId="67" borderId="131" applyNumberFormat="0" applyAlignment="0" applyProtection="0"/>
    <xf numFmtId="0" fontId="84" fillId="67" borderId="131" applyNumberFormat="0" applyAlignment="0" applyProtection="0"/>
    <xf numFmtId="0" fontId="84" fillId="67" borderId="131" applyNumberFormat="0" applyAlignment="0" applyProtection="0"/>
    <xf numFmtId="174" fontId="57" fillId="0" borderId="141">
      <alignment horizontal="left"/>
    </xf>
    <xf numFmtId="173" fontId="57" fillId="0" borderId="141">
      <alignment horizontal="left"/>
    </xf>
    <xf numFmtId="0" fontId="59" fillId="63" borderId="142" applyNumberFormat="0" applyAlignment="0" applyProtection="0"/>
    <xf numFmtId="0" fontId="51" fillId="65" borderId="147" applyNumberFormat="0" applyFont="0" applyAlignment="0" applyProtection="0"/>
    <xf numFmtId="0" fontId="51" fillId="65" borderId="147" applyNumberFormat="0" applyFont="0" applyAlignment="0" applyProtection="0"/>
    <xf numFmtId="0" fontId="59" fillId="63" borderId="142" applyNumberFormat="0" applyAlignment="0" applyProtection="0"/>
    <xf numFmtId="0" fontId="59" fillId="63" borderId="142" applyNumberFormat="0" applyAlignment="0" applyProtection="0"/>
    <xf numFmtId="0" fontId="59" fillId="63" borderId="142" applyNumberFormat="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179" fontId="147" fillId="71" borderId="138">
      <alignment horizontal="left" vertical="top" wrapText="1"/>
    </xf>
    <xf numFmtId="174"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0" fontId="83" fillId="67" borderId="142" applyNumberFormat="0" applyAlignment="0" applyProtection="0"/>
    <xf numFmtId="0" fontId="60" fillId="63" borderId="143" applyNumberFormat="0" applyAlignment="0" applyProtection="0"/>
    <xf numFmtId="0" fontId="62" fillId="0" borderId="144" applyNumberFormat="0" applyFill="0" applyAlignment="0" applyProtection="0"/>
    <xf numFmtId="0" fontId="62" fillId="0" borderId="144" applyNumberFormat="0" applyFill="0" applyAlignment="0" applyProtection="0"/>
    <xf numFmtId="0" fontId="51" fillId="65" borderId="147" applyNumberFormat="0" applyFont="0" applyAlignment="0" applyProtection="0"/>
    <xf numFmtId="0" fontId="52" fillId="65" borderId="147" applyNumberFormat="0" applyFont="0" applyAlignment="0" applyProtection="0"/>
    <xf numFmtId="174" fontId="57" fillId="0" borderId="141">
      <alignment horizontal="left"/>
    </xf>
    <xf numFmtId="174" fontId="57" fillId="0" borderId="141">
      <alignment horizontal="left"/>
    </xf>
    <xf numFmtId="173" fontId="57" fillId="0" borderId="141">
      <alignment horizontal="left"/>
    </xf>
    <xf numFmtId="173" fontId="57" fillId="0" borderId="141">
      <alignment horizontal="left"/>
    </xf>
    <xf numFmtId="0" fontId="51" fillId="65" borderId="147" applyNumberFormat="0" applyFont="0" applyAlignment="0" applyProtection="0"/>
    <xf numFmtId="0" fontId="109"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173" fontId="57" fillId="0" borderId="138">
      <alignment horizontal="left"/>
    </xf>
    <xf numFmtId="174" fontId="57" fillId="0" borderId="141">
      <alignment horizontal="left"/>
    </xf>
    <xf numFmtId="173" fontId="57" fillId="0" borderId="141">
      <alignment horizontal="left"/>
    </xf>
    <xf numFmtId="0" fontId="61" fillId="50" borderId="143" applyNumberFormat="0" applyAlignment="0" applyProtection="0"/>
    <xf numFmtId="0" fontId="85" fillId="0" borderId="138"/>
    <xf numFmtId="173" fontId="57" fillId="0" borderId="141">
      <alignment horizontal="left"/>
    </xf>
    <xf numFmtId="0" fontId="59" fillId="63" borderId="142" applyNumberFormat="0" applyAlignment="0" applyProtection="0"/>
    <xf numFmtId="0" fontId="61" fillId="50" borderId="143" applyNumberFormat="0" applyAlignment="0" applyProtection="0"/>
    <xf numFmtId="0" fontId="52" fillId="65" borderId="147" applyNumberFormat="0" applyFont="0" applyAlignment="0" applyProtection="0"/>
    <xf numFmtId="174" fontId="57" fillId="0" borderId="141">
      <alignment horizontal="left"/>
    </xf>
    <xf numFmtId="0" fontId="51" fillId="65" borderId="147" applyNumberFormat="0" applyFont="0" applyAlignment="0" applyProtection="0"/>
    <xf numFmtId="0" fontId="18" fillId="0" borderId="140" applyAlignment="0">
      <alignment horizontal="left"/>
    </xf>
    <xf numFmtId="174" fontId="57" fillId="0" borderId="138">
      <alignment horizontal="left"/>
    </xf>
    <xf numFmtId="173" fontId="57" fillId="0" borderId="138">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0" fontId="59" fillId="63" borderId="142" applyNumberFormat="0" applyAlignment="0" applyProtection="0"/>
    <xf numFmtId="0" fontId="59" fillId="63" borderId="142" applyNumberFormat="0" applyAlignment="0" applyProtection="0"/>
    <xf numFmtId="0" fontId="83" fillId="67" borderId="142" applyNumberFormat="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1" fillId="65" borderId="147" applyNumberFormat="0" applyFont="0" applyAlignment="0" applyProtection="0"/>
    <xf numFmtId="0" fontId="109"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174" fontId="57" fillId="0" borderId="141">
      <alignment horizontal="left"/>
    </xf>
    <xf numFmtId="173" fontId="57" fillId="0" borderId="141">
      <alignment horizontal="left"/>
    </xf>
    <xf numFmtId="0" fontId="60" fillId="63" borderId="143" applyNumberFormat="0" applyAlignment="0" applyProtection="0"/>
    <xf numFmtId="0" fontId="62" fillId="0" borderId="144" applyNumberFormat="0" applyFill="0" applyAlignment="0" applyProtection="0"/>
    <xf numFmtId="0" fontId="51" fillId="65" borderId="147" applyNumberFormat="0" applyFont="0" applyAlignment="0" applyProtection="0"/>
    <xf numFmtId="179" fontId="17" fillId="44" borderId="138"/>
    <xf numFmtId="179" fontId="85" fillId="70" borderId="140">
      <alignment wrapText="1"/>
    </xf>
    <xf numFmtId="174"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0" fontId="83" fillId="67" borderId="142" applyNumberFormat="0" applyAlignment="0" applyProtection="0"/>
    <xf numFmtId="0" fontId="60" fillId="63" borderId="143" applyNumberFormat="0" applyAlignment="0" applyProtection="0"/>
    <xf numFmtId="0" fontId="60" fillId="63" borderId="143" applyNumberFormat="0" applyAlignment="0" applyProtection="0"/>
    <xf numFmtId="0" fontId="62" fillId="0" borderId="144" applyNumberFormat="0" applyFill="0" applyAlignment="0" applyProtection="0"/>
    <xf numFmtId="0" fontId="62" fillId="0" borderId="144" applyNumberFormat="0" applyFill="0" applyAlignment="0" applyProtection="0"/>
    <xf numFmtId="0" fontId="109" fillId="65" borderId="147" applyNumberFormat="0" applyFont="0" applyAlignment="0" applyProtection="0"/>
    <xf numFmtId="0" fontId="51"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61" fillId="50" borderId="131" applyNumberFormat="0" applyAlignment="0" applyProtection="0"/>
    <xf numFmtId="0" fontId="103" fillId="64" borderId="131" applyNumberFormat="0" applyAlignment="0" applyProtection="0"/>
    <xf numFmtId="0" fontId="103" fillId="64" borderId="131" applyNumberFormat="0" applyAlignment="0" applyProtection="0"/>
    <xf numFmtId="0" fontId="103" fillId="64" borderId="131" applyNumberFormat="0" applyAlignment="0" applyProtection="0"/>
    <xf numFmtId="0" fontId="103" fillId="64" borderId="131" applyNumberFormat="0" applyAlignment="0" applyProtection="0"/>
    <xf numFmtId="0" fontId="103" fillId="64" borderId="131" applyNumberFormat="0" applyAlignment="0" applyProtection="0"/>
    <xf numFmtId="0" fontId="103" fillId="64" borderId="131" applyNumberFormat="0" applyAlignment="0" applyProtection="0"/>
    <xf numFmtId="0" fontId="61" fillId="50" borderId="131" applyNumberFormat="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80" fillId="0" borderId="134" applyNumberFormat="0" applyFill="0" applyAlignment="0" applyProtection="0"/>
    <xf numFmtId="0" fontId="80" fillId="0" borderId="134" applyNumberFormat="0" applyFill="0" applyAlignment="0" applyProtection="0"/>
    <xf numFmtId="0" fontId="80" fillId="0" borderId="134" applyNumberFormat="0" applyFill="0" applyAlignment="0" applyProtection="0"/>
    <xf numFmtId="0" fontId="80" fillId="0" borderId="134" applyNumberFormat="0" applyFill="0" applyAlignment="0" applyProtection="0"/>
    <xf numFmtId="0" fontId="80" fillId="0" borderId="134"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0" fontId="62" fillId="0" borderId="132" applyNumberFormat="0" applyFill="0" applyAlignment="0" applyProtection="0"/>
    <xf numFmtId="174" fontId="57" fillId="0" borderId="141">
      <alignment horizontal="left"/>
    </xf>
    <xf numFmtId="174" fontId="57" fillId="0" borderId="141">
      <alignment horizontal="left"/>
    </xf>
    <xf numFmtId="174" fontId="57" fillId="0" borderId="141">
      <alignment horizontal="left"/>
    </xf>
    <xf numFmtId="173" fontId="57" fillId="0" borderId="141">
      <alignment horizontal="left"/>
    </xf>
    <xf numFmtId="0" fontId="60" fillId="63" borderId="143" applyNumberFormat="0" applyAlignment="0" applyProtection="0"/>
    <xf numFmtId="0" fontId="80" fillId="0" borderId="146" applyNumberFormat="0" applyFill="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2"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109"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109"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174" fontId="57" fillId="0" borderId="138">
      <alignment horizontal="left"/>
    </xf>
    <xf numFmtId="173" fontId="57" fillId="0" borderId="138">
      <alignment horizontal="left"/>
    </xf>
    <xf numFmtId="176" fontId="57" fillId="0" borderId="138">
      <alignment horizontal="left"/>
    </xf>
    <xf numFmtId="173" fontId="57" fillId="0" borderId="138">
      <alignment horizontal="left"/>
    </xf>
    <xf numFmtId="0" fontId="18" fillId="0" borderId="140" applyAlignment="0">
      <alignment horizontal="left"/>
    </xf>
    <xf numFmtId="0" fontId="18" fillId="0" borderId="140" applyAlignment="0">
      <alignment horizontal="left"/>
    </xf>
    <xf numFmtId="0" fontId="18" fillId="0" borderId="140" applyAlignment="0">
      <alignment horizontal="left"/>
    </xf>
    <xf numFmtId="0" fontId="18" fillId="0" borderId="140" applyAlignment="0">
      <alignment horizontal="left"/>
    </xf>
    <xf numFmtId="0" fontId="17" fillId="70" borderId="138">
      <alignment horizontal="centerContinuous" wrapText="1"/>
    </xf>
    <xf numFmtId="0" fontId="85" fillId="70" borderId="140">
      <alignment wrapText="1"/>
    </xf>
    <xf numFmtId="175" fontId="57" fillId="0" borderId="138">
      <alignment horizontal="left"/>
    </xf>
    <xf numFmtId="0" fontId="147" fillId="71" borderId="139">
      <alignment horizontal="left" vertical="top"/>
    </xf>
    <xf numFmtId="179" fontId="17" fillId="70" borderId="138">
      <alignment horizontal="centerContinuous" wrapText="1"/>
    </xf>
    <xf numFmtId="179" fontId="193" fillId="71" borderId="139">
      <alignment horizontal="left" vertical="top" wrapText="1"/>
    </xf>
    <xf numFmtId="179" fontId="85" fillId="70" borderId="140">
      <alignment wrapText="1"/>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6"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0" fontId="59" fillId="63" borderId="142" applyNumberFormat="0" applyAlignment="0" applyProtection="0"/>
    <xf numFmtId="0" fontId="60" fillId="63" borderId="143" applyNumberFormat="0" applyAlignment="0" applyProtection="0"/>
    <xf numFmtId="0" fontId="62" fillId="0" borderId="144" applyNumberFormat="0" applyFill="0" applyAlignment="0" applyProtection="0"/>
    <xf numFmtId="0" fontId="80" fillId="0" borderId="146" applyNumberFormat="0" applyFill="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17"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176" fontId="57" fillId="0" borderId="141">
      <alignment horizontal="left"/>
    </xf>
    <xf numFmtId="173" fontId="57" fillId="0" borderId="141">
      <alignment horizontal="left"/>
    </xf>
    <xf numFmtId="0" fontId="61" fillId="50" borderId="143" applyNumberFormat="0" applyAlignment="0" applyProtection="0"/>
    <xf numFmtId="0" fontId="103" fillId="64" borderId="143" applyNumberFormat="0" applyAlignment="0" applyProtection="0"/>
    <xf numFmtId="0" fontId="51" fillId="65" borderId="147" applyNumberFormat="0" applyFont="0" applyAlignment="0" applyProtection="0"/>
    <xf numFmtId="0" fontId="80" fillId="0" borderId="145" applyNumberFormat="0" applyFill="0" applyAlignment="0" applyProtection="0"/>
    <xf numFmtId="0" fontId="51" fillId="65" borderId="147" applyNumberFormat="0" applyFont="0" applyAlignment="0" applyProtection="0"/>
    <xf numFmtId="176" fontId="57" fillId="0" borderId="141">
      <alignment horizontal="left"/>
    </xf>
    <xf numFmtId="176" fontId="57" fillId="0" borderId="141">
      <alignment horizontal="left"/>
    </xf>
    <xf numFmtId="0" fontId="51" fillId="65" borderId="147" applyNumberFormat="0" applyFont="0" applyAlignment="0" applyProtection="0"/>
    <xf numFmtId="0" fontId="51" fillId="65" borderId="147" applyNumberFormat="0" applyFont="0" applyAlignment="0" applyProtection="0"/>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0" fontId="59" fillId="63" borderId="142" applyNumberForma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60" fillId="63" borderId="143" applyNumberFormat="0" applyAlignment="0" applyProtection="0"/>
    <xf numFmtId="173" fontId="57" fillId="0" borderId="141">
      <alignment horizontal="left"/>
    </xf>
    <xf numFmtId="0" fontId="52" fillId="65" borderId="147" applyNumberFormat="0" applyFont="0" applyAlignment="0" applyProtection="0"/>
    <xf numFmtId="0" fontId="51" fillId="65" borderId="147" applyNumberFormat="0" applyFont="0" applyAlignment="0" applyProtection="0"/>
    <xf numFmtId="0" fontId="85" fillId="70" borderId="140">
      <alignment wrapText="1"/>
    </xf>
    <xf numFmtId="0" fontId="18" fillId="0" borderId="140" applyAlignment="0">
      <alignment horizontal="left"/>
    </xf>
    <xf numFmtId="173" fontId="57" fillId="0" borderId="141">
      <alignment horizontal="left"/>
    </xf>
    <xf numFmtId="0" fontId="51"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174" fontId="57" fillId="0" borderId="141">
      <alignment horizontal="left"/>
    </xf>
    <xf numFmtId="0" fontId="52" fillId="65" borderId="147" applyNumberFormat="0" applyFont="0" applyAlignment="0" applyProtection="0"/>
    <xf numFmtId="174" fontId="57" fillId="0" borderId="141">
      <alignment horizontal="left"/>
    </xf>
    <xf numFmtId="0" fontId="109" fillId="65" borderId="135" applyNumberFormat="0" applyFont="0" applyAlignment="0" applyProtection="0"/>
    <xf numFmtId="176" fontId="57" fillId="0" borderId="141">
      <alignment horizontal="left"/>
    </xf>
    <xf numFmtId="176" fontId="57" fillId="0" borderId="141">
      <alignment horizontal="left"/>
    </xf>
    <xf numFmtId="0" fontId="51" fillId="65" borderId="147" applyNumberFormat="0" applyFont="0" applyAlignment="0" applyProtection="0"/>
    <xf numFmtId="0" fontId="51"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174" fontId="57" fillId="0" borderId="141">
      <alignment horizontal="left"/>
    </xf>
    <xf numFmtId="174"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4" fontId="57" fillId="0" borderId="141">
      <alignment horizontal="left"/>
    </xf>
    <xf numFmtId="176" fontId="57" fillId="0" borderId="141">
      <alignment horizontal="left"/>
    </xf>
    <xf numFmtId="0" fontId="51" fillId="65" borderId="147" applyNumberFormat="0" applyFont="0" applyAlignment="0" applyProtection="0"/>
    <xf numFmtId="173" fontId="57" fillId="0" borderId="141">
      <alignment horizontal="left"/>
    </xf>
    <xf numFmtId="174" fontId="57" fillId="0" borderId="141">
      <alignment horizontal="left"/>
    </xf>
    <xf numFmtId="0" fontId="59" fillId="63" borderId="142" applyNumberFormat="0" applyAlignment="0" applyProtection="0"/>
    <xf numFmtId="0" fontId="60" fillId="63" borderId="143" applyNumberFormat="0" applyAlignment="0" applyProtection="0"/>
    <xf numFmtId="173" fontId="57" fillId="0" borderId="141">
      <alignment horizontal="left"/>
    </xf>
    <xf numFmtId="0" fontId="51" fillId="65" borderId="147" applyNumberFormat="0" applyFont="0" applyAlignment="0" applyProtection="0"/>
    <xf numFmtId="0" fontId="51" fillId="65" borderId="147" applyNumberFormat="0" applyFont="0" applyAlignment="0" applyProtection="0"/>
    <xf numFmtId="174" fontId="57" fillId="0" borderId="141">
      <alignment horizontal="left"/>
    </xf>
    <xf numFmtId="176" fontId="57" fillId="0" borderId="141">
      <alignment horizontal="left"/>
    </xf>
    <xf numFmtId="174"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6" fontId="57" fillId="0" borderId="141">
      <alignment horizontal="left"/>
    </xf>
    <xf numFmtId="173" fontId="57" fillId="0" borderId="141">
      <alignment horizontal="left"/>
    </xf>
    <xf numFmtId="0" fontId="61" fillId="50" borderId="143" applyNumberFormat="0" applyAlignment="0" applyProtection="0"/>
    <xf numFmtId="0" fontId="51" fillId="65" borderId="147" applyNumberFormat="0" applyFont="0" applyAlignment="0" applyProtection="0"/>
    <xf numFmtId="0" fontId="51" fillId="65" borderId="147" applyNumberFormat="0" applyFont="0" applyAlignment="0" applyProtection="0"/>
    <xf numFmtId="173" fontId="57" fillId="0" borderId="141">
      <alignment horizontal="left"/>
    </xf>
    <xf numFmtId="173" fontId="57" fillId="0" borderId="141">
      <alignment horizontal="left"/>
    </xf>
    <xf numFmtId="0" fontId="51" fillId="65" borderId="147" applyNumberFormat="0" applyFont="0" applyAlignment="0" applyProtection="0"/>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0" fontId="83" fillId="67" borderId="130" applyNumberFormat="0" applyAlignment="0" applyProtection="0"/>
    <xf numFmtId="0" fontId="59" fillId="63" borderId="130" applyNumberFormat="0" applyAlignment="0" applyProtection="0"/>
    <xf numFmtId="0" fontId="84" fillId="67" borderId="131" applyNumberFormat="0" applyAlignment="0" applyProtection="0"/>
    <xf numFmtId="0" fontId="60" fillId="63" borderId="131" applyNumberFormat="0" applyAlignment="0" applyProtection="0"/>
    <xf numFmtId="0" fontId="52" fillId="65" borderId="147" applyNumberFormat="0" applyFont="0" applyAlignment="0" applyProtection="0"/>
    <xf numFmtId="173" fontId="57" fillId="0" borderId="141">
      <alignment horizontal="left"/>
    </xf>
    <xf numFmtId="173" fontId="57" fillId="0" borderId="141">
      <alignment horizontal="left"/>
    </xf>
    <xf numFmtId="0" fontId="51" fillId="65" borderId="147" applyNumberFormat="0" applyFont="0" applyAlignment="0" applyProtection="0"/>
    <xf numFmtId="0" fontId="51" fillId="65" borderId="147" applyNumberFormat="0" applyFont="0" applyAlignment="0" applyProtection="0"/>
    <xf numFmtId="0" fontId="80" fillId="0" borderId="133" applyNumberFormat="0" applyFill="0" applyAlignment="0" applyProtection="0"/>
    <xf numFmtId="0" fontId="80" fillId="0" borderId="133" applyNumberFormat="0" applyFill="0" applyAlignment="0" applyProtection="0"/>
    <xf numFmtId="0" fontId="62" fillId="0" borderId="132" applyNumberFormat="0" applyFill="0" applyAlignment="0" applyProtection="0"/>
    <xf numFmtId="0" fontId="17"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176" fontId="57" fillId="0" borderId="141">
      <alignment horizontal="left"/>
    </xf>
    <xf numFmtId="173"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3" fontId="57" fillId="0" borderId="141">
      <alignment horizontal="left"/>
    </xf>
    <xf numFmtId="0" fontId="51" fillId="65" borderId="147" applyNumberFormat="0" applyFont="0" applyAlignment="0" applyProtection="0"/>
    <xf numFmtId="0" fontId="52" fillId="65" borderId="147" applyNumberFormat="0" applyFont="0" applyAlignment="0" applyProtection="0"/>
    <xf numFmtId="176" fontId="57" fillId="0" borderId="141">
      <alignment horizontal="left"/>
    </xf>
    <xf numFmtId="176"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6" fontId="57" fillId="0" borderId="141">
      <alignment horizontal="left"/>
    </xf>
    <xf numFmtId="176" fontId="57" fillId="0" borderId="141">
      <alignment horizontal="left"/>
    </xf>
    <xf numFmtId="0" fontId="103" fillId="64" borderId="143" applyNumberFormat="0" applyAlignment="0" applyProtection="0"/>
    <xf numFmtId="0" fontId="83" fillId="67" borderId="130" applyNumberFormat="0" applyAlignment="0" applyProtection="0"/>
    <xf numFmtId="0" fontId="84" fillId="67" borderId="131" applyNumberFormat="0" applyAlignment="0" applyProtection="0"/>
    <xf numFmtId="0" fontId="80" fillId="0" borderId="133" applyNumberFormat="0" applyFill="0" applyAlignment="0" applyProtection="0"/>
    <xf numFmtId="0" fontId="17" fillId="65" borderId="135" applyNumberFormat="0" applyFont="0" applyAlignment="0" applyProtection="0"/>
    <xf numFmtId="174"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0" fontId="61" fillId="50" borderId="143" applyNumberFormat="0" applyAlignment="0" applyProtection="0"/>
    <xf numFmtId="0" fontId="51" fillId="65" borderId="135" applyNumberFormat="0" applyFont="0" applyAlignment="0" applyProtection="0"/>
    <xf numFmtId="0" fontId="52" fillId="65" borderId="135" applyNumberFormat="0" applyFont="0" applyAlignment="0" applyProtection="0"/>
    <xf numFmtId="176" fontId="57" fillId="0" borderId="141">
      <alignment horizontal="left"/>
    </xf>
    <xf numFmtId="176" fontId="57" fillId="0" borderId="141">
      <alignment horizontal="left"/>
    </xf>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80" fillId="0" borderId="146" applyNumberFormat="0" applyFill="0" applyAlignment="0" applyProtection="0"/>
    <xf numFmtId="173" fontId="57" fillId="0" borderId="141">
      <alignment horizontal="left"/>
    </xf>
    <xf numFmtId="0" fontId="51" fillId="65" borderId="147" applyNumberFormat="0" applyFont="0" applyAlignment="0" applyProtection="0"/>
    <xf numFmtId="0" fontId="51" fillId="65" borderId="147" applyNumberFormat="0" applyFont="0" applyAlignment="0" applyProtection="0"/>
    <xf numFmtId="0" fontId="85" fillId="70" borderId="140">
      <alignment wrapText="1"/>
    </xf>
    <xf numFmtId="0" fontId="59" fillId="63" borderId="142" applyNumberFormat="0" applyAlignment="0" applyProtection="0"/>
    <xf numFmtId="173" fontId="57" fillId="0" borderId="141">
      <alignment horizontal="left"/>
    </xf>
    <xf numFmtId="0" fontId="51"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173" fontId="57" fillId="0" borderId="141">
      <alignment horizontal="left"/>
    </xf>
    <xf numFmtId="0" fontId="62" fillId="0" borderId="144" applyNumberFormat="0" applyFill="0" applyAlignment="0" applyProtection="0"/>
    <xf numFmtId="173" fontId="57" fillId="0" borderId="141">
      <alignment horizontal="left"/>
    </xf>
    <xf numFmtId="173" fontId="57" fillId="0" borderId="138">
      <alignment horizontal="left"/>
    </xf>
    <xf numFmtId="0" fontId="61" fillId="50" borderId="143" applyNumberFormat="0" applyAlignment="0" applyProtection="0"/>
    <xf numFmtId="173" fontId="57" fillId="0" borderId="141">
      <alignment horizontal="left"/>
    </xf>
    <xf numFmtId="0" fontId="52" fillId="65" borderId="147" applyNumberFormat="0" applyFont="0" applyAlignment="0" applyProtection="0"/>
    <xf numFmtId="49" fontId="209" fillId="77" borderId="136">
      <alignment horizontal="center" vertical="center" wrapText="1"/>
    </xf>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109"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51" fillId="65" borderId="135" applyNumberFormat="0" applyFont="0" applyAlignment="0" applyProtection="0"/>
    <xf numFmtId="0" fontId="109" fillId="65" borderId="135" applyNumberFormat="0" applyFont="0" applyAlignment="0" applyProtection="0"/>
    <xf numFmtId="174" fontId="57" fillId="0" borderId="141">
      <alignment horizontal="left"/>
    </xf>
    <xf numFmtId="176" fontId="57" fillId="0" borderId="141">
      <alignment horizontal="left"/>
    </xf>
    <xf numFmtId="0" fontId="51" fillId="65" borderId="147" applyNumberFormat="0" applyFont="0" applyAlignment="0" applyProtection="0"/>
    <xf numFmtId="0" fontId="51" fillId="65" borderId="147" applyNumberFormat="0" applyFont="0" applyAlignment="0" applyProtection="0"/>
    <xf numFmtId="175" fontId="57" fillId="0" borderId="141">
      <alignment horizontal="left"/>
    </xf>
    <xf numFmtId="175" fontId="57" fillId="0" borderId="141">
      <alignment horizontal="left"/>
    </xf>
    <xf numFmtId="175" fontId="57" fillId="0" borderId="141">
      <alignment horizontal="left"/>
    </xf>
    <xf numFmtId="176" fontId="57" fillId="0" borderId="141">
      <alignment horizontal="left"/>
    </xf>
    <xf numFmtId="176" fontId="57" fillId="0" borderId="141">
      <alignment horizontal="left"/>
    </xf>
    <xf numFmtId="173" fontId="57" fillId="0" borderId="141">
      <alignment horizontal="left"/>
    </xf>
    <xf numFmtId="0" fontId="51" fillId="65" borderId="147" applyNumberFormat="0" applyFont="0" applyAlignment="0" applyProtection="0"/>
    <xf numFmtId="0" fontId="109" fillId="65" borderId="135" applyNumberFormat="0" applyFont="0" applyAlignment="0" applyProtection="0"/>
    <xf numFmtId="174" fontId="57" fillId="0" borderId="141">
      <alignment horizontal="left"/>
    </xf>
    <xf numFmtId="0" fontId="85" fillId="70" borderId="138"/>
    <xf numFmtId="0" fontId="85" fillId="70" borderId="138"/>
    <xf numFmtId="174" fontId="57" fillId="0" borderId="141">
      <alignment horizontal="left"/>
    </xf>
    <xf numFmtId="174" fontId="57" fillId="0" borderId="141">
      <alignment horizontal="left"/>
    </xf>
    <xf numFmtId="174"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0" fontId="61" fillId="50" borderId="143" applyNumberFormat="0" applyAlignment="0" applyProtection="0"/>
    <xf numFmtId="0" fontId="51" fillId="65" borderId="147" applyNumberFormat="0" applyFont="0" applyAlignment="0" applyProtection="0"/>
    <xf numFmtId="0" fontId="157" fillId="67" borderId="130" applyNumberFormat="0" applyAlignment="0" applyProtection="0"/>
    <xf numFmtId="0" fontId="83" fillId="67" borderId="130" applyNumberFormat="0" applyAlignment="0" applyProtection="0"/>
    <xf numFmtId="0" fontId="158" fillId="63" borderId="130" applyNumberFormat="0" applyAlignment="0" applyProtection="0"/>
    <xf numFmtId="0" fontId="161" fillId="67" borderId="131" applyNumberFormat="0" applyAlignment="0" applyProtection="0"/>
    <xf numFmtId="0" fontId="84" fillId="67" borderId="131" applyNumberFormat="0" applyAlignment="0" applyProtection="0"/>
    <xf numFmtId="0" fontId="60" fillId="63" borderId="143" applyNumberFormat="0" applyAlignment="0" applyProtection="0"/>
    <xf numFmtId="0" fontId="163" fillId="63" borderId="131" applyNumberFormat="0" applyAlignment="0" applyProtection="0"/>
    <xf numFmtId="0" fontId="18" fillId="0" borderId="140" applyAlignment="0">
      <alignment horizontal="left"/>
    </xf>
    <xf numFmtId="179" fontId="159" fillId="67" borderId="131" applyNumberFormat="0" applyAlignment="0" applyProtection="0"/>
    <xf numFmtId="0" fontId="18" fillId="0" borderId="140" applyAlignment="0">
      <alignment horizontal="left"/>
    </xf>
    <xf numFmtId="179" fontId="159" fillId="67" borderId="131" applyNumberFormat="0" applyAlignment="0" applyProtection="0"/>
    <xf numFmtId="174" fontId="57" fillId="0" borderId="141">
      <alignment horizontal="left"/>
    </xf>
    <xf numFmtId="173" fontId="57" fillId="0" borderId="141">
      <alignment horizontal="left"/>
    </xf>
    <xf numFmtId="174" fontId="57" fillId="0" borderId="141">
      <alignment horizontal="left"/>
    </xf>
    <xf numFmtId="0" fontId="59" fillId="63" borderId="142" applyNumberFormat="0" applyAlignment="0" applyProtection="0"/>
    <xf numFmtId="0" fontId="103" fillId="64" borderId="143" applyNumberFormat="0" applyAlignment="0" applyProtection="0"/>
    <xf numFmtId="0" fontId="103" fillId="64" borderId="143" applyNumberFormat="0" applyAlignment="0" applyProtection="0"/>
    <xf numFmtId="0" fontId="51" fillId="65" borderId="147" applyNumberFormat="0" applyFont="0" applyAlignment="0" applyProtection="0"/>
    <xf numFmtId="0" fontId="51"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81" fillId="70" borderId="138">
      <alignment horizontal="left"/>
    </xf>
    <xf numFmtId="0" fontId="85" fillId="70" borderId="140">
      <alignment wrapText="1"/>
    </xf>
    <xf numFmtId="0" fontId="85" fillId="70" borderId="140">
      <alignment wrapText="1"/>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0" fontId="52" fillId="65" borderId="147" applyNumberFormat="0" applyFont="0" applyAlignment="0" applyProtection="0"/>
    <xf numFmtId="0" fontId="51" fillId="65" borderId="147" applyNumberFormat="0" applyFont="0" applyAlignment="0" applyProtection="0"/>
    <xf numFmtId="174" fontId="57" fillId="0" borderId="141">
      <alignment horizontal="left"/>
    </xf>
    <xf numFmtId="174" fontId="57" fillId="0" borderId="141">
      <alignment horizontal="left"/>
    </xf>
    <xf numFmtId="173" fontId="57" fillId="0" borderId="141">
      <alignment horizontal="left"/>
    </xf>
    <xf numFmtId="0" fontId="168" fillId="64" borderId="131" applyNumberFormat="0" applyAlignment="0" applyProtection="0"/>
    <xf numFmtId="0" fontId="103" fillId="64" borderId="131" applyNumberFormat="0" applyAlignment="0" applyProtection="0"/>
    <xf numFmtId="0" fontId="169" fillId="50" borderId="131" applyNumberFormat="0" applyAlignment="0" applyProtection="0"/>
    <xf numFmtId="0" fontId="80" fillId="0" borderId="133" applyNumberFormat="0" applyFill="0" applyAlignment="0" applyProtection="0"/>
    <xf numFmtId="0" fontId="28" fillId="0" borderId="133" applyNumberFormat="0" applyFill="0" applyAlignment="0" applyProtection="0"/>
    <xf numFmtId="0" fontId="170" fillId="0" borderId="133" applyNumberFormat="0" applyFill="0" applyAlignment="0" applyProtection="0"/>
    <xf numFmtId="0" fontId="171" fillId="0" borderId="133" applyNumberFormat="0" applyFill="0" applyAlignment="0" applyProtection="0"/>
    <xf numFmtId="0" fontId="33" fillId="0" borderId="133" applyNumberFormat="0" applyFill="0" applyAlignment="0" applyProtection="0"/>
    <xf numFmtId="0" fontId="33" fillId="0" borderId="133" applyNumberFormat="0" applyFill="0" applyAlignment="0" applyProtection="0"/>
    <xf numFmtId="0" fontId="55" fillId="0" borderId="132" applyNumberFormat="0" applyFill="0" applyAlignment="0" applyProtection="0"/>
    <xf numFmtId="0" fontId="17" fillId="64" borderId="135" applyNumberFormat="0" applyFont="0" applyAlignment="0" applyProtection="0"/>
    <xf numFmtId="179" fontId="182" fillId="64" borderId="131" applyNumberFormat="0" applyAlignment="0" applyProtection="0"/>
    <xf numFmtId="179" fontId="182" fillId="64" borderId="131" applyNumberFormat="0" applyAlignment="0" applyProtection="0"/>
    <xf numFmtId="179" fontId="191" fillId="65" borderId="135" applyNumberFormat="0" applyFont="0" applyAlignment="0" applyProtection="0"/>
    <xf numFmtId="179" fontId="191" fillId="65" borderId="135" applyNumberFormat="0" applyFont="0" applyAlignment="0" applyProtection="0"/>
    <xf numFmtId="0" fontId="54" fillId="65" borderId="135" applyNumberFormat="0" applyFont="0" applyAlignment="0" applyProtection="0"/>
    <xf numFmtId="0" fontId="54" fillId="65" borderId="135" applyNumberFormat="0" applyFont="0" applyAlignment="0" applyProtection="0"/>
    <xf numFmtId="0" fontId="52" fillId="65" borderId="135" applyNumberFormat="0" applyFont="0" applyAlignment="0" applyProtection="0"/>
    <xf numFmtId="0" fontId="54" fillId="65" borderId="135" applyNumberFormat="0" applyFont="0" applyAlignment="0" applyProtection="0"/>
    <xf numFmtId="0" fontId="54" fillId="65" borderId="135" applyNumberFormat="0" applyFont="0" applyAlignment="0" applyProtection="0"/>
    <xf numFmtId="0" fontId="17" fillId="65" borderId="135" applyNumberFormat="0" applyFont="0" applyAlignment="0" applyProtection="0"/>
    <xf numFmtId="179" fontId="192" fillId="67" borderId="130" applyNumberFormat="0" applyAlignment="0" applyProtection="0"/>
    <xf numFmtId="179" fontId="192" fillId="67" borderId="130" applyNumberFormat="0" applyAlignment="0" applyProtection="0"/>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3" fontId="57" fillId="0" borderId="141">
      <alignment horizontal="left"/>
    </xf>
    <xf numFmtId="176"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0" fontId="61" fillId="50" borderId="143" applyNumberForma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83" fillId="67" borderId="142" applyNumberForma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176" fontId="57" fillId="0" borderId="138">
      <alignment horizontal="left"/>
    </xf>
    <xf numFmtId="173" fontId="57" fillId="0" borderId="141">
      <alignment horizontal="left"/>
    </xf>
    <xf numFmtId="0" fontId="59" fillId="63" borderId="142" applyNumberFormat="0" applyAlignment="0" applyProtection="0"/>
    <xf numFmtId="0" fontId="62" fillId="0" borderId="144" applyNumberFormat="0" applyFill="0" applyAlignment="0" applyProtection="0"/>
    <xf numFmtId="0" fontId="51" fillId="65" borderId="147" applyNumberFormat="0" applyFont="0" applyAlignment="0" applyProtection="0"/>
    <xf numFmtId="174" fontId="57" fillId="0" borderId="141">
      <alignment horizontal="left"/>
    </xf>
    <xf numFmtId="0" fontId="52" fillId="65" borderId="147" applyNumberFormat="0" applyFont="0" applyAlignment="0" applyProtection="0"/>
    <xf numFmtId="174" fontId="57" fillId="0" borderId="141">
      <alignment horizontal="left"/>
    </xf>
    <xf numFmtId="0" fontId="51" fillId="65" borderId="147" applyNumberFormat="0" applyFont="0" applyAlignment="0" applyProtection="0"/>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9" fontId="9" fillId="0" borderId="134" applyNumberFormat="0" applyFill="0" applyAlignment="0" applyProtection="0"/>
    <xf numFmtId="179" fontId="33" fillId="0" borderId="133" applyNumberFormat="0" applyFill="0" applyAlignment="0" applyProtection="0"/>
    <xf numFmtId="179" fontId="9" fillId="0" borderId="134" applyNumberFormat="0" applyFill="0" applyAlignment="0" applyProtection="0"/>
    <xf numFmtId="174"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0" fontId="61" fillId="50" borderId="143" applyNumberFormat="0" applyAlignment="0" applyProtection="0"/>
    <xf numFmtId="0" fontId="59" fillId="63" borderId="142" applyNumberFormat="0" applyAlignment="0" applyProtection="0"/>
    <xf numFmtId="0" fontId="61" fillId="50" borderId="143" applyNumberForma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17" fillId="65" borderId="147" applyNumberFormat="0" applyFont="0" applyAlignment="0" applyProtection="0"/>
    <xf numFmtId="0" fontId="51" fillId="65" borderId="147" applyNumberFormat="0" applyFont="0" applyAlignment="0" applyProtection="0"/>
    <xf numFmtId="0" fontId="62" fillId="0" borderId="144" applyNumberFormat="0" applyFill="0" applyAlignment="0" applyProtection="0"/>
    <xf numFmtId="0" fontId="52" fillId="65" borderId="147" applyNumberFormat="0" applyFont="0" applyAlignment="0" applyProtection="0"/>
    <xf numFmtId="0" fontId="52"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175" fontId="57" fillId="0" borderId="138">
      <alignment horizontal="left"/>
    </xf>
    <xf numFmtId="173"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6" fontId="57" fillId="0" borderId="141">
      <alignment horizontal="left"/>
    </xf>
    <xf numFmtId="173" fontId="57" fillId="0" borderId="141">
      <alignment horizontal="left"/>
    </xf>
    <xf numFmtId="173" fontId="57" fillId="0" borderId="141">
      <alignment horizontal="left"/>
    </xf>
    <xf numFmtId="176" fontId="57" fillId="0" borderId="141">
      <alignment horizontal="left"/>
    </xf>
    <xf numFmtId="176"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6" fontId="57" fillId="0" borderId="141">
      <alignment horizontal="left"/>
    </xf>
    <xf numFmtId="176" fontId="57" fillId="0" borderId="141">
      <alignment horizontal="left"/>
    </xf>
    <xf numFmtId="0" fontId="52" fillId="65" borderId="147" applyNumberFormat="0" applyFont="0" applyAlignment="0" applyProtection="0"/>
    <xf numFmtId="174" fontId="57" fillId="0" borderId="141">
      <alignment horizontal="left"/>
    </xf>
    <xf numFmtId="176" fontId="57" fillId="0" borderId="141">
      <alignment horizontal="left"/>
    </xf>
    <xf numFmtId="176" fontId="57" fillId="0" borderId="141">
      <alignment horizontal="left"/>
    </xf>
    <xf numFmtId="0" fontId="61" fillId="50" borderId="143" applyNumberFormat="0" applyAlignment="0" applyProtection="0"/>
    <xf numFmtId="0" fontId="51" fillId="65" borderId="135" applyNumberFormat="0" applyFont="0" applyAlignment="0" applyProtection="0"/>
    <xf numFmtId="176" fontId="57" fillId="0" borderId="141">
      <alignment horizontal="left"/>
    </xf>
    <xf numFmtId="0" fontId="52" fillId="65" borderId="147" applyNumberFormat="0" applyFont="0" applyAlignment="0" applyProtection="0"/>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3" fontId="57" fillId="0" borderId="141">
      <alignment horizontal="left"/>
    </xf>
    <xf numFmtId="0" fontId="51" fillId="65" borderId="147" applyNumberFormat="0" applyFont="0" applyAlignment="0" applyProtection="0"/>
    <xf numFmtId="175" fontId="57" fillId="0" borderId="141">
      <alignment horizontal="left"/>
    </xf>
    <xf numFmtId="175" fontId="57" fillId="0" borderId="141">
      <alignment horizontal="left"/>
    </xf>
    <xf numFmtId="175" fontId="57" fillId="0" borderId="141">
      <alignment horizontal="left"/>
    </xf>
    <xf numFmtId="176" fontId="57" fillId="0" borderId="141">
      <alignment horizontal="left"/>
    </xf>
    <xf numFmtId="173"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6" fontId="57" fillId="0" borderId="141">
      <alignment horizontal="left"/>
    </xf>
    <xf numFmtId="173" fontId="57" fillId="0" borderId="141">
      <alignment horizontal="left"/>
    </xf>
    <xf numFmtId="0" fontId="52" fillId="65" borderId="147" applyNumberFormat="0" applyFont="0" applyAlignment="0" applyProtection="0"/>
    <xf numFmtId="173" fontId="57" fillId="0" borderId="141">
      <alignment horizontal="left"/>
    </xf>
    <xf numFmtId="0" fontId="51" fillId="65" borderId="147" applyNumberFormat="0" applyFont="0" applyAlignment="0" applyProtection="0"/>
    <xf numFmtId="0" fontId="80" fillId="0" borderId="145" applyNumberFormat="0" applyFill="0" applyAlignment="0" applyProtection="0"/>
    <xf numFmtId="174" fontId="57" fillId="0" borderId="138">
      <alignment horizontal="left"/>
    </xf>
    <xf numFmtId="174" fontId="57" fillId="0" borderId="141">
      <alignment horizontal="left"/>
    </xf>
    <xf numFmtId="173" fontId="57" fillId="0" borderId="141">
      <alignment horizontal="left"/>
    </xf>
    <xf numFmtId="0" fontId="61" fillId="50" borderId="143" applyNumberFormat="0" applyAlignment="0" applyProtection="0"/>
    <xf numFmtId="175" fontId="57" fillId="0" borderId="141">
      <alignment horizontal="left"/>
    </xf>
    <xf numFmtId="175" fontId="57" fillId="0" borderId="141">
      <alignment horizontal="left"/>
    </xf>
    <xf numFmtId="175" fontId="57" fillId="0" borderId="141">
      <alignment horizontal="left"/>
    </xf>
    <xf numFmtId="176" fontId="57" fillId="0" borderId="141">
      <alignment horizontal="left"/>
    </xf>
    <xf numFmtId="173" fontId="57" fillId="0" borderId="141">
      <alignment horizontal="left"/>
    </xf>
    <xf numFmtId="176" fontId="57" fillId="0" borderId="141">
      <alignment horizontal="left"/>
    </xf>
    <xf numFmtId="0" fontId="51" fillId="65" borderId="147" applyNumberFormat="0" applyFont="0" applyAlignment="0" applyProtection="0"/>
    <xf numFmtId="176" fontId="57" fillId="0" borderId="138">
      <alignment horizontal="left"/>
    </xf>
    <xf numFmtId="173" fontId="57" fillId="0" borderId="141">
      <alignment horizontal="left"/>
    </xf>
    <xf numFmtId="174" fontId="57" fillId="0" borderId="141">
      <alignment horizontal="left"/>
    </xf>
    <xf numFmtId="173" fontId="57" fillId="0" borderId="141">
      <alignment horizontal="left"/>
    </xf>
    <xf numFmtId="0" fontId="51" fillId="65" borderId="147" applyNumberFormat="0" applyFont="0" applyAlignment="0" applyProtection="0"/>
    <xf numFmtId="0" fontId="52" fillId="65" borderId="147" applyNumberFormat="0" applyFont="0" applyAlignment="0" applyProtection="0"/>
    <xf numFmtId="174"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0" fontId="59" fillId="63" borderId="142" applyNumberFormat="0" applyAlignment="0" applyProtection="0"/>
    <xf numFmtId="0" fontId="59" fillId="63" borderId="142" applyNumberFormat="0" applyAlignment="0" applyProtection="0"/>
    <xf numFmtId="0" fontId="59" fillId="63" borderId="142" applyNumberFormat="0" applyAlignment="0" applyProtection="0"/>
    <xf numFmtId="0" fontId="59" fillId="63" borderId="142" applyNumberFormat="0" applyAlignment="0" applyProtection="0"/>
    <xf numFmtId="0" fontId="59" fillId="63" borderId="142" applyNumberFormat="0" applyAlignment="0" applyProtection="0"/>
    <xf numFmtId="0" fontId="59" fillId="63" borderId="142" applyNumberFormat="0" applyAlignment="0" applyProtection="0"/>
    <xf numFmtId="0" fontId="59" fillId="63" borderId="142" applyNumberFormat="0" applyAlignment="0" applyProtection="0"/>
    <xf numFmtId="0" fontId="59" fillId="63" borderId="142" applyNumberFormat="0" applyAlignment="0" applyProtection="0"/>
    <xf numFmtId="0" fontId="59" fillId="63" borderId="142" applyNumberFormat="0" applyAlignment="0" applyProtection="0"/>
    <xf numFmtId="0" fontId="59" fillId="63" borderId="142" applyNumberFormat="0" applyAlignment="0" applyProtection="0"/>
    <xf numFmtId="0" fontId="83" fillId="67" borderId="142" applyNumberFormat="0" applyAlignment="0" applyProtection="0"/>
    <xf numFmtId="0" fontId="60" fillId="63" borderId="143" applyNumberFormat="0" applyAlignment="0" applyProtection="0"/>
    <xf numFmtId="0" fontId="60" fillId="63" borderId="143" applyNumberFormat="0" applyAlignment="0" applyProtection="0"/>
    <xf numFmtId="0" fontId="60" fillId="63" borderId="143" applyNumberFormat="0" applyAlignment="0" applyProtection="0"/>
    <xf numFmtId="0" fontId="60" fillId="63" borderId="143" applyNumberFormat="0" applyAlignment="0" applyProtection="0"/>
    <xf numFmtId="0" fontId="60" fillId="63" borderId="143" applyNumberFormat="0" applyAlignment="0" applyProtection="0"/>
    <xf numFmtId="0" fontId="60" fillId="63" borderId="143" applyNumberFormat="0" applyAlignment="0" applyProtection="0"/>
    <xf numFmtId="0" fontId="60" fillId="63" borderId="143" applyNumberFormat="0" applyAlignment="0" applyProtection="0"/>
    <xf numFmtId="0" fontId="60" fillId="63" borderId="143" applyNumberFormat="0" applyAlignment="0" applyProtection="0"/>
    <xf numFmtId="0" fontId="60" fillId="63" borderId="143" applyNumberFormat="0" applyAlignment="0" applyProtection="0"/>
    <xf numFmtId="0" fontId="60" fillId="63" borderId="143" applyNumberFormat="0" applyAlignment="0" applyProtection="0"/>
    <xf numFmtId="0" fontId="61" fillId="50" borderId="143" applyNumberFormat="0" applyAlignment="0" applyProtection="0"/>
    <xf numFmtId="0" fontId="60" fillId="63" borderId="143" applyNumberFormat="0" applyAlignment="0" applyProtection="0"/>
    <xf numFmtId="0" fontId="61" fillId="50" borderId="143" applyNumberFormat="0" applyAlignment="0" applyProtection="0"/>
    <xf numFmtId="0" fontId="61" fillId="50" borderId="143" applyNumberFormat="0" applyAlignment="0" applyProtection="0"/>
    <xf numFmtId="0" fontId="61" fillId="50" borderId="143" applyNumberFormat="0" applyAlignment="0" applyProtection="0"/>
    <xf numFmtId="0" fontId="61" fillId="50" borderId="143" applyNumberFormat="0" applyAlignment="0" applyProtection="0"/>
    <xf numFmtId="0" fontId="61" fillId="50" borderId="143" applyNumberFormat="0" applyAlignment="0" applyProtection="0"/>
    <xf numFmtId="0" fontId="61" fillId="50" borderId="143" applyNumberFormat="0" applyAlignment="0" applyProtection="0"/>
    <xf numFmtId="0" fontId="103" fillId="64" borderId="143" applyNumberFormat="0" applyAlignment="0" applyProtection="0"/>
    <xf numFmtId="0" fontId="61" fillId="50" borderId="143" applyNumberFormat="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80" fillId="0" borderId="146" applyNumberFormat="0" applyFill="0" applyAlignment="0" applyProtection="0"/>
    <xf numFmtId="0" fontId="80" fillId="0" borderId="146"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51" fillId="65" borderId="147" applyNumberFormat="0" applyFont="0" applyAlignment="0" applyProtection="0"/>
    <xf numFmtId="0" fontId="62" fillId="0" borderId="144" applyNumberFormat="0" applyFill="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80" fillId="0" borderId="145" applyNumberFormat="0" applyFill="0" applyAlignment="0" applyProtection="0"/>
    <xf numFmtId="0" fontId="51"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1" fillId="65" borderId="147" applyNumberFormat="0" applyFont="0" applyAlignment="0" applyProtection="0"/>
    <xf numFmtId="176" fontId="57" fillId="0" borderId="141">
      <alignment horizontal="left"/>
    </xf>
    <xf numFmtId="176" fontId="57" fillId="0" borderId="141">
      <alignment horizontal="left"/>
    </xf>
    <xf numFmtId="173" fontId="57" fillId="0" borderId="141">
      <alignment horizontal="left"/>
    </xf>
    <xf numFmtId="0" fontId="61" fillId="50" borderId="143" applyNumberFormat="0" applyAlignment="0" applyProtection="0"/>
    <xf numFmtId="0" fontId="61" fillId="50" borderId="143" applyNumberFormat="0" applyAlignment="0" applyProtection="0"/>
    <xf numFmtId="0" fontId="61" fillId="50" borderId="143" applyNumberForma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60" fillId="63" borderId="143" applyNumberFormat="0" applyAlignment="0" applyProtection="0"/>
    <xf numFmtId="0" fontId="52" fillId="65" borderId="147" applyNumberFormat="0" applyFont="0" applyAlignment="0" applyProtection="0"/>
    <xf numFmtId="0" fontId="52" fillId="65" borderId="147" applyNumberFormat="0" applyFont="0" applyAlignment="0" applyProtection="0"/>
    <xf numFmtId="0" fontId="51" fillId="65" borderId="147" applyNumberFormat="0" applyFont="0" applyAlignment="0" applyProtection="0"/>
    <xf numFmtId="0" fontId="17" fillId="70" borderId="138">
      <alignment horizontal="centerContinuous" wrapText="1"/>
    </xf>
    <xf numFmtId="179" fontId="17" fillId="70" borderId="138">
      <alignment horizontal="centerContinuous" wrapText="1"/>
    </xf>
    <xf numFmtId="174" fontId="57" fillId="0" borderId="141">
      <alignment horizontal="left"/>
    </xf>
    <xf numFmtId="174"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0" fontId="60" fillId="63" borderId="143" applyNumberFormat="0" applyAlignment="0" applyProtection="0"/>
    <xf numFmtId="0" fontId="60" fillId="63" borderId="143" applyNumberFormat="0" applyAlignment="0" applyProtection="0"/>
    <xf numFmtId="0" fontId="62" fillId="0" borderId="144" applyNumberFormat="0" applyFill="0" applyAlignment="0" applyProtection="0"/>
    <xf numFmtId="0" fontId="62" fillId="0" borderId="144" applyNumberFormat="0" applyFill="0" applyAlignment="0" applyProtection="0"/>
    <xf numFmtId="0" fontId="51" fillId="65" borderId="147" applyNumberFormat="0" applyFont="0" applyAlignment="0" applyProtection="0"/>
    <xf numFmtId="0" fontId="51"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62" fillId="0" borderId="144" applyNumberFormat="0" applyFill="0" applyAlignment="0" applyProtection="0"/>
    <xf numFmtId="0" fontId="61" fillId="50" borderId="143" applyNumberFormat="0" applyAlignment="0" applyProtection="0"/>
    <xf numFmtId="0" fontId="61" fillId="50" borderId="143" applyNumberFormat="0" applyAlignment="0" applyProtection="0"/>
    <xf numFmtId="0" fontId="84" fillId="67" borderId="143" applyNumberFormat="0" applyAlignment="0" applyProtection="0"/>
    <xf numFmtId="0" fontId="60" fillId="63" borderId="143" applyNumberFormat="0" applyAlignment="0" applyProtection="0"/>
    <xf numFmtId="0" fontId="60" fillId="63" borderId="143" applyNumberFormat="0" applyAlignment="0" applyProtection="0"/>
    <xf numFmtId="0" fontId="59" fillId="63" borderId="142" applyNumberFormat="0" applyAlignment="0" applyProtection="0"/>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3" fontId="57" fillId="0" borderId="138">
      <alignment horizontal="left"/>
    </xf>
    <xf numFmtId="176" fontId="57" fillId="0" borderId="138">
      <alignment horizontal="left"/>
    </xf>
    <xf numFmtId="174" fontId="57" fillId="0" borderId="138">
      <alignment horizontal="left"/>
    </xf>
    <xf numFmtId="0" fontId="83" fillId="63" borderId="130" applyNumberFormat="0" applyAlignment="0" applyProtection="0"/>
    <xf numFmtId="0" fontId="83" fillId="63" borderId="130" applyNumberFormat="0" applyAlignment="0" applyProtection="0"/>
    <xf numFmtId="0" fontId="237" fillId="63" borderId="131" applyNumberFormat="0" applyAlignment="0" applyProtection="0"/>
    <xf numFmtId="0" fontId="237" fillId="63" borderId="131" applyNumberFormat="0" applyAlignment="0" applyProtection="0"/>
    <xf numFmtId="0" fontId="237" fillId="63" borderId="131" applyNumberFormat="0" applyAlignment="0" applyProtection="0"/>
    <xf numFmtId="0" fontId="52" fillId="65" borderId="147" applyNumberFormat="0" applyFont="0" applyAlignment="0" applyProtection="0"/>
    <xf numFmtId="0" fontId="103" fillId="50" borderId="131" applyNumberFormat="0" applyAlignment="0" applyProtection="0"/>
    <xf numFmtId="0" fontId="103" fillId="50" borderId="131" applyNumberFormat="0" applyAlignment="0" applyProtection="0"/>
    <xf numFmtId="0" fontId="103" fillId="50" borderId="131" applyNumberFormat="0" applyAlignment="0" applyProtection="0"/>
    <xf numFmtId="0" fontId="80" fillId="0" borderId="132" applyNumberFormat="0" applyFill="0" applyAlignment="0" applyProtection="0"/>
    <xf numFmtId="0" fontId="80" fillId="0" borderId="132" applyNumberFormat="0" applyFill="0" applyAlignment="0" applyProtection="0"/>
    <xf numFmtId="0" fontId="33" fillId="0" borderId="133" applyNumberFormat="0" applyFill="0" applyAlignment="0" applyProtection="0"/>
    <xf numFmtId="0" fontId="17" fillId="65" borderId="135" applyNumberFormat="0" applyFont="0" applyAlignment="0" applyProtection="0"/>
    <xf numFmtId="0" fontId="17" fillId="65" borderId="135" applyNumberFormat="0" applyFont="0" applyAlignment="0" applyProtection="0"/>
    <xf numFmtId="175" fontId="57" fillId="0" borderId="138">
      <alignment horizontal="left"/>
    </xf>
    <xf numFmtId="173" fontId="57" fillId="0" borderId="141">
      <alignment horizontal="left"/>
    </xf>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83" fillId="63" borderId="130" applyNumberFormat="0" applyAlignment="0" applyProtection="0"/>
    <xf numFmtId="0" fontId="83" fillId="63" borderId="130" applyNumberFormat="0" applyAlignment="0" applyProtection="0"/>
    <xf numFmtId="0" fontId="237" fillId="63" borderId="131" applyNumberFormat="0" applyAlignment="0" applyProtection="0"/>
    <xf numFmtId="0" fontId="237" fillId="63" borderId="131" applyNumberFormat="0" applyAlignment="0" applyProtection="0"/>
    <xf numFmtId="0" fontId="84" fillId="67" borderId="143" applyNumberFormat="0" applyAlignment="0" applyProtection="0"/>
    <xf numFmtId="0" fontId="237" fillId="63" borderId="131" applyNumberFormat="0" applyAlignment="0" applyProtection="0"/>
    <xf numFmtId="174" fontId="57" fillId="0" borderId="141">
      <alignment horizontal="left"/>
    </xf>
    <xf numFmtId="0" fontId="103" fillId="50" borderId="131" applyNumberFormat="0" applyAlignment="0" applyProtection="0"/>
    <xf numFmtId="0" fontId="103" fillId="50" borderId="131" applyNumberFormat="0" applyAlignment="0" applyProtection="0"/>
    <xf numFmtId="0" fontId="103" fillId="50" borderId="131" applyNumberFormat="0" applyAlignment="0" applyProtection="0"/>
    <xf numFmtId="0" fontId="80" fillId="0" borderId="132" applyNumberFormat="0" applyFill="0" applyAlignment="0" applyProtection="0"/>
    <xf numFmtId="0" fontId="80" fillId="0" borderId="132" applyNumberFormat="0" applyFill="0" applyAlignment="0" applyProtection="0"/>
    <xf numFmtId="0" fontId="17" fillId="65" borderId="135" applyNumberFormat="0" applyFont="0" applyAlignment="0" applyProtection="0"/>
    <xf numFmtId="0" fontId="17" fillId="65" borderId="135" applyNumberFormat="0" applyFont="0" applyAlignment="0" applyProtection="0"/>
    <xf numFmtId="0" fontId="54" fillId="65" borderId="135" applyNumberFormat="0" applyFont="0" applyAlignment="0" applyProtection="0"/>
    <xf numFmtId="174" fontId="57" fillId="0" borderId="141">
      <alignment horizontal="left"/>
    </xf>
    <xf numFmtId="174" fontId="57" fillId="0" borderId="141">
      <alignment horizontal="left"/>
    </xf>
    <xf numFmtId="174"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0" fontId="60" fillId="63" borderId="143" applyNumberFormat="0" applyAlignment="0" applyProtection="0"/>
    <xf numFmtId="0" fontId="51" fillId="65" borderId="147" applyNumberFormat="0" applyFont="0" applyAlignment="0" applyProtection="0"/>
    <xf numFmtId="173" fontId="57" fillId="0" borderId="141">
      <alignment horizontal="left"/>
    </xf>
    <xf numFmtId="0" fontId="59" fillId="63" borderId="142" applyNumberFormat="0" applyAlignment="0" applyProtection="0"/>
    <xf numFmtId="0" fontId="51" fillId="65" borderId="147" applyNumberFormat="0" applyFont="0" applyAlignment="0" applyProtection="0"/>
    <xf numFmtId="0" fontId="59" fillId="63" borderId="142" applyNumberFormat="0" applyAlignment="0" applyProtection="0"/>
    <xf numFmtId="0" fontId="52" fillId="65" borderId="147" applyNumberFormat="0" applyFont="0" applyAlignment="0" applyProtection="0"/>
    <xf numFmtId="0" fontId="62" fillId="0" borderId="144" applyNumberFormat="0" applyFill="0" applyAlignment="0" applyProtection="0"/>
    <xf numFmtId="176"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6" fontId="57" fillId="0" borderId="141">
      <alignment horizontal="left"/>
    </xf>
    <xf numFmtId="176" fontId="57" fillId="0" borderId="141">
      <alignment horizontal="left"/>
    </xf>
    <xf numFmtId="0" fontId="103" fillId="64" borderId="143" applyNumberFormat="0" applyAlignment="0" applyProtection="0"/>
    <xf numFmtId="173" fontId="57" fillId="0" borderId="141">
      <alignment horizontal="left"/>
    </xf>
    <xf numFmtId="173" fontId="57" fillId="0" borderId="141">
      <alignment horizontal="left"/>
    </xf>
    <xf numFmtId="0" fontId="51" fillId="65" borderId="147" applyNumberFormat="0" applyFont="0" applyAlignment="0" applyProtection="0"/>
    <xf numFmtId="173" fontId="57" fillId="0" borderId="141">
      <alignment horizontal="left"/>
    </xf>
    <xf numFmtId="173" fontId="57" fillId="0" borderId="141">
      <alignment horizontal="left"/>
    </xf>
    <xf numFmtId="0" fontId="59" fillId="63" borderId="130" applyNumberFormat="0" applyAlignment="0" applyProtection="0"/>
    <xf numFmtId="0" fontId="60" fillId="63" borderId="131" applyNumberFormat="0" applyAlignment="0" applyProtection="0"/>
    <xf numFmtId="0" fontId="62" fillId="0" borderId="132" applyNumberFormat="0" applyFill="0" applyAlignment="0" applyProtection="0"/>
    <xf numFmtId="0" fontId="52" fillId="65" borderId="135" applyNumberFormat="0" applyFont="0" applyAlignment="0" applyProtection="0"/>
    <xf numFmtId="0" fontId="52" fillId="65" borderId="135" applyNumberFormat="0" applyFont="0" applyAlignment="0" applyProtection="0"/>
    <xf numFmtId="0" fontId="52" fillId="65" borderId="135" applyNumberFormat="0" applyFont="0" applyAlignment="0" applyProtection="0"/>
    <xf numFmtId="175" fontId="57" fillId="0" borderId="141">
      <alignment horizontal="left"/>
    </xf>
    <xf numFmtId="175" fontId="57" fillId="0" borderId="141">
      <alignment horizontal="left"/>
    </xf>
    <xf numFmtId="175" fontId="57" fillId="0" borderId="141">
      <alignment horizontal="left"/>
    </xf>
    <xf numFmtId="176" fontId="57" fillId="0" borderId="141">
      <alignment horizontal="left"/>
    </xf>
    <xf numFmtId="176" fontId="57" fillId="0" borderId="141">
      <alignment horizontal="left"/>
    </xf>
    <xf numFmtId="173" fontId="57" fillId="0" borderId="141">
      <alignment horizontal="left"/>
    </xf>
    <xf numFmtId="0" fontId="52" fillId="65" borderId="147" applyNumberFormat="0" applyFont="0" applyAlignment="0" applyProtection="0"/>
    <xf numFmtId="176" fontId="57" fillId="0" borderId="141">
      <alignment horizontal="left"/>
    </xf>
    <xf numFmtId="173" fontId="57" fillId="0" borderId="141">
      <alignment horizontal="left"/>
    </xf>
    <xf numFmtId="0" fontId="17" fillId="65" borderId="135" applyNumberFormat="0" applyFont="0" applyAlignment="0" applyProtection="0"/>
    <xf numFmtId="176" fontId="57" fillId="0" borderId="141">
      <alignment horizontal="left"/>
    </xf>
    <xf numFmtId="176" fontId="57" fillId="0" borderId="141">
      <alignment horizontal="left"/>
    </xf>
    <xf numFmtId="0" fontId="147" fillId="71" borderId="137">
      <alignment horizontal="left" vertical="top" wrapText="1"/>
    </xf>
    <xf numFmtId="0" fontId="114" fillId="65" borderId="135" applyNumberFormat="0" applyFont="0" applyAlignment="0" applyProtection="0"/>
    <xf numFmtId="0" fontId="17" fillId="65" borderId="135" applyNumberFormat="0" applyFont="0" applyAlignment="0" applyProtection="0"/>
    <xf numFmtId="176" fontId="57" fillId="0" borderId="141">
      <alignment horizontal="left"/>
    </xf>
    <xf numFmtId="176"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5" fontId="57" fillId="0" borderId="138">
      <alignment horizontal="left"/>
    </xf>
    <xf numFmtId="175" fontId="57" fillId="0" borderId="138">
      <alignment horizontal="left"/>
    </xf>
    <xf numFmtId="176" fontId="57" fillId="0" borderId="138">
      <alignment horizontal="left"/>
    </xf>
    <xf numFmtId="173" fontId="57" fillId="0" borderId="138">
      <alignment horizontal="left"/>
    </xf>
    <xf numFmtId="174" fontId="57" fillId="0" borderId="138">
      <alignment horizontal="left"/>
    </xf>
    <xf numFmtId="0" fontId="18" fillId="0" borderId="140" applyAlignment="0">
      <alignment horizontal="left"/>
    </xf>
    <xf numFmtId="0" fontId="18" fillId="0" borderId="140" applyAlignment="0">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0" fontId="51"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83" fillId="67" borderId="142" applyNumberForma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62" fillId="0" borderId="144" applyNumberFormat="0" applyFill="0" applyAlignment="0" applyProtection="0"/>
    <xf numFmtId="0" fontId="61" fillId="50" borderId="143" applyNumberFormat="0" applyAlignment="0" applyProtection="0"/>
    <xf numFmtId="0" fontId="61" fillId="50" borderId="143" applyNumberFormat="0" applyAlignment="0" applyProtection="0"/>
    <xf numFmtId="0" fontId="61" fillId="50" borderId="143" applyNumberFormat="0" applyAlignment="0" applyProtection="0"/>
    <xf numFmtId="0" fontId="84" fillId="67" borderId="143" applyNumberFormat="0" applyAlignment="0" applyProtection="0"/>
    <xf numFmtId="0" fontId="60" fillId="63" borderId="143" applyNumberFormat="0" applyAlignment="0" applyProtection="0"/>
    <xf numFmtId="0" fontId="59" fillId="63" borderId="142" applyNumberFormat="0" applyAlignment="0" applyProtection="0"/>
    <xf numFmtId="0" fontId="59" fillId="63" borderId="142" applyNumberFormat="0" applyAlignment="0" applyProtection="0"/>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6"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9" fontId="183" fillId="70" borderId="140">
      <alignment wrapText="1"/>
    </xf>
    <xf numFmtId="176" fontId="57" fillId="0" borderId="138">
      <alignment horizontal="left"/>
    </xf>
    <xf numFmtId="175" fontId="57" fillId="0" borderId="138">
      <alignment horizontal="left"/>
    </xf>
    <xf numFmtId="174" fontId="57" fillId="0" borderId="138">
      <alignment horizontal="left"/>
    </xf>
    <xf numFmtId="174" fontId="57" fillId="0" borderId="138">
      <alignment horizontal="left"/>
    </xf>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61" fillId="50" borderId="143" applyNumberFormat="0" applyAlignment="0" applyProtection="0"/>
    <xf numFmtId="0" fontId="61" fillId="50" borderId="143" applyNumberFormat="0" applyAlignment="0" applyProtection="0"/>
    <xf numFmtId="0" fontId="60" fillId="63" borderId="143" applyNumberFormat="0" applyAlignment="0" applyProtection="0"/>
    <xf numFmtId="0" fontId="59" fillId="63" borderId="142" applyNumberFormat="0" applyAlignment="0" applyProtection="0"/>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6" fontId="57" fillId="0" borderId="138">
      <alignment horizontal="left"/>
    </xf>
    <xf numFmtId="175" fontId="57" fillId="0" borderId="138">
      <alignment horizontal="left"/>
    </xf>
    <xf numFmtId="0" fontId="51" fillId="65" borderId="147" applyNumberFormat="0" applyFont="0" applyAlignment="0" applyProtection="0"/>
    <xf numFmtId="0" fontId="51" fillId="65" borderId="147" applyNumberFormat="0" applyFont="0" applyAlignment="0" applyProtection="0"/>
    <xf numFmtId="0" fontId="52" fillId="65" borderId="147" applyNumberFormat="0" applyFont="0" applyAlignment="0" applyProtection="0"/>
    <xf numFmtId="0" fontId="59" fillId="63" borderId="142" applyNumberFormat="0" applyAlignment="0" applyProtection="0"/>
    <xf numFmtId="0" fontId="51" fillId="65" borderId="147" applyNumberFormat="0" applyFont="0" applyAlignment="0" applyProtection="0"/>
    <xf numFmtId="0" fontId="51" fillId="65" borderId="147" applyNumberFormat="0" applyFont="0" applyAlignment="0" applyProtection="0"/>
    <xf numFmtId="0" fontId="61" fillId="50" borderId="143" applyNumberFormat="0" applyAlignment="0" applyProtection="0"/>
    <xf numFmtId="0" fontId="84" fillId="67" borderId="143" applyNumberFormat="0" applyAlignment="0" applyProtection="0"/>
    <xf numFmtId="0" fontId="51"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62" fillId="0" borderId="144" applyNumberFormat="0" applyFill="0" applyAlignment="0" applyProtection="0"/>
    <xf numFmtId="0" fontId="62" fillId="0" borderId="144" applyNumberFormat="0" applyFill="0" applyAlignment="0" applyProtection="0"/>
    <xf numFmtId="0" fontId="62" fillId="0" borderId="144" applyNumberFormat="0" applyFill="0" applyAlignment="0" applyProtection="0"/>
    <xf numFmtId="0" fontId="60" fillId="63" borderId="143" applyNumberFormat="0" applyAlignment="0" applyProtection="0"/>
    <xf numFmtId="0" fontId="60" fillId="63" borderId="143" applyNumberFormat="0" applyAlignment="0" applyProtection="0"/>
    <xf numFmtId="0" fontId="60" fillId="63" borderId="143" applyNumberFormat="0" applyAlignment="0" applyProtection="0"/>
    <xf numFmtId="0" fontId="83" fillId="67" borderId="142" applyNumberFormat="0" applyAlignment="0" applyProtection="0"/>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3"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9" fontId="183" fillId="70" borderId="140">
      <alignment wrapText="1"/>
    </xf>
    <xf numFmtId="0" fontId="85" fillId="0" borderId="138"/>
    <xf numFmtId="0" fontId="51" fillId="65" borderId="147" applyNumberFormat="0" applyFont="0" applyAlignment="0" applyProtection="0"/>
    <xf numFmtId="0" fontId="84" fillId="67" borderId="143" applyNumberFormat="0" applyAlignment="0" applyProtection="0"/>
    <xf numFmtId="0" fontId="51" fillId="65" borderId="147" applyNumberFormat="0" applyFont="0" applyAlignment="0" applyProtection="0"/>
    <xf numFmtId="0" fontId="84" fillId="67" borderId="143" applyNumberFormat="0" applyAlignment="0" applyProtection="0"/>
    <xf numFmtId="0" fontId="51" fillId="65" borderId="147" applyNumberFormat="0" applyFont="0" applyAlignment="0" applyProtection="0"/>
    <xf numFmtId="0" fontId="109" fillId="65" borderId="147" applyNumberFormat="0" applyFont="0" applyAlignment="0" applyProtection="0"/>
    <xf numFmtId="0" fontId="51" fillId="65" borderId="147" applyNumberFormat="0" applyFont="0" applyAlignment="0" applyProtection="0"/>
    <xf numFmtId="0" fontId="84" fillId="67" borderId="143" applyNumberFormat="0" applyAlignment="0" applyProtection="0"/>
    <xf numFmtId="174" fontId="57" fillId="0" borderId="126">
      <alignment horizontal="left"/>
    </xf>
    <xf numFmtId="174" fontId="57" fillId="0" borderId="126">
      <alignment horizontal="left"/>
    </xf>
    <xf numFmtId="174" fontId="57" fillId="0" borderId="126">
      <alignment horizontal="left"/>
    </xf>
    <xf numFmtId="175" fontId="57" fillId="0" borderId="126">
      <alignment horizontal="left"/>
    </xf>
    <xf numFmtId="175" fontId="57" fillId="0" borderId="126">
      <alignment horizontal="left"/>
    </xf>
    <xf numFmtId="175" fontId="57" fillId="0" borderId="126">
      <alignment horizontal="left"/>
    </xf>
    <xf numFmtId="176" fontId="57" fillId="0" borderId="126">
      <alignment horizontal="left"/>
    </xf>
    <xf numFmtId="176" fontId="57" fillId="0" borderId="126">
      <alignment horizontal="left"/>
    </xf>
    <xf numFmtId="176" fontId="57" fillId="0" borderId="126">
      <alignment horizontal="left"/>
    </xf>
    <xf numFmtId="173" fontId="57" fillId="0" borderId="126">
      <alignment horizontal="left"/>
    </xf>
    <xf numFmtId="173" fontId="57" fillId="0" borderId="126">
      <alignment horizontal="left"/>
    </xf>
    <xf numFmtId="173" fontId="57" fillId="0" borderId="126">
      <alignment horizontal="left"/>
    </xf>
    <xf numFmtId="174" fontId="57" fillId="0" borderId="126">
      <alignment horizontal="left"/>
    </xf>
    <xf numFmtId="174" fontId="57" fillId="0" borderId="126">
      <alignment horizontal="left"/>
    </xf>
    <xf numFmtId="174" fontId="57" fillId="0" borderId="126">
      <alignment horizontal="left"/>
    </xf>
    <xf numFmtId="175" fontId="57" fillId="0" borderId="126">
      <alignment horizontal="left"/>
    </xf>
    <xf numFmtId="175" fontId="57" fillId="0" borderId="126">
      <alignment horizontal="left"/>
    </xf>
    <xf numFmtId="175" fontId="57" fillId="0" borderId="126">
      <alignment horizontal="left"/>
    </xf>
    <xf numFmtId="176" fontId="57" fillId="0" borderId="126">
      <alignment horizontal="left"/>
    </xf>
    <xf numFmtId="176" fontId="57" fillId="0" borderId="126">
      <alignment horizontal="left"/>
    </xf>
    <xf numFmtId="176" fontId="57" fillId="0" borderId="126">
      <alignment horizontal="left"/>
    </xf>
    <xf numFmtId="173" fontId="57" fillId="0" borderId="126">
      <alignment horizontal="left"/>
    </xf>
    <xf numFmtId="173" fontId="57" fillId="0" borderId="126">
      <alignment horizontal="left"/>
    </xf>
    <xf numFmtId="173" fontId="57" fillId="0" borderId="126">
      <alignment horizontal="left"/>
    </xf>
    <xf numFmtId="0" fontId="85" fillId="0" borderId="126"/>
    <xf numFmtId="0" fontId="18" fillId="0" borderId="128" applyAlignment="0">
      <alignment horizontal="left"/>
    </xf>
    <xf numFmtId="0" fontId="18" fillId="0" borderId="128" applyAlignment="0">
      <alignment horizontal="left"/>
    </xf>
    <xf numFmtId="0" fontId="18" fillId="0" borderId="128" applyAlignment="0">
      <alignment horizontal="left"/>
    </xf>
    <xf numFmtId="0" fontId="18" fillId="0" borderId="128" applyAlignment="0">
      <alignment horizontal="left"/>
    </xf>
    <xf numFmtId="0" fontId="18" fillId="0" borderId="128" applyAlignment="0">
      <alignment horizontal="left"/>
    </xf>
    <xf numFmtId="0" fontId="18" fillId="0" borderId="128" applyAlignment="0">
      <alignment horizontal="left"/>
    </xf>
    <xf numFmtId="0" fontId="18" fillId="0" borderId="128" applyAlignment="0">
      <alignment horizontal="left"/>
    </xf>
    <xf numFmtId="0" fontId="18" fillId="0" borderId="128" applyAlignment="0">
      <alignment horizontal="left"/>
    </xf>
    <xf numFmtId="0" fontId="18" fillId="0" borderId="128" applyAlignment="0">
      <alignment horizontal="left"/>
    </xf>
    <xf numFmtId="0" fontId="18" fillId="0" borderId="128" applyAlignment="0">
      <alignment horizontal="left"/>
    </xf>
    <xf numFmtId="0" fontId="81" fillId="70" borderId="126">
      <alignment horizontal="left"/>
    </xf>
    <xf numFmtId="0" fontId="17" fillId="70" borderId="126">
      <alignment horizontal="centerContinuous" wrapText="1"/>
    </xf>
    <xf numFmtId="0" fontId="85" fillId="70" borderId="128">
      <alignment wrapText="1"/>
    </xf>
    <xf numFmtId="0" fontId="85" fillId="70" borderId="128">
      <alignment wrapText="1"/>
    </xf>
    <xf numFmtId="0" fontId="85" fillId="70" borderId="128">
      <alignment wrapText="1"/>
    </xf>
    <xf numFmtId="0" fontId="85" fillId="70" borderId="128">
      <alignment wrapText="1"/>
    </xf>
    <xf numFmtId="0" fontId="85" fillId="70" borderId="128">
      <alignment wrapText="1"/>
    </xf>
    <xf numFmtId="0" fontId="85" fillId="70" borderId="126"/>
    <xf numFmtId="174" fontId="57" fillId="0" borderId="126">
      <alignment horizontal="left"/>
    </xf>
    <xf numFmtId="175" fontId="57" fillId="0" borderId="126">
      <alignment horizontal="left"/>
    </xf>
    <xf numFmtId="176" fontId="57" fillId="0" borderId="126">
      <alignment horizontal="left"/>
    </xf>
    <xf numFmtId="173" fontId="57" fillId="0" borderId="126">
      <alignment horizontal="left"/>
    </xf>
    <xf numFmtId="0" fontId="147" fillId="71" borderId="125">
      <alignment horizontal="left" vertical="top" wrapText="1"/>
    </xf>
    <xf numFmtId="0" fontId="147" fillId="71" borderId="127">
      <alignment horizontal="left" vertical="top"/>
    </xf>
    <xf numFmtId="0" fontId="85" fillId="0" borderId="126"/>
    <xf numFmtId="179" fontId="17" fillId="44" borderId="126"/>
    <xf numFmtId="179" fontId="17" fillId="70" borderId="126">
      <alignment horizontal="centerContinuous" wrapText="1"/>
    </xf>
    <xf numFmtId="0" fontId="17" fillId="70" borderId="126">
      <alignment horizontal="centerContinuous" wrapText="1"/>
    </xf>
    <xf numFmtId="179" fontId="183" fillId="70" borderId="128">
      <alignment wrapText="1"/>
    </xf>
    <xf numFmtId="179" fontId="85" fillId="70" borderId="128">
      <alignment wrapText="1"/>
    </xf>
    <xf numFmtId="179" fontId="85" fillId="70" borderId="128">
      <alignment wrapText="1"/>
    </xf>
    <xf numFmtId="179" fontId="183" fillId="70" borderId="128">
      <alignment wrapText="1"/>
    </xf>
    <xf numFmtId="0" fontId="85" fillId="70" borderId="126"/>
    <xf numFmtId="179" fontId="147" fillId="71" borderId="126">
      <alignment horizontal="left" vertical="top" wrapText="1"/>
    </xf>
    <xf numFmtId="179" fontId="193" fillId="71" borderId="127">
      <alignment horizontal="left" vertical="top" wrapText="1"/>
    </xf>
    <xf numFmtId="179" fontId="17" fillId="70" borderId="126">
      <alignment horizontal="centerContinuous" wrapText="1"/>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6" fontId="57" fillId="0" borderId="141">
      <alignment horizontal="left"/>
    </xf>
    <xf numFmtId="176" fontId="57" fillId="0" borderId="141">
      <alignment horizontal="left"/>
    </xf>
    <xf numFmtId="176"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4"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5"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174" fontId="57" fillId="0" borderId="141">
      <alignment horizontal="left"/>
    </xf>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51" fillId="65" borderId="147" applyNumberFormat="0" applyFont="0" applyAlignment="0" applyProtection="0"/>
    <xf numFmtId="0" fontId="109" fillId="65" borderId="147" applyNumberFormat="0" applyFont="0" applyAlignment="0" applyProtection="0"/>
    <xf numFmtId="0" fontId="109" fillId="65" borderId="147" applyNumberFormat="0" applyFont="0" applyAlignment="0" applyProtection="0"/>
    <xf numFmtId="0" fontId="157" fillId="67" borderId="142" applyNumberFormat="0" applyAlignment="0" applyProtection="0"/>
    <xf numFmtId="0" fontId="83" fillId="67" borderId="142" applyNumberFormat="0" applyAlignment="0" applyProtection="0"/>
    <xf numFmtId="0" fontId="158" fillId="63" borderId="142" applyNumberFormat="0" applyAlignment="0" applyProtection="0"/>
    <xf numFmtId="0" fontId="161" fillId="67" borderId="143" applyNumberFormat="0" applyAlignment="0" applyProtection="0"/>
    <xf numFmtId="0" fontId="84" fillId="67" borderId="143" applyNumberFormat="0" applyAlignment="0" applyProtection="0"/>
    <xf numFmtId="0" fontId="163" fillId="63" borderId="143" applyNumberFormat="0" applyAlignment="0" applyProtection="0"/>
    <xf numFmtId="179" fontId="159" fillId="67" borderId="143" applyNumberFormat="0" applyAlignment="0" applyProtection="0"/>
    <xf numFmtId="179" fontId="159" fillId="67" borderId="143" applyNumberFormat="0" applyAlignment="0" applyProtection="0"/>
    <xf numFmtId="0" fontId="168" fillId="64" borderId="143" applyNumberFormat="0" applyAlignment="0" applyProtection="0"/>
    <xf numFmtId="0" fontId="103" fillId="64" borderId="143" applyNumberFormat="0" applyAlignment="0" applyProtection="0"/>
    <xf numFmtId="0" fontId="169" fillId="50" borderId="143" applyNumberFormat="0" applyAlignment="0" applyProtection="0"/>
    <xf numFmtId="0" fontId="80" fillId="0" borderId="145" applyNumberFormat="0" applyFill="0" applyAlignment="0" applyProtection="0"/>
    <xf numFmtId="0" fontId="28" fillId="0" borderId="145" applyNumberFormat="0" applyFill="0" applyAlignment="0" applyProtection="0"/>
    <xf numFmtId="0" fontId="170" fillId="0" borderId="145" applyNumberFormat="0" applyFill="0" applyAlignment="0" applyProtection="0"/>
    <xf numFmtId="0" fontId="171" fillId="0" borderId="145" applyNumberFormat="0" applyFill="0" applyAlignment="0" applyProtection="0"/>
    <xf numFmtId="0" fontId="33" fillId="0" borderId="145" applyNumberFormat="0" applyFill="0" applyAlignment="0" applyProtection="0"/>
    <xf numFmtId="0" fontId="33" fillId="0" borderId="145" applyNumberFormat="0" applyFill="0" applyAlignment="0" applyProtection="0"/>
    <xf numFmtId="0" fontId="55" fillId="0" borderId="144" applyNumberFormat="0" applyFill="0" applyAlignment="0" applyProtection="0"/>
    <xf numFmtId="0" fontId="17" fillId="64" borderId="147" applyNumberFormat="0" applyFont="0" applyAlignment="0" applyProtection="0"/>
    <xf numFmtId="179" fontId="182" fillId="64" borderId="143" applyNumberFormat="0" applyAlignment="0" applyProtection="0"/>
    <xf numFmtId="179" fontId="182" fillId="64" borderId="143" applyNumberFormat="0" applyAlignment="0" applyProtection="0"/>
    <xf numFmtId="179" fontId="191" fillId="65" borderId="147" applyNumberFormat="0" applyFont="0" applyAlignment="0" applyProtection="0"/>
    <xf numFmtId="179" fontId="191" fillId="65" borderId="147" applyNumberFormat="0" applyFont="0" applyAlignment="0" applyProtection="0"/>
    <xf numFmtId="0" fontId="54" fillId="65" borderId="147" applyNumberFormat="0" applyFont="0" applyAlignment="0" applyProtection="0"/>
    <xf numFmtId="0" fontId="54" fillId="65" borderId="147" applyNumberFormat="0" applyFont="0" applyAlignment="0" applyProtection="0"/>
    <xf numFmtId="0" fontId="52" fillId="65" borderId="147" applyNumberFormat="0" applyFont="0" applyAlignment="0" applyProtection="0"/>
    <xf numFmtId="0" fontId="54" fillId="65" borderId="147" applyNumberFormat="0" applyFont="0" applyAlignment="0" applyProtection="0"/>
    <xf numFmtId="0" fontId="54" fillId="65" borderId="147" applyNumberFormat="0" applyFont="0" applyAlignment="0" applyProtection="0"/>
    <xf numFmtId="0" fontId="17" fillId="65" borderId="147" applyNumberFormat="0" applyFont="0" applyAlignment="0" applyProtection="0"/>
    <xf numFmtId="179" fontId="192" fillId="67" borderId="142" applyNumberFormat="0" applyAlignment="0" applyProtection="0"/>
    <xf numFmtId="179" fontId="192" fillId="67" borderId="142" applyNumberFormat="0" applyAlignment="0" applyProtection="0"/>
    <xf numFmtId="179" fontId="9" fillId="0" borderId="146" applyNumberFormat="0" applyFill="0" applyAlignment="0" applyProtection="0"/>
    <xf numFmtId="179" fontId="33" fillId="0" borderId="145" applyNumberFormat="0" applyFill="0" applyAlignment="0" applyProtection="0"/>
    <xf numFmtId="179" fontId="9" fillId="0" borderId="146" applyNumberFormat="0" applyFill="0" applyAlignment="0" applyProtection="0"/>
    <xf numFmtId="0" fontId="51" fillId="65" borderId="147" applyNumberFormat="0" applyFont="0" applyAlignment="0" applyProtection="0"/>
    <xf numFmtId="0" fontId="83" fillId="63" borderId="142" applyNumberFormat="0" applyAlignment="0" applyProtection="0"/>
    <xf numFmtId="0" fontId="83" fillId="63" borderId="142" applyNumberFormat="0" applyAlignment="0" applyProtection="0"/>
    <xf numFmtId="0" fontId="237" fillId="63" borderId="143" applyNumberFormat="0" applyAlignment="0" applyProtection="0"/>
    <xf numFmtId="0" fontId="237" fillId="63" borderId="143" applyNumberFormat="0" applyAlignment="0" applyProtection="0"/>
    <xf numFmtId="0" fontId="237" fillId="63" borderId="143" applyNumberFormat="0" applyAlignment="0" applyProtection="0"/>
    <xf numFmtId="0" fontId="103" fillId="50" borderId="143" applyNumberFormat="0" applyAlignment="0" applyProtection="0"/>
    <xf numFmtId="0" fontId="103" fillId="50" borderId="143" applyNumberFormat="0" applyAlignment="0" applyProtection="0"/>
    <xf numFmtId="0" fontId="103" fillId="50" borderId="143" applyNumberFormat="0" applyAlignment="0" applyProtection="0"/>
    <xf numFmtId="0" fontId="80" fillId="0" borderId="144" applyNumberFormat="0" applyFill="0" applyAlignment="0" applyProtection="0"/>
    <xf numFmtId="0" fontId="80" fillId="0" borderId="144" applyNumberFormat="0" applyFill="0" applyAlignment="0" applyProtection="0"/>
    <xf numFmtId="0" fontId="33" fillId="0" borderId="145" applyNumberFormat="0" applyFill="0" applyAlignment="0" applyProtection="0"/>
    <xf numFmtId="0" fontId="17" fillId="65" borderId="147" applyNumberFormat="0" applyFont="0" applyAlignment="0" applyProtection="0"/>
    <xf numFmtId="0" fontId="17" fillId="65" borderId="147" applyNumberFormat="0" applyFont="0" applyAlignment="0" applyProtection="0"/>
    <xf numFmtId="0" fontId="83" fillId="63" borderId="142" applyNumberFormat="0" applyAlignment="0" applyProtection="0"/>
    <xf numFmtId="0" fontId="83" fillId="63" borderId="142" applyNumberFormat="0" applyAlignment="0" applyProtection="0"/>
    <xf numFmtId="0" fontId="237" fillId="63" borderId="143" applyNumberFormat="0" applyAlignment="0" applyProtection="0"/>
    <xf numFmtId="0" fontId="237" fillId="63" borderId="143" applyNumberFormat="0" applyAlignment="0" applyProtection="0"/>
    <xf numFmtId="0" fontId="237" fillId="63" borderId="143" applyNumberFormat="0" applyAlignment="0" applyProtection="0"/>
    <xf numFmtId="0" fontId="103" fillId="50" borderId="143" applyNumberFormat="0" applyAlignment="0" applyProtection="0"/>
    <xf numFmtId="0" fontId="103" fillId="50" borderId="143" applyNumberFormat="0" applyAlignment="0" applyProtection="0"/>
    <xf numFmtId="0" fontId="103" fillId="50" borderId="143" applyNumberFormat="0" applyAlignment="0" applyProtection="0"/>
    <xf numFmtId="0" fontId="80" fillId="0" borderId="144" applyNumberFormat="0" applyFill="0" applyAlignment="0" applyProtection="0"/>
    <xf numFmtId="0" fontId="80" fillId="0" borderId="144" applyNumberFormat="0" applyFill="0" applyAlignment="0" applyProtection="0"/>
    <xf numFmtId="0" fontId="17" fillId="65" borderId="147" applyNumberFormat="0" applyFont="0" applyAlignment="0" applyProtection="0"/>
    <xf numFmtId="0" fontId="17" fillId="65" borderId="147" applyNumberFormat="0" applyFont="0" applyAlignment="0" applyProtection="0"/>
    <xf numFmtId="0" fontId="54" fillId="65" borderId="147" applyNumberFormat="0" applyFont="0" applyAlignment="0" applyProtection="0"/>
    <xf numFmtId="0" fontId="59" fillId="63" borderId="142" applyNumberFormat="0" applyAlignment="0" applyProtection="0"/>
    <xf numFmtId="0" fontId="60" fillId="63" borderId="143" applyNumberFormat="0" applyAlignment="0" applyProtection="0"/>
    <xf numFmtId="0" fontId="62" fillId="0" borderId="144" applyNumberFormat="0" applyFill="0" applyAlignment="0" applyProtection="0"/>
    <xf numFmtId="0" fontId="52" fillId="65" borderId="147" applyNumberFormat="0" applyFont="0" applyAlignment="0" applyProtection="0"/>
    <xf numFmtId="0" fontId="52" fillId="65" borderId="147" applyNumberFormat="0" applyFont="0" applyAlignment="0" applyProtection="0"/>
    <xf numFmtId="0" fontId="52" fillId="65" borderId="147" applyNumberFormat="0" applyFont="0" applyAlignment="0" applyProtection="0"/>
    <xf numFmtId="0" fontId="17" fillId="65" borderId="147" applyNumberFormat="0" applyFont="0" applyAlignment="0" applyProtection="0"/>
    <xf numFmtId="0" fontId="114" fillId="65" borderId="147" applyNumberFormat="0" applyFont="0" applyAlignment="0" applyProtection="0"/>
    <xf numFmtId="0" fontId="17" fillId="65" borderId="147" applyNumberFormat="0" applyFont="0" applyAlignment="0" applyProtection="0"/>
    <xf numFmtId="174" fontId="57" fillId="0" borderId="150">
      <alignment horizontal="left"/>
    </xf>
    <xf numFmtId="174" fontId="57" fillId="0" borderId="150">
      <alignment horizontal="left"/>
    </xf>
    <xf numFmtId="174" fontId="57" fillId="0" borderId="150">
      <alignment horizontal="left"/>
    </xf>
    <xf numFmtId="175" fontId="57" fillId="0" borderId="150">
      <alignment horizontal="left"/>
    </xf>
    <xf numFmtId="175" fontId="57" fillId="0" borderId="150">
      <alignment horizontal="left"/>
    </xf>
    <xf numFmtId="175" fontId="57" fillId="0" borderId="150">
      <alignment horizontal="left"/>
    </xf>
    <xf numFmtId="176" fontId="57" fillId="0" borderId="150">
      <alignment horizontal="left"/>
    </xf>
    <xf numFmtId="176" fontId="57" fillId="0" borderId="150">
      <alignment horizontal="left"/>
    </xf>
    <xf numFmtId="176" fontId="57" fillId="0" borderId="150">
      <alignment horizontal="left"/>
    </xf>
    <xf numFmtId="173" fontId="57" fillId="0" borderId="150">
      <alignment horizontal="left"/>
    </xf>
    <xf numFmtId="173" fontId="57" fillId="0" borderId="150">
      <alignment horizontal="left"/>
    </xf>
    <xf numFmtId="173" fontId="57" fillId="0" borderId="150">
      <alignment horizontal="left"/>
    </xf>
    <xf numFmtId="174" fontId="57" fillId="0" borderId="150">
      <alignment horizontal="left"/>
    </xf>
    <xf numFmtId="174" fontId="57" fillId="0" borderId="150">
      <alignment horizontal="left"/>
    </xf>
    <xf numFmtId="174" fontId="57" fillId="0" borderId="150">
      <alignment horizontal="left"/>
    </xf>
    <xf numFmtId="175" fontId="57" fillId="0" borderId="150">
      <alignment horizontal="left"/>
    </xf>
    <xf numFmtId="175" fontId="57" fillId="0" borderId="150">
      <alignment horizontal="left"/>
    </xf>
    <xf numFmtId="175" fontId="57" fillId="0" borderId="150">
      <alignment horizontal="left"/>
    </xf>
    <xf numFmtId="176" fontId="57" fillId="0" borderId="150">
      <alignment horizontal="left"/>
    </xf>
    <xf numFmtId="176" fontId="57" fillId="0" borderId="150">
      <alignment horizontal="left"/>
    </xf>
    <xf numFmtId="176" fontId="57" fillId="0" borderId="150">
      <alignment horizontal="left"/>
    </xf>
    <xf numFmtId="173" fontId="57" fillId="0" borderId="150">
      <alignment horizontal="left"/>
    </xf>
    <xf numFmtId="173" fontId="57" fillId="0" borderId="150">
      <alignment horizontal="left"/>
    </xf>
    <xf numFmtId="173" fontId="57" fillId="0" borderId="150">
      <alignment horizontal="left"/>
    </xf>
    <xf numFmtId="0" fontId="85" fillId="0" borderId="150"/>
    <xf numFmtId="0" fontId="18" fillId="0" borderId="152" applyAlignment="0">
      <alignment horizontal="left"/>
    </xf>
    <xf numFmtId="0" fontId="18" fillId="0" borderId="152" applyAlignment="0">
      <alignment horizontal="left"/>
    </xf>
    <xf numFmtId="0" fontId="18" fillId="0" borderId="152" applyAlignment="0">
      <alignment horizontal="left"/>
    </xf>
    <xf numFmtId="0" fontId="18" fillId="0" borderId="152" applyAlignment="0">
      <alignment horizontal="left"/>
    </xf>
    <xf numFmtId="0" fontId="18" fillId="0" borderId="152" applyAlignment="0">
      <alignment horizontal="left"/>
    </xf>
    <xf numFmtId="0" fontId="18" fillId="0" borderId="152" applyAlignment="0">
      <alignment horizontal="left"/>
    </xf>
    <xf numFmtId="0" fontId="18" fillId="0" borderId="152" applyAlignment="0">
      <alignment horizontal="left"/>
    </xf>
    <xf numFmtId="0" fontId="18" fillId="0" borderId="152" applyAlignment="0">
      <alignment horizontal="left"/>
    </xf>
    <xf numFmtId="0" fontId="18" fillId="0" borderId="152" applyAlignment="0">
      <alignment horizontal="left"/>
    </xf>
    <xf numFmtId="0" fontId="18" fillId="0" borderId="152" applyAlignment="0">
      <alignment horizontal="left"/>
    </xf>
    <xf numFmtId="0" fontId="81" fillId="70" borderId="150">
      <alignment horizontal="left"/>
    </xf>
    <xf numFmtId="0" fontId="17" fillId="70" borderId="150">
      <alignment horizontal="centerContinuous" wrapText="1"/>
    </xf>
    <xf numFmtId="0" fontId="85" fillId="70" borderId="152">
      <alignment wrapText="1"/>
    </xf>
    <xf numFmtId="0" fontId="85" fillId="70" borderId="152">
      <alignment wrapText="1"/>
    </xf>
    <xf numFmtId="0" fontId="85" fillId="70" borderId="152">
      <alignment wrapText="1"/>
    </xf>
    <xf numFmtId="0" fontId="85" fillId="70" borderId="152">
      <alignment wrapText="1"/>
    </xf>
    <xf numFmtId="0" fontId="85" fillId="70" borderId="152">
      <alignment wrapText="1"/>
    </xf>
    <xf numFmtId="0" fontId="85" fillId="70" borderId="150"/>
    <xf numFmtId="174" fontId="57" fillId="0" borderId="150">
      <alignment horizontal="left"/>
    </xf>
    <xf numFmtId="175" fontId="57" fillId="0" borderId="150">
      <alignment horizontal="left"/>
    </xf>
    <xf numFmtId="176" fontId="57" fillId="0" borderId="150">
      <alignment horizontal="left"/>
    </xf>
    <xf numFmtId="173" fontId="57" fillId="0" borderId="150">
      <alignment horizontal="left"/>
    </xf>
    <xf numFmtId="0" fontId="147" fillId="71" borderId="149">
      <alignment horizontal="left" vertical="top" wrapText="1"/>
    </xf>
    <xf numFmtId="0" fontId="147" fillId="71" borderId="151">
      <alignment horizontal="left" vertical="top"/>
    </xf>
    <xf numFmtId="0" fontId="85" fillId="0" borderId="150"/>
    <xf numFmtId="179" fontId="17" fillId="44" borderId="150"/>
    <xf numFmtId="179" fontId="17" fillId="70" borderId="150">
      <alignment horizontal="centerContinuous" wrapText="1"/>
    </xf>
    <xf numFmtId="0" fontId="17" fillId="70" borderId="150">
      <alignment horizontal="centerContinuous" wrapText="1"/>
    </xf>
    <xf numFmtId="179" fontId="183" fillId="70" borderId="152">
      <alignment wrapText="1"/>
    </xf>
    <xf numFmtId="179" fontId="85" fillId="70" borderId="152">
      <alignment wrapText="1"/>
    </xf>
    <xf numFmtId="179" fontId="85" fillId="70" borderId="152">
      <alignment wrapText="1"/>
    </xf>
    <xf numFmtId="179" fontId="183" fillId="70" borderId="152">
      <alignment wrapText="1"/>
    </xf>
    <xf numFmtId="0" fontId="85" fillId="70" borderId="150"/>
    <xf numFmtId="179" fontId="147" fillId="71" borderId="150">
      <alignment horizontal="left" vertical="top" wrapText="1"/>
    </xf>
    <xf numFmtId="179" fontId="193" fillId="71" borderId="151">
      <alignment horizontal="left" vertical="top" wrapText="1"/>
    </xf>
    <xf numFmtId="179" fontId="17" fillId="70" borderId="150">
      <alignment horizontal="centerContinuous" wrapText="1"/>
    </xf>
    <xf numFmtId="173" fontId="57" fillId="0" borderId="153">
      <alignment horizontal="left"/>
    </xf>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1" fillId="65" borderId="159" applyNumberFormat="0" applyFont="0" applyAlignment="0" applyProtection="0"/>
    <xf numFmtId="174" fontId="57" fillId="0" borderId="153">
      <alignment horizontal="left"/>
    </xf>
    <xf numFmtId="173" fontId="57" fillId="0" borderId="153">
      <alignment horizontal="left"/>
    </xf>
    <xf numFmtId="0" fontId="59" fillId="63" borderId="154" applyNumberFormat="0" applyAlignment="0" applyProtection="0"/>
    <xf numFmtId="0" fontId="51" fillId="65" borderId="159" applyNumberFormat="0" applyFont="0" applyAlignment="0" applyProtection="0"/>
    <xf numFmtId="0" fontId="51" fillId="65" borderId="159" applyNumberFormat="0" applyFon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179" fontId="147" fillId="71" borderId="150">
      <alignment horizontal="left" vertical="top" wrapText="1"/>
    </xf>
    <xf numFmtId="174"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83" fillId="67" borderId="154" applyNumberFormat="0" applyAlignment="0" applyProtection="0"/>
    <xf numFmtId="0" fontId="60" fillId="63" borderId="155" applyNumberFormat="0" applyAlignment="0" applyProtection="0"/>
    <xf numFmtId="0" fontId="62" fillId="0" borderId="156" applyNumberFormat="0" applyFill="0" applyAlignment="0" applyProtection="0"/>
    <xf numFmtId="0" fontId="62" fillId="0" borderId="156" applyNumberFormat="0" applyFill="0" applyAlignment="0" applyProtection="0"/>
    <xf numFmtId="0" fontId="51" fillId="65" borderId="159" applyNumberFormat="0" applyFont="0" applyAlignment="0" applyProtection="0"/>
    <xf numFmtId="0" fontId="52" fillId="65" borderId="159" applyNumberFormat="0" applyFont="0" applyAlignment="0" applyProtection="0"/>
    <xf numFmtId="174" fontId="57" fillId="0" borderId="153">
      <alignment horizontal="left"/>
    </xf>
    <xf numFmtId="174" fontId="57" fillId="0" borderId="153">
      <alignment horizontal="left"/>
    </xf>
    <xf numFmtId="173" fontId="57" fillId="0" borderId="153">
      <alignment horizontal="left"/>
    </xf>
    <xf numFmtId="173" fontId="57" fillId="0" borderId="153">
      <alignment horizontal="left"/>
    </xf>
    <xf numFmtId="0" fontId="51" fillId="65" borderId="159" applyNumberFormat="0" applyFont="0" applyAlignment="0" applyProtection="0"/>
    <xf numFmtId="0" fontId="109"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173" fontId="57" fillId="0" borderId="150">
      <alignment horizontal="left"/>
    </xf>
    <xf numFmtId="174" fontId="57" fillId="0" borderId="153">
      <alignment horizontal="left"/>
    </xf>
    <xf numFmtId="173" fontId="57" fillId="0" borderId="153">
      <alignment horizontal="left"/>
    </xf>
    <xf numFmtId="0" fontId="61" fillId="50" borderId="155" applyNumberFormat="0" applyAlignment="0" applyProtection="0"/>
    <xf numFmtId="0" fontId="85" fillId="0" borderId="150"/>
    <xf numFmtId="173" fontId="57" fillId="0" borderId="153">
      <alignment horizontal="left"/>
    </xf>
    <xf numFmtId="0" fontId="59" fillId="63" borderId="154" applyNumberFormat="0" applyAlignment="0" applyProtection="0"/>
    <xf numFmtId="0" fontId="61" fillId="50" borderId="155" applyNumberFormat="0" applyAlignment="0" applyProtection="0"/>
    <xf numFmtId="0" fontId="52" fillId="65" borderId="159" applyNumberFormat="0" applyFont="0" applyAlignment="0" applyProtection="0"/>
    <xf numFmtId="174" fontId="57" fillId="0" borderId="153">
      <alignment horizontal="left"/>
    </xf>
    <xf numFmtId="0" fontId="51" fillId="65" borderId="159" applyNumberFormat="0" applyFont="0" applyAlignment="0" applyProtection="0"/>
    <xf numFmtId="0" fontId="18" fillId="0" borderId="152" applyAlignment="0">
      <alignment horizontal="left"/>
    </xf>
    <xf numFmtId="174" fontId="57" fillId="0" borderId="150">
      <alignment horizontal="left"/>
    </xf>
    <xf numFmtId="173" fontId="57" fillId="0" borderId="150">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59" fillId="63" borderId="154" applyNumberFormat="0" applyAlignment="0" applyProtection="0"/>
    <xf numFmtId="0" fontId="59" fillId="63" borderId="154" applyNumberFormat="0" applyAlignment="0" applyProtection="0"/>
    <xf numFmtId="0" fontId="83" fillId="67" borderId="154" applyNumberFormat="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1" fillId="65" borderId="159" applyNumberFormat="0" applyFont="0" applyAlignment="0" applyProtection="0"/>
    <xf numFmtId="0" fontId="109"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174" fontId="57" fillId="0" borderId="153">
      <alignment horizontal="left"/>
    </xf>
    <xf numFmtId="173" fontId="57" fillId="0" borderId="153">
      <alignment horizontal="left"/>
    </xf>
    <xf numFmtId="0" fontId="60" fillId="63" borderId="155" applyNumberFormat="0" applyAlignment="0" applyProtection="0"/>
    <xf numFmtId="0" fontId="62" fillId="0" borderId="156" applyNumberFormat="0" applyFill="0" applyAlignment="0" applyProtection="0"/>
    <xf numFmtId="0" fontId="51" fillId="65" borderId="159" applyNumberFormat="0" applyFont="0" applyAlignment="0" applyProtection="0"/>
    <xf numFmtId="179" fontId="17" fillId="44" borderId="150"/>
    <xf numFmtId="179" fontId="85" fillId="70" borderId="152">
      <alignment wrapText="1"/>
    </xf>
    <xf numFmtId="174"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83" fillId="67" borderId="154" applyNumberFormat="0" applyAlignment="0" applyProtection="0"/>
    <xf numFmtId="0" fontId="60" fillId="63" borderId="155" applyNumberFormat="0" applyAlignment="0" applyProtection="0"/>
    <xf numFmtId="0" fontId="60" fillId="63" borderId="155" applyNumberFormat="0" applyAlignment="0" applyProtection="0"/>
    <xf numFmtId="0" fontId="62" fillId="0" borderId="156" applyNumberFormat="0" applyFill="0" applyAlignment="0" applyProtection="0"/>
    <xf numFmtId="0" fontId="62" fillId="0" borderId="156" applyNumberFormat="0" applyFill="0" applyAlignment="0" applyProtection="0"/>
    <xf numFmtId="0" fontId="109"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174" fontId="57" fillId="0" borderId="153">
      <alignment horizontal="left"/>
    </xf>
    <xf numFmtId="174" fontId="57" fillId="0" borderId="153">
      <alignment horizontal="left"/>
    </xf>
    <xf numFmtId="174" fontId="57" fillId="0" borderId="153">
      <alignment horizontal="left"/>
    </xf>
    <xf numFmtId="173" fontId="57" fillId="0" borderId="153">
      <alignment horizontal="left"/>
    </xf>
    <xf numFmtId="0" fontId="60" fillId="63" borderId="155" applyNumberFormat="0" applyAlignment="0" applyProtection="0"/>
    <xf numFmtId="0" fontId="80" fillId="0" borderId="158" applyNumberFormat="0" applyFill="0" applyAlignment="0" applyProtection="0"/>
    <xf numFmtId="0" fontId="51" fillId="65" borderId="159" applyNumberFormat="0" applyFont="0" applyAlignment="0" applyProtection="0"/>
    <xf numFmtId="0" fontId="51" fillId="65" borderId="159" applyNumberFormat="0" applyFont="0" applyAlignment="0" applyProtection="0"/>
    <xf numFmtId="174" fontId="57" fillId="0" borderId="150">
      <alignment horizontal="left"/>
    </xf>
    <xf numFmtId="173" fontId="57" fillId="0" borderId="150">
      <alignment horizontal="left"/>
    </xf>
    <xf numFmtId="176" fontId="57" fillId="0" borderId="150">
      <alignment horizontal="left"/>
    </xf>
    <xf numFmtId="173" fontId="57" fillId="0" borderId="150">
      <alignment horizontal="left"/>
    </xf>
    <xf numFmtId="0" fontId="18" fillId="0" borderId="152" applyAlignment="0">
      <alignment horizontal="left"/>
    </xf>
    <xf numFmtId="0" fontId="18" fillId="0" borderId="152" applyAlignment="0">
      <alignment horizontal="left"/>
    </xf>
    <xf numFmtId="0" fontId="18" fillId="0" borderId="152" applyAlignment="0">
      <alignment horizontal="left"/>
    </xf>
    <xf numFmtId="0" fontId="18" fillId="0" borderId="152" applyAlignment="0">
      <alignment horizontal="left"/>
    </xf>
    <xf numFmtId="0" fontId="17" fillId="70" borderId="150">
      <alignment horizontal="centerContinuous" wrapText="1"/>
    </xf>
    <xf numFmtId="0" fontId="85" fillId="70" borderId="152">
      <alignment wrapText="1"/>
    </xf>
    <xf numFmtId="175" fontId="57" fillId="0" borderId="150">
      <alignment horizontal="left"/>
    </xf>
    <xf numFmtId="0" fontId="147" fillId="71" borderId="151">
      <alignment horizontal="left" vertical="top"/>
    </xf>
    <xf numFmtId="179" fontId="17" fillId="70" borderId="150">
      <alignment horizontal="centerContinuous" wrapText="1"/>
    </xf>
    <xf numFmtId="179" fontId="193" fillId="71" borderId="151">
      <alignment horizontal="left" vertical="top" wrapText="1"/>
    </xf>
    <xf numFmtId="179" fontId="85" fillId="70" borderId="152">
      <alignment wrapText="1"/>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6"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59" fillId="63" borderId="154" applyNumberFormat="0" applyAlignment="0" applyProtection="0"/>
    <xf numFmtId="0" fontId="60" fillId="63" borderId="155" applyNumberFormat="0" applyAlignment="0" applyProtection="0"/>
    <xf numFmtId="0" fontId="62" fillId="0" borderId="156" applyNumberFormat="0" applyFill="0" applyAlignment="0" applyProtection="0"/>
    <xf numFmtId="0" fontId="80" fillId="0" borderId="158" applyNumberFormat="0" applyFill="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17"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176" fontId="57" fillId="0" borderId="153">
      <alignment horizontal="left"/>
    </xf>
    <xf numFmtId="173" fontId="57" fillId="0" borderId="153">
      <alignment horizontal="left"/>
    </xf>
    <xf numFmtId="0" fontId="61" fillId="50" borderId="155" applyNumberFormat="0" applyAlignment="0" applyProtection="0"/>
    <xf numFmtId="0" fontId="103" fillId="64" borderId="155" applyNumberFormat="0" applyAlignment="0" applyProtection="0"/>
    <xf numFmtId="0" fontId="51" fillId="65" borderId="159" applyNumberFormat="0" applyFont="0" applyAlignment="0" applyProtection="0"/>
    <xf numFmtId="0" fontId="80" fillId="0" borderId="157" applyNumberFormat="0" applyFill="0" applyAlignment="0" applyProtection="0"/>
    <xf numFmtId="0" fontId="51" fillId="65" borderId="159" applyNumberFormat="0" applyFont="0" applyAlignment="0" applyProtection="0"/>
    <xf numFmtId="176" fontId="57" fillId="0" borderId="153">
      <alignment horizontal="left"/>
    </xf>
    <xf numFmtId="176" fontId="57" fillId="0" borderId="153">
      <alignment horizontal="left"/>
    </xf>
    <xf numFmtId="0" fontId="51" fillId="65" borderId="159" applyNumberFormat="0" applyFont="0" applyAlignment="0" applyProtection="0"/>
    <xf numFmtId="0" fontId="51" fillId="65" borderId="159" applyNumberFormat="0" applyFont="0" applyAlignment="0" applyProtection="0"/>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59" fillId="63" borderId="154" applyNumberForma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60" fillId="63" borderId="155" applyNumberFormat="0" applyAlignment="0" applyProtection="0"/>
    <xf numFmtId="173" fontId="57" fillId="0" borderId="153">
      <alignment horizontal="left"/>
    </xf>
    <xf numFmtId="0" fontId="52" fillId="65" borderId="159" applyNumberFormat="0" applyFont="0" applyAlignment="0" applyProtection="0"/>
    <xf numFmtId="0" fontId="51" fillId="65" borderId="159" applyNumberFormat="0" applyFont="0" applyAlignment="0" applyProtection="0"/>
    <xf numFmtId="0" fontId="85" fillId="70" borderId="152">
      <alignment wrapText="1"/>
    </xf>
    <xf numFmtId="0" fontId="18" fillId="0" borderId="152" applyAlignment="0">
      <alignment horizontal="left"/>
    </xf>
    <xf numFmtId="173" fontId="57" fillId="0" borderId="153">
      <alignment horizontal="left"/>
    </xf>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174" fontId="57" fillId="0" borderId="153">
      <alignment horizontal="left"/>
    </xf>
    <xf numFmtId="0" fontId="52" fillId="65" borderId="159" applyNumberFormat="0" applyFont="0" applyAlignment="0" applyProtection="0"/>
    <xf numFmtId="174" fontId="57" fillId="0" borderId="153">
      <alignment horizontal="left"/>
    </xf>
    <xf numFmtId="176" fontId="57" fillId="0" borderId="153">
      <alignment horizontal="left"/>
    </xf>
    <xf numFmtId="176" fontId="57" fillId="0" borderId="153">
      <alignment horizontal="left"/>
    </xf>
    <xf numFmtId="0" fontId="51"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174" fontId="57" fillId="0" borderId="153">
      <alignment horizontal="left"/>
    </xf>
    <xf numFmtId="174"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4" fontId="57" fillId="0" borderId="153">
      <alignment horizontal="left"/>
    </xf>
    <xf numFmtId="176" fontId="57" fillId="0" borderId="153">
      <alignment horizontal="left"/>
    </xf>
    <xf numFmtId="0" fontId="51" fillId="65" borderId="159" applyNumberFormat="0" applyFont="0" applyAlignment="0" applyProtection="0"/>
    <xf numFmtId="173" fontId="57" fillId="0" borderId="153">
      <alignment horizontal="left"/>
    </xf>
    <xf numFmtId="174" fontId="57" fillId="0" borderId="153">
      <alignment horizontal="left"/>
    </xf>
    <xf numFmtId="0" fontId="59" fillId="63" borderId="154" applyNumberFormat="0" applyAlignment="0" applyProtection="0"/>
    <xf numFmtId="0" fontId="60" fillId="63" borderId="155" applyNumberFormat="0" applyAlignment="0" applyProtection="0"/>
    <xf numFmtId="173" fontId="57" fillId="0" borderId="153">
      <alignment horizontal="left"/>
    </xf>
    <xf numFmtId="0" fontId="51" fillId="65" borderId="159" applyNumberFormat="0" applyFont="0" applyAlignment="0" applyProtection="0"/>
    <xf numFmtId="0" fontId="51" fillId="65" borderId="159" applyNumberFormat="0" applyFont="0" applyAlignment="0" applyProtection="0"/>
    <xf numFmtId="174" fontId="57" fillId="0" borderId="153">
      <alignment horizontal="left"/>
    </xf>
    <xf numFmtId="176" fontId="57" fillId="0" borderId="153">
      <alignment horizontal="left"/>
    </xf>
    <xf numFmtId="174"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3" fontId="57" fillId="0" borderId="153">
      <alignment horizontal="left"/>
    </xf>
    <xf numFmtId="0" fontId="61" fillId="50" borderId="155" applyNumberFormat="0" applyAlignment="0" applyProtection="0"/>
    <xf numFmtId="0" fontId="51" fillId="65" borderId="159" applyNumberFormat="0" applyFont="0" applyAlignment="0" applyProtection="0"/>
    <xf numFmtId="0" fontId="51" fillId="65" borderId="159" applyNumberFormat="0" applyFont="0" applyAlignment="0" applyProtection="0"/>
    <xf numFmtId="173" fontId="57" fillId="0" borderId="153">
      <alignment horizontal="left"/>
    </xf>
    <xf numFmtId="173" fontId="57" fillId="0" borderId="153">
      <alignment horizontal="left"/>
    </xf>
    <xf numFmtId="0" fontId="51" fillId="65" borderId="159" applyNumberFormat="0" applyFont="0" applyAlignment="0" applyProtection="0"/>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52" fillId="65" borderId="159" applyNumberFormat="0" applyFont="0" applyAlignment="0" applyProtection="0"/>
    <xf numFmtId="173" fontId="57" fillId="0" borderId="153">
      <alignment horizontal="left"/>
    </xf>
    <xf numFmtId="173" fontId="57" fillId="0" borderId="153">
      <alignment horizontal="left"/>
    </xf>
    <xf numFmtId="0" fontId="51" fillId="65" borderId="159" applyNumberFormat="0" applyFont="0" applyAlignment="0" applyProtection="0"/>
    <xf numFmtId="0" fontId="51" fillId="65" borderId="159" applyNumberFormat="0" applyFont="0" applyAlignment="0" applyProtection="0"/>
    <xf numFmtId="176" fontId="57" fillId="0" borderId="153">
      <alignment horizontal="left"/>
    </xf>
    <xf numFmtId="173"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3" fontId="57" fillId="0" borderId="153">
      <alignment horizontal="left"/>
    </xf>
    <xf numFmtId="0" fontId="51" fillId="65" borderId="159" applyNumberFormat="0" applyFont="0" applyAlignment="0" applyProtection="0"/>
    <xf numFmtId="0" fontId="52" fillId="65" borderId="159" applyNumberFormat="0" applyFont="0" applyAlignment="0" applyProtection="0"/>
    <xf numFmtId="176" fontId="57" fillId="0" borderId="153">
      <alignment horizontal="left"/>
    </xf>
    <xf numFmtId="176"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0" fontId="103" fillId="64" borderId="155" applyNumberFormat="0" applyAlignment="0" applyProtection="0"/>
    <xf numFmtId="174"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0" fontId="61" fillId="50" borderId="155" applyNumberFormat="0" applyAlignment="0" applyProtection="0"/>
    <xf numFmtId="176" fontId="57" fillId="0" borderId="153">
      <alignment horizontal="left"/>
    </xf>
    <xf numFmtId="176" fontId="57" fillId="0" borderId="153">
      <alignment horizontal="left"/>
    </xf>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80" fillId="0" borderId="158" applyNumberFormat="0" applyFill="0" applyAlignment="0" applyProtection="0"/>
    <xf numFmtId="173" fontId="57" fillId="0" borderId="153">
      <alignment horizontal="left"/>
    </xf>
    <xf numFmtId="0" fontId="51" fillId="65" borderId="159" applyNumberFormat="0" applyFont="0" applyAlignment="0" applyProtection="0"/>
    <xf numFmtId="0" fontId="51" fillId="65" borderId="159" applyNumberFormat="0" applyFont="0" applyAlignment="0" applyProtection="0"/>
    <xf numFmtId="0" fontId="85" fillId="70" borderId="152">
      <alignment wrapText="1"/>
    </xf>
    <xf numFmtId="0" fontId="59" fillId="63" borderId="154" applyNumberFormat="0" applyAlignment="0" applyProtection="0"/>
    <xf numFmtId="173" fontId="57" fillId="0" borderId="153">
      <alignment horizontal="left"/>
    </xf>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173" fontId="57" fillId="0" borderId="153">
      <alignment horizontal="left"/>
    </xf>
    <xf numFmtId="0" fontId="62" fillId="0" borderId="156" applyNumberFormat="0" applyFill="0" applyAlignment="0" applyProtection="0"/>
    <xf numFmtId="173" fontId="57" fillId="0" borderId="153">
      <alignment horizontal="left"/>
    </xf>
    <xf numFmtId="173" fontId="57" fillId="0" borderId="150">
      <alignment horizontal="left"/>
    </xf>
    <xf numFmtId="0" fontId="61" fillId="50" borderId="155" applyNumberFormat="0" applyAlignment="0" applyProtection="0"/>
    <xf numFmtId="173" fontId="57" fillId="0" borderId="153">
      <alignment horizontal="left"/>
    </xf>
    <xf numFmtId="0" fontId="52" fillId="65" borderId="159" applyNumberFormat="0" applyFont="0" applyAlignment="0" applyProtection="0"/>
    <xf numFmtId="174" fontId="57" fillId="0" borderId="153">
      <alignment horizontal="left"/>
    </xf>
    <xf numFmtId="176" fontId="57" fillId="0" borderId="153">
      <alignment horizontal="left"/>
    </xf>
    <xf numFmtId="0" fontId="51" fillId="65" borderId="159" applyNumberFormat="0" applyFont="0" applyAlignment="0" applyProtection="0"/>
    <xf numFmtId="0" fontId="51" fillId="65" borderId="159" applyNumberFormat="0" applyFont="0" applyAlignment="0" applyProtection="0"/>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173" fontId="57" fillId="0" borderId="153">
      <alignment horizontal="left"/>
    </xf>
    <xf numFmtId="0" fontId="51" fillId="65" borderId="159" applyNumberFormat="0" applyFont="0" applyAlignment="0" applyProtection="0"/>
    <xf numFmtId="174" fontId="57" fillId="0" borderId="153">
      <alignment horizontal="left"/>
    </xf>
    <xf numFmtId="0" fontId="85" fillId="70" borderId="150"/>
    <xf numFmtId="0" fontId="85" fillId="70" borderId="150"/>
    <xf numFmtId="174" fontId="57" fillId="0" borderId="153">
      <alignment horizontal="left"/>
    </xf>
    <xf numFmtId="174" fontId="57" fillId="0" borderId="153">
      <alignment horizontal="left"/>
    </xf>
    <xf numFmtId="174"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61" fillId="50" borderId="155" applyNumberFormat="0" applyAlignment="0" applyProtection="0"/>
    <xf numFmtId="0" fontId="51" fillId="65" borderId="159" applyNumberFormat="0" applyFont="0" applyAlignment="0" applyProtection="0"/>
    <xf numFmtId="0" fontId="60" fillId="63" borderId="155" applyNumberFormat="0" applyAlignment="0" applyProtection="0"/>
    <xf numFmtId="0" fontId="18" fillId="0" borderId="152" applyAlignment="0">
      <alignment horizontal="left"/>
    </xf>
    <xf numFmtId="0" fontId="18" fillId="0" borderId="152" applyAlignment="0">
      <alignment horizontal="left"/>
    </xf>
    <xf numFmtId="174" fontId="57" fillId="0" borderId="153">
      <alignment horizontal="left"/>
    </xf>
    <xf numFmtId="173" fontId="57" fillId="0" borderId="153">
      <alignment horizontal="left"/>
    </xf>
    <xf numFmtId="174" fontId="57" fillId="0" borderId="153">
      <alignment horizontal="left"/>
    </xf>
    <xf numFmtId="0" fontId="59" fillId="63" borderId="154" applyNumberFormat="0" applyAlignment="0" applyProtection="0"/>
    <xf numFmtId="0" fontId="103" fillId="64" borderId="155" applyNumberFormat="0" applyAlignment="0" applyProtection="0"/>
    <xf numFmtId="0" fontId="103" fillId="64" borderId="155" applyNumberFormat="0" applyAlignment="0" applyProtection="0"/>
    <xf numFmtId="0" fontId="51"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81" fillId="70" borderId="150">
      <alignment horizontal="left"/>
    </xf>
    <xf numFmtId="0" fontId="85" fillId="70" borderId="152">
      <alignment wrapText="1"/>
    </xf>
    <xf numFmtId="0" fontId="85" fillId="70" borderId="152">
      <alignment wrapText="1"/>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52" fillId="65" borderId="159" applyNumberFormat="0" applyFont="0" applyAlignment="0" applyProtection="0"/>
    <xf numFmtId="0" fontId="51" fillId="65" borderId="159" applyNumberFormat="0" applyFont="0" applyAlignment="0" applyProtection="0"/>
    <xf numFmtId="174" fontId="57" fillId="0" borderId="153">
      <alignment horizontal="left"/>
    </xf>
    <xf numFmtId="174" fontId="57" fillId="0" borderId="153">
      <alignment horizontal="left"/>
    </xf>
    <xf numFmtId="173"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3" fontId="57" fillId="0" borderId="153">
      <alignment horizontal="left"/>
    </xf>
    <xf numFmtId="176"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61" fillId="50" borderId="155" applyNumberForma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83" fillId="67" borderId="154" applyNumberForma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176" fontId="57" fillId="0" borderId="150">
      <alignment horizontal="left"/>
    </xf>
    <xf numFmtId="173" fontId="57" fillId="0" borderId="153">
      <alignment horizontal="left"/>
    </xf>
    <xf numFmtId="0" fontId="59" fillId="63" borderId="154" applyNumberFormat="0" applyAlignment="0" applyProtection="0"/>
    <xf numFmtId="0" fontId="62" fillId="0" borderId="156" applyNumberFormat="0" applyFill="0" applyAlignment="0" applyProtection="0"/>
    <xf numFmtId="0" fontId="51" fillId="65" borderId="159" applyNumberFormat="0" applyFont="0" applyAlignment="0" applyProtection="0"/>
    <xf numFmtId="174" fontId="57" fillId="0" borderId="153">
      <alignment horizontal="left"/>
    </xf>
    <xf numFmtId="0" fontId="52" fillId="65" borderId="159" applyNumberFormat="0" applyFont="0" applyAlignment="0" applyProtection="0"/>
    <xf numFmtId="174" fontId="57" fillId="0" borderId="153">
      <alignment horizontal="left"/>
    </xf>
    <xf numFmtId="0" fontId="51" fillId="65" borderId="159" applyNumberFormat="0" applyFont="0" applyAlignment="0" applyProtection="0"/>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61" fillId="50" borderId="155" applyNumberFormat="0" applyAlignment="0" applyProtection="0"/>
    <xf numFmtId="0" fontId="59" fillId="63" borderId="154" applyNumberFormat="0" applyAlignment="0" applyProtection="0"/>
    <xf numFmtId="0" fontId="61" fillId="50" borderId="155" applyNumberForma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17" fillId="65" borderId="159" applyNumberFormat="0" applyFont="0" applyAlignment="0" applyProtection="0"/>
    <xf numFmtId="0" fontId="51" fillId="65" borderId="159" applyNumberFormat="0" applyFont="0" applyAlignment="0" applyProtection="0"/>
    <xf numFmtId="0" fontId="62" fillId="0" borderId="156" applyNumberFormat="0" applyFill="0" applyAlignment="0" applyProtection="0"/>
    <xf numFmtId="0" fontId="52" fillId="65" borderId="159" applyNumberFormat="0" applyFont="0" applyAlignment="0" applyProtection="0"/>
    <xf numFmtId="0" fontId="52"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175" fontId="57" fillId="0" borderId="150">
      <alignment horizontal="left"/>
    </xf>
    <xf numFmtId="173"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3" fontId="57" fillId="0" borderId="153">
      <alignment horizontal="left"/>
    </xf>
    <xf numFmtId="173" fontId="57" fillId="0" borderId="153">
      <alignment horizontal="left"/>
    </xf>
    <xf numFmtId="176" fontId="57" fillId="0" borderId="153">
      <alignment horizontal="left"/>
    </xf>
    <xf numFmtId="176"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0" fontId="52" fillId="65" borderId="159" applyNumberFormat="0" applyFont="0" applyAlignment="0" applyProtection="0"/>
    <xf numFmtId="174" fontId="57" fillId="0" borderId="153">
      <alignment horizontal="left"/>
    </xf>
    <xf numFmtId="176" fontId="57" fillId="0" borderId="153">
      <alignment horizontal="left"/>
    </xf>
    <xf numFmtId="176" fontId="57" fillId="0" borderId="153">
      <alignment horizontal="left"/>
    </xf>
    <xf numFmtId="0" fontId="61" fillId="50" borderId="155" applyNumberFormat="0" applyAlignment="0" applyProtection="0"/>
    <xf numFmtId="176" fontId="57" fillId="0" borderId="153">
      <alignment horizontal="left"/>
    </xf>
    <xf numFmtId="0" fontId="52" fillId="65" borderId="159" applyNumberFormat="0" applyFont="0" applyAlignment="0" applyProtection="0"/>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3" fontId="57" fillId="0" borderId="153">
      <alignment horizontal="left"/>
    </xf>
    <xf numFmtId="0" fontId="51" fillId="65" borderId="159" applyNumberFormat="0" applyFont="0" applyAlignment="0" applyProtection="0"/>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3"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3" fontId="57" fillId="0" borderId="153">
      <alignment horizontal="left"/>
    </xf>
    <xf numFmtId="0" fontId="52" fillId="65" borderId="159" applyNumberFormat="0" applyFont="0" applyAlignment="0" applyProtection="0"/>
    <xf numFmtId="173" fontId="57" fillId="0" borderId="153">
      <alignment horizontal="left"/>
    </xf>
    <xf numFmtId="0" fontId="51" fillId="65" borderId="159" applyNumberFormat="0" applyFont="0" applyAlignment="0" applyProtection="0"/>
    <xf numFmtId="0" fontId="80" fillId="0" borderId="157" applyNumberFormat="0" applyFill="0" applyAlignment="0" applyProtection="0"/>
    <xf numFmtId="174" fontId="57" fillId="0" borderId="150">
      <alignment horizontal="left"/>
    </xf>
    <xf numFmtId="174" fontId="57" fillId="0" borderId="153">
      <alignment horizontal="left"/>
    </xf>
    <xf numFmtId="173" fontId="57" fillId="0" borderId="153">
      <alignment horizontal="left"/>
    </xf>
    <xf numFmtId="0" fontId="61" fillId="50" borderId="155" applyNumberFormat="0" applyAlignment="0" applyProtection="0"/>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3" fontId="57" fillId="0" borderId="153">
      <alignment horizontal="left"/>
    </xf>
    <xf numFmtId="176" fontId="57" fillId="0" borderId="153">
      <alignment horizontal="left"/>
    </xf>
    <xf numFmtId="0" fontId="51" fillId="65" borderId="159" applyNumberFormat="0" applyFont="0" applyAlignment="0" applyProtection="0"/>
    <xf numFmtId="176" fontId="57" fillId="0" borderId="150">
      <alignment horizontal="left"/>
    </xf>
    <xf numFmtId="173" fontId="57" fillId="0" borderId="153">
      <alignment horizontal="left"/>
    </xf>
    <xf numFmtId="174" fontId="57" fillId="0" borderId="153">
      <alignment horizontal="left"/>
    </xf>
    <xf numFmtId="173" fontId="57" fillId="0" borderId="153">
      <alignment horizontal="left"/>
    </xf>
    <xf numFmtId="0" fontId="51" fillId="65" borderId="159" applyNumberFormat="0" applyFont="0" applyAlignment="0" applyProtection="0"/>
    <xf numFmtId="0" fontId="52" fillId="65" borderId="159" applyNumberFormat="0" applyFont="0" applyAlignment="0" applyProtection="0"/>
    <xf numFmtId="174"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83" fillId="67" borderId="154"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1" fillId="50" borderId="155" applyNumberFormat="0" applyAlignment="0" applyProtection="0"/>
    <xf numFmtId="0" fontId="60" fillId="63"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103" fillId="64" borderId="155" applyNumberFormat="0" applyAlignment="0" applyProtection="0"/>
    <xf numFmtId="0" fontId="61" fillId="50" borderId="155" applyNumberFormat="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80" fillId="0" borderId="158" applyNumberFormat="0" applyFill="0" applyAlignment="0" applyProtection="0"/>
    <xf numFmtId="0" fontId="80" fillId="0" borderId="158"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51" fillId="65" borderId="159" applyNumberFormat="0" applyFont="0" applyAlignment="0" applyProtection="0"/>
    <xf numFmtId="0" fontId="62" fillId="0" borderId="156" applyNumberFormat="0" applyFill="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80" fillId="0" borderId="157" applyNumberFormat="0" applyFill="0" applyAlignment="0" applyProtection="0"/>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1" fillId="65" borderId="159" applyNumberFormat="0" applyFont="0" applyAlignment="0" applyProtection="0"/>
    <xf numFmtId="176" fontId="57" fillId="0" borderId="153">
      <alignment horizontal="left"/>
    </xf>
    <xf numFmtId="176" fontId="57" fillId="0" borderId="153">
      <alignment horizontal="left"/>
    </xf>
    <xf numFmtId="173" fontId="57" fillId="0" borderId="153">
      <alignment horizontal="left"/>
    </xf>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60" fillId="63" borderId="155" applyNumberFormat="0" applyAlignment="0" applyProtection="0"/>
    <xf numFmtId="0" fontId="52" fillId="65" borderId="159" applyNumberFormat="0" applyFont="0" applyAlignment="0" applyProtection="0"/>
    <xf numFmtId="0" fontId="52" fillId="65" borderId="159" applyNumberFormat="0" applyFont="0" applyAlignment="0" applyProtection="0"/>
    <xf numFmtId="0" fontId="51" fillId="65" borderId="159" applyNumberFormat="0" applyFont="0" applyAlignment="0" applyProtection="0"/>
    <xf numFmtId="0" fontId="17" fillId="70" borderId="150">
      <alignment horizontal="centerContinuous" wrapText="1"/>
    </xf>
    <xf numFmtId="179" fontId="17" fillId="70" borderId="150">
      <alignment horizontal="centerContinuous" wrapText="1"/>
    </xf>
    <xf numFmtId="174" fontId="57" fillId="0" borderId="153">
      <alignment horizontal="left"/>
    </xf>
    <xf numFmtId="174"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60" fillId="63" borderId="155" applyNumberFormat="0" applyAlignment="0" applyProtection="0"/>
    <xf numFmtId="0" fontId="60" fillId="63" borderId="155" applyNumberFormat="0" applyAlignment="0" applyProtection="0"/>
    <xf numFmtId="0" fontId="62" fillId="0" borderId="156" applyNumberFormat="0" applyFill="0" applyAlignment="0" applyProtection="0"/>
    <xf numFmtId="0" fontId="62" fillId="0" borderId="156" applyNumberFormat="0" applyFill="0" applyAlignment="0" applyProtection="0"/>
    <xf numFmtId="0" fontId="51"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62" fillId="0" borderId="156" applyNumberFormat="0" applyFill="0" applyAlignment="0" applyProtection="0"/>
    <xf numFmtId="0" fontId="61" fillId="50" borderId="155" applyNumberFormat="0" applyAlignment="0" applyProtection="0"/>
    <xf numFmtId="0" fontId="61" fillId="50" borderId="155" applyNumberFormat="0" applyAlignment="0" applyProtection="0"/>
    <xf numFmtId="0" fontId="84" fillId="67" borderId="155" applyNumberFormat="0" applyAlignment="0" applyProtection="0"/>
    <xf numFmtId="0" fontId="60" fillId="63" borderId="155" applyNumberFormat="0" applyAlignment="0" applyProtection="0"/>
    <xf numFmtId="0" fontId="60" fillId="63" borderId="155" applyNumberFormat="0" applyAlignment="0" applyProtection="0"/>
    <xf numFmtId="0" fontId="59" fillId="63" borderId="154" applyNumberFormat="0" applyAlignment="0" applyProtection="0"/>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3" fontId="57" fillId="0" borderId="150">
      <alignment horizontal="left"/>
    </xf>
    <xf numFmtId="176" fontId="57" fillId="0" borderId="150">
      <alignment horizontal="left"/>
    </xf>
    <xf numFmtId="174" fontId="57" fillId="0" borderId="150">
      <alignment horizontal="left"/>
    </xf>
    <xf numFmtId="0" fontId="52" fillId="65" borderId="159" applyNumberFormat="0" applyFont="0" applyAlignment="0" applyProtection="0"/>
    <xf numFmtId="175" fontId="57" fillId="0" borderId="150">
      <alignment horizontal="left"/>
    </xf>
    <xf numFmtId="173" fontId="57" fillId="0" borderId="153">
      <alignment horizontal="left"/>
    </xf>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84" fillId="67" borderId="155" applyNumberFormat="0" applyAlignment="0" applyProtection="0"/>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0" fontId="60" fillId="63" borderId="155" applyNumberFormat="0" applyAlignment="0" applyProtection="0"/>
    <xf numFmtId="0" fontId="51" fillId="65" borderId="159" applyNumberFormat="0" applyFont="0" applyAlignment="0" applyProtection="0"/>
    <xf numFmtId="173" fontId="57" fillId="0" borderId="153">
      <alignment horizontal="left"/>
    </xf>
    <xf numFmtId="0" fontId="59" fillId="63" borderId="154" applyNumberFormat="0" applyAlignment="0" applyProtection="0"/>
    <xf numFmtId="0" fontId="51" fillId="65" borderId="159" applyNumberFormat="0" applyFont="0" applyAlignment="0" applyProtection="0"/>
    <xf numFmtId="0" fontId="59" fillId="63" borderId="154" applyNumberFormat="0" applyAlignment="0" applyProtection="0"/>
    <xf numFmtId="0" fontId="52" fillId="65" borderId="159" applyNumberFormat="0" applyFont="0" applyAlignment="0" applyProtection="0"/>
    <xf numFmtId="0" fontId="62" fillId="0" borderId="156" applyNumberFormat="0" applyFill="0" applyAlignment="0" applyProtection="0"/>
    <xf numFmtId="176"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0" fontId="103" fillId="64" borderId="155" applyNumberFormat="0" applyAlignment="0" applyProtection="0"/>
    <xf numFmtId="173" fontId="57" fillId="0" borderId="153">
      <alignment horizontal="left"/>
    </xf>
    <xf numFmtId="173" fontId="57" fillId="0" borderId="153">
      <alignment horizontal="left"/>
    </xf>
    <xf numFmtId="0" fontId="51" fillId="65" borderId="159" applyNumberFormat="0" applyFont="0" applyAlignment="0" applyProtection="0"/>
    <xf numFmtId="173" fontId="57" fillId="0" borderId="153">
      <alignment horizontal="left"/>
    </xf>
    <xf numFmtId="173"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173" fontId="57" fillId="0" borderId="153">
      <alignment horizontal="left"/>
    </xf>
    <xf numFmtId="0" fontId="52" fillId="65" borderId="159" applyNumberFormat="0" applyFont="0" applyAlignment="0" applyProtection="0"/>
    <xf numFmtId="176" fontId="57" fillId="0" borderId="153">
      <alignment horizontal="left"/>
    </xf>
    <xf numFmtId="173" fontId="57" fillId="0" borderId="153">
      <alignment horizontal="left"/>
    </xf>
    <xf numFmtId="176" fontId="57" fillId="0" borderId="153">
      <alignment horizontal="left"/>
    </xf>
    <xf numFmtId="176" fontId="57" fillId="0" borderId="153">
      <alignment horizontal="left"/>
    </xf>
    <xf numFmtId="0" fontId="147" fillId="71" borderId="149">
      <alignment horizontal="left" vertical="top" wrapText="1"/>
    </xf>
    <xf numFmtId="176" fontId="57" fillId="0" borderId="153">
      <alignment horizontal="left"/>
    </xf>
    <xf numFmtId="176"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5" fontId="57" fillId="0" borderId="150">
      <alignment horizontal="left"/>
    </xf>
    <xf numFmtId="175" fontId="57" fillId="0" borderId="150">
      <alignment horizontal="left"/>
    </xf>
    <xf numFmtId="176" fontId="57" fillId="0" borderId="150">
      <alignment horizontal="left"/>
    </xf>
    <xf numFmtId="173" fontId="57" fillId="0" borderId="150">
      <alignment horizontal="left"/>
    </xf>
    <xf numFmtId="174" fontId="57" fillId="0" borderId="150">
      <alignment horizontal="left"/>
    </xf>
    <xf numFmtId="0" fontId="18" fillId="0" borderId="152" applyAlignment="0">
      <alignment horizontal="left"/>
    </xf>
    <xf numFmtId="0" fontId="18" fillId="0" borderId="152" applyAlignment="0">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83" fillId="67" borderId="154" applyNumberForma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62" fillId="0" borderId="156" applyNumberFormat="0" applyFill="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84" fillId="67" borderId="155" applyNumberFormat="0" applyAlignment="0" applyProtection="0"/>
    <xf numFmtId="0" fontId="60" fillId="63" borderId="155" applyNumberFormat="0" applyAlignment="0" applyProtection="0"/>
    <xf numFmtId="0" fontId="59" fillId="63" borderId="154" applyNumberFormat="0" applyAlignment="0" applyProtection="0"/>
    <xf numFmtId="0" fontId="59" fillId="63" borderId="154" applyNumberFormat="0" applyAlignment="0" applyProtection="0"/>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6"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9" fontId="183" fillId="70" borderId="152">
      <alignment wrapText="1"/>
    </xf>
    <xf numFmtId="176" fontId="57" fillId="0" borderId="150">
      <alignment horizontal="left"/>
    </xf>
    <xf numFmtId="175" fontId="57" fillId="0" borderId="150">
      <alignment horizontal="left"/>
    </xf>
    <xf numFmtId="174" fontId="57" fillId="0" borderId="150">
      <alignment horizontal="left"/>
    </xf>
    <xf numFmtId="174" fontId="57" fillId="0" borderId="150">
      <alignment horizontal="left"/>
    </xf>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61" fillId="50" borderId="155" applyNumberFormat="0" applyAlignment="0" applyProtection="0"/>
    <xf numFmtId="0" fontId="61" fillId="50" borderId="155" applyNumberFormat="0" applyAlignment="0" applyProtection="0"/>
    <xf numFmtId="0" fontId="60" fillId="63" borderId="155" applyNumberFormat="0" applyAlignment="0" applyProtection="0"/>
    <xf numFmtId="0" fontId="59" fillId="63" borderId="154" applyNumberFormat="0" applyAlignment="0" applyProtection="0"/>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6" fontId="57" fillId="0" borderId="150">
      <alignment horizontal="left"/>
    </xf>
    <xf numFmtId="175" fontId="57" fillId="0" borderId="150">
      <alignment horizontal="left"/>
    </xf>
    <xf numFmtId="0" fontId="51"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9" fillId="63" borderId="154" applyNumberFormat="0" applyAlignment="0" applyProtection="0"/>
    <xf numFmtId="0" fontId="51" fillId="65" borderId="159" applyNumberFormat="0" applyFont="0" applyAlignment="0" applyProtection="0"/>
    <xf numFmtId="0" fontId="51" fillId="65" borderId="159" applyNumberFormat="0" applyFont="0" applyAlignment="0" applyProtection="0"/>
    <xf numFmtId="0" fontId="61" fillId="50" borderId="155" applyNumberFormat="0" applyAlignment="0" applyProtection="0"/>
    <xf numFmtId="0" fontId="84" fillId="67" borderId="155" applyNumberFormat="0" applyAlignment="0" applyProtection="0"/>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83" fillId="67" borderId="154" applyNumberFormat="0" applyAlignment="0" applyProtection="0"/>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9" fontId="183" fillId="70" borderId="152">
      <alignment wrapText="1"/>
    </xf>
    <xf numFmtId="0" fontId="85" fillId="0" borderId="150"/>
    <xf numFmtId="0" fontId="51" fillId="65" borderId="159" applyNumberFormat="0" applyFont="0" applyAlignment="0" applyProtection="0"/>
    <xf numFmtId="0" fontId="84" fillId="67" borderId="155" applyNumberFormat="0" applyAlignment="0" applyProtection="0"/>
    <xf numFmtId="0" fontId="51" fillId="65" borderId="159" applyNumberFormat="0" applyFont="0" applyAlignment="0" applyProtection="0"/>
    <xf numFmtId="0" fontId="84" fillId="67" borderId="155" applyNumberFormat="0" applyAlignment="0" applyProtection="0"/>
    <xf numFmtId="0" fontId="51" fillId="65" borderId="159" applyNumberFormat="0" applyFont="0" applyAlignment="0" applyProtection="0"/>
    <xf numFmtId="0" fontId="109" fillId="65" borderId="159" applyNumberFormat="0" applyFont="0" applyAlignment="0" applyProtection="0"/>
    <xf numFmtId="0" fontId="51" fillId="65" borderId="159" applyNumberFormat="0" applyFont="0" applyAlignment="0" applyProtection="0"/>
    <xf numFmtId="0" fontId="84" fillId="67" borderId="155" applyNumberFormat="0" applyAlignment="0" applyProtection="0"/>
    <xf numFmtId="174" fontId="57" fillId="0" borderId="138">
      <alignment horizontal="left"/>
    </xf>
    <xf numFmtId="174" fontId="57" fillId="0" borderId="138">
      <alignment horizontal="left"/>
    </xf>
    <xf numFmtId="174" fontId="57" fillId="0" borderId="138">
      <alignment horizontal="left"/>
    </xf>
    <xf numFmtId="175" fontId="57" fillId="0" borderId="138">
      <alignment horizontal="left"/>
    </xf>
    <xf numFmtId="175" fontId="57" fillId="0" borderId="138">
      <alignment horizontal="left"/>
    </xf>
    <xf numFmtId="175" fontId="57" fillId="0" borderId="138">
      <alignment horizontal="left"/>
    </xf>
    <xf numFmtId="176" fontId="57" fillId="0" borderId="138">
      <alignment horizontal="left"/>
    </xf>
    <xf numFmtId="176" fontId="57" fillId="0" borderId="138">
      <alignment horizontal="left"/>
    </xf>
    <xf numFmtId="176" fontId="57" fillId="0" borderId="138">
      <alignment horizontal="left"/>
    </xf>
    <xf numFmtId="173" fontId="57" fillId="0" borderId="138">
      <alignment horizontal="left"/>
    </xf>
    <xf numFmtId="173" fontId="57" fillId="0" borderId="138">
      <alignment horizontal="left"/>
    </xf>
    <xf numFmtId="173" fontId="57" fillId="0" borderId="138">
      <alignment horizontal="left"/>
    </xf>
    <xf numFmtId="174" fontId="57" fillId="0" borderId="138">
      <alignment horizontal="left"/>
    </xf>
    <xf numFmtId="174" fontId="57" fillId="0" borderId="138">
      <alignment horizontal="left"/>
    </xf>
    <xf numFmtId="174" fontId="57" fillId="0" borderId="138">
      <alignment horizontal="left"/>
    </xf>
    <xf numFmtId="175" fontId="57" fillId="0" borderId="138">
      <alignment horizontal="left"/>
    </xf>
    <xf numFmtId="175" fontId="57" fillId="0" borderId="138">
      <alignment horizontal="left"/>
    </xf>
    <xf numFmtId="175" fontId="57" fillId="0" borderId="138">
      <alignment horizontal="left"/>
    </xf>
    <xf numFmtId="176" fontId="57" fillId="0" borderId="138">
      <alignment horizontal="left"/>
    </xf>
    <xf numFmtId="176" fontId="57" fillId="0" borderId="138">
      <alignment horizontal="left"/>
    </xf>
    <xf numFmtId="176" fontId="57" fillId="0" borderId="138">
      <alignment horizontal="left"/>
    </xf>
    <xf numFmtId="173" fontId="57" fillId="0" borderId="138">
      <alignment horizontal="left"/>
    </xf>
    <xf numFmtId="173" fontId="57" fillId="0" borderId="138">
      <alignment horizontal="left"/>
    </xf>
    <xf numFmtId="173" fontId="57" fillId="0" borderId="138">
      <alignment horizontal="left"/>
    </xf>
    <xf numFmtId="0" fontId="85" fillId="0" borderId="138"/>
    <xf numFmtId="0" fontId="81" fillId="70" borderId="138">
      <alignment horizontal="left"/>
    </xf>
    <xf numFmtId="0" fontId="17" fillId="70" borderId="138">
      <alignment horizontal="centerContinuous" wrapText="1"/>
    </xf>
    <xf numFmtId="0" fontId="85" fillId="70" borderId="138"/>
    <xf numFmtId="174" fontId="57" fillId="0" borderId="138">
      <alignment horizontal="left"/>
    </xf>
    <xf numFmtId="175" fontId="57" fillId="0" borderId="138">
      <alignment horizontal="left"/>
    </xf>
    <xf numFmtId="176" fontId="57" fillId="0" borderId="138">
      <alignment horizontal="left"/>
    </xf>
    <xf numFmtId="173" fontId="57" fillId="0" borderId="138">
      <alignment horizontal="left"/>
    </xf>
    <xf numFmtId="0" fontId="85" fillId="0" borderId="138"/>
    <xf numFmtId="179" fontId="17" fillId="44" borderId="138"/>
    <xf numFmtId="179" fontId="17" fillId="70" borderId="138">
      <alignment horizontal="centerContinuous" wrapText="1"/>
    </xf>
    <xf numFmtId="0" fontId="17" fillId="70" borderId="138">
      <alignment horizontal="centerContinuous" wrapText="1"/>
    </xf>
    <xf numFmtId="0" fontId="85" fillId="70" borderId="138"/>
    <xf numFmtId="179" fontId="147" fillId="71" borderId="138">
      <alignment horizontal="left" vertical="top" wrapText="1"/>
    </xf>
    <xf numFmtId="179" fontId="17" fillId="70" borderId="138">
      <alignment horizontal="centerContinuous" wrapText="1"/>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4"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109" fillId="65" borderId="159" applyNumberFormat="0" applyFont="0" applyAlignment="0" applyProtection="0"/>
    <xf numFmtId="0" fontId="109" fillId="65" borderId="159" applyNumberFormat="0" applyFont="0" applyAlignment="0" applyProtection="0"/>
    <xf numFmtId="0" fontId="157" fillId="67" borderId="154" applyNumberFormat="0" applyAlignment="0" applyProtection="0"/>
    <xf numFmtId="0" fontId="83" fillId="67" borderId="154" applyNumberFormat="0" applyAlignment="0" applyProtection="0"/>
    <xf numFmtId="0" fontId="158" fillId="63" borderId="154" applyNumberFormat="0" applyAlignment="0" applyProtection="0"/>
    <xf numFmtId="0" fontId="161" fillId="67" borderId="155" applyNumberFormat="0" applyAlignment="0" applyProtection="0"/>
    <xf numFmtId="0" fontId="84" fillId="67" borderId="155" applyNumberFormat="0" applyAlignment="0" applyProtection="0"/>
    <xf numFmtId="0" fontId="163" fillId="63" borderId="155" applyNumberFormat="0" applyAlignment="0" applyProtection="0"/>
    <xf numFmtId="179" fontId="159" fillId="67" borderId="155" applyNumberFormat="0" applyAlignment="0" applyProtection="0"/>
    <xf numFmtId="179" fontId="159" fillId="67" borderId="155" applyNumberFormat="0" applyAlignment="0" applyProtection="0"/>
    <xf numFmtId="0" fontId="168" fillId="64" borderId="155" applyNumberFormat="0" applyAlignment="0" applyProtection="0"/>
    <xf numFmtId="0" fontId="103" fillId="64" borderId="155" applyNumberFormat="0" applyAlignment="0" applyProtection="0"/>
    <xf numFmtId="0" fontId="169" fillId="50" borderId="155" applyNumberFormat="0" applyAlignment="0" applyProtection="0"/>
    <xf numFmtId="0" fontId="80" fillId="0" borderId="157" applyNumberFormat="0" applyFill="0" applyAlignment="0" applyProtection="0"/>
    <xf numFmtId="0" fontId="28" fillId="0" borderId="157" applyNumberFormat="0" applyFill="0" applyAlignment="0" applyProtection="0"/>
    <xf numFmtId="0" fontId="170" fillId="0" borderId="157" applyNumberFormat="0" applyFill="0" applyAlignment="0" applyProtection="0"/>
    <xf numFmtId="0" fontId="171" fillId="0" borderId="157" applyNumberFormat="0" applyFill="0" applyAlignment="0" applyProtection="0"/>
    <xf numFmtId="0" fontId="33" fillId="0" borderId="157" applyNumberFormat="0" applyFill="0" applyAlignment="0" applyProtection="0"/>
    <xf numFmtId="0" fontId="33" fillId="0" borderId="157" applyNumberFormat="0" applyFill="0" applyAlignment="0" applyProtection="0"/>
    <xf numFmtId="0" fontId="55" fillId="0" borderId="156" applyNumberFormat="0" applyFill="0" applyAlignment="0" applyProtection="0"/>
    <xf numFmtId="0" fontId="17" fillId="64" borderId="159" applyNumberFormat="0" applyFont="0" applyAlignment="0" applyProtection="0"/>
    <xf numFmtId="179" fontId="182" fillId="64" borderId="155" applyNumberFormat="0" applyAlignment="0" applyProtection="0"/>
    <xf numFmtId="179" fontId="182" fillId="64" borderId="155" applyNumberFormat="0" applyAlignment="0" applyProtection="0"/>
    <xf numFmtId="179" fontId="191" fillId="65" borderId="159" applyNumberFormat="0" applyFont="0" applyAlignment="0" applyProtection="0"/>
    <xf numFmtId="179" fontId="191" fillId="65" borderId="159" applyNumberFormat="0" applyFont="0" applyAlignment="0" applyProtection="0"/>
    <xf numFmtId="0" fontId="54" fillId="65" borderId="159" applyNumberFormat="0" applyFont="0" applyAlignment="0" applyProtection="0"/>
    <xf numFmtId="0" fontId="54" fillId="65" borderId="159" applyNumberFormat="0" applyFont="0" applyAlignment="0" applyProtection="0"/>
    <xf numFmtId="0" fontId="52" fillId="65" borderId="159" applyNumberFormat="0" applyFont="0" applyAlignment="0" applyProtection="0"/>
    <xf numFmtId="0" fontId="54" fillId="65" borderId="159" applyNumberFormat="0" applyFont="0" applyAlignment="0" applyProtection="0"/>
    <xf numFmtId="0" fontId="54" fillId="65" borderId="159" applyNumberFormat="0" applyFont="0" applyAlignment="0" applyProtection="0"/>
    <xf numFmtId="0" fontId="17" fillId="65" borderId="159" applyNumberFormat="0" applyFont="0" applyAlignment="0" applyProtection="0"/>
    <xf numFmtId="179" fontId="192" fillId="67" borderId="154" applyNumberFormat="0" applyAlignment="0" applyProtection="0"/>
    <xf numFmtId="179" fontId="192" fillId="67" borderId="154" applyNumberFormat="0" applyAlignment="0" applyProtection="0"/>
    <xf numFmtId="179" fontId="9" fillId="0" borderId="158" applyNumberFormat="0" applyFill="0" applyAlignment="0" applyProtection="0"/>
    <xf numFmtId="179" fontId="33" fillId="0" borderId="157" applyNumberFormat="0" applyFill="0" applyAlignment="0" applyProtection="0"/>
    <xf numFmtId="179" fontId="9" fillId="0" borderId="158" applyNumberFormat="0" applyFill="0" applyAlignment="0" applyProtection="0"/>
    <xf numFmtId="0" fontId="51" fillId="65" borderId="159" applyNumberFormat="0" applyFont="0" applyAlignment="0" applyProtection="0"/>
    <xf numFmtId="0" fontId="83" fillId="63" borderId="154" applyNumberFormat="0" applyAlignment="0" applyProtection="0"/>
    <xf numFmtId="0" fontId="83" fillId="63" borderId="154" applyNumberFormat="0" applyAlignment="0" applyProtection="0"/>
    <xf numFmtId="0" fontId="237" fillId="63" borderId="155" applyNumberFormat="0" applyAlignment="0" applyProtection="0"/>
    <xf numFmtId="0" fontId="237" fillId="63" borderId="155" applyNumberFormat="0" applyAlignment="0" applyProtection="0"/>
    <xf numFmtId="0" fontId="237" fillId="63" borderId="155" applyNumberFormat="0" applyAlignment="0" applyProtection="0"/>
    <xf numFmtId="0" fontId="103" fillId="50" borderId="155" applyNumberFormat="0" applyAlignment="0" applyProtection="0"/>
    <xf numFmtId="0" fontId="103" fillId="50" borderId="155" applyNumberFormat="0" applyAlignment="0" applyProtection="0"/>
    <xf numFmtId="0" fontId="103" fillId="50" borderId="155" applyNumberFormat="0" applyAlignment="0" applyProtection="0"/>
    <xf numFmtId="0" fontId="80" fillId="0" borderId="156" applyNumberFormat="0" applyFill="0" applyAlignment="0" applyProtection="0"/>
    <xf numFmtId="0" fontId="80" fillId="0" borderId="156" applyNumberFormat="0" applyFill="0" applyAlignment="0" applyProtection="0"/>
    <xf numFmtId="0" fontId="33" fillId="0" borderId="157" applyNumberFormat="0" applyFill="0" applyAlignment="0" applyProtection="0"/>
    <xf numFmtId="0" fontId="17" fillId="65" borderId="159" applyNumberFormat="0" applyFont="0" applyAlignment="0" applyProtection="0"/>
    <xf numFmtId="0" fontId="17" fillId="65" borderId="159" applyNumberFormat="0" applyFont="0" applyAlignment="0" applyProtection="0"/>
    <xf numFmtId="0" fontId="83" fillId="63" borderId="154" applyNumberFormat="0" applyAlignment="0" applyProtection="0"/>
    <xf numFmtId="0" fontId="83" fillId="63" borderId="154" applyNumberFormat="0" applyAlignment="0" applyProtection="0"/>
    <xf numFmtId="0" fontId="237" fillId="63" borderId="155" applyNumberFormat="0" applyAlignment="0" applyProtection="0"/>
    <xf numFmtId="0" fontId="237" fillId="63" borderId="155" applyNumberFormat="0" applyAlignment="0" applyProtection="0"/>
    <xf numFmtId="0" fontId="237" fillId="63" borderId="155" applyNumberFormat="0" applyAlignment="0" applyProtection="0"/>
    <xf numFmtId="0" fontId="103" fillId="50" borderId="155" applyNumberFormat="0" applyAlignment="0" applyProtection="0"/>
    <xf numFmtId="0" fontId="103" fillId="50" borderId="155" applyNumberFormat="0" applyAlignment="0" applyProtection="0"/>
    <xf numFmtId="0" fontId="103" fillId="50" borderId="155" applyNumberFormat="0" applyAlignment="0" applyProtection="0"/>
    <xf numFmtId="0" fontId="80" fillId="0" borderId="156" applyNumberFormat="0" applyFill="0" applyAlignment="0" applyProtection="0"/>
    <xf numFmtId="0" fontId="80" fillId="0" borderId="156" applyNumberFormat="0" applyFill="0" applyAlignment="0" applyProtection="0"/>
    <xf numFmtId="0" fontId="17" fillId="65" borderId="159" applyNumberFormat="0" applyFont="0" applyAlignment="0" applyProtection="0"/>
    <xf numFmtId="0" fontId="17" fillId="65" borderId="159" applyNumberFormat="0" applyFont="0" applyAlignment="0" applyProtection="0"/>
    <xf numFmtId="0" fontId="54" fillId="65" borderId="159" applyNumberFormat="0" applyFont="0" applyAlignment="0" applyProtection="0"/>
    <xf numFmtId="0" fontId="59" fillId="63" borderId="154" applyNumberFormat="0" applyAlignment="0" applyProtection="0"/>
    <xf numFmtId="0" fontId="60" fillId="63" borderId="155" applyNumberFormat="0" applyAlignment="0" applyProtection="0"/>
    <xf numFmtId="0" fontId="62" fillId="0" borderId="156" applyNumberFormat="0" applyFill="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17" fillId="65" borderId="159" applyNumberFormat="0" applyFont="0" applyAlignment="0" applyProtection="0"/>
    <xf numFmtId="0" fontId="114" fillId="65" borderId="159" applyNumberFormat="0" applyFont="0" applyAlignment="0" applyProtection="0"/>
    <xf numFmtId="0" fontId="17" fillId="65" borderId="159" applyNumberFormat="0" applyFont="0" applyAlignment="0" applyProtection="0"/>
    <xf numFmtId="173" fontId="57" fillId="0" borderId="153">
      <alignment horizontal="left"/>
    </xf>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1" fillId="65" borderId="159" applyNumberFormat="0" applyFont="0" applyAlignment="0" applyProtection="0"/>
    <xf numFmtId="174" fontId="57" fillId="0" borderId="153">
      <alignment horizontal="left"/>
    </xf>
    <xf numFmtId="173" fontId="57" fillId="0" borderId="153">
      <alignment horizontal="left"/>
    </xf>
    <xf numFmtId="0" fontId="59" fillId="63" borderId="154" applyNumberFormat="0" applyAlignment="0" applyProtection="0"/>
    <xf numFmtId="0" fontId="51" fillId="65" borderId="159" applyNumberFormat="0" applyFont="0" applyAlignment="0" applyProtection="0"/>
    <xf numFmtId="0" fontId="51" fillId="65" borderId="159" applyNumberFormat="0" applyFon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179" fontId="147" fillId="71" borderId="150">
      <alignment horizontal="left" vertical="top" wrapText="1"/>
    </xf>
    <xf numFmtId="174"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83" fillId="67" borderId="154" applyNumberFormat="0" applyAlignment="0" applyProtection="0"/>
    <xf numFmtId="0" fontId="60" fillId="63" borderId="155" applyNumberFormat="0" applyAlignment="0" applyProtection="0"/>
    <xf numFmtId="0" fontId="62" fillId="0" borderId="156" applyNumberFormat="0" applyFill="0" applyAlignment="0" applyProtection="0"/>
    <xf numFmtId="0" fontId="62" fillId="0" borderId="156" applyNumberFormat="0" applyFill="0" applyAlignment="0" applyProtection="0"/>
    <xf numFmtId="0" fontId="51" fillId="65" borderId="159" applyNumberFormat="0" applyFont="0" applyAlignment="0" applyProtection="0"/>
    <xf numFmtId="0" fontId="52" fillId="65" borderId="159" applyNumberFormat="0" applyFont="0" applyAlignment="0" applyProtection="0"/>
    <xf numFmtId="174" fontId="57" fillId="0" borderId="153">
      <alignment horizontal="left"/>
    </xf>
    <xf numFmtId="174" fontId="57" fillId="0" borderId="153">
      <alignment horizontal="left"/>
    </xf>
    <xf numFmtId="173" fontId="57" fillId="0" borderId="153">
      <alignment horizontal="left"/>
    </xf>
    <xf numFmtId="173" fontId="57" fillId="0" borderId="153">
      <alignment horizontal="left"/>
    </xf>
    <xf numFmtId="0" fontId="51" fillId="65" borderId="159" applyNumberFormat="0" applyFont="0" applyAlignment="0" applyProtection="0"/>
    <xf numFmtId="0" fontId="109"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173" fontId="57" fillId="0" borderId="150">
      <alignment horizontal="left"/>
    </xf>
    <xf numFmtId="174" fontId="57" fillId="0" borderId="153">
      <alignment horizontal="left"/>
    </xf>
    <xf numFmtId="173" fontId="57" fillId="0" borderId="153">
      <alignment horizontal="left"/>
    </xf>
    <xf numFmtId="0" fontId="61" fillId="50" borderId="155" applyNumberFormat="0" applyAlignment="0" applyProtection="0"/>
    <xf numFmtId="0" fontId="85" fillId="0" borderId="150"/>
    <xf numFmtId="173" fontId="57" fillId="0" borderId="153">
      <alignment horizontal="left"/>
    </xf>
    <xf numFmtId="0" fontId="59" fillId="63" borderId="154" applyNumberFormat="0" applyAlignment="0" applyProtection="0"/>
    <xf numFmtId="0" fontId="61" fillId="50" borderId="155" applyNumberFormat="0" applyAlignment="0" applyProtection="0"/>
    <xf numFmtId="0" fontId="52" fillId="65" borderId="159" applyNumberFormat="0" applyFont="0" applyAlignment="0" applyProtection="0"/>
    <xf numFmtId="174" fontId="57" fillId="0" borderId="153">
      <alignment horizontal="left"/>
    </xf>
    <xf numFmtId="0" fontId="51" fillId="65" borderId="159" applyNumberFormat="0" applyFont="0" applyAlignment="0" applyProtection="0"/>
    <xf numFmtId="0" fontId="18" fillId="0" borderId="152" applyAlignment="0">
      <alignment horizontal="left"/>
    </xf>
    <xf numFmtId="174" fontId="57" fillId="0" borderId="150">
      <alignment horizontal="left"/>
    </xf>
    <xf numFmtId="173" fontId="57" fillId="0" borderId="150">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59" fillId="63" borderId="154" applyNumberFormat="0" applyAlignment="0" applyProtection="0"/>
    <xf numFmtId="0" fontId="59" fillId="63" borderId="154" applyNumberFormat="0" applyAlignment="0" applyProtection="0"/>
    <xf numFmtId="0" fontId="83" fillId="67" borderId="154" applyNumberFormat="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1" fillId="65" borderId="159" applyNumberFormat="0" applyFont="0" applyAlignment="0" applyProtection="0"/>
    <xf numFmtId="0" fontId="109"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174" fontId="57" fillId="0" borderId="153">
      <alignment horizontal="left"/>
    </xf>
    <xf numFmtId="173" fontId="57" fillId="0" borderId="153">
      <alignment horizontal="left"/>
    </xf>
    <xf numFmtId="0" fontId="60" fillId="63" borderId="155" applyNumberFormat="0" applyAlignment="0" applyProtection="0"/>
    <xf numFmtId="0" fontId="62" fillId="0" borderId="156" applyNumberFormat="0" applyFill="0" applyAlignment="0" applyProtection="0"/>
    <xf numFmtId="0" fontId="51" fillId="65" borderId="159" applyNumberFormat="0" applyFont="0" applyAlignment="0" applyProtection="0"/>
    <xf numFmtId="179" fontId="17" fillId="44" borderId="150"/>
    <xf numFmtId="179" fontId="85" fillId="70" borderId="152">
      <alignment wrapText="1"/>
    </xf>
    <xf numFmtId="174"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83" fillId="67" borderId="154" applyNumberFormat="0" applyAlignment="0" applyProtection="0"/>
    <xf numFmtId="0" fontId="60" fillId="63" borderId="155" applyNumberFormat="0" applyAlignment="0" applyProtection="0"/>
    <xf numFmtId="0" fontId="60" fillId="63" borderId="155" applyNumberFormat="0" applyAlignment="0" applyProtection="0"/>
    <xf numFmtId="0" fontId="62" fillId="0" borderId="156" applyNumberFormat="0" applyFill="0" applyAlignment="0" applyProtection="0"/>
    <xf numFmtId="0" fontId="62" fillId="0" borderId="156" applyNumberFormat="0" applyFill="0" applyAlignment="0" applyProtection="0"/>
    <xf numFmtId="0" fontId="109"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174" fontId="57" fillId="0" borderId="153">
      <alignment horizontal="left"/>
    </xf>
    <xf numFmtId="174" fontId="57" fillId="0" borderId="153">
      <alignment horizontal="left"/>
    </xf>
    <xf numFmtId="174" fontId="57" fillId="0" borderId="153">
      <alignment horizontal="left"/>
    </xf>
    <xf numFmtId="173" fontId="57" fillId="0" borderId="153">
      <alignment horizontal="left"/>
    </xf>
    <xf numFmtId="0" fontId="60" fillId="63" borderId="155" applyNumberFormat="0" applyAlignment="0" applyProtection="0"/>
    <xf numFmtId="0" fontId="80" fillId="0" borderId="158" applyNumberFormat="0" applyFill="0" applyAlignment="0" applyProtection="0"/>
    <xf numFmtId="0" fontId="51" fillId="65" borderId="159" applyNumberFormat="0" applyFont="0" applyAlignment="0" applyProtection="0"/>
    <xf numFmtId="0" fontId="51" fillId="65" borderId="159" applyNumberFormat="0" applyFont="0" applyAlignment="0" applyProtection="0"/>
    <xf numFmtId="174" fontId="57" fillId="0" borderId="150">
      <alignment horizontal="left"/>
    </xf>
    <xf numFmtId="173" fontId="57" fillId="0" borderId="150">
      <alignment horizontal="left"/>
    </xf>
    <xf numFmtId="176" fontId="57" fillId="0" borderId="150">
      <alignment horizontal="left"/>
    </xf>
    <xf numFmtId="173" fontId="57" fillId="0" borderId="150">
      <alignment horizontal="left"/>
    </xf>
    <xf numFmtId="0" fontId="18" fillId="0" borderId="152" applyAlignment="0">
      <alignment horizontal="left"/>
    </xf>
    <xf numFmtId="0" fontId="18" fillId="0" borderId="152" applyAlignment="0">
      <alignment horizontal="left"/>
    </xf>
    <xf numFmtId="0" fontId="18" fillId="0" borderId="152" applyAlignment="0">
      <alignment horizontal="left"/>
    </xf>
    <xf numFmtId="0" fontId="18" fillId="0" borderId="152" applyAlignment="0">
      <alignment horizontal="left"/>
    </xf>
    <xf numFmtId="0" fontId="17" fillId="70" borderId="150">
      <alignment horizontal="centerContinuous" wrapText="1"/>
    </xf>
    <xf numFmtId="0" fontId="85" fillId="70" borderId="152">
      <alignment wrapText="1"/>
    </xf>
    <xf numFmtId="175" fontId="57" fillId="0" borderId="150">
      <alignment horizontal="left"/>
    </xf>
    <xf numFmtId="0" fontId="147" fillId="71" borderId="151">
      <alignment horizontal="left" vertical="top"/>
    </xf>
    <xf numFmtId="179" fontId="17" fillId="70" borderId="150">
      <alignment horizontal="centerContinuous" wrapText="1"/>
    </xf>
    <xf numFmtId="179" fontId="193" fillId="71" borderId="151">
      <alignment horizontal="left" vertical="top" wrapText="1"/>
    </xf>
    <xf numFmtId="179" fontId="85" fillId="70" borderId="152">
      <alignment wrapText="1"/>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6"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59" fillId="63" borderId="154" applyNumberFormat="0" applyAlignment="0" applyProtection="0"/>
    <xf numFmtId="0" fontId="60" fillId="63" borderId="155" applyNumberFormat="0" applyAlignment="0" applyProtection="0"/>
    <xf numFmtId="0" fontId="62" fillId="0" borderId="156" applyNumberFormat="0" applyFill="0" applyAlignment="0" applyProtection="0"/>
    <xf numFmtId="0" fontId="80" fillId="0" borderId="158" applyNumberFormat="0" applyFill="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17"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176" fontId="57" fillId="0" borderId="153">
      <alignment horizontal="left"/>
    </xf>
    <xf numFmtId="173" fontId="57" fillId="0" borderId="153">
      <alignment horizontal="left"/>
    </xf>
    <xf numFmtId="0" fontId="61" fillId="50" borderId="155" applyNumberFormat="0" applyAlignment="0" applyProtection="0"/>
    <xf numFmtId="0" fontId="103" fillId="64" borderId="155" applyNumberFormat="0" applyAlignment="0" applyProtection="0"/>
    <xf numFmtId="0" fontId="51" fillId="65" borderId="159" applyNumberFormat="0" applyFont="0" applyAlignment="0" applyProtection="0"/>
    <xf numFmtId="0" fontId="80" fillId="0" borderId="157" applyNumberFormat="0" applyFill="0" applyAlignment="0" applyProtection="0"/>
    <xf numFmtId="0" fontId="51" fillId="65" borderId="159" applyNumberFormat="0" applyFont="0" applyAlignment="0" applyProtection="0"/>
    <xf numFmtId="176" fontId="57" fillId="0" borderId="153">
      <alignment horizontal="left"/>
    </xf>
    <xf numFmtId="176" fontId="57" fillId="0" borderId="153">
      <alignment horizontal="left"/>
    </xf>
    <xf numFmtId="0" fontId="51" fillId="65" borderId="159" applyNumberFormat="0" applyFont="0" applyAlignment="0" applyProtection="0"/>
    <xf numFmtId="0" fontId="51" fillId="65" borderId="159" applyNumberFormat="0" applyFont="0" applyAlignment="0" applyProtection="0"/>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59" fillId="63" borderId="154" applyNumberForma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60" fillId="63" borderId="155" applyNumberFormat="0" applyAlignment="0" applyProtection="0"/>
    <xf numFmtId="173" fontId="57" fillId="0" borderId="153">
      <alignment horizontal="left"/>
    </xf>
    <xf numFmtId="0" fontId="52" fillId="65" borderId="159" applyNumberFormat="0" applyFont="0" applyAlignment="0" applyProtection="0"/>
    <xf numFmtId="0" fontId="51" fillId="65" borderId="159" applyNumberFormat="0" applyFont="0" applyAlignment="0" applyProtection="0"/>
    <xf numFmtId="0" fontId="85" fillId="70" borderId="152">
      <alignment wrapText="1"/>
    </xf>
    <xf numFmtId="0" fontId="18" fillId="0" borderId="152" applyAlignment="0">
      <alignment horizontal="left"/>
    </xf>
    <xf numFmtId="173" fontId="57" fillId="0" borderId="153">
      <alignment horizontal="left"/>
    </xf>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174" fontId="57" fillId="0" borderId="153">
      <alignment horizontal="left"/>
    </xf>
    <xf numFmtId="0" fontId="52" fillId="65" borderId="159" applyNumberFormat="0" applyFont="0" applyAlignment="0" applyProtection="0"/>
    <xf numFmtId="174" fontId="57" fillId="0" borderId="153">
      <alignment horizontal="left"/>
    </xf>
    <xf numFmtId="176" fontId="57" fillId="0" borderId="153">
      <alignment horizontal="left"/>
    </xf>
    <xf numFmtId="176" fontId="57" fillId="0" borderId="153">
      <alignment horizontal="left"/>
    </xf>
    <xf numFmtId="0" fontId="51"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174" fontId="57" fillId="0" borderId="153">
      <alignment horizontal="left"/>
    </xf>
    <xf numFmtId="174"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4" fontId="57" fillId="0" borderId="153">
      <alignment horizontal="left"/>
    </xf>
    <xf numFmtId="176" fontId="57" fillId="0" borderId="153">
      <alignment horizontal="left"/>
    </xf>
    <xf numFmtId="0" fontId="51" fillId="65" borderId="159" applyNumberFormat="0" applyFont="0" applyAlignment="0" applyProtection="0"/>
    <xf numFmtId="173" fontId="57" fillId="0" borderId="153">
      <alignment horizontal="left"/>
    </xf>
    <xf numFmtId="174" fontId="57" fillId="0" borderId="153">
      <alignment horizontal="left"/>
    </xf>
    <xf numFmtId="0" fontId="59" fillId="63" borderId="154" applyNumberFormat="0" applyAlignment="0" applyProtection="0"/>
    <xf numFmtId="0" fontId="60" fillId="63" borderId="155" applyNumberFormat="0" applyAlignment="0" applyProtection="0"/>
    <xf numFmtId="173" fontId="57" fillId="0" borderId="153">
      <alignment horizontal="left"/>
    </xf>
    <xf numFmtId="0" fontId="51" fillId="65" borderId="159" applyNumberFormat="0" applyFont="0" applyAlignment="0" applyProtection="0"/>
    <xf numFmtId="0" fontId="51" fillId="65" borderId="159" applyNumberFormat="0" applyFont="0" applyAlignment="0" applyProtection="0"/>
    <xf numFmtId="174" fontId="57" fillId="0" borderId="153">
      <alignment horizontal="left"/>
    </xf>
    <xf numFmtId="176" fontId="57" fillId="0" borderId="153">
      <alignment horizontal="left"/>
    </xf>
    <xf numFmtId="174"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3" fontId="57" fillId="0" borderId="153">
      <alignment horizontal="left"/>
    </xf>
    <xf numFmtId="0" fontId="61" fillId="50" borderId="155" applyNumberFormat="0" applyAlignment="0" applyProtection="0"/>
    <xf numFmtId="0" fontId="51" fillId="65" borderId="159" applyNumberFormat="0" applyFont="0" applyAlignment="0" applyProtection="0"/>
    <xf numFmtId="0" fontId="51" fillId="65" borderId="159" applyNumberFormat="0" applyFont="0" applyAlignment="0" applyProtection="0"/>
    <xf numFmtId="173" fontId="57" fillId="0" borderId="153">
      <alignment horizontal="left"/>
    </xf>
    <xf numFmtId="173" fontId="57" fillId="0" borderId="153">
      <alignment horizontal="left"/>
    </xf>
    <xf numFmtId="0" fontId="51" fillId="65" borderId="159" applyNumberFormat="0" applyFont="0" applyAlignment="0" applyProtection="0"/>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52" fillId="65" borderId="159" applyNumberFormat="0" applyFont="0" applyAlignment="0" applyProtection="0"/>
    <xf numFmtId="173" fontId="57" fillId="0" borderId="153">
      <alignment horizontal="left"/>
    </xf>
    <xf numFmtId="173" fontId="57" fillId="0" borderId="153">
      <alignment horizontal="left"/>
    </xf>
    <xf numFmtId="0" fontId="51" fillId="65" borderId="159" applyNumberFormat="0" applyFont="0" applyAlignment="0" applyProtection="0"/>
    <xf numFmtId="0" fontId="51" fillId="65" borderId="159" applyNumberFormat="0" applyFont="0" applyAlignment="0" applyProtection="0"/>
    <xf numFmtId="176" fontId="57" fillId="0" borderId="153">
      <alignment horizontal="left"/>
    </xf>
    <xf numFmtId="173"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3" fontId="57" fillId="0" borderId="153">
      <alignment horizontal="left"/>
    </xf>
    <xf numFmtId="0" fontId="51" fillId="65" borderId="159" applyNumberFormat="0" applyFont="0" applyAlignment="0" applyProtection="0"/>
    <xf numFmtId="0" fontId="52" fillId="65" borderId="159" applyNumberFormat="0" applyFont="0" applyAlignment="0" applyProtection="0"/>
    <xf numFmtId="176" fontId="57" fillId="0" borderId="153">
      <alignment horizontal="left"/>
    </xf>
    <xf numFmtId="176"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0" fontId="103" fillId="64" borderId="155" applyNumberFormat="0" applyAlignment="0" applyProtection="0"/>
    <xf numFmtId="174"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0" fontId="61" fillId="50" borderId="155" applyNumberFormat="0" applyAlignment="0" applyProtection="0"/>
    <xf numFmtId="176" fontId="57" fillId="0" borderId="153">
      <alignment horizontal="left"/>
    </xf>
    <xf numFmtId="176" fontId="57" fillId="0" borderId="153">
      <alignment horizontal="left"/>
    </xf>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80" fillId="0" borderId="158" applyNumberFormat="0" applyFill="0" applyAlignment="0" applyProtection="0"/>
    <xf numFmtId="173" fontId="57" fillId="0" borderId="153">
      <alignment horizontal="left"/>
    </xf>
    <xf numFmtId="0" fontId="51" fillId="65" borderId="159" applyNumberFormat="0" applyFont="0" applyAlignment="0" applyProtection="0"/>
    <xf numFmtId="0" fontId="51" fillId="65" borderId="159" applyNumberFormat="0" applyFont="0" applyAlignment="0" applyProtection="0"/>
    <xf numFmtId="0" fontId="85" fillId="70" borderId="152">
      <alignment wrapText="1"/>
    </xf>
    <xf numFmtId="0" fontId="59" fillId="63" borderId="154" applyNumberFormat="0" applyAlignment="0" applyProtection="0"/>
    <xf numFmtId="173" fontId="57" fillId="0" borderId="153">
      <alignment horizontal="left"/>
    </xf>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173" fontId="57" fillId="0" borderId="153">
      <alignment horizontal="left"/>
    </xf>
    <xf numFmtId="0" fontId="62" fillId="0" borderId="156" applyNumberFormat="0" applyFill="0" applyAlignment="0" applyProtection="0"/>
    <xf numFmtId="173" fontId="57" fillId="0" borderId="153">
      <alignment horizontal="left"/>
    </xf>
    <xf numFmtId="173" fontId="57" fillId="0" borderId="150">
      <alignment horizontal="left"/>
    </xf>
    <xf numFmtId="0" fontId="61" fillId="50" borderId="155" applyNumberFormat="0" applyAlignment="0" applyProtection="0"/>
    <xf numFmtId="173" fontId="57" fillId="0" borderId="153">
      <alignment horizontal="left"/>
    </xf>
    <xf numFmtId="0" fontId="52" fillId="65" borderId="159" applyNumberFormat="0" applyFont="0" applyAlignment="0" applyProtection="0"/>
    <xf numFmtId="174" fontId="57" fillId="0" borderId="153">
      <alignment horizontal="left"/>
    </xf>
    <xf numFmtId="176" fontId="57" fillId="0" borderId="153">
      <alignment horizontal="left"/>
    </xf>
    <xf numFmtId="0" fontId="51" fillId="65" borderId="159" applyNumberFormat="0" applyFont="0" applyAlignment="0" applyProtection="0"/>
    <xf numFmtId="0" fontId="51" fillId="65" borderId="159" applyNumberFormat="0" applyFont="0" applyAlignment="0" applyProtection="0"/>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173" fontId="57" fillId="0" borderId="153">
      <alignment horizontal="left"/>
    </xf>
    <xf numFmtId="0" fontId="51" fillId="65" borderId="159" applyNumberFormat="0" applyFont="0" applyAlignment="0" applyProtection="0"/>
    <xf numFmtId="174" fontId="57" fillId="0" borderId="153">
      <alignment horizontal="left"/>
    </xf>
    <xf numFmtId="0" fontId="85" fillId="70" borderId="150"/>
    <xf numFmtId="0" fontId="85" fillId="70" borderId="150"/>
    <xf numFmtId="174" fontId="57" fillId="0" borderId="153">
      <alignment horizontal="left"/>
    </xf>
    <xf numFmtId="174" fontId="57" fillId="0" borderId="153">
      <alignment horizontal="left"/>
    </xf>
    <xf numFmtId="174"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61" fillId="50" borderId="155" applyNumberFormat="0" applyAlignment="0" applyProtection="0"/>
    <xf numFmtId="0" fontId="51" fillId="65" borderId="159" applyNumberFormat="0" applyFont="0" applyAlignment="0" applyProtection="0"/>
    <xf numFmtId="0" fontId="60" fillId="63" borderId="155" applyNumberFormat="0" applyAlignment="0" applyProtection="0"/>
    <xf numFmtId="0" fontId="18" fillId="0" borderId="152" applyAlignment="0">
      <alignment horizontal="left"/>
    </xf>
    <xf numFmtId="0" fontId="18" fillId="0" borderId="152" applyAlignment="0">
      <alignment horizontal="left"/>
    </xf>
    <xf numFmtId="174" fontId="57" fillId="0" borderId="153">
      <alignment horizontal="left"/>
    </xf>
    <xf numFmtId="173" fontId="57" fillId="0" borderId="153">
      <alignment horizontal="left"/>
    </xf>
    <xf numFmtId="174" fontId="57" fillId="0" borderId="153">
      <alignment horizontal="left"/>
    </xf>
    <xf numFmtId="0" fontId="59" fillId="63" borderId="154" applyNumberFormat="0" applyAlignment="0" applyProtection="0"/>
    <xf numFmtId="0" fontId="103" fillId="64" borderId="155" applyNumberFormat="0" applyAlignment="0" applyProtection="0"/>
    <xf numFmtId="0" fontId="103" fillId="64" borderId="155" applyNumberFormat="0" applyAlignment="0" applyProtection="0"/>
    <xf numFmtId="0" fontId="51"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81" fillId="70" borderId="150">
      <alignment horizontal="left"/>
    </xf>
    <xf numFmtId="0" fontId="85" fillId="70" borderId="152">
      <alignment wrapText="1"/>
    </xf>
    <xf numFmtId="0" fontId="85" fillId="70" borderId="152">
      <alignment wrapText="1"/>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52" fillId="65" borderId="159" applyNumberFormat="0" applyFont="0" applyAlignment="0" applyProtection="0"/>
    <xf numFmtId="0" fontId="51" fillId="65" borderId="159" applyNumberFormat="0" applyFont="0" applyAlignment="0" applyProtection="0"/>
    <xf numFmtId="174" fontId="57" fillId="0" borderId="153">
      <alignment horizontal="left"/>
    </xf>
    <xf numFmtId="174" fontId="57" fillId="0" borderId="153">
      <alignment horizontal="left"/>
    </xf>
    <xf numFmtId="173"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3" fontId="57" fillId="0" borderId="153">
      <alignment horizontal="left"/>
    </xf>
    <xf numFmtId="176"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61" fillId="50" borderId="155" applyNumberForma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83" fillId="67" borderId="154" applyNumberForma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176" fontId="57" fillId="0" borderId="150">
      <alignment horizontal="left"/>
    </xf>
    <xf numFmtId="173" fontId="57" fillId="0" borderId="153">
      <alignment horizontal="left"/>
    </xf>
    <xf numFmtId="0" fontId="59" fillId="63" borderId="154" applyNumberFormat="0" applyAlignment="0" applyProtection="0"/>
    <xf numFmtId="0" fontId="62" fillId="0" borderId="156" applyNumberFormat="0" applyFill="0" applyAlignment="0" applyProtection="0"/>
    <xf numFmtId="0" fontId="51" fillId="65" borderId="159" applyNumberFormat="0" applyFont="0" applyAlignment="0" applyProtection="0"/>
    <xf numFmtId="174" fontId="57" fillId="0" borderId="153">
      <alignment horizontal="left"/>
    </xf>
    <xf numFmtId="0" fontId="52" fillId="65" borderId="159" applyNumberFormat="0" applyFont="0" applyAlignment="0" applyProtection="0"/>
    <xf numFmtId="174" fontId="57" fillId="0" borderId="153">
      <alignment horizontal="left"/>
    </xf>
    <xf numFmtId="0" fontId="51" fillId="65" borderId="159" applyNumberFormat="0" applyFont="0" applyAlignment="0" applyProtection="0"/>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61" fillId="50" borderId="155" applyNumberFormat="0" applyAlignment="0" applyProtection="0"/>
    <xf numFmtId="0" fontId="59" fillId="63" borderId="154" applyNumberFormat="0" applyAlignment="0" applyProtection="0"/>
    <xf numFmtId="0" fontId="61" fillId="50" borderId="155" applyNumberForma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17" fillId="65" borderId="159" applyNumberFormat="0" applyFont="0" applyAlignment="0" applyProtection="0"/>
    <xf numFmtId="0" fontId="51" fillId="65" borderId="159" applyNumberFormat="0" applyFont="0" applyAlignment="0" applyProtection="0"/>
    <xf numFmtId="0" fontId="62" fillId="0" borderId="156" applyNumberFormat="0" applyFill="0" applyAlignment="0" applyProtection="0"/>
    <xf numFmtId="0" fontId="52" fillId="65" borderId="159" applyNumberFormat="0" applyFont="0" applyAlignment="0" applyProtection="0"/>
    <xf numFmtId="0" fontId="52"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175" fontId="57" fillId="0" borderId="150">
      <alignment horizontal="left"/>
    </xf>
    <xf numFmtId="173"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3" fontId="57" fillId="0" borderId="153">
      <alignment horizontal="left"/>
    </xf>
    <xf numFmtId="173" fontId="57" fillId="0" borderId="153">
      <alignment horizontal="left"/>
    </xf>
    <xf numFmtId="176" fontId="57" fillId="0" borderId="153">
      <alignment horizontal="left"/>
    </xf>
    <xf numFmtId="176"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0" fontId="52" fillId="65" borderId="159" applyNumberFormat="0" applyFont="0" applyAlignment="0" applyProtection="0"/>
    <xf numFmtId="174" fontId="57" fillId="0" borderId="153">
      <alignment horizontal="left"/>
    </xf>
    <xf numFmtId="176" fontId="57" fillId="0" borderId="153">
      <alignment horizontal="left"/>
    </xf>
    <xf numFmtId="176" fontId="57" fillId="0" borderId="153">
      <alignment horizontal="left"/>
    </xf>
    <xf numFmtId="0" fontId="61" fillId="50" borderId="155" applyNumberFormat="0" applyAlignment="0" applyProtection="0"/>
    <xf numFmtId="176" fontId="57" fillId="0" borderId="153">
      <alignment horizontal="left"/>
    </xf>
    <xf numFmtId="0" fontId="52" fillId="65" borderId="159" applyNumberFormat="0" applyFont="0" applyAlignment="0" applyProtection="0"/>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3" fontId="57" fillId="0" borderId="153">
      <alignment horizontal="left"/>
    </xf>
    <xf numFmtId="0" fontId="51" fillId="65" borderId="159" applyNumberFormat="0" applyFont="0" applyAlignment="0" applyProtection="0"/>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3"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3" fontId="57" fillId="0" borderId="153">
      <alignment horizontal="left"/>
    </xf>
    <xf numFmtId="0" fontId="52" fillId="65" borderId="159" applyNumberFormat="0" applyFont="0" applyAlignment="0" applyProtection="0"/>
    <xf numFmtId="173" fontId="57" fillId="0" borderId="153">
      <alignment horizontal="left"/>
    </xf>
    <xf numFmtId="0" fontId="51" fillId="65" borderId="159" applyNumberFormat="0" applyFont="0" applyAlignment="0" applyProtection="0"/>
    <xf numFmtId="0" fontId="80" fillId="0" borderId="157" applyNumberFormat="0" applyFill="0" applyAlignment="0" applyProtection="0"/>
    <xf numFmtId="174" fontId="57" fillId="0" borderId="150">
      <alignment horizontal="left"/>
    </xf>
    <xf numFmtId="174" fontId="57" fillId="0" borderId="153">
      <alignment horizontal="left"/>
    </xf>
    <xf numFmtId="173" fontId="57" fillId="0" borderId="153">
      <alignment horizontal="left"/>
    </xf>
    <xf numFmtId="0" fontId="61" fillId="50" borderId="155" applyNumberFormat="0" applyAlignment="0" applyProtection="0"/>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3" fontId="57" fillId="0" borderId="153">
      <alignment horizontal="left"/>
    </xf>
    <xf numFmtId="176" fontId="57" fillId="0" borderId="153">
      <alignment horizontal="left"/>
    </xf>
    <xf numFmtId="0" fontId="51" fillId="65" borderId="159" applyNumberFormat="0" applyFont="0" applyAlignment="0" applyProtection="0"/>
    <xf numFmtId="176" fontId="57" fillId="0" borderId="150">
      <alignment horizontal="left"/>
    </xf>
    <xf numFmtId="173" fontId="57" fillId="0" borderId="153">
      <alignment horizontal="left"/>
    </xf>
    <xf numFmtId="174" fontId="57" fillId="0" borderId="153">
      <alignment horizontal="left"/>
    </xf>
    <xf numFmtId="173" fontId="57" fillId="0" borderId="153">
      <alignment horizontal="left"/>
    </xf>
    <xf numFmtId="0" fontId="51" fillId="65" borderId="159" applyNumberFormat="0" applyFont="0" applyAlignment="0" applyProtection="0"/>
    <xf numFmtId="0" fontId="52" fillId="65" borderId="159" applyNumberFormat="0" applyFont="0" applyAlignment="0" applyProtection="0"/>
    <xf numFmtId="174"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83" fillId="67" borderId="154"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1" fillId="50" borderId="155" applyNumberFormat="0" applyAlignment="0" applyProtection="0"/>
    <xf numFmtId="0" fontId="60" fillId="63"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103" fillId="64" borderId="155" applyNumberFormat="0" applyAlignment="0" applyProtection="0"/>
    <xf numFmtId="0" fontId="61" fillId="50" borderId="155" applyNumberFormat="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80" fillId="0" borderId="158" applyNumberFormat="0" applyFill="0" applyAlignment="0" applyProtection="0"/>
    <xf numFmtId="0" fontId="80" fillId="0" borderId="158"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51" fillId="65" borderId="159" applyNumberFormat="0" applyFont="0" applyAlignment="0" applyProtection="0"/>
    <xf numFmtId="0" fontId="62" fillId="0" borderId="156" applyNumberFormat="0" applyFill="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80" fillId="0" borderId="157" applyNumberFormat="0" applyFill="0" applyAlignment="0" applyProtection="0"/>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1" fillId="65" borderId="159" applyNumberFormat="0" applyFont="0" applyAlignment="0" applyProtection="0"/>
    <xf numFmtId="176" fontId="57" fillId="0" borderId="153">
      <alignment horizontal="left"/>
    </xf>
    <xf numFmtId="176" fontId="57" fillId="0" borderId="153">
      <alignment horizontal="left"/>
    </xf>
    <xf numFmtId="173" fontId="57" fillId="0" borderId="153">
      <alignment horizontal="left"/>
    </xf>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60" fillId="63" borderId="155" applyNumberFormat="0" applyAlignment="0" applyProtection="0"/>
    <xf numFmtId="0" fontId="52" fillId="65" borderId="159" applyNumberFormat="0" applyFont="0" applyAlignment="0" applyProtection="0"/>
    <xf numFmtId="0" fontId="52" fillId="65" borderId="159" applyNumberFormat="0" applyFont="0" applyAlignment="0" applyProtection="0"/>
    <xf numFmtId="0" fontId="51" fillId="65" borderId="159" applyNumberFormat="0" applyFont="0" applyAlignment="0" applyProtection="0"/>
    <xf numFmtId="0" fontId="17" fillId="70" borderId="150">
      <alignment horizontal="centerContinuous" wrapText="1"/>
    </xf>
    <xf numFmtId="179" fontId="17" fillId="70" borderId="150">
      <alignment horizontal="centerContinuous" wrapText="1"/>
    </xf>
    <xf numFmtId="174" fontId="57" fillId="0" borderId="153">
      <alignment horizontal="left"/>
    </xf>
    <xf numFmtId="174"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60" fillId="63" borderId="155" applyNumberFormat="0" applyAlignment="0" applyProtection="0"/>
    <xf numFmtId="0" fontId="60" fillId="63" borderId="155" applyNumberFormat="0" applyAlignment="0" applyProtection="0"/>
    <xf numFmtId="0" fontId="62" fillId="0" borderId="156" applyNumberFormat="0" applyFill="0" applyAlignment="0" applyProtection="0"/>
    <xf numFmtId="0" fontId="62" fillId="0" borderId="156" applyNumberFormat="0" applyFill="0" applyAlignment="0" applyProtection="0"/>
    <xf numFmtId="0" fontId="51"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62" fillId="0" borderId="156" applyNumberFormat="0" applyFill="0" applyAlignment="0" applyProtection="0"/>
    <xf numFmtId="0" fontId="61" fillId="50" borderId="155" applyNumberFormat="0" applyAlignment="0" applyProtection="0"/>
    <xf numFmtId="0" fontId="61" fillId="50" borderId="155" applyNumberFormat="0" applyAlignment="0" applyProtection="0"/>
    <xf numFmtId="0" fontId="84" fillId="67" borderId="155" applyNumberFormat="0" applyAlignment="0" applyProtection="0"/>
    <xf numFmtId="0" fontId="60" fillId="63" borderId="155" applyNumberFormat="0" applyAlignment="0" applyProtection="0"/>
    <xf numFmtId="0" fontId="60" fillId="63" borderId="155" applyNumberFormat="0" applyAlignment="0" applyProtection="0"/>
    <xf numFmtId="0" fontId="59" fillId="63" borderId="154" applyNumberFormat="0" applyAlignment="0" applyProtection="0"/>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3" fontId="57" fillId="0" borderId="150">
      <alignment horizontal="left"/>
    </xf>
    <xf numFmtId="176" fontId="57" fillId="0" borderId="150">
      <alignment horizontal="left"/>
    </xf>
    <xf numFmtId="174" fontId="57" fillId="0" borderId="150">
      <alignment horizontal="left"/>
    </xf>
    <xf numFmtId="0" fontId="52" fillId="65" borderId="159" applyNumberFormat="0" applyFont="0" applyAlignment="0" applyProtection="0"/>
    <xf numFmtId="175" fontId="57" fillId="0" borderId="150">
      <alignment horizontal="left"/>
    </xf>
    <xf numFmtId="173" fontId="57" fillId="0" borderId="153">
      <alignment horizontal="left"/>
    </xf>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84" fillId="67" borderId="155" applyNumberFormat="0" applyAlignment="0" applyProtection="0"/>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0" fontId="60" fillId="63" borderId="155" applyNumberFormat="0" applyAlignment="0" applyProtection="0"/>
    <xf numFmtId="0" fontId="51" fillId="65" borderId="159" applyNumberFormat="0" applyFont="0" applyAlignment="0" applyProtection="0"/>
    <xf numFmtId="173" fontId="57" fillId="0" borderId="153">
      <alignment horizontal="left"/>
    </xf>
    <xf numFmtId="0" fontId="59" fillId="63" borderId="154" applyNumberFormat="0" applyAlignment="0" applyProtection="0"/>
    <xf numFmtId="0" fontId="51" fillId="65" borderId="159" applyNumberFormat="0" applyFont="0" applyAlignment="0" applyProtection="0"/>
    <xf numFmtId="0" fontId="59" fillId="63" borderId="154" applyNumberFormat="0" applyAlignment="0" applyProtection="0"/>
    <xf numFmtId="0" fontId="52" fillId="65" borderId="159" applyNumberFormat="0" applyFont="0" applyAlignment="0" applyProtection="0"/>
    <xf numFmtId="0" fontId="62" fillId="0" borderId="156" applyNumberFormat="0" applyFill="0" applyAlignment="0" applyProtection="0"/>
    <xf numFmtId="176"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0" fontId="103" fillId="64" borderId="155" applyNumberFormat="0" applyAlignment="0" applyProtection="0"/>
    <xf numFmtId="173" fontId="57" fillId="0" borderId="153">
      <alignment horizontal="left"/>
    </xf>
    <xf numFmtId="173" fontId="57" fillId="0" borderId="153">
      <alignment horizontal="left"/>
    </xf>
    <xf numFmtId="0" fontId="51" fillId="65" borderId="159" applyNumberFormat="0" applyFont="0" applyAlignment="0" applyProtection="0"/>
    <xf numFmtId="173" fontId="57" fillId="0" borderId="153">
      <alignment horizontal="left"/>
    </xf>
    <xf numFmtId="173"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173" fontId="57" fillId="0" borderId="153">
      <alignment horizontal="left"/>
    </xf>
    <xf numFmtId="0" fontId="52" fillId="65" borderId="159" applyNumberFormat="0" applyFont="0" applyAlignment="0" applyProtection="0"/>
    <xf numFmtId="176" fontId="57" fillId="0" borderId="153">
      <alignment horizontal="left"/>
    </xf>
    <xf numFmtId="173" fontId="57" fillId="0" borderId="153">
      <alignment horizontal="left"/>
    </xf>
    <xf numFmtId="176" fontId="57" fillId="0" borderId="153">
      <alignment horizontal="left"/>
    </xf>
    <xf numFmtId="176" fontId="57" fillId="0" borderId="153">
      <alignment horizontal="left"/>
    </xf>
    <xf numFmtId="0" fontId="147" fillId="71" borderId="149">
      <alignment horizontal="left" vertical="top" wrapText="1"/>
    </xf>
    <xf numFmtId="176" fontId="57" fillId="0" borderId="153">
      <alignment horizontal="left"/>
    </xf>
    <xf numFmtId="176"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5" fontId="57" fillId="0" borderId="150">
      <alignment horizontal="left"/>
    </xf>
    <xf numFmtId="175" fontId="57" fillId="0" borderId="150">
      <alignment horizontal="left"/>
    </xf>
    <xf numFmtId="176" fontId="57" fillId="0" borderId="150">
      <alignment horizontal="left"/>
    </xf>
    <xf numFmtId="173" fontId="57" fillId="0" borderId="150">
      <alignment horizontal="left"/>
    </xf>
    <xf numFmtId="174" fontId="57" fillId="0" borderId="150">
      <alignment horizontal="left"/>
    </xf>
    <xf numFmtId="0" fontId="18" fillId="0" borderId="152" applyAlignment="0">
      <alignment horizontal="left"/>
    </xf>
    <xf numFmtId="0" fontId="18" fillId="0" borderId="152" applyAlignment="0">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83" fillId="67" borderId="154" applyNumberForma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62" fillId="0" borderId="156" applyNumberFormat="0" applyFill="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84" fillId="67" borderId="155" applyNumberFormat="0" applyAlignment="0" applyProtection="0"/>
    <xf numFmtId="0" fontId="60" fillId="63" borderId="155" applyNumberFormat="0" applyAlignment="0" applyProtection="0"/>
    <xf numFmtId="0" fontId="59" fillId="63" borderId="154" applyNumberFormat="0" applyAlignment="0" applyProtection="0"/>
    <xf numFmtId="0" fontId="59" fillId="63" borderId="154" applyNumberFormat="0" applyAlignment="0" applyProtection="0"/>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6"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9" fontId="183" fillId="70" borderId="152">
      <alignment wrapText="1"/>
    </xf>
    <xf numFmtId="176" fontId="57" fillId="0" borderId="150">
      <alignment horizontal="left"/>
    </xf>
    <xf numFmtId="175" fontId="57" fillId="0" borderId="150">
      <alignment horizontal="left"/>
    </xf>
    <xf numFmtId="174" fontId="57" fillId="0" borderId="150">
      <alignment horizontal="left"/>
    </xf>
    <xf numFmtId="174" fontId="57" fillId="0" borderId="150">
      <alignment horizontal="left"/>
    </xf>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61" fillId="50" borderId="155" applyNumberFormat="0" applyAlignment="0" applyProtection="0"/>
    <xf numFmtId="0" fontId="61" fillId="50" borderId="155" applyNumberFormat="0" applyAlignment="0" applyProtection="0"/>
    <xf numFmtId="0" fontId="60" fillId="63" borderId="155" applyNumberFormat="0" applyAlignment="0" applyProtection="0"/>
    <xf numFmtId="0" fontId="59" fillId="63" borderId="154" applyNumberFormat="0" applyAlignment="0" applyProtection="0"/>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6" fontId="57" fillId="0" borderId="150">
      <alignment horizontal="left"/>
    </xf>
    <xf numFmtId="175" fontId="57" fillId="0" borderId="150">
      <alignment horizontal="left"/>
    </xf>
    <xf numFmtId="0" fontId="51"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9" fillId="63" borderId="154" applyNumberFormat="0" applyAlignment="0" applyProtection="0"/>
    <xf numFmtId="0" fontId="51" fillId="65" borderId="159" applyNumberFormat="0" applyFont="0" applyAlignment="0" applyProtection="0"/>
    <xf numFmtId="0" fontId="51" fillId="65" borderId="159" applyNumberFormat="0" applyFont="0" applyAlignment="0" applyProtection="0"/>
    <xf numFmtId="0" fontId="61" fillId="50" borderId="155" applyNumberFormat="0" applyAlignment="0" applyProtection="0"/>
    <xf numFmtId="0" fontId="84" fillId="67" borderId="155" applyNumberFormat="0" applyAlignment="0" applyProtection="0"/>
    <xf numFmtId="0" fontId="51"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83" fillId="67" borderId="154" applyNumberFormat="0" applyAlignment="0" applyProtection="0"/>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9" fontId="183" fillId="70" borderId="152">
      <alignment wrapText="1"/>
    </xf>
    <xf numFmtId="0" fontId="85" fillId="0" borderId="150"/>
    <xf numFmtId="0" fontId="51" fillId="65" borderId="159" applyNumberFormat="0" applyFont="0" applyAlignment="0" applyProtection="0"/>
    <xf numFmtId="0" fontId="84" fillId="67" borderId="155" applyNumberFormat="0" applyAlignment="0" applyProtection="0"/>
    <xf numFmtId="0" fontId="51" fillId="65" borderId="159" applyNumberFormat="0" applyFont="0" applyAlignment="0" applyProtection="0"/>
    <xf numFmtId="0" fontId="84" fillId="67" borderId="155" applyNumberFormat="0" applyAlignment="0" applyProtection="0"/>
    <xf numFmtId="0" fontId="51" fillId="65" borderId="159" applyNumberFormat="0" applyFont="0" applyAlignment="0" applyProtection="0"/>
    <xf numFmtId="0" fontId="109" fillId="65" borderId="159" applyNumberFormat="0" applyFont="0" applyAlignment="0" applyProtection="0"/>
    <xf numFmtId="0" fontId="51" fillId="65" borderId="159" applyNumberFormat="0" applyFont="0" applyAlignment="0" applyProtection="0"/>
    <xf numFmtId="0" fontId="84" fillId="67" borderId="155" applyNumberFormat="0" applyAlignment="0" applyProtection="0"/>
    <xf numFmtId="0" fontId="18" fillId="0" borderId="69" applyAlignment="0">
      <alignment horizontal="left"/>
    </xf>
    <xf numFmtId="0" fontId="18" fillId="0" borderId="69" applyAlignment="0">
      <alignment horizontal="left"/>
    </xf>
    <xf numFmtId="0" fontId="18" fillId="0" borderId="69" applyAlignment="0">
      <alignment horizontal="left"/>
    </xf>
    <xf numFmtId="0" fontId="18" fillId="0" borderId="69" applyAlignment="0">
      <alignment horizontal="left"/>
    </xf>
    <xf numFmtId="0" fontId="18" fillId="0" borderId="69" applyAlignment="0">
      <alignment horizontal="left"/>
    </xf>
    <xf numFmtId="0" fontId="18" fillId="0" borderId="69" applyAlignment="0">
      <alignment horizontal="left"/>
    </xf>
    <xf numFmtId="0" fontId="18" fillId="0" borderId="69" applyAlignment="0">
      <alignment horizontal="left"/>
    </xf>
    <xf numFmtId="0" fontId="18" fillId="0" borderId="69" applyAlignment="0">
      <alignment horizontal="left"/>
    </xf>
    <xf numFmtId="0" fontId="18" fillId="0" borderId="69" applyAlignment="0">
      <alignment horizontal="left"/>
    </xf>
    <xf numFmtId="0" fontId="18" fillId="0" borderId="69" applyAlignment="0">
      <alignment horizontal="left"/>
    </xf>
    <xf numFmtId="0" fontId="85" fillId="70" borderId="69">
      <alignment wrapText="1"/>
    </xf>
    <xf numFmtId="0" fontId="85" fillId="70" borderId="69">
      <alignment wrapText="1"/>
    </xf>
    <xf numFmtId="0" fontId="85" fillId="70" borderId="69">
      <alignment wrapText="1"/>
    </xf>
    <xf numFmtId="0" fontId="85" fillId="70" borderId="69">
      <alignment wrapText="1"/>
    </xf>
    <xf numFmtId="0" fontId="85" fillId="70" borderId="69">
      <alignment wrapText="1"/>
    </xf>
    <xf numFmtId="179" fontId="183" fillId="70" borderId="69">
      <alignment wrapText="1"/>
    </xf>
    <xf numFmtId="179" fontId="85" fillId="70" borderId="69">
      <alignment wrapText="1"/>
    </xf>
    <xf numFmtId="179" fontId="85" fillId="70" borderId="69">
      <alignment wrapText="1"/>
    </xf>
    <xf numFmtId="179" fontId="183" fillId="70" borderId="69">
      <alignment wrapText="1"/>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4"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109" fillId="65" borderId="159" applyNumberFormat="0" applyFont="0" applyAlignment="0" applyProtection="0"/>
    <xf numFmtId="0" fontId="109" fillId="65" borderId="159" applyNumberFormat="0" applyFont="0" applyAlignment="0" applyProtection="0"/>
    <xf numFmtId="0" fontId="157" fillId="67" borderId="154" applyNumberFormat="0" applyAlignment="0" applyProtection="0"/>
    <xf numFmtId="0" fontId="83" fillId="67" borderId="154" applyNumberFormat="0" applyAlignment="0" applyProtection="0"/>
    <xf numFmtId="0" fontId="158" fillId="63" borderId="154" applyNumberFormat="0" applyAlignment="0" applyProtection="0"/>
    <xf numFmtId="0" fontId="161" fillId="67" borderId="155" applyNumberFormat="0" applyAlignment="0" applyProtection="0"/>
    <xf numFmtId="0" fontId="84" fillId="67" borderId="155" applyNumberFormat="0" applyAlignment="0" applyProtection="0"/>
    <xf numFmtId="0" fontId="163" fillId="63" borderId="155" applyNumberFormat="0" applyAlignment="0" applyProtection="0"/>
    <xf numFmtId="179" fontId="159" fillId="67" borderId="155" applyNumberFormat="0" applyAlignment="0" applyProtection="0"/>
    <xf numFmtId="179" fontId="159" fillId="67" borderId="155" applyNumberFormat="0" applyAlignment="0" applyProtection="0"/>
    <xf numFmtId="0" fontId="168" fillId="64" borderId="155" applyNumberFormat="0" applyAlignment="0" applyProtection="0"/>
    <xf numFmtId="0" fontId="103" fillId="64" borderId="155" applyNumberFormat="0" applyAlignment="0" applyProtection="0"/>
    <xf numFmtId="0" fontId="169" fillId="50" borderId="155" applyNumberFormat="0" applyAlignment="0" applyProtection="0"/>
    <xf numFmtId="0" fontId="80" fillId="0" borderId="157" applyNumberFormat="0" applyFill="0" applyAlignment="0" applyProtection="0"/>
    <xf numFmtId="0" fontId="28" fillId="0" borderId="157" applyNumberFormat="0" applyFill="0" applyAlignment="0" applyProtection="0"/>
    <xf numFmtId="0" fontId="170" fillId="0" borderId="157" applyNumberFormat="0" applyFill="0" applyAlignment="0" applyProtection="0"/>
    <xf numFmtId="0" fontId="171" fillId="0" borderId="157" applyNumberFormat="0" applyFill="0" applyAlignment="0" applyProtection="0"/>
    <xf numFmtId="0" fontId="33" fillId="0" borderId="157" applyNumberFormat="0" applyFill="0" applyAlignment="0" applyProtection="0"/>
    <xf numFmtId="0" fontId="33" fillId="0" borderId="157" applyNumberFormat="0" applyFill="0" applyAlignment="0" applyProtection="0"/>
    <xf numFmtId="0" fontId="55" fillId="0" borderId="156" applyNumberFormat="0" applyFill="0" applyAlignment="0" applyProtection="0"/>
    <xf numFmtId="0" fontId="17" fillId="64" borderId="159" applyNumberFormat="0" applyFont="0" applyAlignment="0" applyProtection="0"/>
    <xf numFmtId="179" fontId="182" fillId="64" borderId="155" applyNumberFormat="0" applyAlignment="0" applyProtection="0"/>
    <xf numFmtId="179" fontId="182" fillId="64" borderId="155" applyNumberFormat="0" applyAlignment="0" applyProtection="0"/>
    <xf numFmtId="179" fontId="191" fillId="65" borderId="159" applyNumberFormat="0" applyFont="0" applyAlignment="0" applyProtection="0"/>
    <xf numFmtId="179" fontId="191" fillId="65" borderId="159" applyNumberFormat="0" applyFont="0" applyAlignment="0" applyProtection="0"/>
    <xf numFmtId="0" fontId="54" fillId="65" borderId="159" applyNumberFormat="0" applyFont="0" applyAlignment="0" applyProtection="0"/>
    <xf numFmtId="0" fontId="54" fillId="65" borderId="159" applyNumberFormat="0" applyFont="0" applyAlignment="0" applyProtection="0"/>
    <xf numFmtId="0" fontId="52" fillId="65" borderId="159" applyNumberFormat="0" applyFont="0" applyAlignment="0" applyProtection="0"/>
    <xf numFmtId="0" fontId="54" fillId="65" borderId="159" applyNumberFormat="0" applyFont="0" applyAlignment="0" applyProtection="0"/>
    <xf numFmtId="0" fontId="54" fillId="65" borderId="159" applyNumberFormat="0" applyFont="0" applyAlignment="0" applyProtection="0"/>
    <xf numFmtId="0" fontId="17" fillId="65" borderId="159" applyNumberFormat="0" applyFont="0" applyAlignment="0" applyProtection="0"/>
    <xf numFmtId="179" fontId="192" fillId="67" borderId="154" applyNumberFormat="0" applyAlignment="0" applyProtection="0"/>
    <xf numFmtId="179" fontId="192" fillId="67" borderId="154" applyNumberFormat="0" applyAlignment="0" applyProtection="0"/>
    <xf numFmtId="179" fontId="9" fillId="0" borderId="158" applyNumberFormat="0" applyFill="0" applyAlignment="0" applyProtection="0"/>
    <xf numFmtId="179" fontId="33" fillId="0" borderId="157" applyNumberFormat="0" applyFill="0" applyAlignment="0" applyProtection="0"/>
    <xf numFmtId="179" fontId="9" fillId="0" borderId="158" applyNumberFormat="0" applyFill="0" applyAlignment="0" applyProtection="0"/>
    <xf numFmtId="0" fontId="51" fillId="65" borderId="159" applyNumberFormat="0" applyFont="0" applyAlignment="0" applyProtection="0"/>
    <xf numFmtId="0" fontId="83" fillId="63" borderId="154" applyNumberFormat="0" applyAlignment="0" applyProtection="0"/>
    <xf numFmtId="0" fontId="83" fillId="63" borderId="154" applyNumberFormat="0" applyAlignment="0" applyProtection="0"/>
    <xf numFmtId="0" fontId="237" fillId="63" borderId="155" applyNumberFormat="0" applyAlignment="0" applyProtection="0"/>
    <xf numFmtId="0" fontId="237" fillId="63" borderId="155" applyNumberFormat="0" applyAlignment="0" applyProtection="0"/>
    <xf numFmtId="0" fontId="237" fillId="63" borderId="155" applyNumberFormat="0" applyAlignment="0" applyProtection="0"/>
    <xf numFmtId="0" fontId="103" fillId="50" borderId="155" applyNumberFormat="0" applyAlignment="0" applyProtection="0"/>
    <xf numFmtId="0" fontId="103" fillId="50" borderId="155" applyNumberFormat="0" applyAlignment="0" applyProtection="0"/>
    <xf numFmtId="0" fontId="103" fillId="50" borderId="155" applyNumberFormat="0" applyAlignment="0" applyProtection="0"/>
    <xf numFmtId="0" fontId="80" fillId="0" borderId="156" applyNumberFormat="0" applyFill="0" applyAlignment="0" applyProtection="0"/>
    <xf numFmtId="0" fontId="80" fillId="0" borderId="156" applyNumberFormat="0" applyFill="0" applyAlignment="0" applyProtection="0"/>
    <xf numFmtId="0" fontId="33" fillId="0" borderId="157" applyNumberFormat="0" applyFill="0" applyAlignment="0" applyProtection="0"/>
    <xf numFmtId="0" fontId="17" fillId="65" borderId="159" applyNumberFormat="0" applyFont="0" applyAlignment="0" applyProtection="0"/>
    <xf numFmtId="0" fontId="17" fillId="65" borderId="159" applyNumberFormat="0" applyFont="0" applyAlignment="0" applyProtection="0"/>
    <xf numFmtId="0" fontId="83" fillId="63" borderId="154" applyNumberFormat="0" applyAlignment="0" applyProtection="0"/>
    <xf numFmtId="0" fontId="83" fillId="63" borderId="154" applyNumberFormat="0" applyAlignment="0" applyProtection="0"/>
    <xf numFmtId="0" fontId="237" fillId="63" borderId="155" applyNumberFormat="0" applyAlignment="0" applyProtection="0"/>
    <xf numFmtId="0" fontId="237" fillId="63" borderId="155" applyNumberFormat="0" applyAlignment="0" applyProtection="0"/>
    <xf numFmtId="0" fontId="237" fillId="63" borderId="155" applyNumberFormat="0" applyAlignment="0" applyProtection="0"/>
    <xf numFmtId="0" fontId="103" fillId="50" borderId="155" applyNumberFormat="0" applyAlignment="0" applyProtection="0"/>
    <xf numFmtId="0" fontId="103" fillId="50" borderId="155" applyNumberFormat="0" applyAlignment="0" applyProtection="0"/>
    <xf numFmtId="0" fontId="103" fillId="50" borderId="155" applyNumberFormat="0" applyAlignment="0" applyProtection="0"/>
    <xf numFmtId="0" fontId="80" fillId="0" borderId="156" applyNumberFormat="0" applyFill="0" applyAlignment="0" applyProtection="0"/>
    <xf numFmtId="0" fontId="80" fillId="0" borderId="156" applyNumberFormat="0" applyFill="0" applyAlignment="0" applyProtection="0"/>
    <xf numFmtId="0" fontId="17" fillId="65" borderId="159" applyNumberFormat="0" applyFont="0" applyAlignment="0" applyProtection="0"/>
    <xf numFmtId="0" fontId="17" fillId="65" borderId="159" applyNumberFormat="0" applyFont="0" applyAlignment="0" applyProtection="0"/>
    <xf numFmtId="0" fontId="54" fillId="65" borderId="159" applyNumberFormat="0" applyFont="0" applyAlignment="0" applyProtection="0"/>
    <xf numFmtId="0" fontId="59" fillId="63" borderId="154" applyNumberFormat="0" applyAlignment="0" applyProtection="0"/>
    <xf numFmtId="0" fontId="60" fillId="63" borderId="155" applyNumberFormat="0" applyAlignment="0" applyProtection="0"/>
    <xf numFmtId="0" fontId="62" fillId="0" borderId="156" applyNumberFormat="0" applyFill="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17" fillId="65" borderId="159" applyNumberFormat="0" applyFont="0" applyAlignment="0" applyProtection="0"/>
    <xf numFmtId="0" fontId="114" fillId="65" borderId="159" applyNumberFormat="0" applyFont="0" applyAlignment="0" applyProtection="0"/>
    <xf numFmtId="0" fontId="17" fillId="65" borderId="159" applyNumberFormat="0" applyFont="0" applyAlignment="0" applyProtection="0"/>
    <xf numFmtId="173" fontId="57" fillId="0" borderId="165">
      <alignment horizontal="left"/>
    </xf>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2" fillId="65" borderId="171" applyNumberFormat="0" applyFont="0" applyAlignment="0" applyProtection="0"/>
    <xf numFmtId="0" fontId="51" fillId="65" borderId="171" applyNumberFormat="0" applyFont="0" applyAlignment="0" applyProtection="0"/>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4"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5"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6"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173" fontId="57" fillId="0" borderId="153">
      <alignment horizontal="left"/>
    </xf>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59" fillId="63" borderId="154" applyNumberFormat="0" applyAlignment="0" applyProtection="0"/>
    <xf numFmtId="0" fontId="83" fillId="67" borderId="154" applyNumberFormat="0" applyAlignment="0" applyProtection="0"/>
    <xf numFmtId="0" fontId="83" fillId="67" borderId="154" applyNumberFormat="0" applyAlignment="0" applyProtection="0"/>
    <xf numFmtId="0" fontId="83" fillId="67" borderId="154" applyNumberFormat="0" applyAlignment="0" applyProtection="0"/>
    <xf numFmtId="0" fontId="83" fillId="67" borderId="154" applyNumberFormat="0" applyAlignment="0" applyProtection="0"/>
    <xf numFmtId="0" fontId="83" fillId="67" borderId="154"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60" fillId="63" borderId="155" applyNumberFormat="0" applyAlignment="0" applyProtection="0"/>
    <xf numFmtId="0" fontId="84" fillId="67" borderId="155" applyNumberFormat="0" applyAlignment="0" applyProtection="0"/>
    <xf numFmtId="0" fontId="84" fillId="67" borderId="155" applyNumberFormat="0" applyAlignment="0" applyProtection="0"/>
    <xf numFmtId="0" fontId="84" fillId="67" borderId="155" applyNumberFormat="0" applyAlignment="0" applyProtection="0"/>
    <xf numFmtId="0" fontId="84" fillId="67" borderId="155" applyNumberFormat="0" applyAlignment="0" applyProtection="0"/>
    <xf numFmtId="0" fontId="84" fillId="67" borderId="155" applyNumberFormat="0" applyAlignment="0" applyProtection="0"/>
    <xf numFmtId="174" fontId="57" fillId="0" borderId="165">
      <alignment horizontal="left"/>
    </xf>
    <xf numFmtId="173" fontId="57" fillId="0" borderId="165">
      <alignment horizontal="left"/>
    </xf>
    <xf numFmtId="0" fontId="59" fillId="63" borderId="166" applyNumberFormat="0" applyAlignment="0" applyProtection="0"/>
    <xf numFmtId="0" fontId="51" fillId="65" borderId="171" applyNumberFormat="0" applyFont="0" applyAlignment="0" applyProtection="0"/>
    <xf numFmtId="0" fontId="51" fillId="65" borderId="171" applyNumberFormat="0" applyFon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179" fontId="147" fillId="71" borderId="162">
      <alignment horizontal="left" vertical="top" wrapText="1"/>
    </xf>
    <xf numFmtId="174"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0" fontId="83" fillId="67" borderId="166" applyNumberFormat="0" applyAlignment="0" applyProtection="0"/>
    <xf numFmtId="0" fontId="60" fillId="63" borderId="167" applyNumberFormat="0" applyAlignment="0" applyProtection="0"/>
    <xf numFmtId="0" fontId="62" fillId="0" borderId="168" applyNumberFormat="0" applyFill="0" applyAlignment="0" applyProtection="0"/>
    <xf numFmtId="0" fontId="62" fillId="0" borderId="168" applyNumberFormat="0" applyFill="0" applyAlignment="0" applyProtection="0"/>
    <xf numFmtId="0" fontId="51" fillId="65" borderId="171" applyNumberFormat="0" applyFont="0" applyAlignment="0" applyProtection="0"/>
    <xf numFmtId="0" fontId="52" fillId="65" borderId="171" applyNumberFormat="0" applyFont="0" applyAlignment="0" applyProtection="0"/>
    <xf numFmtId="174" fontId="57" fillId="0" borderId="165">
      <alignment horizontal="left"/>
    </xf>
    <xf numFmtId="174" fontId="57" fillId="0" borderId="165">
      <alignment horizontal="left"/>
    </xf>
    <xf numFmtId="173" fontId="57" fillId="0" borderId="165">
      <alignment horizontal="left"/>
    </xf>
    <xf numFmtId="173" fontId="57" fillId="0" borderId="165">
      <alignment horizontal="left"/>
    </xf>
    <xf numFmtId="0" fontId="51" fillId="65" borderId="171" applyNumberFormat="0" applyFont="0" applyAlignment="0" applyProtection="0"/>
    <xf numFmtId="0" fontId="109"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173" fontId="57" fillId="0" borderId="162">
      <alignment horizontal="left"/>
    </xf>
    <xf numFmtId="174" fontId="57" fillId="0" borderId="165">
      <alignment horizontal="left"/>
    </xf>
    <xf numFmtId="173" fontId="57" fillId="0" borderId="165">
      <alignment horizontal="left"/>
    </xf>
    <xf numFmtId="0" fontId="61" fillId="50" borderId="167" applyNumberFormat="0" applyAlignment="0" applyProtection="0"/>
    <xf numFmtId="0" fontId="85" fillId="0" borderId="162"/>
    <xf numFmtId="173" fontId="57" fillId="0" borderId="165">
      <alignment horizontal="left"/>
    </xf>
    <xf numFmtId="0" fontId="59" fillId="63" borderId="166" applyNumberFormat="0" applyAlignment="0" applyProtection="0"/>
    <xf numFmtId="0" fontId="61" fillId="50" borderId="167" applyNumberFormat="0" applyAlignment="0" applyProtection="0"/>
    <xf numFmtId="0" fontId="52" fillId="65" borderId="171" applyNumberFormat="0" applyFont="0" applyAlignment="0" applyProtection="0"/>
    <xf numFmtId="174" fontId="57" fillId="0" borderId="165">
      <alignment horizontal="left"/>
    </xf>
    <xf numFmtId="0" fontId="51" fillId="65" borderId="171" applyNumberFormat="0" applyFont="0" applyAlignment="0" applyProtection="0"/>
    <xf numFmtId="0" fontId="18" fillId="0" borderId="164" applyAlignment="0">
      <alignment horizontal="left"/>
    </xf>
    <xf numFmtId="174" fontId="57" fillId="0" borderId="162">
      <alignment horizontal="left"/>
    </xf>
    <xf numFmtId="173" fontId="57" fillId="0" borderId="162">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0" fontId="59" fillId="63" borderId="166" applyNumberFormat="0" applyAlignment="0" applyProtection="0"/>
    <xf numFmtId="0" fontId="59" fillId="63" borderId="166" applyNumberFormat="0" applyAlignment="0" applyProtection="0"/>
    <xf numFmtId="0" fontId="83" fillId="67" borderId="166" applyNumberFormat="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1" fillId="65" borderId="171" applyNumberFormat="0" applyFont="0" applyAlignment="0" applyProtection="0"/>
    <xf numFmtId="0" fontId="109"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174" fontId="57" fillId="0" borderId="165">
      <alignment horizontal="left"/>
    </xf>
    <xf numFmtId="173" fontId="57" fillId="0" borderId="165">
      <alignment horizontal="left"/>
    </xf>
    <xf numFmtId="0" fontId="60" fillId="63" borderId="167" applyNumberFormat="0" applyAlignment="0" applyProtection="0"/>
    <xf numFmtId="0" fontId="62" fillId="0" borderId="168" applyNumberFormat="0" applyFill="0" applyAlignment="0" applyProtection="0"/>
    <xf numFmtId="0" fontId="51" fillId="65" borderId="171" applyNumberFormat="0" applyFont="0" applyAlignment="0" applyProtection="0"/>
    <xf numFmtId="179" fontId="17" fillId="44" borderId="162"/>
    <xf numFmtId="179" fontId="85" fillId="70" borderId="164">
      <alignment wrapText="1"/>
    </xf>
    <xf numFmtId="174"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0" fontId="83" fillId="67" borderId="166" applyNumberFormat="0" applyAlignment="0" applyProtection="0"/>
    <xf numFmtId="0" fontId="60" fillId="63" borderId="167" applyNumberFormat="0" applyAlignment="0" applyProtection="0"/>
    <xf numFmtId="0" fontId="60" fillId="63" borderId="167" applyNumberFormat="0" applyAlignment="0" applyProtection="0"/>
    <xf numFmtId="0" fontId="62" fillId="0" borderId="168" applyNumberFormat="0" applyFill="0" applyAlignment="0" applyProtection="0"/>
    <xf numFmtId="0" fontId="62" fillId="0" borderId="168" applyNumberFormat="0" applyFill="0" applyAlignment="0" applyProtection="0"/>
    <xf numFmtId="0" fontId="109" fillId="65" borderId="171" applyNumberFormat="0" applyFont="0" applyAlignment="0" applyProtection="0"/>
    <xf numFmtId="0" fontId="51"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61" fillId="50" borderId="155" applyNumberFormat="0" applyAlignment="0" applyProtection="0"/>
    <xf numFmtId="0" fontId="103" fillId="64" borderId="155" applyNumberFormat="0" applyAlignment="0" applyProtection="0"/>
    <xf numFmtId="0" fontId="103" fillId="64" borderId="155" applyNumberFormat="0" applyAlignment="0" applyProtection="0"/>
    <xf numFmtId="0" fontId="103" fillId="64" borderId="155" applyNumberFormat="0" applyAlignment="0" applyProtection="0"/>
    <xf numFmtId="0" fontId="103" fillId="64" borderId="155" applyNumberFormat="0" applyAlignment="0" applyProtection="0"/>
    <xf numFmtId="0" fontId="103" fillId="64" borderId="155" applyNumberFormat="0" applyAlignment="0" applyProtection="0"/>
    <xf numFmtId="0" fontId="103" fillId="64" borderId="155" applyNumberFormat="0" applyAlignment="0" applyProtection="0"/>
    <xf numFmtId="0" fontId="61" fillId="50" borderId="155" applyNumberFormat="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80" fillId="0" borderId="158" applyNumberFormat="0" applyFill="0" applyAlignment="0" applyProtection="0"/>
    <xf numFmtId="0" fontId="80" fillId="0" borderId="158" applyNumberFormat="0" applyFill="0" applyAlignment="0" applyProtection="0"/>
    <xf numFmtId="0" fontId="80" fillId="0" borderId="158" applyNumberFormat="0" applyFill="0" applyAlignment="0" applyProtection="0"/>
    <xf numFmtId="0" fontId="80" fillId="0" borderId="158" applyNumberFormat="0" applyFill="0" applyAlignment="0" applyProtection="0"/>
    <xf numFmtId="0" fontId="80" fillId="0" borderId="158"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0" fontId="62" fillId="0" borderId="156" applyNumberFormat="0" applyFill="0" applyAlignment="0" applyProtection="0"/>
    <xf numFmtId="174" fontId="57" fillId="0" borderId="165">
      <alignment horizontal="left"/>
    </xf>
    <xf numFmtId="174" fontId="57" fillId="0" borderId="165">
      <alignment horizontal="left"/>
    </xf>
    <xf numFmtId="174" fontId="57" fillId="0" borderId="165">
      <alignment horizontal="left"/>
    </xf>
    <xf numFmtId="173" fontId="57" fillId="0" borderId="165">
      <alignment horizontal="left"/>
    </xf>
    <xf numFmtId="0" fontId="60" fillId="63" borderId="167" applyNumberFormat="0" applyAlignment="0" applyProtection="0"/>
    <xf numFmtId="0" fontId="80" fillId="0" borderId="170" applyNumberFormat="0" applyFill="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2"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109"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109"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174" fontId="57" fillId="0" borderId="162">
      <alignment horizontal="left"/>
    </xf>
    <xf numFmtId="173" fontId="57" fillId="0" borderId="162">
      <alignment horizontal="left"/>
    </xf>
    <xf numFmtId="176" fontId="57" fillId="0" borderId="162">
      <alignment horizontal="left"/>
    </xf>
    <xf numFmtId="173" fontId="57" fillId="0" borderId="162">
      <alignment horizontal="left"/>
    </xf>
    <xf numFmtId="0" fontId="18" fillId="0" borderId="164" applyAlignment="0">
      <alignment horizontal="left"/>
    </xf>
    <xf numFmtId="0" fontId="18" fillId="0" borderId="164" applyAlignment="0">
      <alignment horizontal="left"/>
    </xf>
    <xf numFmtId="0" fontId="18" fillId="0" borderId="164" applyAlignment="0">
      <alignment horizontal="left"/>
    </xf>
    <xf numFmtId="0" fontId="18" fillId="0" borderId="164" applyAlignment="0">
      <alignment horizontal="left"/>
    </xf>
    <xf numFmtId="0" fontId="17" fillId="70" borderId="162">
      <alignment horizontal="centerContinuous" wrapText="1"/>
    </xf>
    <xf numFmtId="0" fontId="85" fillId="70" borderId="164">
      <alignment wrapText="1"/>
    </xf>
    <xf numFmtId="175" fontId="57" fillId="0" borderId="162">
      <alignment horizontal="left"/>
    </xf>
    <xf numFmtId="0" fontId="147" fillId="71" borderId="163">
      <alignment horizontal="left" vertical="top"/>
    </xf>
    <xf numFmtId="179" fontId="17" fillId="70" borderId="162">
      <alignment horizontal="centerContinuous" wrapText="1"/>
    </xf>
    <xf numFmtId="179" fontId="193" fillId="71" borderId="163">
      <alignment horizontal="left" vertical="top" wrapText="1"/>
    </xf>
    <xf numFmtId="179" fontId="85" fillId="70" borderId="164">
      <alignment wrapText="1"/>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6"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0" fontId="59" fillId="63" borderId="166" applyNumberFormat="0" applyAlignment="0" applyProtection="0"/>
    <xf numFmtId="0" fontId="60" fillId="63" borderId="167" applyNumberFormat="0" applyAlignment="0" applyProtection="0"/>
    <xf numFmtId="0" fontId="62" fillId="0" borderId="168" applyNumberFormat="0" applyFill="0" applyAlignment="0" applyProtection="0"/>
    <xf numFmtId="0" fontId="80" fillId="0" borderId="170" applyNumberFormat="0" applyFill="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17"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176" fontId="57" fillId="0" borderId="165">
      <alignment horizontal="left"/>
    </xf>
    <xf numFmtId="173" fontId="57" fillId="0" borderId="165">
      <alignment horizontal="left"/>
    </xf>
    <xf numFmtId="0" fontId="61" fillId="50" borderId="167" applyNumberFormat="0" applyAlignment="0" applyProtection="0"/>
    <xf numFmtId="0" fontId="103" fillId="64" borderId="167" applyNumberFormat="0" applyAlignment="0" applyProtection="0"/>
    <xf numFmtId="0" fontId="51" fillId="65" borderId="171" applyNumberFormat="0" applyFont="0" applyAlignment="0" applyProtection="0"/>
    <xf numFmtId="0" fontId="80" fillId="0" borderId="169" applyNumberFormat="0" applyFill="0" applyAlignment="0" applyProtection="0"/>
    <xf numFmtId="0" fontId="51" fillId="65" borderId="171" applyNumberFormat="0" applyFont="0" applyAlignment="0" applyProtection="0"/>
    <xf numFmtId="176" fontId="57" fillId="0" borderId="165">
      <alignment horizontal="left"/>
    </xf>
    <xf numFmtId="176" fontId="57" fillId="0" borderId="165">
      <alignment horizontal="left"/>
    </xf>
    <xf numFmtId="0" fontId="51" fillId="65" borderId="171" applyNumberFormat="0" applyFont="0" applyAlignment="0" applyProtection="0"/>
    <xf numFmtId="0" fontId="51" fillId="65" borderId="171" applyNumberFormat="0" applyFont="0" applyAlignment="0" applyProtection="0"/>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0" fontId="59" fillId="63" borderId="166" applyNumberForma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60" fillId="63" borderId="167" applyNumberFormat="0" applyAlignment="0" applyProtection="0"/>
    <xf numFmtId="173" fontId="57" fillId="0" borderId="165">
      <alignment horizontal="left"/>
    </xf>
    <xf numFmtId="0" fontId="52" fillId="65" borderId="171" applyNumberFormat="0" applyFont="0" applyAlignment="0" applyProtection="0"/>
    <xf numFmtId="0" fontId="51" fillId="65" borderId="171" applyNumberFormat="0" applyFont="0" applyAlignment="0" applyProtection="0"/>
    <xf numFmtId="0" fontId="85" fillId="70" borderId="164">
      <alignment wrapText="1"/>
    </xf>
    <xf numFmtId="0" fontId="18" fillId="0" borderId="164" applyAlignment="0">
      <alignment horizontal="left"/>
    </xf>
    <xf numFmtId="173" fontId="57" fillId="0" borderId="165">
      <alignment horizontal="left"/>
    </xf>
    <xf numFmtId="0" fontId="51"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174" fontId="57" fillId="0" borderId="165">
      <alignment horizontal="left"/>
    </xf>
    <xf numFmtId="0" fontId="52" fillId="65" borderId="171" applyNumberFormat="0" applyFont="0" applyAlignment="0" applyProtection="0"/>
    <xf numFmtId="174" fontId="57" fillId="0" borderId="165">
      <alignment horizontal="left"/>
    </xf>
    <xf numFmtId="0" fontId="109" fillId="65" borderId="159" applyNumberFormat="0" applyFont="0" applyAlignment="0" applyProtection="0"/>
    <xf numFmtId="176" fontId="57" fillId="0" borderId="165">
      <alignment horizontal="left"/>
    </xf>
    <xf numFmtId="176" fontId="57" fillId="0" borderId="165">
      <alignment horizontal="left"/>
    </xf>
    <xf numFmtId="0" fontId="51" fillId="65" borderId="171" applyNumberFormat="0" applyFont="0" applyAlignment="0" applyProtection="0"/>
    <xf numFmtId="0" fontId="51"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174" fontId="57" fillId="0" borderId="165">
      <alignment horizontal="left"/>
    </xf>
    <xf numFmtId="174"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4" fontId="57" fillId="0" borderId="165">
      <alignment horizontal="left"/>
    </xf>
    <xf numFmtId="176" fontId="57" fillId="0" borderId="165">
      <alignment horizontal="left"/>
    </xf>
    <xf numFmtId="0" fontId="51" fillId="65" borderId="171" applyNumberFormat="0" applyFont="0" applyAlignment="0" applyProtection="0"/>
    <xf numFmtId="173" fontId="57" fillId="0" borderId="165">
      <alignment horizontal="left"/>
    </xf>
    <xf numFmtId="174" fontId="57" fillId="0" borderId="165">
      <alignment horizontal="left"/>
    </xf>
    <xf numFmtId="0" fontId="59" fillId="63" borderId="166" applyNumberFormat="0" applyAlignment="0" applyProtection="0"/>
    <xf numFmtId="0" fontId="60" fillId="63" borderId="167" applyNumberFormat="0" applyAlignment="0" applyProtection="0"/>
    <xf numFmtId="173" fontId="57" fillId="0" borderId="165">
      <alignment horizontal="left"/>
    </xf>
    <xf numFmtId="0" fontId="51" fillId="65" borderId="171" applyNumberFormat="0" applyFont="0" applyAlignment="0" applyProtection="0"/>
    <xf numFmtId="0" fontId="51" fillId="65" borderId="171" applyNumberFormat="0" applyFont="0" applyAlignment="0" applyProtection="0"/>
    <xf numFmtId="174" fontId="57" fillId="0" borderId="165">
      <alignment horizontal="left"/>
    </xf>
    <xf numFmtId="176" fontId="57" fillId="0" borderId="165">
      <alignment horizontal="left"/>
    </xf>
    <xf numFmtId="174"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6" fontId="57" fillId="0" borderId="165">
      <alignment horizontal="left"/>
    </xf>
    <xf numFmtId="173" fontId="57" fillId="0" borderId="165">
      <alignment horizontal="left"/>
    </xf>
    <xf numFmtId="0" fontId="61" fillId="50" borderId="167" applyNumberFormat="0" applyAlignment="0" applyProtection="0"/>
    <xf numFmtId="0" fontId="51" fillId="65" borderId="171" applyNumberFormat="0" applyFont="0" applyAlignment="0" applyProtection="0"/>
    <xf numFmtId="0" fontId="51" fillId="65" borderId="171" applyNumberFormat="0" applyFont="0" applyAlignment="0" applyProtection="0"/>
    <xf numFmtId="173" fontId="57" fillId="0" borderId="165">
      <alignment horizontal="left"/>
    </xf>
    <xf numFmtId="173" fontId="57" fillId="0" borderId="165">
      <alignment horizontal="left"/>
    </xf>
    <xf numFmtId="0" fontId="51" fillId="65" borderId="171" applyNumberFormat="0" applyFont="0" applyAlignment="0" applyProtection="0"/>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0" fontId="83" fillId="67" borderId="154" applyNumberFormat="0" applyAlignment="0" applyProtection="0"/>
    <xf numFmtId="0" fontId="59" fillId="63" borderId="154" applyNumberFormat="0" applyAlignment="0" applyProtection="0"/>
    <xf numFmtId="0" fontId="84" fillId="67" borderId="155" applyNumberFormat="0" applyAlignment="0" applyProtection="0"/>
    <xf numFmtId="0" fontId="60" fillId="63" borderId="155" applyNumberFormat="0" applyAlignment="0" applyProtection="0"/>
    <xf numFmtId="0" fontId="52" fillId="65" borderId="171" applyNumberFormat="0" applyFont="0" applyAlignment="0" applyProtection="0"/>
    <xf numFmtId="173" fontId="57" fillId="0" borderId="165">
      <alignment horizontal="left"/>
    </xf>
    <xf numFmtId="173" fontId="57" fillId="0" borderId="165">
      <alignment horizontal="left"/>
    </xf>
    <xf numFmtId="0" fontId="51" fillId="65" borderId="171" applyNumberFormat="0" applyFont="0" applyAlignment="0" applyProtection="0"/>
    <xf numFmtId="0" fontId="51" fillId="65" borderId="171" applyNumberFormat="0" applyFont="0" applyAlignment="0" applyProtection="0"/>
    <xf numFmtId="0" fontId="80" fillId="0" borderId="157" applyNumberFormat="0" applyFill="0" applyAlignment="0" applyProtection="0"/>
    <xf numFmtId="0" fontId="80" fillId="0" borderId="157" applyNumberFormat="0" applyFill="0" applyAlignment="0" applyProtection="0"/>
    <xf numFmtId="0" fontId="62" fillId="0" borderId="156" applyNumberFormat="0" applyFill="0" applyAlignment="0" applyProtection="0"/>
    <xf numFmtId="0" fontId="17"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176" fontId="57" fillId="0" borderId="165">
      <alignment horizontal="left"/>
    </xf>
    <xf numFmtId="173"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3" fontId="57" fillId="0" borderId="165">
      <alignment horizontal="left"/>
    </xf>
    <xf numFmtId="0" fontId="51" fillId="65" borderId="171" applyNumberFormat="0" applyFont="0" applyAlignment="0" applyProtection="0"/>
    <xf numFmtId="0" fontId="52" fillId="65" borderId="171" applyNumberFormat="0" applyFont="0" applyAlignment="0" applyProtection="0"/>
    <xf numFmtId="176" fontId="57" fillId="0" borderId="165">
      <alignment horizontal="left"/>
    </xf>
    <xf numFmtId="176"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6" fontId="57" fillId="0" borderId="165">
      <alignment horizontal="left"/>
    </xf>
    <xf numFmtId="176" fontId="57" fillId="0" borderId="165">
      <alignment horizontal="left"/>
    </xf>
    <xf numFmtId="0" fontId="103" fillId="64" borderId="167" applyNumberFormat="0" applyAlignment="0" applyProtection="0"/>
    <xf numFmtId="0" fontId="83" fillId="67" borderId="154" applyNumberFormat="0" applyAlignment="0" applyProtection="0"/>
    <xf numFmtId="0" fontId="84" fillId="67" borderId="155" applyNumberFormat="0" applyAlignment="0" applyProtection="0"/>
    <xf numFmtId="0" fontId="80" fillId="0" borderId="157" applyNumberFormat="0" applyFill="0" applyAlignment="0" applyProtection="0"/>
    <xf numFmtId="0" fontId="17" fillId="65" borderId="159" applyNumberFormat="0" applyFont="0" applyAlignment="0" applyProtection="0"/>
    <xf numFmtId="174"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0" fontId="61" fillId="50" borderId="167" applyNumberFormat="0" applyAlignment="0" applyProtection="0"/>
    <xf numFmtId="0" fontId="51" fillId="65" borderId="159" applyNumberFormat="0" applyFont="0" applyAlignment="0" applyProtection="0"/>
    <xf numFmtId="0" fontId="52" fillId="65" borderId="159" applyNumberFormat="0" applyFont="0" applyAlignment="0" applyProtection="0"/>
    <xf numFmtId="176" fontId="57" fillId="0" borderId="165">
      <alignment horizontal="left"/>
    </xf>
    <xf numFmtId="176" fontId="57" fillId="0" borderId="165">
      <alignment horizontal="left"/>
    </xf>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80" fillId="0" borderId="170" applyNumberFormat="0" applyFill="0" applyAlignment="0" applyProtection="0"/>
    <xf numFmtId="173" fontId="57" fillId="0" borderId="165">
      <alignment horizontal="left"/>
    </xf>
    <xf numFmtId="0" fontId="51" fillId="65" borderId="171" applyNumberFormat="0" applyFont="0" applyAlignment="0" applyProtection="0"/>
    <xf numFmtId="0" fontId="51" fillId="65" borderId="171" applyNumberFormat="0" applyFont="0" applyAlignment="0" applyProtection="0"/>
    <xf numFmtId="0" fontId="85" fillId="70" borderId="164">
      <alignment wrapText="1"/>
    </xf>
    <xf numFmtId="0" fontId="59" fillId="63" borderId="166" applyNumberFormat="0" applyAlignment="0" applyProtection="0"/>
    <xf numFmtId="173" fontId="57" fillId="0" borderId="165">
      <alignment horizontal="left"/>
    </xf>
    <xf numFmtId="0" fontId="51"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173" fontId="57" fillId="0" borderId="165">
      <alignment horizontal="left"/>
    </xf>
    <xf numFmtId="0" fontId="62" fillId="0" borderId="168" applyNumberFormat="0" applyFill="0" applyAlignment="0" applyProtection="0"/>
    <xf numFmtId="173" fontId="57" fillId="0" borderId="165">
      <alignment horizontal="left"/>
    </xf>
    <xf numFmtId="173" fontId="57" fillId="0" borderId="162">
      <alignment horizontal="left"/>
    </xf>
    <xf numFmtId="0" fontId="61" fillId="50" borderId="167" applyNumberFormat="0" applyAlignment="0" applyProtection="0"/>
    <xf numFmtId="173" fontId="57" fillId="0" borderId="165">
      <alignment horizontal="left"/>
    </xf>
    <xf numFmtId="0" fontId="52" fillId="65" borderId="171" applyNumberFormat="0" applyFont="0" applyAlignment="0" applyProtection="0"/>
    <xf numFmtId="49" fontId="209" fillId="77" borderId="160">
      <alignment horizontal="center" vertical="center" wrapText="1"/>
    </xf>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109"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51" fillId="65" borderId="159" applyNumberFormat="0" applyFont="0" applyAlignment="0" applyProtection="0"/>
    <xf numFmtId="0" fontId="109" fillId="65" borderId="159" applyNumberFormat="0" applyFont="0" applyAlignment="0" applyProtection="0"/>
    <xf numFmtId="174" fontId="57" fillId="0" borderId="165">
      <alignment horizontal="left"/>
    </xf>
    <xf numFmtId="176" fontId="57" fillId="0" borderId="165">
      <alignment horizontal="left"/>
    </xf>
    <xf numFmtId="0" fontId="51" fillId="65" borderId="171" applyNumberFormat="0" applyFont="0" applyAlignment="0" applyProtection="0"/>
    <xf numFmtId="0" fontId="51" fillId="65" borderId="171" applyNumberFormat="0" applyFont="0" applyAlignment="0" applyProtection="0"/>
    <xf numFmtId="175" fontId="57" fillId="0" borderId="165">
      <alignment horizontal="left"/>
    </xf>
    <xf numFmtId="175" fontId="57" fillId="0" borderId="165">
      <alignment horizontal="left"/>
    </xf>
    <xf numFmtId="175" fontId="57" fillId="0" borderId="165">
      <alignment horizontal="left"/>
    </xf>
    <xf numFmtId="176" fontId="57" fillId="0" borderId="165">
      <alignment horizontal="left"/>
    </xf>
    <xf numFmtId="176" fontId="57" fillId="0" borderId="165">
      <alignment horizontal="left"/>
    </xf>
    <xf numFmtId="173" fontId="57" fillId="0" borderId="165">
      <alignment horizontal="left"/>
    </xf>
    <xf numFmtId="0" fontId="51" fillId="65" borderId="171" applyNumberFormat="0" applyFont="0" applyAlignment="0" applyProtection="0"/>
    <xf numFmtId="0" fontId="109" fillId="65" borderId="159" applyNumberFormat="0" applyFont="0" applyAlignment="0" applyProtection="0"/>
    <xf numFmtId="174" fontId="57" fillId="0" borderId="165">
      <alignment horizontal="left"/>
    </xf>
    <xf numFmtId="0" fontId="85" fillId="70" borderId="162"/>
    <xf numFmtId="0" fontId="85" fillId="70" borderId="162"/>
    <xf numFmtId="174" fontId="57" fillId="0" borderId="165">
      <alignment horizontal="left"/>
    </xf>
    <xf numFmtId="174" fontId="57" fillId="0" borderId="165">
      <alignment horizontal="left"/>
    </xf>
    <xf numFmtId="174"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0" fontId="61" fillId="50" borderId="167" applyNumberFormat="0" applyAlignment="0" applyProtection="0"/>
    <xf numFmtId="0" fontId="51" fillId="65" borderId="171" applyNumberFormat="0" applyFont="0" applyAlignment="0" applyProtection="0"/>
    <xf numFmtId="0" fontId="157" fillId="67" borderId="154" applyNumberFormat="0" applyAlignment="0" applyProtection="0"/>
    <xf numFmtId="0" fontId="83" fillId="67" borderId="154" applyNumberFormat="0" applyAlignment="0" applyProtection="0"/>
    <xf numFmtId="0" fontId="158" fillId="63" borderId="154" applyNumberFormat="0" applyAlignment="0" applyProtection="0"/>
    <xf numFmtId="0" fontId="161" fillId="67" borderId="155" applyNumberFormat="0" applyAlignment="0" applyProtection="0"/>
    <xf numFmtId="0" fontId="84" fillId="67" borderId="155" applyNumberFormat="0" applyAlignment="0" applyProtection="0"/>
    <xf numFmtId="0" fontId="60" fillId="63" borderId="167" applyNumberFormat="0" applyAlignment="0" applyProtection="0"/>
    <xf numFmtId="0" fontId="163" fillId="63" borderId="155" applyNumberFormat="0" applyAlignment="0" applyProtection="0"/>
    <xf numFmtId="0" fontId="18" fillId="0" borderId="164" applyAlignment="0">
      <alignment horizontal="left"/>
    </xf>
    <xf numFmtId="179" fontId="159" fillId="67" borderId="155" applyNumberFormat="0" applyAlignment="0" applyProtection="0"/>
    <xf numFmtId="0" fontId="18" fillId="0" borderId="164" applyAlignment="0">
      <alignment horizontal="left"/>
    </xf>
    <xf numFmtId="179" fontId="159" fillId="67" borderId="155" applyNumberFormat="0" applyAlignment="0" applyProtection="0"/>
    <xf numFmtId="174" fontId="57" fillId="0" borderId="165">
      <alignment horizontal="left"/>
    </xf>
    <xf numFmtId="173" fontId="57" fillId="0" borderId="165">
      <alignment horizontal="left"/>
    </xf>
    <xf numFmtId="174" fontId="57" fillId="0" borderId="165">
      <alignment horizontal="left"/>
    </xf>
    <xf numFmtId="0" fontId="59" fillId="63" borderId="166" applyNumberFormat="0" applyAlignment="0" applyProtection="0"/>
    <xf numFmtId="0" fontId="103" fillId="64" borderId="167" applyNumberFormat="0" applyAlignment="0" applyProtection="0"/>
    <xf numFmtId="0" fontId="103" fillId="64" borderId="167" applyNumberFormat="0" applyAlignment="0" applyProtection="0"/>
    <xf numFmtId="0" fontId="51" fillId="65" borderId="171" applyNumberFormat="0" applyFont="0" applyAlignment="0" applyProtection="0"/>
    <xf numFmtId="0" fontId="51"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81" fillId="70" borderId="162">
      <alignment horizontal="left"/>
    </xf>
    <xf numFmtId="0" fontId="85" fillId="70" borderId="164">
      <alignment wrapText="1"/>
    </xf>
    <xf numFmtId="0" fontId="85" fillId="70" borderId="164">
      <alignment wrapText="1"/>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0" fontId="52" fillId="65" borderId="171" applyNumberFormat="0" applyFont="0" applyAlignment="0" applyProtection="0"/>
    <xf numFmtId="0" fontId="51" fillId="65" borderId="171" applyNumberFormat="0" applyFont="0" applyAlignment="0" applyProtection="0"/>
    <xf numFmtId="174" fontId="57" fillId="0" borderId="165">
      <alignment horizontal="left"/>
    </xf>
    <xf numFmtId="174" fontId="57" fillId="0" borderId="165">
      <alignment horizontal="left"/>
    </xf>
    <xf numFmtId="173" fontId="57" fillId="0" borderId="165">
      <alignment horizontal="left"/>
    </xf>
    <xf numFmtId="0" fontId="168" fillId="64" borderId="155" applyNumberFormat="0" applyAlignment="0" applyProtection="0"/>
    <xf numFmtId="0" fontId="103" fillId="64" borderId="155" applyNumberFormat="0" applyAlignment="0" applyProtection="0"/>
    <xf numFmtId="0" fontId="169" fillId="50" borderId="155" applyNumberFormat="0" applyAlignment="0" applyProtection="0"/>
    <xf numFmtId="0" fontId="80" fillId="0" borderId="157" applyNumberFormat="0" applyFill="0" applyAlignment="0" applyProtection="0"/>
    <xf numFmtId="0" fontId="28" fillId="0" borderId="157" applyNumberFormat="0" applyFill="0" applyAlignment="0" applyProtection="0"/>
    <xf numFmtId="0" fontId="170" fillId="0" borderId="157" applyNumberFormat="0" applyFill="0" applyAlignment="0" applyProtection="0"/>
    <xf numFmtId="0" fontId="171" fillId="0" borderId="157" applyNumberFormat="0" applyFill="0" applyAlignment="0" applyProtection="0"/>
    <xf numFmtId="0" fontId="33" fillId="0" borderId="157" applyNumberFormat="0" applyFill="0" applyAlignment="0" applyProtection="0"/>
    <xf numFmtId="0" fontId="33" fillId="0" borderId="157" applyNumberFormat="0" applyFill="0" applyAlignment="0" applyProtection="0"/>
    <xf numFmtId="0" fontId="55" fillId="0" borderId="156" applyNumberFormat="0" applyFill="0" applyAlignment="0" applyProtection="0"/>
    <xf numFmtId="0" fontId="17" fillId="64" borderId="159" applyNumberFormat="0" applyFont="0" applyAlignment="0" applyProtection="0"/>
    <xf numFmtId="179" fontId="182" fillId="64" borderId="155" applyNumberFormat="0" applyAlignment="0" applyProtection="0"/>
    <xf numFmtId="179" fontId="182" fillId="64" borderId="155" applyNumberFormat="0" applyAlignment="0" applyProtection="0"/>
    <xf numFmtId="179" fontId="191" fillId="65" borderId="159" applyNumberFormat="0" applyFont="0" applyAlignment="0" applyProtection="0"/>
    <xf numFmtId="179" fontId="191" fillId="65" borderId="159" applyNumberFormat="0" applyFont="0" applyAlignment="0" applyProtection="0"/>
    <xf numFmtId="0" fontId="54" fillId="65" borderId="159" applyNumberFormat="0" applyFont="0" applyAlignment="0" applyProtection="0"/>
    <xf numFmtId="0" fontId="54" fillId="65" borderId="159" applyNumberFormat="0" applyFont="0" applyAlignment="0" applyProtection="0"/>
    <xf numFmtId="0" fontId="52" fillId="65" borderId="159" applyNumberFormat="0" applyFont="0" applyAlignment="0" applyProtection="0"/>
    <xf numFmtId="0" fontId="54" fillId="65" borderId="159" applyNumberFormat="0" applyFont="0" applyAlignment="0" applyProtection="0"/>
    <xf numFmtId="0" fontId="54" fillId="65" borderId="159" applyNumberFormat="0" applyFont="0" applyAlignment="0" applyProtection="0"/>
    <xf numFmtId="0" fontId="17" fillId="65" borderId="159" applyNumberFormat="0" applyFont="0" applyAlignment="0" applyProtection="0"/>
    <xf numFmtId="179" fontId="192" fillId="67" borderId="154" applyNumberFormat="0" applyAlignment="0" applyProtection="0"/>
    <xf numFmtId="179" fontId="192" fillId="67" borderId="154" applyNumberFormat="0" applyAlignment="0" applyProtection="0"/>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3" fontId="57" fillId="0" borderId="165">
      <alignment horizontal="left"/>
    </xf>
    <xf numFmtId="176"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0" fontId="61" fillId="50" borderId="167" applyNumberForma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83" fillId="67" borderId="166" applyNumberForma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176" fontId="57" fillId="0" borderId="162">
      <alignment horizontal="left"/>
    </xf>
    <xf numFmtId="173" fontId="57" fillId="0" borderId="165">
      <alignment horizontal="left"/>
    </xf>
    <xf numFmtId="0" fontId="59" fillId="63" borderId="166" applyNumberFormat="0" applyAlignment="0" applyProtection="0"/>
    <xf numFmtId="0" fontId="62" fillId="0" borderId="168" applyNumberFormat="0" applyFill="0" applyAlignment="0" applyProtection="0"/>
    <xf numFmtId="0" fontId="51" fillId="65" borderId="171" applyNumberFormat="0" applyFont="0" applyAlignment="0" applyProtection="0"/>
    <xf numFmtId="174" fontId="57" fillId="0" borderId="165">
      <alignment horizontal="left"/>
    </xf>
    <xf numFmtId="0" fontId="52" fillId="65" borderId="171" applyNumberFormat="0" applyFont="0" applyAlignment="0" applyProtection="0"/>
    <xf numFmtId="174" fontId="57" fillId="0" borderId="165">
      <alignment horizontal="left"/>
    </xf>
    <xf numFmtId="0" fontId="51" fillId="65" borderId="171" applyNumberFormat="0" applyFont="0" applyAlignment="0" applyProtection="0"/>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9" fontId="9" fillId="0" borderId="158" applyNumberFormat="0" applyFill="0" applyAlignment="0" applyProtection="0"/>
    <xf numFmtId="179" fontId="33" fillId="0" borderId="157" applyNumberFormat="0" applyFill="0" applyAlignment="0" applyProtection="0"/>
    <xf numFmtId="179" fontId="9" fillId="0" borderId="158" applyNumberFormat="0" applyFill="0" applyAlignment="0" applyProtection="0"/>
    <xf numFmtId="174"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0" fontId="61" fillId="50" borderId="167" applyNumberFormat="0" applyAlignment="0" applyProtection="0"/>
    <xf numFmtId="0" fontId="59" fillId="63" borderId="166" applyNumberFormat="0" applyAlignment="0" applyProtection="0"/>
    <xf numFmtId="0" fontId="61" fillId="50" borderId="167" applyNumberForma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17" fillId="65" borderId="171" applyNumberFormat="0" applyFont="0" applyAlignment="0" applyProtection="0"/>
    <xf numFmtId="0" fontId="51" fillId="65" borderId="171" applyNumberFormat="0" applyFont="0" applyAlignment="0" applyProtection="0"/>
    <xf numFmtId="0" fontId="62" fillId="0" borderId="168" applyNumberFormat="0" applyFill="0" applyAlignment="0" applyProtection="0"/>
    <xf numFmtId="0" fontId="52" fillId="65" borderId="171" applyNumberFormat="0" applyFont="0" applyAlignment="0" applyProtection="0"/>
    <xf numFmtId="0" fontId="52"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175" fontId="57" fillId="0" borderId="162">
      <alignment horizontal="left"/>
    </xf>
    <xf numFmtId="173"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6" fontId="57" fillId="0" borderId="165">
      <alignment horizontal="left"/>
    </xf>
    <xf numFmtId="173" fontId="57" fillId="0" borderId="165">
      <alignment horizontal="left"/>
    </xf>
    <xf numFmtId="173" fontId="57" fillId="0" borderId="165">
      <alignment horizontal="left"/>
    </xf>
    <xf numFmtId="176" fontId="57" fillId="0" borderId="165">
      <alignment horizontal="left"/>
    </xf>
    <xf numFmtId="176"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6" fontId="57" fillId="0" borderId="165">
      <alignment horizontal="left"/>
    </xf>
    <xf numFmtId="176" fontId="57" fillId="0" borderId="165">
      <alignment horizontal="left"/>
    </xf>
    <xf numFmtId="0" fontId="52" fillId="65" borderId="171" applyNumberFormat="0" applyFont="0" applyAlignment="0" applyProtection="0"/>
    <xf numFmtId="174" fontId="57" fillId="0" borderId="165">
      <alignment horizontal="left"/>
    </xf>
    <xf numFmtId="176" fontId="57" fillId="0" borderId="165">
      <alignment horizontal="left"/>
    </xf>
    <xf numFmtId="176" fontId="57" fillId="0" borderId="165">
      <alignment horizontal="left"/>
    </xf>
    <xf numFmtId="0" fontId="61" fillId="50" borderId="167" applyNumberFormat="0" applyAlignment="0" applyProtection="0"/>
    <xf numFmtId="0" fontId="51" fillId="65" borderId="159" applyNumberFormat="0" applyFont="0" applyAlignment="0" applyProtection="0"/>
    <xf numFmtId="176" fontId="57" fillId="0" borderId="165">
      <alignment horizontal="left"/>
    </xf>
    <xf numFmtId="0" fontId="52" fillId="65" borderId="171" applyNumberFormat="0" applyFont="0" applyAlignment="0" applyProtection="0"/>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3" fontId="57" fillId="0" borderId="165">
      <alignment horizontal="left"/>
    </xf>
    <xf numFmtId="0" fontId="51" fillId="65" borderId="171" applyNumberFormat="0" applyFont="0" applyAlignment="0" applyProtection="0"/>
    <xf numFmtId="175" fontId="57" fillId="0" borderId="165">
      <alignment horizontal="left"/>
    </xf>
    <xf numFmtId="175" fontId="57" fillId="0" borderId="165">
      <alignment horizontal="left"/>
    </xf>
    <xf numFmtId="175" fontId="57" fillId="0" borderId="165">
      <alignment horizontal="left"/>
    </xf>
    <xf numFmtId="176" fontId="57" fillId="0" borderId="165">
      <alignment horizontal="left"/>
    </xf>
    <xf numFmtId="173"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6" fontId="57" fillId="0" borderId="165">
      <alignment horizontal="left"/>
    </xf>
    <xf numFmtId="173" fontId="57" fillId="0" borderId="165">
      <alignment horizontal="left"/>
    </xf>
    <xf numFmtId="0" fontId="52" fillId="65" borderId="171" applyNumberFormat="0" applyFont="0" applyAlignment="0" applyProtection="0"/>
    <xf numFmtId="173" fontId="57" fillId="0" borderId="165">
      <alignment horizontal="left"/>
    </xf>
    <xf numFmtId="0" fontId="51" fillId="65" borderId="171" applyNumberFormat="0" applyFont="0" applyAlignment="0" applyProtection="0"/>
    <xf numFmtId="0" fontId="80" fillId="0" borderId="169" applyNumberFormat="0" applyFill="0" applyAlignment="0" applyProtection="0"/>
    <xf numFmtId="174" fontId="57" fillId="0" borderId="162">
      <alignment horizontal="left"/>
    </xf>
    <xf numFmtId="174" fontId="57" fillId="0" borderId="165">
      <alignment horizontal="left"/>
    </xf>
    <xf numFmtId="173" fontId="57" fillId="0" borderId="165">
      <alignment horizontal="left"/>
    </xf>
    <xf numFmtId="0" fontId="61" fillId="50" borderId="167" applyNumberFormat="0" applyAlignment="0" applyProtection="0"/>
    <xf numFmtId="175" fontId="57" fillId="0" borderId="165">
      <alignment horizontal="left"/>
    </xf>
    <xf numFmtId="175" fontId="57" fillId="0" borderId="165">
      <alignment horizontal="left"/>
    </xf>
    <xf numFmtId="175" fontId="57" fillId="0" borderId="165">
      <alignment horizontal="left"/>
    </xf>
    <xf numFmtId="176" fontId="57" fillId="0" borderId="165">
      <alignment horizontal="left"/>
    </xf>
    <xf numFmtId="173" fontId="57" fillId="0" borderId="165">
      <alignment horizontal="left"/>
    </xf>
    <xf numFmtId="176" fontId="57" fillId="0" borderId="165">
      <alignment horizontal="left"/>
    </xf>
    <xf numFmtId="0" fontId="51" fillId="65" borderId="171" applyNumberFormat="0" applyFont="0" applyAlignment="0" applyProtection="0"/>
    <xf numFmtId="176" fontId="57" fillId="0" borderId="162">
      <alignment horizontal="left"/>
    </xf>
    <xf numFmtId="173" fontId="57" fillId="0" borderId="165">
      <alignment horizontal="left"/>
    </xf>
    <xf numFmtId="174" fontId="57" fillId="0" borderId="165">
      <alignment horizontal="left"/>
    </xf>
    <xf numFmtId="173" fontId="57" fillId="0" borderId="165">
      <alignment horizontal="left"/>
    </xf>
    <xf numFmtId="0" fontId="51" fillId="65" borderId="171" applyNumberFormat="0" applyFont="0" applyAlignment="0" applyProtection="0"/>
    <xf numFmtId="0" fontId="52" fillId="65" borderId="171" applyNumberFormat="0" applyFont="0" applyAlignment="0" applyProtection="0"/>
    <xf numFmtId="174"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83" fillId="67" borderId="166"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1" fillId="50" borderId="167" applyNumberFormat="0" applyAlignment="0" applyProtection="0"/>
    <xf numFmtId="0" fontId="60" fillId="63"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103" fillId="64" borderId="167" applyNumberFormat="0" applyAlignment="0" applyProtection="0"/>
    <xf numFmtId="0" fontId="61" fillId="50" borderId="167" applyNumberFormat="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80" fillId="0" borderId="170" applyNumberFormat="0" applyFill="0" applyAlignment="0" applyProtection="0"/>
    <xf numFmtId="0" fontId="80" fillId="0" borderId="170"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51" fillId="65" borderId="171" applyNumberFormat="0" applyFont="0" applyAlignment="0" applyProtection="0"/>
    <xf numFmtId="0" fontId="62" fillId="0" borderId="168" applyNumberFormat="0" applyFill="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80" fillId="0" borderId="169" applyNumberFormat="0" applyFill="0" applyAlignment="0" applyProtection="0"/>
    <xf numFmtId="0" fontId="51"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1" fillId="65" borderId="171" applyNumberFormat="0" applyFont="0" applyAlignment="0" applyProtection="0"/>
    <xf numFmtId="176" fontId="57" fillId="0" borderId="165">
      <alignment horizontal="left"/>
    </xf>
    <xf numFmtId="176" fontId="57" fillId="0" borderId="165">
      <alignment horizontal="left"/>
    </xf>
    <xf numFmtId="173" fontId="57" fillId="0" borderId="165">
      <alignment horizontal="left"/>
    </xf>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60" fillId="63" borderId="167" applyNumberFormat="0" applyAlignment="0" applyProtection="0"/>
    <xf numFmtId="0" fontId="52" fillId="65" borderId="171" applyNumberFormat="0" applyFont="0" applyAlignment="0" applyProtection="0"/>
    <xf numFmtId="0" fontId="52" fillId="65" borderId="171" applyNumberFormat="0" applyFont="0" applyAlignment="0" applyProtection="0"/>
    <xf numFmtId="0" fontId="51" fillId="65" borderId="171" applyNumberFormat="0" applyFont="0" applyAlignment="0" applyProtection="0"/>
    <xf numFmtId="0" fontId="17" fillId="70" borderId="162">
      <alignment horizontal="centerContinuous" wrapText="1"/>
    </xf>
    <xf numFmtId="179" fontId="17" fillId="70" borderId="162">
      <alignment horizontal="centerContinuous" wrapText="1"/>
    </xf>
    <xf numFmtId="174" fontId="57" fillId="0" borderId="165">
      <alignment horizontal="left"/>
    </xf>
    <xf numFmtId="174"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0" fontId="60" fillId="63" borderId="167" applyNumberFormat="0" applyAlignment="0" applyProtection="0"/>
    <xf numFmtId="0" fontId="60" fillId="63" borderId="167" applyNumberFormat="0" applyAlignment="0" applyProtection="0"/>
    <xf numFmtId="0" fontId="62" fillId="0" borderId="168" applyNumberFormat="0" applyFill="0" applyAlignment="0" applyProtection="0"/>
    <xf numFmtId="0" fontId="62" fillId="0" borderId="168" applyNumberFormat="0" applyFill="0" applyAlignment="0" applyProtection="0"/>
    <xf numFmtId="0" fontId="51" fillId="65" borderId="171" applyNumberFormat="0" applyFont="0" applyAlignment="0" applyProtection="0"/>
    <xf numFmtId="0" fontId="51"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62" fillId="0" borderId="168" applyNumberFormat="0" applyFill="0" applyAlignment="0" applyProtection="0"/>
    <xf numFmtId="0" fontId="61" fillId="50" borderId="167" applyNumberFormat="0" applyAlignment="0" applyProtection="0"/>
    <xf numFmtId="0" fontId="61" fillId="50" borderId="167" applyNumberFormat="0" applyAlignment="0" applyProtection="0"/>
    <xf numFmtId="0" fontId="84" fillId="67" borderId="167" applyNumberFormat="0" applyAlignment="0" applyProtection="0"/>
    <xf numFmtId="0" fontId="60" fillId="63" borderId="167" applyNumberFormat="0" applyAlignment="0" applyProtection="0"/>
    <xf numFmtId="0" fontId="60" fillId="63" borderId="167" applyNumberFormat="0" applyAlignment="0" applyProtection="0"/>
    <xf numFmtId="0" fontId="59" fillId="63" borderId="166" applyNumberFormat="0" applyAlignment="0" applyProtection="0"/>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3" fontId="57" fillId="0" borderId="162">
      <alignment horizontal="left"/>
    </xf>
    <xf numFmtId="176" fontId="57" fillId="0" borderId="162">
      <alignment horizontal="left"/>
    </xf>
    <xf numFmtId="174" fontId="57" fillId="0" borderId="162">
      <alignment horizontal="left"/>
    </xf>
    <xf numFmtId="0" fontId="83" fillId="63" borderId="154" applyNumberFormat="0" applyAlignment="0" applyProtection="0"/>
    <xf numFmtId="0" fontId="83" fillId="63" borderId="154" applyNumberFormat="0" applyAlignment="0" applyProtection="0"/>
    <xf numFmtId="0" fontId="237" fillId="63" borderId="155" applyNumberFormat="0" applyAlignment="0" applyProtection="0"/>
    <xf numFmtId="0" fontId="237" fillId="63" borderId="155" applyNumberFormat="0" applyAlignment="0" applyProtection="0"/>
    <xf numFmtId="0" fontId="237" fillId="63" borderId="155" applyNumberFormat="0" applyAlignment="0" applyProtection="0"/>
    <xf numFmtId="0" fontId="52" fillId="65" borderId="171" applyNumberFormat="0" applyFont="0" applyAlignment="0" applyProtection="0"/>
    <xf numFmtId="0" fontId="103" fillId="50" borderId="155" applyNumberFormat="0" applyAlignment="0" applyProtection="0"/>
    <xf numFmtId="0" fontId="103" fillId="50" borderId="155" applyNumberFormat="0" applyAlignment="0" applyProtection="0"/>
    <xf numFmtId="0" fontId="103" fillId="50" borderId="155" applyNumberFormat="0" applyAlignment="0" applyProtection="0"/>
    <xf numFmtId="0" fontId="80" fillId="0" borderId="156" applyNumberFormat="0" applyFill="0" applyAlignment="0" applyProtection="0"/>
    <xf numFmtId="0" fontId="80" fillId="0" borderId="156" applyNumberFormat="0" applyFill="0" applyAlignment="0" applyProtection="0"/>
    <xf numFmtId="0" fontId="33" fillId="0" borderId="157" applyNumberFormat="0" applyFill="0" applyAlignment="0" applyProtection="0"/>
    <xf numFmtId="0" fontId="17" fillId="65" borderId="159" applyNumberFormat="0" applyFont="0" applyAlignment="0" applyProtection="0"/>
    <xf numFmtId="0" fontId="17" fillId="65" borderId="159" applyNumberFormat="0" applyFont="0" applyAlignment="0" applyProtection="0"/>
    <xf numFmtId="175" fontId="57" fillId="0" borderId="162">
      <alignment horizontal="left"/>
    </xf>
    <xf numFmtId="173" fontId="57" fillId="0" borderId="165">
      <alignment horizontal="left"/>
    </xf>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83" fillId="63" borderId="154" applyNumberFormat="0" applyAlignment="0" applyProtection="0"/>
    <xf numFmtId="0" fontId="83" fillId="63" borderId="154" applyNumberFormat="0" applyAlignment="0" applyProtection="0"/>
    <xf numFmtId="0" fontId="237" fillId="63" borderId="155" applyNumberFormat="0" applyAlignment="0" applyProtection="0"/>
    <xf numFmtId="0" fontId="237" fillId="63" borderId="155" applyNumberFormat="0" applyAlignment="0" applyProtection="0"/>
    <xf numFmtId="0" fontId="84" fillId="67" borderId="167" applyNumberFormat="0" applyAlignment="0" applyProtection="0"/>
    <xf numFmtId="0" fontId="237" fillId="63" borderId="155" applyNumberFormat="0" applyAlignment="0" applyProtection="0"/>
    <xf numFmtId="174" fontId="57" fillId="0" borderId="165">
      <alignment horizontal="left"/>
    </xf>
    <xf numFmtId="0" fontId="103" fillId="50" borderId="155" applyNumberFormat="0" applyAlignment="0" applyProtection="0"/>
    <xf numFmtId="0" fontId="103" fillId="50" borderId="155" applyNumberFormat="0" applyAlignment="0" applyProtection="0"/>
    <xf numFmtId="0" fontId="103" fillId="50" borderId="155" applyNumberFormat="0" applyAlignment="0" applyProtection="0"/>
    <xf numFmtId="0" fontId="80" fillId="0" borderId="156" applyNumberFormat="0" applyFill="0" applyAlignment="0" applyProtection="0"/>
    <xf numFmtId="0" fontId="80" fillId="0" borderId="156" applyNumberFormat="0" applyFill="0" applyAlignment="0" applyProtection="0"/>
    <xf numFmtId="0" fontId="17" fillId="65" borderId="159" applyNumberFormat="0" applyFont="0" applyAlignment="0" applyProtection="0"/>
    <xf numFmtId="0" fontId="17" fillId="65" borderId="159" applyNumberFormat="0" applyFont="0" applyAlignment="0" applyProtection="0"/>
    <xf numFmtId="0" fontId="54" fillId="65" borderId="159" applyNumberFormat="0" applyFont="0" applyAlignment="0" applyProtection="0"/>
    <xf numFmtId="174" fontId="57" fillId="0" borderId="165">
      <alignment horizontal="left"/>
    </xf>
    <xf numFmtId="174" fontId="57" fillId="0" borderId="165">
      <alignment horizontal="left"/>
    </xf>
    <xf numFmtId="174"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0" fontId="60" fillId="63" borderId="167" applyNumberFormat="0" applyAlignment="0" applyProtection="0"/>
    <xf numFmtId="0" fontId="51" fillId="65" borderId="171" applyNumberFormat="0" applyFont="0" applyAlignment="0" applyProtection="0"/>
    <xf numFmtId="173" fontId="57" fillId="0" borderId="165">
      <alignment horizontal="left"/>
    </xf>
    <xf numFmtId="0" fontId="59" fillId="63" borderId="166" applyNumberFormat="0" applyAlignment="0" applyProtection="0"/>
    <xf numFmtId="0" fontId="51" fillId="65" borderId="171" applyNumberFormat="0" applyFont="0" applyAlignment="0" applyProtection="0"/>
    <xf numFmtId="0" fontId="59" fillId="63" borderId="166" applyNumberFormat="0" applyAlignment="0" applyProtection="0"/>
    <xf numFmtId="0" fontId="52" fillId="65" borderId="171" applyNumberFormat="0" applyFont="0" applyAlignment="0" applyProtection="0"/>
    <xf numFmtId="0" fontId="62" fillId="0" borderId="168" applyNumberFormat="0" applyFill="0" applyAlignment="0" applyProtection="0"/>
    <xf numFmtId="176"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6" fontId="57" fillId="0" borderId="165">
      <alignment horizontal="left"/>
    </xf>
    <xf numFmtId="176" fontId="57" fillId="0" borderId="165">
      <alignment horizontal="left"/>
    </xf>
    <xf numFmtId="0" fontId="103" fillId="64" borderId="167" applyNumberFormat="0" applyAlignment="0" applyProtection="0"/>
    <xf numFmtId="173" fontId="57" fillId="0" borderId="165">
      <alignment horizontal="left"/>
    </xf>
    <xf numFmtId="173" fontId="57" fillId="0" borderId="165">
      <alignment horizontal="left"/>
    </xf>
    <xf numFmtId="0" fontId="51" fillId="65" borderId="171" applyNumberFormat="0" applyFont="0" applyAlignment="0" applyProtection="0"/>
    <xf numFmtId="173" fontId="57" fillId="0" borderId="165">
      <alignment horizontal="left"/>
    </xf>
    <xf numFmtId="173" fontId="57" fillId="0" borderId="165">
      <alignment horizontal="left"/>
    </xf>
    <xf numFmtId="0" fontId="59" fillId="63" borderId="154" applyNumberFormat="0" applyAlignment="0" applyProtection="0"/>
    <xf numFmtId="0" fontId="60" fillId="63" borderId="155" applyNumberFormat="0" applyAlignment="0" applyProtection="0"/>
    <xf numFmtId="0" fontId="62" fillId="0" borderId="156" applyNumberFormat="0" applyFill="0" applyAlignment="0" applyProtection="0"/>
    <xf numFmtId="0" fontId="52" fillId="65" borderId="159" applyNumberFormat="0" applyFont="0" applyAlignment="0" applyProtection="0"/>
    <xf numFmtId="0" fontId="52" fillId="65" borderId="159" applyNumberFormat="0" applyFont="0" applyAlignment="0" applyProtection="0"/>
    <xf numFmtId="0" fontId="52" fillId="65" borderId="159" applyNumberFormat="0" applyFont="0" applyAlignment="0" applyProtection="0"/>
    <xf numFmtId="175" fontId="57" fillId="0" borderId="165">
      <alignment horizontal="left"/>
    </xf>
    <xf numFmtId="175" fontId="57" fillId="0" borderId="165">
      <alignment horizontal="left"/>
    </xf>
    <xf numFmtId="175" fontId="57" fillId="0" borderId="165">
      <alignment horizontal="left"/>
    </xf>
    <xf numFmtId="176" fontId="57" fillId="0" borderId="165">
      <alignment horizontal="left"/>
    </xf>
    <xf numFmtId="176" fontId="57" fillId="0" borderId="165">
      <alignment horizontal="left"/>
    </xf>
    <xf numFmtId="173" fontId="57" fillId="0" borderId="165">
      <alignment horizontal="left"/>
    </xf>
    <xf numFmtId="0" fontId="52" fillId="65" borderId="171" applyNumberFormat="0" applyFont="0" applyAlignment="0" applyProtection="0"/>
    <xf numFmtId="176" fontId="57" fillId="0" borderId="165">
      <alignment horizontal="left"/>
    </xf>
    <xf numFmtId="173" fontId="57" fillId="0" borderId="165">
      <alignment horizontal="left"/>
    </xf>
    <xf numFmtId="0" fontId="17" fillId="65" borderId="159" applyNumberFormat="0" applyFont="0" applyAlignment="0" applyProtection="0"/>
    <xf numFmtId="176" fontId="57" fillId="0" borderId="165">
      <alignment horizontal="left"/>
    </xf>
    <xf numFmtId="176" fontId="57" fillId="0" borderId="165">
      <alignment horizontal="left"/>
    </xf>
    <xf numFmtId="0" fontId="147" fillId="71" borderId="161">
      <alignment horizontal="left" vertical="top" wrapText="1"/>
    </xf>
    <xf numFmtId="0" fontId="114" fillId="65" borderId="159" applyNumberFormat="0" applyFont="0" applyAlignment="0" applyProtection="0"/>
    <xf numFmtId="0" fontId="17" fillId="65" borderId="159" applyNumberFormat="0" applyFont="0" applyAlignment="0" applyProtection="0"/>
    <xf numFmtId="176" fontId="57" fillId="0" borderId="165">
      <alignment horizontal="left"/>
    </xf>
    <xf numFmtId="176"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5" fontId="57" fillId="0" borderId="162">
      <alignment horizontal="left"/>
    </xf>
    <xf numFmtId="175" fontId="57" fillId="0" borderId="162">
      <alignment horizontal="left"/>
    </xf>
    <xf numFmtId="176" fontId="57" fillId="0" borderId="162">
      <alignment horizontal="left"/>
    </xf>
    <xf numFmtId="173" fontId="57" fillId="0" borderId="162">
      <alignment horizontal="left"/>
    </xf>
    <xf numFmtId="174" fontId="57" fillId="0" borderId="162">
      <alignment horizontal="left"/>
    </xf>
    <xf numFmtId="0" fontId="18" fillId="0" borderId="164" applyAlignment="0">
      <alignment horizontal="left"/>
    </xf>
    <xf numFmtId="0" fontId="18" fillId="0" borderId="164" applyAlignment="0">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0" fontId="51"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83" fillId="67" borderId="166" applyNumberForma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62" fillId="0" borderId="168" applyNumberFormat="0" applyFill="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84" fillId="67" borderId="167" applyNumberFormat="0" applyAlignment="0" applyProtection="0"/>
    <xf numFmtId="0" fontId="60" fillId="63" borderId="167" applyNumberFormat="0" applyAlignment="0" applyProtection="0"/>
    <xf numFmtId="0" fontId="59" fillId="63" borderId="166" applyNumberFormat="0" applyAlignment="0" applyProtection="0"/>
    <xf numFmtId="0" fontId="59" fillId="63" borderId="166" applyNumberFormat="0" applyAlignment="0" applyProtection="0"/>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6"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9" fontId="183" fillId="70" borderId="164">
      <alignment wrapText="1"/>
    </xf>
    <xf numFmtId="176" fontId="57" fillId="0" borderId="162">
      <alignment horizontal="left"/>
    </xf>
    <xf numFmtId="175" fontId="57" fillId="0" borderId="162">
      <alignment horizontal="left"/>
    </xf>
    <xf numFmtId="174" fontId="57" fillId="0" borderId="162">
      <alignment horizontal="left"/>
    </xf>
    <xf numFmtId="174" fontId="57" fillId="0" borderId="162">
      <alignment horizontal="left"/>
    </xf>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61" fillId="50" borderId="167" applyNumberFormat="0" applyAlignment="0" applyProtection="0"/>
    <xf numFmtId="0" fontId="61" fillId="50" borderId="167" applyNumberFormat="0" applyAlignment="0" applyProtection="0"/>
    <xf numFmtId="0" fontId="60" fillId="63" borderId="167" applyNumberFormat="0" applyAlignment="0" applyProtection="0"/>
    <xf numFmtId="0" fontId="59" fillId="63" borderId="166" applyNumberFormat="0" applyAlignment="0" applyProtection="0"/>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6" fontId="57" fillId="0" borderId="162">
      <alignment horizontal="left"/>
    </xf>
    <xf numFmtId="175" fontId="57" fillId="0" borderId="162">
      <alignment horizontal="left"/>
    </xf>
    <xf numFmtId="0" fontId="51" fillId="65" borderId="171" applyNumberFormat="0" applyFont="0" applyAlignment="0" applyProtection="0"/>
    <xf numFmtId="0" fontId="51" fillId="65" borderId="171" applyNumberFormat="0" applyFont="0" applyAlignment="0" applyProtection="0"/>
    <xf numFmtId="0" fontId="52" fillId="65" borderId="171" applyNumberFormat="0" applyFont="0" applyAlignment="0" applyProtection="0"/>
    <xf numFmtId="0" fontId="59" fillId="63" borderId="166" applyNumberFormat="0" applyAlignment="0" applyProtection="0"/>
    <xf numFmtId="0" fontId="51" fillId="65" borderId="171" applyNumberFormat="0" applyFont="0" applyAlignment="0" applyProtection="0"/>
    <xf numFmtId="0" fontId="51" fillId="65" borderId="171" applyNumberFormat="0" applyFont="0" applyAlignment="0" applyProtection="0"/>
    <xf numFmtId="0" fontId="61" fillId="50" borderId="167" applyNumberFormat="0" applyAlignment="0" applyProtection="0"/>
    <xf numFmtId="0" fontId="84" fillId="67" borderId="167" applyNumberFormat="0" applyAlignment="0" applyProtection="0"/>
    <xf numFmtId="0" fontId="51"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83" fillId="67" borderId="166" applyNumberFormat="0" applyAlignment="0" applyProtection="0"/>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9" fontId="183" fillId="70" borderId="164">
      <alignment wrapText="1"/>
    </xf>
    <xf numFmtId="0" fontId="85" fillId="0" borderId="162"/>
    <xf numFmtId="0" fontId="51" fillId="65" borderId="171" applyNumberFormat="0" applyFont="0" applyAlignment="0" applyProtection="0"/>
    <xf numFmtId="0" fontId="84" fillId="67" borderId="167" applyNumberFormat="0" applyAlignment="0" applyProtection="0"/>
    <xf numFmtId="0" fontId="51" fillId="65" borderId="171" applyNumberFormat="0" applyFont="0" applyAlignment="0" applyProtection="0"/>
    <xf numFmtId="0" fontId="84" fillId="67" borderId="167" applyNumberFormat="0" applyAlignment="0" applyProtection="0"/>
    <xf numFmtId="0" fontId="51" fillId="65" borderId="171" applyNumberFormat="0" applyFont="0" applyAlignment="0" applyProtection="0"/>
    <xf numFmtId="0" fontId="109" fillId="65" borderId="171" applyNumberFormat="0" applyFont="0" applyAlignment="0" applyProtection="0"/>
    <xf numFmtId="0" fontId="51" fillId="65" borderId="171" applyNumberFormat="0" applyFont="0" applyAlignment="0" applyProtection="0"/>
    <xf numFmtId="0" fontId="84" fillId="67" borderId="167" applyNumberFormat="0" applyAlignment="0" applyProtection="0"/>
    <xf numFmtId="174" fontId="57" fillId="0" borderId="150">
      <alignment horizontal="left"/>
    </xf>
    <xf numFmtId="174" fontId="57" fillId="0" borderId="150">
      <alignment horizontal="left"/>
    </xf>
    <xf numFmtId="174" fontId="57" fillId="0" borderId="150">
      <alignment horizontal="left"/>
    </xf>
    <xf numFmtId="175" fontId="57" fillId="0" borderId="150">
      <alignment horizontal="left"/>
    </xf>
    <xf numFmtId="175" fontId="57" fillId="0" borderId="150">
      <alignment horizontal="left"/>
    </xf>
    <xf numFmtId="175" fontId="57" fillId="0" borderId="150">
      <alignment horizontal="left"/>
    </xf>
    <xf numFmtId="176" fontId="57" fillId="0" borderId="150">
      <alignment horizontal="left"/>
    </xf>
    <xf numFmtId="176" fontId="57" fillId="0" borderId="150">
      <alignment horizontal="left"/>
    </xf>
    <xf numFmtId="176" fontId="57" fillId="0" borderId="150">
      <alignment horizontal="left"/>
    </xf>
    <xf numFmtId="173" fontId="57" fillId="0" borderId="150">
      <alignment horizontal="left"/>
    </xf>
    <xf numFmtId="173" fontId="57" fillId="0" borderId="150">
      <alignment horizontal="left"/>
    </xf>
    <xf numFmtId="173" fontId="57" fillId="0" borderId="150">
      <alignment horizontal="left"/>
    </xf>
    <xf numFmtId="174" fontId="57" fillId="0" borderId="150">
      <alignment horizontal="left"/>
    </xf>
    <xf numFmtId="174" fontId="57" fillId="0" borderId="150">
      <alignment horizontal="left"/>
    </xf>
    <xf numFmtId="174" fontId="57" fillId="0" borderId="150">
      <alignment horizontal="left"/>
    </xf>
    <xf numFmtId="175" fontId="57" fillId="0" borderId="150">
      <alignment horizontal="left"/>
    </xf>
    <xf numFmtId="175" fontId="57" fillId="0" borderId="150">
      <alignment horizontal="left"/>
    </xf>
    <xf numFmtId="175" fontId="57" fillId="0" borderId="150">
      <alignment horizontal="left"/>
    </xf>
    <xf numFmtId="176" fontId="57" fillId="0" borderId="150">
      <alignment horizontal="left"/>
    </xf>
    <xf numFmtId="176" fontId="57" fillId="0" borderId="150">
      <alignment horizontal="left"/>
    </xf>
    <xf numFmtId="176" fontId="57" fillId="0" borderId="150">
      <alignment horizontal="left"/>
    </xf>
    <xf numFmtId="173" fontId="57" fillId="0" borderId="150">
      <alignment horizontal="left"/>
    </xf>
    <xf numFmtId="173" fontId="57" fillId="0" borderId="150">
      <alignment horizontal="left"/>
    </xf>
    <xf numFmtId="173" fontId="57" fillId="0" borderId="150">
      <alignment horizontal="left"/>
    </xf>
    <xf numFmtId="0" fontId="85" fillId="0" borderId="150"/>
    <xf numFmtId="0" fontId="18" fillId="0" borderId="69" applyAlignment="0">
      <alignment horizontal="left"/>
    </xf>
    <xf numFmtId="0" fontId="18" fillId="0" borderId="69" applyAlignment="0">
      <alignment horizontal="left"/>
    </xf>
    <xf numFmtId="0" fontId="18" fillId="0" borderId="69" applyAlignment="0">
      <alignment horizontal="left"/>
    </xf>
    <xf numFmtId="0" fontId="18" fillId="0" borderId="69" applyAlignment="0">
      <alignment horizontal="left"/>
    </xf>
    <xf numFmtId="0" fontId="18" fillId="0" borderId="69" applyAlignment="0">
      <alignment horizontal="left"/>
    </xf>
    <xf numFmtId="0" fontId="18" fillId="0" borderId="69" applyAlignment="0">
      <alignment horizontal="left"/>
    </xf>
    <xf numFmtId="0" fontId="18" fillId="0" borderId="69" applyAlignment="0">
      <alignment horizontal="left"/>
    </xf>
    <xf numFmtId="0" fontId="18" fillId="0" borderId="69" applyAlignment="0">
      <alignment horizontal="left"/>
    </xf>
    <xf numFmtId="0" fontId="18" fillId="0" borderId="69" applyAlignment="0">
      <alignment horizontal="left"/>
    </xf>
    <xf numFmtId="0" fontId="18" fillId="0" borderId="69" applyAlignment="0">
      <alignment horizontal="left"/>
    </xf>
    <xf numFmtId="0" fontId="81" fillId="70" borderId="150">
      <alignment horizontal="left"/>
    </xf>
    <xf numFmtId="0" fontId="17" fillId="70" borderId="150">
      <alignment horizontal="centerContinuous" wrapText="1"/>
    </xf>
    <xf numFmtId="0" fontId="85" fillId="70" borderId="69">
      <alignment wrapText="1"/>
    </xf>
    <xf numFmtId="0" fontId="85" fillId="70" borderId="69">
      <alignment wrapText="1"/>
    </xf>
    <xf numFmtId="0" fontId="85" fillId="70" borderId="69">
      <alignment wrapText="1"/>
    </xf>
    <xf numFmtId="0" fontId="85" fillId="70" borderId="69">
      <alignment wrapText="1"/>
    </xf>
    <xf numFmtId="0" fontId="85" fillId="70" borderId="69">
      <alignment wrapText="1"/>
    </xf>
    <xf numFmtId="0" fontId="85" fillId="70" borderId="150"/>
    <xf numFmtId="174" fontId="57" fillId="0" borderId="150">
      <alignment horizontal="left"/>
    </xf>
    <xf numFmtId="175" fontId="57" fillId="0" borderId="150">
      <alignment horizontal="left"/>
    </xf>
    <xf numFmtId="176" fontId="57" fillId="0" borderId="150">
      <alignment horizontal="left"/>
    </xf>
    <xf numFmtId="173" fontId="57" fillId="0" borderId="150">
      <alignment horizontal="left"/>
    </xf>
    <xf numFmtId="0" fontId="147" fillId="71" borderId="6">
      <alignment horizontal="left" vertical="top" wrapText="1"/>
    </xf>
    <xf numFmtId="0" fontId="147" fillId="71" borderId="4">
      <alignment horizontal="left" vertical="top"/>
    </xf>
    <xf numFmtId="0" fontId="85" fillId="0" borderId="150"/>
    <xf numFmtId="179" fontId="17" fillId="44" borderId="150"/>
    <xf numFmtId="179" fontId="17" fillId="70" borderId="150">
      <alignment horizontal="centerContinuous" wrapText="1"/>
    </xf>
    <xf numFmtId="0" fontId="17" fillId="70" borderId="150">
      <alignment horizontal="centerContinuous" wrapText="1"/>
    </xf>
    <xf numFmtId="179" fontId="183" fillId="70" borderId="69">
      <alignment wrapText="1"/>
    </xf>
    <xf numFmtId="179" fontId="85" fillId="70" borderId="69">
      <alignment wrapText="1"/>
    </xf>
    <xf numFmtId="179" fontId="85" fillId="70" borderId="69">
      <alignment wrapText="1"/>
    </xf>
    <xf numFmtId="179" fontId="183" fillId="70" borderId="69">
      <alignment wrapText="1"/>
    </xf>
    <xf numFmtId="0" fontId="85" fillId="70" borderId="150"/>
    <xf numFmtId="179" fontId="147" fillId="71" borderId="150">
      <alignment horizontal="left" vertical="top" wrapText="1"/>
    </xf>
    <xf numFmtId="179" fontId="193" fillId="71" borderId="4">
      <alignment horizontal="left" vertical="top" wrapText="1"/>
    </xf>
    <xf numFmtId="179" fontId="17" fillId="70" borderId="150">
      <alignment horizontal="centerContinuous" wrapText="1"/>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4"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109" fillId="65" borderId="171" applyNumberFormat="0" applyFont="0" applyAlignment="0" applyProtection="0"/>
    <xf numFmtId="0" fontId="109" fillId="65" borderId="171" applyNumberFormat="0" applyFont="0" applyAlignment="0" applyProtection="0"/>
    <xf numFmtId="0" fontId="157" fillId="67" borderId="166" applyNumberFormat="0" applyAlignment="0" applyProtection="0"/>
    <xf numFmtId="0" fontId="83" fillId="67" borderId="166" applyNumberFormat="0" applyAlignment="0" applyProtection="0"/>
    <xf numFmtId="0" fontId="158" fillId="63" borderId="166" applyNumberFormat="0" applyAlignment="0" applyProtection="0"/>
    <xf numFmtId="0" fontId="161" fillId="67" borderId="167" applyNumberFormat="0" applyAlignment="0" applyProtection="0"/>
    <xf numFmtId="0" fontId="84" fillId="67" borderId="167" applyNumberFormat="0" applyAlignment="0" applyProtection="0"/>
    <xf numFmtId="0" fontId="163" fillId="63" borderId="167" applyNumberFormat="0" applyAlignment="0" applyProtection="0"/>
    <xf numFmtId="179" fontId="159" fillId="67" borderId="167" applyNumberFormat="0" applyAlignment="0" applyProtection="0"/>
    <xf numFmtId="179" fontId="159" fillId="67" borderId="167" applyNumberFormat="0" applyAlignment="0" applyProtection="0"/>
    <xf numFmtId="0" fontId="168" fillId="64" borderId="167" applyNumberFormat="0" applyAlignment="0" applyProtection="0"/>
    <xf numFmtId="0" fontId="103" fillId="64" borderId="167" applyNumberFormat="0" applyAlignment="0" applyProtection="0"/>
    <xf numFmtId="0" fontId="169" fillId="50" borderId="167" applyNumberFormat="0" applyAlignment="0" applyProtection="0"/>
    <xf numFmtId="0" fontId="80" fillId="0" borderId="169" applyNumberFormat="0" applyFill="0" applyAlignment="0" applyProtection="0"/>
    <xf numFmtId="0" fontId="28" fillId="0" borderId="169" applyNumberFormat="0" applyFill="0" applyAlignment="0" applyProtection="0"/>
    <xf numFmtId="0" fontId="170" fillId="0" borderId="169" applyNumberFormat="0" applyFill="0" applyAlignment="0" applyProtection="0"/>
    <xf numFmtId="0" fontId="171" fillId="0" borderId="169" applyNumberFormat="0" applyFill="0" applyAlignment="0" applyProtection="0"/>
    <xf numFmtId="0" fontId="33" fillId="0" borderId="169" applyNumberFormat="0" applyFill="0" applyAlignment="0" applyProtection="0"/>
    <xf numFmtId="0" fontId="33" fillId="0" borderId="169" applyNumberFormat="0" applyFill="0" applyAlignment="0" applyProtection="0"/>
    <xf numFmtId="0" fontId="55" fillId="0" borderId="168" applyNumberFormat="0" applyFill="0" applyAlignment="0" applyProtection="0"/>
    <xf numFmtId="0" fontId="17" fillId="64" borderId="171" applyNumberFormat="0" applyFont="0" applyAlignment="0" applyProtection="0"/>
    <xf numFmtId="179" fontId="182" fillId="64" borderId="167" applyNumberFormat="0" applyAlignment="0" applyProtection="0"/>
    <xf numFmtId="179" fontId="182" fillId="64" borderId="167" applyNumberFormat="0" applyAlignment="0" applyProtection="0"/>
    <xf numFmtId="179" fontId="191" fillId="65" borderId="171" applyNumberFormat="0" applyFont="0" applyAlignment="0" applyProtection="0"/>
    <xf numFmtId="179" fontId="191" fillId="65" borderId="171" applyNumberFormat="0" applyFont="0" applyAlignment="0" applyProtection="0"/>
    <xf numFmtId="0" fontId="54" fillId="65" borderId="171" applyNumberFormat="0" applyFont="0" applyAlignment="0" applyProtection="0"/>
    <xf numFmtId="0" fontId="54" fillId="65" borderId="171" applyNumberFormat="0" applyFont="0" applyAlignment="0" applyProtection="0"/>
    <xf numFmtId="0" fontId="52" fillId="65" borderId="171" applyNumberFormat="0" applyFont="0" applyAlignment="0" applyProtection="0"/>
    <xf numFmtId="0" fontId="54" fillId="65" borderId="171" applyNumberFormat="0" applyFont="0" applyAlignment="0" applyProtection="0"/>
    <xf numFmtId="0" fontId="54" fillId="65" borderId="171" applyNumberFormat="0" applyFont="0" applyAlignment="0" applyProtection="0"/>
    <xf numFmtId="0" fontId="17" fillId="65" borderId="171" applyNumberFormat="0" applyFont="0" applyAlignment="0" applyProtection="0"/>
    <xf numFmtId="179" fontId="192" fillId="67" borderId="166" applyNumberFormat="0" applyAlignment="0" applyProtection="0"/>
    <xf numFmtId="179" fontId="192" fillId="67" borderId="166" applyNumberFormat="0" applyAlignment="0" applyProtection="0"/>
    <xf numFmtId="179" fontId="9" fillId="0" borderId="170" applyNumberFormat="0" applyFill="0" applyAlignment="0" applyProtection="0"/>
    <xf numFmtId="179" fontId="33" fillId="0" borderId="169" applyNumberFormat="0" applyFill="0" applyAlignment="0" applyProtection="0"/>
    <xf numFmtId="179" fontId="9" fillId="0" borderId="170" applyNumberFormat="0" applyFill="0" applyAlignment="0" applyProtection="0"/>
    <xf numFmtId="0" fontId="51" fillId="65" borderId="171" applyNumberFormat="0" applyFont="0" applyAlignment="0" applyProtection="0"/>
    <xf numFmtId="0" fontId="83" fillId="63" borderId="166" applyNumberFormat="0" applyAlignment="0" applyProtection="0"/>
    <xf numFmtId="0" fontId="83" fillId="63" borderId="166" applyNumberFormat="0" applyAlignment="0" applyProtection="0"/>
    <xf numFmtId="0" fontId="237" fillId="63" borderId="167" applyNumberFormat="0" applyAlignment="0" applyProtection="0"/>
    <xf numFmtId="0" fontId="237" fillId="63" borderId="167" applyNumberFormat="0" applyAlignment="0" applyProtection="0"/>
    <xf numFmtId="0" fontId="237" fillId="63" borderId="167" applyNumberFormat="0" applyAlignment="0" applyProtection="0"/>
    <xf numFmtId="0" fontId="103" fillId="50" borderId="167" applyNumberFormat="0" applyAlignment="0" applyProtection="0"/>
    <xf numFmtId="0" fontId="103" fillId="50" borderId="167" applyNumberFormat="0" applyAlignment="0" applyProtection="0"/>
    <xf numFmtId="0" fontId="103" fillId="50" borderId="167" applyNumberFormat="0" applyAlignment="0" applyProtection="0"/>
    <xf numFmtId="0" fontId="80" fillId="0" borderId="168" applyNumberFormat="0" applyFill="0" applyAlignment="0" applyProtection="0"/>
    <xf numFmtId="0" fontId="80" fillId="0" borderId="168" applyNumberFormat="0" applyFill="0" applyAlignment="0" applyProtection="0"/>
    <xf numFmtId="0" fontId="33" fillId="0" borderId="169" applyNumberFormat="0" applyFill="0" applyAlignment="0" applyProtection="0"/>
    <xf numFmtId="0" fontId="17" fillId="65" borderId="171" applyNumberFormat="0" applyFont="0" applyAlignment="0" applyProtection="0"/>
    <xf numFmtId="0" fontId="17" fillId="65" borderId="171" applyNumberFormat="0" applyFont="0" applyAlignment="0" applyProtection="0"/>
    <xf numFmtId="0" fontId="83" fillId="63" borderId="166" applyNumberFormat="0" applyAlignment="0" applyProtection="0"/>
    <xf numFmtId="0" fontId="83" fillId="63" borderId="166" applyNumberFormat="0" applyAlignment="0" applyProtection="0"/>
    <xf numFmtId="0" fontId="237" fillId="63" borderId="167" applyNumberFormat="0" applyAlignment="0" applyProtection="0"/>
    <xf numFmtId="0" fontId="237" fillId="63" borderId="167" applyNumberFormat="0" applyAlignment="0" applyProtection="0"/>
    <xf numFmtId="0" fontId="237" fillId="63" borderId="167" applyNumberFormat="0" applyAlignment="0" applyProtection="0"/>
    <xf numFmtId="0" fontId="103" fillId="50" borderId="167" applyNumberFormat="0" applyAlignment="0" applyProtection="0"/>
    <xf numFmtId="0" fontId="103" fillId="50" borderId="167" applyNumberFormat="0" applyAlignment="0" applyProtection="0"/>
    <xf numFmtId="0" fontId="103" fillId="50" borderId="167" applyNumberFormat="0" applyAlignment="0" applyProtection="0"/>
    <xf numFmtId="0" fontId="80" fillId="0" borderId="168" applyNumberFormat="0" applyFill="0" applyAlignment="0" applyProtection="0"/>
    <xf numFmtId="0" fontId="80" fillId="0" borderId="168" applyNumberFormat="0" applyFill="0" applyAlignment="0" applyProtection="0"/>
    <xf numFmtId="0" fontId="17" fillId="65" borderId="171" applyNumberFormat="0" applyFont="0" applyAlignment="0" applyProtection="0"/>
    <xf numFmtId="0" fontId="17" fillId="65" borderId="171" applyNumberFormat="0" applyFont="0" applyAlignment="0" applyProtection="0"/>
    <xf numFmtId="0" fontId="54" fillId="65" borderId="171" applyNumberFormat="0" applyFont="0" applyAlignment="0" applyProtection="0"/>
    <xf numFmtId="0" fontId="59" fillId="63" borderId="166" applyNumberFormat="0" applyAlignment="0" applyProtection="0"/>
    <xf numFmtId="0" fontId="60" fillId="63" borderId="167" applyNumberFormat="0" applyAlignment="0" applyProtection="0"/>
    <xf numFmtId="0" fontId="62" fillId="0" borderId="168" applyNumberFormat="0" applyFill="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17" fillId="65" borderId="171" applyNumberFormat="0" applyFont="0" applyAlignment="0" applyProtection="0"/>
    <xf numFmtId="0" fontId="114" fillId="65" borderId="171" applyNumberFormat="0" applyFont="0" applyAlignment="0" applyProtection="0"/>
    <xf numFmtId="0" fontId="17" fillId="65" borderId="171" applyNumberFormat="0" applyFont="0" applyAlignment="0" applyProtection="0"/>
    <xf numFmtId="49" fontId="209" fillId="77" borderId="184">
      <alignment horizontal="center" vertical="center" wrapText="1"/>
    </xf>
    <xf numFmtId="173" fontId="57" fillId="0" borderId="177">
      <alignment horizontal="left"/>
    </xf>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2" fillId="65" borderId="183" applyNumberFormat="0" applyFont="0" applyAlignment="0" applyProtection="0"/>
    <xf numFmtId="0" fontId="51" fillId="65" borderId="183" applyNumberFormat="0" applyFont="0" applyAlignment="0" applyProtection="0"/>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4"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5"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6"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173" fontId="57" fillId="0" borderId="165">
      <alignment horizontal="left"/>
    </xf>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59" fillId="63" borderId="166" applyNumberFormat="0" applyAlignment="0" applyProtection="0"/>
    <xf numFmtId="0" fontId="83" fillId="67" borderId="166" applyNumberFormat="0" applyAlignment="0" applyProtection="0"/>
    <xf numFmtId="0" fontId="83" fillId="67" borderId="166" applyNumberFormat="0" applyAlignment="0" applyProtection="0"/>
    <xf numFmtId="0" fontId="83" fillId="67" borderId="166" applyNumberFormat="0" applyAlignment="0" applyProtection="0"/>
    <xf numFmtId="0" fontId="83" fillId="67" borderId="166" applyNumberFormat="0" applyAlignment="0" applyProtection="0"/>
    <xf numFmtId="0" fontId="83" fillId="67" borderId="166"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60" fillId="63" borderId="167" applyNumberFormat="0" applyAlignment="0" applyProtection="0"/>
    <xf numFmtId="0" fontId="84" fillId="67" borderId="167" applyNumberFormat="0" applyAlignment="0" applyProtection="0"/>
    <xf numFmtId="0" fontId="84" fillId="67" borderId="167" applyNumberFormat="0" applyAlignment="0" applyProtection="0"/>
    <xf numFmtId="0" fontId="84" fillId="67" borderId="167" applyNumberFormat="0" applyAlignment="0" applyProtection="0"/>
    <xf numFmtId="0" fontId="84" fillId="67" borderId="167" applyNumberFormat="0" applyAlignment="0" applyProtection="0"/>
    <xf numFmtId="0" fontId="84" fillId="67" borderId="167" applyNumberFormat="0" applyAlignment="0" applyProtection="0"/>
    <xf numFmtId="174" fontId="57" fillId="0" borderId="177">
      <alignment horizontal="left"/>
    </xf>
    <xf numFmtId="173" fontId="57" fillId="0" borderId="177">
      <alignment horizontal="left"/>
    </xf>
    <xf numFmtId="0" fontId="59" fillId="63" borderId="178" applyNumberFormat="0" applyAlignment="0" applyProtection="0"/>
    <xf numFmtId="0" fontId="51" fillId="65" borderId="183" applyNumberFormat="0" applyFont="0" applyAlignment="0" applyProtection="0"/>
    <xf numFmtId="0" fontId="51" fillId="65" borderId="183" applyNumberFormat="0" applyFont="0" applyAlignment="0" applyProtection="0"/>
    <xf numFmtId="0" fontId="59" fillId="63" borderId="178" applyNumberFormat="0" applyAlignment="0" applyProtection="0"/>
    <xf numFmtId="0" fontId="59" fillId="63" borderId="178" applyNumberFormat="0" applyAlignment="0" applyProtection="0"/>
    <xf numFmtId="0" fontId="59" fillId="63" borderId="178" applyNumberFormat="0" applyAlignment="0" applyProtection="0"/>
    <xf numFmtId="0" fontId="62" fillId="0" borderId="180" applyNumberFormat="0" applyFill="0" applyAlignment="0" applyProtection="0"/>
    <xf numFmtId="0" fontId="62" fillId="0" borderId="180" applyNumberFormat="0" applyFill="0" applyAlignment="0" applyProtection="0"/>
    <xf numFmtId="0" fontId="62" fillId="0" borderId="180" applyNumberFormat="0" applyFill="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179" fontId="147" fillId="71" borderId="174">
      <alignment horizontal="left" vertical="top" wrapText="1"/>
    </xf>
    <xf numFmtId="174"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0" fontId="83" fillId="67" borderId="178" applyNumberFormat="0" applyAlignment="0" applyProtection="0"/>
    <xf numFmtId="0" fontId="60" fillId="63" borderId="179" applyNumberFormat="0" applyAlignment="0" applyProtection="0"/>
    <xf numFmtId="0" fontId="62" fillId="0" borderId="180" applyNumberFormat="0" applyFill="0" applyAlignment="0" applyProtection="0"/>
    <xf numFmtId="0" fontId="62" fillId="0" borderId="180" applyNumberFormat="0" applyFill="0" applyAlignment="0" applyProtection="0"/>
    <xf numFmtId="0" fontId="51" fillId="65" borderId="183" applyNumberFormat="0" applyFont="0" applyAlignment="0" applyProtection="0"/>
    <xf numFmtId="0" fontId="52" fillId="65" borderId="183" applyNumberFormat="0" applyFont="0" applyAlignment="0" applyProtection="0"/>
    <xf numFmtId="174" fontId="57" fillId="0" borderId="177">
      <alignment horizontal="left"/>
    </xf>
    <xf numFmtId="174" fontId="57" fillId="0" borderId="177">
      <alignment horizontal="left"/>
    </xf>
    <xf numFmtId="173" fontId="57" fillId="0" borderId="177">
      <alignment horizontal="left"/>
    </xf>
    <xf numFmtId="173" fontId="57" fillId="0" borderId="177">
      <alignment horizontal="left"/>
    </xf>
    <xf numFmtId="0" fontId="51" fillId="65" borderId="183" applyNumberFormat="0" applyFont="0" applyAlignment="0" applyProtection="0"/>
    <xf numFmtId="0" fontId="109"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173" fontId="57" fillId="0" borderId="174">
      <alignment horizontal="left"/>
    </xf>
    <xf numFmtId="174" fontId="57" fillId="0" borderId="177">
      <alignment horizontal="left"/>
    </xf>
    <xf numFmtId="173" fontId="57" fillId="0" borderId="177">
      <alignment horizontal="left"/>
    </xf>
    <xf numFmtId="0" fontId="61" fillId="50" borderId="179" applyNumberFormat="0" applyAlignment="0" applyProtection="0"/>
    <xf numFmtId="0" fontId="85" fillId="0" borderId="174"/>
    <xf numFmtId="173" fontId="57" fillId="0" borderId="177">
      <alignment horizontal="left"/>
    </xf>
    <xf numFmtId="0" fontId="59" fillId="63" borderId="178" applyNumberFormat="0" applyAlignment="0" applyProtection="0"/>
    <xf numFmtId="0" fontId="61" fillId="50" borderId="179" applyNumberFormat="0" applyAlignment="0" applyProtection="0"/>
    <xf numFmtId="0" fontId="52" fillId="65" borderId="183" applyNumberFormat="0" applyFont="0" applyAlignment="0" applyProtection="0"/>
    <xf numFmtId="174" fontId="57" fillId="0" borderId="177">
      <alignment horizontal="left"/>
    </xf>
    <xf numFmtId="0" fontId="51" fillId="65" borderId="183" applyNumberFormat="0" applyFont="0" applyAlignment="0" applyProtection="0"/>
    <xf numFmtId="0" fontId="18" fillId="0" borderId="176" applyAlignment="0">
      <alignment horizontal="left"/>
    </xf>
    <xf numFmtId="174" fontId="57" fillId="0" borderId="174">
      <alignment horizontal="left"/>
    </xf>
    <xf numFmtId="173" fontId="57" fillId="0" borderId="174">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0" fontId="59" fillId="63" borderId="178" applyNumberFormat="0" applyAlignment="0" applyProtection="0"/>
    <xf numFmtId="0" fontId="59" fillId="63" borderId="178" applyNumberFormat="0" applyAlignment="0" applyProtection="0"/>
    <xf numFmtId="0" fontId="83" fillId="67" borderId="178" applyNumberFormat="0" applyAlignment="0" applyProtection="0"/>
    <xf numFmtId="0" fontId="62" fillId="0" borderId="180" applyNumberFormat="0" applyFill="0" applyAlignment="0" applyProtection="0"/>
    <xf numFmtId="0" fontId="62" fillId="0" borderId="180" applyNumberFormat="0" applyFill="0" applyAlignment="0" applyProtection="0"/>
    <xf numFmtId="0" fontId="62" fillId="0" borderId="180" applyNumberFormat="0" applyFill="0" applyAlignment="0" applyProtection="0"/>
    <xf numFmtId="0" fontId="62" fillId="0" borderId="180" applyNumberFormat="0" applyFill="0" applyAlignment="0" applyProtection="0"/>
    <xf numFmtId="0" fontId="62" fillId="0" borderId="180" applyNumberFormat="0" applyFill="0" applyAlignment="0" applyProtection="0"/>
    <xf numFmtId="0" fontId="62" fillId="0" borderId="180" applyNumberFormat="0" applyFill="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1" fillId="65" borderId="183" applyNumberFormat="0" applyFont="0" applyAlignment="0" applyProtection="0"/>
    <xf numFmtId="0" fontId="109"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174" fontId="57" fillId="0" borderId="177">
      <alignment horizontal="left"/>
    </xf>
    <xf numFmtId="173" fontId="57" fillId="0" borderId="177">
      <alignment horizontal="left"/>
    </xf>
    <xf numFmtId="0" fontId="60" fillId="63" borderId="179" applyNumberFormat="0" applyAlignment="0" applyProtection="0"/>
    <xf numFmtId="0" fontId="62" fillId="0" borderId="180" applyNumberFormat="0" applyFill="0" applyAlignment="0" applyProtection="0"/>
    <xf numFmtId="0" fontId="51" fillId="65" borderId="183" applyNumberFormat="0" applyFont="0" applyAlignment="0" applyProtection="0"/>
    <xf numFmtId="179" fontId="17" fillId="44" borderId="174"/>
    <xf numFmtId="179" fontId="85" fillId="70" borderId="176">
      <alignment wrapText="1"/>
    </xf>
    <xf numFmtId="174"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0" fontId="83" fillId="67" borderId="178" applyNumberFormat="0" applyAlignment="0" applyProtection="0"/>
    <xf numFmtId="0" fontId="60" fillId="63" borderId="179" applyNumberFormat="0" applyAlignment="0" applyProtection="0"/>
    <xf numFmtId="0" fontId="60" fillId="63" borderId="179" applyNumberFormat="0" applyAlignment="0" applyProtection="0"/>
    <xf numFmtId="0" fontId="62" fillId="0" borderId="180" applyNumberFormat="0" applyFill="0" applyAlignment="0" applyProtection="0"/>
    <xf numFmtId="0" fontId="62" fillId="0" borderId="180" applyNumberFormat="0" applyFill="0" applyAlignment="0" applyProtection="0"/>
    <xf numFmtId="0" fontId="109" fillId="65" borderId="183" applyNumberFormat="0" applyFont="0" applyAlignment="0" applyProtection="0"/>
    <xf numFmtId="0" fontId="51"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61" fillId="50" borderId="167" applyNumberFormat="0" applyAlignment="0" applyProtection="0"/>
    <xf numFmtId="0" fontId="103" fillId="64" borderId="167" applyNumberFormat="0" applyAlignment="0" applyProtection="0"/>
    <xf numFmtId="0" fontId="103" fillId="64" borderId="167" applyNumberFormat="0" applyAlignment="0" applyProtection="0"/>
    <xf numFmtId="0" fontId="103" fillId="64" borderId="167" applyNumberFormat="0" applyAlignment="0" applyProtection="0"/>
    <xf numFmtId="0" fontId="103" fillId="64" borderId="167" applyNumberFormat="0" applyAlignment="0" applyProtection="0"/>
    <xf numFmtId="0" fontId="103" fillId="64" borderId="167" applyNumberFormat="0" applyAlignment="0" applyProtection="0"/>
    <xf numFmtId="0" fontId="103" fillId="64" borderId="167" applyNumberFormat="0" applyAlignment="0" applyProtection="0"/>
    <xf numFmtId="0" fontId="61" fillId="50" borderId="167" applyNumberFormat="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80" fillId="0" borderId="170" applyNumberFormat="0" applyFill="0" applyAlignment="0" applyProtection="0"/>
    <xf numFmtId="0" fontId="80" fillId="0" borderId="170" applyNumberFormat="0" applyFill="0" applyAlignment="0" applyProtection="0"/>
    <xf numFmtId="0" fontId="80" fillId="0" borderId="170" applyNumberFormat="0" applyFill="0" applyAlignment="0" applyProtection="0"/>
    <xf numFmtId="0" fontId="80" fillId="0" borderId="170" applyNumberFormat="0" applyFill="0" applyAlignment="0" applyProtection="0"/>
    <xf numFmtId="0" fontId="80" fillId="0" borderId="170"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0" fontId="62" fillId="0" borderId="168" applyNumberFormat="0" applyFill="0" applyAlignment="0" applyProtection="0"/>
    <xf numFmtId="174" fontId="57" fillId="0" borderId="177">
      <alignment horizontal="left"/>
    </xf>
    <xf numFmtId="174" fontId="57" fillId="0" borderId="177">
      <alignment horizontal="left"/>
    </xf>
    <xf numFmtId="174" fontId="57" fillId="0" borderId="177">
      <alignment horizontal="left"/>
    </xf>
    <xf numFmtId="173" fontId="57" fillId="0" borderId="177">
      <alignment horizontal="left"/>
    </xf>
    <xf numFmtId="0" fontId="60" fillId="63" borderId="179" applyNumberFormat="0" applyAlignment="0" applyProtection="0"/>
    <xf numFmtId="0" fontId="80" fillId="0" borderId="182" applyNumberFormat="0" applyFill="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2"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109"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109"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174" fontId="57" fillId="0" borderId="174">
      <alignment horizontal="left"/>
    </xf>
    <xf numFmtId="173" fontId="57" fillId="0" borderId="174">
      <alignment horizontal="left"/>
    </xf>
    <xf numFmtId="176" fontId="57" fillId="0" borderId="174">
      <alignment horizontal="left"/>
    </xf>
    <xf numFmtId="173" fontId="57" fillId="0" borderId="174">
      <alignment horizontal="left"/>
    </xf>
    <xf numFmtId="0" fontId="18" fillId="0" borderId="176" applyAlignment="0">
      <alignment horizontal="left"/>
    </xf>
    <xf numFmtId="0" fontId="18" fillId="0" borderId="176" applyAlignment="0">
      <alignment horizontal="left"/>
    </xf>
    <xf numFmtId="0" fontId="18" fillId="0" borderId="176" applyAlignment="0">
      <alignment horizontal="left"/>
    </xf>
    <xf numFmtId="0" fontId="18" fillId="0" borderId="176" applyAlignment="0">
      <alignment horizontal="left"/>
    </xf>
    <xf numFmtId="0" fontId="17" fillId="70" borderId="174">
      <alignment horizontal="centerContinuous" wrapText="1"/>
    </xf>
    <xf numFmtId="0" fontId="85" fillId="70" borderId="176">
      <alignment wrapText="1"/>
    </xf>
    <xf numFmtId="175" fontId="57" fillId="0" borderId="174">
      <alignment horizontal="left"/>
    </xf>
    <xf numFmtId="0" fontId="147" fillId="71" borderId="175">
      <alignment horizontal="left" vertical="top"/>
    </xf>
    <xf numFmtId="179" fontId="17" fillId="70" borderId="174">
      <alignment horizontal="centerContinuous" wrapText="1"/>
    </xf>
    <xf numFmtId="179" fontId="193" fillId="71" borderId="175">
      <alignment horizontal="left" vertical="top" wrapText="1"/>
    </xf>
    <xf numFmtId="179" fontId="85" fillId="70" borderId="176">
      <alignment wrapText="1"/>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6"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0" fontId="59" fillId="63" borderId="178" applyNumberFormat="0" applyAlignment="0" applyProtection="0"/>
    <xf numFmtId="0" fontId="60" fillId="63" borderId="179" applyNumberFormat="0" applyAlignment="0" applyProtection="0"/>
    <xf numFmtId="0" fontId="62" fillId="0" borderId="180" applyNumberFormat="0" applyFill="0" applyAlignment="0" applyProtection="0"/>
    <xf numFmtId="0" fontId="80" fillId="0" borderId="182" applyNumberFormat="0" applyFill="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17"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176" fontId="57" fillId="0" borderId="177">
      <alignment horizontal="left"/>
    </xf>
    <xf numFmtId="173" fontId="57" fillId="0" borderId="177">
      <alignment horizontal="left"/>
    </xf>
    <xf numFmtId="0" fontId="61" fillId="50" borderId="179" applyNumberFormat="0" applyAlignment="0" applyProtection="0"/>
    <xf numFmtId="0" fontId="103" fillId="64" borderId="179" applyNumberFormat="0" applyAlignment="0" applyProtection="0"/>
    <xf numFmtId="0" fontId="51" fillId="65" borderId="183" applyNumberFormat="0" applyFont="0" applyAlignment="0" applyProtection="0"/>
    <xf numFmtId="0" fontId="80" fillId="0" borderId="181" applyNumberFormat="0" applyFill="0" applyAlignment="0" applyProtection="0"/>
    <xf numFmtId="0" fontId="51" fillId="65" borderId="183" applyNumberFormat="0" applyFont="0" applyAlignment="0" applyProtection="0"/>
    <xf numFmtId="176" fontId="57" fillId="0" borderId="177">
      <alignment horizontal="left"/>
    </xf>
    <xf numFmtId="176" fontId="57" fillId="0" borderId="177">
      <alignment horizontal="left"/>
    </xf>
    <xf numFmtId="0" fontId="51" fillId="65" borderId="183" applyNumberFormat="0" applyFont="0" applyAlignment="0" applyProtection="0"/>
    <xf numFmtId="0" fontId="51" fillId="65" borderId="183" applyNumberFormat="0" applyFont="0" applyAlignment="0" applyProtection="0"/>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0" fontId="59" fillId="63" borderId="178" applyNumberForma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60" fillId="63" borderId="179" applyNumberFormat="0" applyAlignment="0" applyProtection="0"/>
    <xf numFmtId="173" fontId="57" fillId="0" borderId="177">
      <alignment horizontal="left"/>
    </xf>
    <xf numFmtId="0" fontId="52" fillId="65" borderId="183" applyNumberFormat="0" applyFont="0" applyAlignment="0" applyProtection="0"/>
    <xf numFmtId="0" fontId="51" fillId="65" borderId="183" applyNumberFormat="0" applyFont="0" applyAlignment="0" applyProtection="0"/>
    <xf numFmtId="0" fontId="85" fillId="70" borderId="176">
      <alignment wrapText="1"/>
    </xf>
    <xf numFmtId="0" fontId="18" fillId="0" borderId="176" applyAlignment="0">
      <alignment horizontal="left"/>
    </xf>
    <xf numFmtId="173" fontId="57" fillId="0" borderId="177">
      <alignment horizontal="left"/>
    </xf>
    <xf numFmtId="0" fontId="51"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174" fontId="57" fillId="0" borderId="177">
      <alignment horizontal="left"/>
    </xf>
    <xf numFmtId="0" fontId="52" fillId="65" borderId="183" applyNumberFormat="0" applyFont="0" applyAlignment="0" applyProtection="0"/>
    <xf numFmtId="174" fontId="57" fillId="0" borderId="177">
      <alignment horizontal="left"/>
    </xf>
    <xf numFmtId="0" fontId="109" fillId="65" borderId="171" applyNumberFormat="0" applyFont="0" applyAlignment="0" applyProtection="0"/>
    <xf numFmtId="176" fontId="57" fillId="0" borderId="177">
      <alignment horizontal="left"/>
    </xf>
    <xf numFmtId="176" fontId="57" fillId="0" borderId="177">
      <alignment horizontal="left"/>
    </xf>
    <xf numFmtId="0" fontId="51" fillId="65" borderId="183" applyNumberFormat="0" applyFont="0" applyAlignment="0" applyProtection="0"/>
    <xf numFmtId="0" fontId="51"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174" fontId="57" fillId="0" borderId="177">
      <alignment horizontal="left"/>
    </xf>
    <xf numFmtId="174"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4" fontId="57" fillId="0" borderId="177">
      <alignment horizontal="left"/>
    </xf>
    <xf numFmtId="176" fontId="57" fillId="0" borderId="177">
      <alignment horizontal="left"/>
    </xf>
    <xf numFmtId="0" fontId="51" fillId="65" borderId="183" applyNumberFormat="0" applyFont="0" applyAlignment="0" applyProtection="0"/>
    <xf numFmtId="173" fontId="57" fillId="0" borderId="177">
      <alignment horizontal="left"/>
    </xf>
    <xf numFmtId="174" fontId="57" fillId="0" borderId="177">
      <alignment horizontal="left"/>
    </xf>
    <xf numFmtId="0" fontId="59" fillId="63" borderId="178" applyNumberFormat="0" applyAlignment="0" applyProtection="0"/>
    <xf numFmtId="0" fontId="60" fillId="63" borderId="179" applyNumberFormat="0" applyAlignment="0" applyProtection="0"/>
    <xf numFmtId="173" fontId="57" fillId="0" borderId="177">
      <alignment horizontal="left"/>
    </xf>
    <xf numFmtId="0" fontId="51" fillId="65" borderId="183" applyNumberFormat="0" applyFont="0" applyAlignment="0" applyProtection="0"/>
    <xf numFmtId="0" fontId="51" fillId="65" borderId="183" applyNumberFormat="0" applyFont="0" applyAlignment="0" applyProtection="0"/>
    <xf numFmtId="174" fontId="57" fillId="0" borderId="177">
      <alignment horizontal="left"/>
    </xf>
    <xf numFmtId="176" fontId="57" fillId="0" borderId="177">
      <alignment horizontal="left"/>
    </xf>
    <xf numFmtId="174"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6" fontId="57" fillId="0" borderId="177">
      <alignment horizontal="left"/>
    </xf>
    <xf numFmtId="173" fontId="57" fillId="0" borderId="177">
      <alignment horizontal="left"/>
    </xf>
    <xf numFmtId="0" fontId="61" fillId="50" borderId="179" applyNumberFormat="0" applyAlignment="0" applyProtection="0"/>
    <xf numFmtId="0" fontId="51" fillId="65" borderId="183" applyNumberFormat="0" applyFont="0" applyAlignment="0" applyProtection="0"/>
    <xf numFmtId="0" fontId="51" fillId="65" borderId="183" applyNumberFormat="0" applyFont="0" applyAlignment="0" applyProtection="0"/>
    <xf numFmtId="173" fontId="57" fillId="0" borderId="177">
      <alignment horizontal="left"/>
    </xf>
    <xf numFmtId="173" fontId="57" fillId="0" borderId="177">
      <alignment horizontal="left"/>
    </xf>
    <xf numFmtId="0" fontId="51" fillId="65" borderId="183" applyNumberFormat="0" applyFont="0" applyAlignment="0" applyProtection="0"/>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0" fontId="83" fillId="67" borderId="166" applyNumberFormat="0" applyAlignment="0" applyProtection="0"/>
    <xf numFmtId="0" fontId="59" fillId="63" borderId="166" applyNumberFormat="0" applyAlignment="0" applyProtection="0"/>
    <xf numFmtId="0" fontId="84" fillId="67" borderId="167" applyNumberFormat="0" applyAlignment="0" applyProtection="0"/>
    <xf numFmtId="0" fontId="60" fillId="63" borderId="167" applyNumberFormat="0" applyAlignment="0" applyProtection="0"/>
    <xf numFmtId="0" fontId="52" fillId="65" borderId="183" applyNumberFormat="0" applyFont="0" applyAlignment="0" applyProtection="0"/>
    <xf numFmtId="173" fontId="57" fillId="0" borderId="177">
      <alignment horizontal="left"/>
    </xf>
    <xf numFmtId="173" fontId="57" fillId="0" borderId="177">
      <alignment horizontal="left"/>
    </xf>
    <xf numFmtId="0" fontId="51" fillId="65" borderId="183" applyNumberFormat="0" applyFont="0" applyAlignment="0" applyProtection="0"/>
    <xf numFmtId="0" fontId="51" fillId="65" borderId="183" applyNumberFormat="0" applyFont="0" applyAlignment="0" applyProtection="0"/>
    <xf numFmtId="0" fontId="80" fillId="0" borderId="169" applyNumberFormat="0" applyFill="0" applyAlignment="0" applyProtection="0"/>
    <xf numFmtId="0" fontId="80" fillId="0" borderId="169" applyNumberFormat="0" applyFill="0" applyAlignment="0" applyProtection="0"/>
    <xf numFmtId="0" fontId="62" fillId="0" borderId="168" applyNumberFormat="0" applyFill="0" applyAlignment="0" applyProtection="0"/>
    <xf numFmtId="0" fontId="17"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176" fontId="57" fillId="0" borderId="177">
      <alignment horizontal="left"/>
    </xf>
    <xf numFmtId="173"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3" fontId="57" fillId="0" borderId="177">
      <alignment horizontal="left"/>
    </xf>
    <xf numFmtId="0" fontId="51" fillId="65" borderId="183" applyNumberFormat="0" applyFont="0" applyAlignment="0" applyProtection="0"/>
    <xf numFmtId="0" fontId="52" fillId="65" borderId="183" applyNumberFormat="0" applyFont="0" applyAlignment="0" applyProtection="0"/>
    <xf numFmtId="176" fontId="57" fillId="0" borderId="177">
      <alignment horizontal="left"/>
    </xf>
    <xf numFmtId="176"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6" fontId="57" fillId="0" borderId="177">
      <alignment horizontal="left"/>
    </xf>
    <xf numFmtId="176" fontId="57" fillId="0" borderId="177">
      <alignment horizontal="left"/>
    </xf>
    <xf numFmtId="0" fontId="103" fillId="64" borderId="179" applyNumberFormat="0" applyAlignment="0" applyProtection="0"/>
    <xf numFmtId="0" fontId="83" fillId="67" borderId="166" applyNumberFormat="0" applyAlignment="0" applyProtection="0"/>
    <xf numFmtId="0" fontId="84" fillId="67" borderId="167" applyNumberFormat="0" applyAlignment="0" applyProtection="0"/>
    <xf numFmtId="0" fontId="80" fillId="0" borderId="169" applyNumberFormat="0" applyFill="0" applyAlignment="0" applyProtection="0"/>
    <xf numFmtId="0" fontId="17" fillId="65" borderId="171" applyNumberFormat="0" applyFont="0" applyAlignment="0" applyProtection="0"/>
    <xf numFmtId="174"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0" fontId="61" fillId="50" borderId="179" applyNumberFormat="0" applyAlignment="0" applyProtection="0"/>
    <xf numFmtId="0" fontId="51" fillId="65" borderId="171" applyNumberFormat="0" applyFont="0" applyAlignment="0" applyProtection="0"/>
    <xf numFmtId="0" fontId="52" fillId="65" borderId="171" applyNumberFormat="0" applyFont="0" applyAlignment="0" applyProtection="0"/>
    <xf numFmtId="176" fontId="57" fillId="0" borderId="177">
      <alignment horizontal="left"/>
    </xf>
    <xf numFmtId="176" fontId="57" fillId="0" borderId="177">
      <alignment horizontal="left"/>
    </xf>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80" fillId="0" borderId="182" applyNumberFormat="0" applyFill="0" applyAlignment="0" applyProtection="0"/>
    <xf numFmtId="173" fontId="57" fillId="0" borderId="177">
      <alignment horizontal="left"/>
    </xf>
    <xf numFmtId="0" fontId="51" fillId="65" borderId="183" applyNumberFormat="0" applyFont="0" applyAlignment="0" applyProtection="0"/>
    <xf numFmtId="0" fontId="51" fillId="65" borderId="183" applyNumberFormat="0" applyFont="0" applyAlignment="0" applyProtection="0"/>
    <xf numFmtId="0" fontId="85" fillId="70" borderId="176">
      <alignment wrapText="1"/>
    </xf>
    <xf numFmtId="0" fontId="59" fillId="63" borderId="178" applyNumberFormat="0" applyAlignment="0" applyProtection="0"/>
    <xf numFmtId="173" fontId="57" fillId="0" borderId="177">
      <alignment horizontal="left"/>
    </xf>
    <xf numFmtId="0" fontId="51"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173" fontId="57" fillId="0" borderId="177">
      <alignment horizontal="left"/>
    </xf>
    <xf numFmtId="0" fontId="62" fillId="0" borderId="180" applyNumberFormat="0" applyFill="0" applyAlignment="0" applyProtection="0"/>
    <xf numFmtId="173" fontId="57" fillId="0" borderId="177">
      <alignment horizontal="left"/>
    </xf>
    <xf numFmtId="173" fontId="57" fillId="0" borderId="174">
      <alignment horizontal="left"/>
    </xf>
    <xf numFmtId="0" fontId="61" fillId="50" borderId="179" applyNumberFormat="0" applyAlignment="0" applyProtection="0"/>
    <xf numFmtId="173" fontId="57" fillId="0" borderId="177">
      <alignment horizontal="left"/>
    </xf>
    <xf numFmtId="0" fontId="52" fillId="65" borderId="183" applyNumberFormat="0" applyFont="0" applyAlignment="0" applyProtection="0"/>
    <xf numFmtId="49" fontId="209" fillId="77" borderId="172">
      <alignment horizontal="center" vertical="center" wrapText="1"/>
    </xf>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109"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51" fillId="65" borderId="171" applyNumberFormat="0" applyFont="0" applyAlignment="0" applyProtection="0"/>
    <xf numFmtId="0" fontId="109" fillId="65" borderId="171" applyNumberFormat="0" applyFont="0" applyAlignment="0" applyProtection="0"/>
    <xf numFmtId="174" fontId="57" fillId="0" borderId="177">
      <alignment horizontal="left"/>
    </xf>
    <xf numFmtId="176" fontId="57" fillId="0" borderId="177">
      <alignment horizontal="left"/>
    </xf>
    <xf numFmtId="0" fontId="51" fillId="65" borderId="183" applyNumberFormat="0" applyFont="0" applyAlignment="0" applyProtection="0"/>
    <xf numFmtId="0" fontId="51" fillId="65" borderId="183" applyNumberFormat="0" applyFont="0" applyAlignment="0" applyProtection="0"/>
    <xf numFmtId="175" fontId="57" fillId="0" borderId="177">
      <alignment horizontal="left"/>
    </xf>
    <xf numFmtId="175" fontId="57" fillId="0" borderId="177">
      <alignment horizontal="left"/>
    </xf>
    <xf numFmtId="175" fontId="57" fillId="0" borderId="177">
      <alignment horizontal="left"/>
    </xf>
    <xf numFmtId="176" fontId="57" fillId="0" borderId="177">
      <alignment horizontal="left"/>
    </xf>
    <xf numFmtId="176" fontId="57" fillId="0" borderId="177">
      <alignment horizontal="left"/>
    </xf>
    <xf numFmtId="173" fontId="57" fillId="0" borderId="177">
      <alignment horizontal="left"/>
    </xf>
    <xf numFmtId="0" fontId="51" fillId="65" borderId="183" applyNumberFormat="0" applyFont="0" applyAlignment="0" applyProtection="0"/>
    <xf numFmtId="0" fontId="109" fillId="65" borderId="171" applyNumberFormat="0" applyFont="0" applyAlignment="0" applyProtection="0"/>
    <xf numFmtId="174" fontId="57" fillId="0" borderId="177">
      <alignment horizontal="left"/>
    </xf>
    <xf numFmtId="0" fontId="85" fillId="70" borderId="174"/>
    <xf numFmtId="0" fontId="85" fillId="70" borderId="174"/>
    <xf numFmtId="174" fontId="57" fillId="0" borderId="177">
      <alignment horizontal="left"/>
    </xf>
    <xf numFmtId="174" fontId="57" fillId="0" borderId="177">
      <alignment horizontal="left"/>
    </xf>
    <xf numFmtId="174"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0" fontId="61" fillId="50" borderId="179" applyNumberFormat="0" applyAlignment="0" applyProtection="0"/>
    <xf numFmtId="0" fontId="51" fillId="65" borderId="183" applyNumberFormat="0" applyFont="0" applyAlignment="0" applyProtection="0"/>
    <xf numFmtId="0" fontId="157" fillId="67" borderId="166" applyNumberFormat="0" applyAlignment="0" applyProtection="0"/>
    <xf numFmtId="0" fontId="83" fillId="67" borderId="166" applyNumberFormat="0" applyAlignment="0" applyProtection="0"/>
    <xf numFmtId="0" fontId="158" fillId="63" borderId="166" applyNumberFormat="0" applyAlignment="0" applyProtection="0"/>
    <xf numFmtId="0" fontId="161" fillId="67" borderId="167" applyNumberFormat="0" applyAlignment="0" applyProtection="0"/>
    <xf numFmtId="0" fontId="84" fillId="67" borderId="167" applyNumberFormat="0" applyAlignment="0" applyProtection="0"/>
    <xf numFmtId="0" fontId="60" fillId="63" borderId="179" applyNumberFormat="0" applyAlignment="0" applyProtection="0"/>
    <xf numFmtId="0" fontId="163" fillId="63" borderId="167" applyNumberFormat="0" applyAlignment="0" applyProtection="0"/>
    <xf numFmtId="0" fontId="18" fillId="0" borderId="176" applyAlignment="0">
      <alignment horizontal="left"/>
    </xf>
    <xf numFmtId="179" fontId="159" fillId="67" borderId="167" applyNumberFormat="0" applyAlignment="0" applyProtection="0"/>
    <xf numFmtId="0" fontId="18" fillId="0" borderId="176" applyAlignment="0">
      <alignment horizontal="left"/>
    </xf>
    <xf numFmtId="179" fontId="159" fillId="67" borderId="167" applyNumberFormat="0" applyAlignment="0" applyProtection="0"/>
    <xf numFmtId="174" fontId="57" fillId="0" borderId="177">
      <alignment horizontal="left"/>
    </xf>
    <xf numFmtId="173" fontId="57" fillId="0" borderId="177">
      <alignment horizontal="left"/>
    </xf>
    <xf numFmtId="174" fontId="57" fillId="0" borderId="177">
      <alignment horizontal="left"/>
    </xf>
    <xf numFmtId="0" fontId="59" fillId="63" borderId="178" applyNumberFormat="0" applyAlignment="0" applyProtection="0"/>
    <xf numFmtId="0" fontId="103" fillId="64" borderId="179" applyNumberFormat="0" applyAlignment="0" applyProtection="0"/>
    <xf numFmtId="0" fontId="103" fillId="64" borderId="179" applyNumberFormat="0" applyAlignment="0" applyProtection="0"/>
    <xf numFmtId="0" fontId="51" fillId="65" borderId="183" applyNumberFormat="0" applyFont="0" applyAlignment="0" applyProtection="0"/>
    <xf numFmtId="0" fontId="51"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81" fillId="70" borderId="174">
      <alignment horizontal="left"/>
    </xf>
    <xf numFmtId="0" fontId="85" fillId="70" borderId="176">
      <alignment wrapText="1"/>
    </xf>
    <xf numFmtId="0" fontId="85" fillId="70" borderId="176">
      <alignment wrapText="1"/>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0" fontId="52" fillId="65" borderId="183" applyNumberFormat="0" applyFont="0" applyAlignment="0" applyProtection="0"/>
    <xf numFmtId="0" fontId="51" fillId="65" borderId="183" applyNumberFormat="0" applyFont="0" applyAlignment="0" applyProtection="0"/>
    <xf numFmtId="174" fontId="57" fillId="0" borderId="177">
      <alignment horizontal="left"/>
    </xf>
    <xf numFmtId="174" fontId="57" fillId="0" borderId="177">
      <alignment horizontal="left"/>
    </xf>
    <xf numFmtId="173" fontId="57" fillId="0" borderId="177">
      <alignment horizontal="left"/>
    </xf>
    <xf numFmtId="0" fontId="168" fillId="64" borderId="167" applyNumberFormat="0" applyAlignment="0" applyProtection="0"/>
    <xf numFmtId="0" fontId="103" fillId="64" borderId="167" applyNumberFormat="0" applyAlignment="0" applyProtection="0"/>
    <xf numFmtId="0" fontId="169" fillId="50" borderId="167" applyNumberFormat="0" applyAlignment="0" applyProtection="0"/>
    <xf numFmtId="0" fontId="80" fillId="0" borderId="169" applyNumberFormat="0" applyFill="0" applyAlignment="0" applyProtection="0"/>
    <xf numFmtId="0" fontId="28" fillId="0" borderId="169" applyNumberFormat="0" applyFill="0" applyAlignment="0" applyProtection="0"/>
    <xf numFmtId="0" fontId="170" fillId="0" borderId="169" applyNumberFormat="0" applyFill="0" applyAlignment="0" applyProtection="0"/>
    <xf numFmtId="0" fontId="171" fillId="0" borderId="169" applyNumberFormat="0" applyFill="0" applyAlignment="0" applyProtection="0"/>
    <xf numFmtId="0" fontId="33" fillId="0" borderId="169" applyNumberFormat="0" applyFill="0" applyAlignment="0" applyProtection="0"/>
    <xf numFmtId="0" fontId="33" fillId="0" borderId="169" applyNumberFormat="0" applyFill="0" applyAlignment="0" applyProtection="0"/>
    <xf numFmtId="0" fontId="55" fillId="0" borderId="168" applyNumberFormat="0" applyFill="0" applyAlignment="0" applyProtection="0"/>
    <xf numFmtId="0" fontId="17" fillId="64" borderId="171" applyNumberFormat="0" applyFont="0" applyAlignment="0" applyProtection="0"/>
    <xf numFmtId="179" fontId="182" fillId="64" borderId="167" applyNumberFormat="0" applyAlignment="0" applyProtection="0"/>
    <xf numFmtId="179" fontId="182" fillId="64" borderId="167" applyNumberFormat="0" applyAlignment="0" applyProtection="0"/>
    <xf numFmtId="179" fontId="191" fillId="65" borderId="171" applyNumberFormat="0" applyFont="0" applyAlignment="0" applyProtection="0"/>
    <xf numFmtId="179" fontId="191" fillId="65" borderId="171" applyNumberFormat="0" applyFont="0" applyAlignment="0" applyProtection="0"/>
    <xf numFmtId="0" fontId="54" fillId="65" borderId="171" applyNumberFormat="0" applyFont="0" applyAlignment="0" applyProtection="0"/>
    <xf numFmtId="0" fontId="54" fillId="65" borderId="171" applyNumberFormat="0" applyFont="0" applyAlignment="0" applyProtection="0"/>
    <xf numFmtId="0" fontId="52" fillId="65" borderId="171" applyNumberFormat="0" applyFont="0" applyAlignment="0" applyProtection="0"/>
    <xf numFmtId="0" fontId="54" fillId="65" borderId="171" applyNumberFormat="0" applyFont="0" applyAlignment="0" applyProtection="0"/>
    <xf numFmtId="0" fontId="54" fillId="65" borderId="171" applyNumberFormat="0" applyFont="0" applyAlignment="0" applyProtection="0"/>
    <xf numFmtId="0" fontId="17" fillId="65" borderId="171" applyNumberFormat="0" applyFont="0" applyAlignment="0" applyProtection="0"/>
    <xf numFmtId="179" fontId="192" fillId="67" borderId="166" applyNumberFormat="0" applyAlignment="0" applyProtection="0"/>
    <xf numFmtId="179" fontId="192" fillId="67" borderId="166" applyNumberFormat="0" applyAlignment="0" applyProtection="0"/>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3" fontId="57" fillId="0" borderId="177">
      <alignment horizontal="left"/>
    </xf>
    <xf numFmtId="176"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0" fontId="61" fillId="50" borderId="179" applyNumberForma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83" fillId="67" borderId="178" applyNumberForma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176" fontId="57" fillId="0" borderId="174">
      <alignment horizontal="left"/>
    </xf>
    <xf numFmtId="173" fontId="57" fillId="0" borderId="177">
      <alignment horizontal="left"/>
    </xf>
    <xf numFmtId="0" fontId="59" fillId="63" borderId="178" applyNumberFormat="0" applyAlignment="0" applyProtection="0"/>
    <xf numFmtId="0" fontId="62" fillId="0" borderId="180" applyNumberFormat="0" applyFill="0" applyAlignment="0" applyProtection="0"/>
    <xf numFmtId="0" fontId="51" fillId="65" borderId="183" applyNumberFormat="0" applyFont="0" applyAlignment="0" applyProtection="0"/>
    <xf numFmtId="174" fontId="57" fillId="0" borderId="177">
      <alignment horizontal="left"/>
    </xf>
    <xf numFmtId="0" fontId="52" fillId="65" borderId="183" applyNumberFormat="0" applyFont="0" applyAlignment="0" applyProtection="0"/>
    <xf numFmtId="174" fontId="57" fillId="0" borderId="177">
      <alignment horizontal="left"/>
    </xf>
    <xf numFmtId="0" fontId="51" fillId="65" borderId="183" applyNumberFormat="0" applyFont="0" applyAlignment="0" applyProtection="0"/>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9" fontId="9" fillId="0" borderId="170" applyNumberFormat="0" applyFill="0" applyAlignment="0" applyProtection="0"/>
    <xf numFmtId="179" fontId="33" fillId="0" borderId="169" applyNumberFormat="0" applyFill="0" applyAlignment="0" applyProtection="0"/>
    <xf numFmtId="179" fontId="9" fillId="0" borderId="170" applyNumberFormat="0" applyFill="0" applyAlignment="0" applyProtection="0"/>
    <xf numFmtId="174"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0" fontId="61" fillId="50" borderId="179" applyNumberFormat="0" applyAlignment="0" applyProtection="0"/>
    <xf numFmtId="0" fontId="59" fillId="63" borderId="178" applyNumberFormat="0" applyAlignment="0" applyProtection="0"/>
    <xf numFmtId="0" fontId="61" fillId="50" borderId="179" applyNumberForma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17" fillId="65" borderId="183" applyNumberFormat="0" applyFont="0" applyAlignment="0" applyProtection="0"/>
    <xf numFmtId="0" fontId="51" fillId="65" borderId="183" applyNumberFormat="0" applyFont="0" applyAlignment="0" applyProtection="0"/>
    <xf numFmtId="0" fontId="62" fillId="0" borderId="180" applyNumberFormat="0" applyFill="0" applyAlignment="0" applyProtection="0"/>
    <xf numFmtId="0" fontId="52" fillId="65" borderId="183" applyNumberFormat="0" applyFont="0" applyAlignment="0" applyProtection="0"/>
    <xf numFmtId="0" fontId="52"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175" fontId="57" fillId="0" borderId="174">
      <alignment horizontal="left"/>
    </xf>
    <xf numFmtId="173"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6" fontId="57" fillId="0" borderId="177">
      <alignment horizontal="left"/>
    </xf>
    <xf numFmtId="173" fontId="57" fillId="0" borderId="177">
      <alignment horizontal="left"/>
    </xf>
    <xf numFmtId="173" fontId="57" fillId="0" borderId="177">
      <alignment horizontal="left"/>
    </xf>
    <xf numFmtId="176" fontId="57" fillId="0" borderId="177">
      <alignment horizontal="left"/>
    </xf>
    <xf numFmtId="176"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6" fontId="57" fillId="0" borderId="177">
      <alignment horizontal="left"/>
    </xf>
    <xf numFmtId="176" fontId="57" fillId="0" borderId="177">
      <alignment horizontal="left"/>
    </xf>
    <xf numFmtId="0" fontId="52" fillId="65" borderId="183" applyNumberFormat="0" applyFont="0" applyAlignment="0" applyProtection="0"/>
    <xf numFmtId="174" fontId="57" fillId="0" borderId="177">
      <alignment horizontal="left"/>
    </xf>
    <xf numFmtId="176" fontId="57" fillId="0" borderId="177">
      <alignment horizontal="left"/>
    </xf>
    <xf numFmtId="176" fontId="57" fillId="0" borderId="177">
      <alignment horizontal="left"/>
    </xf>
    <xf numFmtId="0" fontId="61" fillId="50" borderId="179" applyNumberFormat="0" applyAlignment="0" applyProtection="0"/>
    <xf numFmtId="0" fontId="51" fillId="65" borderId="171" applyNumberFormat="0" applyFont="0" applyAlignment="0" applyProtection="0"/>
    <xf numFmtId="176" fontId="57" fillId="0" borderId="177">
      <alignment horizontal="left"/>
    </xf>
    <xf numFmtId="0" fontId="52" fillId="65" borderId="183" applyNumberFormat="0" applyFont="0" applyAlignment="0" applyProtection="0"/>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3" fontId="57" fillId="0" borderId="177">
      <alignment horizontal="left"/>
    </xf>
    <xf numFmtId="0" fontId="51" fillId="65" borderId="183" applyNumberFormat="0" applyFont="0" applyAlignment="0" applyProtection="0"/>
    <xf numFmtId="175" fontId="57" fillId="0" borderId="177">
      <alignment horizontal="left"/>
    </xf>
    <xf numFmtId="175" fontId="57" fillId="0" borderId="177">
      <alignment horizontal="left"/>
    </xf>
    <xf numFmtId="175" fontId="57" fillId="0" borderId="177">
      <alignment horizontal="left"/>
    </xf>
    <xf numFmtId="176" fontId="57" fillId="0" borderId="177">
      <alignment horizontal="left"/>
    </xf>
    <xf numFmtId="173"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6" fontId="57" fillId="0" borderId="177">
      <alignment horizontal="left"/>
    </xf>
    <xf numFmtId="173" fontId="57" fillId="0" borderId="177">
      <alignment horizontal="left"/>
    </xf>
    <xf numFmtId="0" fontId="52" fillId="65" borderId="183" applyNumberFormat="0" applyFont="0" applyAlignment="0" applyProtection="0"/>
    <xf numFmtId="173" fontId="57" fillId="0" borderId="177">
      <alignment horizontal="left"/>
    </xf>
    <xf numFmtId="0" fontId="51" fillId="65" borderId="183" applyNumberFormat="0" applyFont="0" applyAlignment="0" applyProtection="0"/>
    <xf numFmtId="0" fontId="80" fillId="0" borderId="181" applyNumberFormat="0" applyFill="0" applyAlignment="0" applyProtection="0"/>
    <xf numFmtId="174" fontId="57" fillId="0" borderId="174">
      <alignment horizontal="left"/>
    </xf>
    <xf numFmtId="174" fontId="57" fillId="0" borderId="177">
      <alignment horizontal="left"/>
    </xf>
    <xf numFmtId="173" fontId="57" fillId="0" borderId="177">
      <alignment horizontal="left"/>
    </xf>
    <xf numFmtId="0" fontId="61" fillId="50" borderId="179" applyNumberFormat="0" applyAlignment="0" applyProtection="0"/>
    <xf numFmtId="175" fontId="57" fillId="0" borderId="177">
      <alignment horizontal="left"/>
    </xf>
    <xf numFmtId="175" fontId="57" fillId="0" borderId="177">
      <alignment horizontal="left"/>
    </xf>
    <xf numFmtId="175" fontId="57" fillId="0" borderId="177">
      <alignment horizontal="left"/>
    </xf>
    <xf numFmtId="176" fontId="57" fillId="0" borderId="177">
      <alignment horizontal="left"/>
    </xf>
    <xf numFmtId="173" fontId="57" fillId="0" borderId="177">
      <alignment horizontal="left"/>
    </xf>
    <xf numFmtId="176" fontId="57" fillId="0" borderId="177">
      <alignment horizontal="left"/>
    </xf>
    <xf numFmtId="0" fontId="51" fillId="65" borderId="183" applyNumberFormat="0" applyFont="0" applyAlignment="0" applyProtection="0"/>
    <xf numFmtId="176" fontId="57" fillId="0" borderId="174">
      <alignment horizontal="left"/>
    </xf>
    <xf numFmtId="173" fontId="57" fillId="0" borderId="177">
      <alignment horizontal="left"/>
    </xf>
    <xf numFmtId="174" fontId="57" fillId="0" borderId="177">
      <alignment horizontal="left"/>
    </xf>
    <xf numFmtId="173" fontId="57" fillId="0" borderId="177">
      <alignment horizontal="left"/>
    </xf>
    <xf numFmtId="0" fontId="51" fillId="65" borderId="183" applyNumberFormat="0" applyFont="0" applyAlignment="0" applyProtection="0"/>
    <xf numFmtId="0" fontId="52" fillId="65" borderId="183" applyNumberFormat="0" applyFont="0" applyAlignment="0" applyProtection="0"/>
    <xf numFmtId="174"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0" fontId="59" fillId="63" borderId="178" applyNumberFormat="0" applyAlignment="0" applyProtection="0"/>
    <xf numFmtId="0" fontId="59" fillId="63" borderId="178" applyNumberFormat="0" applyAlignment="0" applyProtection="0"/>
    <xf numFmtId="0" fontId="59" fillId="63" borderId="178" applyNumberFormat="0" applyAlignment="0" applyProtection="0"/>
    <xf numFmtId="0" fontId="59" fillId="63" borderId="178" applyNumberFormat="0" applyAlignment="0" applyProtection="0"/>
    <xf numFmtId="0" fontId="59" fillId="63" borderId="178" applyNumberFormat="0" applyAlignment="0" applyProtection="0"/>
    <xf numFmtId="0" fontId="59" fillId="63" borderId="178" applyNumberFormat="0" applyAlignment="0" applyProtection="0"/>
    <xf numFmtId="0" fontId="59" fillId="63" borderId="178" applyNumberFormat="0" applyAlignment="0" applyProtection="0"/>
    <xf numFmtId="0" fontId="59" fillId="63" borderId="178" applyNumberFormat="0" applyAlignment="0" applyProtection="0"/>
    <xf numFmtId="0" fontId="59" fillId="63" borderId="178" applyNumberFormat="0" applyAlignment="0" applyProtection="0"/>
    <xf numFmtId="0" fontId="59" fillId="63" borderId="178" applyNumberFormat="0" applyAlignment="0" applyProtection="0"/>
    <xf numFmtId="0" fontId="83" fillId="67" borderId="178" applyNumberFormat="0" applyAlignment="0" applyProtection="0"/>
    <xf numFmtId="0" fontId="60" fillId="63" borderId="179" applyNumberFormat="0" applyAlignment="0" applyProtection="0"/>
    <xf numFmtId="0" fontId="60" fillId="63" borderId="179" applyNumberFormat="0" applyAlignment="0" applyProtection="0"/>
    <xf numFmtId="0" fontId="60" fillId="63" borderId="179" applyNumberFormat="0" applyAlignment="0" applyProtection="0"/>
    <xf numFmtId="0" fontId="60" fillId="63" borderId="179" applyNumberFormat="0" applyAlignment="0" applyProtection="0"/>
    <xf numFmtId="0" fontId="60" fillId="63" borderId="179" applyNumberFormat="0" applyAlignment="0" applyProtection="0"/>
    <xf numFmtId="0" fontId="60" fillId="63" borderId="179" applyNumberFormat="0" applyAlignment="0" applyProtection="0"/>
    <xf numFmtId="0" fontId="60" fillId="63" borderId="179" applyNumberFormat="0" applyAlignment="0" applyProtection="0"/>
    <xf numFmtId="0" fontId="60" fillId="63" borderId="179" applyNumberFormat="0" applyAlignment="0" applyProtection="0"/>
    <xf numFmtId="0" fontId="60" fillId="63" borderId="179" applyNumberFormat="0" applyAlignment="0" applyProtection="0"/>
    <xf numFmtId="0" fontId="60" fillId="63" borderId="179" applyNumberFormat="0" applyAlignment="0" applyProtection="0"/>
    <xf numFmtId="0" fontId="61" fillId="50" borderId="179" applyNumberFormat="0" applyAlignment="0" applyProtection="0"/>
    <xf numFmtId="0" fontId="60" fillId="63" borderId="179" applyNumberFormat="0" applyAlignment="0" applyProtection="0"/>
    <xf numFmtId="0" fontId="61" fillId="50" borderId="179" applyNumberFormat="0" applyAlignment="0" applyProtection="0"/>
    <xf numFmtId="0" fontId="61" fillId="50" borderId="179" applyNumberFormat="0" applyAlignment="0" applyProtection="0"/>
    <xf numFmtId="0" fontId="61" fillId="50" borderId="179" applyNumberFormat="0" applyAlignment="0" applyProtection="0"/>
    <xf numFmtId="0" fontId="61" fillId="50" borderId="179" applyNumberFormat="0" applyAlignment="0" applyProtection="0"/>
    <xf numFmtId="0" fontId="61" fillId="50" borderId="179" applyNumberFormat="0" applyAlignment="0" applyProtection="0"/>
    <xf numFmtId="0" fontId="61" fillId="50" borderId="179" applyNumberFormat="0" applyAlignment="0" applyProtection="0"/>
    <xf numFmtId="0" fontId="103" fillId="64" borderId="179" applyNumberFormat="0" applyAlignment="0" applyProtection="0"/>
    <xf numFmtId="0" fontId="61" fillId="50" borderId="179" applyNumberFormat="0" applyAlignment="0" applyProtection="0"/>
    <xf numFmtId="0" fontId="62" fillId="0" borderId="180" applyNumberFormat="0" applyFill="0" applyAlignment="0" applyProtection="0"/>
    <xf numFmtId="0" fontId="62" fillId="0" borderId="180" applyNumberFormat="0" applyFill="0" applyAlignment="0" applyProtection="0"/>
    <xf numFmtId="0" fontId="62" fillId="0" borderId="180" applyNumberFormat="0" applyFill="0" applyAlignment="0" applyProtection="0"/>
    <xf numFmtId="0" fontId="62" fillId="0" borderId="180" applyNumberFormat="0" applyFill="0" applyAlignment="0" applyProtection="0"/>
    <xf numFmtId="0" fontId="62" fillId="0" borderId="180" applyNumberFormat="0" applyFill="0" applyAlignment="0" applyProtection="0"/>
    <xf numFmtId="0" fontId="62" fillId="0" borderId="180" applyNumberFormat="0" applyFill="0" applyAlignment="0" applyProtection="0"/>
    <xf numFmtId="0" fontId="62" fillId="0" borderId="180" applyNumberFormat="0" applyFill="0" applyAlignment="0" applyProtection="0"/>
    <xf numFmtId="0" fontId="62" fillId="0" borderId="180" applyNumberFormat="0" applyFill="0" applyAlignment="0" applyProtection="0"/>
    <xf numFmtId="0" fontId="62" fillId="0" borderId="180" applyNumberFormat="0" applyFill="0" applyAlignment="0" applyProtection="0"/>
    <xf numFmtId="0" fontId="80" fillId="0" borderId="182" applyNumberFormat="0" applyFill="0" applyAlignment="0" applyProtection="0"/>
    <xf numFmtId="0" fontId="80" fillId="0" borderId="182" applyNumberFormat="0" applyFill="0" applyAlignment="0" applyProtection="0"/>
    <xf numFmtId="0" fontId="62" fillId="0" borderId="180" applyNumberFormat="0" applyFill="0" applyAlignment="0" applyProtection="0"/>
    <xf numFmtId="0" fontId="62" fillId="0" borderId="180" applyNumberFormat="0" applyFill="0" applyAlignment="0" applyProtection="0"/>
    <xf numFmtId="0" fontId="51" fillId="65" borderId="183" applyNumberFormat="0" applyFont="0" applyAlignment="0" applyProtection="0"/>
    <xf numFmtId="0" fontId="62" fillId="0" borderId="180" applyNumberFormat="0" applyFill="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80" fillId="0" borderId="181" applyNumberFormat="0" applyFill="0" applyAlignment="0" applyProtection="0"/>
    <xf numFmtId="0" fontId="51"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1" fillId="65" borderId="183" applyNumberFormat="0" applyFont="0" applyAlignment="0" applyProtection="0"/>
    <xf numFmtId="176" fontId="57" fillId="0" borderId="177">
      <alignment horizontal="left"/>
    </xf>
    <xf numFmtId="176" fontId="57" fillId="0" borderId="177">
      <alignment horizontal="left"/>
    </xf>
    <xf numFmtId="173" fontId="57" fillId="0" borderId="177">
      <alignment horizontal="left"/>
    </xf>
    <xf numFmtId="0" fontId="61" fillId="50" borderId="179" applyNumberFormat="0" applyAlignment="0" applyProtection="0"/>
    <xf numFmtId="0" fontId="61" fillId="50" borderId="179" applyNumberFormat="0" applyAlignment="0" applyProtection="0"/>
    <xf numFmtId="0" fontId="61" fillId="50" borderId="179" applyNumberForma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60" fillId="63" borderId="179" applyNumberFormat="0" applyAlignment="0" applyProtection="0"/>
    <xf numFmtId="0" fontId="52" fillId="65" borderId="183" applyNumberFormat="0" applyFont="0" applyAlignment="0" applyProtection="0"/>
    <xf numFmtId="0" fontId="52" fillId="65" borderId="183" applyNumberFormat="0" applyFont="0" applyAlignment="0" applyProtection="0"/>
    <xf numFmtId="0" fontId="51" fillId="65" borderId="183" applyNumberFormat="0" applyFont="0" applyAlignment="0" applyProtection="0"/>
    <xf numFmtId="0" fontId="17" fillId="70" borderId="174">
      <alignment horizontal="centerContinuous" wrapText="1"/>
    </xf>
    <xf numFmtId="179" fontId="17" fillId="70" borderId="174">
      <alignment horizontal="centerContinuous" wrapText="1"/>
    </xf>
    <xf numFmtId="174" fontId="57" fillId="0" borderId="177">
      <alignment horizontal="left"/>
    </xf>
    <xf numFmtId="174"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0" fontId="60" fillId="63" borderId="179" applyNumberFormat="0" applyAlignment="0" applyProtection="0"/>
    <xf numFmtId="0" fontId="60" fillId="63" borderId="179" applyNumberFormat="0" applyAlignment="0" applyProtection="0"/>
    <xf numFmtId="0" fontId="62" fillId="0" borderId="180" applyNumberFormat="0" applyFill="0" applyAlignment="0" applyProtection="0"/>
    <xf numFmtId="0" fontId="62" fillId="0" borderId="180" applyNumberFormat="0" applyFill="0" applyAlignment="0" applyProtection="0"/>
    <xf numFmtId="0" fontId="51" fillId="65" borderId="183" applyNumberFormat="0" applyFont="0" applyAlignment="0" applyProtection="0"/>
    <xf numFmtId="0" fontId="51"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62" fillId="0" borderId="180" applyNumberFormat="0" applyFill="0" applyAlignment="0" applyProtection="0"/>
    <xf numFmtId="0" fontId="61" fillId="50" borderId="179" applyNumberFormat="0" applyAlignment="0" applyProtection="0"/>
    <xf numFmtId="0" fontId="61" fillId="50" borderId="179" applyNumberFormat="0" applyAlignment="0" applyProtection="0"/>
    <xf numFmtId="0" fontId="84" fillId="67" borderId="179" applyNumberFormat="0" applyAlignment="0" applyProtection="0"/>
    <xf numFmtId="0" fontId="60" fillId="63" borderId="179" applyNumberFormat="0" applyAlignment="0" applyProtection="0"/>
    <xf numFmtId="0" fontId="60" fillId="63" borderId="179" applyNumberFormat="0" applyAlignment="0" applyProtection="0"/>
    <xf numFmtId="0" fontId="59" fillId="63" borderId="178" applyNumberFormat="0" applyAlignment="0" applyProtection="0"/>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3" fontId="57" fillId="0" borderId="174">
      <alignment horizontal="left"/>
    </xf>
    <xf numFmtId="176" fontId="57" fillId="0" borderId="174">
      <alignment horizontal="left"/>
    </xf>
    <xf numFmtId="174" fontId="57" fillId="0" borderId="174">
      <alignment horizontal="left"/>
    </xf>
    <xf numFmtId="0" fontId="83" fillId="63" borderId="166" applyNumberFormat="0" applyAlignment="0" applyProtection="0"/>
    <xf numFmtId="0" fontId="83" fillId="63" borderId="166" applyNumberFormat="0" applyAlignment="0" applyProtection="0"/>
    <xf numFmtId="0" fontId="237" fillId="63" borderId="167" applyNumberFormat="0" applyAlignment="0" applyProtection="0"/>
    <xf numFmtId="0" fontId="237" fillId="63" borderId="167" applyNumberFormat="0" applyAlignment="0" applyProtection="0"/>
    <xf numFmtId="0" fontId="237" fillId="63" borderId="167" applyNumberFormat="0" applyAlignment="0" applyProtection="0"/>
    <xf numFmtId="0" fontId="52" fillId="65" borderId="183" applyNumberFormat="0" applyFont="0" applyAlignment="0" applyProtection="0"/>
    <xf numFmtId="0" fontId="103" fillId="50" borderId="167" applyNumberFormat="0" applyAlignment="0" applyProtection="0"/>
    <xf numFmtId="0" fontId="103" fillId="50" borderId="167" applyNumberFormat="0" applyAlignment="0" applyProtection="0"/>
    <xf numFmtId="0" fontId="103" fillId="50" borderId="167" applyNumberFormat="0" applyAlignment="0" applyProtection="0"/>
    <xf numFmtId="0" fontId="80" fillId="0" borderId="168" applyNumberFormat="0" applyFill="0" applyAlignment="0" applyProtection="0"/>
    <xf numFmtId="0" fontId="80" fillId="0" borderId="168" applyNumberFormat="0" applyFill="0" applyAlignment="0" applyProtection="0"/>
    <xf numFmtId="0" fontId="33" fillId="0" borderId="169" applyNumberFormat="0" applyFill="0" applyAlignment="0" applyProtection="0"/>
    <xf numFmtId="0" fontId="17" fillId="65" borderId="171" applyNumberFormat="0" applyFont="0" applyAlignment="0" applyProtection="0"/>
    <xf numFmtId="0" fontId="17" fillId="65" borderId="171" applyNumberFormat="0" applyFont="0" applyAlignment="0" applyProtection="0"/>
    <xf numFmtId="175" fontId="57" fillId="0" borderId="174">
      <alignment horizontal="left"/>
    </xf>
    <xf numFmtId="173" fontId="57" fillId="0" borderId="177">
      <alignment horizontal="left"/>
    </xf>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83" fillId="63" borderId="166" applyNumberFormat="0" applyAlignment="0" applyProtection="0"/>
    <xf numFmtId="0" fontId="83" fillId="63" borderId="166" applyNumberFormat="0" applyAlignment="0" applyProtection="0"/>
    <xf numFmtId="0" fontId="237" fillId="63" borderId="167" applyNumberFormat="0" applyAlignment="0" applyProtection="0"/>
    <xf numFmtId="0" fontId="237" fillId="63" borderId="167" applyNumberFormat="0" applyAlignment="0" applyProtection="0"/>
    <xf numFmtId="0" fontId="84" fillId="67" borderId="179" applyNumberFormat="0" applyAlignment="0" applyProtection="0"/>
    <xf numFmtId="0" fontId="237" fillId="63" borderId="167" applyNumberFormat="0" applyAlignment="0" applyProtection="0"/>
    <xf numFmtId="174" fontId="57" fillId="0" borderId="177">
      <alignment horizontal="left"/>
    </xf>
    <xf numFmtId="0" fontId="103" fillId="50" borderId="167" applyNumberFormat="0" applyAlignment="0" applyProtection="0"/>
    <xf numFmtId="0" fontId="103" fillId="50" borderId="167" applyNumberFormat="0" applyAlignment="0" applyProtection="0"/>
    <xf numFmtId="0" fontId="103" fillId="50" borderId="167" applyNumberFormat="0" applyAlignment="0" applyProtection="0"/>
    <xf numFmtId="0" fontId="80" fillId="0" borderId="168" applyNumberFormat="0" applyFill="0" applyAlignment="0" applyProtection="0"/>
    <xf numFmtId="0" fontId="80" fillId="0" borderId="168" applyNumberFormat="0" applyFill="0" applyAlignment="0" applyProtection="0"/>
    <xf numFmtId="0" fontId="17" fillId="65" borderId="171" applyNumberFormat="0" applyFont="0" applyAlignment="0" applyProtection="0"/>
    <xf numFmtId="0" fontId="17" fillId="65" borderId="171" applyNumberFormat="0" applyFont="0" applyAlignment="0" applyProtection="0"/>
    <xf numFmtId="0" fontId="54" fillId="65" borderId="171" applyNumberFormat="0" applyFont="0" applyAlignment="0" applyProtection="0"/>
    <xf numFmtId="174" fontId="57" fillId="0" borderId="177">
      <alignment horizontal="left"/>
    </xf>
    <xf numFmtId="174" fontId="57" fillId="0" borderId="177">
      <alignment horizontal="left"/>
    </xf>
    <xf numFmtId="174"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0" fontId="60" fillId="63" borderId="179" applyNumberFormat="0" applyAlignment="0" applyProtection="0"/>
    <xf numFmtId="0" fontId="51" fillId="65" borderId="183" applyNumberFormat="0" applyFont="0" applyAlignment="0" applyProtection="0"/>
    <xf numFmtId="173" fontId="57" fillId="0" borderId="177">
      <alignment horizontal="left"/>
    </xf>
    <xf numFmtId="0" fontId="59" fillId="63" borderId="178" applyNumberFormat="0" applyAlignment="0" applyProtection="0"/>
    <xf numFmtId="0" fontId="51" fillId="65" borderId="183" applyNumberFormat="0" applyFont="0" applyAlignment="0" applyProtection="0"/>
    <xf numFmtId="0" fontId="59" fillId="63" borderId="178" applyNumberFormat="0" applyAlignment="0" applyProtection="0"/>
    <xf numFmtId="0" fontId="52" fillId="65" borderId="183" applyNumberFormat="0" applyFont="0" applyAlignment="0" applyProtection="0"/>
    <xf numFmtId="0" fontId="62" fillId="0" borderId="180" applyNumberFormat="0" applyFill="0" applyAlignment="0" applyProtection="0"/>
    <xf numFmtId="176"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6" fontId="57" fillId="0" borderId="177">
      <alignment horizontal="left"/>
    </xf>
    <xf numFmtId="176" fontId="57" fillId="0" borderId="177">
      <alignment horizontal="left"/>
    </xf>
    <xf numFmtId="0" fontId="103" fillId="64" borderId="179" applyNumberFormat="0" applyAlignment="0" applyProtection="0"/>
    <xf numFmtId="173" fontId="57" fillId="0" borderId="177">
      <alignment horizontal="left"/>
    </xf>
    <xf numFmtId="173" fontId="57" fillId="0" borderId="177">
      <alignment horizontal="left"/>
    </xf>
    <xf numFmtId="0" fontId="51" fillId="65" borderId="183" applyNumberFormat="0" applyFont="0" applyAlignment="0" applyProtection="0"/>
    <xf numFmtId="173" fontId="57" fillId="0" borderId="177">
      <alignment horizontal="left"/>
    </xf>
    <xf numFmtId="173" fontId="57" fillId="0" borderId="177">
      <alignment horizontal="left"/>
    </xf>
    <xf numFmtId="0" fontId="59" fillId="63" borderId="166" applyNumberFormat="0" applyAlignment="0" applyProtection="0"/>
    <xf numFmtId="0" fontId="60" fillId="63" borderId="167" applyNumberFormat="0" applyAlignment="0" applyProtection="0"/>
    <xf numFmtId="0" fontId="62" fillId="0" borderId="168" applyNumberFormat="0" applyFill="0" applyAlignment="0" applyProtection="0"/>
    <xf numFmtId="0" fontId="52" fillId="65" borderId="171" applyNumberFormat="0" applyFont="0" applyAlignment="0" applyProtection="0"/>
    <xf numFmtId="0" fontId="52" fillId="65" borderId="171" applyNumberFormat="0" applyFont="0" applyAlignment="0" applyProtection="0"/>
    <xf numFmtId="0" fontId="52" fillId="65" borderId="171" applyNumberFormat="0" applyFont="0" applyAlignment="0" applyProtection="0"/>
    <xf numFmtId="175" fontId="57" fillId="0" borderId="177">
      <alignment horizontal="left"/>
    </xf>
    <xf numFmtId="175" fontId="57" fillId="0" borderId="177">
      <alignment horizontal="left"/>
    </xf>
    <xf numFmtId="175" fontId="57" fillId="0" borderId="177">
      <alignment horizontal="left"/>
    </xf>
    <xf numFmtId="176" fontId="57" fillId="0" borderId="177">
      <alignment horizontal="left"/>
    </xf>
    <xf numFmtId="176" fontId="57" fillId="0" borderId="177">
      <alignment horizontal="left"/>
    </xf>
    <xf numFmtId="173" fontId="57" fillId="0" borderId="177">
      <alignment horizontal="left"/>
    </xf>
    <xf numFmtId="0" fontId="52" fillId="65" borderId="183" applyNumberFormat="0" applyFont="0" applyAlignment="0" applyProtection="0"/>
    <xf numFmtId="176" fontId="57" fillId="0" borderId="177">
      <alignment horizontal="left"/>
    </xf>
    <xf numFmtId="173" fontId="57" fillId="0" borderId="177">
      <alignment horizontal="left"/>
    </xf>
    <xf numFmtId="0" fontId="17" fillId="65" borderId="171" applyNumberFormat="0" applyFont="0" applyAlignment="0" applyProtection="0"/>
    <xf numFmtId="176" fontId="57" fillId="0" borderId="177">
      <alignment horizontal="left"/>
    </xf>
    <xf numFmtId="176" fontId="57" fillId="0" borderId="177">
      <alignment horizontal="left"/>
    </xf>
    <xf numFmtId="0" fontId="147" fillId="71" borderId="173">
      <alignment horizontal="left" vertical="top" wrapText="1"/>
    </xf>
    <xf numFmtId="0" fontId="114" fillId="65" borderId="171" applyNumberFormat="0" applyFont="0" applyAlignment="0" applyProtection="0"/>
    <xf numFmtId="0" fontId="17" fillId="65" borderId="171" applyNumberFormat="0" applyFont="0" applyAlignment="0" applyProtection="0"/>
    <xf numFmtId="176" fontId="57" fillId="0" borderId="177">
      <alignment horizontal="left"/>
    </xf>
    <xf numFmtId="176"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5" fontId="57" fillId="0" borderId="174">
      <alignment horizontal="left"/>
    </xf>
    <xf numFmtId="175" fontId="57" fillId="0" borderId="174">
      <alignment horizontal="left"/>
    </xf>
    <xf numFmtId="176" fontId="57" fillId="0" borderId="174">
      <alignment horizontal="left"/>
    </xf>
    <xf numFmtId="173" fontId="57" fillId="0" borderId="174">
      <alignment horizontal="left"/>
    </xf>
    <xf numFmtId="174" fontId="57" fillId="0" borderId="174">
      <alignment horizontal="left"/>
    </xf>
    <xf numFmtId="0" fontId="18" fillId="0" borderId="176" applyAlignment="0">
      <alignment horizontal="left"/>
    </xf>
    <xf numFmtId="0" fontId="18" fillId="0" borderId="176" applyAlignment="0">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0" fontId="51"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83" fillId="67" borderId="178" applyNumberForma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62" fillId="0" borderId="180" applyNumberFormat="0" applyFill="0" applyAlignment="0" applyProtection="0"/>
    <xf numFmtId="0" fontId="61" fillId="50" borderId="179" applyNumberFormat="0" applyAlignment="0" applyProtection="0"/>
    <xf numFmtId="0" fontId="61" fillId="50" borderId="179" applyNumberFormat="0" applyAlignment="0" applyProtection="0"/>
    <xf numFmtId="0" fontId="61" fillId="50" borderId="179" applyNumberFormat="0" applyAlignment="0" applyProtection="0"/>
    <xf numFmtId="0" fontId="84" fillId="67" borderId="179" applyNumberFormat="0" applyAlignment="0" applyProtection="0"/>
    <xf numFmtId="0" fontId="60" fillId="63" borderId="179" applyNumberFormat="0" applyAlignment="0" applyProtection="0"/>
    <xf numFmtId="0" fontId="59" fillId="63" borderId="178" applyNumberFormat="0" applyAlignment="0" applyProtection="0"/>
    <xf numFmtId="0" fontId="59" fillId="63" borderId="178" applyNumberFormat="0" applyAlignment="0" applyProtection="0"/>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6"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9" fontId="183" fillId="70" borderId="176">
      <alignment wrapText="1"/>
    </xf>
    <xf numFmtId="176" fontId="57" fillId="0" borderId="174">
      <alignment horizontal="left"/>
    </xf>
    <xf numFmtId="175" fontId="57" fillId="0" borderId="174">
      <alignment horizontal="left"/>
    </xf>
    <xf numFmtId="174" fontId="57" fillId="0" borderId="174">
      <alignment horizontal="left"/>
    </xf>
    <xf numFmtId="174" fontId="57" fillId="0" borderId="174">
      <alignment horizontal="left"/>
    </xf>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61" fillId="50" borderId="179" applyNumberFormat="0" applyAlignment="0" applyProtection="0"/>
    <xf numFmtId="0" fontId="61" fillId="50" borderId="179" applyNumberFormat="0" applyAlignment="0" applyProtection="0"/>
    <xf numFmtId="0" fontId="60" fillId="63" borderId="179" applyNumberFormat="0" applyAlignment="0" applyProtection="0"/>
    <xf numFmtId="0" fontId="59" fillId="63" borderId="178" applyNumberFormat="0" applyAlignment="0" applyProtection="0"/>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6" fontId="57" fillId="0" borderId="174">
      <alignment horizontal="left"/>
    </xf>
    <xf numFmtId="175" fontId="57" fillId="0" borderId="174">
      <alignment horizontal="left"/>
    </xf>
    <xf numFmtId="0" fontId="51" fillId="65" borderId="183" applyNumberFormat="0" applyFont="0" applyAlignment="0" applyProtection="0"/>
    <xf numFmtId="0" fontId="51" fillId="65" borderId="183" applyNumberFormat="0" applyFont="0" applyAlignment="0" applyProtection="0"/>
    <xf numFmtId="0" fontId="52" fillId="65" borderId="183" applyNumberFormat="0" applyFont="0" applyAlignment="0" applyProtection="0"/>
    <xf numFmtId="0" fontId="59" fillId="63" borderId="178" applyNumberFormat="0" applyAlignment="0" applyProtection="0"/>
    <xf numFmtId="0" fontId="51" fillId="65" borderId="183" applyNumberFormat="0" applyFont="0" applyAlignment="0" applyProtection="0"/>
    <xf numFmtId="0" fontId="51" fillId="65" borderId="183" applyNumberFormat="0" applyFont="0" applyAlignment="0" applyProtection="0"/>
    <xf numFmtId="0" fontId="61" fillId="50" borderId="179" applyNumberFormat="0" applyAlignment="0" applyProtection="0"/>
    <xf numFmtId="0" fontId="84" fillId="67" borderId="179" applyNumberFormat="0" applyAlignment="0" applyProtection="0"/>
    <xf numFmtId="0" fontId="51"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62" fillId="0" borderId="180" applyNumberFormat="0" applyFill="0" applyAlignment="0" applyProtection="0"/>
    <xf numFmtId="0" fontId="62" fillId="0" borderId="180" applyNumberFormat="0" applyFill="0" applyAlignment="0" applyProtection="0"/>
    <xf numFmtId="0" fontId="62" fillId="0" borderId="180" applyNumberFormat="0" applyFill="0" applyAlignment="0" applyProtection="0"/>
    <xf numFmtId="0" fontId="60" fillId="63" borderId="179" applyNumberFormat="0" applyAlignment="0" applyProtection="0"/>
    <xf numFmtId="0" fontId="60" fillId="63" borderId="179" applyNumberFormat="0" applyAlignment="0" applyProtection="0"/>
    <xf numFmtId="0" fontId="60" fillId="63" borderId="179" applyNumberFormat="0" applyAlignment="0" applyProtection="0"/>
    <xf numFmtId="0" fontId="83" fillId="67" borderId="178" applyNumberFormat="0" applyAlignment="0" applyProtection="0"/>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3"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9" fontId="183" fillId="70" borderId="176">
      <alignment wrapText="1"/>
    </xf>
    <xf numFmtId="0" fontId="85" fillId="0" borderId="174"/>
    <xf numFmtId="0" fontId="51" fillId="65" borderId="183" applyNumberFormat="0" applyFont="0" applyAlignment="0" applyProtection="0"/>
    <xf numFmtId="0" fontId="84" fillId="67" borderId="179" applyNumberFormat="0" applyAlignment="0" applyProtection="0"/>
    <xf numFmtId="0" fontId="51" fillId="65" borderId="183" applyNumberFormat="0" applyFont="0" applyAlignment="0" applyProtection="0"/>
    <xf numFmtId="0" fontId="84" fillId="67" borderId="179" applyNumberFormat="0" applyAlignment="0" applyProtection="0"/>
    <xf numFmtId="0" fontId="51" fillId="65" borderId="183" applyNumberFormat="0" applyFont="0" applyAlignment="0" applyProtection="0"/>
    <xf numFmtId="0" fontId="109" fillId="65" borderId="183" applyNumberFormat="0" applyFont="0" applyAlignment="0" applyProtection="0"/>
    <xf numFmtId="0" fontId="51" fillId="65" borderId="183" applyNumberFormat="0" applyFont="0" applyAlignment="0" applyProtection="0"/>
    <xf numFmtId="0" fontId="84" fillId="67" borderId="179" applyNumberFormat="0" applyAlignment="0" applyProtection="0"/>
    <xf numFmtId="174" fontId="57" fillId="0" borderId="162">
      <alignment horizontal="left"/>
    </xf>
    <xf numFmtId="174" fontId="57" fillId="0" borderId="162">
      <alignment horizontal="left"/>
    </xf>
    <xf numFmtId="174" fontId="57" fillId="0" borderId="162">
      <alignment horizontal="left"/>
    </xf>
    <xf numFmtId="175" fontId="57" fillId="0" borderId="162">
      <alignment horizontal="left"/>
    </xf>
    <xf numFmtId="175" fontId="57" fillId="0" borderId="162">
      <alignment horizontal="left"/>
    </xf>
    <xf numFmtId="175" fontId="57" fillId="0" borderId="162">
      <alignment horizontal="left"/>
    </xf>
    <xf numFmtId="176" fontId="57" fillId="0" borderId="162">
      <alignment horizontal="left"/>
    </xf>
    <xf numFmtId="176" fontId="57" fillId="0" borderId="162">
      <alignment horizontal="left"/>
    </xf>
    <xf numFmtId="176" fontId="57" fillId="0" borderId="162">
      <alignment horizontal="left"/>
    </xf>
    <xf numFmtId="173" fontId="57" fillId="0" borderId="162">
      <alignment horizontal="left"/>
    </xf>
    <xf numFmtId="173" fontId="57" fillId="0" borderId="162">
      <alignment horizontal="left"/>
    </xf>
    <xf numFmtId="173" fontId="57" fillId="0" borderId="162">
      <alignment horizontal="left"/>
    </xf>
    <xf numFmtId="174" fontId="57" fillId="0" borderId="162">
      <alignment horizontal="left"/>
    </xf>
    <xf numFmtId="174" fontId="57" fillId="0" borderId="162">
      <alignment horizontal="left"/>
    </xf>
    <xf numFmtId="174" fontId="57" fillId="0" borderId="162">
      <alignment horizontal="left"/>
    </xf>
    <xf numFmtId="175" fontId="57" fillId="0" borderId="162">
      <alignment horizontal="left"/>
    </xf>
    <xf numFmtId="175" fontId="57" fillId="0" borderId="162">
      <alignment horizontal="left"/>
    </xf>
    <xf numFmtId="175" fontId="57" fillId="0" borderId="162">
      <alignment horizontal="left"/>
    </xf>
    <xf numFmtId="176" fontId="57" fillId="0" borderId="162">
      <alignment horizontal="left"/>
    </xf>
    <xf numFmtId="176" fontId="57" fillId="0" borderId="162">
      <alignment horizontal="left"/>
    </xf>
    <xf numFmtId="176" fontId="57" fillId="0" borderId="162">
      <alignment horizontal="left"/>
    </xf>
    <xf numFmtId="173" fontId="57" fillId="0" borderId="162">
      <alignment horizontal="left"/>
    </xf>
    <xf numFmtId="173" fontId="57" fillId="0" borderId="162">
      <alignment horizontal="left"/>
    </xf>
    <xf numFmtId="173" fontId="57" fillId="0" borderId="162">
      <alignment horizontal="left"/>
    </xf>
    <xf numFmtId="0" fontId="85" fillId="0" borderId="162"/>
    <xf numFmtId="0" fontId="18" fillId="0" borderId="164" applyAlignment="0">
      <alignment horizontal="left"/>
    </xf>
    <xf numFmtId="0" fontId="18" fillId="0" borderId="164" applyAlignment="0">
      <alignment horizontal="left"/>
    </xf>
    <xf numFmtId="0" fontId="18" fillId="0" borderId="164" applyAlignment="0">
      <alignment horizontal="left"/>
    </xf>
    <xf numFmtId="0" fontId="18" fillId="0" borderId="164" applyAlignment="0">
      <alignment horizontal="left"/>
    </xf>
    <xf numFmtId="0" fontId="18" fillId="0" borderId="164" applyAlignment="0">
      <alignment horizontal="left"/>
    </xf>
    <xf numFmtId="0" fontId="18" fillId="0" borderId="164" applyAlignment="0">
      <alignment horizontal="left"/>
    </xf>
    <xf numFmtId="0" fontId="18" fillId="0" borderId="164" applyAlignment="0">
      <alignment horizontal="left"/>
    </xf>
    <xf numFmtId="0" fontId="18" fillId="0" borderId="164" applyAlignment="0">
      <alignment horizontal="left"/>
    </xf>
    <xf numFmtId="0" fontId="18" fillId="0" borderId="164" applyAlignment="0">
      <alignment horizontal="left"/>
    </xf>
    <xf numFmtId="0" fontId="18" fillId="0" borderId="164" applyAlignment="0">
      <alignment horizontal="left"/>
    </xf>
    <xf numFmtId="0" fontId="81" fillId="70" borderId="162">
      <alignment horizontal="left"/>
    </xf>
    <xf numFmtId="0" fontId="17" fillId="70" borderId="162">
      <alignment horizontal="centerContinuous" wrapText="1"/>
    </xf>
    <xf numFmtId="0" fontId="85" fillId="70" borderId="164">
      <alignment wrapText="1"/>
    </xf>
    <xf numFmtId="0" fontId="85" fillId="70" borderId="164">
      <alignment wrapText="1"/>
    </xf>
    <xf numFmtId="0" fontId="85" fillId="70" borderId="164">
      <alignment wrapText="1"/>
    </xf>
    <xf numFmtId="0" fontId="85" fillId="70" borderId="164">
      <alignment wrapText="1"/>
    </xf>
    <xf numFmtId="0" fontId="85" fillId="70" borderId="164">
      <alignment wrapText="1"/>
    </xf>
    <xf numFmtId="0" fontId="85" fillId="70" borderId="162"/>
    <xf numFmtId="174" fontId="57" fillId="0" borderId="162">
      <alignment horizontal="left"/>
    </xf>
    <xf numFmtId="175" fontId="57" fillId="0" borderId="162">
      <alignment horizontal="left"/>
    </xf>
    <xf numFmtId="176" fontId="57" fillId="0" borderId="162">
      <alignment horizontal="left"/>
    </xf>
    <xf numFmtId="173" fontId="57" fillId="0" borderId="162">
      <alignment horizontal="left"/>
    </xf>
    <xf numFmtId="0" fontId="147" fillId="71" borderId="161">
      <alignment horizontal="left" vertical="top" wrapText="1"/>
    </xf>
    <xf numFmtId="0" fontId="147" fillId="71" borderId="163">
      <alignment horizontal="left" vertical="top"/>
    </xf>
    <xf numFmtId="0" fontId="85" fillId="0" borderId="162"/>
    <xf numFmtId="179" fontId="17" fillId="44" borderId="162"/>
    <xf numFmtId="179" fontId="17" fillId="70" borderId="162">
      <alignment horizontal="centerContinuous" wrapText="1"/>
    </xf>
    <xf numFmtId="0" fontId="17" fillId="70" borderId="162">
      <alignment horizontal="centerContinuous" wrapText="1"/>
    </xf>
    <xf numFmtId="179" fontId="183" fillId="70" borderId="164">
      <alignment wrapText="1"/>
    </xf>
    <xf numFmtId="179" fontId="85" fillId="70" borderId="164">
      <alignment wrapText="1"/>
    </xf>
    <xf numFmtId="179" fontId="85" fillId="70" borderId="164">
      <alignment wrapText="1"/>
    </xf>
    <xf numFmtId="179" fontId="183" fillId="70" borderId="164">
      <alignment wrapText="1"/>
    </xf>
    <xf numFmtId="0" fontId="85" fillId="70" borderId="162"/>
    <xf numFmtId="179" fontId="147" fillId="71" borderId="162">
      <alignment horizontal="left" vertical="top" wrapText="1"/>
    </xf>
    <xf numFmtId="179" fontId="193" fillId="71" borderId="163">
      <alignment horizontal="left" vertical="top" wrapText="1"/>
    </xf>
    <xf numFmtId="179" fontId="17" fillId="70" borderId="162">
      <alignment horizontal="centerContinuous" wrapText="1"/>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6" fontId="57" fillId="0" borderId="177">
      <alignment horizontal="left"/>
    </xf>
    <xf numFmtId="176" fontId="57" fillId="0" borderId="177">
      <alignment horizontal="left"/>
    </xf>
    <xf numFmtId="176"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4"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5"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174" fontId="57" fillId="0" borderId="177">
      <alignment horizontal="left"/>
    </xf>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51" fillId="65" borderId="183" applyNumberFormat="0" applyFont="0" applyAlignment="0" applyProtection="0"/>
    <xf numFmtId="0" fontId="109" fillId="65" borderId="183" applyNumberFormat="0" applyFont="0" applyAlignment="0" applyProtection="0"/>
    <xf numFmtId="0" fontId="109" fillId="65" borderId="183" applyNumberFormat="0" applyFont="0" applyAlignment="0" applyProtection="0"/>
    <xf numFmtId="0" fontId="157" fillId="67" borderId="178" applyNumberFormat="0" applyAlignment="0" applyProtection="0"/>
    <xf numFmtId="0" fontId="83" fillId="67" borderId="178" applyNumberFormat="0" applyAlignment="0" applyProtection="0"/>
    <xf numFmtId="0" fontId="158" fillId="63" borderId="178" applyNumberFormat="0" applyAlignment="0" applyProtection="0"/>
    <xf numFmtId="0" fontId="161" fillId="67" borderId="179" applyNumberFormat="0" applyAlignment="0" applyProtection="0"/>
    <xf numFmtId="0" fontId="84" fillId="67" borderId="179" applyNumberFormat="0" applyAlignment="0" applyProtection="0"/>
    <xf numFmtId="0" fontId="163" fillId="63" borderId="179" applyNumberFormat="0" applyAlignment="0" applyProtection="0"/>
    <xf numFmtId="179" fontId="159" fillId="67" borderId="179" applyNumberFormat="0" applyAlignment="0" applyProtection="0"/>
    <xf numFmtId="179" fontId="159" fillId="67" borderId="179" applyNumberFormat="0" applyAlignment="0" applyProtection="0"/>
    <xf numFmtId="0" fontId="168" fillId="64" borderId="179" applyNumberFormat="0" applyAlignment="0" applyProtection="0"/>
    <xf numFmtId="0" fontId="103" fillId="64" borderId="179" applyNumberFormat="0" applyAlignment="0" applyProtection="0"/>
    <xf numFmtId="0" fontId="169" fillId="50" borderId="179" applyNumberFormat="0" applyAlignment="0" applyProtection="0"/>
    <xf numFmtId="0" fontId="80" fillId="0" borderId="181" applyNumberFormat="0" applyFill="0" applyAlignment="0" applyProtection="0"/>
    <xf numFmtId="0" fontId="28" fillId="0" borderId="181" applyNumberFormat="0" applyFill="0" applyAlignment="0" applyProtection="0"/>
    <xf numFmtId="0" fontId="170" fillId="0" borderId="181" applyNumberFormat="0" applyFill="0" applyAlignment="0" applyProtection="0"/>
    <xf numFmtId="0" fontId="171" fillId="0" borderId="181" applyNumberFormat="0" applyFill="0" applyAlignment="0" applyProtection="0"/>
    <xf numFmtId="0" fontId="33" fillId="0" borderId="181" applyNumberFormat="0" applyFill="0" applyAlignment="0" applyProtection="0"/>
    <xf numFmtId="0" fontId="33" fillId="0" borderId="181" applyNumberFormat="0" applyFill="0" applyAlignment="0" applyProtection="0"/>
    <xf numFmtId="0" fontId="55" fillId="0" borderId="180" applyNumberFormat="0" applyFill="0" applyAlignment="0" applyProtection="0"/>
    <xf numFmtId="0" fontId="17" fillId="64" borderId="183" applyNumberFormat="0" applyFont="0" applyAlignment="0" applyProtection="0"/>
    <xf numFmtId="179" fontId="182" fillId="64" borderId="179" applyNumberFormat="0" applyAlignment="0" applyProtection="0"/>
    <xf numFmtId="179" fontId="182" fillId="64" borderId="179" applyNumberFormat="0" applyAlignment="0" applyProtection="0"/>
    <xf numFmtId="179" fontId="191" fillId="65" borderId="183" applyNumberFormat="0" applyFont="0" applyAlignment="0" applyProtection="0"/>
    <xf numFmtId="179" fontId="191" fillId="65" borderId="183" applyNumberFormat="0" applyFont="0" applyAlignment="0" applyProtection="0"/>
    <xf numFmtId="0" fontId="54" fillId="65" borderId="183" applyNumberFormat="0" applyFont="0" applyAlignment="0" applyProtection="0"/>
    <xf numFmtId="0" fontId="54" fillId="65" borderId="183" applyNumberFormat="0" applyFont="0" applyAlignment="0" applyProtection="0"/>
    <xf numFmtId="0" fontId="52" fillId="65" borderId="183" applyNumberFormat="0" applyFont="0" applyAlignment="0" applyProtection="0"/>
    <xf numFmtId="0" fontId="54" fillId="65" borderId="183" applyNumberFormat="0" applyFont="0" applyAlignment="0" applyProtection="0"/>
    <xf numFmtId="0" fontId="54" fillId="65" borderId="183" applyNumberFormat="0" applyFont="0" applyAlignment="0" applyProtection="0"/>
    <xf numFmtId="0" fontId="17" fillId="65" borderId="183" applyNumberFormat="0" applyFont="0" applyAlignment="0" applyProtection="0"/>
    <xf numFmtId="179" fontId="192" fillId="67" borderId="178" applyNumberFormat="0" applyAlignment="0" applyProtection="0"/>
    <xf numFmtId="179" fontId="192" fillId="67" borderId="178" applyNumberFormat="0" applyAlignment="0" applyProtection="0"/>
    <xf numFmtId="179" fontId="9" fillId="0" borderId="182" applyNumberFormat="0" applyFill="0" applyAlignment="0" applyProtection="0"/>
    <xf numFmtId="179" fontId="33" fillId="0" borderId="181" applyNumberFormat="0" applyFill="0" applyAlignment="0" applyProtection="0"/>
    <xf numFmtId="179" fontId="9" fillId="0" borderId="182" applyNumberFormat="0" applyFill="0" applyAlignment="0" applyProtection="0"/>
    <xf numFmtId="0" fontId="51" fillId="65" borderId="183" applyNumberFormat="0" applyFont="0" applyAlignment="0" applyProtection="0"/>
    <xf numFmtId="0" fontId="83" fillId="63" borderId="178" applyNumberFormat="0" applyAlignment="0" applyProtection="0"/>
    <xf numFmtId="0" fontId="83" fillId="63" borderId="178" applyNumberFormat="0" applyAlignment="0" applyProtection="0"/>
    <xf numFmtId="0" fontId="237" fillId="63" borderId="179" applyNumberFormat="0" applyAlignment="0" applyProtection="0"/>
    <xf numFmtId="0" fontId="237" fillId="63" borderId="179" applyNumberFormat="0" applyAlignment="0" applyProtection="0"/>
    <xf numFmtId="0" fontId="237" fillId="63" borderId="179" applyNumberFormat="0" applyAlignment="0" applyProtection="0"/>
    <xf numFmtId="0" fontId="103" fillId="50" borderId="179" applyNumberFormat="0" applyAlignment="0" applyProtection="0"/>
    <xf numFmtId="0" fontId="103" fillId="50" borderId="179" applyNumberFormat="0" applyAlignment="0" applyProtection="0"/>
    <xf numFmtId="0" fontId="103" fillId="50" borderId="179" applyNumberFormat="0" applyAlignment="0" applyProtection="0"/>
    <xf numFmtId="0" fontId="80" fillId="0" borderId="180" applyNumberFormat="0" applyFill="0" applyAlignment="0" applyProtection="0"/>
    <xf numFmtId="0" fontId="80" fillId="0" borderId="180" applyNumberFormat="0" applyFill="0" applyAlignment="0" applyProtection="0"/>
    <xf numFmtId="0" fontId="33" fillId="0" borderId="181" applyNumberFormat="0" applyFill="0" applyAlignment="0" applyProtection="0"/>
    <xf numFmtId="0" fontId="17" fillId="65" borderId="183" applyNumberFormat="0" applyFont="0" applyAlignment="0" applyProtection="0"/>
    <xf numFmtId="0" fontId="17" fillId="65" borderId="183" applyNumberFormat="0" applyFont="0" applyAlignment="0" applyProtection="0"/>
    <xf numFmtId="0" fontId="83" fillId="63" borderId="178" applyNumberFormat="0" applyAlignment="0" applyProtection="0"/>
    <xf numFmtId="0" fontId="83" fillId="63" borderId="178" applyNumberFormat="0" applyAlignment="0" applyProtection="0"/>
    <xf numFmtId="0" fontId="237" fillId="63" borderId="179" applyNumberFormat="0" applyAlignment="0" applyProtection="0"/>
    <xf numFmtId="0" fontId="237" fillId="63" borderId="179" applyNumberFormat="0" applyAlignment="0" applyProtection="0"/>
    <xf numFmtId="0" fontId="237" fillId="63" borderId="179" applyNumberFormat="0" applyAlignment="0" applyProtection="0"/>
    <xf numFmtId="0" fontId="103" fillId="50" borderId="179" applyNumberFormat="0" applyAlignment="0" applyProtection="0"/>
    <xf numFmtId="0" fontId="103" fillId="50" borderId="179" applyNumberFormat="0" applyAlignment="0" applyProtection="0"/>
    <xf numFmtId="0" fontId="103" fillId="50" borderId="179" applyNumberFormat="0" applyAlignment="0" applyProtection="0"/>
    <xf numFmtId="0" fontId="80" fillId="0" borderId="180" applyNumberFormat="0" applyFill="0" applyAlignment="0" applyProtection="0"/>
    <xf numFmtId="0" fontId="80" fillId="0" borderId="180" applyNumberFormat="0" applyFill="0" applyAlignment="0" applyProtection="0"/>
    <xf numFmtId="0" fontId="17" fillId="65" borderId="183" applyNumberFormat="0" applyFont="0" applyAlignment="0" applyProtection="0"/>
    <xf numFmtId="0" fontId="17" fillId="65" borderId="183" applyNumberFormat="0" applyFont="0" applyAlignment="0" applyProtection="0"/>
    <xf numFmtId="0" fontId="54" fillId="65" borderId="183" applyNumberFormat="0" applyFont="0" applyAlignment="0" applyProtection="0"/>
    <xf numFmtId="0" fontId="59" fillId="63" borderId="178" applyNumberFormat="0" applyAlignment="0" applyProtection="0"/>
    <xf numFmtId="0" fontId="60" fillId="63" borderId="179" applyNumberFormat="0" applyAlignment="0" applyProtection="0"/>
    <xf numFmtId="0" fontId="62" fillId="0" borderId="180" applyNumberFormat="0" applyFill="0" applyAlignment="0" applyProtection="0"/>
    <xf numFmtId="0" fontId="52" fillId="65" borderId="183" applyNumberFormat="0" applyFont="0" applyAlignment="0" applyProtection="0"/>
    <xf numFmtId="0" fontId="52" fillId="65" borderId="183" applyNumberFormat="0" applyFont="0" applyAlignment="0" applyProtection="0"/>
    <xf numFmtId="0" fontId="52" fillId="65" borderId="183" applyNumberFormat="0" applyFont="0" applyAlignment="0" applyProtection="0"/>
    <xf numFmtId="0" fontId="17" fillId="65" borderId="183" applyNumberFormat="0" applyFont="0" applyAlignment="0" applyProtection="0"/>
    <xf numFmtId="0" fontId="114" fillId="65" borderId="183" applyNumberFormat="0" applyFont="0" applyAlignment="0" applyProtection="0"/>
    <xf numFmtId="0" fontId="17" fillId="65" borderId="183" applyNumberFormat="0" applyFont="0" applyAlignment="0" applyProtection="0"/>
    <xf numFmtId="174" fontId="57" fillId="0" borderId="186">
      <alignment horizontal="left"/>
    </xf>
    <xf numFmtId="174" fontId="57" fillId="0" borderId="186">
      <alignment horizontal="left"/>
    </xf>
    <xf numFmtId="174" fontId="57" fillId="0" borderId="186">
      <alignment horizontal="left"/>
    </xf>
    <xf numFmtId="175" fontId="57" fillId="0" borderId="186">
      <alignment horizontal="left"/>
    </xf>
    <xf numFmtId="175" fontId="57" fillId="0" borderId="186">
      <alignment horizontal="left"/>
    </xf>
    <xf numFmtId="175" fontId="57" fillId="0" borderId="186">
      <alignment horizontal="left"/>
    </xf>
    <xf numFmtId="176" fontId="57" fillId="0" borderId="186">
      <alignment horizontal="left"/>
    </xf>
    <xf numFmtId="176" fontId="57" fillId="0" borderId="186">
      <alignment horizontal="left"/>
    </xf>
    <xf numFmtId="176" fontId="57" fillId="0" borderId="186">
      <alignment horizontal="left"/>
    </xf>
    <xf numFmtId="173" fontId="57" fillId="0" borderId="186">
      <alignment horizontal="left"/>
    </xf>
    <xf numFmtId="173" fontId="57" fillId="0" borderId="186">
      <alignment horizontal="left"/>
    </xf>
    <xf numFmtId="173" fontId="57" fillId="0" borderId="186">
      <alignment horizontal="left"/>
    </xf>
    <xf numFmtId="174" fontId="57" fillId="0" borderId="186">
      <alignment horizontal="left"/>
    </xf>
    <xf numFmtId="174" fontId="57" fillId="0" borderId="186">
      <alignment horizontal="left"/>
    </xf>
    <xf numFmtId="174" fontId="57" fillId="0" borderId="186">
      <alignment horizontal="left"/>
    </xf>
    <xf numFmtId="175" fontId="57" fillId="0" borderId="186">
      <alignment horizontal="left"/>
    </xf>
    <xf numFmtId="175" fontId="57" fillId="0" borderId="186">
      <alignment horizontal="left"/>
    </xf>
    <xf numFmtId="175" fontId="57" fillId="0" borderId="186">
      <alignment horizontal="left"/>
    </xf>
    <xf numFmtId="176" fontId="57" fillId="0" borderId="186">
      <alignment horizontal="left"/>
    </xf>
    <xf numFmtId="176" fontId="57" fillId="0" borderId="186">
      <alignment horizontal="left"/>
    </xf>
    <xf numFmtId="176" fontId="57" fillId="0" borderId="186">
      <alignment horizontal="left"/>
    </xf>
    <xf numFmtId="173" fontId="57" fillId="0" borderId="186">
      <alignment horizontal="left"/>
    </xf>
    <xf numFmtId="173" fontId="57" fillId="0" borderId="186">
      <alignment horizontal="left"/>
    </xf>
    <xf numFmtId="173" fontId="57" fillId="0" borderId="186">
      <alignment horizontal="left"/>
    </xf>
    <xf numFmtId="0" fontId="85" fillId="0" borderId="186"/>
    <xf numFmtId="0" fontId="18" fillId="0" borderId="188" applyAlignment="0">
      <alignment horizontal="left"/>
    </xf>
    <xf numFmtId="0" fontId="18" fillId="0" borderId="188" applyAlignment="0">
      <alignment horizontal="left"/>
    </xf>
    <xf numFmtId="0" fontId="18" fillId="0" borderId="188" applyAlignment="0">
      <alignment horizontal="left"/>
    </xf>
    <xf numFmtId="0" fontId="18" fillId="0" borderId="188" applyAlignment="0">
      <alignment horizontal="left"/>
    </xf>
    <xf numFmtId="0" fontId="18" fillId="0" borderId="188" applyAlignment="0">
      <alignment horizontal="left"/>
    </xf>
    <xf numFmtId="0" fontId="18" fillId="0" borderId="188" applyAlignment="0">
      <alignment horizontal="left"/>
    </xf>
    <xf numFmtId="0" fontId="18" fillId="0" borderId="188" applyAlignment="0">
      <alignment horizontal="left"/>
    </xf>
    <xf numFmtId="0" fontId="18" fillId="0" borderId="188" applyAlignment="0">
      <alignment horizontal="left"/>
    </xf>
    <xf numFmtId="0" fontId="18" fillId="0" borderId="188" applyAlignment="0">
      <alignment horizontal="left"/>
    </xf>
    <xf numFmtId="0" fontId="18" fillId="0" borderId="188" applyAlignment="0">
      <alignment horizontal="left"/>
    </xf>
    <xf numFmtId="0" fontId="81" fillId="70" borderId="186">
      <alignment horizontal="left"/>
    </xf>
    <xf numFmtId="0" fontId="17" fillId="70" borderId="186">
      <alignment horizontal="centerContinuous" wrapText="1"/>
    </xf>
    <xf numFmtId="0" fontId="85" fillId="70" borderId="188">
      <alignment wrapText="1"/>
    </xf>
    <xf numFmtId="0" fontId="85" fillId="70" borderId="188">
      <alignment wrapText="1"/>
    </xf>
    <xf numFmtId="0" fontId="85" fillId="70" borderId="188">
      <alignment wrapText="1"/>
    </xf>
    <xf numFmtId="0" fontId="85" fillId="70" borderId="188">
      <alignment wrapText="1"/>
    </xf>
    <xf numFmtId="0" fontId="85" fillId="70" borderId="188">
      <alignment wrapText="1"/>
    </xf>
    <xf numFmtId="0" fontId="85" fillId="70" borderId="186"/>
    <xf numFmtId="174" fontId="57" fillId="0" borderId="186">
      <alignment horizontal="left"/>
    </xf>
    <xf numFmtId="175" fontId="57" fillId="0" borderId="186">
      <alignment horizontal="left"/>
    </xf>
    <xf numFmtId="176" fontId="57" fillId="0" borderId="186">
      <alignment horizontal="left"/>
    </xf>
    <xf numFmtId="173" fontId="57" fillId="0" borderId="186">
      <alignment horizontal="left"/>
    </xf>
    <xf numFmtId="0" fontId="147" fillId="71" borderId="185">
      <alignment horizontal="left" vertical="top" wrapText="1"/>
    </xf>
    <xf numFmtId="0" fontId="147" fillId="71" borderId="187">
      <alignment horizontal="left" vertical="top"/>
    </xf>
    <xf numFmtId="0" fontId="85" fillId="0" borderId="186"/>
    <xf numFmtId="179" fontId="17" fillId="44" borderId="186"/>
    <xf numFmtId="179" fontId="17" fillId="70" borderId="186">
      <alignment horizontal="centerContinuous" wrapText="1"/>
    </xf>
    <xf numFmtId="0" fontId="17" fillId="70" borderId="186">
      <alignment horizontal="centerContinuous" wrapText="1"/>
    </xf>
    <xf numFmtId="179" fontId="183" fillId="70" borderId="188">
      <alignment wrapText="1"/>
    </xf>
    <xf numFmtId="179" fontId="85" fillId="70" borderId="188">
      <alignment wrapText="1"/>
    </xf>
    <xf numFmtId="179" fontId="85" fillId="70" borderId="188">
      <alignment wrapText="1"/>
    </xf>
    <xf numFmtId="179" fontId="183" fillId="70" borderId="188">
      <alignment wrapText="1"/>
    </xf>
    <xf numFmtId="0" fontId="85" fillId="70" borderId="186"/>
    <xf numFmtId="179" fontId="147" fillId="71" borderId="186">
      <alignment horizontal="left" vertical="top" wrapText="1"/>
    </xf>
    <xf numFmtId="179" fontId="193" fillId="71" borderId="187">
      <alignment horizontal="left" vertical="top" wrapText="1"/>
    </xf>
    <xf numFmtId="179" fontId="17" fillId="70" borderId="186">
      <alignment horizontal="centerContinuous" wrapText="1"/>
    </xf>
    <xf numFmtId="173" fontId="57" fillId="0" borderId="189">
      <alignment horizontal="left"/>
    </xf>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2" fillId="65" borderId="195" applyNumberFormat="0" applyFont="0" applyAlignment="0" applyProtection="0"/>
    <xf numFmtId="0" fontId="51" fillId="65" borderId="195" applyNumberFormat="0" applyFont="0" applyAlignment="0" applyProtection="0"/>
    <xf numFmtId="174" fontId="57" fillId="0" borderId="189">
      <alignment horizontal="left"/>
    </xf>
    <xf numFmtId="173" fontId="57" fillId="0" borderId="189">
      <alignment horizontal="left"/>
    </xf>
    <xf numFmtId="0" fontId="59" fillId="63" borderId="190" applyNumberFormat="0" applyAlignment="0" applyProtection="0"/>
    <xf numFmtId="0" fontId="51" fillId="65" borderId="195" applyNumberFormat="0" applyFont="0" applyAlignment="0" applyProtection="0"/>
    <xf numFmtId="0" fontId="51" fillId="65" borderId="195" applyNumberFormat="0" applyFont="0" applyAlignment="0" applyProtection="0"/>
    <xf numFmtId="0" fontId="59" fillId="63" borderId="190" applyNumberFormat="0" applyAlignment="0" applyProtection="0"/>
    <xf numFmtId="0" fontId="59" fillId="63" borderId="190" applyNumberFormat="0" applyAlignment="0" applyProtection="0"/>
    <xf numFmtId="0" fontId="59" fillId="63" borderId="190" applyNumberFormat="0" applyAlignment="0" applyProtection="0"/>
    <xf numFmtId="0" fontId="62" fillId="0" borderId="192" applyNumberFormat="0" applyFill="0" applyAlignment="0" applyProtection="0"/>
    <xf numFmtId="0" fontId="62" fillId="0" borderId="192" applyNumberFormat="0" applyFill="0" applyAlignment="0" applyProtection="0"/>
    <xf numFmtId="0" fontId="62" fillId="0" borderId="192" applyNumberFormat="0" applyFill="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179" fontId="147" fillId="71" borderId="186">
      <alignment horizontal="left" vertical="top" wrapText="1"/>
    </xf>
    <xf numFmtId="174"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0" fontId="83" fillId="67" borderId="190" applyNumberFormat="0" applyAlignment="0" applyProtection="0"/>
    <xf numFmtId="0" fontId="60" fillId="63" borderId="191" applyNumberFormat="0" applyAlignment="0" applyProtection="0"/>
    <xf numFmtId="0" fontId="62" fillId="0" borderId="192" applyNumberFormat="0" applyFill="0" applyAlignment="0" applyProtection="0"/>
    <xf numFmtId="0" fontId="62" fillId="0" borderId="192" applyNumberFormat="0" applyFill="0" applyAlignment="0" applyProtection="0"/>
    <xf numFmtId="0" fontId="51" fillId="65" borderId="195" applyNumberFormat="0" applyFont="0" applyAlignment="0" applyProtection="0"/>
    <xf numFmtId="0" fontId="52" fillId="65" borderId="195" applyNumberFormat="0" applyFont="0" applyAlignment="0" applyProtection="0"/>
    <xf numFmtId="174" fontId="57" fillId="0" borderId="189">
      <alignment horizontal="left"/>
    </xf>
    <xf numFmtId="174" fontId="57" fillId="0" borderId="189">
      <alignment horizontal="left"/>
    </xf>
    <xf numFmtId="173" fontId="57" fillId="0" borderId="189">
      <alignment horizontal="left"/>
    </xf>
    <xf numFmtId="173" fontId="57" fillId="0" borderId="189">
      <alignment horizontal="left"/>
    </xf>
    <xf numFmtId="0" fontId="51" fillId="65" borderId="195" applyNumberFormat="0" applyFont="0" applyAlignment="0" applyProtection="0"/>
    <xf numFmtId="0" fontId="109"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173" fontId="57" fillId="0" borderId="186">
      <alignment horizontal="left"/>
    </xf>
    <xf numFmtId="174" fontId="57" fillId="0" borderId="189">
      <alignment horizontal="left"/>
    </xf>
    <xf numFmtId="173" fontId="57" fillId="0" borderId="189">
      <alignment horizontal="left"/>
    </xf>
    <xf numFmtId="0" fontId="61" fillId="50" borderId="191" applyNumberFormat="0" applyAlignment="0" applyProtection="0"/>
    <xf numFmtId="0" fontId="85" fillId="0" borderId="186"/>
    <xf numFmtId="173" fontId="57" fillId="0" borderId="189">
      <alignment horizontal="left"/>
    </xf>
    <xf numFmtId="0" fontId="59" fillId="63" borderId="190" applyNumberFormat="0" applyAlignment="0" applyProtection="0"/>
    <xf numFmtId="0" fontId="61" fillId="50" borderId="191" applyNumberFormat="0" applyAlignment="0" applyProtection="0"/>
    <xf numFmtId="0" fontId="52" fillId="65" borderId="195" applyNumberFormat="0" applyFont="0" applyAlignment="0" applyProtection="0"/>
    <xf numFmtId="174" fontId="57" fillId="0" borderId="189">
      <alignment horizontal="left"/>
    </xf>
    <xf numFmtId="0" fontId="51" fillId="65" borderId="195" applyNumberFormat="0" applyFont="0" applyAlignment="0" applyProtection="0"/>
    <xf numFmtId="0" fontId="18" fillId="0" borderId="188" applyAlignment="0">
      <alignment horizontal="left"/>
    </xf>
    <xf numFmtId="174" fontId="57" fillId="0" borderId="186">
      <alignment horizontal="left"/>
    </xf>
    <xf numFmtId="173" fontId="57" fillId="0" borderId="186">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0" fontId="59" fillId="63" borderId="190" applyNumberFormat="0" applyAlignment="0" applyProtection="0"/>
    <xf numFmtId="0" fontId="59" fillId="63" borderId="190" applyNumberFormat="0" applyAlignment="0" applyProtection="0"/>
    <xf numFmtId="0" fontId="83" fillId="67" borderId="190" applyNumberFormat="0" applyAlignment="0" applyProtection="0"/>
    <xf numFmtId="0" fontId="62" fillId="0" borderId="192" applyNumberFormat="0" applyFill="0" applyAlignment="0" applyProtection="0"/>
    <xf numFmtId="0" fontId="62" fillId="0" borderId="192" applyNumberFormat="0" applyFill="0" applyAlignment="0" applyProtection="0"/>
    <xf numFmtId="0" fontId="62" fillId="0" borderId="192" applyNumberFormat="0" applyFill="0" applyAlignment="0" applyProtection="0"/>
    <xf numFmtId="0" fontId="62" fillId="0" borderId="192" applyNumberFormat="0" applyFill="0" applyAlignment="0" applyProtection="0"/>
    <xf numFmtId="0" fontId="62" fillId="0" borderId="192" applyNumberFormat="0" applyFill="0" applyAlignment="0" applyProtection="0"/>
    <xf numFmtId="0" fontId="62" fillId="0" borderId="192" applyNumberFormat="0" applyFill="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1" fillId="65" borderId="195" applyNumberFormat="0" applyFont="0" applyAlignment="0" applyProtection="0"/>
    <xf numFmtId="0" fontId="109"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174" fontId="57" fillId="0" borderId="189">
      <alignment horizontal="left"/>
    </xf>
    <xf numFmtId="173" fontId="57" fillId="0" borderId="189">
      <alignment horizontal="left"/>
    </xf>
    <xf numFmtId="0" fontId="60" fillId="63" borderId="191" applyNumberFormat="0" applyAlignment="0" applyProtection="0"/>
    <xf numFmtId="0" fontId="62" fillId="0" borderId="192" applyNumberFormat="0" applyFill="0" applyAlignment="0" applyProtection="0"/>
    <xf numFmtId="0" fontId="51" fillId="65" borderId="195" applyNumberFormat="0" applyFont="0" applyAlignment="0" applyProtection="0"/>
    <xf numFmtId="179" fontId="17" fillId="44" borderId="186"/>
    <xf numFmtId="179" fontId="85" fillId="70" borderId="188">
      <alignment wrapText="1"/>
    </xf>
    <xf numFmtId="174"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0" fontId="83" fillId="67" borderId="190" applyNumberFormat="0" applyAlignment="0" applyProtection="0"/>
    <xf numFmtId="0" fontId="60" fillId="63" borderId="191" applyNumberFormat="0" applyAlignment="0" applyProtection="0"/>
    <xf numFmtId="0" fontId="60" fillId="63" borderId="191" applyNumberFormat="0" applyAlignment="0" applyProtection="0"/>
    <xf numFmtId="0" fontId="62" fillId="0" borderId="192" applyNumberFormat="0" applyFill="0" applyAlignment="0" applyProtection="0"/>
    <xf numFmtId="0" fontId="62" fillId="0" borderId="192" applyNumberFormat="0" applyFill="0" applyAlignment="0" applyProtection="0"/>
    <xf numFmtId="0" fontId="109" fillId="65" borderId="195" applyNumberFormat="0" applyFont="0" applyAlignment="0" applyProtection="0"/>
    <xf numFmtId="0" fontId="51"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174" fontId="57" fillId="0" borderId="189">
      <alignment horizontal="left"/>
    </xf>
    <xf numFmtId="174" fontId="57" fillId="0" borderId="189">
      <alignment horizontal="left"/>
    </xf>
    <xf numFmtId="174" fontId="57" fillId="0" borderId="189">
      <alignment horizontal="left"/>
    </xf>
    <xf numFmtId="173" fontId="57" fillId="0" borderId="189">
      <alignment horizontal="left"/>
    </xf>
    <xf numFmtId="0" fontId="60" fillId="63" borderId="191" applyNumberFormat="0" applyAlignment="0" applyProtection="0"/>
    <xf numFmtId="0" fontId="80" fillId="0" borderId="194" applyNumberFormat="0" applyFill="0" applyAlignment="0" applyProtection="0"/>
    <xf numFmtId="0" fontId="51" fillId="65" borderId="195" applyNumberFormat="0" applyFont="0" applyAlignment="0" applyProtection="0"/>
    <xf numFmtId="0" fontId="51" fillId="65" borderId="195" applyNumberFormat="0" applyFont="0" applyAlignment="0" applyProtection="0"/>
    <xf numFmtId="174" fontId="57" fillId="0" borderId="186">
      <alignment horizontal="left"/>
    </xf>
    <xf numFmtId="173" fontId="57" fillId="0" borderId="186">
      <alignment horizontal="left"/>
    </xf>
    <xf numFmtId="176" fontId="57" fillId="0" borderId="186">
      <alignment horizontal="left"/>
    </xf>
    <xf numFmtId="173" fontId="57" fillId="0" borderId="186">
      <alignment horizontal="left"/>
    </xf>
    <xf numFmtId="0" fontId="18" fillId="0" borderId="188" applyAlignment="0">
      <alignment horizontal="left"/>
    </xf>
    <xf numFmtId="0" fontId="18" fillId="0" borderId="188" applyAlignment="0">
      <alignment horizontal="left"/>
    </xf>
    <xf numFmtId="0" fontId="18" fillId="0" borderId="188" applyAlignment="0">
      <alignment horizontal="left"/>
    </xf>
    <xf numFmtId="0" fontId="18" fillId="0" borderId="188" applyAlignment="0">
      <alignment horizontal="left"/>
    </xf>
    <xf numFmtId="0" fontId="17" fillId="70" borderId="186">
      <alignment horizontal="centerContinuous" wrapText="1"/>
    </xf>
    <xf numFmtId="0" fontId="85" fillId="70" borderId="188">
      <alignment wrapText="1"/>
    </xf>
    <xf numFmtId="175" fontId="57" fillId="0" borderId="186">
      <alignment horizontal="left"/>
    </xf>
    <xf numFmtId="0" fontId="147" fillId="71" borderId="187">
      <alignment horizontal="left" vertical="top"/>
    </xf>
    <xf numFmtId="179" fontId="17" fillId="70" borderId="186">
      <alignment horizontal="centerContinuous" wrapText="1"/>
    </xf>
    <xf numFmtId="179" fontId="193" fillId="71" borderId="187">
      <alignment horizontal="left" vertical="top" wrapText="1"/>
    </xf>
    <xf numFmtId="179" fontId="85" fillId="70" borderId="188">
      <alignment wrapText="1"/>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6"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0" fontId="59" fillId="63" borderId="190" applyNumberFormat="0" applyAlignment="0" applyProtection="0"/>
    <xf numFmtId="0" fontId="60" fillId="63" borderId="191" applyNumberFormat="0" applyAlignment="0" applyProtection="0"/>
    <xf numFmtId="0" fontId="62" fillId="0" borderId="192" applyNumberFormat="0" applyFill="0" applyAlignment="0" applyProtection="0"/>
    <xf numFmtId="0" fontId="80" fillId="0" borderId="194" applyNumberFormat="0" applyFill="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17"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176" fontId="57" fillId="0" borderId="189">
      <alignment horizontal="left"/>
    </xf>
    <xf numFmtId="173" fontId="57" fillId="0" borderId="189">
      <alignment horizontal="left"/>
    </xf>
    <xf numFmtId="0" fontId="61" fillId="50" borderId="191" applyNumberFormat="0" applyAlignment="0" applyProtection="0"/>
    <xf numFmtId="0" fontId="103" fillId="64" borderId="191" applyNumberFormat="0" applyAlignment="0" applyProtection="0"/>
    <xf numFmtId="0" fontId="51" fillId="65" borderId="195" applyNumberFormat="0" applyFont="0" applyAlignment="0" applyProtection="0"/>
    <xf numFmtId="0" fontId="80" fillId="0" borderId="193" applyNumberFormat="0" applyFill="0" applyAlignment="0" applyProtection="0"/>
    <xf numFmtId="0" fontId="51" fillId="65" borderId="195" applyNumberFormat="0" applyFont="0" applyAlignment="0" applyProtection="0"/>
    <xf numFmtId="176" fontId="57" fillId="0" borderId="189">
      <alignment horizontal="left"/>
    </xf>
    <xf numFmtId="176" fontId="57" fillId="0" borderId="189">
      <alignment horizontal="left"/>
    </xf>
    <xf numFmtId="0" fontId="51" fillId="65" borderId="195" applyNumberFormat="0" applyFont="0" applyAlignment="0" applyProtection="0"/>
    <xf numFmtId="0" fontId="51" fillId="65" borderId="195" applyNumberFormat="0" applyFont="0" applyAlignment="0" applyProtection="0"/>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0" fontId="59" fillId="63" borderId="190" applyNumberForma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60" fillId="63" borderId="191" applyNumberFormat="0" applyAlignment="0" applyProtection="0"/>
    <xf numFmtId="173" fontId="57" fillId="0" borderId="189">
      <alignment horizontal="left"/>
    </xf>
    <xf numFmtId="0" fontId="52" fillId="65" borderId="195" applyNumberFormat="0" applyFont="0" applyAlignment="0" applyProtection="0"/>
    <xf numFmtId="0" fontId="51" fillId="65" borderId="195" applyNumberFormat="0" applyFont="0" applyAlignment="0" applyProtection="0"/>
    <xf numFmtId="0" fontId="85" fillId="70" borderId="188">
      <alignment wrapText="1"/>
    </xf>
    <xf numFmtId="0" fontId="18" fillId="0" borderId="188" applyAlignment="0">
      <alignment horizontal="left"/>
    </xf>
    <xf numFmtId="173" fontId="57" fillId="0" borderId="189">
      <alignment horizontal="left"/>
    </xf>
    <xf numFmtId="0" fontId="51"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174" fontId="57" fillId="0" borderId="189">
      <alignment horizontal="left"/>
    </xf>
    <xf numFmtId="0" fontId="52" fillId="65" borderId="195" applyNumberFormat="0" applyFont="0" applyAlignment="0" applyProtection="0"/>
    <xf numFmtId="174" fontId="57" fillId="0" borderId="189">
      <alignment horizontal="left"/>
    </xf>
    <xf numFmtId="176" fontId="57" fillId="0" borderId="189">
      <alignment horizontal="left"/>
    </xf>
    <xf numFmtId="176" fontId="57" fillId="0" borderId="189">
      <alignment horizontal="left"/>
    </xf>
    <xf numFmtId="0" fontId="51" fillId="65" borderId="195" applyNumberFormat="0" applyFont="0" applyAlignment="0" applyProtection="0"/>
    <xf numFmtId="0" fontId="51"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174" fontId="57" fillId="0" borderId="189">
      <alignment horizontal="left"/>
    </xf>
    <xf numFmtId="174"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4" fontId="57" fillId="0" borderId="189">
      <alignment horizontal="left"/>
    </xf>
    <xf numFmtId="176" fontId="57" fillId="0" borderId="189">
      <alignment horizontal="left"/>
    </xf>
    <xf numFmtId="0" fontId="51" fillId="65" borderId="195" applyNumberFormat="0" applyFont="0" applyAlignment="0" applyProtection="0"/>
    <xf numFmtId="173" fontId="57" fillId="0" borderId="189">
      <alignment horizontal="left"/>
    </xf>
    <xf numFmtId="174" fontId="57" fillId="0" borderId="189">
      <alignment horizontal="left"/>
    </xf>
    <xf numFmtId="0" fontId="59" fillId="63" borderId="190" applyNumberFormat="0" applyAlignment="0" applyProtection="0"/>
    <xf numFmtId="0" fontId="60" fillId="63" borderId="191" applyNumberFormat="0" applyAlignment="0" applyProtection="0"/>
    <xf numFmtId="173" fontId="57" fillId="0" borderId="189">
      <alignment horizontal="left"/>
    </xf>
    <xf numFmtId="0" fontId="51" fillId="65" borderId="195" applyNumberFormat="0" applyFont="0" applyAlignment="0" applyProtection="0"/>
    <xf numFmtId="0" fontId="51" fillId="65" borderId="195" applyNumberFormat="0" applyFont="0" applyAlignment="0" applyProtection="0"/>
    <xf numFmtId="174" fontId="57" fillId="0" borderId="189">
      <alignment horizontal="left"/>
    </xf>
    <xf numFmtId="176" fontId="57" fillId="0" borderId="189">
      <alignment horizontal="left"/>
    </xf>
    <xf numFmtId="174"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6" fontId="57" fillId="0" borderId="189">
      <alignment horizontal="left"/>
    </xf>
    <xf numFmtId="173" fontId="57" fillId="0" borderId="189">
      <alignment horizontal="left"/>
    </xf>
    <xf numFmtId="0" fontId="61" fillId="50" borderId="191" applyNumberFormat="0" applyAlignment="0" applyProtection="0"/>
    <xf numFmtId="0" fontId="51" fillId="65" borderId="195" applyNumberFormat="0" applyFont="0" applyAlignment="0" applyProtection="0"/>
    <xf numFmtId="0" fontId="51" fillId="65" borderId="195" applyNumberFormat="0" applyFont="0" applyAlignment="0" applyProtection="0"/>
    <xf numFmtId="173" fontId="57" fillId="0" borderId="189">
      <alignment horizontal="left"/>
    </xf>
    <xf numFmtId="173" fontId="57" fillId="0" borderId="189">
      <alignment horizontal="left"/>
    </xf>
    <xf numFmtId="0" fontId="51" fillId="65" borderId="195" applyNumberFormat="0" applyFont="0" applyAlignment="0" applyProtection="0"/>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0" fontId="52" fillId="65" borderId="195" applyNumberFormat="0" applyFont="0" applyAlignment="0" applyProtection="0"/>
    <xf numFmtId="173" fontId="57" fillId="0" borderId="189">
      <alignment horizontal="left"/>
    </xf>
    <xf numFmtId="173" fontId="57" fillId="0" borderId="189">
      <alignment horizontal="left"/>
    </xf>
    <xf numFmtId="0" fontId="51" fillId="65" borderId="195" applyNumberFormat="0" applyFont="0" applyAlignment="0" applyProtection="0"/>
    <xf numFmtId="0" fontId="51" fillId="65" borderId="195" applyNumberFormat="0" applyFont="0" applyAlignment="0" applyProtection="0"/>
    <xf numFmtId="176" fontId="57" fillId="0" borderId="189">
      <alignment horizontal="left"/>
    </xf>
    <xf numFmtId="173"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3" fontId="57" fillId="0" borderId="189">
      <alignment horizontal="left"/>
    </xf>
    <xf numFmtId="0" fontId="51" fillId="65" borderId="195" applyNumberFormat="0" applyFont="0" applyAlignment="0" applyProtection="0"/>
    <xf numFmtId="0" fontId="52" fillId="65" borderId="195" applyNumberFormat="0" applyFont="0" applyAlignment="0" applyProtection="0"/>
    <xf numFmtId="176" fontId="57" fillId="0" borderId="189">
      <alignment horizontal="left"/>
    </xf>
    <xf numFmtId="176"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6" fontId="57" fillId="0" borderId="189">
      <alignment horizontal="left"/>
    </xf>
    <xf numFmtId="176" fontId="57" fillId="0" borderId="189">
      <alignment horizontal="left"/>
    </xf>
    <xf numFmtId="0" fontId="103" fillId="64" borderId="191" applyNumberFormat="0" applyAlignment="0" applyProtection="0"/>
    <xf numFmtId="174"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0" fontId="61" fillId="50" borderId="191" applyNumberFormat="0" applyAlignment="0" applyProtection="0"/>
    <xf numFmtId="176" fontId="57" fillId="0" borderId="189">
      <alignment horizontal="left"/>
    </xf>
    <xf numFmtId="176" fontId="57" fillId="0" borderId="189">
      <alignment horizontal="left"/>
    </xf>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80" fillId="0" borderId="194" applyNumberFormat="0" applyFill="0" applyAlignment="0" applyProtection="0"/>
    <xf numFmtId="173" fontId="57" fillId="0" borderId="189">
      <alignment horizontal="left"/>
    </xf>
    <xf numFmtId="0" fontId="51" fillId="65" borderId="195" applyNumberFormat="0" applyFont="0" applyAlignment="0" applyProtection="0"/>
    <xf numFmtId="0" fontId="51" fillId="65" borderId="195" applyNumberFormat="0" applyFont="0" applyAlignment="0" applyProtection="0"/>
    <xf numFmtId="0" fontId="85" fillId="70" borderId="188">
      <alignment wrapText="1"/>
    </xf>
    <xf numFmtId="0" fontId="59" fillId="63" borderId="190" applyNumberFormat="0" applyAlignment="0" applyProtection="0"/>
    <xf numFmtId="173" fontId="57" fillId="0" borderId="189">
      <alignment horizontal="left"/>
    </xf>
    <xf numFmtId="0" fontId="51"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173" fontId="57" fillId="0" borderId="189">
      <alignment horizontal="left"/>
    </xf>
    <xf numFmtId="0" fontId="62" fillId="0" borderId="192" applyNumberFormat="0" applyFill="0" applyAlignment="0" applyProtection="0"/>
    <xf numFmtId="173" fontId="57" fillId="0" borderId="189">
      <alignment horizontal="left"/>
    </xf>
    <xf numFmtId="173" fontId="57" fillId="0" borderId="186">
      <alignment horizontal="left"/>
    </xf>
    <xf numFmtId="0" fontId="61" fillId="50" borderId="191" applyNumberFormat="0" applyAlignment="0" applyProtection="0"/>
    <xf numFmtId="173" fontId="57" fillId="0" borderId="189">
      <alignment horizontal="left"/>
    </xf>
    <xf numFmtId="0" fontId="52" fillId="65" borderId="195" applyNumberFormat="0" applyFont="0" applyAlignment="0" applyProtection="0"/>
    <xf numFmtId="174" fontId="57" fillId="0" borderId="189">
      <alignment horizontal="left"/>
    </xf>
    <xf numFmtId="176" fontId="57" fillId="0" borderId="189">
      <alignment horizontal="left"/>
    </xf>
    <xf numFmtId="0" fontId="51" fillId="65" borderId="195" applyNumberFormat="0" applyFont="0" applyAlignment="0" applyProtection="0"/>
    <xf numFmtId="0" fontId="51" fillId="65" borderId="195" applyNumberFormat="0" applyFont="0" applyAlignment="0" applyProtection="0"/>
    <xf numFmtId="175" fontId="57" fillId="0" borderId="189">
      <alignment horizontal="left"/>
    </xf>
    <xf numFmtId="175" fontId="57" fillId="0" borderId="189">
      <alignment horizontal="left"/>
    </xf>
    <xf numFmtId="175" fontId="57" fillId="0" borderId="189">
      <alignment horizontal="left"/>
    </xf>
    <xf numFmtId="176" fontId="57" fillId="0" borderId="189">
      <alignment horizontal="left"/>
    </xf>
    <xf numFmtId="176" fontId="57" fillId="0" borderId="189">
      <alignment horizontal="left"/>
    </xf>
    <xf numFmtId="173" fontId="57" fillId="0" borderId="189">
      <alignment horizontal="left"/>
    </xf>
    <xf numFmtId="0" fontId="51" fillId="65" borderId="195" applyNumberFormat="0" applyFont="0" applyAlignment="0" applyProtection="0"/>
    <xf numFmtId="174" fontId="57" fillId="0" borderId="189">
      <alignment horizontal="left"/>
    </xf>
    <xf numFmtId="0" fontId="85" fillId="70" borderId="186"/>
    <xf numFmtId="0" fontId="85" fillId="70" borderId="186"/>
    <xf numFmtId="174" fontId="57" fillId="0" borderId="189">
      <alignment horizontal="left"/>
    </xf>
    <xf numFmtId="174" fontId="57" fillId="0" borderId="189">
      <alignment horizontal="left"/>
    </xf>
    <xf numFmtId="174"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0" fontId="61" fillId="50" borderId="191" applyNumberFormat="0" applyAlignment="0" applyProtection="0"/>
    <xf numFmtId="0" fontId="51" fillId="65" borderId="195" applyNumberFormat="0" applyFont="0" applyAlignment="0" applyProtection="0"/>
    <xf numFmtId="0" fontId="60" fillId="63" borderId="191" applyNumberFormat="0" applyAlignment="0" applyProtection="0"/>
    <xf numFmtId="0" fontId="18" fillId="0" borderId="188" applyAlignment="0">
      <alignment horizontal="left"/>
    </xf>
    <xf numFmtId="0" fontId="18" fillId="0" borderId="188" applyAlignment="0">
      <alignment horizontal="left"/>
    </xf>
    <xf numFmtId="174" fontId="57" fillId="0" borderId="189">
      <alignment horizontal="left"/>
    </xf>
    <xf numFmtId="173" fontId="57" fillId="0" borderId="189">
      <alignment horizontal="left"/>
    </xf>
    <xf numFmtId="174" fontId="57" fillId="0" borderId="189">
      <alignment horizontal="left"/>
    </xf>
    <xf numFmtId="0" fontId="59" fillId="63" borderId="190" applyNumberFormat="0" applyAlignment="0" applyProtection="0"/>
    <xf numFmtId="0" fontId="103" fillId="64" borderId="191" applyNumberFormat="0" applyAlignment="0" applyProtection="0"/>
    <xf numFmtId="0" fontId="103" fillId="64" borderId="191" applyNumberFormat="0" applyAlignment="0" applyProtection="0"/>
    <xf numFmtId="0" fontId="51" fillId="65" borderId="195" applyNumberFormat="0" applyFont="0" applyAlignment="0" applyProtection="0"/>
    <xf numFmtId="0" fontId="51"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81" fillId="70" borderId="186">
      <alignment horizontal="left"/>
    </xf>
    <xf numFmtId="0" fontId="85" fillId="70" borderId="188">
      <alignment wrapText="1"/>
    </xf>
    <xf numFmtId="0" fontId="85" fillId="70" borderId="188">
      <alignment wrapText="1"/>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0" fontId="52" fillId="65" borderId="195" applyNumberFormat="0" applyFont="0" applyAlignment="0" applyProtection="0"/>
    <xf numFmtId="0" fontId="51" fillId="65" borderId="195" applyNumberFormat="0" applyFont="0" applyAlignment="0" applyProtection="0"/>
    <xf numFmtId="174" fontId="57" fillId="0" borderId="189">
      <alignment horizontal="left"/>
    </xf>
    <xf numFmtId="174" fontId="57" fillId="0" borderId="189">
      <alignment horizontal="left"/>
    </xf>
    <xf numFmtId="173"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3" fontId="57" fillId="0" borderId="189">
      <alignment horizontal="left"/>
    </xf>
    <xf numFmtId="176"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0" fontId="61" fillId="50" borderId="191" applyNumberForma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83" fillId="67" borderId="190" applyNumberForma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176" fontId="57" fillId="0" borderId="186">
      <alignment horizontal="left"/>
    </xf>
    <xf numFmtId="173" fontId="57" fillId="0" borderId="189">
      <alignment horizontal="left"/>
    </xf>
    <xf numFmtId="0" fontId="59" fillId="63" borderId="190" applyNumberFormat="0" applyAlignment="0" applyProtection="0"/>
    <xf numFmtId="0" fontId="62" fillId="0" borderId="192" applyNumberFormat="0" applyFill="0" applyAlignment="0" applyProtection="0"/>
    <xf numFmtId="0" fontId="51" fillId="65" borderId="195" applyNumberFormat="0" applyFont="0" applyAlignment="0" applyProtection="0"/>
    <xf numFmtId="174" fontId="57" fillId="0" borderId="189">
      <alignment horizontal="left"/>
    </xf>
    <xf numFmtId="0" fontId="52" fillId="65" borderId="195" applyNumberFormat="0" applyFont="0" applyAlignment="0" applyProtection="0"/>
    <xf numFmtId="174" fontId="57" fillId="0" borderId="189">
      <alignment horizontal="left"/>
    </xf>
    <xf numFmtId="0" fontId="51" fillId="65" borderId="195" applyNumberFormat="0" applyFont="0" applyAlignment="0" applyProtection="0"/>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0" fontId="61" fillId="50" borderId="191" applyNumberFormat="0" applyAlignment="0" applyProtection="0"/>
    <xf numFmtId="0" fontId="59" fillId="63" borderId="190" applyNumberFormat="0" applyAlignment="0" applyProtection="0"/>
    <xf numFmtId="0" fontId="61" fillId="50" borderId="191" applyNumberForma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17" fillId="65" borderId="195" applyNumberFormat="0" applyFont="0" applyAlignment="0" applyProtection="0"/>
    <xf numFmtId="0" fontId="51" fillId="65" borderId="195" applyNumberFormat="0" applyFont="0" applyAlignment="0" applyProtection="0"/>
    <xf numFmtId="0" fontId="62" fillId="0" borderId="192" applyNumberFormat="0" applyFill="0" applyAlignment="0" applyProtection="0"/>
    <xf numFmtId="0" fontId="52" fillId="65" borderId="195" applyNumberFormat="0" applyFont="0" applyAlignment="0" applyProtection="0"/>
    <xf numFmtId="0" fontId="52"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175" fontId="57" fillId="0" borderId="186">
      <alignment horizontal="left"/>
    </xf>
    <xf numFmtId="173"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6" fontId="57" fillId="0" borderId="189">
      <alignment horizontal="left"/>
    </xf>
    <xf numFmtId="173" fontId="57" fillId="0" borderId="189">
      <alignment horizontal="left"/>
    </xf>
    <xf numFmtId="173" fontId="57" fillId="0" borderId="189">
      <alignment horizontal="left"/>
    </xf>
    <xf numFmtId="176" fontId="57" fillId="0" borderId="189">
      <alignment horizontal="left"/>
    </xf>
    <xf numFmtId="176"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6" fontId="57" fillId="0" borderId="189">
      <alignment horizontal="left"/>
    </xf>
    <xf numFmtId="176" fontId="57" fillId="0" borderId="189">
      <alignment horizontal="left"/>
    </xf>
    <xf numFmtId="0" fontId="52" fillId="65" borderId="195" applyNumberFormat="0" applyFont="0" applyAlignment="0" applyProtection="0"/>
    <xf numFmtId="174" fontId="57" fillId="0" borderId="189">
      <alignment horizontal="left"/>
    </xf>
    <xf numFmtId="176" fontId="57" fillId="0" borderId="189">
      <alignment horizontal="left"/>
    </xf>
    <xf numFmtId="176" fontId="57" fillId="0" borderId="189">
      <alignment horizontal="left"/>
    </xf>
    <xf numFmtId="0" fontId="61" fillId="50" borderId="191" applyNumberFormat="0" applyAlignment="0" applyProtection="0"/>
    <xf numFmtId="176" fontId="57" fillId="0" borderId="189">
      <alignment horizontal="left"/>
    </xf>
    <xf numFmtId="0" fontId="52" fillId="65" borderId="195" applyNumberFormat="0" applyFont="0" applyAlignment="0" applyProtection="0"/>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3" fontId="57" fillId="0" borderId="189">
      <alignment horizontal="left"/>
    </xf>
    <xf numFmtId="0" fontId="51" fillId="65" borderId="195" applyNumberFormat="0" applyFont="0" applyAlignment="0" applyProtection="0"/>
    <xf numFmtId="175" fontId="57" fillId="0" borderId="189">
      <alignment horizontal="left"/>
    </xf>
    <xf numFmtId="175" fontId="57" fillId="0" borderId="189">
      <alignment horizontal="left"/>
    </xf>
    <xf numFmtId="175" fontId="57" fillId="0" borderId="189">
      <alignment horizontal="left"/>
    </xf>
    <xf numFmtId="176" fontId="57" fillId="0" borderId="189">
      <alignment horizontal="left"/>
    </xf>
    <xf numFmtId="173"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6" fontId="57" fillId="0" borderId="189">
      <alignment horizontal="left"/>
    </xf>
    <xf numFmtId="173" fontId="57" fillId="0" borderId="189">
      <alignment horizontal="left"/>
    </xf>
    <xf numFmtId="0" fontId="52" fillId="65" borderId="195" applyNumberFormat="0" applyFont="0" applyAlignment="0" applyProtection="0"/>
    <xf numFmtId="173" fontId="57" fillId="0" borderId="189">
      <alignment horizontal="left"/>
    </xf>
    <xf numFmtId="0" fontId="51" fillId="65" borderId="195" applyNumberFormat="0" applyFont="0" applyAlignment="0" applyProtection="0"/>
    <xf numFmtId="0" fontId="80" fillId="0" borderId="193" applyNumberFormat="0" applyFill="0" applyAlignment="0" applyProtection="0"/>
    <xf numFmtId="174" fontId="57" fillId="0" borderId="186">
      <alignment horizontal="left"/>
    </xf>
    <xf numFmtId="174" fontId="57" fillId="0" borderId="189">
      <alignment horizontal="left"/>
    </xf>
    <xf numFmtId="173" fontId="57" fillId="0" borderId="189">
      <alignment horizontal="left"/>
    </xf>
    <xf numFmtId="0" fontId="61" fillId="50" borderId="191" applyNumberFormat="0" applyAlignment="0" applyProtection="0"/>
    <xf numFmtId="175" fontId="57" fillId="0" borderId="189">
      <alignment horizontal="left"/>
    </xf>
    <xf numFmtId="175" fontId="57" fillId="0" borderId="189">
      <alignment horizontal="left"/>
    </xf>
    <xf numFmtId="175" fontId="57" fillId="0" borderId="189">
      <alignment horizontal="left"/>
    </xf>
    <xf numFmtId="176" fontId="57" fillId="0" borderId="189">
      <alignment horizontal="left"/>
    </xf>
    <xf numFmtId="173" fontId="57" fillId="0" borderId="189">
      <alignment horizontal="left"/>
    </xf>
    <xf numFmtId="176" fontId="57" fillId="0" borderId="189">
      <alignment horizontal="left"/>
    </xf>
    <xf numFmtId="0" fontId="51" fillId="65" borderId="195" applyNumberFormat="0" applyFont="0" applyAlignment="0" applyProtection="0"/>
    <xf numFmtId="176" fontId="57" fillId="0" borderId="186">
      <alignment horizontal="left"/>
    </xf>
    <xf numFmtId="173" fontId="57" fillId="0" borderId="189">
      <alignment horizontal="left"/>
    </xf>
    <xf numFmtId="174" fontId="57" fillId="0" borderId="189">
      <alignment horizontal="left"/>
    </xf>
    <xf numFmtId="173" fontId="57" fillId="0" borderId="189">
      <alignment horizontal="left"/>
    </xf>
    <xf numFmtId="0" fontId="51" fillId="65" borderId="195" applyNumberFormat="0" applyFont="0" applyAlignment="0" applyProtection="0"/>
    <xf numFmtId="0" fontId="52" fillId="65" borderId="195" applyNumberFormat="0" applyFont="0" applyAlignment="0" applyProtection="0"/>
    <xf numFmtId="174"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0" fontId="59" fillId="63" borderId="190" applyNumberFormat="0" applyAlignment="0" applyProtection="0"/>
    <xf numFmtId="0" fontId="59" fillId="63" borderId="190" applyNumberFormat="0" applyAlignment="0" applyProtection="0"/>
    <xf numFmtId="0" fontId="59" fillId="63" borderId="190" applyNumberFormat="0" applyAlignment="0" applyProtection="0"/>
    <xf numFmtId="0" fontId="59" fillId="63" borderId="190" applyNumberFormat="0" applyAlignment="0" applyProtection="0"/>
    <xf numFmtId="0" fontId="59" fillId="63" borderId="190" applyNumberFormat="0" applyAlignment="0" applyProtection="0"/>
    <xf numFmtId="0" fontId="59" fillId="63" borderId="190" applyNumberFormat="0" applyAlignment="0" applyProtection="0"/>
    <xf numFmtId="0" fontId="59" fillId="63" borderId="190" applyNumberFormat="0" applyAlignment="0" applyProtection="0"/>
    <xf numFmtId="0" fontId="59" fillId="63" borderId="190" applyNumberFormat="0" applyAlignment="0" applyProtection="0"/>
    <xf numFmtId="0" fontId="59" fillId="63" borderId="190" applyNumberFormat="0" applyAlignment="0" applyProtection="0"/>
    <xf numFmtId="0" fontId="59" fillId="63" borderId="190" applyNumberFormat="0" applyAlignment="0" applyProtection="0"/>
    <xf numFmtId="0" fontId="83" fillId="67" borderId="190" applyNumberFormat="0" applyAlignment="0" applyProtection="0"/>
    <xf numFmtId="0" fontId="60" fillId="63" borderId="191" applyNumberFormat="0" applyAlignment="0" applyProtection="0"/>
    <xf numFmtId="0" fontId="60" fillId="63" borderId="191" applyNumberFormat="0" applyAlignment="0" applyProtection="0"/>
    <xf numFmtId="0" fontId="60" fillId="63" borderId="191" applyNumberFormat="0" applyAlignment="0" applyProtection="0"/>
    <xf numFmtId="0" fontId="60" fillId="63" borderId="191" applyNumberFormat="0" applyAlignment="0" applyProtection="0"/>
    <xf numFmtId="0" fontId="60" fillId="63" borderId="191" applyNumberFormat="0" applyAlignment="0" applyProtection="0"/>
    <xf numFmtId="0" fontId="60" fillId="63" borderId="191" applyNumberFormat="0" applyAlignment="0" applyProtection="0"/>
    <xf numFmtId="0" fontId="60" fillId="63" borderId="191" applyNumberFormat="0" applyAlignment="0" applyProtection="0"/>
    <xf numFmtId="0" fontId="60" fillId="63" borderId="191" applyNumberFormat="0" applyAlignment="0" applyProtection="0"/>
    <xf numFmtId="0" fontId="60" fillId="63" borderId="191" applyNumberFormat="0" applyAlignment="0" applyProtection="0"/>
    <xf numFmtId="0" fontId="60" fillId="63" borderId="191" applyNumberFormat="0" applyAlignment="0" applyProtection="0"/>
    <xf numFmtId="0" fontId="61" fillId="50" borderId="191" applyNumberFormat="0" applyAlignment="0" applyProtection="0"/>
    <xf numFmtId="0" fontId="60" fillId="63" borderId="191" applyNumberFormat="0" applyAlignment="0" applyProtection="0"/>
    <xf numFmtId="0" fontId="61" fillId="50" borderId="191" applyNumberFormat="0" applyAlignment="0" applyProtection="0"/>
    <xf numFmtId="0" fontId="61" fillId="50" borderId="191" applyNumberFormat="0" applyAlignment="0" applyProtection="0"/>
    <xf numFmtId="0" fontId="61" fillId="50" borderId="191" applyNumberFormat="0" applyAlignment="0" applyProtection="0"/>
    <xf numFmtId="0" fontId="61" fillId="50" borderId="191" applyNumberFormat="0" applyAlignment="0" applyProtection="0"/>
    <xf numFmtId="0" fontId="61" fillId="50" borderId="191" applyNumberFormat="0" applyAlignment="0" applyProtection="0"/>
    <xf numFmtId="0" fontId="61" fillId="50" borderId="191" applyNumberFormat="0" applyAlignment="0" applyProtection="0"/>
    <xf numFmtId="0" fontId="103" fillId="64" borderId="191" applyNumberFormat="0" applyAlignment="0" applyProtection="0"/>
    <xf numFmtId="0" fontId="61" fillId="50" borderId="191" applyNumberFormat="0" applyAlignment="0" applyProtection="0"/>
    <xf numFmtId="0" fontId="62" fillId="0" borderId="192" applyNumberFormat="0" applyFill="0" applyAlignment="0" applyProtection="0"/>
    <xf numFmtId="0" fontId="62" fillId="0" borderId="192" applyNumberFormat="0" applyFill="0" applyAlignment="0" applyProtection="0"/>
    <xf numFmtId="0" fontId="62" fillId="0" borderId="192" applyNumberFormat="0" applyFill="0" applyAlignment="0" applyProtection="0"/>
    <xf numFmtId="0" fontId="62" fillId="0" borderId="192" applyNumberFormat="0" applyFill="0" applyAlignment="0" applyProtection="0"/>
    <xf numFmtId="0" fontId="62" fillId="0" borderId="192" applyNumberFormat="0" applyFill="0" applyAlignment="0" applyProtection="0"/>
    <xf numFmtId="0" fontId="62" fillId="0" borderId="192" applyNumberFormat="0" applyFill="0" applyAlignment="0" applyProtection="0"/>
    <xf numFmtId="0" fontId="62" fillId="0" borderId="192" applyNumberFormat="0" applyFill="0" applyAlignment="0" applyProtection="0"/>
    <xf numFmtId="0" fontId="62" fillId="0" borderId="192" applyNumberFormat="0" applyFill="0" applyAlignment="0" applyProtection="0"/>
    <xf numFmtId="0" fontId="62" fillId="0" borderId="192" applyNumberFormat="0" applyFill="0" applyAlignment="0" applyProtection="0"/>
    <xf numFmtId="0" fontId="80" fillId="0" borderId="194" applyNumberFormat="0" applyFill="0" applyAlignment="0" applyProtection="0"/>
    <xf numFmtId="0" fontId="80" fillId="0" borderId="194" applyNumberFormat="0" applyFill="0" applyAlignment="0" applyProtection="0"/>
    <xf numFmtId="0" fontId="62" fillId="0" borderId="192" applyNumberFormat="0" applyFill="0" applyAlignment="0" applyProtection="0"/>
    <xf numFmtId="0" fontId="62" fillId="0" borderId="192" applyNumberFormat="0" applyFill="0" applyAlignment="0" applyProtection="0"/>
    <xf numFmtId="0" fontId="51" fillId="65" borderId="195" applyNumberFormat="0" applyFont="0" applyAlignment="0" applyProtection="0"/>
    <xf numFmtId="0" fontId="62" fillId="0" borderId="192" applyNumberFormat="0" applyFill="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80" fillId="0" borderId="193" applyNumberFormat="0" applyFill="0" applyAlignment="0" applyProtection="0"/>
    <xf numFmtId="0" fontId="51"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1" fillId="65" borderId="195" applyNumberFormat="0" applyFont="0" applyAlignment="0" applyProtection="0"/>
    <xf numFmtId="176" fontId="57" fillId="0" borderId="189">
      <alignment horizontal="left"/>
    </xf>
    <xf numFmtId="176" fontId="57" fillId="0" borderId="189">
      <alignment horizontal="left"/>
    </xf>
    <xf numFmtId="173" fontId="57" fillId="0" borderId="189">
      <alignment horizontal="left"/>
    </xf>
    <xf numFmtId="0" fontId="61" fillId="50" borderId="191" applyNumberFormat="0" applyAlignment="0" applyProtection="0"/>
    <xf numFmtId="0" fontId="61" fillId="50" borderId="191" applyNumberFormat="0" applyAlignment="0" applyProtection="0"/>
    <xf numFmtId="0" fontId="61" fillId="50" borderId="191" applyNumberForma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60" fillId="63" borderId="191" applyNumberFormat="0" applyAlignment="0" applyProtection="0"/>
    <xf numFmtId="0" fontId="52" fillId="65" borderId="195" applyNumberFormat="0" applyFont="0" applyAlignment="0" applyProtection="0"/>
    <xf numFmtId="0" fontId="52" fillId="65" borderId="195" applyNumberFormat="0" applyFont="0" applyAlignment="0" applyProtection="0"/>
    <xf numFmtId="0" fontId="51" fillId="65" borderId="195" applyNumberFormat="0" applyFont="0" applyAlignment="0" applyProtection="0"/>
    <xf numFmtId="0" fontId="17" fillId="70" borderId="186">
      <alignment horizontal="centerContinuous" wrapText="1"/>
    </xf>
    <xf numFmtId="179" fontId="17" fillId="70" borderId="186">
      <alignment horizontal="centerContinuous" wrapText="1"/>
    </xf>
    <xf numFmtId="174" fontId="57" fillId="0" borderId="189">
      <alignment horizontal="left"/>
    </xf>
    <xf numFmtId="174"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0" fontId="60" fillId="63" borderId="191" applyNumberFormat="0" applyAlignment="0" applyProtection="0"/>
    <xf numFmtId="0" fontId="60" fillId="63" borderId="191" applyNumberFormat="0" applyAlignment="0" applyProtection="0"/>
    <xf numFmtId="0" fontId="62" fillId="0" borderId="192" applyNumberFormat="0" applyFill="0" applyAlignment="0" applyProtection="0"/>
    <xf numFmtId="0" fontId="62" fillId="0" borderId="192" applyNumberFormat="0" applyFill="0" applyAlignment="0" applyProtection="0"/>
    <xf numFmtId="0" fontId="51" fillId="65" borderId="195" applyNumberFormat="0" applyFont="0" applyAlignment="0" applyProtection="0"/>
    <xf numFmtId="0" fontId="51"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62" fillId="0" borderId="192" applyNumberFormat="0" applyFill="0" applyAlignment="0" applyProtection="0"/>
    <xf numFmtId="0" fontId="61" fillId="50" borderId="191" applyNumberFormat="0" applyAlignment="0" applyProtection="0"/>
    <xf numFmtId="0" fontId="61" fillId="50" borderId="191" applyNumberFormat="0" applyAlignment="0" applyProtection="0"/>
    <xf numFmtId="0" fontId="84" fillId="67" borderId="191" applyNumberFormat="0" applyAlignment="0" applyProtection="0"/>
    <xf numFmtId="0" fontId="60" fillId="63" borderId="191" applyNumberFormat="0" applyAlignment="0" applyProtection="0"/>
    <xf numFmtId="0" fontId="60" fillId="63" borderId="191" applyNumberFormat="0" applyAlignment="0" applyProtection="0"/>
    <xf numFmtId="0" fontId="59" fillId="63" borderId="190" applyNumberFormat="0" applyAlignment="0" applyProtection="0"/>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3" fontId="57" fillId="0" borderId="186">
      <alignment horizontal="left"/>
    </xf>
    <xf numFmtId="176" fontId="57" fillId="0" borderId="186">
      <alignment horizontal="left"/>
    </xf>
    <xf numFmtId="174" fontId="57" fillId="0" borderId="186">
      <alignment horizontal="left"/>
    </xf>
    <xf numFmtId="0" fontId="52" fillId="65" borderId="195" applyNumberFormat="0" applyFont="0" applyAlignment="0" applyProtection="0"/>
    <xf numFmtId="175" fontId="57" fillId="0" borderId="186">
      <alignment horizontal="left"/>
    </xf>
    <xf numFmtId="173" fontId="57" fillId="0" borderId="189">
      <alignment horizontal="left"/>
    </xf>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84" fillId="67" borderId="191" applyNumberFormat="0" applyAlignment="0" applyProtection="0"/>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0" fontId="60" fillId="63" borderId="191" applyNumberFormat="0" applyAlignment="0" applyProtection="0"/>
    <xf numFmtId="0" fontId="51" fillId="65" borderId="195" applyNumberFormat="0" applyFont="0" applyAlignment="0" applyProtection="0"/>
    <xf numFmtId="173" fontId="57" fillId="0" borderId="189">
      <alignment horizontal="left"/>
    </xf>
    <xf numFmtId="0" fontId="59" fillId="63" borderId="190" applyNumberFormat="0" applyAlignment="0" applyProtection="0"/>
    <xf numFmtId="0" fontId="51" fillId="65" borderId="195" applyNumberFormat="0" applyFont="0" applyAlignment="0" applyProtection="0"/>
    <xf numFmtId="0" fontId="59" fillId="63" borderId="190" applyNumberFormat="0" applyAlignment="0" applyProtection="0"/>
    <xf numFmtId="0" fontId="52" fillId="65" borderId="195" applyNumberFormat="0" applyFont="0" applyAlignment="0" applyProtection="0"/>
    <xf numFmtId="0" fontId="62" fillId="0" borderId="192" applyNumberFormat="0" applyFill="0" applyAlignment="0" applyProtection="0"/>
    <xf numFmtId="176"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6" fontId="57" fillId="0" borderId="189">
      <alignment horizontal="left"/>
    </xf>
    <xf numFmtId="176" fontId="57" fillId="0" borderId="189">
      <alignment horizontal="left"/>
    </xf>
    <xf numFmtId="0" fontId="103" fillId="64" borderId="191" applyNumberFormat="0" applyAlignment="0" applyProtection="0"/>
    <xf numFmtId="173" fontId="57" fillId="0" borderId="189">
      <alignment horizontal="left"/>
    </xf>
    <xf numFmtId="173" fontId="57" fillId="0" borderId="189">
      <alignment horizontal="left"/>
    </xf>
    <xf numFmtId="0" fontId="51" fillId="65" borderId="195" applyNumberFormat="0" applyFont="0" applyAlignment="0" applyProtection="0"/>
    <xf numFmtId="173" fontId="57" fillId="0" borderId="189">
      <alignment horizontal="left"/>
    </xf>
    <xf numFmtId="173"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6" fontId="57" fillId="0" borderId="189">
      <alignment horizontal="left"/>
    </xf>
    <xf numFmtId="176" fontId="57" fillId="0" borderId="189">
      <alignment horizontal="left"/>
    </xf>
    <xf numFmtId="173" fontId="57" fillId="0" borderId="189">
      <alignment horizontal="left"/>
    </xf>
    <xf numFmtId="0" fontId="52" fillId="65" borderId="195" applyNumberFormat="0" applyFont="0" applyAlignment="0" applyProtection="0"/>
    <xf numFmtId="176" fontId="57" fillId="0" borderId="189">
      <alignment horizontal="left"/>
    </xf>
    <xf numFmtId="173" fontId="57" fillId="0" borderId="189">
      <alignment horizontal="left"/>
    </xf>
    <xf numFmtId="176" fontId="57" fillId="0" borderId="189">
      <alignment horizontal="left"/>
    </xf>
    <xf numFmtId="176" fontId="57" fillId="0" borderId="189">
      <alignment horizontal="left"/>
    </xf>
    <xf numFmtId="0" fontId="147" fillId="71" borderId="185">
      <alignment horizontal="left" vertical="top" wrapText="1"/>
    </xf>
    <xf numFmtId="176" fontId="57" fillId="0" borderId="189">
      <alignment horizontal="left"/>
    </xf>
    <xf numFmtId="176"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5" fontId="57" fillId="0" borderId="186">
      <alignment horizontal="left"/>
    </xf>
    <xf numFmtId="175" fontId="57" fillId="0" borderId="186">
      <alignment horizontal="left"/>
    </xf>
    <xf numFmtId="176" fontId="57" fillId="0" borderId="186">
      <alignment horizontal="left"/>
    </xf>
    <xf numFmtId="173" fontId="57" fillId="0" borderId="186">
      <alignment horizontal="left"/>
    </xf>
    <xf numFmtId="174" fontId="57" fillId="0" borderId="186">
      <alignment horizontal="left"/>
    </xf>
    <xf numFmtId="0" fontId="18" fillId="0" borderId="188" applyAlignment="0">
      <alignment horizontal="left"/>
    </xf>
    <xf numFmtId="0" fontId="18" fillId="0" borderId="188" applyAlignment="0">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0" fontId="51"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83" fillId="67" borderId="190" applyNumberForma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62" fillId="0" borderId="192" applyNumberFormat="0" applyFill="0" applyAlignment="0" applyProtection="0"/>
    <xf numFmtId="0" fontId="61" fillId="50" borderId="191" applyNumberFormat="0" applyAlignment="0" applyProtection="0"/>
    <xf numFmtId="0" fontId="61" fillId="50" borderId="191" applyNumberFormat="0" applyAlignment="0" applyProtection="0"/>
    <xf numFmtId="0" fontId="61" fillId="50" borderId="191" applyNumberFormat="0" applyAlignment="0" applyProtection="0"/>
    <xf numFmtId="0" fontId="84" fillId="67" borderId="191" applyNumberFormat="0" applyAlignment="0" applyProtection="0"/>
    <xf numFmtId="0" fontId="60" fillId="63" borderId="191" applyNumberFormat="0" applyAlignment="0" applyProtection="0"/>
    <xf numFmtId="0" fontId="59" fillId="63" borderId="190" applyNumberFormat="0" applyAlignment="0" applyProtection="0"/>
    <xf numFmtId="0" fontId="59" fillId="63" borderId="190" applyNumberFormat="0" applyAlignment="0" applyProtection="0"/>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6"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9" fontId="183" fillId="70" borderId="188">
      <alignment wrapText="1"/>
    </xf>
    <xf numFmtId="176" fontId="57" fillId="0" borderId="186">
      <alignment horizontal="left"/>
    </xf>
    <xf numFmtId="175" fontId="57" fillId="0" borderId="186">
      <alignment horizontal="left"/>
    </xf>
    <xf numFmtId="174" fontId="57" fillId="0" borderId="186">
      <alignment horizontal="left"/>
    </xf>
    <xf numFmtId="174" fontId="57" fillId="0" borderId="186">
      <alignment horizontal="left"/>
    </xf>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61" fillId="50" borderId="191" applyNumberFormat="0" applyAlignment="0" applyProtection="0"/>
    <xf numFmtId="0" fontId="61" fillId="50" borderId="191" applyNumberFormat="0" applyAlignment="0" applyProtection="0"/>
    <xf numFmtId="0" fontId="60" fillId="63" borderId="191" applyNumberFormat="0" applyAlignment="0" applyProtection="0"/>
    <xf numFmtId="0" fontId="59" fillId="63" borderId="190" applyNumberFormat="0" applyAlignment="0" applyProtection="0"/>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6" fontId="57" fillId="0" borderId="186">
      <alignment horizontal="left"/>
    </xf>
    <xf numFmtId="175" fontId="57" fillId="0" borderId="186">
      <alignment horizontal="left"/>
    </xf>
    <xf numFmtId="0" fontId="51" fillId="65" borderId="195" applyNumberFormat="0" applyFont="0" applyAlignment="0" applyProtection="0"/>
    <xf numFmtId="0" fontId="51" fillId="65" borderId="195" applyNumberFormat="0" applyFont="0" applyAlignment="0" applyProtection="0"/>
    <xf numFmtId="0" fontId="52" fillId="65" borderId="195" applyNumberFormat="0" applyFont="0" applyAlignment="0" applyProtection="0"/>
    <xf numFmtId="0" fontId="59" fillId="63" borderId="190" applyNumberFormat="0" applyAlignment="0" applyProtection="0"/>
    <xf numFmtId="0" fontId="51" fillId="65" borderId="195" applyNumberFormat="0" applyFont="0" applyAlignment="0" applyProtection="0"/>
    <xf numFmtId="0" fontId="51" fillId="65" borderId="195" applyNumberFormat="0" applyFont="0" applyAlignment="0" applyProtection="0"/>
    <xf numFmtId="0" fontId="61" fillId="50" borderId="191" applyNumberFormat="0" applyAlignment="0" applyProtection="0"/>
    <xf numFmtId="0" fontId="84" fillId="67" borderId="191" applyNumberFormat="0" applyAlignment="0" applyProtection="0"/>
    <xf numFmtId="0" fontId="51"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62" fillId="0" borderId="192" applyNumberFormat="0" applyFill="0" applyAlignment="0" applyProtection="0"/>
    <xf numFmtId="0" fontId="62" fillId="0" borderId="192" applyNumberFormat="0" applyFill="0" applyAlignment="0" applyProtection="0"/>
    <xf numFmtId="0" fontId="62" fillId="0" borderId="192" applyNumberFormat="0" applyFill="0" applyAlignment="0" applyProtection="0"/>
    <xf numFmtId="0" fontId="60" fillId="63" borderId="191" applyNumberFormat="0" applyAlignment="0" applyProtection="0"/>
    <xf numFmtId="0" fontId="60" fillId="63" borderId="191" applyNumberFormat="0" applyAlignment="0" applyProtection="0"/>
    <xf numFmtId="0" fontId="60" fillId="63" borderId="191" applyNumberFormat="0" applyAlignment="0" applyProtection="0"/>
    <xf numFmtId="0" fontId="83" fillId="67" borderId="190" applyNumberFormat="0" applyAlignment="0" applyProtection="0"/>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3"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9" fontId="183" fillId="70" borderId="188">
      <alignment wrapText="1"/>
    </xf>
    <xf numFmtId="0" fontId="85" fillId="0" borderId="186"/>
    <xf numFmtId="0" fontId="51" fillId="65" borderId="195" applyNumberFormat="0" applyFont="0" applyAlignment="0" applyProtection="0"/>
    <xf numFmtId="0" fontId="84" fillId="67" borderId="191" applyNumberFormat="0" applyAlignment="0" applyProtection="0"/>
    <xf numFmtId="0" fontId="51" fillId="65" borderId="195" applyNumberFormat="0" applyFont="0" applyAlignment="0" applyProtection="0"/>
    <xf numFmtId="0" fontId="84" fillId="67" borderId="191" applyNumberFormat="0" applyAlignment="0" applyProtection="0"/>
    <xf numFmtId="0" fontId="51" fillId="65" borderId="195" applyNumberFormat="0" applyFont="0" applyAlignment="0" applyProtection="0"/>
    <xf numFmtId="0" fontId="109" fillId="65" borderId="195" applyNumberFormat="0" applyFont="0" applyAlignment="0" applyProtection="0"/>
    <xf numFmtId="0" fontId="51" fillId="65" borderId="195" applyNumberFormat="0" applyFont="0" applyAlignment="0" applyProtection="0"/>
    <xf numFmtId="0" fontId="84" fillId="67" borderId="191" applyNumberFormat="0" applyAlignment="0" applyProtection="0"/>
    <xf numFmtId="174" fontId="57" fillId="0" borderId="174">
      <alignment horizontal="left"/>
    </xf>
    <xf numFmtId="174" fontId="57" fillId="0" borderId="174">
      <alignment horizontal="left"/>
    </xf>
    <xf numFmtId="174" fontId="57" fillId="0" borderId="174">
      <alignment horizontal="left"/>
    </xf>
    <xf numFmtId="175" fontId="57" fillId="0" borderId="174">
      <alignment horizontal="left"/>
    </xf>
    <xf numFmtId="175" fontId="57" fillId="0" borderId="174">
      <alignment horizontal="left"/>
    </xf>
    <xf numFmtId="175" fontId="57" fillId="0" borderId="174">
      <alignment horizontal="left"/>
    </xf>
    <xf numFmtId="176" fontId="57" fillId="0" borderId="174">
      <alignment horizontal="left"/>
    </xf>
    <xf numFmtId="176" fontId="57" fillId="0" borderId="174">
      <alignment horizontal="left"/>
    </xf>
    <xf numFmtId="176" fontId="57" fillId="0" borderId="174">
      <alignment horizontal="left"/>
    </xf>
    <xf numFmtId="173" fontId="57" fillId="0" borderId="174">
      <alignment horizontal="left"/>
    </xf>
    <xf numFmtId="173" fontId="57" fillId="0" borderId="174">
      <alignment horizontal="left"/>
    </xf>
    <xf numFmtId="173" fontId="57" fillId="0" borderId="174">
      <alignment horizontal="left"/>
    </xf>
    <xf numFmtId="174" fontId="57" fillId="0" borderId="174">
      <alignment horizontal="left"/>
    </xf>
    <xf numFmtId="174" fontId="57" fillId="0" borderId="174">
      <alignment horizontal="left"/>
    </xf>
    <xf numFmtId="174" fontId="57" fillId="0" borderId="174">
      <alignment horizontal="left"/>
    </xf>
    <xf numFmtId="175" fontId="57" fillId="0" borderId="174">
      <alignment horizontal="left"/>
    </xf>
    <xf numFmtId="175" fontId="57" fillId="0" borderId="174">
      <alignment horizontal="left"/>
    </xf>
    <xf numFmtId="175" fontId="57" fillId="0" borderId="174">
      <alignment horizontal="left"/>
    </xf>
    <xf numFmtId="176" fontId="57" fillId="0" borderId="174">
      <alignment horizontal="left"/>
    </xf>
    <xf numFmtId="176" fontId="57" fillId="0" borderId="174">
      <alignment horizontal="left"/>
    </xf>
    <xf numFmtId="176" fontId="57" fillId="0" borderId="174">
      <alignment horizontal="left"/>
    </xf>
    <xf numFmtId="173" fontId="57" fillId="0" borderId="174">
      <alignment horizontal="left"/>
    </xf>
    <xf numFmtId="173" fontId="57" fillId="0" borderId="174">
      <alignment horizontal="left"/>
    </xf>
    <xf numFmtId="173" fontId="57" fillId="0" borderId="174">
      <alignment horizontal="left"/>
    </xf>
    <xf numFmtId="0" fontId="85" fillId="0" borderId="174"/>
    <xf numFmtId="0" fontId="81" fillId="70" borderId="174">
      <alignment horizontal="left"/>
    </xf>
    <xf numFmtId="0" fontId="17" fillId="70" borderId="174">
      <alignment horizontal="centerContinuous" wrapText="1"/>
    </xf>
    <xf numFmtId="0" fontId="85" fillId="70" borderId="174"/>
    <xf numFmtId="174" fontId="57" fillId="0" borderId="174">
      <alignment horizontal="left"/>
    </xf>
    <xf numFmtId="175" fontId="57" fillId="0" borderId="174">
      <alignment horizontal="left"/>
    </xf>
    <xf numFmtId="176" fontId="57" fillId="0" borderId="174">
      <alignment horizontal="left"/>
    </xf>
    <xf numFmtId="173" fontId="57" fillId="0" borderId="174">
      <alignment horizontal="left"/>
    </xf>
    <xf numFmtId="0" fontId="85" fillId="0" borderId="174"/>
    <xf numFmtId="179" fontId="17" fillId="44" borderId="174"/>
    <xf numFmtId="179" fontId="17" fillId="70" borderId="174">
      <alignment horizontal="centerContinuous" wrapText="1"/>
    </xf>
    <xf numFmtId="0" fontId="17" fillId="70" borderId="174">
      <alignment horizontal="centerContinuous" wrapText="1"/>
    </xf>
    <xf numFmtId="0" fontId="85" fillId="70" borderId="174"/>
    <xf numFmtId="179" fontId="147" fillId="71" borderId="174">
      <alignment horizontal="left" vertical="top" wrapText="1"/>
    </xf>
    <xf numFmtId="179" fontId="17" fillId="70" borderId="174">
      <alignment horizontal="centerContinuous" wrapText="1"/>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6" fontId="57" fillId="0" borderId="189">
      <alignment horizontal="left"/>
    </xf>
    <xf numFmtId="176" fontId="57" fillId="0" borderId="189">
      <alignment horizontal="left"/>
    </xf>
    <xf numFmtId="176"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4"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5"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174" fontId="57" fillId="0" borderId="189">
      <alignment horizontal="left"/>
    </xf>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51" fillId="65" borderId="195" applyNumberFormat="0" applyFont="0" applyAlignment="0" applyProtection="0"/>
    <xf numFmtId="0" fontId="109" fillId="65" borderId="195" applyNumberFormat="0" applyFont="0" applyAlignment="0" applyProtection="0"/>
    <xf numFmtId="0" fontId="109" fillId="65" borderId="195" applyNumberFormat="0" applyFont="0" applyAlignment="0" applyProtection="0"/>
    <xf numFmtId="0" fontId="157" fillId="67" borderId="190" applyNumberFormat="0" applyAlignment="0" applyProtection="0"/>
    <xf numFmtId="0" fontId="83" fillId="67" borderId="190" applyNumberFormat="0" applyAlignment="0" applyProtection="0"/>
    <xf numFmtId="0" fontId="158" fillId="63" borderId="190" applyNumberFormat="0" applyAlignment="0" applyProtection="0"/>
    <xf numFmtId="0" fontId="161" fillId="67" borderId="191" applyNumberFormat="0" applyAlignment="0" applyProtection="0"/>
    <xf numFmtId="0" fontId="84" fillId="67" borderId="191" applyNumberFormat="0" applyAlignment="0" applyProtection="0"/>
    <xf numFmtId="0" fontId="163" fillId="63" borderId="191" applyNumberFormat="0" applyAlignment="0" applyProtection="0"/>
    <xf numFmtId="179" fontId="159" fillId="67" borderId="191" applyNumberFormat="0" applyAlignment="0" applyProtection="0"/>
    <xf numFmtId="179" fontId="159" fillId="67" borderId="191" applyNumberFormat="0" applyAlignment="0" applyProtection="0"/>
    <xf numFmtId="0" fontId="168" fillId="64" borderId="191" applyNumberFormat="0" applyAlignment="0" applyProtection="0"/>
    <xf numFmtId="0" fontId="103" fillId="64" borderId="191" applyNumberFormat="0" applyAlignment="0" applyProtection="0"/>
    <xf numFmtId="0" fontId="169" fillId="50" borderId="191" applyNumberFormat="0" applyAlignment="0" applyProtection="0"/>
    <xf numFmtId="0" fontId="80" fillId="0" borderId="193" applyNumberFormat="0" applyFill="0" applyAlignment="0" applyProtection="0"/>
    <xf numFmtId="0" fontId="28" fillId="0" borderId="193" applyNumberFormat="0" applyFill="0" applyAlignment="0" applyProtection="0"/>
    <xf numFmtId="0" fontId="170" fillId="0" borderId="193" applyNumberFormat="0" applyFill="0" applyAlignment="0" applyProtection="0"/>
    <xf numFmtId="0" fontId="171" fillId="0" borderId="193" applyNumberFormat="0" applyFill="0" applyAlignment="0" applyProtection="0"/>
    <xf numFmtId="0" fontId="33" fillId="0" borderId="193" applyNumberFormat="0" applyFill="0" applyAlignment="0" applyProtection="0"/>
    <xf numFmtId="0" fontId="33" fillId="0" borderId="193" applyNumberFormat="0" applyFill="0" applyAlignment="0" applyProtection="0"/>
    <xf numFmtId="0" fontId="55" fillId="0" borderId="192" applyNumberFormat="0" applyFill="0" applyAlignment="0" applyProtection="0"/>
    <xf numFmtId="0" fontId="17" fillId="64" borderId="195" applyNumberFormat="0" applyFont="0" applyAlignment="0" applyProtection="0"/>
    <xf numFmtId="179" fontId="182" fillId="64" borderId="191" applyNumberFormat="0" applyAlignment="0" applyProtection="0"/>
    <xf numFmtId="179" fontId="182" fillId="64" borderId="191" applyNumberFormat="0" applyAlignment="0" applyProtection="0"/>
    <xf numFmtId="179" fontId="191" fillId="65" borderId="195" applyNumberFormat="0" applyFont="0" applyAlignment="0" applyProtection="0"/>
    <xf numFmtId="179" fontId="191" fillId="65" borderId="195" applyNumberFormat="0" applyFont="0" applyAlignment="0" applyProtection="0"/>
    <xf numFmtId="0" fontId="54" fillId="65" borderId="195" applyNumberFormat="0" applyFont="0" applyAlignment="0" applyProtection="0"/>
    <xf numFmtId="0" fontId="54" fillId="65" borderId="195" applyNumberFormat="0" applyFont="0" applyAlignment="0" applyProtection="0"/>
    <xf numFmtId="0" fontId="52" fillId="65" borderId="195" applyNumberFormat="0" applyFont="0" applyAlignment="0" applyProtection="0"/>
    <xf numFmtId="0" fontId="54" fillId="65" borderId="195" applyNumberFormat="0" applyFont="0" applyAlignment="0" applyProtection="0"/>
    <xf numFmtId="0" fontId="54" fillId="65" borderId="195" applyNumberFormat="0" applyFont="0" applyAlignment="0" applyProtection="0"/>
    <xf numFmtId="0" fontId="17" fillId="65" borderId="195" applyNumberFormat="0" applyFont="0" applyAlignment="0" applyProtection="0"/>
    <xf numFmtId="179" fontId="192" fillId="67" borderId="190" applyNumberFormat="0" applyAlignment="0" applyProtection="0"/>
    <xf numFmtId="179" fontId="192" fillId="67" borderId="190" applyNumberFormat="0" applyAlignment="0" applyProtection="0"/>
    <xf numFmtId="179" fontId="9" fillId="0" borderId="194" applyNumberFormat="0" applyFill="0" applyAlignment="0" applyProtection="0"/>
    <xf numFmtId="179" fontId="33" fillId="0" borderId="193" applyNumberFormat="0" applyFill="0" applyAlignment="0" applyProtection="0"/>
    <xf numFmtId="179" fontId="9" fillId="0" borderId="194" applyNumberFormat="0" applyFill="0" applyAlignment="0" applyProtection="0"/>
    <xf numFmtId="0" fontId="51" fillId="65" borderId="195" applyNumberFormat="0" applyFont="0" applyAlignment="0" applyProtection="0"/>
    <xf numFmtId="0" fontId="83" fillId="63" borderId="190" applyNumberFormat="0" applyAlignment="0" applyProtection="0"/>
    <xf numFmtId="0" fontId="83" fillId="63" borderId="190" applyNumberFormat="0" applyAlignment="0" applyProtection="0"/>
    <xf numFmtId="0" fontId="237" fillId="63" borderId="191" applyNumberFormat="0" applyAlignment="0" applyProtection="0"/>
    <xf numFmtId="0" fontId="237" fillId="63" borderId="191" applyNumberFormat="0" applyAlignment="0" applyProtection="0"/>
    <xf numFmtId="0" fontId="237" fillId="63" borderId="191" applyNumberFormat="0" applyAlignment="0" applyProtection="0"/>
    <xf numFmtId="0" fontId="103" fillId="50" borderId="191" applyNumberFormat="0" applyAlignment="0" applyProtection="0"/>
    <xf numFmtId="0" fontId="103" fillId="50" borderId="191" applyNumberFormat="0" applyAlignment="0" applyProtection="0"/>
    <xf numFmtId="0" fontId="103" fillId="50" borderId="191" applyNumberFormat="0" applyAlignment="0" applyProtection="0"/>
    <xf numFmtId="0" fontId="80" fillId="0" borderId="192" applyNumberFormat="0" applyFill="0" applyAlignment="0" applyProtection="0"/>
    <xf numFmtId="0" fontId="80" fillId="0" borderId="192" applyNumberFormat="0" applyFill="0" applyAlignment="0" applyProtection="0"/>
    <xf numFmtId="0" fontId="33" fillId="0" borderId="193" applyNumberFormat="0" applyFill="0" applyAlignment="0" applyProtection="0"/>
    <xf numFmtId="0" fontId="17" fillId="65" borderId="195" applyNumberFormat="0" applyFont="0" applyAlignment="0" applyProtection="0"/>
    <xf numFmtId="0" fontId="17" fillId="65" borderId="195" applyNumberFormat="0" applyFont="0" applyAlignment="0" applyProtection="0"/>
    <xf numFmtId="0" fontId="83" fillId="63" borderId="190" applyNumberFormat="0" applyAlignment="0" applyProtection="0"/>
    <xf numFmtId="0" fontId="83" fillId="63" borderId="190" applyNumberFormat="0" applyAlignment="0" applyProtection="0"/>
    <xf numFmtId="0" fontId="237" fillId="63" borderId="191" applyNumberFormat="0" applyAlignment="0" applyProtection="0"/>
    <xf numFmtId="0" fontId="237" fillId="63" borderId="191" applyNumberFormat="0" applyAlignment="0" applyProtection="0"/>
    <xf numFmtId="0" fontId="237" fillId="63" borderId="191" applyNumberFormat="0" applyAlignment="0" applyProtection="0"/>
    <xf numFmtId="0" fontId="103" fillId="50" borderId="191" applyNumberFormat="0" applyAlignment="0" applyProtection="0"/>
    <xf numFmtId="0" fontId="103" fillId="50" borderId="191" applyNumberFormat="0" applyAlignment="0" applyProtection="0"/>
    <xf numFmtId="0" fontId="103" fillId="50" borderId="191" applyNumberFormat="0" applyAlignment="0" applyProtection="0"/>
    <xf numFmtId="0" fontId="80" fillId="0" borderId="192" applyNumberFormat="0" applyFill="0" applyAlignment="0" applyProtection="0"/>
    <xf numFmtId="0" fontId="80" fillId="0" borderId="192" applyNumberFormat="0" applyFill="0" applyAlignment="0" applyProtection="0"/>
    <xf numFmtId="0" fontId="17" fillId="65" borderId="195" applyNumberFormat="0" applyFont="0" applyAlignment="0" applyProtection="0"/>
    <xf numFmtId="0" fontId="17" fillId="65" borderId="195" applyNumberFormat="0" applyFont="0" applyAlignment="0" applyProtection="0"/>
    <xf numFmtId="0" fontId="54" fillId="65" borderId="195" applyNumberFormat="0" applyFont="0" applyAlignment="0" applyProtection="0"/>
    <xf numFmtId="0" fontId="59" fillId="63" borderId="190" applyNumberFormat="0" applyAlignment="0" applyProtection="0"/>
    <xf numFmtId="0" fontId="60" fillId="63" borderId="191" applyNumberFormat="0" applyAlignment="0" applyProtection="0"/>
    <xf numFmtId="0" fontId="62" fillId="0" borderId="192" applyNumberFormat="0" applyFill="0" applyAlignment="0" applyProtection="0"/>
    <xf numFmtId="0" fontId="52" fillId="65" borderId="195" applyNumberFormat="0" applyFont="0" applyAlignment="0" applyProtection="0"/>
    <xf numFmtId="0" fontId="52" fillId="65" borderId="195" applyNumberFormat="0" applyFont="0" applyAlignment="0" applyProtection="0"/>
    <xf numFmtId="0" fontId="52" fillId="65" borderId="195" applyNumberFormat="0" applyFont="0" applyAlignment="0" applyProtection="0"/>
    <xf numFmtId="0" fontId="17" fillId="65" borderId="195" applyNumberFormat="0" applyFont="0" applyAlignment="0" applyProtection="0"/>
    <xf numFmtId="0" fontId="114" fillId="65" borderId="195" applyNumberFormat="0" applyFont="0" applyAlignment="0" applyProtection="0"/>
    <xf numFmtId="0" fontId="17" fillId="65" borderId="195" applyNumberFormat="0" applyFont="0" applyAlignment="0" applyProtection="0"/>
    <xf numFmtId="173" fontId="57" fillId="0" borderId="200">
      <alignment horizontal="left"/>
    </xf>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2" fillId="65" borderId="206" applyNumberFormat="0" applyFont="0" applyAlignment="0" applyProtection="0"/>
    <xf numFmtId="0" fontId="51" fillId="65" borderId="206" applyNumberFormat="0" applyFont="0" applyAlignment="0" applyProtection="0"/>
    <xf numFmtId="174" fontId="57" fillId="0" borderId="200">
      <alignment horizontal="left"/>
    </xf>
    <xf numFmtId="173" fontId="57" fillId="0" borderId="200">
      <alignment horizontal="left"/>
    </xf>
    <xf numFmtId="0" fontId="59" fillId="63" borderId="201" applyNumberFormat="0" applyAlignment="0" applyProtection="0"/>
    <xf numFmtId="0" fontId="51" fillId="65" borderId="206" applyNumberFormat="0" applyFont="0" applyAlignment="0" applyProtection="0"/>
    <xf numFmtId="0" fontId="51" fillId="65" borderId="206" applyNumberFormat="0" applyFon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179" fontId="147" fillId="71" borderId="197">
      <alignment horizontal="left" vertical="top" wrapText="1"/>
    </xf>
    <xf numFmtId="174"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0" fontId="83" fillId="67" borderId="201" applyNumberFormat="0" applyAlignment="0" applyProtection="0"/>
    <xf numFmtId="0" fontId="60" fillId="63" borderId="202" applyNumberFormat="0" applyAlignment="0" applyProtection="0"/>
    <xf numFmtId="0" fontId="62" fillId="0" borderId="203" applyNumberFormat="0" applyFill="0" applyAlignment="0" applyProtection="0"/>
    <xf numFmtId="0" fontId="62" fillId="0" borderId="203" applyNumberFormat="0" applyFill="0" applyAlignment="0" applyProtection="0"/>
    <xf numFmtId="0" fontId="51" fillId="65" borderId="206" applyNumberFormat="0" applyFont="0" applyAlignment="0" applyProtection="0"/>
    <xf numFmtId="0" fontId="52" fillId="65" borderId="206" applyNumberFormat="0" applyFont="0" applyAlignment="0" applyProtection="0"/>
    <xf numFmtId="174" fontId="57" fillId="0" borderId="200">
      <alignment horizontal="left"/>
    </xf>
    <xf numFmtId="174" fontId="57" fillId="0" borderId="200">
      <alignment horizontal="left"/>
    </xf>
    <xf numFmtId="173" fontId="57" fillId="0" borderId="200">
      <alignment horizontal="left"/>
    </xf>
    <xf numFmtId="173" fontId="57" fillId="0" borderId="200">
      <alignment horizontal="left"/>
    </xf>
    <xf numFmtId="0" fontId="51" fillId="65" borderId="206" applyNumberFormat="0" applyFont="0" applyAlignment="0" applyProtection="0"/>
    <xf numFmtId="0" fontId="109"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173" fontId="57" fillId="0" borderId="197">
      <alignment horizontal="left"/>
    </xf>
    <xf numFmtId="174" fontId="57" fillId="0" borderId="200">
      <alignment horizontal="left"/>
    </xf>
    <xf numFmtId="173" fontId="57" fillId="0" borderId="200">
      <alignment horizontal="left"/>
    </xf>
    <xf numFmtId="0" fontId="61" fillId="50" borderId="202" applyNumberFormat="0" applyAlignment="0" applyProtection="0"/>
    <xf numFmtId="0" fontId="85" fillId="0" borderId="197"/>
    <xf numFmtId="173" fontId="57" fillId="0" borderId="200">
      <alignment horizontal="left"/>
    </xf>
    <xf numFmtId="0" fontId="59" fillId="63" borderId="201" applyNumberFormat="0" applyAlignment="0" applyProtection="0"/>
    <xf numFmtId="0" fontId="61" fillId="50" borderId="202" applyNumberFormat="0" applyAlignment="0" applyProtection="0"/>
    <xf numFmtId="0" fontId="52" fillId="65" borderId="206" applyNumberFormat="0" applyFont="0" applyAlignment="0" applyProtection="0"/>
    <xf numFmtId="174" fontId="57" fillId="0" borderId="200">
      <alignment horizontal="left"/>
    </xf>
    <xf numFmtId="0" fontId="51" fillId="65" borderId="206" applyNumberFormat="0" applyFont="0" applyAlignment="0" applyProtection="0"/>
    <xf numFmtId="0" fontId="18" fillId="0" borderId="199" applyAlignment="0">
      <alignment horizontal="left"/>
    </xf>
    <xf numFmtId="174" fontId="57" fillId="0" borderId="197">
      <alignment horizontal="left"/>
    </xf>
    <xf numFmtId="173" fontId="57" fillId="0" borderId="197">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0" fontId="59" fillId="63" borderId="201" applyNumberFormat="0" applyAlignment="0" applyProtection="0"/>
    <xf numFmtId="0" fontId="59" fillId="63" borderId="201" applyNumberFormat="0" applyAlignment="0" applyProtection="0"/>
    <xf numFmtId="0" fontId="83" fillId="67" borderId="201" applyNumberFormat="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1" fillId="65" borderId="206" applyNumberFormat="0" applyFont="0" applyAlignment="0" applyProtection="0"/>
    <xf numFmtId="0" fontId="109"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174" fontId="57" fillId="0" borderId="200">
      <alignment horizontal="left"/>
    </xf>
    <xf numFmtId="173" fontId="57" fillId="0" borderId="200">
      <alignment horizontal="left"/>
    </xf>
    <xf numFmtId="0" fontId="60" fillId="63" borderId="202" applyNumberFormat="0" applyAlignment="0" applyProtection="0"/>
    <xf numFmtId="0" fontId="62" fillId="0" borderId="203" applyNumberFormat="0" applyFill="0" applyAlignment="0" applyProtection="0"/>
    <xf numFmtId="0" fontId="51" fillId="65" borderId="206" applyNumberFormat="0" applyFont="0" applyAlignment="0" applyProtection="0"/>
    <xf numFmtId="179" fontId="17" fillId="44" borderId="197"/>
    <xf numFmtId="179" fontId="85" fillId="70" borderId="199">
      <alignment wrapText="1"/>
    </xf>
    <xf numFmtId="174"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0" fontId="83" fillId="67" borderId="201" applyNumberFormat="0" applyAlignment="0" applyProtection="0"/>
    <xf numFmtId="0" fontId="60" fillId="63" borderId="202" applyNumberFormat="0" applyAlignment="0" applyProtection="0"/>
    <xf numFmtId="0" fontId="60" fillId="63" borderId="202" applyNumberFormat="0" applyAlignment="0" applyProtection="0"/>
    <xf numFmtId="0" fontId="62" fillId="0" borderId="203" applyNumberFormat="0" applyFill="0" applyAlignment="0" applyProtection="0"/>
    <xf numFmtId="0" fontId="62" fillId="0" borderId="203" applyNumberFormat="0" applyFill="0" applyAlignment="0" applyProtection="0"/>
    <xf numFmtId="0" fontId="109" fillId="65" borderId="206" applyNumberFormat="0" applyFont="0" applyAlignment="0" applyProtection="0"/>
    <xf numFmtId="0" fontId="51"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174" fontId="57" fillId="0" borderId="200">
      <alignment horizontal="left"/>
    </xf>
    <xf numFmtId="174" fontId="57" fillId="0" borderId="200">
      <alignment horizontal="left"/>
    </xf>
    <xf numFmtId="174" fontId="57" fillId="0" borderId="200">
      <alignment horizontal="left"/>
    </xf>
    <xf numFmtId="173" fontId="57" fillId="0" borderId="200">
      <alignment horizontal="left"/>
    </xf>
    <xf numFmtId="0" fontId="60" fillId="63" borderId="202" applyNumberFormat="0" applyAlignment="0" applyProtection="0"/>
    <xf numFmtId="0" fontId="80" fillId="0" borderId="205" applyNumberFormat="0" applyFill="0" applyAlignment="0" applyProtection="0"/>
    <xf numFmtId="0" fontId="51" fillId="65" borderId="206" applyNumberFormat="0" applyFont="0" applyAlignment="0" applyProtection="0"/>
    <xf numFmtId="0" fontId="51" fillId="65" borderId="206" applyNumberFormat="0" applyFont="0" applyAlignment="0" applyProtection="0"/>
    <xf numFmtId="174" fontId="57" fillId="0" borderId="197">
      <alignment horizontal="left"/>
    </xf>
    <xf numFmtId="173" fontId="57" fillId="0" borderId="197">
      <alignment horizontal="left"/>
    </xf>
    <xf numFmtId="176" fontId="57" fillId="0" borderId="197">
      <alignment horizontal="left"/>
    </xf>
    <xf numFmtId="173" fontId="57" fillId="0" borderId="197">
      <alignment horizontal="left"/>
    </xf>
    <xf numFmtId="0" fontId="18" fillId="0" borderId="199" applyAlignment="0">
      <alignment horizontal="left"/>
    </xf>
    <xf numFmtId="0" fontId="18" fillId="0" borderId="199" applyAlignment="0">
      <alignment horizontal="left"/>
    </xf>
    <xf numFmtId="0" fontId="18" fillId="0" borderId="199" applyAlignment="0">
      <alignment horizontal="left"/>
    </xf>
    <xf numFmtId="0" fontId="18" fillId="0" borderId="199" applyAlignment="0">
      <alignment horizontal="left"/>
    </xf>
    <xf numFmtId="0" fontId="17" fillId="70" borderId="197">
      <alignment horizontal="centerContinuous" wrapText="1"/>
    </xf>
    <xf numFmtId="0" fontId="85" fillId="70" borderId="199">
      <alignment wrapText="1"/>
    </xf>
    <xf numFmtId="175" fontId="57" fillId="0" borderId="197">
      <alignment horizontal="left"/>
    </xf>
    <xf numFmtId="0" fontId="147" fillId="71" borderId="198">
      <alignment horizontal="left" vertical="top"/>
    </xf>
    <xf numFmtId="179" fontId="17" fillId="70" borderId="197">
      <alignment horizontal="centerContinuous" wrapText="1"/>
    </xf>
    <xf numFmtId="179" fontId="193" fillId="71" borderId="198">
      <alignment horizontal="left" vertical="top" wrapText="1"/>
    </xf>
    <xf numFmtId="179" fontId="85" fillId="70" borderId="199">
      <alignment wrapText="1"/>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6"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0" fontId="59" fillId="63" borderId="201" applyNumberFormat="0" applyAlignment="0" applyProtection="0"/>
    <xf numFmtId="0" fontId="60" fillId="63" borderId="202" applyNumberFormat="0" applyAlignment="0" applyProtection="0"/>
    <xf numFmtId="0" fontId="62" fillId="0" borderId="203" applyNumberFormat="0" applyFill="0" applyAlignment="0" applyProtection="0"/>
    <xf numFmtId="0" fontId="80" fillId="0" borderId="205" applyNumberFormat="0" applyFill="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17"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176" fontId="57" fillId="0" borderId="200">
      <alignment horizontal="left"/>
    </xf>
    <xf numFmtId="173" fontId="57" fillId="0" borderId="200">
      <alignment horizontal="left"/>
    </xf>
    <xf numFmtId="0" fontId="61" fillId="50" borderId="202" applyNumberFormat="0" applyAlignment="0" applyProtection="0"/>
    <xf numFmtId="0" fontId="103" fillId="64" borderId="202" applyNumberFormat="0" applyAlignment="0" applyProtection="0"/>
    <xf numFmtId="0" fontId="51" fillId="65" borderId="206" applyNumberFormat="0" applyFont="0" applyAlignment="0" applyProtection="0"/>
    <xf numFmtId="0" fontId="80" fillId="0" borderId="204" applyNumberFormat="0" applyFill="0" applyAlignment="0" applyProtection="0"/>
    <xf numFmtId="0" fontId="51" fillId="65" borderId="206" applyNumberFormat="0" applyFont="0" applyAlignment="0" applyProtection="0"/>
    <xf numFmtId="176" fontId="57" fillId="0" borderId="200">
      <alignment horizontal="left"/>
    </xf>
    <xf numFmtId="176" fontId="57" fillId="0" borderId="200">
      <alignment horizontal="left"/>
    </xf>
    <xf numFmtId="0" fontId="51" fillId="65" borderId="206" applyNumberFormat="0" applyFont="0" applyAlignment="0" applyProtection="0"/>
    <xf numFmtId="0" fontId="51" fillId="65" borderId="206" applyNumberFormat="0" applyFont="0" applyAlignment="0" applyProtection="0"/>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0" fontId="59" fillId="63" borderId="201" applyNumberForma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60" fillId="63" borderId="202" applyNumberFormat="0" applyAlignment="0" applyProtection="0"/>
    <xf numFmtId="173" fontId="57" fillId="0" borderId="200">
      <alignment horizontal="left"/>
    </xf>
    <xf numFmtId="0" fontId="52" fillId="65" borderId="206" applyNumberFormat="0" applyFont="0" applyAlignment="0" applyProtection="0"/>
    <xf numFmtId="0" fontId="51" fillId="65" borderId="206" applyNumberFormat="0" applyFont="0" applyAlignment="0" applyProtection="0"/>
    <xf numFmtId="0" fontId="85" fillId="70" borderId="199">
      <alignment wrapText="1"/>
    </xf>
    <xf numFmtId="0" fontId="18" fillId="0" borderId="199" applyAlignment="0">
      <alignment horizontal="left"/>
    </xf>
    <xf numFmtId="173" fontId="57" fillId="0" borderId="200">
      <alignment horizontal="left"/>
    </xf>
    <xf numFmtId="0" fontId="51"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174" fontId="57" fillId="0" borderId="200">
      <alignment horizontal="left"/>
    </xf>
    <xf numFmtId="0" fontId="52" fillId="65" borderId="206" applyNumberFormat="0" applyFont="0" applyAlignment="0" applyProtection="0"/>
    <xf numFmtId="174" fontId="57" fillId="0" borderId="200">
      <alignment horizontal="left"/>
    </xf>
    <xf numFmtId="176" fontId="57" fillId="0" borderId="200">
      <alignment horizontal="left"/>
    </xf>
    <xf numFmtId="176" fontId="57" fillId="0" borderId="200">
      <alignment horizontal="left"/>
    </xf>
    <xf numFmtId="0" fontId="51" fillId="65" borderId="206" applyNumberFormat="0" applyFont="0" applyAlignment="0" applyProtection="0"/>
    <xf numFmtId="0" fontId="51"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174" fontId="57" fillId="0" borderId="200">
      <alignment horizontal="left"/>
    </xf>
    <xf numFmtId="174"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4" fontId="57" fillId="0" borderId="200">
      <alignment horizontal="left"/>
    </xf>
    <xf numFmtId="176" fontId="57" fillId="0" borderId="200">
      <alignment horizontal="left"/>
    </xf>
    <xf numFmtId="0" fontId="51" fillId="65" borderId="206" applyNumberFormat="0" applyFont="0" applyAlignment="0" applyProtection="0"/>
    <xf numFmtId="173" fontId="57" fillId="0" borderId="200">
      <alignment horizontal="left"/>
    </xf>
    <xf numFmtId="174" fontId="57" fillId="0" borderId="200">
      <alignment horizontal="left"/>
    </xf>
    <xf numFmtId="0" fontId="59" fillId="63" borderId="201" applyNumberFormat="0" applyAlignment="0" applyProtection="0"/>
    <xf numFmtId="0" fontId="60" fillId="63" borderId="202" applyNumberFormat="0" applyAlignment="0" applyProtection="0"/>
    <xf numFmtId="173" fontId="57" fillId="0" borderId="200">
      <alignment horizontal="left"/>
    </xf>
    <xf numFmtId="0" fontId="51" fillId="65" borderId="206" applyNumberFormat="0" applyFont="0" applyAlignment="0" applyProtection="0"/>
    <xf numFmtId="0" fontId="51" fillId="65" borderId="206" applyNumberFormat="0" applyFont="0" applyAlignment="0" applyProtection="0"/>
    <xf numFmtId="174" fontId="57" fillId="0" borderId="200">
      <alignment horizontal="left"/>
    </xf>
    <xf numFmtId="176" fontId="57" fillId="0" borderId="200">
      <alignment horizontal="left"/>
    </xf>
    <xf numFmtId="174"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6" fontId="57" fillId="0" borderId="200">
      <alignment horizontal="left"/>
    </xf>
    <xf numFmtId="173" fontId="57" fillId="0" borderId="200">
      <alignment horizontal="left"/>
    </xf>
    <xf numFmtId="0" fontId="61" fillId="50" borderId="202" applyNumberFormat="0" applyAlignment="0" applyProtection="0"/>
    <xf numFmtId="0" fontId="51" fillId="65" borderId="206" applyNumberFormat="0" applyFont="0" applyAlignment="0" applyProtection="0"/>
    <xf numFmtId="0" fontId="51" fillId="65" borderId="206" applyNumberFormat="0" applyFont="0" applyAlignment="0" applyProtection="0"/>
    <xf numFmtId="173" fontId="57" fillId="0" borderId="200">
      <alignment horizontal="left"/>
    </xf>
    <xf numFmtId="173" fontId="57" fillId="0" borderId="200">
      <alignment horizontal="left"/>
    </xf>
    <xf numFmtId="0" fontId="51" fillId="65" borderId="206" applyNumberFormat="0" applyFont="0" applyAlignment="0" applyProtection="0"/>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0" fontId="52" fillId="65" borderId="206" applyNumberFormat="0" applyFont="0" applyAlignment="0" applyProtection="0"/>
    <xf numFmtId="173" fontId="57" fillId="0" borderId="200">
      <alignment horizontal="left"/>
    </xf>
    <xf numFmtId="173" fontId="57" fillId="0" borderId="200">
      <alignment horizontal="left"/>
    </xf>
    <xf numFmtId="0" fontId="51" fillId="65" borderId="206" applyNumberFormat="0" applyFont="0" applyAlignment="0" applyProtection="0"/>
    <xf numFmtId="0" fontId="51" fillId="65" borderId="206" applyNumberFormat="0" applyFont="0" applyAlignment="0" applyProtection="0"/>
    <xf numFmtId="176" fontId="57" fillId="0" borderId="200">
      <alignment horizontal="left"/>
    </xf>
    <xf numFmtId="173"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3" fontId="57" fillId="0" borderId="200">
      <alignment horizontal="left"/>
    </xf>
    <xf numFmtId="0" fontId="51" fillId="65" borderId="206" applyNumberFormat="0" applyFont="0" applyAlignment="0" applyProtection="0"/>
    <xf numFmtId="0" fontId="52" fillId="65" borderId="206" applyNumberFormat="0" applyFont="0" applyAlignment="0" applyProtection="0"/>
    <xf numFmtId="176" fontId="57" fillId="0" borderId="200">
      <alignment horizontal="left"/>
    </xf>
    <xf numFmtId="176"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6" fontId="57" fillId="0" borderId="200">
      <alignment horizontal="left"/>
    </xf>
    <xf numFmtId="176" fontId="57" fillId="0" borderId="200">
      <alignment horizontal="left"/>
    </xf>
    <xf numFmtId="0" fontId="103" fillId="64" borderId="202" applyNumberFormat="0" applyAlignment="0" applyProtection="0"/>
    <xf numFmtId="174"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0" fontId="61" fillId="50" borderId="202" applyNumberFormat="0" applyAlignment="0" applyProtection="0"/>
    <xf numFmtId="176" fontId="57" fillId="0" borderId="200">
      <alignment horizontal="left"/>
    </xf>
    <xf numFmtId="176" fontId="57" fillId="0" borderId="200">
      <alignment horizontal="left"/>
    </xf>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80" fillId="0" borderId="205" applyNumberFormat="0" applyFill="0" applyAlignment="0" applyProtection="0"/>
    <xf numFmtId="173" fontId="57" fillId="0" borderId="200">
      <alignment horizontal="left"/>
    </xf>
    <xf numFmtId="0" fontId="51" fillId="65" borderId="206" applyNumberFormat="0" applyFont="0" applyAlignment="0" applyProtection="0"/>
    <xf numFmtId="0" fontId="51" fillId="65" borderId="206" applyNumberFormat="0" applyFont="0" applyAlignment="0" applyProtection="0"/>
    <xf numFmtId="0" fontId="85" fillId="70" borderId="199">
      <alignment wrapText="1"/>
    </xf>
    <xf numFmtId="0" fontId="59" fillId="63" borderId="201" applyNumberFormat="0" applyAlignment="0" applyProtection="0"/>
    <xf numFmtId="173" fontId="57" fillId="0" borderId="200">
      <alignment horizontal="left"/>
    </xf>
    <xf numFmtId="0" fontId="51"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173" fontId="57" fillId="0" borderId="200">
      <alignment horizontal="left"/>
    </xf>
    <xf numFmtId="0" fontId="62" fillId="0" borderId="203" applyNumberFormat="0" applyFill="0" applyAlignment="0" applyProtection="0"/>
    <xf numFmtId="173" fontId="57" fillId="0" borderId="200">
      <alignment horizontal="left"/>
    </xf>
    <xf numFmtId="173" fontId="57" fillId="0" borderId="197">
      <alignment horizontal="left"/>
    </xf>
    <xf numFmtId="0" fontId="61" fillId="50" borderId="202" applyNumberFormat="0" applyAlignment="0" applyProtection="0"/>
    <xf numFmtId="173" fontId="57" fillId="0" borderId="200">
      <alignment horizontal="left"/>
    </xf>
    <xf numFmtId="0" fontId="52" fillId="65" borderId="206" applyNumberFormat="0" applyFont="0" applyAlignment="0" applyProtection="0"/>
    <xf numFmtId="174" fontId="57" fillId="0" borderId="200">
      <alignment horizontal="left"/>
    </xf>
    <xf numFmtId="176" fontId="57" fillId="0" borderId="200">
      <alignment horizontal="left"/>
    </xf>
    <xf numFmtId="0" fontId="51" fillId="65" borderId="206" applyNumberFormat="0" applyFont="0" applyAlignment="0" applyProtection="0"/>
    <xf numFmtId="0" fontId="51" fillId="65" borderId="206" applyNumberFormat="0" applyFont="0" applyAlignment="0" applyProtection="0"/>
    <xf numFmtId="175" fontId="57" fillId="0" borderId="200">
      <alignment horizontal="left"/>
    </xf>
    <xf numFmtId="175" fontId="57" fillId="0" borderId="200">
      <alignment horizontal="left"/>
    </xf>
    <xf numFmtId="175" fontId="57" fillId="0" borderId="200">
      <alignment horizontal="left"/>
    </xf>
    <xf numFmtId="176" fontId="57" fillId="0" borderId="200">
      <alignment horizontal="left"/>
    </xf>
    <xf numFmtId="176" fontId="57" fillId="0" borderId="200">
      <alignment horizontal="left"/>
    </xf>
    <xf numFmtId="173" fontId="57" fillId="0" borderId="200">
      <alignment horizontal="left"/>
    </xf>
    <xf numFmtId="0" fontId="51" fillId="65" borderId="206" applyNumberFormat="0" applyFont="0" applyAlignment="0" applyProtection="0"/>
    <xf numFmtId="174" fontId="57" fillId="0" borderId="200">
      <alignment horizontal="left"/>
    </xf>
    <xf numFmtId="0" fontId="85" fillId="70" borderId="197"/>
    <xf numFmtId="0" fontId="85" fillId="70" borderId="197"/>
    <xf numFmtId="174" fontId="57" fillId="0" borderId="200">
      <alignment horizontal="left"/>
    </xf>
    <xf numFmtId="174" fontId="57" fillId="0" borderId="200">
      <alignment horizontal="left"/>
    </xf>
    <xf numFmtId="174"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0" fontId="61" fillId="50" borderId="202" applyNumberFormat="0" applyAlignment="0" applyProtection="0"/>
    <xf numFmtId="0" fontId="51" fillId="65" borderId="206" applyNumberFormat="0" applyFont="0" applyAlignment="0" applyProtection="0"/>
    <xf numFmtId="0" fontId="60" fillId="63" borderId="202" applyNumberFormat="0" applyAlignment="0" applyProtection="0"/>
    <xf numFmtId="0" fontId="18" fillId="0" borderId="199" applyAlignment="0">
      <alignment horizontal="left"/>
    </xf>
    <xf numFmtId="0" fontId="18" fillId="0" borderId="199" applyAlignment="0">
      <alignment horizontal="left"/>
    </xf>
    <xf numFmtId="174" fontId="57" fillId="0" borderId="200">
      <alignment horizontal="left"/>
    </xf>
    <xf numFmtId="173" fontId="57" fillId="0" borderId="200">
      <alignment horizontal="left"/>
    </xf>
    <xf numFmtId="174" fontId="57" fillId="0" borderId="200">
      <alignment horizontal="left"/>
    </xf>
    <xf numFmtId="0" fontId="59" fillId="63" borderId="201" applyNumberFormat="0" applyAlignment="0" applyProtection="0"/>
    <xf numFmtId="0" fontId="103" fillId="64" borderId="202" applyNumberFormat="0" applyAlignment="0" applyProtection="0"/>
    <xf numFmtId="0" fontId="103" fillId="64" borderId="202" applyNumberFormat="0" applyAlignment="0" applyProtection="0"/>
    <xf numFmtId="0" fontId="51" fillId="65" borderId="206" applyNumberFormat="0" applyFont="0" applyAlignment="0" applyProtection="0"/>
    <xf numFmtId="0" fontId="51"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81" fillId="70" borderId="197">
      <alignment horizontal="left"/>
    </xf>
    <xf numFmtId="0" fontId="85" fillId="70" borderId="199">
      <alignment wrapText="1"/>
    </xf>
    <xf numFmtId="0" fontId="85" fillId="70" borderId="199">
      <alignment wrapText="1"/>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0" fontId="52" fillId="65" borderId="206" applyNumberFormat="0" applyFont="0" applyAlignment="0" applyProtection="0"/>
    <xf numFmtId="0" fontId="51" fillId="65" borderId="206" applyNumberFormat="0" applyFont="0" applyAlignment="0" applyProtection="0"/>
    <xf numFmtId="174" fontId="57" fillId="0" borderId="200">
      <alignment horizontal="left"/>
    </xf>
    <xf numFmtId="174" fontId="57" fillId="0" borderId="200">
      <alignment horizontal="left"/>
    </xf>
    <xf numFmtId="173"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3" fontId="57" fillId="0" borderId="200">
      <alignment horizontal="left"/>
    </xf>
    <xf numFmtId="176"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0" fontId="61" fillId="50" borderId="202" applyNumberForma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83" fillId="67" borderId="201" applyNumberForma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176" fontId="57" fillId="0" borderId="197">
      <alignment horizontal="left"/>
    </xf>
    <xf numFmtId="173" fontId="57" fillId="0" borderId="200">
      <alignment horizontal="left"/>
    </xf>
    <xf numFmtId="0" fontId="59" fillId="63" borderId="201" applyNumberFormat="0" applyAlignment="0" applyProtection="0"/>
    <xf numFmtId="0" fontId="62" fillId="0" borderId="203" applyNumberFormat="0" applyFill="0" applyAlignment="0" applyProtection="0"/>
    <xf numFmtId="0" fontId="51" fillId="65" borderId="206" applyNumberFormat="0" applyFont="0" applyAlignment="0" applyProtection="0"/>
    <xf numFmtId="174" fontId="57" fillId="0" borderId="200">
      <alignment horizontal="left"/>
    </xf>
    <xf numFmtId="0" fontId="52" fillId="65" borderId="206" applyNumberFormat="0" applyFont="0" applyAlignment="0" applyProtection="0"/>
    <xf numFmtId="174" fontId="57" fillId="0" borderId="200">
      <alignment horizontal="left"/>
    </xf>
    <xf numFmtId="0" fontId="51" fillId="65" borderId="206" applyNumberFormat="0" applyFont="0" applyAlignment="0" applyProtection="0"/>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0" fontId="61" fillId="50" borderId="202" applyNumberFormat="0" applyAlignment="0" applyProtection="0"/>
    <xf numFmtId="0" fontId="59" fillId="63" borderId="201" applyNumberFormat="0" applyAlignment="0" applyProtection="0"/>
    <xf numFmtId="0" fontId="61" fillId="50" borderId="202" applyNumberForma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17" fillId="65" borderId="206" applyNumberFormat="0" applyFont="0" applyAlignment="0" applyProtection="0"/>
    <xf numFmtId="0" fontId="51" fillId="65" borderId="206" applyNumberFormat="0" applyFont="0" applyAlignment="0" applyProtection="0"/>
    <xf numFmtId="0" fontId="62" fillId="0" borderId="203" applyNumberFormat="0" applyFill="0" applyAlignment="0" applyProtection="0"/>
    <xf numFmtId="0" fontId="52" fillId="65" borderId="206" applyNumberFormat="0" applyFont="0" applyAlignment="0" applyProtection="0"/>
    <xf numFmtId="0" fontId="52"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175" fontId="57" fillId="0" borderId="197">
      <alignment horizontal="left"/>
    </xf>
    <xf numFmtId="173"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6" fontId="57" fillId="0" borderId="200">
      <alignment horizontal="left"/>
    </xf>
    <xf numFmtId="173" fontId="57" fillId="0" borderId="200">
      <alignment horizontal="left"/>
    </xf>
    <xf numFmtId="173" fontId="57" fillId="0" borderId="200">
      <alignment horizontal="left"/>
    </xf>
    <xf numFmtId="176" fontId="57" fillId="0" borderId="200">
      <alignment horizontal="left"/>
    </xf>
    <xf numFmtId="176"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6" fontId="57" fillId="0" borderId="200">
      <alignment horizontal="left"/>
    </xf>
    <xf numFmtId="176" fontId="57" fillId="0" borderId="200">
      <alignment horizontal="left"/>
    </xf>
    <xf numFmtId="0" fontId="52" fillId="65" borderId="206" applyNumberFormat="0" applyFont="0" applyAlignment="0" applyProtection="0"/>
    <xf numFmtId="174" fontId="57" fillId="0" borderId="200">
      <alignment horizontal="left"/>
    </xf>
    <xf numFmtId="176" fontId="57" fillId="0" borderId="200">
      <alignment horizontal="left"/>
    </xf>
    <xf numFmtId="176" fontId="57" fillId="0" borderId="200">
      <alignment horizontal="left"/>
    </xf>
    <xf numFmtId="0" fontId="61" fillId="50" borderId="202" applyNumberFormat="0" applyAlignment="0" applyProtection="0"/>
    <xf numFmtId="176" fontId="57" fillId="0" borderId="200">
      <alignment horizontal="left"/>
    </xf>
    <xf numFmtId="0" fontId="52" fillId="65" borderId="206" applyNumberFormat="0" applyFont="0" applyAlignment="0" applyProtection="0"/>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3" fontId="57" fillId="0" borderId="200">
      <alignment horizontal="left"/>
    </xf>
    <xf numFmtId="0" fontId="51" fillId="65" borderId="206" applyNumberFormat="0" applyFont="0" applyAlignment="0" applyProtection="0"/>
    <xf numFmtId="175" fontId="57" fillId="0" borderId="200">
      <alignment horizontal="left"/>
    </xf>
    <xf numFmtId="175" fontId="57" fillId="0" borderId="200">
      <alignment horizontal="left"/>
    </xf>
    <xf numFmtId="175" fontId="57" fillId="0" borderId="200">
      <alignment horizontal="left"/>
    </xf>
    <xf numFmtId="176" fontId="57" fillId="0" borderId="200">
      <alignment horizontal="left"/>
    </xf>
    <xf numFmtId="173"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6" fontId="57" fillId="0" borderId="200">
      <alignment horizontal="left"/>
    </xf>
    <xf numFmtId="173" fontId="57" fillId="0" borderId="200">
      <alignment horizontal="left"/>
    </xf>
    <xf numFmtId="0" fontId="52" fillId="65" borderId="206" applyNumberFormat="0" applyFont="0" applyAlignment="0" applyProtection="0"/>
    <xf numFmtId="173" fontId="57" fillId="0" borderId="200">
      <alignment horizontal="left"/>
    </xf>
    <xf numFmtId="0" fontId="51" fillId="65" borderId="206" applyNumberFormat="0" applyFont="0" applyAlignment="0" applyProtection="0"/>
    <xf numFmtId="0" fontId="80" fillId="0" borderId="204" applyNumberFormat="0" applyFill="0" applyAlignment="0" applyProtection="0"/>
    <xf numFmtId="174" fontId="57" fillId="0" borderId="197">
      <alignment horizontal="left"/>
    </xf>
    <xf numFmtId="174" fontId="57" fillId="0" borderId="200">
      <alignment horizontal="left"/>
    </xf>
    <xf numFmtId="173" fontId="57" fillId="0" borderId="200">
      <alignment horizontal="left"/>
    </xf>
    <xf numFmtId="0" fontId="61" fillId="50" borderId="202" applyNumberFormat="0" applyAlignment="0" applyProtection="0"/>
    <xf numFmtId="175" fontId="57" fillId="0" borderId="200">
      <alignment horizontal="left"/>
    </xf>
    <xf numFmtId="175" fontId="57" fillId="0" borderId="200">
      <alignment horizontal="left"/>
    </xf>
    <xf numFmtId="175" fontId="57" fillId="0" borderId="200">
      <alignment horizontal="left"/>
    </xf>
    <xf numFmtId="176" fontId="57" fillId="0" borderId="200">
      <alignment horizontal="left"/>
    </xf>
    <xf numFmtId="173" fontId="57" fillId="0" borderId="200">
      <alignment horizontal="left"/>
    </xf>
    <xf numFmtId="176" fontId="57" fillId="0" borderId="200">
      <alignment horizontal="left"/>
    </xf>
    <xf numFmtId="0" fontId="51" fillId="65" borderId="206" applyNumberFormat="0" applyFont="0" applyAlignment="0" applyProtection="0"/>
    <xf numFmtId="176" fontId="57" fillId="0" borderId="197">
      <alignment horizontal="left"/>
    </xf>
    <xf numFmtId="173" fontId="57" fillId="0" borderId="200">
      <alignment horizontal="left"/>
    </xf>
    <xf numFmtId="174" fontId="57" fillId="0" borderId="200">
      <alignment horizontal="left"/>
    </xf>
    <xf numFmtId="173" fontId="57" fillId="0" borderId="200">
      <alignment horizontal="left"/>
    </xf>
    <xf numFmtId="0" fontId="51" fillId="65" borderId="206" applyNumberFormat="0" applyFont="0" applyAlignment="0" applyProtection="0"/>
    <xf numFmtId="0" fontId="52" fillId="65" borderId="206" applyNumberFormat="0" applyFont="0" applyAlignment="0" applyProtection="0"/>
    <xf numFmtId="174"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83" fillId="67" borderId="201"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1" fillId="50" borderId="202" applyNumberFormat="0" applyAlignment="0" applyProtection="0"/>
    <xf numFmtId="0" fontId="60" fillId="63"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103" fillId="64" borderId="202" applyNumberFormat="0" applyAlignment="0" applyProtection="0"/>
    <xf numFmtId="0" fontId="61" fillId="50" borderId="202" applyNumberFormat="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80" fillId="0" borderId="205" applyNumberFormat="0" applyFill="0" applyAlignment="0" applyProtection="0"/>
    <xf numFmtId="0" fontId="80" fillId="0" borderId="205"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51" fillId="65" borderId="206" applyNumberFormat="0" applyFont="0" applyAlignment="0" applyProtection="0"/>
    <xf numFmtId="0" fontId="62" fillId="0" borderId="203" applyNumberFormat="0" applyFill="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80" fillId="0" borderId="204" applyNumberFormat="0" applyFill="0" applyAlignment="0" applyProtection="0"/>
    <xf numFmtId="0" fontId="51"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1" fillId="65" borderId="206" applyNumberFormat="0" applyFont="0" applyAlignment="0" applyProtection="0"/>
    <xf numFmtId="176" fontId="57" fillId="0" borderId="200">
      <alignment horizontal="left"/>
    </xf>
    <xf numFmtId="176" fontId="57" fillId="0" borderId="200">
      <alignment horizontal="left"/>
    </xf>
    <xf numFmtId="173" fontId="57" fillId="0" borderId="200">
      <alignment horizontal="left"/>
    </xf>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60" fillId="63" borderId="202" applyNumberFormat="0" applyAlignment="0" applyProtection="0"/>
    <xf numFmtId="0" fontId="52" fillId="65" borderId="206" applyNumberFormat="0" applyFont="0" applyAlignment="0" applyProtection="0"/>
    <xf numFmtId="0" fontId="52" fillId="65" borderId="206" applyNumberFormat="0" applyFont="0" applyAlignment="0" applyProtection="0"/>
    <xf numFmtId="0" fontId="51" fillId="65" borderId="206" applyNumberFormat="0" applyFont="0" applyAlignment="0" applyProtection="0"/>
    <xf numFmtId="0" fontId="17" fillId="70" borderId="197">
      <alignment horizontal="centerContinuous" wrapText="1"/>
    </xf>
    <xf numFmtId="179" fontId="17" fillId="70" borderId="197">
      <alignment horizontal="centerContinuous" wrapText="1"/>
    </xf>
    <xf numFmtId="174" fontId="57" fillId="0" borderId="200">
      <alignment horizontal="left"/>
    </xf>
    <xf numFmtId="174"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0" fontId="60" fillId="63" borderId="202" applyNumberFormat="0" applyAlignment="0" applyProtection="0"/>
    <xf numFmtId="0" fontId="60" fillId="63" borderId="202" applyNumberFormat="0" applyAlignment="0" applyProtection="0"/>
    <xf numFmtId="0" fontId="62" fillId="0" borderId="203" applyNumberFormat="0" applyFill="0" applyAlignment="0" applyProtection="0"/>
    <xf numFmtId="0" fontId="62" fillId="0" borderId="203" applyNumberFormat="0" applyFill="0" applyAlignment="0" applyProtection="0"/>
    <xf numFmtId="0" fontId="51" fillId="65" borderId="206" applyNumberFormat="0" applyFont="0" applyAlignment="0" applyProtection="0"/>
    <xf numFmtId="0" fontId="51"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62" fillId="0" borderId="203" applyNumberFormat="0" applyFill="0" applyAlignment="0" applyProtection="0"/>
    <xf numFmtId="0" fontId="61" fillId="50" borderId="202" applyNumberFormat="0" applyAlignment="0" applyProtection="0"/>
    <xf numFmtId="0" fontId="61" fillId="50" borderId="202" applyNumberFormat="0" applyAlignment="0" applyProtection="0"/>
    <xf numFmtId="0" fontId="84" fillId="67" borderId="202" applyNumberFormat="0" applyAlignment="0" applyProtection="0"/>
    <xf numFmtId="0" fontId="60" fillId="63" borderId="202" applyNumberFormat="0" applyAlignment="0" applyProtection="0"/>
    <xf numFmtId="0" fontId="60" fillId="63" borderId="202" applyNumberFormat="0" applyAlignment="0" applyProtection="0"/>
    <xf numFmtId="0" fontId="59" fillId="63" borderId="201" applyNumberFormat="0" applyAlignment="0" applyProtection="0"/>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3" fontId="57" fillId="0" borderId="197">
      <alignment horizontal="left"/>
    </xf>
    <xf numFmtId="176" fontId="57" fillId="0" borderId="197">
      <alignment horizontal="left"/>
    </xf>
    <xf numFmtId="174" fontId="57" fillId="0" borderId="197">
      <alignment horizontal="left"/>
    </xf>
    <xf numFmtId="0" fontId="52" fillId="65" borderId="206" applyNumberFormat="0" applyFont="0" applyAlignment="0" applyProtection="0"/>
    <xf numFmtId="175" fontId="57" fillId="0" borderId="197">
      <alignment horizontal="left"/>
    </xf>
    <xf numFmtId="173" fontId="57" fillId="0" borderId="200">
      <alignment horizontal="left"/>
    </xf>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84" fillId="67" borderId="202" applyNumberFormat="0" applyAlignment="0" applyProtection="0"/>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0" fontId="60" fillId="63" borderId="202" applyNumberFormat="0" applyAlignment="0" applyProtection="0"/>
    <xf numFmtId="0" fontId="51" fillId="65" borderId="206" applyNumberFormat="0" applyFont="0" applyAlignment="0" applyProtection="0"/>
    <xf numFmtId="173" fontId="57" fillId="0" borderId="200">
      <alignment horizontal="left"/>
    </xf>
    <xf numFmtId="0" fontId="59" fillId="63" borderId="201" applyNumberFormat="0" applyAlignment="0" applyProtection="0"/>
    <xf numFmtId="0" fontId="51" fillId="65" borderId="206" applyNumberFormat="0" applyFont="0" applyAlignment="0" applyProtection="0"/>
    <xf numFmtId="0" fontId="59" fillId="63" borderId="201" applyNumberFormat="0" applyAlignment="0" applyProtection="0"/>
    <xf numFmtId="0" fontId="52" fillId="65" borderId="206" applyNumberFormat="0" applyFont="0" applyAlignment="0" applyProtection="0"/>
    <xf numFmtId="0" fontId="62" fillId="0" borderId="203" applyNumberFormat="0" applyFill="0" applyAlignment="0" applyProtection="0"/>
    <xf numFmtId="176"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6" fontId="57" fillId="0" borderId="200">
      <alignment horizontal="left"/>
    </xf>
    <xf numFmtId="176" fontId="57" fillId="0" borderId="200">
      <alignment horizontal="left"/>
    </xf>
    <xf numFmtId="0" fontId="103" fillId="64" borderId="202" applyNumberFormat="0" applyAlignment="0" applyProtection="0"/>
    <xf numFmtId="173" fontId="57" fillId="0" borderId="200">
      <alignment horizontal="left"/>
    </xf>
    <xf numFmtId="173" fontId="57" fillId="0" borderId="200">
      <alignment horizontal="left"/>
    </xf>
    <xf numFmtId="0" fontId="51" fillId="65" borderId="206" applyNumberFormat="0" applyFont="0" applyAlignment="0" applyProtection="0"/>
    <xf numFmtId="173" fontId="57" fillId="0" borderId="200">
      <alignment horizontal="left"/>
    </xf>
    <xf numFmtId="173"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6" fontId="57" fillId="0" borderId="200">
      <alignment horizontal="left"/>
    </xf>
    <xf numFmtId="176" fontId="57" fillId="0" borderId="200">
      <alignment horizontal="left"/>
    </xf>
    <xf numFmtId="173" fontId="57" fillId="0" borderId="200">
      <alignment horizontal="left"/>
    </xf>
    <xf numFmtId="0" fontId="52" fillId="65" borderId="206" applyNumberFormat="0" applyFont="0" applyAlignment="0" applyProtection="0"/>
    <xf numFmtId="176" fontId="57" fillId="0" borderId="200">
      <alignment horizontal="left"/>
    </xf>
    <xf numFmtId="173" fontId="57" fillId="0" borderId="200">
      <alignment horizontal="left"/>
    </xf>
    <xf numFmtId="176" fontId="57" fillId="0" borderId="200">
      <alignment horizontal="left"/>
    </xf>
    <xf numFmtId="176" fontId="57" fillId="0" borderId="200">
      <alignment horizontal="left"/>
    </xf>
    <xf numFmtId="0" fontId="147" fillId="71" borderId="196">
      <alignment horizontal="left" vertical="top" wrapText="1"/>
    </xf>
    <xf numFmtId="176" fontId="57" fillId="0" borderId="200">
      <alignment horizontal="left"/>
    </xf>
    <xf numFmtId="176"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5" fontId="57" fillId="0" borderId="197">
      <alignment horizontal="left"/>
    </xf>
    <xf numFmtId="175" fontId="57" fillId="0" borderId="197">
      <alignment horizontal="left"/>
    </xf>
    <xf numFmtId="176" fontId="57" fillId="0" borderId="197">
      <alignment horizontal="left"/>
    </xf>
    <xf numFmtId="173" fontId="57" fillId="0" borderId="197">
      <alignment horizontal="left"/>
    </xf>
    <xf numFmtId="174" fontId="57" fillId="0" borderId="197">
      <alignment horizontal="left"/>
    </xf>
    <xf numFmtId="0" fontId="18" fillId="0" borderId="199" applyAlignment="0">
      <alignment horizontal="left"/>
    </xf>
    <xf numFmtId="0" fontId="18" fillId="0" borderId="199" applyAlignment="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0" fontId="51"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83" fillId="67" borderId="201" applyNumberForma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62" fillId="0" borderId="203" applyNumberFormat="0" applyFill="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84" fillId="67" borderId="202" applyNumberFormat="0" applyAlignment="0" applyProtection="0"/>
    <xf numFmtId="0" fontId="60" fillId="63" borderId="202" applyNumberFormat="0" applyAlignment="0" applyProtection="0"/>
    <xf numFmtId="0" fontId="59" fillId="63" borderId="201" applyNumberFormat="0" applyAlignment="0" applyProtection="0"/>
    <xf numFmtId="0" fontId="59" fillId="63" borderId="201" applyNumberFormat="0" applyAlignment="0" applyProtection="0"/>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6"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9" fontId="183" fillId="70" borderId="199">
      <alignment wrapText="1"/>
    </xf>
    <xf numFmtId="176" fontId="57" fillId="0" borderId="197">
      <alignment horizontal="left"/>
    </xf>
    <xf numFmtId="175" fontId="57" fillId="0" borderId="197">
      <alignment horizontal="left"/>
    </xf>
    <xf numFmtId="174" fontId="57" fillId="0" borderId="197">
      <alignment horizontal="left"/>
    </xf>
    <xf numFmtId="174" fontId="57" fillId="0" borderId="197">
      <alignment horizontal="left"/>
    </xf>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61" fillId="50" borderId="202" applyNumberFormat="0" applyAlignment="0" applyProtection="0"/>
    <xf numFmtId="0" fontId="61" fillId="50" borderId="202" applyNumberFormat="0" applyAlignment="0" applyProtection="0"/>
    <xf numFmtId="0" fontId="60" fillId="63" borderId="202" applyNumberFormat="0" applyAlignment="0" applyProtection="0"/>
    <xf numFmtId="0" fontId="59" fillId="63" borderId="201" applyNumberFormat="0" applyAlignment="0" applyProtection="0"/>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6" fontId="57" fillId="0" borderId="197">
      <alignment horizontal="left"/>
    </xf>
    <xf numFmtId="175" fontId="57" fillId="0" borderId="197">
      <alignment horizontal="left"/>
    </xf>
    <xf numFmtId="0" fontId="51" fillId="65" borderId="206" applyNumberFormat="0" applyFont="0" applyAlignment="0" applyProtection="0"/>
    <xf numFmtId="0" fontId="51" fillId="65" borderId="206" applyNumberFormat="0" applyFont="0" applyAlignment="0" applyProtection="0"/>
    <xf numFmtId="0" fontId="52" fillId="65" borderId="206" applyNumberFormat="0" applyFont="0" applyAlignment="0" applyProtection="0"/>
    <xf numFmtId="0" fontId="59" fillId="63" borderId="201" applyNumberFormat="0" applyAlignment="0" applyProtection="0"/>
    <xf numFmtId="0" fontId="51" fillId="65" borderId="206" applyNumberFormat="0" applyFont="0" applyAlignment="0" applyProtection="0"/>
    <xf numFmtId="0" fontId="51" fillId="65" borderId="206" applyNumberFormat="0" applyFont="0" applyAlignment="0" applyProtection="0"/>
    <xf numFmtId="0" fontId="61" fillId="50" borderId="202" applyNumberFormat="0" applyAlignment="0" applyProtection="0"/>
    <xf numFmtId="0" fontId="84" fillId="67" borderId="202" applyNumberFormat="0" applyAlignment="0" applyProtection="0"/>
    <xf numFmtId="0" fontId="51"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83" fillId="67" borderId="201" applyNumberFormat="0" applyAlignment="0" applyProtection="0"/>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9" fontId="183" fillId="70" borderId="199">
      <alignment wrapText="1"/>
    </xf>
    <xf numFmtId="0" fontId="85" fillId="0" borderId="197"/>
    <xf numFmtId="0" fontId="51" fillId="65" borderId="206" applyNumberFormat="0" applyFont="0" applyAlignment="0" applyProtection="0"/>
    <xf numFmtId="0" fontId="84" fillId="67" borderId="202" applyNumberFormat="0" applyAlignment="0" applyProtection="0"/>
    <xf numFmtId="0" fontId="51" fillId="65" borderId="206" applyNumberFormat="0" applyFont="0" applyAlignment="0" applyProtection="0"/>
    <xf numFmtId="0" fontId="84" fillId="67" borderId="202" applyNumberFormat="0" applyAlignment="0" applyProtection="0"/>
    <xf numFmtId="0" fontId="51" fillId="65" borderId="206" applyNumberFormat="0" applyFont="0" applyAlignment="0" applyProtection="0"/>
    <xf numFmtId="0" fontId="109" fillId="65" borderId="206" applyNumberFormat="0" applyFont="0" applyAlignment="0" applyProtection="0"/>
    <xf numFmtId="0" fontId="51" fillId="65" borderId="206" applyNumberFormat="0" applyFont="0" applyAlignment="0" applyProtection="0"/>
    <xf numFmtId="0" fontId="84" fillId="67" borderId="202" applyNumberFormat="0" applyAlignment="0" applyProtection="0"/>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4"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109" fillId="65" borderId="206" applyNumberFormat="0" applyFont="0" applyAlignment="0" applyProtection="0"/>
    <xf numFmtId="0" fontId="109" fillId="65" borderId="206" applyNumberFormat="0" applyFont="0" applyAlignment="0" applyProtection="0"/>
    <xf numFmtId="0" fontId="157" fillId="67" borderId="201" applyNumberFormat="0" applyAlignment="0" applyProtection="0"/>
    <xf numFmtId="0" fontId="83" fillId="67" borderId="201" applyNumberFormat="0" applyAlignment="0" applyProtection="0"/>
    <xf numFmtId="0" fontId="158" fillId="63" borderId="201" applyNumberFormat="0" applyAlignment="0" applyProtection="0"/>
    <xf numFmtId="0" fontId="161" fillId="67" borderId="202" applyNumberFormat="0" applyAlignment="0" applyProtection="0"/>
    <xf numFmtId="0" fontId="84" fillId="67" borderId="202" applyNumberFormat="0" applyAlignment="0" applyProtection="0"/>
    <xf numFmtId="0" fontId="163" fillId="63" borderId="202" applyNumberFormat="0" applyAlignment="0" applyProtection="0"/>
    <xf numFmtId="179" fontId="159" fillId="67" borderId="202" applyNumberFormat="0" applyAlignment="0" applyProtection="0"/>
    <xf numFmtId="179" fontId="159" fillId="67" borderId="202" applyNumberFormat="0" applyAlignment="0" applyProtection="0"/>
    <xf numFmtId="0" fontId="168" fillId="64" borderId="202" applyNumberFormat="0" applyAlignment="0" applyProtection="0"/>
    <xf numFmtId="0" fontId="103" fillId="64" borderId="202" applyNumberFormat="0" applyAlignment="0" applyProtection="0"/>
    <xf numFmtId="0" fontId="169" fillId="50" borderId="202" applyNumberFormat="0" applyAlignment="0" applyProtection="0"/>
    <xf numFmtId="0" fontId="80" fillId="0" borderId="204" applyNumberFormat="0" applyFill="0" applyAlignment="0" applyProtection="0"/>
    <xf numFmtId="0" fontId="28" fillId="0" borderId="204" applyNumberFormat="0" applyFill="0" applyAlignment="0" applyProtection="0"/>
    <xf numFmtId="0" fontId="170" fillId="0" borderId="204" applyNumberFormat="0" applyFill="0" applyAlignment="0" applyProtection="0"/>
    <xf numFmtId="0" fontId="171" fillId="0" borderId="204" applyNumberFormat="0" applyFill="0" applyAlignment="0" applyProtection="0"/>
    <xf numFmtId="0" fontId="33" fillId="0" borderId="204" applyNumberFormat="0" applyFill="0" applyAlignment="0" applyProtection="0"/>
    <xf numFmtId="0" fontId="33" fillId="0" borderId="204" applyNumberFormat="0" applyFill="0" applyAlignment="0" applyProtection="0"/>
    <xf numFmtId="0" fontId="55" fillId="0" borderId="203" applyNumberFormat="0" applyFill="0" applyAlignment="0" applyProtection="0"/>
    <xf numFmtId="0" fontId="17" fillId="64" borderId="206" applyNumberFormat="0" applyFont="0" applyAlignment="0" applyProtection="0"/>
    <xf numFmtId="179" fontId="182" fillId="64" borderId="202" applyNumberFormat="0" applyAlignment="0" applyProtection="0"/>
    <xf numFmtId="179" fontId="182" fillId="64" borderId="202" applyNumberFormat="0" applyAlignment="0" applyProtection="0"/>
    <xf numFmtId="179" fontId="191" fillId="65" borderId="206" applyNumberFormat="0" applyFont="0" applyAlignment="0" applyProtection="0"/>
    <xf numFmtId="179" fontId="191" fillId="65" borderId="206" applyNumberFormat="0" applyFont="0" applyAlignment="0" applyProtection="0"/>
    <xf numFmtId="0" fontId="54" fillId="65" borderId="206" applyNumberFormat="0" applyFont="0" applyAlignment="0" applyProtection="0"/>
    <xf numFmtId="0" fontId="54" fillId="65" borderId="206" applyNumberFormat="0" applyFont="0" applyAlignment="0" applyProtection="0"/>
    <xf numFmtId="0" fontId="52" fillId="65" borderId="206" applyNumberFormat="0" applyFont="0" applyAlignment="0" applyProtection="0"/>
    <xf numFmtId="0" fontId="54" fillId="65" borderId="206" applyNumberFormat="0" applyFont="0" applyAlignment="0" applyProtection="0"/>
    <xf numFmtId="0" fontId="54" fillId="65" borderId="206" applyNumberFormat="0" applyFont="0" applyAlignment="0" applyProtection="0"/>
    <xf numFmtId="0" fontId="17" fillId="65" borderId="206" applyNumberFormat="0" applyFont="0" applyAlignment="0" applyProtection="0"/>
    <xf numFmtId="179" fontId="192" fillId="67" borderId="201" applyNumberFormat="0" applyAlignment="0" applyProtection="0"/>
    <xf numFmtId="179" fontId="192" fillId="67" borderId="201" applyNumberFormat="0" applyAlignment="0" applyProtection="0"/>
    <xf numFmtId="179" fontId="9" fillId="0" borderId="205" applyNumberFormat="0" applyFill="0" applyAlignment="0" applyProtection="0"/>
    <xf numFmtId="179" fontId="33" fillId="0" borderId="204" applyNumberFormat="0" applyFill="0" applyAlignment="0" applyProtection="0"/>
    <xf numFmtId="179" fontId="9" fillId="0" borderId="205" applyNumberFormat="0" applyFill="0" applyAlignment="0" applyProtection="0"/>
    <xf numFmtId="0" fontId="51" fillId="65" borderId="206" applyNumberFormat="0" applyFont="0" applyAlignment="0" applyProtection="0"/>
    <xf numFmtId="0" fontId="83" fillId="63" borderId="201" applyNumberFormat="0" applyAlignment="0" applyProtection="0"/>
    <xf numFmtId="0" fontId="83" fillId="63" borderId="201" applyNumberFormat="0" applyAlignment="0" applyProtection="0"/>
    <xf numFmtId="0" fontId="237" fillId="63" borderId="202" applyNumberFormat="0" applyAlignment="0" applyProtection="0"/>
    <xf numFmtId="0" fontId="237" fillId="63" borderId="202" applyNumberFormat="0" applyAlignment="0" applyProtection="0"/>
    <xf numFmtId="0" fontId="237" fillId="63" borderId="202" applyNumberFormat="0" applyAlignment="0" applyProtection="0"/>
    <xf numFmtId="0" fontId="103" fillId="50" borderId="202" applyNumberFormat="0" applyAlignment="0" applyProtection="0"/>
    <xf numFmtId="0" fontId="103" fillId="50" borderId="202" applyNumberFormat="0" applyAlignment="0" applyProtection="0"/>
    <xf numFmtId="0" fontId="103" fillId="50" borderId="202" applyNumberFormat="0" applyAlignment="0" applyProtection="0"/>
    <xf numFmtId="0" fontId="80" fillId="0" borderId="203" applyNumberFormat="0" applyFill="0" applyAlignment="0" applyProtection="0"/>
    <xf numFmtId="0" fontId="80" fillId="0" borderId="203" applyNumberFormat="0" applyFill="0" applyAlignment="0" applyProtection="0"/>
    <xf numFmtId="0" fontId="33" fillId="0" borderId="204" applyNumberFormat="0" applyFill="0" applyAlignment="0" applyProtection="0"/>
    <xf numFmtId="0" fontId="17" fillId="65" borderId="206" applyNumberFormat="0" applyFont="0" applyAlignment="0" applyProtection="0"/>
    <xf numFmtId="0" fontId="17" fillId="65" borderId="206" applyNumberFormat="0" applyFont="0" applyAlignment="0" applyProtection="0"/>
    <xf numFmtId="0" fontId="83" fillId="63" borderId="201" applyNumberFormat="0" applyAlignment="0" applyProtection="0"/>
    <xf numFmtId="0" fontId="83" fillId="63" borderId="201" applyNumberFormat="0" applyAlignment="0" applyProtection="0"/>
    <xf numFmtId="0" fontId="237" fillId="63" borderId="202" applyNumberFormat="0" applyAlignment="0" applyProtection="0"/>
    <xf numFmtId="0" fontId="237" fillId="63" borderId="202" applyNumberFormat="0" applyAlignment="0" applyProtection="0"/>
    <xf numFmtId="0" fontId="237" fillId="63" borderId="202" applyNumberFormat="0" applyAlignment="0" applyProtection="0"/>
    <xf numFmtId="0" fontId="103" fillId="50" borderId="202" applyNumberFormat="0" applyAlignment="0" applyProtection="0"/>
    <xf numFmtId="0" fontId="103" fillId="50" borderId="202" applyNumberFormat="0" applyAlignment="0" applyProtection="0"/>
    <xf numFmtId="0" fontId="103" fillId="50" borderId="202" applyNumberFormat="0" applyAlignment="0" applyProtection="0"/>
    <xf numFmtId="0" fontId="80" fillId="0" borderId="203" applyNumberFormat="0" applyFill="0" applyAlignment="0" applyProtection="0"/>
    <xf numFmtId="0" fontId="80" fillId="0" borderId="203" applyNumberFormat="0" applyFill="0" applyAlignment="0" applyProtection="0"/>
    <xf numFmtId="0" fontId="17" fillId="65" borderId="206" applyNumberFormat="0" applyFont="0" applyAlignment="0" applyProtection="0"/>
    <xf numFmtId="0" fontId="17" fillId="65" borderId="206" applyNumberFormat="0" applyFont="0" applyAlignment="0" applyProtection="0"/>
    <xf numFmtId="0" fontId="54" fillId="65" borderId="206" applyNumberFormat="0" applyFont="0" applyAlignment="0" applyProtection="0"/>
    <xf numFmtId="0" fontId="59" fillId="63" borderId="201" applyNumberFormat="0" applyAlignment="0" applyProtection="0"/>
    <xf numFmtId="0" fontId="60" fillId="63" borderId="202" applyNumberFormat="0" applyAlignment="0" applyProtection="0"/>
    <xf numFmtId="0" fontId="62" fillId="0" borderId="203" applyNumberFormat="0" applyFill="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17" fillId="65" borderId="206" applyNumberFormat="0" applyFont="0" applyAlignment="0" applyProtection="0"/>
    <xf numFmtId="0" fontId="114" fillId="65" borderId="206" applyNumberFormat="0" applyFont="0" applyAlignment="0" applyProtection="0"/>
    <xf numFmtId="0" fontId="17" fillId="65" borderId="206" applyNumberFormat="0" applyFont="0" applyAlignment="0" applyProtection="0"/>
    <xf numFmtId="173" fontId="57" fillId="0" borderId="212">
      <alignment horizontal="left"/>
    </xf>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2" fillId="65" borderId="218" applyNumberFormat="0" applyFont="0" applyAlignment="0" applyProtection="0"/>
    <xf numFmtId="0" fontId="51" fillId="65" borderId="218" applyNumberFormat="0" applyFont="0" applyAlignment="0" applyProtection="0"/>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4"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5"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6"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173" fontId="57" fillId="0" borderId="200">
      <alignment horizontal="left"/>
    </xf>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59" fillId="63" borderId="201" applyNumberFormat="0" applyAlignment="0" applyProtection="0"/>
    <xf numFmtId="0" fontId="83" fillId="67" borderId="201" applyNumberFormat="0" applyAlignment="0" applyProtection="0"/>
    <xf numFmtId="0" fontId="83" fillId="67" borderId="201" applyNumberFormat="0" applyAlignment="0" applyProtection="0"/>
    <xf numFmtId="0" fontId="83" fillId="67" borderId="201" applyNumberFormat="0" applyAlignment="0" applyProtection="0"/>
    <xf numFmtId="0" fontId="83" fillId="67" borderId="201" applyNumberFormat="0" applyAlignment="0" applyProtection="0"/>
    <xf numFmtId="0" fontId="83" fillId="67" borderId="201"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60" fillId="63" borderId="202" applyNumberFormat="0" applyAlignment="0" applyProtection="0"/>
    <xf numFmtId="0" fontId="84" fillId="67" borderId="202" applyNumberFormat="0" applyAlignment="0" applyProtection="0"/>
    <xf numFmtId="0" fontId="84" fillId="67" borderId="202" applyNumberFormat="0" applyAlignment="0" applyProtection="0"/>
    <xf numFmtId="0" fontId="84" fillId="67" borderId="202" applyNumberFormat="0" applyAlignment="0" applyProtection="0"/>
    <xf numFmtId="0" fontId="84" fillId="67" borderId="202" applyNumberFormat="0" applyAlignment="0" applyProtection="0"/>
    <xf numFmtId="0" fontId="84" fillId="67" borderId="202" applyNumberFormat="0" applyAlignment="0" applyProtection="0"/>
    <xf numFmtId="174" fontId="57" fillId="0" borderId="212">
      <alignment horizontal="left"/>
    </xf>
    <xf numFmtId="173" fontId="57" fillId="0" borderId="212">
      <alignment horizontal="left"/>
    </xf>
    <xf numFmtId="0" fontId="59" fillId="63" borderId="213" applyNumberFormat="0" applyAlignment="0" applyProtection="0"/>
    <xf numFmtId="0" fontId="51" fillId="65" borderId="218" applyNumberFormat="0" applyFont="0" applyAlignment="0" applyProtection="0"/>
    <xf numFmtId="0" fontId="51" fillId="65" borderId="218" applyNumberFormat="0" applyFon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179" fontId="147" fillId="71" borderId="209">
      <alignment horizontal="left" vertical="top" wrapText="1"/>
    </xf>
    <xf numFmtId="174"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0" fontId="83" fillId="67" borderId="213" applyNumberFormat="0" applyAlignment="0" applyProtection="0"/>
    <xf numFmtId="0" fontId="60" fillId="63" borderId="214" applyNumberFormat="0" applyAlignment="0" applyProtection="0"/>
    <xf numFmtId="0" fontId="62" fillId="0" borderId="215" applyNumberFormat="0" applyFill="0" applyAlignment="0" applyProtection="0"/>
    <xf numFmtId="0" fontId="62" fillId="0" borderId="215" applyNumberFormat="0" applyFill="0" applyAlignment="0" applyProtection="0"/>
    <xf numFmtId="0" fontId="51" fillId="65" borderId="218" applyNumberFormat="0" applyFont="0" applyAlignment="0" applyProtection="0"/>
    <xf numFmtId="0" fontId="52" fillId="65" borderId="218" applyNumberFormat="0" applyFont="0" applyAlignment="0" applyProtection="0"/>
    <xf numFmtId="174" fontId="57" fillId="0" borderId="212">
      <alignment horizontal="left"/>
    </xf>
    <xf numFmtId="174" fontId="57" fillId="0" borderId="212">
      <alignment horizontal="left"/>
    </xf>
    <xf numFmtId="173" fontId="57" fillId="0" borderId="212">
      <alignment horizontal="left"/>
    </xf>
    <xf numFmtId="173" fontId="57" fillId="0" borderId="212">
      <alignment horizontal="left"/>
    </xf>
    <xf numFmtId="0" fontId="51" fillId="65" borderId="218" applyNumberFormat="0" applyFont="0" applyAlignment="0" applyProtection="0"/>
    <xf numFmtId="0" fontId="109"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173" fontId="57" fillId="0" borderId="209">
      <alignment horizontal="left"/>
    </xf>
    <xf numFmtId="174" fontId="57" fillId="0" borderId="212">
      <alignment horizontal="left"/>
    </xf>
    <xf numFmtId="173" fontId="57" fillId="0" borderId="212">
      <alignment horizontal="left"/>
    </xf>
    <xf numFmtId="0" fontId="61" fillId="50" borderId="214" applyNumberFormat="0" applyAlignment="0" applyProtection="0"/>
    <xf numFmtId="0" fontId="85" fillId="0" borderId="209"/>
    <xf numFmtId="173" fontId="57" fillId="0" borderId="212">
      <alignment horizontal="left"/>
    </xf>
    <xf numFmtId="0" fontId="59" fillId="63" borderId="213" applyNumberFormat="0" applyAlignment="0" applyProtection="0"/>
    <xf numFmtId="0" fontId="61" fillId="50" borderId="214" applyNumberFormat="0" applyAlignment="0" applyProtection="0"/>
    <xf numFmtId="0" fontId="52" fillId="65" borderId="218" applyNumberFormat="0" applyFont="0" applyAlignment="0" applyProtection="0"/>
    <xf numFmtId="174" fontId="57" fillId="0" borderId="212">
      <alignment horizontal="left"/>
    </xf>
    <xf numFmtId="0" fontId="51" fillId="65" borderId="218" applyNumberFormat="0" applyFont="0" applyAlignment="0" applyProtection="0"/>
    <xf numFmtId="0" fontId="18" fillId="0" borderId="211" applyAlignment="0">
      <alignment horizontal="left"/>
    </xf>
    <xf numFmtId="174" fontId="57" fillId="0" borderId="209">
      <alignment horizontal="left"/>
    </xf>
    <xf numFmtId="173" fontId="57" fillId="0" borderId="209">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0" fontId="59" fillId="63" borderId="213" applyNumberFormat="0" applyAlignment="0" applyProtection="0"/>
    <xf numFmtId="0" fontId="59" fillId="63" borderId="213" applyNumberFormat="0" applyAlignment="0" applyProtection="0"/>
    <xf numFmtId="0" fontId="83" fillId="67" borderId="213" applyNumberFormat="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1" fillId="65" borderId="218" applyNumberFormat="0" applyFont="0" applyAlignment="0" applyProtection="0"/>
    <xf numFmtId="0" fontId="109"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174" fontId="57" fillId="0" borderId="212">
      <alignment horizontal="left"/>
    </xf>
    <xf numFmtId="173" fontId="57" fillId="0" borderId="212">
      <alignment horizontal="left"/>
    </xf>
    <xf numFmtId="0" fontId="60" fillId="63" borderId="214" applyNumberFormat="0" applyAlignment="0" applyProtection="0"/>
    <xf numFmtId="0" fontId="62" fillId="0" borderId="215" applyNumberFormat="0" applyFill="0" applyAlignment="0" applyProtection="0"/>
    <xf numFmtId="0" fontId="51" fillId="65" borderId="218" applyNumberFormat="0" applyFont="0" applyAlignment="0" applyProtection="0"/>
    <xf numFmtId="179" fontId="17" fillId="44" borderId="209"/>
    <xf numFmtId="179" fontId="85" fillId="70" borderId="211">
      <alignment wrapText="1"/>
    </xf>
    <xf numFmtId="174"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0" fontId="83" fillId="67" borderId="213" applyNumberFormat="0" applyAlignment="0" applyProtection="0"/>
    <xf numFmtId="0" fontId="60" fillId="63" borderId="214" applyNumberFormat="0" applyAlignment="0" applyProtection="0"/>
    <xf numFmtId="0" fontId="60" fillId="63" borderId="214" applyNumberFormat="0" applyAlignment="0" applyProtection="0"/>
    <xf numFmtId="0" fontId="62" fillId="0" borderId="215" applyNumberFormat="0" applyFill="0" applyAlignment="0" applyProtection="0"/>
    <xf numFmtId="0" fontId="62" fillId="0" borderId="215" applyNumberFormat="0" applyFill="0" applyAlignment="0" applyProtection="0"/>
    <xf numFmtId="0" fontId="109" fillId="65" borderId="218" applyNumberFormat="0" applyFont="0" applyAlignment="0" applyProtection="0"/>
    <xf numFmtId="0" fontId="51"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61" fillId="50" borderId="202" applyNumberFormat="0" applyAlignment="0" applyProtection="0"/>
    <xf numFmtId="0" fontId="103" fillId="64" borderId="202" applyNumberFormat="0" applyAlignment="0" applyProtection="0"/>
    <xf numFmtId="0" fontId="103" fillId="64" borderId="202" applyNumberFormat="0" applyAlignment="0" applyProtection="0"/>
    <xf numFmtId="0" fontId="103" fillId="64" borderId="202" applyNumberFormat="0" applyAlignment="0" applyProtection="0"/>
    <xf numFmtId="0" fontId="103" fillId="64" borderId="202" applyNumberFormat="0" applyAlignment="0" applyProtection="0"/>
    <xf numFmtId="0" fontId="103" fillId="64" borderId="202" applyNumberFormat="0" applyAlignment="0" applyProtection="0"/>
    <xf numFmtId="0" fontId="103" fillId="64" borderId="202" applyNumberFormat="0" applyAlignment="0" applyProtection="0"/>
    <xf numFmtId="0" fontId="61" fillId="50" borderId="202" applyNumberFormat="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80" fillId="0" borderId="205" applyNumberFormat="0" applyFill="0" applyAlignment="0" applyProtection="0"/>
    <xf numFmtId="0" fontId="80" fillId="0" borderId="205" applyNumberFormat="0" applyFill="0" applyAlignment="0" applyProtection="0"/>
    <xf numFmtId="0" fontId="80" fillId="0" borderId="205" applyNumberFormat="0" applyFill="0" applyAlignment="0" applyProtection="0"/>
    <xf numFmtId="0" fontId="80" fillId="0" borderId="205" applyNumberFormat="0" applyFill="0" applyAlignment="0" applyProtection="0"/>
    <xf numFmtId="0" fontId="80" fillId="0" borderId="205"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0" fontId="62" fillId="0" borderId="203" applyNumberFormat="0" applyFill="0" applyAlignment="0" applyProtection="0"/>
    <xf numFmtId="174" fontId="57" fillId="0" borderId="212">
      <alignment horizontal="left"/>
    </xf>
    <xf numFmtId="174" fontId="57" fillId="0" borderId="212">
      <alignment horizontal="left"/>
    </xf>
    <xf numFmtId="174" fontId="57" fillId="0" borderId="212">
      <alignment horizontal="left"/>
    </xf>
    <xf numFmtId="173" fontId="57" fillId="0" borderId="212">
      <alignment horizontal="left"/>
    </xf>
    <xf numFmtId="0" fontId="60" fillId="63" borderId="214" applyNumberFormat="0" applyAlignment="0" applyProtection="0"/>
    <xf numFmtId="0" fontId="80" fillId="0" borderId="217" applyNumberFormat="0" applyFill="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2"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109"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109"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174" fontId="57" fillId="0" borderId="209">
      <alignment horizontal="left"/>
    </xf>
    <xf numFmtId="173" fontId="57" fillId="0" borderId="209">
      <alignment horizontal="left"/>
    </xf>
    <xf numFmtId="176" fontId="57" fillId="0" borderId="209">
      <alignment horizontal="left"/>
    </xf>
    <xf numFmtId="173" fontId="57" fillId="0" borderId="209">
      <alignment horizontal="left"/>
    </xf>
    <xf numFmtId="0" fontId="18" fillId="0" borderId="211" applyAlignment="0">
      <alignment horizontal="left"/>
    </xf>
    <xf numFmtId="0" fontId="18" fillId="0" borderId="211" applyAlignment="0">
      <alignment horizontal="left"/>
    </xf>
    <xf numFmtId="0" fontId="18" fillId="0" borderId="211" applyAlignment="0">
      <alignment horizontal="left"/>
    </xf>
    <xf numFmtId="0" fontId="18" fillId="0" borderId="211" applyAlignment="0">
      <alignment horizontal="left"/>
    </xf>
    <xf numFmtId="0" fontId="17" fillId="70" borderId="209">
      <alignment horizontal="centerContinuous" wrapText="1"/>
    </xf>
    <xf numFmtId="0" fontId="85" fillId="70" borderId="211">
      <alignment wrapText="1"/>
    </xf>
    <xf numFmtId="175" fontId="57" fillId="0" borderId="209">
      <alignment horizontal="left"/>
    </xf>
    <xf numFmtId="0" fontId="147" fillId="71" borderId="210">
      <alignment horizontal="left" vertical="top"/>
    </xf>
    <xf numFmtId="179" fontId="17" fillId="70" borderId="209">
      <alignment horizontal="centerContinuous" wrapText="1"/>
    </xf>
    <xf numFmtId="179" fontId="193" fillId="71" borderId="210">
      <alignment horizontal="left" vertical="top" wrapText="1"/>
    </xf>
    <xf numFmtId="179" fontId="85" fillId="70" borderId="211">
      <alignment wrapText="1"/>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6"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0" fontId="59" fillId="63" borderId="213" applyNumberFormat="0" applyAlignment="0" applyProtection="0"/>
    <xf numFmtId="0" fontId="60" fillId="63" borderId="214" applyNumberFormat="0" applyAlignment="0" applyProtection="0"/>
    <xf numFmtId="0" fontId="62" fillId="0" borderId="215" applyNumberFormat="0" applyFill="0" applyAlignment="0" applyProtection="0"/>
    <xf numFmtId="0" fontId="80" fillId="0" borderId="217" applyNumberFormat="0" applyFill="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17"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176" fontId="57" fillId="0" borderId="212">
      <alignment horizontal="left"/>
    </xf>
    <xf numFmtId="173" fontId="57" fillId="0" borderId="212">
      <alignment horizontal="left"/>
    </xf>
    <xf numFmtId="0" fontId="61" fillId="50" borderId="214" applyNumberFormat="0" applyAlignment="0" applyProtection="0"/>
    <xf numFmtId="0" fontId="103" fillId="64" borderId="214" applyNumberFormat="0" applyAlignment="0" applyProtection="0"/>
    <xf numFmtId="0" fontId="51" fillId="65" borderId="218" applyNumberFormat="0" applyFont="0" applyAlignment="0" applyProtection="0"/>
    <xf numFmtId="0" fontId="80" fillId="0" borderId="216" applyNumberFormat="0" applyFill="0" applyAlignment="0" applyProtection="0"/>
    <xf numFmtId="0" fontId="51" fillId="65" borderId="218" applyNumberFormat="0" applyFont="0" applyAlignment="0" applyProtection="0"/>
    <xf numFmtId="176" fontId="57" fillId="0" borderId="212">
      <alignment horizontal="left"/>
    </xf>
    <xf numFmtId="176" fontId="57" fillId="0" borderId="212">
      <alignment horizontal="left"/>
    </xf>
    <xf numFmtId="0" fontId="51" fillId="65" borderId="218" applyNumberFormat="0" applyFont="0" applyAlignment="0" applyProtection="0"/>
    <xf numFmtId="0" fontId="51" fillId="65" borderId="218" applyNumberFormat="0" applyFont="0" applyAlignment="0" applyProtection="0"/>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0" fontId="59" fillId="63" borderId="213" applyNumberForma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60" fillId="63" borderId="214" applyNumberFormat="0" applyAlignment="0" applyProtection="0"/>
    <xf numFmtId="173" fontId="57" fillId="0" borderId="212">
      <alignment horizontal="left"/>
    </xf>
    <xf numFmtId="0" fontId="52" fillId="65" borderId="218" applyNumberFormat="0" applyFont="0" applyAlignment="0" applyProtection="0"/>
    <xf numFmtId="0" fontId="51" fillId="65" borderId="218" applyNumberFormat="0" applyFont="0" applyAlignment="0" applyProtection="0"/>
    <xf numFmtId="0" fontId="85" fillId="70" borderId="211">
      <alignment wrapText="1"/>
    </xf>
    <xf numFmtId="0" fontId="18" fillId="0" borderId="211" applyAlignment="0">
      <alignment horizontal="left"/>
    </xf>
    <xf numFmtId="173" fontId="57" fillId="0" borderId="212">
      <alignment horizontal="left"/>
    </xf>
    <xf numFmtId="0" fontId="51"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174" fontId="57" fillId="0" borderId="212">
      <alignment horizontal="left"/>
    </xf>
    <xf numFmtId="0" fontId="52" fillId="65" borderId="218" applyNumberFormat="0" applyFont="0" applyAlignment="0" applyProtection="0"/>
    <xf numFmtId="174" fontId="57" fillId="0" borderId="212">
      <alignment horizontal="left"/>
    </xf>
    <xf numFmtId="0" fontId="109" fillId="65" borderId="206" applyNumberFormat="0" applyFont="0" applyAlignment="0" applyProtection="0"/>
    <xf numFmtId="176" fontId="57" fillId="0" borderId="212">
      <alignment horizontal="left"/>
    </xf>
    <xf numFmtId="176" fontId="57" fillId="0" borderId="212">
      <alignment horizontal="left"/>
    </xf>
    <xf numFmtId="0" fontId="51" fillId="65" borderId="218" applyNumberFormat="0" applyFont="0" applyAlignment="0" applyProtection="0"/>
    <xf numFmtId="0" fontId="51"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174" fontId="57" fillId="0" borderId="212">
      <alignment horizontal="left"/>
    </xf>
    <xf numFmtId="174"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4" fontId="57" fillId="0" borderId="212">
      <alignment horizontal="left"/>
    </xf>
    <xf numFmtId="176" fontId="57" fillId="0" borderId="212">
      <alignment horizontal="left"/>
    </xf>
    <xf numFmtId="0" fontId="51" fillId="65" borderId="218" applyNumberFormat="0" applyFont="0" applyAlignment="0" applyProtection="0"/>
    <xf numFmtId="173" fontId="57" fillId="0" borderId="212">
      <alignment horizontal="left"/>
    </xf>
    <xf numFmtId="174" fontId="57" fillId="0" borderId="212">
      <alignment horizontal="left"/>
    </xf>
    <xf numFmtId="0" fontId="59" fillId="63" borderId="213" applyNumberFormat="0" applyAlignment="0" applyProtection="0"/>
    <xf numFmtId="0" fontId="60" fillId="63" borderId="214" applyNumberFormat="0" applyAlignment="0" applyProtection="0"/>
    <xf numFmtId="173" fontId="57" fillId="0" borderId="212">
      <alignment horizontal="left"/>
    </xf>
    <xf numFmtId="0" fontId="51" fillId="65" borderId="218" applyNumberFormat="0" applyFont="0" applyAlignment="0" applyProtection="0"/>
    <xf numFmtId="0" fontId="51" fillId="65" borderId="218" applyNumberFormat="0" applyFont="0" applyAlignment="0" applyProtection="0"/>
    <xf numFmtId="174" fontId="57" fillId="0" borderId="212">
      <alignment horizontal="left"/>
    </xf>
    <xf numFmtId="176" fontId="57" fillId="0" borderId="212">
      <alignment horizontal="left"/>
    </xf>
    <xf numFmtId="174"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6" fontId="57" fillId="0" borderId="212">
      <alignment horizontal="left"/>
    </xf>
    <xf numFmtId="173" fontId="57" fillId="0" borderId="212">
      <alignment horizontal="left"/>
    </xf>
    <xf numFmtId="0" fontId="61" fillId="50" borderId="214" applyNumberFormat="0" applyAlignment="0" applyProtection="0"/>
    <xf numFmtId="0" fontId="51" fillId="65" borderId="218" applyNumberFormat="0" applyFont="0" applyAlignment="0" applyProtection="0"/>
    <xf numFmtId="0" fontId="51" fillId="65" borderId="218" applyNumberFormat="0" applyFont="0" applyAlignment="0" applyProtection="0"/>
    <xf numFmtId="173" fontId="57" fillId="0" borderId="212">
      <alignment horizontal="left"/>
    </xf>
    <xf numFmtId="173" fontId="57" fillId="0" borderId="212">
      <alignment horizontal="left"/>
    </xf>
    <xf numFmtId="0" fontId="51" fillId="65" borderId="218" applyNumberFormat="0" applyFont="0" applyAlignment="0" applyProtection="0"/>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0" fontId="83" fillId="67" borderId="201" applyNumberFormat="0" applyAlignment="0" applyProtection="0"/>
    <xf numFmtId="0" fontId="59" fillId="63" borderId="201" applyNumberFormat="0" applyAlignment="0" applyProtection="0"/>
    <xf numFmtId="0" fontId="84" fillId="67" borderId="202" applyNumberFormat="0" applyAlignment="0" applyProtection="0"/>
    <xf numFmtId="0" fontId="60" fillId="63" borderId="202" applyNumberFormat="0" applyAlignment="0" applyProtection="0"/>
    <xf numFmtId="0" fontId="52" fillId="65" borderId="218" applyNumberFormat="0" applyFont="0" applyAlignment="0" applyProtection="0"/>
    <xf numFmtId="173" fontId="57" fillId="0" borderId="212">
      <alignment horizontal="left"/>
    </xf>
    <xf numFmtId="173" fontId="57" fillId="0" borderId="212">
      <alignment horizontal="left"/>
    </xf>
    <xf numFmtId="0" fontId="51" fillId="65" borderId="218" applyNumberFormat="0" applyFont="0" applyAlignment="0" applyProtection="0"/>
    <xf numFmtId="0" fontId="51" fillId="65" borderId="218" applyNumberFormat="0" applyFont="0" applyAlignment="0" applyProtection="0"/>
    <xf numFmtId="0" fontId="80" fillId="0" borderId="204" applyNumberFormat="0" applyFill="0" applyAlignment="0" applyProtection="0"/>
    <xf numFmtId="0" fontId="80" fillId="0" borderId="204" applyNumberFormat="0" applyFill="0" applyAlignment="0" applyProtection="0"/>
    <xf numFmtId="0" fontId="62" fillId="0" borderId="203" applyNumberFormat="0" applyFill="0" applyAlignment="0" applyProtection="0"/>
    <xf numFmtId="0" fontId="17"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176" fontId="57" fillId="0" borderId="212">
      <alignment horizontal="left"/>
    </xf>
    <xf numFmtId="173"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3" fontId="57" fillId="0" borderId="212">
      <alignment horizontal="left"/>
    </xf>
    <xf numFmtId="0" fontId="51" fillId="65" borderId="218" applyNumberFormat="0" applyFont="0" applyAlignment="0" applyProtection="0"/>
    <xf numFmtId="0" fontId="52" fillId="65" borderId="218" applyNumberFormat="0" applyFont="0" applyAlignment="0" applyProtection="0"/>
    <xf numFmtId="176" fontId="57" fillId="0" borderId="212">
      <alignment horizontal="left"/>
    </xf>
    <xf numFmtId="176"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6" fontId="57" fillId="0" borderId="212">
      <alignment horizontal="left"/>
    </xf>
    <xf numFmtId="176" fontId="57" fillId="0" borderId="212">
      <alignment horizontal="left"/>
    </xf>
    <xf numFmtId="0" fontId="103" fillId="64" borderId="214" applyNumberFormat="0" applyAlignment="0" applyProtection="0"/>
    <xf numFmtId="0" fontId="83" fillId="67" borderId="201" applyNumberFormat="0" applyAlignment="0" applyProtection="0"/>
    <xf numFmtId="0" fontId="84" fillId="67" borderId="202" applyNumberFormat="0" applyAlignment="0" applyProtection="0"/>
    <xf numFmtId="0" fontId="80" fillId="0" borderId="204" applyNumberFormat="0" applyFill="0" applyAlignment="0" applyProtection="0"/>
    <xf numFmtId="0" fontId="17" fillId="65" borderId="206" applyNumberFormat="0" applyFont="0" applyAlignment="0" applyProtection="0"/>
    <xf numFmtId="174"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0" fontId="61" fillId="50" borderId="214" applyNumberFormat="0" applyAlignment="0" applyProtection="0"/>
    <xf numFmtId="0" fontId="51" fillId="65" borderId="206" applyNumberFormat="0" applyFont="0" applyAlignment="0" applyProtection="0"/>
    <xf numFmtId="0" fontId="52" fillId="65" borderId="206" applyNumberFormat="0" applyFont="0" applyAlignment="0" applyProtection="0"/>
    <xf numFmtId="176" fontId="57" fillId="0" borderId="212">
      <alignment horizontal="left"/>
    </xf>
    <xf numFmtId="176" fontId="57" fillId="0" borderId="212">
      <alignment horizontal="left"/>
    </xf>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80" fillId="0" borderId="217" applyNumberFormat="0" applyFill="0" applyAlignment="0" applyProtection="0"/>
    <xf numFmtId="173" fontId="57" fillId="0" borderId="212">
      <alignment horizontal="left"/>
    </xf>
    <xf numFmtId="0" fontId="51" fillId="65" borderId="218" applyNumberFormat="0" applyFont="0" applyAlignment="0" applyProtection="0"/>
    <xf numFmtId="0" fontId="51" fillId="65" borderId="218" applyNumberFormat="0" applyFont="0" applyAlignment="0" applyProtection="0"/>
    <xf numFmtId="0" fontId="85" fillId="70" borderId="211">
      <alignment wrapText="1"/>
    </xf>
    <xf numFmtId="0" fontId="59" fillId="63" borderId="213" applyNumberFormat="0" applyAlignment="0" applyProtection="0"/>
    <xf numFmtId="173" fontId="57" fillId="0" borderId="212">
      <alignment horizontal="left"/>
    </xf>
    <xf numFmtId="0" fontId="51"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173" fontId="57" fillId="0" borderId="212">
      <alignment horizontal="left"/>
    </xf>
    <xf numFmtId="0" fontId="62" fillId="0" borderId="215" applyNumberFormat="0" applyFill="0" applyAlignment="0" applyProtection="0"/>
    <xf numFmtId="173" fontId="57" fillId="0" borderId="212">
      <alignment horizontal="left"/>
    </xf>
    <xf numFmtId="173" fontId="57" fillId="0" borderId="209">
      <alignment horizontal="left"/>
    </xf>
    <xf numFmtId="0" fontId="61" fillId="50" borderId="214" applyNumberFormat="0" applyAlignment="0" applyProtection="0"/>
    <xf numFmtId="173" fontId="57" fillId="0" borderId="212">
      <alignment horizontal="left"/>
    </xf>
    <xf numFmtId="0" fontId="52" fillId="65" borderId="218" applyNumberFormat="0" applyFont="0" applyAlignment="0" applyProtection="0"/>
    <xf numFmtId="49" fontId="209" fillId="77" borderId="207">
      <alignment horizontal="center" vertical="center" wrapText="1"/>
    </xf>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109"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51" fillId="65" borderId="206" applyNumberFormat="0" applyFont="0" applyAlignment="0" applyProtection="0"/>
    <xf numFmtId="0" fontId="109" fillId="65" borderId="206" applyNumberFormat="0" applyFont="0" applyAlignment="0" applyProtection="0"/>
    <xf numFmtId="174" fontId="57" fillId="0" borderId="212">
      <alignment horizontal="left"/>
    </xf>
    <xf numFmtId="176" fontId="57" fillId="0" borderId="212">
      <alignment horizontal="left"/>
    </xf>
    <xf numFmtId="0" fontId="51" fillId="65" borderId="218" applyNumberFormat="0" applyFont="0" applyAlignment="0" applyProtection="0"/>
    <xf numFmtId="0" fontId="51" fillId="65" borderId="218" applyNumberFormat="0" applyFont="0" applyAlignment="0" applyProtection="0"/>
    <xf numFmtId="175" fontId="57" fillId="0" borderId="212">
      <alignment horizontal="left"/>
    </xf>
    <xf numFmtId="175" fontId="57" fillId="0" borderId="212">
      <alignment horizontal="left"/>
    </xf>
    <xf numFmtId="175" fontId="57" fillId="0" borderId="212">
      <alignment horizontal="left"/>
    </xf>
    <xf numFmtId="176" fontId="57" fillId="0" borderId="212">
      <alignment horizontal="left"/>
    </xf>
    <xf numFmtId="176" fontId="57" fillId="0" borderId="212">
      <alignment horizontal="left"/>
    </xf>
    <xf numFmtId="173" fontId="57" fillId="0" borderId="212">
      <alignment horizontal="left"/>
    </xf>
    <xf numFmtId="0" fontId="51" fillId="65" borderId="218" applyNumberFormat="0" applyFont="0" applyAlignment="0" applyProtection="0"/>
    <xf numFmtId="0" fontId="109" fillId="65" borderId="206" applyNumberFormat="0" applyFont="0" applyAlignment="0" applyProtection="0"/>
    <xf numFmtId="174" fontId="57" fillId="0" borderId="212">
      <alignment horizontal="left"/>
    </xf>
    <xf numFmtId="0" fontId="85" fillId="70" borderId="209"/>
    <xf numFmtId="0" fontId="85" fillId="70" borderId="209"/>
    <xf numFmtId="174" fontId="57" fillId="0" borderId="212">
      <alignment horizontal="left"/>
    </xf>
    <xf numFmtId="174" fontId="57" fillId="0" borderId="212">
      <alignment horizontal="left"/>
    </xf>
    <xf numFmtId="174"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0" fontId="61" fillId="50" borderId="214" applyNumberFormat="0" applyAlignment="0" applyProtection="0"/>
    <xf numFmtId="0" fontId="51" fillId="65" borderId="218" applyNumberFormat="0" applyFont="0" applyAlignment="0" applyProtection="0"/>
    <xf numFmtId="0" fontId="157" fillId="67" borderId="201" applyNumberFormat="0" applyAlignment="0" applyProtection="0"/>
    <xf numFmtId="0" fontId="83" fillId="67" borderId="201" applyNumberFormat="0" applyAlignment="0" applyProtection="0"/>
    <xf numFmtId="0" fontId="158" fillId="63" borderId="201" applyNumberFormat="0" applyAlignment="0" applyProtection="0"/>
    <xf numFmtId="0" fontId="161" fillId="67" borderId="202" applyNumberFormat="0" applyAlignment="0" applyProtection="0"/>
    <xf numFmtId="0" fontId="84" fillId="67" borderId="202" applyNumberFormat="0" applyAlignment="0" applyProtection="0"/>
    <xf numFmtId="0" fontId="60" fillId="63" borderId="214" applyNumberFormat="0" applyAlignment="0" applyProtection="0"/>
    <xf numFmtId="0" fontId="163" fillId="63" borderId="202" applyNumberFormat="0" applyAlignment="0" applyProtection="0"/>
    <xf numFmtId="0" fontId="18" fillId="0" borderId="211" applyAlignment="0">
      <alignment horizontal="left"/>
    </xf>
    <xf numFmtId="179" fontId="159" fillId="67" borderId="202" applyNumberFormat="0" applyAlignment="0" applyProtection="0"/>
    <xf numFmtId="0" fontId="18" fillId="0" borderId="211" applyAlignment="0">
      <alignment horizontal="left"/>
    </xf>
    <xf numFmtId="179" fontId="159" fillId="67" borderId="202" applyNumberFormat="0" applyAlignment="0" applyProtection="0"/>
    <xf numFmtId="174" fontId="57" fillId="0" borderId="212">
      <alignment horizontal="left"/>
    </xf>
    <xf numFmtId="173" fontId="57" fillId="0" borderId="212">
      <alignment horizontal="left"/>
    </xf>
    <xf numFmtId="174" fontId="57" fillId="0" borderId="212">
      <alignment horizontal="left"/>
    </xf>
    <xf numFmtId="0" fontId="59" fillId="63" borderId="213" applyNumberFormat="0" applyAlignment="0" applyProtection="0"/>
    <xf numFmtId="0" fontId="103" fillId="64" borderId="214" applyNumberFormat="0" applyAlignment="0" applyProtection="0"/>
    <xf numFmtId="0" fontId="103" fillId="64" borderId="214" applyNumberFormat="0" applyAlignment="0" applyProtection="0"/>
    <xf numFmtId="0" fontId="51" fillId="65" borderId="218" applyNumberFormat="0" applyFont="0" applyAlignment="0" applyProtection="0"/>
    <xf numFmtId="0" fontId="51"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81" fillId="70" borderId="209">
      <alignment horizontal="left"/>
    </xf>
    <xf numFmtId="0" fontId="85" fillId="70" borderId="211">
      <alignment wrapText="1"/>
    </xf>
    <xf numFmtId="0" fontId="85" fillId="70" borderId="211">
      <alignment wrapText="1"/>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0" fontId="52" fillId="65" borderId="218" applyNumberFormat="0" applyFont="0" applyAlignment="0" applyProtection="0"/>
    <xf numFmtId="0" fontId="51" fillId="65" borderId="218" applyNumberFormat="0" applyFont="0" applyAlignment="0" applyProtection="0"/>
    <xf numFmtId="174" fontId="57" fillId="0" borderId="212">
      <alignment horizontal="left"/>
    </xf>
    <xf numFmtId="174" fontId="57" fillId="0" borderId="212">
      <alignment horizontal="left"/>
    </xf>
    <xf numFmtId="173" fontId="57" fillId="0" borderId="212">
      <alignment horizontal="left"/>
    </xf>
    <xf numFmtId="0" fontId="168" fillId="64" borderId="202" applyNumberFormat="0" applyAlignment="0" applyProtection="0"/>
    <xf numFmtId="0" fontId="103" fillId="64" borderId="202" applyNumberFormat="0" applyAlignment="0" applyProtection="0"/>
    <xf numFmtId="0" fontId="169" fillId="50" borderId="202" applyNumberFormat="0" applyAlignment="0" applyProtection="0"/>
    <xf numFmtId="0" fontId="80" fillId="0" borderId="204" applyNumberFormat="0" applyFill="0" applyAlignment="0" applyProtection="0"/>
    <xf numFmtId="0" fontId="28" fillId="0" borderId="204" applyNumberFormat="0" applyFill="0" applyAlignment="0" applyProtection="0"/>
    <xf numFmtId="0" fontId="170" fillId="0" borderId="204" applyNumberFormat="0" applyFill="0" applyAlignment="0" applyProtection="0"/>
    <xf numFmtId="0" fontId="171" fillId="0" borderId="204" applyNumberFormat="0" applyFill="0" applyAlignment="0" applyProtection="0"/>
    <xf numFmtId="0" fontId="33" fillId="0" borderId="204" applyNumberFormat="0" applyFill="0" applyAlignment="0" applyProtection="0"/>
    <xf numFmtId="0" fontId="33" fillId="0" borderId="204" applyNumberFormat="0" applyFill="0" applyAlignment="0" applyProtection="0"/>
    <xf numFmtId="0" fontId="55" fillId="0" borderId="203" applyNumberFormat="0" applyFill="0" applyAlignment="0" applyProtection="0"/>
    <xf numFmtId="0" fontId="17" fillId="64" borderId="206" applyNumberFormat="0" applyFont="0" applyAlignment="0" applyProtection="0"/>
    <xf numFmtId="179" fontId="182" fillId="64" borderId="202" applyNumberFormat="0" applyAlignment="0" applyProtection="0"/>
    <xf numFmtId="179" fontId="182" fillId="64" borderId="202" applyNumberFormat="0" applyAlignment="0" applyProtection="0"/>
    <xf numFmtId="179" fontId="191" fillId="65" borderId="206" applyNumberFormat="0" applyFont="0" applyAlignment="0" applyProtection="0"/>
    <xf numFmtId="179" fontId="191" fillId="65" borderId="206" applyNumberFormat="0" applyFont="0" applyAlignment="0" applyProtection="0"/>
    <xf numFmtId="0" fontId="54" fillId="65" borderId="206" applyNumberFormat="0" applyFont="0" applyAlignment="0" applyProtection="0"/>
    <xf numFmtId="0" fontId="54" fillId="65" borderId="206" applyNumberFormat="0" applyFont="0" applyAlignment="0" applyProtection="0"/>
    <xf numFmtId="0" fontId="52" fillId="65" borderId="206" applyNumberFormat="0" applyFont="0" applyAlignment="0" applyProtection="0"/>
    <xf numFmtId="0" fontId="54" fillId="65" borderId="206" applyNumberFormat="0" applyFont="0" applyAlignment="0" applyProtection="0"/>
    <xf numFmtId="0" fontId="54" fillId="65" borderId="206" applyNumberFormat="0" applyFont="0" applyAlignment="0" applyProtection="0"/>
    <xf numFmtId="0" fontId="17" fillId="65" borderId="206" applyNumberFormat="0" applyFont="0" applyAlignment="0" applyProtection="0"/>
    <xf numFmtId="179" fontId="192" fillId="67" borderId="201" applyNumberFormat="0" applyAlignment="0" applyProtection="0"/>
    <xf numFmtId="179" fontId="192" fillId="67" borderId="201" applyNumberFormat="0" applyAlignment="0" applyProtection="0"/>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3" fontId="57" fillId="0" borderId="212">
      <alignment horizontal="left"/>
    </xf>
    <xf numFmtId="176"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0" fontId="61" fillId="50" borderId="214" applyNumberForma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83" fillId="67" borderId="213" applyNumberForma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176" fontId="57" fillId="0" borderId="209">
      <alignment horizontal="left"/>
    </xf>
    <xf numFmtId="173" fontId="57" fillId="0" borderId="212">
      <alignment horizontal="left"/>
    </xf>
    <xf numFmtId="0" fontId="59" fillId="63" borderId="213" applyNumberFormat="0" applyAlignment="0" applyProtection="0"/>
    <xf numFmtId="0" fontId="62" fillId="0" borderId="215" applyNumberFormat="0" applyFill="0" applyAlignment="0" applyProtection="0"/>
    <xf numFmtId="0" fontId="51" fillId="65" borderId="218" applyNumberFormat="0" applyFont="0" applyAlignment="0" applyProtection="0"/>
    <xf numFmtId="174" fontId="57" fillId="0" borderId="212">
      <alignment horizontal="left"/>
    </xf>
    <xf numFmtId="0" fontId="52" fillId="65" borderId="218" applyNumberFormat="0" applyFont="0" applyAlignment="0" applyProtection="0"/>
    <xf numFmtId="174" fontId="57" fillId="0" borderId="212">
      <alignment horizontal="left"/>
    </xf>
    <xf numFmtId="0" fontId="51" fillId="65" borderId="218" applyNumberFormat="0" applyFont="0" applyAlignment="0" applyProtection="0"/>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9" fontId="9" fillId="0" borderId="205" applyNumberFormat="0" applyFill="0" applyAlignment="0" applyProtection="0"/>
    <xf numFmtId="179" fontId="33" fillId="0" borderId="204" applyNumberFormat="0" applyFill="0" applyAlignment="0" applyProtection="0"/>
    <xf numFmtId="179" fontId="9" fillId="0" borderId="205" applyNumberFormat="0" applyFill="0" applyAlignment="0" applyProtection="0"/>
    <xf numFmtId="174"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0" fontId="61" fillId="50" borderId="214" applyNumberFormat="0" applyAlignment="0" applyProtection="0"/>
    <xf numFmtId="0" fontId="59" fillId="63" borderId="213" applyNumberFormat="0" applyAlignment="0" applyProtection="0"/>
    <xf numFmtId="0" fontId="61" fillId="50" borderId="214" applyNumberForma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17" fillId="65" borderId="218" applyNumberFormat="0" applyFont="0" applyAlignment="0" applyProtection="0"/>
    <xf numFmtId="0" fontId="51" fillId="65" borderId="218" applyNumberFormat="0" applyFont="0" applyAlignment="0" applyProtection="0"/>
    <xf numFmtId="0" fontId="62" fillId="0" borderId="215" applyNumberFormat="0" applyFill="0" applyAlignment="0" applyProtection="0"/>
    <xf numFmtId="0" fontId="52" fillId="65" borderId="218" applyNumberFormat="0" applyFont="0" applyAlignment="0" applyProtection="0"/>
    <xf numFmtId="0" fontId="52"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175" fontId="57" fillId="0" borderId="209">
      <alignment horizontal="left"/>
    </xf>
    <xf numFmtId="173"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6" fontId="57" fillId="0" borderId="212">
      <alignment horizontal="left"/>
    </xf>
    <xf numFmtId="173" fontId="57" fillId="0" borderId="212">
      <alignment horizontal="left"/>
    </xf>
    <xf numFmtId="173" fontId="57" fillId="0" borderId="212">
      <alignment horizontal="left"/>
    </xf>
    <xf numFmtId="176" fontId="57" fillId="0" borderId="212">
      <alignment horizontal="left"/>
    </xf>
    <xf numFmtId="176"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6" fontId="57" fillId="0" borderId="212">
      <alignment horizontal="left"/>
    </xf>
    <xf numFmtId="176" fontId="57" fillId="0" borderId="212">
      <alignment horizontal="left"/>
    </xf>
    <xf numFmtId="0" fontId="52" fillId="65" borderId="218" applyNumberFormat="0" applyFont="0" applyAlignment="0" applyProtection="0"/>
    <xf numFmtId="174" fontId="57" fillId="0" borderId="212">
      <alignment horizontal="left"/>
    </xf>
    <xf numFmtId="176" fontId="57" fillId="0" borderId="212">
      <alignment horizontal="left"/>
    </xf>
    <xf numFmtId="176" fontId="57" fillId="0" borderId="212">
      <alignment horizontal="left"/>
    </xf>
    <xf numFmtId="0" fontId="61" fillId="50" borderId="214" applyNumberFormat="0" applyAlignment="0" applyProtection="0"/>
    <xf numFmtId="0" fontId="51" fillId="65" borderId="206" applyNumberFormat="0" applyFont="0" applyAlignment="0" applyProtection="0"/>
    <xf numFmtId="176" fontId="57" fillId="0" borderId="212">
      <alignment horizontal="left"/>
    </xf>
    <xf numFmtId="0" fontId="52" fillId="65" borderId="218" applyNumberFormat="0" applyFont="0" applyAlignment="0" applyProtection="0"/>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3" fontId="57" fillId="0" borderId="212">
      <alignment horizontal="left"/>
    </xf>
    <xf numFmtId="0" fontId="51" fillId="65" borderId="218" applyNumberFormat="0" applyFont="0" applyAlignment="0" applyProtection="0"/>
    <xf numFmtId="175" fontId="57" fillId="0" borderId="212">
      <alignment horizontal="left"/>
    </xf>
    <xf numFmtId="175" fontId="57" fillId="0" borderId="212">
      <alignment horizontal="left"/>
    </xf>
    <xf numFmtId="175" fontId="57" fillId="0" borderId="212">
      <alignment horizontal="left"/>
    </xf>
    <xf numFmtId="176" fontId="57" fillId="0" borderId="212">
      <alignment horizontal="left"/>
    </xf>
    <xf numFmtId="173"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6" fontId="57" fillId="0" borderId="212">
      <alignment horizontal="left"/>
    </xf>
    <xf numFmtId="173" fontId="57" fillId="0" borderId="212">
      <alignment horizontal="left"/>
    </xf>
    <xf numFmtId="0" fontId="52" fillId="65" borderId="218" applyNumberFormat="0" applyFont="0" applyAlignment="0" applyProtection="0"/>
    <xf numFmtId="173" fontId="57" fillId="0" borderId="212">
      <alignment horizontal="left"/>
    </xf>
    <xf numFmtId="0" fontId="51" fillId="65" borderId="218" applyNumberFormat="0" applyFont="0" applyAlignment="0" applyProtection="0"/>
    <xf numFmtId="0" fontId="80" fillId="0" borderId="216" applyNumberFormat="0" applyFill="0" applyAlignment="0" applyProtection="0"/>
    <xf numFmtId="174" fontId="57" fillId="0" borderId="209">
      <alignment horizontal="left"/>
    </xf>
    <xf numFmtId="174" fontId="57" fillId="0" borderId="212">
      <alignment horizontal="left"/>
    </xf>
    <xf numFmtId="173" fontId="57" fillId="0" borderId="212">
      <alignment horizontal="left"/>
    </xf>
    <xf numFmtId="0" fontId="61" fillId="50" borderId="214" applyNumberFormat="0" applyAlignment="0" applyProtection="0"/>
    <xf numFmtId="175" fontId="57" fillId="0" borderId="212">
      <alignment horizontal="left"/>
    </xf>
    <xf numFmtId="175" fontId="57" fillId="0" borderId="212">
      <alignment horizontal="left"/>
    </xf>
    <xf numFmtId="175" fontId="57" fillId="0" borderId="212">
      <alignment horizontal="left"/>
    </xf>
    <xf numFmtId="176" fontId="57" fillId="0" borderId="212">
      <alignment horizontal="left"/>
    </xf>
    <xf numFmtId="173" fontId="57" fillId="0" borderId="212">
      <alignment horizontal="left"/>
    </xf>
    <xf numFmtId="176" fontId="57" fillId="0" borderId="212">
      <alignment horizontal="left"/>
    </xf>
    <xf numFmtId="0" fontId="51" fillId="65" borderId="218" applyNumberFormat="0" applyFont="0" applyAlignment="0" applyProtection="0"/>
    <xf numFmtId="176" fontId="57" fillId="0" borderId="209">
      <alignment horizontal="left"/>
    </xf>
    <xf numFmtId="173" fontId="57" fillId="0" borderId="212">
      <alignment horizontal="left"/>
    </xf>
    <xf numFmtId="174" fontId="57" fillId="0" borderId="212">
      <alignment horizontal="left"/>
    </xf>
    <xf numFmtId="173" fontId="57" fillId="0" borderId="212">
      <alignment horizontal="left"/>
    </xf>
    <xf numFmtId="0" fontId="51" fillId="65" borderId="218" applyNumberFormat="0" applyFont="0" applyAlignment="0" applyProtection="0"/>
    <xf numFmtId="0" fontId="52" fillId="65" borderId="218" applyNumberFormat="0" applyFont="0" applyAlignment="0" applyProtection="0"/>
    <xf numFmtId="174"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83" fillId="67" borderId="213"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1" fillId="50" borderId="214" applyNumberFormat="0" applyAlignment="0" applyProtection="0"/>
    <xf numFmtId="0" fontId="60" fillId="63"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103" fillId="64" borderId="214" applyNumberFormat="0" applyAlignment="0" applyProtection="0"/>
    <xf numFmtId="0" fontId="61" fillId="50" borderId="214" applyNumberFormat="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80" fillId="0" borderId="217" applyNumberFormat="0" applyFill="0" applyAlignment="0" applyProtection="0"/>
    <xf numFmtId="0" fontId="80" fillId="0" borderId="217"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51" fillId="65" borderId="218" applyNumberFormat="0" applyFont="0" applyAlignment="0" applyProtection="0"/>
    <xf numFmtId="0" fontId="62" fillId="0" borderId="215" applyNumberFormat="0" applyFill="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80" fillId="0" borderId="216" applyNumberFormat="0" applyFill="0" applyAlignment="0" applyProtection="0"/>
    <xf numFmtId="0" fontId="51"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1" fillId="65" borderId="218" applyNumberFormat="0" applyFont="0" applyAlignment="0" applyProtection="0"/>
    <xf numFmtId="176" fontId="57" fillId="0" borderId="212">
      <alignment horizontal="left"/>
    </xf>
    <xf numFmtId="176" fontId="57" fillId="0" borderId="212">
      <alignment horizontal="left"/>
    </xf>
    <xf numFmtId="173" fontId="57" fillId="0" borderId="212">
      <alignment horizontal="left"/>
    </xf>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60" fillId="63" borderId="214" applyNumberFormat="0" applyAlignment="0" applyProtection="0"/>
    <xf numFmtId="0" fontId="52" fillId="65" borderId="218" applyNumberFormat="0" applyFont="0" applyAlignment="0" applyProtection="0"/>
    <xf numFmtId="0" fontId="52" fillId="65" borderId="218" applyNumberFormat="0" applyFont="0" applyAlignment="0" applyProtection="0"/>
    <xf numFmtId="0" fontId="51" fillId="65" borderId="218" applyNumberFormat="0" applyFont="0" applyAlignment="0" applyProtection="0"/>
    <xf numFmtId="0" fontId="17" fillId="70" borderId="209">
      <alignment horizontal="centerContinuous" wrapText="1"/>
    </xf>
    <xf numFmtId="179" fontId="17" fillId="70" borderId="209">
      <alignment horizontal="centerContinuous" wrapText="1"/>
    </xf>
    <xf numFmtId="174" fontId="57" fillId="0" borderId="212">
      <alignment horizontal="left"/>
    </xf>
    <xf numFmtId="174"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0" fontId="60" fillId="63" borderId="214" applyNumberFormat="0" applyAlignment="0" applyProtection="0"/>
    <xf numFmtId="0" fontId="60" fillId="63" borderId="214" applyNumberFormat="0" applyAlignment="0" applyProtection="0"/>
    <xf numFmtId="0" fontId="62" fillId="0" borderId="215" applyNumberFormat="0" applyFill="0" applyAlignment="0" applyProtection="0"/>
    <xf numFmtId="0" fontId="62" fillId="0" borderId="215" applyNumberFormat="0" applyFill="0" applyAlignment="0" applyProtection="0"/>
    <xf numFmtId="0" fontId="51" fillId="65" borderId="218" applyNumberFormat="0" applyFont="0" applyAlignment="0" applyProtection="0"/>
    <xf numFmtId="0" fontId="51"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62" fillId="0" borderId="215" applyNumberFormat="0" applyFill="0" applyAlignment="0" applyProtection="0"/>
    <xf numFmtId="0" fontId="61" fillId="50" borderId="214" applyNumberFormat="0" applyAlignment="0" applyProtection="0"/>
    <xf numFmtId="0" fontId="61" fillId="50" borderId="214" applyNumberFormat="0" applyAlignment="0" applyProtection="0"/>
    <xf numFmtId="0" fontId="84" fillId="67" borderId="214" applyNumberFormat="0" applyAlignment="0" applyProtection="0"/>
    <xf numFmtId="0" fontId="60" fillId="63" borderId="214" applyNumberFormat="0" applyAlignment="0" applyProtection="0"/>
    <xf numFmtId="0" fontId="60" fillId="63" borderId="214" applyNumberFormat="0" applyAlignment="0" applyProtection="0"/>
    <xf numFmtId="0" fontId="59" fillId="63" borderId="213" applyNumberFormat="0" applyAlignment="0" applyProtection="0"/>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3" fontId="57" fillId="0" borderId="209">
      <alignment horizontal="left"/>
    </xf>
    <xf numFmtId="176" fontId="57" fillId="0" borderId="209">
      <alignment horizontal="left"/>
    </xf>
    <xf numFmtId="174" fontId="57" fillId="0" borderId="209">
      <alignment horizontal="left"/>
    </xf>
    <xf numFmtId="0" fontId="83" fillId="63" borderId="201" applyNumberFormat="0" applyAlignment="0" applyProtection="0"/>
    <xf numFmtId="0" fontId="83" fillId="63" borderId="201" applyNumberFormat="0" applyAlignment="0" applyProtection="0"/>
    <xf numFmtId="0" fontId="237" fillId="63" borderId="202" applyNumberFormat="0" applyAlignment="0" applyProtection="0"/>
    <xf numFmtId="0" fontId="237" fillId="63" borderId="202" applyNumberFormat="0" applyAlignment="0" applyProtection="0"/>
    <xf numFmtId="0" fontId="237" fillId="63" borderId="202" applyNumberFormat="0" applyAlignment="0" applyProtection="0"/>
    <xf numFmtId="0" fontId="52" fillId="65" borderId="218" applyNumberFormat="0" applyFont="0" applyAlignment="0" applyProtection="0"/>
    <xf numFmtId="0" fontId="103" fillId="50" borderId="202" applyNumberFormat="0" applyAlignment="0" applyProtection="0"/>
    <xf numFmtId="0" fontId="103" fillId="50" borderId="202" applyNumberFormat="0" applyAlignment="0" applyProtection="0"/>
    <xf numFmtId="0" fontId="103" fillId="50" borderId="202" applyNumberFormat="0" applyAlignment="0" applyProtection="0"/>
    <xf numFmtId="0" fontId="80" fillId="0" borderId="203" applyNumberFormat="0" applyFill="0" applyAlignment="0" applyProtection="0"/>
    <xf numFmtId="0" fontId="80" fillId="0" borderId="203" applyNumberFormat="0" applyFill="0" applyAlignment="0" applyProtection="0"/>
    <xf numFmtId="0" fontId="33" fillId="0" borderId="204" applyNumberFormat="0" applyFill="0" applyAlignment="0" applyProtection="0"/>
    <xf numFmtId="0" fontId="17" fillId="65" borderId="206" applyNumberFormat="0" applyFont="0" applyAlignment="0" applyProtection="0"/>
    <xf numFmtId="0" fontId="17" fillId="65" borderId="206" applyNumberFormat="0" applyFont="0" applyAlignment="0" applyProtection="0"/>
    <xf numFmtId="175" fontId="57" fillId="0" borderId="209">
      <alignment horizontal="left"/>
    </xf>
    <xf numFmtId="173" fontId="57" fillId="0" borderId="212">
      <alignment horizontal="left"/>
    </xf>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83" fillId="63" borderId="201" applyNumberFormat="0" applyAlignment="0" applyProtection="0"/>
    <xf numFmtId="0" fontId="83" fillId="63" borderId="201" applyNumberFormat="0" applyAlignment="0" applyProtection="0"/>
    <xf numFmtId="0" fontId="237" fillId="63" borderId="202" applyNumberFormat="0" applyAlignment="0" applyProtection="0"/>
    <xf numFmtId="0" fontId="237" fillId="63" borderId="202" applyNumberFormat="0" applyAlignment="0" applyProtection="0"/>
    <xf numFmtId="0" fontId="84" fillId="67" borderId="214" applyNumberFormat="0" applyAlignment="0" applyProtection="0"/>
    <xf numFmtId="0" fontId="237" fillId="63" borderId="202" applyNumberFormat="0" applyAlignment="0" applyProtection="0"/>
    <xf numFmtId="174" fontId="57" fillId="0" borderId="212">
      <alignment horizontal="left"/>
    </xf>
    <xf numFmtId="0" fontId="103" fillId="50" borderId="202" applyNumberFormat="0" applyAlignment="0" applyProtection="0"/>
    <xf numFmtId="0" fontId="103" fillId="50" borderId="202" applyNumberFormat="0" applyAlignment="0" applyProtection="0"/>
    <xf numFmtId="0" fontId="103" fillId="50" borderId="202" applyNumberFormat="0" applyAlignment="0" applyProtection="0"/>
    <xf numFmtId="0" fontId="80" fillId="0" borderId="203" applyNumberFormat="0" applyFill="0" applyAlignment="0" applyProtection="0"/>
    <xf numFmtId="0" fontId="80" fillId="0" borderId="203" applyNumberFormat="0" applyFill="0" applyAlignment="0" applyProtection="0"/>
    <xf numFmtId="0" fontId="17" fillId="65" borderId="206" applyNumberFormat="0" applyFont="0" applyAlignment="0" applyProtection="0"/>
    <xf numFmtId="0" fontId="17" fillId="65" borderId="206" applyNumberFormat="0" applyFont="0" applyAlignment="0" applyProtection="0"/>
    <xf numFmtId="0" fontId="54" fillId="65" borderId="206" applyNumberFormat="0" applyFont="0" applyAlignment="0" applyProtection="0"/>
    <xf numFmtId="174" fontId="57" fillId="0" borderId="212">
      <alignment horizontal="left"/>
    </xf>
    <xf numFmtId="174" fontId="57" fillId="0" borderId="212">
      <alignment horizontal="left"/>
    </xf>
    <xf numFmtId="174"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0" fontId="60" fillId="63" borderId="214" applyNumberFormat="0" applyAlignment="0" applyProtection="0"/>
    <xf numFmtId="0" fontId="51" fillId="65" borderId="218" applyNumberFormat="0" applyFont="0" applyAlignment="0" applyProtection="0"/>
    <xf numFmtId="173" fontId="57" fillId="0" borderId="212">
      <alignment horizontal="left"/>
    </xf>
    <xf numFmtId="0" fontId="59" fillId="63" borderId="213" applyNumberFormat="0" applyAlignment="0" applyProtection="0"/>
    <xf numFmtId="0" fontId="51" fillId="65" borderId="218" applyNumberFormat="0" applyFont="0" applyAlignment="0" applyProtection="0"/>
    <xf numFmtId="0" fontId="59" fillId="63" borderId="213" applyNumberFormat="0" applyAlignment="0" applyProtection="0"/>
    <xf numFmtId="0" fontId="52" fillId="65" borderId="218" applyNumberFormat="0" applyFont="0" applyAlignment="0" applyProtection="0"/>
    <xf numFmtId="0" fontId="62" fillId="0" borderId="215" applyNumberFormat="0" applyFill="0" applyAlignment="0" applyProtection="0"/>
    <xf numFmtId="176"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6" fontId="57" fillId="0" borderId="212">
      <alignment horizontal="left"/>
    </xf>
    <xf numFmtId="176" fontId="57" fillId="0" borderId="212">
      <alignment horizontal="left"/>
    </xf>
    <xf numFmtId="0" fontId="103" fillId="64" borderId="214" applyNumberFormat="0" applyAlignment="0" applyProtection="0"/>
    <xf numFmtId="173" fontId="57" fillId="0" borderId="212">
      <alignment horizontal="left"/>
    </xf>
    <xf numFmtId="173" fontId="57" fillId="0" borderId="212">
      <alignment horizontal="left"/>
    </xf>
    <xf numFmtId="0" fontId="51" fillId="65" borderId="218" applyNumberFormat="0" applyFont="0" applyAlignment="0" applyProtection="0"/>
    <xf numFmtId="173" fontId="57" fillId="0" borderId="212">
      <alignment horizontal="left"/>
    </xf>
    <xf numFmtId="173" fontId="57" fillId="0" borderId="212">
      <alignment horizontal="left"/>
    </xf>
    <xf numFmtId="0" fontId="59" fillId="63" borderId="201" applyNumberFormat="0" applyAlignment="0" applyProtection="0"/>
    <xf numFmtId="0" fontId="60" fillId="63" borderId="202" applyNumberFormat="0" applyAlignment="0" applyProtection="0"/>
    <xf numFmtId="0" fontId="62" fillId="0" borderId="203" applyNumberFormat="0" applyFill="0" applyAlignment="0" applyProtection="0"/>
    <xf numFmtId="0" fontId="52" fillId="65" borderId="206" applyNumberFormat="0" applyFont="0" applyAlignment="0" applyProtection="0"/>
    <xf numFmtId="0" fontId="52" fillId="65" borderId="206" applyNumberFormat="0" applyFont="0" applyAlignment="0" applyProtection="0"/>
    <xf numFmtId="0" fontId="52" fillId="65" borderId="206" applyNumberFormat="0" applyFont="0" applyAlignment="0" applyProtection="0"/>
    <xf numFmtId="175" fontId="57" fillId="0" borderId="212">
      <alignment horizontal="left"/>
    </xf>
    <xf numFmtId="175" fontId="57" fillId="0" borderId="212">
      <alignment horizontal="left"/>
    </xf>
    <xf numFmtId="175" fontId="57" fillId="0" borderId="212">
      <alignment horizontal="left"/>
    </xf>
    <xf numFmtId="176" fontId="57" fillId="0" borderId="212">
      <alignment horizontal="left"/>
    </xf>
    <xf numFmtId="176" fontId="57" fillId="0" borderId="212">
      <alignment horizontal="left"/>
    </xf>
    <xf numFmtId="173" fontId="57" fillId="0" borderId="212">
      <alignment horizontal="left"/>
    </xf>
    <xf numFmtId="0" fontId="52" fillId="65" borderId="218" applyNumberFormat="0" applyFont="0" applyAlignment="0" applyProtection="0"/>
    <xf numFmtId="176" fontId="57" fillId="0" borderId="212">
      <alignment horizontal="left"/>
    </xf>
    <xf numFmtId="173" fontId="57" fillId="0" borderId="212">
      <alignment horizontal="left"/>
    </xf>
    <xf numFmtId="0" fontId="17" fillId="65" borderId="206" applyNumberFormat="0" applyFont="0" applyAlignment="0" applyProtection="0"/>
    <xf numFmtId="176" fontId="57" fillId="0" borderId="212">
      <alignment horizontal="left"/>
    </xf>
    <xf numFmtId="176" fontId="57" fillId="0" borderId="212">
      <alignment horizontal="left"/>
    </xf>
    <xf numFmtId="0" fontId="147" fillId="71" borderId="208">
      <alignment horizontal="left" vertical="top" wrapText="1"/>
    </xf>
    <xf numFmtId="0" fontId="114" fillId="65" borderId="206" applyNumberFormat="0" applyFont="0" applyAlignment="0" applyProtection="0"/>
    <xf numFmtId="0" fontId="17" fillId="65" borderId="206" applyNumberFormat="0" applyFont="0" applyAlignment="0" applyProtection="0"/>
    <xf numFmtId="176" fontId="57" fillId="0" borderId="212">
      <alignment horizontal="left"/>
    </xf>
    <xf numFmtId="176"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5" fontId="57" fillId="0" borderId="209">
      <alignment horizontal="left"/>
    </xf>
    <xf numFmtId="175" fontId="57" fillId="0" borderId="209">
      <alignment horizontal="left"/>
    </xf>
    <xf numFmtId="176" fontId="57" fillId="0" borderId="209">
      <alignment horizontal="left"/>
    </xf>
    <xf numFmtId="173" fontId="57" fillId="0" borderId="209">
      <alignment horizontal="left"/>
    </xf>
    <xf numFmtId="174" fontId="57" fillId="0" borderId="209">
      <alignment horizontal="left"/>
    </xf>
    <xf numFmtId="0" fontId="18" fillId="0" borderId="211" applyAlignment="0">
      <alignment horizontal="left"/>
    </xf>
    <xf numFmtId="0" fontId="18" fillId="0" borderId="211" applyAlignment="0">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0" fontId="51"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83" fillId="67" borderId="213" applyNumberForma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62" fillId="0" borderId="215" applyNumberFormat="0" applyFill="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84" fillId="67" borderId="214" applyNumberFormat="0" applyAlignment="0" applyProtection="0"/>
    <xf numFmtId="0" fontId="60" fillId="63" borderId="214" applyNumberFormat="0" applyAlignment="0" applyProtection="0"/>
    <xf numFmtId="0" fontId="59" fillId="63" borderId="213" applyNumberFormat="0" applyAlignment="0" applyProtection="0"/>
    <xf numFmtId="0" fontId="59" fillId="63" borderId="213" applyNumberFormat="0" applyAlignment="0" applyProtection="0"/>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6"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9" fontId="183" fillId="70" borderId="211">
      <alignment wrapText="1"/>
    </xf>
    <xf numFmtId="176" fontId="57" fillId="0" borderId="209">
      <alignment horizontal="left"/>
    </xf>
    <xf numFmtId="175" fontId="57" fillId="0" borderId="209">
      <alignment horizontal="left"/>
    </xf>
    <xf numFmtId="174" fontId="57" fillId="0" borderId="209">
      <alignment horizontal="left"/>
    </xf>
    <xf numFmtId="174" fontId="57" fillId="0" borderId="209">
      <alignment horizontal="left"/>
    </xf>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61" fillId="50" borderId="214" applyNumberFormat="0" applyAlignment="0" applyProtection="0"/>
    <xf numFmtId="0" fontId="61" fillId="50" borderId="214" applyNumberFormat="0" applyAlignment="0" applyProtection="0"/>
    <xf numFmtId="0" fontId="60" fillId="63" borderId="214" applyNumberFormat="0" applyAlignment="0" applyProtection="0"/>
    <xf numFmtId="0" fontId="59" fillId="63" borderId="213" applyNumberFormat="0" applyAlignment="0" applyProtection="0"/>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6" fontId="57" fillId="0" borderId="209">
      <alignment horizontal="left"/>
    </xf>
    <xf numFmtId="175" fontId="57" fillId="0" borderId="209">
      <alignment horizontal="left"/>
    </xf>
    <xf numFmtId="0" fontId="51" fillId="65" borderId="218" applyNumberFormat="0" applyFont="0" applyAlignment="0" applyProtection="0"/>
    <xf numFmtId="0" fontId="51" fillId="65" borderId="218" applyNumberFormat="0" applyFont="0" applyAlignment="0" applyProtection="0"/>
    <xf numFmtId="0" fontId="52" fillId="65" borderId="218" applyNumberFormat="0" applyFont="0" applyAlignment="0" applyProtection="0"/>
    <xf numFmtId="0" fontId="59" fillId="63" borderId="213" applyNumberFormat="0" applyAlignment="0" applyProtection="0"/>
    <xf numFmtId="0" fontId="51" fillId="65" borderId="218" applyNumberFormat="0" applyFont="0" applyAlignment="0" applyProtection="0"/>
    <xf numFmtId="0" fontId="51" fillId="65" borderId="218" applyNumberFormat="0" applyFont="0" applyAlignment="0" applyProtection="0"/>
    <xf numFmtId="0" fontId="61" fillId="50" borderId="214" applyNumberFormat="0" applyAlignment="0" applyProtection="0"/>
    <xf numFmtId="0" fontId="84" fillId="67" borderId="214" applyNumberFormat="0" applyAlignment="0" applyProtection="0"/>
    <xf numFmtId="0" fontId="51"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83" fillId="67" borderId="213" applyNumberFormat="0" applyAlignment="0" applyProtection="0"/>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9" fontId="183" fillId="70" borderId="211">
      <alignment wrapText="1"/>
    </xf>
    <xf numFmtId="0" fontId="85" fillId="0" borderId="209"/>
    <xf numFmtId="0" fontId="51" fillId="65" borderId="218" applyNumberFormat="0" applyFont="0" applyAlignment="0" applyProtection="0"/>
    <xf numFmtId="0" fontId="84" fillId="67" borderId="214" applyNumberFormat="0" applyAlignment="0" applyProtection="0"/>
    <xf numFmtId="0" fontId="51" fillId="65" borderId="218" applyNumberFormat="0" applyFont="0" applyAlignment="0" applyProtection="0"/>
    <xf numFmtId="0" fontId="84" fillId="67" borderId="214" applyNumberFormat="0" applyAlignment="0" applyProtection="0"/>
    <xf numFmtId="0" fontId="51" fillId="65" borderId="218" applyNumberFormat="0" applyFont="0" applyAlignment="0" applyProtection="0"/>
    <xf numFmtId="0" fontId="109" fillId="65" borderId="218" applyNumberFormat="0" applyFont="0" applyAlignment="0" applyProtection="0"/>
    <xf numFmtId="0" fontId="51" fillId="65" borderId="218" applyNumberFormat="0" applyFont="0" applyAlignment="0" applyProtection="0"/>
    <xf numFmtId="0" fontId="84" fillId="67" borderId="214" applyNumberFormat="0" applyAlignment="0" applyProtection="0"/>
    <xf numFmtId="174" fontId="57" fillId="0" borderId="197">
      <alignment horizontal="left"/>
    </xf>
    <xf numFmtId="174" fontId="57" fillId="0" borderId="197">
      <alignment horizontal="left"/>
    </xf>
    <xf numFmtId="174" fontId="57" fillId="0" borderId="197">
      <alignment horizontal="left"/>
    </xf>
    <xf numFmtId="175" fontId="57" fillId="0" borderId="197">
      <alignment horizontal="left"/>
    </xf>
    <xf numFmtId="175" fontId="57" fillId="0" borderId="197">
      <alignment horizontal="left"/>
    </xf>
    <xf numFmtId="175" fontId="57" fillId="0" borderId="197">
      <alignment horizontal="left"/>
    </xf>
    <xf numFmtId="176" fontId="57" fillId="0" borderId="197">
      <alignment horizontal="left"/>
    </xf>
    <xf numFmtId="176" fontId="57" fillId="0" borderId="197">
      <alignment horizontal="left"/>
    </xf>
    <xf numFmtId="176" fontId="57" fillId="0" borderId="197">
      <alignment horizontal="left"/>
    </xf>
    <xf numFmtId="173" fontId="57" fillId="0" borderId="197">
      <alignment horizontal="left"/>
    </xf>
    <xf numFmtId="173" fontId="57" fillId="0" borderId="197">
      <alignment horizontal="left"/>
    </xf>
    <xf numFmtId="173" fontId="57" fillId="0" borderId="197">
      <alignment horizontal="left"/>
    </xf>
    <xf numFmtId="174" fontId="57" fillId="0" borderId="197">
      <alignment horizontal="left"/>
    </xf>
    <xf numFmtId="174" fontId="57" fillId="0" borderId="197">
      <alignment horizontal="left"/>
    </xf>
    <xf numFmtId="174" fontId="57" fillId="0" borderId="197">
      <alignment horizontal="left"/>
    </xf>
    <xf numFmtId="175" fontId="57" fillId="0" borderId="197">
      <alignment horizontal="left"/>
    </xf>
    <xf numFmtId="175" fontId="57" fillId="0" borderId="197">
      <alignment horizontal="left"/>
    </xf>
    <xf numFmtId="175" fontId="57" fillId="0" borderId="197">
      <alignment horizontal="left"/>
    </xf>
    <xf numFmtId="176" fontId="57" fillId="0" borderId="197">
      <alignment horizontal="left"/>
    </xf>
    <xf numFmtId="176" fontId="57" fillId="0" borderId="197">
      <alignment horizontal="left"/>
    </xf>
    <xf numFmtId="176" fontId="57" fillId="0" borderId="197">
      <alignment horizontal="left"/>
    </xf>
    <xf numFmtId="173" fontId="57" fillId="0" borderId="197">
      <alignment horizontal="left"/>
    </xf>
    <xf numFmtId="173" fontId="57" fillId="0" borderId="197">
      <alignment horizontal="left"/>
    </xf>
    <xf numFmtId="173" fontId="57" fillId="0" borderId="197">
      <alignment horizontal="left"/>
    </xf>
    <xf numFmtId="0" fontId="85" fillId="0" borderId="197"/>
    <xf numFmtId="0" fontId="81" fillId="70" borderId="197">
      <alignment horizontal="left"/>
    </xf>
    <xf numFmtId="0" fontId="17" fillId="70" borderId="197">
      <alignment horizontal="centerContinuous" wrapText="1"/>
    </xf>
    <xf numFmtId="0" fontId="85" fillId="70" borderId="197"/>
    <xf numFmtId="174" fontId="57" fillId="0" borderId="197">
      <alignment horizontal="left"/>
    </xf>
    <xf numFmtId="175" fontId="57" fillId="0" borderId="197">
      <alignment horizontal="left"/>
    </xf>
    <xf numFmtId="176" fontId="57" fillId="0" borderId="197">
      <alignment horizontal="left"/>
    </xf>
    <xf numFmtId="173" fontId="57" fillId="0" borderId="197">
      <alignment horizontal="left"/>
    </xf>
    <xf numFmtId="0" fontId="85" fillId="0" borderId="197"/>
    <xf numFmtId="179" fontId="17" fillId="44" borderId="197"/>
    <xf numFmtId="179" fontId="17" fillId="70" borderId="197">
      <alignment horizontal="centerContinuous" wrapText="1"/>
    </xf>
    <xf numFmtId="0" fontId="17" fillId="70" borderId="197">
      <alignment horizontal="centerContinuous" wrapText="1"/>
    </xf>
    <xf numFmtId="0" fontId="85" fillId="70" borderId="197"/>
    <xf numFmtId="179" fontId="147" fillId="71" borderId="197">
      <alignment horizontal="left" vertical="top" wrapText="1"/>
    </xf>
    <xf numFmtId="179" fontId="17" fillId="70" borderId="197">
      <alignment horizontal="centerContinuous" wrapText="1"/>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4"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109" fillId="65" borderId="218" applyNumberFormat="0" applyFont="0" applyAlignment="0" applyProtection="0"/>
    <xf numFmtId="0" fontId="109" fillId="65" borderId="218" applyNumberFormat="0" applyFont="0" applyAlignment="0" applyProtection="0"/>
    <xf numFmtId="0" fontId="157" fillId="67" borderId="213" applyNumberFormat="0" applyAlignment="0" applyProtection="0"/>
    <xf numFmtId="0" fontId="83" fillId="67" borderId="213" applyNumberFormat="0" applyAlignment="0" applyProtection="0"/>
    <xf numFmtId="0" fontId="158" fillId="63" borderId="213" applyNumberFormat="0" applyAlignment="0" applyProtection="0"/>
    <xf numFmtId="0" fontId="161" fillId="67" borderId="214" applyNumberFormat="0" applyAlignment="0" applyProtection="0"/>
    <xf numFmtId="0" fontId="84" fillId="67" borderId="214" applyNumberFormat="0" applyAlignment="0" applyProtection="0"/>
    <xf numFmtId="0" fontId="163" fillId="63" borderId="214" applyNumberFormat="0" applyAlignment="0" applyProtection="0"/>
    <xf numFmtId="179" fontId="159" fillId="67" borderId="214" applyNumberFormat="0" applyAlignment="0" applyProtection="0"/>
    <xf numFmtId="179" fontId="159" fillId="67" borderId="214" applyNumberFormat="0" applyAlignment="0" applyProtection="0"/>
    <xf numFmtId="0" fontId="168" fillId="64" borderId="214" applyNumberFormat="0" applyAlignment="0" applyProtection="0"/>
    <xf numFmtId="0" fontId="103" fillId="64" borderId="214" applyNumberFormat="0" applyAlignment="0" applyProtection="0"/>
    <xf numFmtId="0" fontId="169" fillId="50" borderId="214" applyNumberFormat="0" applyAlignment="0" applyProtection="0"/>
    <xf numFmtId="0" fontId="80" fillId="0" borderId="216" applyNumberFormat="0" applyFill="0" applyAlignment="0" applyProtection="0"/>
    <xf numFmtId="0" fontId="28" fillId="0" borderId="216" applyNumberFormat="0" applyFill="0" applyAlignment="0" applyProtection="0"/>
    <xf numFmtId="0" fontId="170" fillId="0" borderId="216" applyNumberFormat="0" applyFill="0" applyAlignment="0" applyProtection="0"/>
    <xf numFmtId="0" fontId="171" fillId="0" borderId="216" applyNumberFormat="0" applyFill="0" applyAlignment="0" applyProtection="0"/>
    <xf numFmtId="0" fontId="33" fillId="0" borderId="216" applyNumberFormat="0" applyFill="0" applyAlignment="0" applyProtection="0"/>
    <xf numFmtId="0" fontId="33" fillId="0" borderId="216" applyNumberFormat="0" applyFill="0" applyAlignment="0" applyProtection="0"/>
    <xf numFmtId="0" fontId="55" fillId="0" borderId="215" applyNumberFormat="0" applyFill="0" applyAlignment="0" applyProtection="0"/>
    <xf numFmtId="0" fontId="17" fillId="64" borderId="218" applyNumberFormat="0" applyFont="0" applyAlignment="0" applyProtection="0"/>
    <xf numFmtId="179" fontId="182" fillId="64" borderId="214" applyNumberFormat="0" applyAlignment="0" applyProtection="0"/>
    <xf numFmtId="179" fontId="182" fillId="64" borderId="214" applyNumberFormat="0" applyAlignment="0" applyProtection="0"/>
    <xf numFmtId="179" fontId="191" fillId="65" borderId="218" applyNumberFormat="0" applyFont="0" applyAlignment="0" applyProtection="0"/>
    <xf numFmtId="179" fontId="191" fillId="65" borderId="218" applyNumberFormat="0" applyFont="0" applyAlignment="0" applyProtection="0"/>
    <xf numFmtId="0" fontId="54" fillId="65" borderId="218" applyNumberFormat="0" applyFont="0" applyAlignment="0" applyProtection="0"/>
    <xf numFmtId="0" fontId="54" fillId="65" borderId="218" applyNumberFormat="0" applyFont="0" applyAlignment="0" applyProtection="0"/>
    <xf numFmtId="0" fontId="52" fillId="65" borderId="218" applyNumberFormat="0" applyFont="0" applyAlignment="0" applyProtection="0"/>
    <xf numFmtId="0" fontId="54" fillId="65" borderId="218" applyNumberFormat="0" applyFont="0" applyAlignment="0" applyProtection="0"/>
    <xf numFmtId="0" fontId="54" fillId="65" borderId="218" applyNumberFormat="0" applyFont="0" applyAlignment="0" applyProtection="0"/>
    <xf numFmtId="0" fontId="17" fillId="65" borderId="218" applyNumberFormat="0" applyFont="0" applyAlignment="0" applyProtection="0"/>
    <xf numFmtId="179" fontId="192" fillId="67" borderId="213" applyNumberFormat="0" applyAlignment="0" applyProtection="0"/>
    <xf numFmtId="179" fontId="192" fillId="67" borderId="213" applyNumberFormat="0" applyAlignment="0" applyProtection="0"/>
    <xf numFmtId="179" fontId="9" fillId="0" borderId="217" applyNumberFormat="0" applyFill="0" applyAlignment="0" applyProtection="0"/>
    <xf numFmtId="179" fontId="33" fillId="0" borderId="216" applyNumberFormat="0" applyFill="0" applyAlignment="0" applyProtection="0"/>
    <xf numFmtId="179" fontId="9" fillId="0" borderId="217" applyNumberFormat="0" applyFill="0" applyAlignment="0" applyProtection="0"/>
    <xf numFmtId="0" fontId="51" fillId="65" borderId="218" applyNumberFormat="0" applyFont="0" applyAlignment="0" applyProtection="0"/>
    <xf numFmtId="0" fontId="83" fillId="63" borderId="213" applyNumberFormat="0" applyAlignment="0" applyProtection="0"/>
    <xf numFmtId="0" fontId="83" fillId="63" borderId="213" applyNumberFormat="0" applyAlignment="0" applyProtection="0"/>
    <xf numFmtId="0" fontId="237" fillId="63" borderId="214" applyNumberFormat="0" applyAlignment="0" applyProtection="0"/>
    <xf numFmtId="0" fontId="237" fillId="63" borderId="214" applyNumberFormat="0" applyAlignment="0" applyProtection="0"/>
    <xf numFmtId="0" fontId="237" fillId="63" borderId="214" applyNumberFormat="0" applyAlignment="0" applyProtection="0"/>
    <xf numFmtId="0" fontId="103" fillId="50" borderId="214" applyNumberFormat="0" applyAlignment="0" applyProtection="0"/>
    <xf numFmtId="0" fontId="103" fillId="50" borderId="214" applyNumberFormat="0" applyAlignment="0" applyProtection="0"/>
    <xf numFmtId="0" fontId="103" fillId="50" borderId="214" applyNumberFormat="0" applyAlignment="0" applyProtection="0"/>
    <xf numFmtId="0" fontId="80" fillId="0" borderId="215" applyNumberFormat="0" applyFill="0" applyAlignment="0" applyProtection="0"/>
    <xf numFmtId="0" fontId="80" fillId="0" borderId="215" applyNumberFormat="0" applyFill="0" applyAlignment="0" applyProtection="0"/>
    <xf numFmtId="0" fontId="33" fillId="0" borderId="216" applyNumberFormat="0" applyFill="0" applyAlignment="0" applyProtection="0"/>
    <xf numFmtId="0" fontId="17" fillId="65" borderId="218" applyNumberFormat="0" applyFont="0" applyAlignment="0" applyProtection="0"/>
    <xf numFmtId="0" fontId="17" fillId="65" borderId="218" applyNumberFormat="0" applyFont="0" applyAlignment="0" applyProtection="0"/>
    <xf numFmtId="0" fontId="83" fillId="63" borderId="213" applyNumberFormat="0" applyAlignment="0" applyProtection="0"/>
    <xf numFmtId="0" fontId="83" fillId="63" borderId="213" applyNumberFormat="0" applyAlignment="0" applyProtection="0"/>
    <xf numFmtId="0" fontId="237" fillId="63" borderId="214" applyNumberFormat="0" applyAlignment="0" applyProtection="0"/>
    <xf numFmtId="0" fontId="237" fillId="63" borderId="214" applyNumberFormat="0" applyAlignment="0" applyProtection="0"/>
    <xf numFmtId="0" fontId="237" fillId="63" borderId="214" applyNumberFormat="0" applyAlignment="0" applyProtection="0"/>
    <xf numFmtId="0" fontId="103" fillId="50" borderId="214" applyNumberFormat="0" applyAlignment="0" applyProtection="0"/>
    <xf numFmtId="0" fontId="103" fillId="50" borderId="214" applyNumberFormat="0" applyAlignment="0" applyProtection="0"/>
    <xf numFmtId="0" fontId="103" fillId="50" borderId="214" applyNumberFormat="0" applyAlignment="0" applyProtection="0"/>
    <xf numFmtId="0" fontId="80" fillId="0" borderId="215" applyNumberFormat="0" applyFill="0" applyAlignment="0" applyProtection="0"/>
    <xf numFmtId="0" fontId="80" fillId="0" borderId="215" applyNumberFormat="0" applyFill="0" applyAlignment="0" applyProtection="0"/>
    <xf numFmtId="0" fontId="17" fillId="65" borderId="218" applyNumberFormat="0" applyFont="0" applyAlignment="0" applyProtection="0"/>
    <xf numFmtId="0" fontId="17" fillId="65" borderId="218" applyNumberFormat="0" applyFont="0" applyAlignment="0" applyProtection="0"/>
    <xf numFmtId="0" fontId="54" fillId="65" borderId="218" applyNumberFormat="0" applyFont="0" applyAlignment="0" applyProtection="0"/>
    <xf numFmtId="0" fontId="59" fillId="63" borderId="213" applyNumberFormat="0" applyAlignment="0" applyProtection="0"/>
    <xf numFmtId="0" fontId="60" fillId="63" borderId="214" applyNumberFormat="0" applyAlignment="0" applyProtection="0"/>
    <xf numFmtId="0" fontId="62" fillId="0" borderId="215" applyNumberFormat="0" applyFill="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17" fillId="65" borderId="218" applyNumberFormat="0" applyFont="0" applyAlignment="0" applyProtection="0"/>
    <xf numFmtId="0" fontId="114" fillId="65" borderId="218" applyNumberFormat="0" applyFont="0" applyAlignment="0" applyProtection="0"/>
    <xf numFmtId="0" fontId="17" fillId="65" borderId="218" applyNumberFormat="0" applyFont="0" applyAlignment="0" applyProtection="0"/>
    <xf numFmtId="49" fontId="209" fillId="77" borderId="231">
      <alignment horizontal="center" vertical="center" wrapText="1"/>
    </xf>
    <xf numFmtId="173" fontId="57" fillId="0" borderId="224">
      <alignment horizontal="left"/>
    </xf>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2" fillId="65" borderId="230" applyNumberFormat="0" applyFont="0" applyAlignment="0" applyProtection="0"/>
    <xf numFmtId="0" fontId="51" fillId="65" borderId="230" applyNumberFormat="0" applyFont="0" applyAlignment="0" applyProtection="0"/>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4"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5"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6"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173" fontId="57" fillId="0" borderId="212">
      <alignment horizontal="left"/>
    </xf>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59" fillId="63" borderId="213" applyNumberFormat="0" applyAlignment="0" applyProtection="0"/>
    <xf numFmtId="0" fontId="83" fillId="67" borderId="213" applyNumberFormat="0" applyAlignment="0" applyProtection="0"/>
    <xf numFmtId="0" fontId="83" fillId="67" borderId="213" applyNumberFormat="0" applyAlignment="0" applyProtection="0"/>
    <xf numFmtId="0" fontId="83" fillId="67" borderId="213" applyNumberFormat="0" applyAlignment="0" applyProtection="0"/>
    <xf numFmtId="0" fontId="83" fillId="67" borderId="213" applyNumberFormat="0" applyAlignment="0" applyProtection="0"/>
    <xf numFmtId="0" fontId="83" fillId="67" borderId="213"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60" fillId="63" borderId="214" applyNumberFormat="0" applyAlignment="0" applyProtection="0"/>
    <xf numFmtId="0" fontId="84" fillId="67" borderId="214" applyNumberFormat="0" applyAlignment="0" applyProtection="0"/>
    <xf numFmtId="0" fontId="84" fillId="67" borderId="214" applyNumberFormat="0" applyAlignment="0" applyProtection="0"/>
    <xf numFmtId="0" fontId="84" fillId="67" borderId="214" applyNumberFormat="0" applyAlignment="0" applyProtection="0"/>
    <xf numFmtId="0" fontId="84" fillId="67" borderId="214" applyNumberFormat="0" applyAlignment="0" applyProtection="0"/>
    <xf numFmtId="0" fontId="84" fillId="67" borderId="214" applyNumberFormat="0" applyAlignment="0" applyProtection="0"/>
    <xf numFmtId="174" fontId="57" fillId="0" borderId="224">
      <alignment horizontal="left"/>
    </xf>
    <xf numFmtId="173" fontId="57" fillId="0" borderId="224">
      <alignment horizontal="left"/>
    </xf>
    <xf numFmtId="0" fontId="59" fillId="63" borderId="225" applyNumberFormat="0" applyAlignment="0" applyProtection="0"/>
    <xf numFmtId="0" fontId="51" fillId="65" borderId="230" applyNumberFormat="0" applyFont="0" applyAlignment="0" applyProtection="0"/>
    <xf numFmtId="0" fontId="51" fillId="65" borderId="230" applyNumberFormat="0" applyFont="0" applyAlignment="0" applyProtection="0"/>
    <xf numFmtId="0" fontId="59" fillId="63" borderId="225" applyNumberFormat="0" applyAlignment="0" applyProtection="0"/>
    <xf numFmtId="0" fontId="59" fillId="63" borderId="225" applyNumberFormat="0" applyAlignment="0" applyProtection="0"/>
    <xf numFmtId="0" fontId="59" fillId="63" borderId="225" applyNumberFormat="0" applyAlignment="0" applyProtection="0"/>
    <xf numFmtId="0" fontId="62" fillId="0" borderId="227" applyNumberFormat="0" applyFill="0" applyAlignment="0" applyProtection="0"/>
    <xf numFmtId="0" fontId="62" fillId="0" borderId="227" applyNumberFormat="0" applyFill="0" applyAlignment="0" applyProtection="0"/>
    <xf numFmtId="0" fontId="62" fillId="0" borderId="227" applyNumberFormat="0" applyFill="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179" fontId="147" fillId="71" borderId="221">
      <alignment horizontal="left" vertical="top" wrapText="1"/>
    </xf>
    <xf numFmtId="174"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0" fontId="83" fillId="67" borderId="225" applyNumberFormat="0" applyAlignment="0" applyProtection="0"/>
    <xf numFmtId="0" fontId="60" fillId="63" borderId="226" applyNumberFormat="0" applyAlignment="0" applyProtection="0"/>
    <xf numFmtId="0" fontId="62" fillId="0" borderId="227" applyNumberFormat="0" applyFill="0" applyAlignment="0" applyProtection="0"/>
    <xf numFmtId="0" fontId="62" fillId="0" borderId="227" applyNumberFormat="0" applyFill="0" applyAlignment="0" applyProtection="0"/>
    <xf numFmtId="0" fontId="51" fillId="65" borderId="230" applyNumberFormat="0" applyFont="0" applyAlignment="0" applyProtection="0"/>
    <xf numFmtId="0" fontId="52" fillId="65" borderId="230" applyNumberFormat="0" applyFont="0" applyAlignment="0" applyProtection="0"/>
    <xf numFmtId="174" fontId="57" fillId="0" borderId="224">
      <alignment horizontal="left"/>
    </xf>
    <xf numFmtId="174" fontId="57" fillId="0" borderId="224">
      <alignment horizontal="left"/>
    </xf>
    <xf numFmtId="173" fontId="57" fillId="0" borderId="224">
      <alignment horizontal="left"/>
    </xf>
    <xf numFmtId="173" fontId="57" fillId="0" borderId="224">
      <alignment horizontal="left"/>
    </xf>
    <xf numFmtId="0" fontId="51" fillId="65" borderId="230" applyNumberFormat="0" applyFont="0" applyAlignment="0" applyProtection="0"/>
    <xf numFmtId="0" fontId="109"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173" fontId="57" fillId="0" borderId="221">
      <alignment horizontal="left"/>
    </xf>
    <xf numFmtId="174" fontId="57" fillId="0" borderId="224">
      <alignment horizontal="left"/>
    </xf>
    <xf numFmtId="173" fontId="57" fillId="0" borderId="224">
      <alignment horizontal="left"/>
    </xf>
    <xf numFmtId="0" fontId="61" fillId="50" borderId="226" applyNumberFormat="0" applyAlignment="0" applyProtection="0"/>
    <xf numFmtId="0" fontId="85" fillId="0" borderId="221"/>
    <xf numFmtId="173" fontId="57" fillId="0" borderId="224">
      <alignment horizontal="left"/>
    </xf>
    <xf numFmtId="0" fontId="59" fillId="63" borderId="225" applyNumberFormat="0" applyAlignment="0" applyProtection="0"/>
    <xf numFmtId="0" fontId="61" fillId="50" borderId="226" applyNumberFormat="0" applyAlignment="0" applyProtection="0"/>
    <xf numFmtId="0" fontId="52" fillId="65" borderId="230" applyNumberFormat="0" applyFont="0" applyAlignment="0" applyProtection="0"/>
    <xf numFmtId="174" fontId="57" fillId="0" borderId="224">
      <alignment horizontal="left"/>
    </xf>
    <xf numFmtId="0" fontId="51" fillId="65" borderId="230" applyNumberFormat="0" applyFont="0" applyAlignment="0" applyProtection="0"/>
    <xf numFmtId="0" fontId="18" fillId="0" borderId="223" applyAlignment="0">
      <alignment horizontal="left"/>
    </xf>
    <xf numFmtId="174" fontId="57" fillId="0" borderId="221">
      <alignment horizontal="left"/>
    </xf>
    <xf numFmtId="173" fontId="57" fillId="0" borderId="221">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0" fontId="59" fillId="63" borderId="225" applyNumberFormat="0" applyAlignment="0" applyProtection="0"/>
    <xf numFmtId="0" fontId="59" fillId="63" borderId="225" applyNumberFormat="0" applyAlignment="0" applyProtection="0"/>
    <xf numFmtId="0" fontId="83" fillId="67" borderId="225" applyNumberFormat="0" applyAlignment="0" applyProtection="0"/>
    <xf numFmtId="0" fontId="62" fillId="0" borderId="227" applyNumberFormat="0" applyFill="0" applyAlignment="0" applyProtection="0"/>
    <xf numFmtId="0" fontId="62" fillId="0" borderId="227" applyNumberFormat="0" applyFill="0" applyAlignment="0" applyProtection="0"/>
    <xf numFmtId="0" fontId="62" fillId="0" borderId="227" applyNumberFormat="0" applyFill="0" applyAlignment="0" applyProtection="0"/>
    <xf numFmtId="0" fontId="62" fillId="0" borderId="227" applyNumberFormat="0" applyFill="0" applyAlignment="0" applyProtection="0"/>
    <xf numFmtId="0" fontId="62" fillId="0" borderId="227" applyNumberFormat="0" applyFill="0" applyAlignment="0" applyProtection="0"/>
    <xf numFmtId="0" fontId="62" fillId="0" borderId="227" applyNumberFormat="0" applyFill="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1" fillId="65" borderId="230" applyNumberFormat="0" applyFont="0" applyAlignment="0" applyProtection="0"/>
    <xf numFmtId="0" fontId="109"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174" fontId="57" fillId="0" borderId="224">
      <alignment horizontal="left"/>
    </xf>
    <xf numFmtId="173" fontId="57" fillId="0" borderId="224">
      <alignment horizontal="left"/>
    </xf>
    <xf numFmtId="0" fontId="60" fillId="63" borderId="226" applyNumberFormat="0" applyAlignment="0" applyProtection="0"/>
    <xf numFmtId="0" fontId="62" fillId="0" borderId="227" applyNumberFormat="0" applyFill="0" applyAlignment="0" applyProtection="0"/>
    <xf numFmtId="0" fontId="51" fillId="65" borderId="230" applyNumberFormat="0" applyFont="0" applyAlignment="0" applyProtection="0"/>
    <xf numFmtId="179" fontId="17" fillId="44" borderId="221"/>
    <xf numFmtId="179" fontId="85" fillId="70" borderId="223">
      <alignment wrapText="1"/>
    </xf>
    <xf numFmtId="174"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0" fontId="83" fillId="67" borderId="225" applyNumberFormat="0" applyAlignment="0" applyProtection="0"/>
    <xf numFmtId="0" fontId="60" fillId="63" borderId="226" applyNumberFormat="0" applyAlignment="0" applyProtection="0"/>
    <xf numFmtId="0" fontId="60" fillId="63" borderId="226" applyNumberFormat="0" applyAlignment="0" applyProtection="0"/>
    <xf numFmtId="0" fontId="62" fillId="0" borderId="227" applyNumberFormat="0" applyFill="0" applyAlignment="0" applyProtection="0"/>
    <xf numFmtId="0" fontId="62" fillId="0" borderId="227" applyNumberFormat="0" applyFill="0" applyAlignment="0" applyProtection="0"/>
    <xf numFmtId="0" fontId="109" fillId="65" borderId="230" applyNumberFormat="0" applyFont="0" applyAlignment="0" applyProtection="0"/>
    <xf numFmtId="0" fontId="51"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61" fillId="50" borderId="214" applyNumberFormat="0" applyAlignment="0" applyProtection="0"/>
    <xf numFmtId="0" fontId="103" fillId="64" borderId="214" applyNumberFormat="0" applyAlignment="0" applyProtection="0"/>
    <xf numFmtId="0" fontId="103" fillId="64" borderId="214" applyNumberFormat="0" applyAlignment="0" applyProtection="0"/>
    <xf numFmtId="0" fontId="103" fillId="64" borderId="214" applyNumberFormat="0" applyAlignment="0" applyProtection="0"/>
    <xf numFmtId="0" fontId="103" fillId="64" borderId="214" applyNumberFormat="0" applyAlignment="0" applyProtection="0"/>
    <xf numFmtId="0" fontId="103" fillId="64" borderId="214" applyNumberFormat="0" applyAlignment="0" applyProtection="0"/>
    <xf numFmtId="0" fontId="103" fillId="64" borderId="214" applyNumberFormat="0" applyAlignment="0" applyProtection="0"/>
    <xf numFmtId="0" fontId="61" fillId="50" borderId="214" applyNumberFormat="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80" fillId="0" borderId="217" applyNumberFormat="0" applyFill="0" applyAlignment="0" applyProtection="0"/>
    <xf numFmtId="0" fontId="80" fillId="0" borderId="217" applyNumberFormat="0" applyFill="0" applyAlignment="0" applyProtection="0"/>
    <xf numFmtId="0" fontId="80" fillId="0" borderId="217" applyNumberFormat="0" applyFill="0" applyAlignment="0" applyProtection="0"/>
    <xf numFmtId="0" fontId="80" fillId="0" borderId="217" applyNumberFormat="0" applyFill="0" applyAlignment="0" applyProtection="0"/>
    <xf numFmtId="0" fontId="80" fillId="0" borderId="217"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0" fontId="62" fillId="0" borderId="215" applyNumberFormat="0" applyFill="0" applyAlignment="0" applyProtection="0"/>
    <xf numFmtId="174" fontId="57" fillId="0" borderId="224">
      <alignment horizontal="left"/>
    </xf>
    <xf numFmtId="174" fontId="57" fillId="0" borderId="224">
      <alignment horizontal="left"/>
    </xf>
    <xf numFmtId="174" fontId="57" fillId="0" borderId="224">
      <alignment horizontal="left"/>
    </xf>
    <xf numFmtId="173" fontId="57" fillId="0" borderId="224">
      <alignment horizontal="left"/>
    </xf>
    <xf numFmtId="0" fontId="60" fillId="63" borderId="226" applyNumberFormat="0" applyAlignment="0" applyProtection="0"/>
    <xf numFmtId="0" fontId="80" fillId="0" borderId="229" applyNumberFormat="0" applyFill="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2"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109"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109"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174" fontId="57" fillId="0" borderId="221">
      <alignment horizontal="left"/>
    </xf>
    <xf numFmtId="173" fontId="57" fillId="0" borderId="221">
      <alignment horizontal="left"/>
    </xf>
    <xf numFmtId="176" fontId="57" fillId="0" borderId="221">
      <alignment horizontal="left"/>
    </xf>
    <xf numFmtId="173" fontId="57" fillId="0" borderId="221">
      <alignment horizontal="left"/>
    </xf>
    <xf numFmtId="0" fontId="18" fillId="0" borderId="223" applyAlignment="0">
      <alignment horizontal="left"/>
    </xf>
    <xf numFmtId="0" fontId="18" fillId="0" borderId="223" applyAlignment="0">
      <alignment horizontal="left"/>
    </xf>
    <xf numFmtId="0" fontId="18" fillId="0" borderId="223" applyAlignment="0">
      <alignment horizontal="left"/>
    </xf>
    <xf numFmtId="0" fontId="18" fillId="0" borderId="223" applyAlignment="0">
      <alignment horizontal="left"/>
    </xf>
    <xf numFmtId="0" fontId="17" fillId="70" borderId="221">
      <alignment horizontal="centerContinuous" wrapText="1"/>
    </xf>
    <xf numFmtId="0" fontId="85" fillId="70" borderId="223">
      <alignment wrapText="1"/>
    </xf>
    <xf numFmtId="175" fontId="57" fillId="0" borderId="221">
      <alignment horizontal="left"/>
    </xf>
    <xf numFmtId="0" fontId="147" fillId="71" borderId="222">
      <alignment horizontal="left" vertical="top"/>
    </xf>
    <xf numFmtId="179" fontId="17" fillId="70" borderId="221">
      <alignment horizontal="centerContinuous" wrapText="1"/>
    </xf>
    <xf numFmtId="179" fontId="193" fillId="71" borderId="222">
      <alignment horizontal="left" vertical="top" wrapText="1"/>
    </xf>
    <xf numFmtId="179" fontId="85" fillId="70" borderId="223">
      <alignment wrapText="1"/>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6"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0" fontId="59" fillId="63" borderId="225" applyNumberFormat="0" applyAlignment="0" applyProtection="0"/>
    <xf numFmtId="0" fontId="60" fillId="63" borderId="226" applyNumberFormat="0" applyAlignment="0" applyProtection="0"/>
    <xf numFmtId="0" fontId="62" fillId="0" borderId="227" applyNumberFormat="0" applyFill="0" applyAlignment="0" applyProtection="0"/>
    <xf numFmtId="0" fontId="80" fillId="0" borderId="229" applyNumberFormat="0" applyFill="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17"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176" fontId="57" fillId="0" borderId="224">
      <alignment horizontal="left"/>
    </xf>
    <xf numFmtId="173" fontId="57" fillId="0" borderId="224">
      <alignment horizontal="left"/>
    </xf>
    <xf numFmtId="0" fontId="61" fillId="50" borderId="226" applyNumberFormat="0" applyAlignment="0" applyProtection="0"/>
    <xf numFmtId="0" fontId="103" fillId="64" borderId="226" applyNumberFormat="0" applyAlignment="0" applyProtection="0"/>
    <xf numFmtId="0" fontId="51" fillId="65" borderId="230" applyNumberFormat="0" applyFont="0" applyAlignment="0" applyProtection="0"/>
    <xf numFmtId="0" fontId="80" fillId="0" borderId="228" applyNumberFormat="0" applyFill="0" applyAlignment="0" applyProtection="0"/>
    <xf numFmtId="0" fontId="51" fillId="65" borderId="230" applyNumberFormat="0" applyFont="0" applyAlignment="0" applyProtection="0"/>
    <xf numFmtId="176" fontId="57" fillId="0" borderId="224">
      <alignment horizontal="left"/>
    </xf>
    <xf numFmtId="176" fontId="57" fillId="0" borderId="224">
      <alignment horizontal="left"/>
    </xf>
    <xf numFmtId="0" fontId="51" fillId="65" borderId="230" applyNumberFormat="0" applyFont="0" applyAlignment="0" applyProtection="0"/>
    <xf numFmtId="0" fontId="51" fillId="65" borderId="230" applyNumberFormat="0" applyFont="0" applyAlignment="0" applyProtection="0"/>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0" fontId="59" fillId="63" borderId="225" applyNumberForma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60" fillId="63" borderId="226" applyNumberFormat="0" applyAlignment="0" applyProtection="0"/>
    <xf numFmtId="173" fontId="57" fillId="0" borderId="224">
      <alignment horizontal="left"/>
    </xf>
    <xf numFmtId="0" fontId="52" fillId="65" borderId="230" applyNumberFormat="0" applyFont="0" applyAlignment="0" applyProtection="0"/>
    <xf numFmtId="0" fontId="51" fillId="65" borderId="230" applyNumberFormat="0" applyFont="0" applyAlignment="0" applyProtection="0"/>
    <xf numFmtId="0" fontId="85" fillId="70" borderId="223">
      <alignment wrapText="1"/>
    </xf>
    <xf numFmtId="0" fontId="18" fillId="0" borderId="223" applyAlignment="0">
      <alignment horizontal="left"/>
    </xf>
    <xf numFmtId="173" fontId="57" fillId="0" borderId="224">
      <alignment horizontal="left"/>
    </xf>
    <xf numFmtId="0" fontId="51"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174" fontId="57" fillId="0" borderId="224">
      <alignment horizontal="left"/>
    </xf>
    <xf numFmtId="0" fontId="52" fillId="65" borderId="230" applyNumberFormat="0" applyFont="0" applyAlignment="0" applyProtection="0"/>
    <xf numFmtId="174" fontId="57" fillId="0" borderId="224">
      <alignment horizontal="left"/>
    </xf>
    <xf numFmtId="0" fontId="109" fillId="65" borderId="218" applyNumberFormat="0" applyFont="0" applyAlignment="0" applyProtection="0"/>
    <xf numFmtId="176" fontId="57" fillId="0" borderId="224">
      <alignment horizontal="left"/>
    </xf>
    <xf numFmtId="176" fontId="57" fillId="0" borderId="224">
      <alignment horizontal="left"/>
    </xf>
    <xf numFmtId="0" fontId="51" fillId="65" borderId="230" applyNumberFormat="0" applyFont="0" applyAlignment="0" applyProtection="0"/>
    <xf numFmtId="0" fontId="51"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174" fontId="57" fillId="0" borderId="224">
      <alignment horizontal="left"/>
    </xf>
    <xf numFmtId="174"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4" fontId="57" fillId="0" borderId="224">
      <alignment horizontal="left"/>
    </xf>
    <xf numFmtId="176" fontId="57" fillId="0" borderId="224">
      <alignment horizontal="left"/>
    </xf>
    <xf numFmtId="0" fontId="51" fillId="65" borderId="230" applyNumberFormat="0" applyFont="0" applyAlignment="0" applyProtection="0"/>
    <xf numFmtId="173" fontId="57" fillId="0" borderId="224">
      <alignment horizontal="left"/>
    </xf>
    <xf numFmtId="174" fontId="57" fillId="0" borderId="224">
      <alignment horizontal="left"/>
    </xf>
    <xf numFmtId="0" fontId="59" fillId="63" borderId="225" applyNumberFormat="0" applyAlignment="0" applyProtection="0"/>
    <xf numFmtId="0" fontId="60" fillId="63" borderId="226" applyNumberFormat="0" applyAlignment="0" applyProtection="0"/>
    <xf numFmtId="173" fontId="57" fillId="0" borderId="224">
      <alignment horizontal="left"/>
    </xf>
    <xf numFmtId="0" fontId="51" fillId="65" borderId="230" applyNumberFormat="0" applyFont="0" applyAlignment="0" applyProtection="0"/>
    <xf numFmtId="0" fontId="51" fillId="65" borderId="230" applyNumberFormat="0" applyFont="0" applyAlignment="0" applyProtection="0"/>
    <xf numFmtId="174" fontId="57" fillId="0" borderId="224">
      <alignment horizontal="left"/>
    </xf>
    <xf numFmtId="176" fontId="57" fillId="0" borderId="224">
      <alignment horizontal="left"/>
    </xf>
    <xf numFmtId="174"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6" fontId="57" fillId="0" borderId="224">
      <alignment horizontal="left"/>
    </xf>
    <xf numFmtId="173" fontId="57" fillId="0" borderId="224">
      <alignment horizontal="left"/>
    </xf>
    <xf numFmtId="0" fontId="61" fillId="50" borderId="226" applyNumberFormat="0" applyAlignment="0" applyProtection="0"/>
    <xf numFmtId="0" fontId="51" fillId="65" borderId="230" applyNumberFormat="0" applyFont="0" applyAlignment="0" applyProtection="0"/>
    <xf numFmtId="0" fontId="51" fillId="65" borderId="230" applyNumberFormat="0" applyFont="0" applyAlignment="0" applyProtection="0"/>
    <xf numFmtId="173" fontId="57" fillId="0" borderId="224">
      <alignment horizontal="left"/>
    </xf>
    <xf numFmtId="173" fontId="57" fillId="0" borderId="224">
      <alignment horizontal="left"/>
    </xf>
    <xf numFmtId="0" fontId="51" fillId="65" borderId="230" applyNumberFormat="0" applyFont="0" applyAlignment="0" applyProtection="0"/>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0" fontId="83" fillId="67" borderId="213" applyNumberFormat="0" applyAlignment="0" applyProtection="0"/>
    <xf numFmtId="0" fontId="59" fillId="63" borderId="213" applyNumberFormat="0" applyAlignment="0" applyProtection="0"/>
    <xf numFmtId="0" fontId="84" fillId="67" borderId="214" applyNumberFormat="0" applyAlignment="0" applyProtection="0"/>
    <xf numFmtId="0" fontId="60" fillId="63" borderId="214" applyNumberFormat="0" applyAlignment="0" applyProtection="0"/>
    <xf numFmtId="0" fontId="52" fillId="65" borderId="230" applyNumberFormat="0" applyFont="0" applyAlignment="0" applyProtection="0"/>
    <xf numFmtId="173" fontId="57" fillId="0" borderId="224">
      <alignment horizontal="left"/>
    </xf>
    <xf numFmtId="173" fontId="57" fillId="0" borderId="224">
      <alignment horizontal="left"/>
    </xf>
    <xf numFmtId="0" fontId="51" fillId="65" borderId="230" applyNumberFormat="0" applyFont="0" applyAlignment="0" applyProtection="0"/>
    <xf numFmtId="0" fontId="51" fillId="65" borderId="230" applyNumberFormat="0" applyFont="0" applyAlignment="0" applyProtection="0"/>
    <xf numFmtId="0" fontId="80" fillId="0" borderId="216" applyNumberFormat="0" applyFill="0" applyAlignment="0" applyProtection="0"/>
    <xf numFmtId="0" fontId="80" fillId="0" borderId="216" applyNumberFormat="0" applyFill="0" applyAlignment="0" applyProtection="0"/>
    <xf numFmtId="0" fontId="62" fillId="0" borderId="215" applyNumberFormat="0" applyFill="0" applyAlignment="0" applyProtection="0"/>
    <xf numFmtId="0" fontId="17"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176" fontId="57" fillId="0" borderId="224">
      <alignment horizontal="left"/>
    </xf>
    <xf numFmtId="173"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3" fontId="57" fillId="0" borderId="224">
      <alignment horizontal="left"/>
    </xf>
    <xf numFmtId="0" fontId="51" fillId="65" borderId="230" applyNumberFormat="0" applyFont="0" applyAlignment="0" applyProtection="0"/>
    <xf numFmtId="0" fontId="52" fillId="65" borderId="230" applyNumberFormat="0" applyFont="0" applyAlignment="0" applyProtection="0"/>
    <xf numFmtId="176" fontId="57" fillId="0" borderId="224">
      <alignment horizontal="left"/>
    </xf>
    <xf numFmtId="176"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6" fontId="57" fillId="0" borderId="224">
      <alignment horizontal="left"/>
    </xf>
    <xf numFmtId="176" fontId="57" fillId="0" borderId="224">
      <alignment horizontal="left"/>
    </xf>
    <xf numFmtId="0" fontId="103" fillId="64" borderId="226" applyNumberFormat="0" applyAlignment="0" applyProtection="0"/>
    <xf numFmtId="0" fontId="83" fillId="67" borderId="213" applyNumberFormat="0" applyAlignment="0" applyProtection="0"/>
    <xf numFmtId="0" fontId="84" fillId="67" borderId="214" applyNumberFormat="0" applyAlignment="0" applyProtection="0"/>
    <xf numFmtId="0" fontId="80" fillId="0" borderId="216" applyNumberFormat="0" applyFill="0" applyAlignment="0" applyProtection="0"/>
    <xf numFmtId="0" fontId="17" fillId="65" borderId="218" applyNumberFormat="0" applyFont="0" applyAlignment="0" applyProtection="0"/>
    <xf numFmtId="174"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0" fontId="61" fillId="50" borderId="226" applyNumberFormat="0" applyAlignment="0" applyProtection="0"/>
    <xf numFmtId="0" fontId="51" fillId="65" borderId="218" applyNumberFormat="0" applyFont="0" applyAlignment="0" applyProtection="0"/>
    <xf numFmtId="0" fontId="52" fillId="65" borderId="218" applyNumberFormat="0" applyFont="0" applyAlignment="0" applyProtection="0"/>
    <xf numFmtId="176" fontId="57" fillId="0" borderId="224">
      <alignment horizontal="left"/>
    </xf>
    <xf numFmtId="176" fontId="57" fillId="0" borderId="224">
      <alignment horizontal="left"/>
    </xf>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80" fillId="0" borderId="229" applyNumberFormat="0" applyFill="0" applyAlignment="0" applyProtection="0"/>
    <xf numFmtId="173" fontId="57" fillId="0" borderId="224">
      <alignment horizontal="left"/>
    </xf>
    <xf numFmtId="0" fontId="51" fillId="65" borderId="230" applyNumberFormat="0" applyFont="0" applyAlignment="0" applyProtection="0"/>
    <xf numFmtId="0" fontId="51" fillId="65" borderId="230" applyNumberFormat="0" applyFont="0" applyAlignment="0" applyProtection="0"/>
    <xf numFmtId="0" fontId="85" fillId="70" borderId="223">
      <alignment wrapText="1"/>
    </xf>
    <xf numFmtId="0" fontId="59" fillId="63" borderId="225" applyNumberFormat="0" applyAlignment="0" applyProtection="0"/>
    <xf numFmtId="173" fontId="57" fillId="0" borderId="224">
      <alignment horizontal="left"/>
    </xf>
    <xf numFmtId="0" fontId="51"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173" fontId="57" fillId="0" borderId="224">
      <alignment horizontal="left"/>
    </xf>
    <xf numFmtId="0" fontId="62" fillId="0" borderId="227" applyNumberFormat="0" applyFill="0" applyAlignment="0" applyProtection="0"/>
    <xf numFmtId="173" fontId="57" fillId="0" borderId="224">
      <alignment horizontal="left"/>
    </xf>
    <xf numFmtId="173" fontId="57" fillId="0" borderId="221">
      <alignment horizontal="left"/>
    </xf>
    <xf numFmtId="0" fontId="61" fillId="50" borderId="226" applyNumberFormat="0" applyAlignment="0" applyProtection="0"/>
    <xf numFmtId="173" fontId="57" fillId="0" borderId="224">
      <alignment horizontal="left"/>
    </xf>
    <xf numFmtId="0" fontId="52" fillId="65" borderId="230" applyNumberFormat="0" applyFont="0" applyAlignment="0" applyProtection="0"/>
    <xf numFmtId="49" fontId="209" fillId="77" borderId="219">
      <alignment horizontal="center" vertical="center" wrapText="1"/>
    </xf>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109"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51" fillId="65" borderId="218" applyNumberFormat="0" applyFont="0" applyAlignment="0" applyProtection="0"/>
    <xf numFmtId="0" fontId="109" fillId="65" borderId="218" applyNumberFormat="0" applyFont="0" applyAlignment="0" applyProtection="0"/>
    <xf numFmtId="174" fontId="57" fillId="0" borderId="224">
      <alignment horizontal="left"/>
    </xf>
    <xf numFmtId="176" fontId="57" fillId="0" borderId="224">
      <alignment horizontal="left"/>
    </xf>
    <xf numFmtId="0" fontId="51" fillId="65" borderId="230" applyNumberFormat="0" applyFont="0" applyAlignment="0" applyProtection="0"/>
    <xf numFmtId="0" fontId="51" fillId="65" borderId="230" applyNumberFormat="0" applyFont="0" applyAlignment="0" applyProtection="0"/>
    <xf numFmtId="175" fontId="57" fillId="0" borderId="224">
      <alignment horizontal="left"/>
    </xf>
    <xf numFmtId="175" fontId="57" fillId="0" borderId="224">
      <alignment horizontal="left"/>
    </xf>
    <xf numFmtId="175" fontId="57" fillId="0" borderId="224">
      <alignment horizontal="left"/>
    </xf>
    <xf numFmtId="176" fontId="57" fillId="0" borderId="224">
      <alignment horizontal="left"/>
    </xf>
    <xf numFmtId="176" fontId="57" fillId="0" borderId="224">
      <alignment horizontal="left"/>
    </xf>
    <xf numFmtId="173" fontId="57" fillId="0" borderId="224">
      <alignment horizontal="left"/>
    </xf>
    <xf numFmtId="0" fontId="51" fillId="65" borderId="230" applyNumberFormat="0" applyFont="0" applyAlignment="0" applyProtection="0"/>
    <xf numFmtId="0" fontId="109" fillId="65" borderId="218" applyNumberFormat="0" applyFont="0" applyAlignment="0" applyProtection="0"/>
    <xf numFmtId="174" fontId="57" fillId="0" borderId="224">
      <alignment horizontal="left"/>
    </xf>
    <xf numFmtId="0" fontId="85" fillId="70" borderId="221"/>
    <xf numFmtId="0" fontId="85" fillId="70" borderId="221"/>
    <xf numFmtId="174" fontId="57" fillId="0" borderId="224">
      <alignment horizontal="left"/>
    </xf>
    <xf numFmtId="174" fontId="57" fillId="0" borderId="224">
      <alignment horizontal="left"/>
    </xf>
    <xf numFmtId="174"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0" fontId="61" fillId="50" borderId="226" applyNumberFormat="0" applyAlignment="0" applyProtection="0"/>
    <xf numFmtId="0" fontId="51" fillId="65" borderId="230" applyNumberFormat="0" applyFont="0" applyAlignment="0" applyProtection="0"/>
    <xf numFmtId="0" fontId="157" fillId="67" borderId="213" applyNumberFormat="0" applyAlignment="0" applyProtection="0"/>
    <xf numFmtId="0" fontId="83" fillId="67" borderId="213" applyNumberFormat="0" applyAlignment="0" applyProtection="0"/>
    <xf numFmtId="0" fontId="158" fillId="63" borderId="213" applyNumberFormat="0" applyAlignment="0" applyProtection="0"/>
    <xf numFmtId="0" fontId="161" fillId="67" borderId="214" applyNumberFormat="0" applyAlignment="0" applyProtection="0"/>
    <xf numFmtId="0" fontId="84" fillId="67" borderId="214" applyNumberFormat="0" applyAlignment="0" applyProtection="0"/>
    <xf numFmtId="0" fontId="60" fillId="63" borderId="226" applyNumberFormat="0" applyAlignment="0" applyProtection="0"/>
    <xf numFmtId="0" fontId="163" fillId="63" borderId="214" applyNumberFormat="0" applyAlignment="0" applyProtection="0"/>
    <xf numFmtId="0" fontId="18" fillId="0" borderId="223" applyAlignment="0">
      <alignment horizontal="left"/>
    </xf>
    <xf numFmtId="179" fontId="159" fillId="67" borderId="214" applyNumberFormat="0" applyAlignment="0" applyProtection="0"/>
    <xf numFmtId="0" fontId="18" fillId="0" borderId="223" applyAlignment="0">
      <alignment horizontal="left"/>
    </xf>
    <xf numFmtId="179" fontId="159" fillId="67" borderId="214" applyNumberFormat="0" applyAlignment="0" applyProtection="0"/>
    <xf numFmtId="174" fontId="57" fillId="0" borderId="224">
      <alignment horizontal="left"/>
    </xf>
    <xf numFmtId="173" fontId="57" fillId="0" borderId="224">
      <alignment horizontal="left"/>
    </xf>
    <xf numFmtId="174" fontId="57" fillId="0" borderId="224">
      <alignment horizontal="left"/>
    </xf>
    <xf numFmtId="0" fontId="59" fillId="63" borderId="225" applyNumberFormat="0" applyAlignment="0" applyProtection="0"/>
    <xf numFmtId="0" fontId="103" fillId="64" borderId="226" applyNumberFormat="0" applyAlignment="0" applyProtection="0"/>
    <xf numFmtId="0" fontId="103" fillId="64" borderId="226" applyNumberFormat="0" applyAlignment="0" applyProtection="0"/>
    <xf numFmtId="0" fontId="51" fillId="65" borderId="230" applyNumberFormat="0" applyFont="0" applyAlignment="0" applyProtection="0"/>
    <xf numFmtId="0" fontId="51"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81" fillId="70" borderId="221">
      <alignment horizontal="left"/>
    </xf>
    <xf numFmtId="0" fontId="85" fillId="70" borderId="223">
      <alignment wrapText="1"/>
    </xf>
    <xf numFmtId="0" fontId="85" fillId="70" borderId="223">
      <alignment wrapText="1"/>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0" fontId="52" fillId="65" borderId="230" applyNumberFormat="0" applyFont="0" applyAlignment="0" applyProtection="0"/>
    <xf numFmtId="0" fontId="51" fillId="65" borderId="230" applyNumberFormat="0" applyFont="0" applyAlignment="0" applyProtection="0"/>
    <xf numFmtId="174" fontId="57" fillId="0" borderId="224">
      <alignment horizontal="left"/>
    </xf>
    <xf numFmtId="174" fontId="57" fillId="0" borderId="224">
      <alignment horizontal="left"/>
    </xf>
    <xf numFmtId="173" fontId="57" fillId="0" borderId="224">
      <alignment horizontal="left"/>
    </xf>
    <xf numFmtId="0" fontId="168" fillId="64" borderId="214" applyNumberFormat="0" applyAlignment="0" applyProtection="0"/>
    <xf numFmtId="0" fontId="103" fillId="64" borderId="214" applyNumberFormat="0" applyAlignment="0" applyProtection="0"/>
    <xf numFmtId="0" fontId="169" fillId="50" borderId="214" applyNumberFormat="0" applyAlignment="0" applyProtection="0"/>
    <xf numFmtId="0" fontId="80" fillId="0" borderId="216" applyNumberFormat="0" applyFill="0" applyAlignment="0" applyProtection="0"/>
    <xf numFmtId="0" fontId="28" fillId="0" borderId="216" applyNumberFormat="0" applyFill="0" applyAlignment="0" applyProtection="0"/>
    <xf numFmtId="0" fontId="170" fillId="0" borderId="216" applyNumberFormat="0" applyFill="0" applyAlignment="0" applyProtection="0"/>
    <xf numFmtId="0" fontId="171" fillId="0" borderId="216" applyNumberFormat="0" applyFill="0" applyAlignment="0" applyProtection="0"/>
    <xf numFmtId="0" fontId="33" fillId="0" borderId="216" applyNumberFormat="0" applyFill="0" applyAlignment="0" applyProtection="0"/>
    <xf numFmtId="0" fontId="33" fillId="0" borderId="216" applyNumberFormat="0" applyFill="0" applyAlignment="0" applyProtection="0"/>
    <xf numFmtId="0" fontId="55" fillId="0" borderId="215" applyNumberFormat="0" applyFill="0" applyAlignment="0" applyProtection="0"/>
    <xf numFmtId="0" fontId="17" fillId="64" borderId="218" applyNumberFormat="0" applyFont="0" applyAlignment="0" applyProtection="0"/>
    <xf numFmtId="179" fontId="182" fillId="64" borderId="214" applyNumberFormat="0" applyAlignment="0" applyProtection="0"/>
    <xf numFmtId="179" fontId="182" fillId="64" borderId="214" applyNumberFormat="0" applyAlignment="0" applyProtection="0"/>
    <xf numFmtId="179" fontId="191" fillId="65" borderId="218" applyNumberFormat="0" applyFont="0" applyAlignment="0" applyProtection="0"/>
    <xf numFmtId="179" fontId="191" fillId="65" borderId="218" applyNumberFormat="0" applyFont="0" applyAlignment="0" applyProtection="0"/>
    <xf numFmtId="0" fontId="54" fillId="65" borderId="218" applyNumberFormat="0" applyFont="0" applyAlignment="0" applyProtection="0"/>
    <xf numFmtId="0" fontId="54" fillId="65" borderId="218" applyNumberFormat="0" applyFont="0" applyAlignment="0" applyProtection="0"/>
    <xf numFmtId="0" fontId="52" fillId="65" borderId="218" applyNumberFormat="0" applyFont="0" applyAlignment="0" applyProtection="0"/>
    <xf numFmtId="0" fontId="54" fillId="65" borderId="218" applyNumberFormat="0" applyFont="0" applyAlignment="0" applyProtection="0"/>
    <xf numFmtId="0" fontId="54" fillId="65" borderId="218" applyNumberFormat="0" applyFont="0" applyAlignment="0" applyProtection="0"/>
    <xf numFmtId="0" fontId="17" fillId="65" borderId="218" applyNumberFormat="0" applyFont="0" applyAlignment="0" applyProtection="0"/>
    <xf numFmtId="179" fontId="192" fillId="67" borderId="213" applyNumberFormat="0" applyAlignment="0" applyProtection="0"/>
    <xf numFmtId="179" fontId="192" fillId="67" borderId="213" applyNumberFormat="0" applyAlignment="0" applyProtection="0"/>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3" fontId="57" fillId="0" borderId="224">
      <alignment horizontal="left"/>
    </xf>
    <xf numFmtId="176"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0" fontId="61" fillId="50" borderId="226" applyNumberForma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83" fillId="67" borderId="225" applyNumberForma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176" fontId="57" fillId="0" borderId="221">
      <alignment horizontal="left"/>
    </xf>
    <xf numFmtId="173" fontId="57" fillId="0" borderId="224">
      <alignment horizontal="left"/>
    </xf>
    <xf numFmtId="0" fontId="59" fillId="63" borderId="225" applyNumberFormat="0" applyAlignment="0" applyProtection="0"/>
    <xf numFmtId="0" fontId="62" fillId="0" borderId="227" applyNumberFormat="0" applyFill="0" applyAlignment="0" applyProtection="0"/>
    <xf numFmtId="0" fontId="51" fillId="65" borderId="230" applyNumberFormat="0" applyFont="0" applyAlignment="0" applyProtection="0"/>
    <xf numFmtId="174" fontId="57" fillId="0" borderId="224">
      <alignment horizontal="left"/>
    </xf>
    <xf numFmtId="0" fontId="52" fillId="65" borderId="230" applyNumberFormat="0" applyFont="0" applyAlignment="0" applyProtection="0"/>
    <xf numFmtId="174" fontId="57" fillId="0" borderId="224">
      <alignment horizontal="left"/>
    </xf>
    <xf numFmtId="0" fontId="51" fillId="65" borderId="230" applyNumberFormat="0" applyFont="0" applyAlignment="0" applyProtection="0"/>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9" fontId="9" fillId="0" borderId="217" applyNumberFormat="0" applyFill="0" applyAlignment="0" applyProtection="0"/>
    <xf numFmtId="179" fontId="33" fillId="0" borderId="216" applyNumberFormat="0" applyFill="0" applyAlignment="0" applyProtection="0"/>
    <xf numFmtId="179" fontId="9" fillId="0" borderId="217" applyNumberFormat="0" applyFill="0" applyAlignment="0" applyProtection="0"/>
    <xf numFmtId="174"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0" fontId="61" fillId="50" borderId="226" applyNumberFormat="0" applyAlignment="0" applyProtection="0"/>
    <xf numFmtId="0" fontId="59" fillId="63" borderId="225" applyNumberFormat="0" applyAlignment="0" applyProtection="0"/>
    <xf numFmtId="0" fontId="61" fillId="50" borderId="226" applyNumberForma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17" fillId="65" borderId="230" applyNumberFormat="0" applyFont="0" applyAlignment="0" applyProtection="0"/>
    <xf numFmtId="0" fontId="51" fillId="65" borderId="230" applyNumberFormat="0" applyFont="0" applyAlignment="0" applyProtection="0"/>
    <xf numFmtId="0" fontId="62" fillId="0" borderId="227" applyNumberFormat="0" applyFill="0" applyAlignment="0" applyProtection="0"/>
    <xf numFmtId="0" fontId="52" fillId="65" borderId="230" applyNumberFormat="0" applyFont="0" applyAlignment="0" applyProtection="0"/>
    <xf numFmtId="0" fontId="52"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175" fontId="57" fillId="0" borderId="221">
      <alignment horizontal="left"/>
    </xf>
    <xf numFmtId="173"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6" fontId="57" fillId="0" borderId="224">
      <alignment horizontal="left"/>
    </xf>
    <xf numFmtId="173" fontId="57" fillId="0" borderId="224">
      <alignment horizontal="left"/>
    </xf>
    <xf numFmtId="173" fontId="57" fillId="0" borderId="224">
      <alignment horizontal="left"/>
    </xf>
    <xf numFmtId="176" fontId="57" fillId="0" borderId="224">
      <alignment horizontal="left"/>
    </xf>
    <xf numFmtId="176"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6" fontId="57" fillId="0" borderId="224">
      <alignment horizontal="left"/>
    </xf>
    <xf numFmtId="176" fontId="57" fillId="0" borderId="224">
      <alignment horizontal="left"/>
    </xf>
    <xf numFmtId="0" fontId="52" fillId="65" borderId="230" applyNumberFormat="0" applyFont="0" applyAlignment="0" applyProtection="0"/>
    <xf numFmtId="174" fontId="57" fillId="0" borderId="224">
      <alignment horizontal="left"/>
    </xf>
    <xf numFmtId="176" fontId="57" fillId="0" borderId="224">
      <alignment horizontal="left"/>
    </xf>
    <xf numFmtId="176" fontId="57" fillId="0" borderId="224">
      <alignment horizontal="left"/>
    </xf>
    <xf numFmtId="0" fontId="61" fillId="50" borderId="226" applyNumberFormat="0" applyAlignment="0" applyProtection="0"/>
    <xf numFmtId="0" fontId="51" fillId="65" borderId="218" applyNumberFormat="0" applyFont="0" applyAlignment="0" applyProtection="0"/>
    <xf numFmtId="176" fontId="57" fillId="0" borderId="224">
      <alignment horizontal="left"/>
    </xf>
    <xf numFmtId="0" fontId="52" fillId="65" borderId="230" applyNumberFormat="0" applyFont="0" applyAlignment="0" applyProtection="0"/>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3" fontId="57" fillId="0" borderId="224">
      <alignment horizontal="left"/>
    </xf>
    <xf numFmtId="0" fontId="51" fillId="65" borderId="230" applyNumberFormat="0" applyFont="0" applyAlignment="0" applyProtection="0"/>
    <xf numFmtId="175" fontId="57" fillId="0" borderId="224">
      <alignment horizontal="left"/>
    </xf>
    <xf numFmtId="175" fontId="57" fillId="0" borderId="224">
      <alignment horizontal="left"/>
    </xf>
    <xf numFmtId="175" fontId="57" fillId="0" borderId="224">
      <alignment horizontal="left"/>
    </xf>
    <xf numFmtId="176" fontId="57" fillId="0" borderId="224">
      <alignment horizontal="left"/>
    </xf>
    <xf numFmtId="173"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6" fontId="57" fillId="0" borderId="224">
      <alignment horizontal="left"/>
    </xf>
    <xf numFmtId="173" fontId="57" fillId="0" borderId="224">
      <alignment horizontal="left"/>
    </xf>
    <xf numFmtId="0" fontId="52" fillId="65" borderId="230" applyNumberFormat="0" applyFont="0" applyAlignment="0" applyProtection="0"/>
    <xf numFmtId="173" fontId="57" fillId="0" borderId="224">
      <alignment horizontal="left"/>
    </xf>
    <xf numFmtId="0" fontId="51" fillId="65" borderId="230" applyNumberFormat="0" applyFont="0" applyAlignment="0" applyProtection="0"/>
    <xf numFmtId="0" fontId="80" fillId="0" borderId="228" applyNumberFormat="0" applyFill="0" applyAlignment="0" applyProtection="0"/>
    <xf numFmtId="174" fontId="57" fillId="0" borderId="221">
      <alignment horizontal="left"/>
    </xf>
    <xf numFmtId="174" fontId="57" fillId="0" borderId="224">
      <alignment horizontal="left"/>
    </xf>
    <xf numFmtId="173" fontId="57" fillId="0" borderId="224">
      <alignment horizontal="left"/>
    </xf>
    <xf numFmtId="0" fontId="61" fillId="50" borderId="226" applyNumberFormat="0" applyAlignment="0" applyProtection="0"/>
    <xf numFmtId="175" fontId="57" fillId="0" borderId="224">
      <alignment horizontal="left"/>
    </xf>
    <xf numFmtId="175" fontId="57" fillId="0" borderId="224">
      <alignment horizontal="left"/>
    </xf>
    <xf numFmtId="175" fontId="57" fillId="0" borderId="224">
      <alignment horizontal="left"/>
    </xf>
    <xf numFmtId="176" fontId="57" fillId="0" borderId="224">
      <alignment horizontal="left"/>
    </xf>
    <xf numFmtId="173" fontId="57" fillId="0" borderId="224">
      <alignment horizontal="left"/>
    </xf>
    <xf numFmtId="176" fontId="57" fillId="0" borderId="224">
      <alignment horizontal="left"/>
    </xf>
    <xf numFmtId="0" fontId="51" fillId="65" borderId="230" applyNumberFormat="0" applyFont="0" applyAlignment="0" applyProtection="0"/>
    <xf numFmtId="176" fontId="57" fillId="0" borderId="221">
      <alignment horizontal="left"/>
    </xf>
    <xf numFmtId="173" fontId="57" fillId="0" borderId="224">
      <alignment horizontal="left"/>
    </xf>
    <xf numFmtId="174" fontId="57" fillId="0" borderId="224">
      <alignment horizontal="left"/>
    </xf>
    <xf numFmtId="173" fontId="57" fillId="0" borderId="224">
      <alignment horizontal="left"/>
    </xf>
    <xf numFmtId="0" fontId="51" fillId="65" borderId="230" applyNumberFormat="0" applyFont="0" applyAlignment="0" applyProtection="0"/>
    <xf numFmtId="0" fontId="52" fillId="65" borderId="230" applyNumberFormat="0" applyFont="0" applyAlignment="0" applyProtection="0"/>
    <xf numFmtId="174"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0" fontId="59" fillId="63" borderId="225" applyNumberFormat="0" applyAlignment="0" applyProtection="0"/>
    <xf numFmtId="0" fontId="59" fillId="63" borderId="225" applyNumberFormat="0" applyAlignment="0" applyProtection="0"/>
    <xf numFmtId="0" fontId="59" fillId="63" borderId="225" applyNumberFormat="0" applyAlignment="0" applyProtection="0"/>
    <xf numFmtId="0" fontId="59" fillId="63" borderId="225" applyNumberFormat="0" applyAlignment="0" applyProtection="0"/>
    <xf numFmtId="0" fontId="59" fillId="63" borderId="225" applyNumberFormat="0" applyAlignment="0" applyProtection="0"/>
    <xf numFmtId="0" fontId="59" fillId="63" borderId="225" applyNumberFormat="0" applyAlignment="0" applyProtection="0"/>
    <xf numFmtId="0" fontId="59" fillId="63" borderId="225" applyNumberFormat="0" applyAlignment="0" applyProtection="0"/>
    <xf numFmtId="0" fontId="59" fillId="63" borderId="225" applyNumberFormat="0" applyAlignment="0" applyProtection="0"/>
    <xf numFmtId="0" fontId="59" fillId="63" borderId="225" applyNumberFormat="0" applyAlignment="0" applyProtection="0"/>
    <xf numFmtId="0" fontId="59" fillId="63" borderId="225" applyNumberFormat="0" applyAlignment="0" applyProtection="0"/>
    <xf numFmtId="0" fontId="83" fillId="67" borderId="225" applyNumberFormat="0" applyAlignment="0" applyProtection="0"/>
    <xf numFmtId="0" fontId="60" fillId="63" borderId="226" applyNumberFormat="0" applyAlignment="0" applyProtection="0"/>
    <xf numFmtId="0" fontId="60" fillId="63" borderId="226" applyNumberFormat="0" applyAlignment="0" applyProtection="0"/>
    <xf numFmtId="0" fontId="60" fillId="63" borderId="226" applyNumberFormat="0" applyAlignment="0" applyProtection="0"/>
    <xf numFmtId="0" fontId="60" fillId="63" borderId="226" applyNumberFormat="0" applyAlignment="0" applyProtection="0"/>
    <xf numFmtId="0" fontId="60" fillId="63" borderId="226" applyNumberFormat="0" applyAlignment="0" applyProtection="0"/>
    <xf numFmtId="0" fontId="60" fillId="63" borderId="226" applyNumberFormat="0" applyAlignment="0" applyProtection="0"/>
    <xf numFmtId="0" fontId="60" fillId="63" borderId="226" applyNumberFormat="0" applyAlignment="0" applyProtection="0"/>
    <xf numFmtId="0" fontId="60" fillId="63" borderId="226" applyNumberFormat="0" applyAlignment="0" applyProtection="0"/>
    <xf numFmtId="0" fontId="60" fillId="63" borderId="226" applyNumberFormat="0" applyAlignment="0" applyProtection="0"/>
    <xf numFmtId="0" fontId="60" fillId="63" borderId="226" applyNumberFormat="0" applyAlignment="0" applyProtection="0"/>
    <xf numFmtId="0" fontId="61" fillId="50" borderId="226" applyNumberFormat="0" applyAlignment="0" applyProtection="0"/>
    <xf numFmtId="0" fontId="60" fillId="63" borderId="226" applyNumberFormat="0" applyAlignment="0" applyProtection="0"/>
    <xf numFmtId="0" fontId="61" fillId="50" borderId="226" applyNumberFormat="0" applyAlignment="0" applyProtection="0"/>
    <xf numFmtId="0" fontId="61" fillId="50" borderId="226" applyNumberFormat="0" applyAlignment="0" applyProtection="0"/>
    <xf numFmtId="0" fontId="61" fillId="50" borderId="226" applyNumberFormat="0" applyAlignment="0" applyProtection="0"/>
    <xf numFmtId="0" fontId="61" fillId="50" borderId="226" applyNumberFormat="0" applyAlignment="0" applyProtection="0"/>
    <xf numFmtId="0" fontId="61" fillId="50" borderId="226" applyNumberFormat="0" applyAlignment="0" applyProtection="0"/>
    <xf numFmtId="0" fontId="61" fillId="50" borderId="226" applyNumberFormat="0" applyAlignment="0" applyProtection="0"/>
    <xf numFmtId="0" fontId="103" fillId="64" borderId="226" applyNumberFormat="0" applyAlignment="0" applyProtection="0"/>
    <xf numFmtId="0" fontId="61" fillId="50" borderId="226" applyNumberFormat="0" applyAlignment="0" applyProtection="0"/>
    <xf numFmtId="0" fontId="62" fillId="0" borderId="227" applyNumberFormat="0" applyFill="0" applyAlignment="0" applyProtection="0"/>
    <xf numFmtId="0" fontId="62" fillId="0" borderId="227" applyNumberFormat="0" applyFill="0" applyAlignment="0" applyProtection="0"/>
    <xf numFmtId="0" fontId="62" fillId="0" borderId="227" applyNumberFormat="0" applyFill="0" applyAlignment="0" applyProtection="0"/>
    <xf numFmtId="0" fontId="62" fillId="0" borderId="227" applyNumberFormat="0" applyFill="0" applyAlignment="0" applyProtection="0"/>
    <xf numFmtId="0" fontId="62" fillId="0" borderId="227" applyNumberFormat="0" applyFill="0" applyAlignment="0" applyProtection="0"/>
    <xf numFmtId="0" fontId="62" fillId="0" borderId="227" applyNumberFormat="0" applyFill="0" applyAlignment="0" applyProtection="0"/>
    <xf numFmtId="0" fontId="62" fillId="0" borderId="227" applyNumberFormat="0" applyFill="0" applyAlignment="0" applyProtection="0"/>
    <xf numFmtId="0" fontId="62" fillId="0" borderId="227" applyNumberFormat="0" applyFill="0" applyAlignment="0" applyProtection="0"/>
    <xf numFmtId="0" fontId="62" fillId="0" borderId="227" applyNumberFormat="0" applyFill="0" applyAlignment="0" applyProtection="0"/>
    <xf numFmtId="0" fontId="80" fillId="0" borderId="229" applyNumberFormat="0" applyFill="0" applyAlignment="0" applyProtection="0"/>
    <xf numFmtId="0" fontId="80" fillId="0" borderId="229" applyNumberFormat="0" applyFill="0" applyAlignment="0" applyProtection="0"/>
    <xf numFmtId="0" fontId="62" fillId="0" borderId="227" applyNumberFormat="0" applyFill="0" applyAlignment="0" applyProtection="0"/>
    <xf numFmtId="0" fontId="62" fillId="0" borderId="227" applyNumberFormat="0" applyFill="0" applyAlignment="0" applyProtection="0"/>
    <xf numFmtId="0" fontId="51" fillId="65" borderId="230" applyNumberFormat="0" applyFont="0" applyAlignment="0" applyProtection="0"/>
    <xf numFmtId="0" fontId="62" fillId="0" borderId="227" applyNumberFormat="0" applyFill="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80" fillId="0" borderId="228" applyNumberFormat="0" applyFill="0" applyAlignment="0" applyProtection="0"/>
    <xf numFmtId="0" fontId="51"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1" fillId="65" borderId="230" applyNumberFormat="0" applyFont="0" applyAlignment="0" applyProtection="0"/>
    <xf numFmtId="176" fontId="57" fillId="0" borderId="224">
      <alignment horizontal="left"/>
    </xf>
    <xf numFmtId="176" fontId="57" fillId="0" borderId="224">
      <alignment horizontal="left"/>
    </xf>
    <xf numFmtId="173" fontId="57" fillId="0" borderId="224">
      <alignment horizontal="left"/>
    </xf>
    <xf numFmtId="0" fontId="61" fillId="50" borderId="226" applyNumberFormat="0" applyAlignment="0" applyProtection="0"/>
    <xf numFmtId="0" fontId="61" fillId="50" borderId="226" applyNumberFormat="0" applyAlignment="0" applyProtection="0"/>
    <xf numFmtId="0" fontId="61" fillId="50" borderId="226" applyNumberForma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60" fillId="63" borderId="226" applyNumberFormat="0" applyAlignment="0" applyProtection="0"/>
    <xf numFmtId="0" fontId="52" fillId="65" borderId="230" applyNumberFormat="0" applyFont="0" applyAlignment="0" applyProtection="0"/>
    <xf numFmtId="0" fontId="52" fillId="65" borderId="230" applyNumberFormat="0" applyFont="0" applyAlignment="0" applyProtection="0"/>
    <xf numFmtId="0" fontId="51" fillId="65" borderId="230" applyNumberFormat="0" applyFont="0" applyAlignment="0" applyProtection="0"/>
    <xf numFmtId="0" fontId="17" fillId="70" borderId="221">
      <alignment horizontal="centerContinuous" wrapText="1"/>
    </xf>
    <xf numFmtId="179" fontId="17" fillId="70" borderId="221">
      <alignment horizontal="centerContinuous" wrapText="1"/>
    </xf>
    <xf numFmtId="174" fontId="57" fillId="0" borderId="224">
      <alignment horizontal="left"/>
    </xf>
    <xf numFmtId="174"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0" fontId="60" fillId="63" borderId="226" applyNumberFormat="0" applyAlignment="0" applyProtection="0"/>
    <xf numFmtId="0" fontId="60" fillId="63" borderId="226" applyNumberFormat="0" applyAlignment="0" applyProtection="0"/>
    <xf numFmtId="0" fontId="62" fillId="0" borderId="227" applyNumberFormat="0" applyFill="0" applyAlignment="0" applyProtection="0"/>
    <xf numFmtId="0" fontId="62" fillId="0" borderId="227" applyNumberFormat="0" applyFill="0" applyAlignment="0" applyProtection="0"/>
    <xf numFmtId="0" fontId="51" fillId="65" borderId="230" applyNumberFormat="0" applyFont="0" applyAlignment="0" applyProtection="0"/>
    <xf numFmtId="0" fontId="51"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62" fillId="0" borderId="227" applyNumberFormat="0" applyFill="0" applyAlignment="0" applyProtection="0"/>
    <xf numFmtId="0" fontId="61" fillId="50" borderId="226" applyNumberFormat="0" applyAlignment="0" applyProtection="0"/>
    <xf numFmtId="0" fontId="61" fillId="50" borderId="226" applyNumberFormat="0" applyAlignment="0" applyProtection="0"/>
    <xf numFmtId="0" fontId="84" fillId="67" borderId="226" applyNumberFormat="0" applyAlignment="0" applyProtection="0"/>
    <xf numFmtId="0" fontId="60" fillId="63" borderId="226" applyNumberFormat="0" applyAlignment="0" applyProtection="0"/>
    <xf numFmtId="0" fontId="60" fillId="63" borderId="226" applyNumberFormat="0" applyAlignment="0" applyProtection="0"/>
    <xf numFmtId="0" fontId="59" fillId="63" borderId="225" applyNumberFormat="0" applyAlignment="0" applyProtection="0"/>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3" fontId="57" fillId="0" borderId="221">
      <alignment horizontal="left"/>
    </xf>
    <xf numFmtId="176" fontId="57" fillId="0" borderId="221">
      <alignment horizontal="left"/>
    </xf>
    <xf numFmtId="174" fontId="57" fillId="0" borderId="221">
      <alignment horizontal="left"/>
    </xf>
    <xf numFmtId="0" fontId="83" fillId="63" borderId="213" applyNumberFormat="0" applyAlignment="0" applyProtection="0"/>
    <xf numFmtId="0" fontId="83" fillId="63" borderId="213" applyNumberFormat="0" applyAlignment="0" applyProtection="0"/>
    <xf numFmtId="0" fontId="237" fillId="63" borderId="214" applyNumberFormat="0" applyAlignment="0" applyProtection="0"/>
    <xf numFmtId="0" fontId="237" fillId="63" borderId="214" applyNumberFormat="0" applyAlignment="0" applyProtection="0"/>
    <xf numFmtId="0" fontId="237" fillId="63" borderId="214" applyNumberFormat="0" applyAlignment="0" applyProtection="0"/>
    <xf numFmtId="0" fontId="52" fillId="65" borderId="230" applyNumberFormat="0" applyFont="0" applyAlignment="0" applyProtection="0"/>
    <xf numFmtId="0" fontId="103" fillId="50" borderId="214" applyNumberFormat="0" applyAlignment="0" applyProtection="0"/>
    <xf numFmtId="0" fontId="103" fillId="50" borderId="214" applyNumberFormat="0" applyAlignment="0" applyProtection="0"/>
    <xf numFmtId="0" fontId="103" fillId="50" borderId="214" applyNumberFormat="0" applyAlignment="0" applyProtection="0"/>
    <xf numFmtId="0" fontId="80" fillId="0" borderId="215" applyNumberFormat="0" applyFill="0" applyAlignment="0" applyProtection="0"/>
    <xf numFmtId="0" fontId="80" fillId="0" borderId="215" applyNumberFormat="0" applyFill="0" applyAlignment="0" applyProtection="0"/>
    <xf numFmtId="0" fontId="33" fillId="0" borderId="216" applyNumberFormat="0" applyFill="0" applyAlignment="0" applyProtection="0"/>
    <xf numFmtId="0" fontId="17" fillId="65" borderId="218" applyNumberFormat="0" applyFont="0" applyAlignment="0" applyProtection="0"/>
    <xf numFmtId="0" fontId="17" fillId="65" borderId="218" applyNumberFormat="0" applyFont="0" applyAlignment="0" applyProtection="0"/>
    <xf numFmtId="175" fontId="57" fillId="0" borderId="221">
      <alignment horizontal="left"/>
    </xf>
    <xf numFmtId="173" fontId="57" fillId="0" borderId="224">
      <alignment horizontal="left"/>
    </xf>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83" fillId="63" borderId="213" applyNumberFormat="0" applyAlignment="0" applyProtection="0"/>
    <xf numFmtId="0" fontId="83" fillId="63" borderId="213" applyNumberFormat="0" applyAlignment="0" applyProtection="0"/>
    <xf numFmtId="0" fontId="237" fillId="63" borderId="214" applyNumberFormat="0" applyAlignment="0" applyProtection="0"/>
    <xf numFmtId="0" fontId="237" fillId="63" borderId="214" applyNumberFormat="0" applyAlignment="0" applyProtection="0"/>
    <xf numFmtId="0" fontId="84" fillId="67" borderId="226" applyNumberFormat="0" applyAlignment="0" applyProtection="0"/>
    <xf numFmtId="0" fontId="237" fillId="63" borderId="214" applyNumberFormat="0" applyAlignment="0" applyProtection="0"/>
    <xf numFmtId="174" fontId="57" fillId="0" borderId="224">
      <alignment horizontal="left"/>
    </xf>
    <xf numFmtId="0" fontId="103" fillId="50" borderId="214" applyNumberFormat="0" applyAlignment="0" applyProtection="0"/>
    <xf numFmtId="0" fontId="103" fillId="50" borderId="214" applyNumberFormat="0" applyAlignment="0" applyProtection="0"/>
    <xf numFmtId="0" fontId="103" fillId="50" borderId="214" applyNumberFormat="0" applyAlignment="0" applyProtection="0"/>
    <xf numFmtId="0" fontId="80" fillId="0" borderId="215" applyNumberFormat="0" applyFill="0" applyAlignment="0" applyProtection="0"/>
    <xf numFmtId="0" fontId="80" fillId="0" borderId="215" applyNumberFormat="0" applyFill="0" applyAlignment="0" applyProtection="0"/>
    <xf numFmtId="0" fontId="17" fillId="65" borderId="218" applyNumberFormat="0" applyFont="0" applyAlignment="0" applyProtection="0"/>
    <xf numFmtId="0" fontId="17" fillId="65" borderId="218" applyNumberFormat="0" applyFont="0" applyAlignment="0" applyProtection="0"/>
    <xf numFmtId="0" fontId="54" fillId="65" borderId="218" applyNumberFormat="0" applyFont="0" applyAlignment="0" applyProtection="0"/>
    <xf numFmtId="174" fontId="57" fillId="0" borderId="224">
      <alignment horizontal="left"/>
    </xf>
    <xf numFmtId="174" fontId="57" fillId="0" borderId="224">
      <alignment horizontal="left"/>
    </xf>
    <xf numFmtId="174"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0" fontId="60" fillId="63" borderId="226" applyNumberFormat="0" applyAlignment="0" applyProtection="0"/>
    <xf numFmtId="0" fontId="51" fillId="65" borderId="230" applyNumberFormat="0" applyFont="0" applyAlignment="0" applyProtection="0"/>
    <xf numFmtId="173" fontId="57" fillId="0" borderId="224">
      <alignment horizontal="left"/>
    </xf>
    <xf numFmtId="0" fontId="59" fillId="63" borderId="225" applyNumberFormat="0" applyAlignment="0" applyProtection="0"/>
    <xf numFmtId="0" fontId="51" fillId="65" borderId="230" applyNumberFormat="0" applyFont="0" applyAlignment="0" applyProtection="0"/>
    <xf numFmtId="0" fontId="59" fillId="63" borderId="225" applyNumberFormat="0" applyAlignment="0" applyProtection="0"/>
    <xf numFmtId="0" fontId="52" fillId="65" borderId="230" applyNumberFormat="0" applyFont="0" applyAlignment="0" applyProtection="0"/>
    <xf numFmtId="0" fontId="62" fillId="0" borderId="227" applyNumberFormat="0" applyFill="0" applyAlignment="0" applyProtection="0"/>
    <xf numFmtId="176"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6" fontId="57" fillId="0" borderId="224">
      <alignment horizontal="left"/>
    </xf>
    <xf numFmtId="176" fontId="57" fillId="0" borderId="224">
      <alignment horizontal="left"/>
    </xf>
    <xf numFmtId="0" fontId="103" fillId="64" borderId="226" applyNumberFormat="0" applyAlignment="0" applyProtection="0"/>
    <xf numFmtId="173" fontId="57" fillId="0" borderId="224">
      <alignment horizontal="left"/>
    </xf>
    <xf numFmtId="173" fontId="57" fillId="0" borderId="224">
      <alignment horizontal="left"/>
    </xf>
    <xf numFmtId="0" fontId="51" fillId="65" borderId="230" applyNumberFormat="0" applyFont="0" applyAlignment="0" applyProtection="0"/>
    <xf numFmtId="173" fontId="57" fillId="0" borderId="224">
      <alignment horizontal="left"/>
    </xf>
    <xf numFmtId="173" fontId="57" fillId="0" borderId="224">
      <alignment horizontal="left"/>
    </xf>
    <xf numFmtId="0" fontId="59" fillId="63" borderId="213" applyNumberFormat="0" applyAlignment="0" applyProtection="0"/>
    <xf numFmtId="0" fontId="60" fillId="63" borderId="214" applyNumberFormat="0" applyAlignment="0" applyProtection="0"/>
    <xf numFmtId="0" fontId="62" fillId="0" borderId="215" applyNumberFormat="0" applyFill="0" applyAlignment="0" applyProtection="0"/>
    <xf numFmtId="0" fontId="52" fillId="65" borderId="218" applyNumberFormat="0" applyFont="0" applyAlignment="0" applyProtection="0"/>
    <xf numFmtId="0" fontId="52" fillId="65" borderId="218" applyNumberFormat="0" applyFont="0" applyAlignment="0" applyProtection="0"/>
    <xf numFmtId="0" fontId="52" fillId="65" borderId="218" applyNumberFormat="0" applyFont="0" applyAlignment="0" applyProtection="0"/>
    <xf numFmtId="175" fontId="57" fillId="0" borderId="224">
      <alignment horizontal="left"/>
    </xf>
    <xf numFmtId="175" fontId="57" fillId="0" borderId="224">
      <alignment horizontal="left"/>
    </xf>
    <xf numFmtId="175" fontId="57" fillId="0" borderId="224">
      <alignment horizontal="left"/>
    </xf>
    <xf numFmtId="176" fontId="57" fillId="0" borderId="224">
      <alignment horizontal="left"/>
    </xf>
    <xf numFmtId="176" fontId="57" fillId="0" borderId="224">
      <alignment horizontal="left"/>
    </xf>
    <xf numFmtId="173" fontId="57" fillId="0" borderId="224">
      <alignment horizontal="left"/>
    </xf>
    <xf numFmtId="0" fontId="52" fillId="65" borderId="230" applyNumberFormat="0" applyFont="0" applyAlignment="0" applyProtection="0"/>
    <xf numFmtId="176" fontId="57" fillId="0" borderId="224">
      <alignment horizontal="left"/>
    </xf>
    <xf numFmtId="173" fontId="57" fillId="0" borderId="224">
      <alignment horizontal="left"/>
    </xf>
    <xf numFmtId="0" fontId="17" fillId="65" borderId="218" applyNumberFormat="0" applyFont="0" applyAlignment="0" applyProtection="0"/>
    <xf numFmtId="176" fontId="57" fillId="0" borderId="224">
      <alignment horizontal="left"/>
    </xf>
    <xf numFmtId="176" fontId="57" fillId="0" borderId="224">
      <alignment horizontal="left"/>
    </xf>
    <xf numFmtId="0" fontId="147" fillId="71" borderId="220">
      <alignment horizontal="left" vertical="top" wrapText="1"/>
    </xf>
    <xf numFmtId="0" fontId="114" fillId="65" borderId="218" applyNumberFormat="0" applyFont="0" applyAlignment="0" applyProtection="0"/>
    <xf numFmtId="0" fontId="17" fillId="65" borderId="218" applyNumberFormat="0" applyFont="0" applyAlignment="0" applyProtection="0"/>
    <xf numFmtId="176" fontId="57" fillId="0" borderId="224">
      <alignment horizontal="left"/>
    </xf>
    <xf numFmtId="176"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5" fontId="57" fillId="0" borderId="221">
      <alignment horizontal="left"/>
    </xf>
    <xf numFmtId="175" fontId="57" fillId="0" borderId="221">
      <alignment horizontal="left"/>
    </xf>
    <xf numFmtId="176" fontId="57" fillId="0" borderId="221">
      <alignment horizontal="left"/>
    </xf>
    <xf numFmtId="173" fontId="57" fillId="0" borderId="221">
      <alignment horizontal="left"/>
    </xf>
    <xf numFmtId="174" fontId="57" fillId="0" borderId="221">
      <alignment horizontal="left"/>
    </xf>
    <xf numFmtId="0" fontId="18" fillId="0" borderId="223" applyAlignment="0">
      <alignment horizontal="left"/>
    </xf>
    <xf numFmtId="0" fontId="18" fillId="0" borderId="223" applyAlignment="0">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0" fontId="51"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83" fillId="67" borderId="225" applyNumberForma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62" fillId="0" borderId="227" applyNumberFormat="0" applyFill="0" applyAlignment="0" applyProtection="0"/>
    <xf numFmtId="0" fontId="61" fillId="50" borderId="226" applyNumberFormat="0" applyAlignment="0" applyProtection="0"/>
    <xf numFmtId="0" fontId="61" fillId="50" borderId="226" applyNumberFormat="0" applyAlignment="0" applyProtection="0"/>
    <xf numFmtId="0" fontId="61" fillId="50" borderId="226" applyNumberFormat="0" applyAlignment="0" applyProtection="0"/>
    <xf numFmtId="0" fontId="84" fillId="67" borderId="226" applyNumberFormat="0" applyAlignment="0" applyProtection="0"/>
    <xf numFmtId="0" fontId="60" fillId="63" borderId="226" applyNumberFormat="0" applyAlignment="0" applyProtection="0"/>
    <xf numFmtId="0" fontId="59" fillId="63" borderId="225" applyNumberFormat="0" applyAlignment="0" applyProtection="0"/>
    <xf numFmtId="0" fontId="59" fillId="63" borderId="225" applyNumberFormat="0" applyAlignment="0" applyProtection="0"/>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6"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9" fontId="183" fillId="70" borderId="223">
      <alignment wrapText="1"/>
    </xf>
    <xf numFmtId="176" fontId="57" fillId="0" borderId="221">
      <alignment horizontal="left"/>
    </xf>
    <xf numFmtId="175" fontId="57" fillId="0" borderId="221">
      <alignment horizontal="left"/>
    </xf>
    <xf numFmtId="174" fontId="57" fillId="0" borderId="221">
      <alignment horizontal="left"/>
    </xf>
    <xf numFmtId="174" fontId="57" fillId="0" borderId="221">
      <alignment horizontal="left"/>
    </xf>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61" fillId="50" borderId="226" applyNumberFormat="0" applyAlignment="0" applyProtection="0"/>
    <xf numFmtId="0" fontId="61" fillId="50" borderId="226" applyNumberFormat="0" applyAlignment="0" applyProtection="0"/>
    <xf numFmtId="0" fontId="60" fillId="63" borderId="226" applyNumberFormat="0" applyAlignment="0" applyProtection="0"/>
    <xf numFmtId="0" fontId="59" fillId="63" borderId="225" applyNumberFormat="0" applyAlignment="0" applyProtection="0"/>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6" fontId="57" fillId="0" borderId="221">
      <alignment horizontal="left"/>
    </xf>
    <xf numFmtId="175" fontId="57" fillId="0" borderId="221">
      <alignment horizontal="left"/>
    </xf>
    <xf numFmtId="0" fontId="51" fillId="65" borderId="230" applyNumberFormat="0" applyFont="0" applyAlignment="0" applyProtection="0"/>
    <xf numFmtId="0" fontId="51" fillId="65" borderId="230" applyNumberFormat="0" applyFont="0" applyAlignment="0" applyProtection="0"/>
    <xf numFmtId="0" fontId="52" fillId="65" borderId="230" applyNumberFormat="0" applyFont="0" applyAlignment="0" applyProtection="0"/>
    <xf numFmtId="0" fontId="59" fillId="63" borderId="225" applyNumberFormat="0" applyAlignment="0" applyProtection="0"/>
    <xf numFmtId="0" fontId="51" fillId="65" borderId="230" applyNumberFormat="0" applyFont="0" applyAlignment="0" applyProtection="0"/>
    <xf numFmtId="0" fontId="51" fillId="65" borderId="230" applyNumberFormat="0" applyFont="0" applyAlignment="0" applyProtection="0"/>
    <xf numFmtId="0" fontId="61" fillId="50" borderId="226" applyNumberFormat="0" applyAlignment="0" applyProtection="0"/>
    <xf numFmtId="0" fontId="84" fillId="67" borderId="226" applyNumberFormat="0" applyAlignment="0" applyProtection="0"/>
    <xf numFmtId="0" fontId="51"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62" fillId="0" borderId="227" applyNumberFormat="0" applyFill="0" applyAlignment="0" applyProtection="0"/>
    <xf numFmtId="0" fontId="62" fillId="0" borderId="227" applyNumberFormat="0" applyFill="0" applyAlignment="0" applyProtection="0"/>
    <xf numFmtId="0" fontId="62" fillId="0" borderId="227" applyNumberFormat="0" applyFill="0" applyAlignment="0" applyProtection="0"/>
    <xf numFmtId="0" fontId="60" fillId="63" borderId="226" applyNumberFormat="0" applyAlignment="0" applyProtection="0"/>
    <xf numFmtId="0" fontId="60" fillId="63" borderId="226" applyNumberFormat="0" applyAlignment="0" applyProtection="0"/>
    <xf numFmtId="0" fontId="60" fillId="63" borderId="226" applyNumberFormat="0" applyAlignment="0" applyProtection="0"/>
    <xf numFmtId="0" fontId="83" fillId="67" borderId="225" applyNumberFormat="0" applyAlignment="0" applyProtection="0"/>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3"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9" fontId="183" fillId="70" borderId="223">
      <alignment wrapText="1"/>
    </xf>
    <xf numFmtId="0" fontId="85" fillId="0" borderId="221"/>
    <xf numFmtId="0" fontId="51" fillId="65" borderId="230" applyNumberFormat="0" applyFont="0" applyAlignment="0" applyProtection="0"/>
    <xf numFmtId="0" fontId="84" fillId="67" borderId="226" applyNumberFormat="0" applyAlignment="0" applyProtection="0"/>
    <xf numFmtId="0" fontId="51" fillId="65" borderId="230" applyNumberFormat="0" applyFont="0" applyAlignment="0" applyProtection="0"/>
    <xf numFmtId="0" fontId="84" fillId="67" borderId="226" applyNumberFormat="0" applyAlignment="0" applyProtection="0"/>
    <xf numFmtId="0" fontId="51" fillId="65" borderId="230" applyNumberFormat="0" applyFont="0" applyAlignment="0" applyProtection="0"/>
    <xf numFmtId="0" fontId="109" fillId="65" borderId="230" applyNumberFormat="0" applyFont="0" applyAlignment="0" applyProtection="0"/>
    <xf numFmtId="0" fontId="51" fillId="65" borderId="230" applyNumberFormat="0" applyFont="0" applyAlignment="0" applyProtection="0"/>
    <xf numFmtId="0" fontId="84" fillId="67" borderId="226" applyNumberFormat="0" applyAlignment="0" applyProtection="0"/>
    <xf numFmtId="174" fontId="57" fillId="0" borderId="209">
      <alignment horizontal="left"/>
    </xf>
    <xf numFmtId="174" fontId="57" fillId="0" borderId="209">
      <alignment horizontal="left"/>
    </xf>
    <xf numFmtId="174" fontId="57" fillId="0" borderId="209">
      <alignment horizontal="left"/>
    </xf>
    <xf numFmtId="175" fontId="57" fillId="0" borderId="209">
      <alignment horizontal="left"/>
    </xf>
    <xf numFmtId="175" fontId="57" fillId="0" borderId="209">
      <alignment horizontal="left"/>
    </xf>
    <xf numFmtId="175" fontId="57" fillId="0" borderId="209">
      <alignment horizontal="left"/>
    </xf>
    <xf numFmtId="176" fontId="57" fillId="0" borderId="209">
      <alignment horizontal="left"/>
    </xf>
    <xf numFmtId="176" fontId="57" fillId="0" borderId="209">
      <alignment horizontal="left"/>
    </xf>
    <xf numFmtId="176" fontId="57" fillId="0" borderId="209">
      <alignment horizontal="left"/>
    </xf>
    <xf numFmtId="173" fontId="57" fillId="0" borderId="209">
      <alignment horizontal="left"/>
    </xf>
    <xf numFmtId="173" fontId="57" fillId="0" borderId="209">
      <alignment horizontal="left"/>
    </xf>
    <xf numFmtId="173" fontId="57" fillId="0" borderId="209">
      <alignment horizontal="left"/>
    </xf>
    <xf numFmtId="174" fontId="57" fillId="0" borderId="209">
      <alignment horizontal="left"/>
    </xf>
    <xf numFmtId="174" fontId="57" fillId="0" borderId="209">
      <alignment horizontal="left"/>
    </xf>
    <xf numFmtId="174" fontId="57" fillId="0" borderId="209">
      <alignment horizontal="left"/>
    </xf>
    <xf numFmtId="175" fontId="57" fillId="0" borderId="209">
      <alignment horizontal="left"/>
    </xf>
    <xf numFmtId="175" fontId="57" fillId="0" borderId="209">
      <alignment horizontal="left"/>
    </xf>
    <xf numFmtId="175" fontId="57" fillId="0" borderId="209">
      <alignment horizontal="left"/>
    </xf>
    <xf numFmtId="176" fontId="57" fillId="0" borderId="209">
      <alignment horizontal="left"/>
    </xf>
    <xf numFmtId="176" fontId="57" fillId="0" borderId="209">
      <alignment horizontal="left"/>
    </xf>
    <xf numFmtId="176" fontId="57" fillId="0" borderId="209">
      <alignment horizontal="left"/>
    </xf>
    <xf numFmtId="173" fontId="57" fillId="0" borderId="209">
      <alignment horizontal="left"/>
    </xf>
    <xf numFmtId="173" fontId="57" fillId="0" borderId="209">
      <alignment horizontal="left"/>
    </xf>
    <xf numFmtId="173" fontId="57" fillId="0" borderId="209">
      <alignment horizontal="left"/>
    </xf>
    <xf numFmtId="0" fontId="85" fillId="0" borderId="209"/>
    <xf numFmtId="0" fontId="18" fillId="0" borderId="211" applyAlignment="0">
      <alignment horizontal="left"/>
    </xf>
    <xf numFmtId="0" fontId="18" fillId="0" borderId="211" applyAlignment="0">
      <alignment horizontal="left"/>
    </xf>
    <xf numFmtId="0" fontId="18" fillId="0" borderId="211" applyAlignment="0">
      <alignment horizontal="left"/>
    </xf>
    <xf numFmtId="0" fontId="18" fillId="0" borderId="211" applyAlignment="0">
      <alignment horizontal="left"/>
    </xf>
    <xf numFmtId="0" fontId="18" fillId="0" borderId="211" applyAlignment="0">
      <alignment horizontal="left"/>
    </xf>
    <xf numFmtId="0" fontId="18" fillId="0" borderId="211" applyAlignment="0">
      <alignment horizontal="left"/>
    </xf>
    <xf numFmtId="0" fontId="18" fillId="0" borderId="211" applyAlignment="0">
      <alignment horizontal="left"/>
    </xf>
    <xf numFmtId="0" fontId="18" fillId="0" borderId="211" applyAlignment="0">
      <alignment horizontal="left"/>
    </xf>
    <xf numFmtId="0" fontId="18" fillId="0" borderId="211" applyAlignment="0">
      <alignment horizontal="left"/>
    </xf>
    <xf numFmtId="0" fontId="18" fillId="0" borderId="211" applyAlignment="0">
      <alignment horizontal="left"/>
    </xf>
    <xf numFmtId="0" fontId="81" fillId="70" borderId="209">
      <alignment horizontal="left"/>
    </xf>
    <xf numFmtId="0" fontId="17" fillId="70" borderId="209">
      <alignment horizontal="centerContinuous" wrapText="1"/>
    </xf>
    <xf numFmtId="0" fontId="85" fillId="70" borderId="211">
      <alignment wrapText="1"/>
    </xf>
    <xf numFmtId="0" fontId="85" fillId="70" borderId="211">
      <alignment wrapText="1"/>
    </xf>
    <xf numFmtId="0" fontId="85" fillId="70" borderId="211">
      <alignment wrapText="1"/>
    </xf>
    <xf numFmtId="0" fontId="85" fillId="70" borderId="211">
      <alignment wrapText="1"/>
    </xf>
    <xf numFmtId="0" fontId="85" fillId="70" borderId="211">
      <alignment wrapText="1"/>
    </xf>
    <xf numFmtId="0" fontId="85" fillId="70" borderId="209"/>
    <xf numFmtId="174" fontId="57" fillId="0" borderId="209">
      <alignment horizontal="left"/>
    </xf>
    <xf numFmtId="175" fontId="57" fillId="0" borderId="209">
      <alignment horizontal="left"/>
    </xf>
    <xf numFmtId="176" fontId="57" fillId="0" borderId="209">
      <alignment horizontal="left"/>
    </xf>
    <xf numFmtId="173" fontId="57" fillId="0" borderId="209">
      <alignment horizontal="left"/>
    </xf>
    <xf numFmtId="0" fontId="147" fillId="71" borderId="208">
      <alignment horizontal="left" vertical="top" wrapText="1"/>
    </xf>
    <xf numFmtId="0" fontId="147" fillId="71" borderId="210">
      <alignment horizontal="left" vertical="top"/>
    </xf>
    <xf numFmtId="0" fontId="85" fillId="0" borderId="209"/>
    <xf numFmtId="179" fontId="17" fillId="44" borderId="209"/>
    <xf numFmtId="179" fontId="17" fillId="70" borderId="209">
      <alignment horizontal="centerContinuous" wrapText="1"/>
    </xf>
    <xf numFmtId="0" fontId="17" fillId="70" borderId="209">
      <alignment horizontal="centerContinuous" wrapText="1"/>
    </xf>
    <xf numFmtId="179" fontId="183" fillId="70" borderId="211">
      <alignment wrapText="1"/>
    </xf>
    <xf numFmtId="179" fontId="85" fillId="70" borderId="211">
      <alignment wrapText="1"/>
    </xf>
    <xf numFmtId="179" fontId="85" fillId="70" borderId="211">
      <alignment wrapText="1"/>
    </xf>
    <xf numFmtId="179" fontId="183" fillId="70" borderId="211">
      <alignment wrapText="1"/>
    </xf>
    <xf numFmtId="0" fontId="85" fillId="70" borderId="209"/>
    <xf numFmtId="179" fontId="147" fillId="71" borderId="209">
      <alignment horizontal="left" vertical="top" wrapText="1"/>
    </xf>
    <xf numFmtId="179" fontId="193" fillId="71" borderId="210">
      <alignment horizontal="left" vertical="top" wrapText="1"/>
    </xf>
    <xf numFmtId="179" fontId="17" fillId="70" borderId="209">
      <alignment horizontal="centerContinuous" wrapText="1"/>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6" fontId="57" fillId="0" borderId="224">
      <alignment horizontal="left"/>
    </xf>
    <xf numFmtId="176" fontId="57" fillId="0" borderId="224">
      <alignment horizontal="left"/>
    </xf>
    <xf numFmtId="176"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4"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5"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174" fontId="57" fillId="0" borderId="224">
      <alignment horizontal="left"/>
    </xf>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51" fillId="65" borderId="230" applyNumberFormat="0" applyFont="0" applyAlignment="0" applyProtection="0"/>
    <xf numFmtId="0" fontId="109" fillId="65" borderId="230" applyNumberFormat="0" applyFont="0" applyAlignment="0" applyProtection="0"/>
    <xf numFmtId="0" fontId="109" fillId="65" borderId="230" applyNumberFormat="0" applyFont="0" applyAlignment="0" applyProtection="0"/>
    <xf numFmtId="0" fontId="157" fillId="67" borderId="225" applyNumberFormat="0" applyAlignment="0" applyProtection="0"/>
    <xf numFmtId="0" fontId="83" fillId="67" borderId="225" applyNumberFormat="0" applyAlignment="0" applyProtection="0"/>
    <xf numFmtId="0" fontId="158" fillId="63" borderId="225" applyNumberFormat="0" applyAlignment="0" applyProtection="0"/>
    <xf numFmtId="0" fontId="161" fillId="67" borderId="226" applyNumberFormat="0" applyAlignment="0" applyProtection="0"/>
    <xf numFmtId="0" fontId="84" fillId="67" borderId="226" applyNumberFormat="0" applyAlignment="0" applyProtection="0"/>
    <xf numFmtId="0" fontId="163" fillId="63" borderId="226" applyNumberFormat="0" applyAlignment="0" applyProtection="0"/>
    <xf numFmtId="179" fontId="159" fillId="67" borderId="226" applyNumberFormat="0" applyAlignment="0" applyProtection="0"/>
    <xf numFmtId="179" fontId="159" fillId="67" borderId="226" applyNumberFormat="0" applyAlignment="0" applyProtection="0"/>
    <xf numFmtId="0" fontId="168" fillId="64" borderId="226" applyNumberFormat="0" applyAlignment="0" applyProtection="0"/>
    <xf numFmtId="0" fontId="103" fillId="64" borderId="226" applyNumberFormat="0" applyAlignment="0" applyProtection="0"/>
    <xf numFmtId="0" fontId="169" fillId="50" borderId="226" applyNumberFormat="0" applyAlignment="0" applyProtection="0"/>
    <xf numFmtId="0" fontId="80" fillId="0" borderId="228" applyNumberFormat="0" applyFill="0" applyAlignment="0" applyProtection="0"/>
    <xf numFmtId="0" fontId="28" fillId="0" borderId="228" applyNumberFormat="0" applyFill="0" applyAlignment="0" applyProtection="0"/>
    <xf numFmtId="0" fontId="170" fillId="0" borderId="228" applyNumberFormat="0" applyFill="0" applyAlignment="0" applyProtection="0"/>
    <xf numFmtId="0" fontId="171" fillId="0" borderId="228" applyNumberFormat="0" applyFill="0" applyAlignment="0" applyProtection="0"/>
    <xf numFmtId="0" fontId="33" fillId="0" borderId="228" applyNumberFormat="0" applyFill="0" applyAlignment="0" applyProtection="0"/>
    <xf numFmtId="0" fontId="33" fillId="0" borderId="228" applyNumberFormat="0" applyFill="0" applyAlignment="0" applyProtection="0"/>
    <xf numFmtId="0" fontId="55" fillId="0" borderId="227" applyNumberFormat="0" applyFill="0" applyAlignment="0" applyProtection="0"/>
    <xf numFmtId="0" fontId="17" fillId="64" borderId="230" applyNumberFormat="0" applyFont="0" applyAlignment="0" applyProtection="0"/>
    <xf numFmtId="179" fontId="182" fillId="64" borderId="226" applyNumberFormat="0" applyAlignment="0" applyProtection="0"/>
    <xf numFmtId="179" fontId="182" fillId="64" borderId="226" applyNumberFormat="0" applyAlignment="0" applyProtection="0"/>
    <xf numFmtId="179" fontId="191" fillId="65" borderId="230" applyNumberFormat="0" applyFont="0" applyAlignment="0" applyProtection="0"/>
    <xf numFmtId="179" fontId="191" fillId="65" borderId="230" applyNumberFormat="0" applyFont="0" applyAlignment="0" applyProtection="0"/>
    <xf numFmtId="0" fontId="54" fillId="65" borderId="230" applyNumberFormat="0" applyFont="0" applyAlignment="0" applyProtection="0"/>
    <xf numFmtId="0" fontId="54" fillId="65" borderId="230" applyNumberFormat="0" applyFont="0" applyAlignment="0" applyProtection="0"/>
    <xf numFmtId="0" fontId="52" fillId="65" borderId="230" applyNumberFormat="0" applyFont="0" applyAlignment="0" applyProtection="0"/>
    <xf numFmtId="0" fontId="54" fillId="65" borderId="230" applyNumberFormat="0" applyFont="0" applyAlignment="0" applyProtection="0"/>
    <xf numFmtId="0" fontId="54" fillId="65" borderId="230" applyNumberFormat="0" applyFont="0" applyAlignment="0" applyProtection="0"/>
    <xf numFmtId="0" fontId="17" fillId="65" borderId="230" applyNumberFormat="0" applyFont="0" applyAlignment="0" applyProtection="0"/>
    <xf numFmtId="179" fontId="192" fillId="67" borderId="225" applyNumberFormat="0" applyAlignment="0" applyProtection="0"/>
    <xf numFmtId="179" fontId="192" fillId="67" borderId="225" applyNumberFormat="0" applyAlignment="0" applyProtection="0"/>
    <xf numFmtId="179" fontId="9" fillId="0" borderId="229" applyNumberFormat="0" applyFill="0" applyAlignment="0" applyProtection="0"/>
    <xf numFmtId="179" fontId="33" fillId="0" borderId="228" applyNumberFormat="0" applyFill="0" applyAlignment="0" applyProtection="0"/>
    <xf numFmtId="179" fontId="9" fillId="0" borderId="229" applyNumberFormat="0" applyFill="0" applyAlignment="0" applyProtection="0"/>
    <xf numFmtId="0" fontId="51" fillId="65" borderId="230" applyNumberFormat="0" applyFont="0" applyAlignment="0" applyProtection="0"/>
    <xf numFmtId="0" fontId="83" fillId="63" borderId="225" applyNumberFormat="0" applyAlignment="0" applyProtection="0"/>
    <xf numFmtId="0" fontId="83" fillId="63" borderId="225" applyNumberFormat="0" applyAlignment="0" applyProtection="0"/>
    <xf numFmtId="0" fontId="237" fillId="63" borderId="226" applyNumberFormat="0" applyAlignment="0" applyProtection="0"/>
    <xf numFmtId="0" fontId="237" fillId="63" borderId="226" applyNumberFormat="0" applyAlignment="0" applyProtection="0"/>
    <xf numFmtId="0" fontId="237" fillId="63" borderId="226" applyNumberFormat="0" applyAlignment="0" applyProtection="0"/>
    <xf numFmtId="0" fontId="103" fillId="50" borderId="226" applyNumberFormat="0" applyAlignment="0" applyProtection="0"/>
    <xf numFmtId="0" fontId="103" fillId="50" borderId="226" applyNumberFormat="0" applyAlignment="0" applyProtection="0"/>
    <xf numFmtId="0" fontId="103" fillId="50" borderId="226" applyNumberFormat="0" applyAlignment="0" applyProtection="0"/>
    <xf numFmtId="0" fontId="80" fillId="0" borderId="227" applyNumberFormat="0" applyFill="0" applyAlignment="0" applyProtection="0"/>
    <xf numFmtId="0" fontId="80" fillId="0" borderId="227" applyNumberFormat="0" applyFill="0" applyAlignment="0" applyProtection="0"/>
    <xf numFmtId="0" fontId="33" fillId="0" borderId="228" applyNumberFormat="0" applyFill="0" applyAlignment="0" applyProtection="0"/>
    <xf numFmtId="0" fontId="17" fillId="65" borderId="230" applyNumberFormat="0" applyFont="0" applyAlignment="0" applyProtection="0"/>
    <xf numFmtId="0" fontId="17" fillId="65" borderId="230" applyNumberFormat="0" applyFont="0" applyAlignment="0" applyProtection="0"/>
    <xf numFmtId="0" fontId="83" fillId="63" borderId="225" applyNumberFormat="0" applyAlignment="0" applyProtection="0"/>
    <xf numFmtId="0" fontId="83" fillId="63" borderId="225" applyNumberFormat="0" applyAlignment="0" applyProtection="0"/>
    <xf numFmtId="0" fontId="237" fillId="63" borderId="226" applyNumberFormat="0" applyAlignment="0" applyProtection="0"/>
    <xf numFmtId="0" fontId="237" fillId="63" borderId="226" applyNumberFormat="0" applyAlignment="0" applyProtection="0"/>
    <xf numFmtId="0" fontId="237" fillId="63" borderId="226" applyNumberFormat="0" applyAlignment="0" applyProtection="0"/>
    <xf numFmtId="0" fontId="103" fillId="50" borderId="226" applyNumberFormat="0" applyAlignment="0" applyProtection="0"/>
    <xf numFmtId="0" fontId="103" fillId="50" borderId="226" applyNumberFormat="0" applyAlignment="0" applyProtection="0"/>
    <xf numFmtId="0" fontId="103" fillId="50" borderId="226" applyNumberFormat="0" applyAlignment="0" applyProtection="0"/>
    <xf numFmtId="0" fontId="80" fillId="0" borderId="227" applyNumberFormat="0" applyFill="0" applyAlignment="0" applyProtection="0"/>
    <xf numFmtId="0" fontId="80" fillId="0" borderId="227" applyNumberFormat="0" applyFill="0" applyAlignment="0" applyProtection="0"/>
    <xf numFmtId="0" fontId="17" fillId="65" borderId="230" applyNumberFormat="0" applyFont="0" applyAlignment="0" applyProtection="0"/>
    <xf numFmtId="0" fontId="17" fillId="65" borderId="230" applyNumberFormat="0" applyFont="0" applyAlignment="0" applyProtection="0"/>
    <xf numFmtId="0" fontId="54" fillId="65" borderId="230" applyNumberFormat="0" applyFont="0" applyAlignment="0" applyProtection="0"/>
    <xf numFmtId="0" fontId="59" fillId="63" borderId="225" applyNumberFormat="0" applyAlignment="0" applyProtection="0"/>
    <xf numFmtId="0" fontId="60" fillId="63" borderId="226" applyNumberFormat="0" applyAlignment="0" applyProtection="0"/>
    <xf numFmtId="0" fontId="62" fillId="0" borderId="227" applyNumberFormat="0" applyFill="0" applyAlignment="0" applyProtection="0"/>
    <xf numFmtId="0" fontId="52" fillId="65" borderId="230" applyNumberFormat="0" applyFont="0" applyAlignment="0" applyProtection="0"/>
    <xf numFmtId="0" fontId="52" fillId="65" borderId="230" applyNumberFormat="0" applyFont="0" applyAlignment="0" applyProtection="0"/>
    <xf numFmtId="0" fontId="52" fillId="65" borderId="230" applyNumberFormat="0" applyFont="0" applyAlignment="0" applyProtection="0"/>
    <xf numFmtId="0" fontId="17" fillId="65" borderId="230" applyNumberFormat="0" applyFont="0" applyAlignment="0" applyProtection="0"/>
    <xf numFmtId="0" fontId="114" fillId="65" borderId="230" applyNumberFormat="0" applyFont="0" applyAlignment="0" applyProtection="0"/>
    <xf numFmtId="0" fontId="17" fillId="65" borderId="230" applyNumberFormat="0" applyFont="0" applyAlignment="0" applyProtection="0"/>
    <xf numFmtId="174" fontId="57" fillId="0" borderId="233">
      <alignment horizontal="left"/>
    </xf>
    <xf numFmtId="174" fontId="57" fillId="0" borderId="233">
      <alignment horizontal="left"/>
    </xf>
    <xf numFmtId="174" fontId="57" fillId="0" borderId="233">
      <alignment horizontal="left"/>
    </xf>
    <xf numFmtId="175" fontId="57" fillId="0" borderId="233">
      <alignment horizontal="left"/>
    </xf>
    <xf numFmtId="175" fontId="57" fillId="0" borderId="233">
      <alignment horizontal="left"/>
    </xf>
    <xf numFmtId="175" fontId="57" fillId="0" borderId="233">
      <alignment horizontal="left"/>
    </xf>
    <xf numFmtId="176" fontId="57" fillId="0" borderId="233">
      <alignment horizontal="left"/>
    </xf>
    <xf numFmtId="176" fontId="57" fillId="0" borderId="233">
      <alignment horizontal="left"/>
    </xf>
    <xf numFmtId="176" fontId="57" fillId="0" borderId="233">
      <alignment horizontal="left"/>
    </xf>
    <xf numFmtId="173" fontId="57" fillId="0" borderId="233">
      <alignment horizontal="left"/>
    </xf>
    <xf numFmtId="173" fontId="57" fillId="0" borderId="233">
      <alignment horizontal="left"/>
    </xf>
    <xf numFmtId="173" fontId="57" fillId="0" borderId="233">
      <alignment horizontal="left"/>
    </xf>
    <xf numFmtId="174" fontId="57" fillId="0" borderId="233">
      <alignment horizontal="left"/>
    </xf>
    <xf numFmtId="174" fontId="57" fillId="0" borderId="233">
      <alignment horizontal="left"/>
    </xf>
    <xf numFmtId="174" fontId="57" fillId="0" borderId="233">
      <alignment horizontal="left"/>
    </xf>
    <xf numFmtId="175" fontId="57" fillId="0" borderId="233">
      <alignment horizontal="left"/>
    </xf>
    <xf numFmtId="175" fontId="57" fillId="0" borderId="233">
      <alignment horizontal="left"/>
    </xf>
    <xf numFmtId="175" fontId="57" fillId="0" borderId="233">
      <alignment horizontal="left"/>
    </xf>
    <xf numFmtId="176" fontId="57" fillId="0" borderId="233">
      <alignment horizontal="left"/>
    </xf>
    <xf numFmtId="176" fontId="57" fillId="0" borderId="233">
      <alignment horizontal="left"/>
    </xf>
    <xf numFmtId="176" fontId="57" fillId="0" borderId="233">
      <alignment horizontal="left"/>
    </xf>
    <xf numFmtId="173" fontId="57" fillId="0" borderId="233">
      <alignment horizontal="left"/>
    </xf>
    <xf numFmtId="173" fontId="57" fillId="0" borderId="233">
      <alignment horizontal="left"/>
    </xf>
    <xf numFmtId="173" fontId="57" fillId="0" borderId="233">
      <alignment horizontal="left"/>
    </xf>
    <xf numFmtId="0" fontId="85" fillId="0" borderId="233"/>
    <xf numFmtId="0" fontId="18" fillId="0" borderId="235" applyAlignment="0">
      <alignment horizontal="left"/>
    </xf>
    <xf numFmtId="0" fontId="18" fillId="0" borderId="235" applyAlignment="0">
      <alignment horizontal="left"/>
    </xf>
    <xf numFmtId="0" fontId="18" fillId="0" borderId="235" applyAlignment="0">
      <alignment horizontal="left"/>
    </xf>
    <xf numFmtId="0" fontId="18" fillId="0" borderId="235" applyAlignment="0">
      <alignment horizontal="left"/>
    </xf>
    <xf numFmtId="0" fontId="18" fillId="0" borderId="235" applyAlignment="0">
      <alignment horizontal="left"/>
    </xf>
    <xf numFmtId="0" fontId="18" fillId="0" borderId="235" applyAlignment="0">
      <alignment horizontal="left"/>
    </xf>
    <xf numFmtId="0" fontId="18" fillId="0" borderId="235" applyAlignment="0">
      <alignment horizontal="left"/>
    </xf>
    <xf numFmtId="0" fontId="18" fillId="0" borderId="235" applyAlignment="0">
      <alignment horizontal="left"/>
    </xf>
    <xf numFmtId="0" fontId="18" fillId="0" borderId="235" applyAlignment="0">
      <alignment horizontal="left"/>
    </xf>
    <xf numFmtId="0" fontId="18" fillId="0" borderId="235" applyAlignment="0">
      <alignment horizontal="left"/>
    </xf>
    <xf numFmtId="0" fontId="81" fillId="70" borderId="233">
      <alignment horizontal="left"/>
    </xf>
    <xf numFmtId="0" fontId="17" fillId="70" borderId="233">
      <alignment horizontal="centerContinuous" wrapText="1"/>
    </xf>
    <xf numFmtId="0" fontId="85" fillId="70" borderId="235">
      <alignment wrapText="1"/>
    </xf>
    <xf numFmtId="0" fontId="85" fillId="70" borderId="235">
      <alignment wrapText="1"/>
    </xf>
    <xf numFmtId="0" fontId="85" fillId="70" borderId="235">
      <alignment wrapText="1"/>
    </xf>
    <xf numFmtId="0" fontId="85" fillId="70" borderId="235">
      <alignment wrapText="1"/>
    </xf>
    <xf numFmtId="0" fontId="85" fillId="70" borderId="235">
      <alignment wrapText="1"/>
    </xf>
    <xf numFmtId="0" fontId="85" fillId="70" borderId="233"/>
    <xf numFmtId="174" fontId="57" fillId="0" borderId="233">
      <alignment horizontal="left"/>
    </xf>
    <xf numFmtId="175" fontId="57" fillId="0" borderId="233">
      <alignment horizontal="left"/>
    </xf>
    <xf numFmtId="176" fontId="57" fillId="0" borderId="233">
      <alignment horizontal="left"/>
    </xf>
    <xf numFmtId="173" fontId="57" fillId="0" borderId="233">
      <alignment horizontal="left"/>
    </xf>
    <xf numFmtId="0" fontId="147" fillId="71" borderId="232">
      <alignment horizontal="left" vertical="top" wrapText="1"/>
    </xf>
    <xf numFmtId="0" fontId="147" fillId="71" borderId="234">
      <alignment horizontal="left" vertical="top"/>
    </xf>
    <xf numFmtId="0" fontId="85" fillId="0" borderId="233"/>
    <xf numFmtId="179" fontId="17" fillId="44" borderId="233"/>
    <xf numFmtId="179" fontId="17" fillId="70" borderId="233">
      <alignment horizontal="centerContinuous" wrapText="1"/>
    </xf>
    <xf numFmtId="0" fontId="17" fillId="70" borderId="233">
      <alignment horizontal="centerContinuous" wrapText="1"/>
    </xf>
    <xf numFmtId="179" fontId="183" fillId="70" borderId="235">
      <alignment wrapText="1"/>
    </xf>
    <xf numFmtId="179" fontId="85" fillId="70" borderId="235">
      <alignment wrapText="1"/>
    </xf>
    <xf numFmtId="179" fontId="85" fillId="70" borderId="235">
      <alignment wrapText="1"/>
    </xf>
    <xf numFmtId="179" fontId="183" fillId="70" borderId="235">
      <alignment wrapText="1"/>
    </xf>
    <xf numFmtId="0" fontId="85" fillId="70" borderId="233"/>
    <xf numFmtId="179" fontId="147" fillId="71" borderId="233">
      <alignment horizontal="left" vertical="top" wrapText="1"/>
    </xf>
    <xf numFmtId="179" fontId="193" fillId="71" borderId="234">
      <alignment horizontal="left" vertical="top" wrapText="1"/>
    </xf>
    <xf numFmtId="179" fontId="17" fillId="70" borderId="233">
      <alignment horizontal="centerContinuous" wrapText="1"/>
    </xf>
    <xf numFmtId="173" fontId="57" fillId="0" borderId="236">
      <alignment horizontal="left"/>
    </xf>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2" fillId="65" borderId="242" applyNumberFormat="0" applyFont="0" applyAlignment="0" applyProtection="0"/>
    <xf numFmtId="0" fontId="51" fillId="65" borderId="242" applyNumberFormat="0" applyFont="0" applyAlignment="0" applyProtection="0"/>
    <xf numFmtId="174" fontId="57" fillId="0" borderId="236">
      <alignment horizontal="left"/>
    </xf>
    <xf numFmtId="173" fontId="57" fillId="0" borderId="236">
      <alignment horizontal="left"/>
    </xf>
    <xf numFmtId="0" fontId="59" fillId="63" borderId="237" applyNumberFormat="0" applyAlignment="0" applyProtection="0"/>
    <xf numFmtId="0" fontId="51" fillId="65" borderId="242" applyNumberFormat="0" applyFont="0" applyAlignment="0" applyProtection="0"/>
    <xf numFmtId="0" fontId="51" fillId="65" borderId="242" applyNumberFormat="0" applyFont="0" applyAlignment="0" applyProtection="0"/>
    <xf numFmtId="0" fontId="59" fillId="63" borderId="237" applyNumberFormat="0" applyAlignment="0" applyProtection="0"/>
    <xf numFmtId="0" fontId="59" fillId="63" borderId="237" applyNumberFormat="0" applyAlignment="0" applyProtection="0"/>
    <xf numFmtId="0" fontId="59" fillId="63" borderId="237" applyNumberFormat="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179" fontId="147" fillId="71" borderId="233">
      <alignment horizontal="left" vertical="top" wrapText="1"/>
    </xf>
    <xf numFmtId="174"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0" fontId="83" fillId="67" borderId="237" applyNumberFormat="0" applyAlignment="0" applyProtection="0"/>
    <xf numFmtId="0" fontId="60" fillId="63" borderId="238" applyNumberFormat="0" applyAlignment="0" applyProtection="0"/>
    <xf numFmtId="0" fontId="62" fillId="0" borderId="239" applyNumberFormat="0" applyFill="0" applyAlignment="0" applyProtection="0"/>
    <xf numFmtId="0" fontId="62" fillId="0" borderId="239" applyNumberFormat="0" applyFill="0" applyAlignment="0" applyProtection="0"/>
    <xf numFmtId="0" fontId="51" fillId="65" borderId="242" applyNumberFormat="0" applyFont="0" applyAlignment="0" applyProtection="0"/>
    <xf numFmtId="0" fontId="52" fillId="65" borderId="242" applyNumberFormat="0" applyFont="0" applyAlignment="0" applyProtection="0"/>
    <xf numFmtId="174" fontId="57" fillId="0" borderId="236">
      <alignment horizontal="left"/>
    </xf>
    <xf numFmtId="174" fontId="57" fillId="0" borderId="236">
      <alignment horizontal="left"/>
    </xf>
    <xf numFmtId="173" fontId="57" fillId="0" borderId="236">
      <alignment horizontal="left"/>
    </xf>
    <xf numFmtId="173" fontId="57" fillId="0" borderId="236">
      <alignment horizontal="left"/>
    </xf>
    <xf numFmtId="0" fontId="51" fillId="65" borderId="242" applyNumberFormat="0" applyFont="0" applyAlignment="0" applyProtection="0"/>
    <xf numFmtId="0" fontId="109"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173" fontId="57" fillId="0" borderId="233">
      <alignment horizontal="left"/>
    </xf>
    <xf numFmtId="174" fontId="57" fillId="0" borderId="236">
      <alignment horizontal="left"/>
    </xf>
    <xf numFmtId="173" fontId="57" fillId="0" borderId="236">
      <alignment horizontal="left"/>
    </xf>
    <xf numFmtId="0" fontId="61" fillId="50" borderId="238" applyNumberFormat="0" applyAlignment="0" applyProtection="0"/>
    <xf numFmtId="0" fontId="85" fillId="0" borderId="233"/>
    <xf numFmtId="173" fontId="57" fillId="0" borderId="236">
      <alignment horizontal="left"/>
    </xf>
    <xf numFmtId="0" fontId="59" fillId="63" borderId="237" applyNumberFormat="0" applyAlignment="0" applyProtection="0"/>
    <xf numFmtId="0" fontId="61" fillId="50" borderId="238" applyNumberFormat="0" applyAlignment="0" applyProtection="0"/>
    <xf numFmtId="0" fontId="52" fillId="65" borderId="242" applyNumberFormat="0" applyFont="0" applyAlignment="0" applyProtection="0"/>
    <xf numFmtId="174" fontId="57" fillId="0" borderId="236">
      <alignment horizontal="left"/>
    </xf>
    <xf numFmtId="0" fontId="51" fillId="65" borderId="242" applyNumberFormat="0" applyFont="0" applyAlignment="0" applyProtection="0"/>
    <xf numFmtId="0" fontId="18" fillId="0" borderId="235" applyAlignment="0">
      <alignment horizontal="left"/>
    </xf>
    <xf numFmtId="174" fontId="57" fillId="0" borderId="233">
      <alignment horizontal="left"/>
    </xf>
    <xf numFmtId="173" fontId="57" fillId="0" borderId="233">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0" fontId="59" fillId="63" borderId="237" applyNumberFormat="0" applyAlignment="0" applyProtection="0"/>
    <xf numFmtId="0" fontId="59" fillId="63" borderId="237" applyNumberFormat="0" applyAlignment="0" applyProtection="0"/>
    <xf numFmtId="0" fontId="83" fillId="67" borderId="237" applyNumberFormat="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1" fillId="65" borderId="242" applyNumberFormat="0" applyFont="0" applyAlignment="0" applyProtection="0"/>
    <xf numFmtId="0" fontId="109"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174" fontId="57" fillId="0" borderId="236">
      <alignment horizontal="left"/>
    </xf>
    <xf numFmtId="173" fontId="57" fillId="0" borderId="236">
      <alignment horizontal="left"/>
    </xf>
    <xf numFmtId="0" fontId="60" fillId="63" borderId="238" applyNumberFormat="0" applyAlignment="0" applyProtection="0"/>
    <xf numFmtId="0" fontId="62" fillId="0" borderId="239" applyNumberFormat="0" applyFill="0" applyAlignment="0" applyProtection="0"/>
    <xf numFmtId="0" fontId="51" fillId="65" borderId="242" applyNumberFormat="0" applyFont="0" applyAlignment="0" applyProtection="0"/>
    <xf numFmtId="179" fontId="17" fillId="44" borderId="233"/>
    <xf numFmtId="179" fontId="85" fillId="70" borderId="235">
      <alignment wrapText="1"/>
    </xf>
    <xf numFmtId="174"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0" fontId="83" fillId="67" borderId="237" applyNumberFormat="0" applyAlignment="0" applyProtection="0"/>
    <xf numFmtId="0" fontId="60" fillId="63" borderId="238" applyNumberFormat="0" applyAlignment="0" applyProtection="0"/>
    <xf numFmtId="0" fontId="60" fillId="63" borderId="238" applyNumberFormat="0" applyAlignment="0" applyProtection="0"/>
    <xf numFmtId="0" fontId="62" fillId="0" borderId="239" applyNumberFormat="0" applyFill="0" applyAlignment="0" applyProtection="0"/>
    <xf numFmtId="0" fontId="62" fillId="0" borderId="239" applyNumberFormat="0" applyFill="0" applyAlignment="0" applyProtection="0"/>
    <xf numFmtId="0" fontId="109" fillId="65" borderId="242" applyNumberFormat="0" applyFont="0" applyAlignment="0" applyProtection="0"/>
    <xf numFmtId="0" fontId="51"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174" fontId="57" fillId="0" borderId="236">
      <alignment horizontal="left"/>
    </xf>
    <xf numFmtId="174" fontId="57" fillId="0" borderId="236">
      <alignment horizontal="left"/>
    </xf>
    <xf numFmtId="174" fontId="57" fillId="0" borderId="236">
      <alignment horizontal="left"/>
    </xf>
    <xf numFmtId="173" fontId="57" fillId="0" borderId="236">
      <alignment horizontal="left"/>
    </xf>
    <xf numFmtId="0" fontId="60" fillId="63" borderId="238" applyNumberFormat="0" applyAlignment="0" applyProtection="0"/>
    <xf numFmtId="0" fontId="80" fillId="0" borderId="241" applyNumberFormat="0" applyFill="0" applyAlignment="0" applyProtection="0"/>
    <xf numFmtId="0" fontId="51" fillId="65" borderId="242" applyNumberFormat="0" applyFont="0" applyAlignment="0" applyProtection="0"/>
    <xf numFmtId="0" fontId="51" fillId="65" borderId="242" applyNumberFormat="0" applyFont="0" applyAlignment="0" applyProtection="0"/>
    <xf numFmtId="174" fontId="57" fillId="0" borderId="233">
      <alignment horizontal="left"/>
    </xf>
    <xf numFmtId="173" fontId="57" fillId="0" borderId="233">
      <alignment horizontal="left"/>
    </xf>
    <xf numFmtId="176" fontId="57" fillId="0" borderId="233">
      <alignment horizontal="left"/>
    </xf>
    <xf numFmtId="173" fontId="57" fillId="0" borderId="233">
      <alignment horizontal="left"/>
    </xf>
    <xf numFmtId="0" fontId="18" fillId="0" borderId="235" applyAlignment="0">
      <alignment horizontal="left"/>
    </xf>
    <xf numFmtId="0" fontId="18" fillId="0" borderId="235" applyAlignment="0">
      <alignment horizontal="left"/>
    </xf>
    <xf numFmtId="0" fontId="18" fillId="0" borderId="235" applyAlignment="0">
      <alignment horizontal="left"/>
    </xf>
    <xf numFmtId="0" fontId="18" fillId="0" borderId="235" applyAlignment="0">
      <alignment horizontal="left"/>
    </xf>
    <xf numFmtId="0" fontId="17" fillId="70" borderId="233">
      <alignment horizontal="centerContinuous" wrapText="1"/>
    </xf>
    <xf numFmtId="0" fontId="85" fillId="70" borderId="235">
      <alignment wrapText="1"/>
    </xf>
    <xf numFmtId="175" fontId="57" fillId="0" borderId="233">
      <alignment horizontal="left"/>
    </xf>
    <xf numFmtId="0" fontId="147" fillId="71" borderId="234">
      <alignment horizontal="left" vertical="top"/>
    </xf>
    <xf numFmtId="179" fontId="17" fillId="70" borderId="233">
      <alignment horizontal="centerContinuous" wrapText="1"/>
    </xf>
    <xf numFmtId="179" fontId="193" fillId="71" borderId="234">
      <alignment horizontal="left" vertical="top" wrapText="1"/>
    </xf>
    <xf numFmtId="179" fontId="85" fillId="70" borderId="235">
      <alignment wrapText="1"/>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6"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0" fontId="59" fillId="63" borderId="237" applyNumberFormat="0" applyAlignment="0" applyProtection="0"/>
    <xf numFmtId="0" fontId="60" fillId="63" borderId="238" applyNumberFormat="0" applyAlignment="0" applyProtection="0"/>
    <xf numFmtId="0" fontId="62" fillId="0" borderId="239" applyNumberFormat="0" applyFill="0" applyAlignment="0" applyProtection="0"/>
    <xf numFmtId="0" fontId="80" fillId="0" borderId="241" applyNumberFormat="0" applyFill="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17"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176" fontId="57" fillId="0" borderId="236">
      <alignment horizontal="left"/>
    </xf>
    <xf numFmtId="173" fontId="57" fillId="0" borderId="236">
      <alignment horizontal="left"/>
    </xf>
    <xf numFmtId="0" fontId="61" fillId="50" borderId="238" applyNumberFormat="0" applyAlignment="0" applyProtection="0"/>
    <xf numFmtId="0" fontId="103" fillId="64" borderId="238" applyNumberFormat="0" applyAlignment="0" applyProtection="0"/>
    <xf numFmtId="0" fontId="51" fillId="65" borderId="242" applyNumberFormat="0" applyFont="0" applyAlignment="0" applyProtection="0"/>
    <xf numFmtId="0" fontId="80" fillId="0" borderId="240" applyNumberFormat="0" applyFill="0" applyAlignment="0" applyProtection="0"/>
    <xf numFmtId="0" fontId="51" fillId="65" borderId="242" applyNumberFormat="0" applyFont="0" applyAlignment="0" applyProtection="0"/>
    <xf numFmtId="176" fontId="57" fillId="0" borderId="236">
      <alignment horizontal="left"/>
    </xf>
    <xf numFmtId="176" fontId="57" fillId="0" borderId="236">
      <alignment horizontal="left"/>
    </xf>
    <xf numFmtId="0" fontId="51" fillId="65" borderId="242" applyNumberFormat="0" applyFont="0" applyAlignment="0" applyProtection="0"/>
    <xf numFmtId="0" fontId="51" fillId="65" borderId="242" applyNumberFormat="0" applyFont="0" applyAlignment="0" applyProtection="0"/>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0" fontId="59" fillId="63" borderId="237" applyNumberForma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60" fillId="63" borderId="238" applyNumberFormat="0" applyAlignment="0" applyProtection="0"/>
    <xf numFmtId="173" fontId="57" fillId="0" borderId="236">
      <alignment horizontal="left"/>
    </xf>
    <xf numFmtId="0" fontId="52" fillId="65" borderId="242" applyNumberFormat="0" applyFont="0" applyAlignment="0" applyProtection="0"/>
    <xf numFmtId="0" fontId="51" fillId="65" borderId="242" applyNumberFormat="0" applyFont="0" applyAlignment="0" applyProtection="0"/>
    <xf numFmtId="0" fontId="85" fillId="70" borderId="235">
      <alignment wrapText="1"/>
    </xf>
    <xf numFmtId="0" fontId="18" fillId="0" borderId="235" applyAlignment="0">
      <alignment horizontal="left"/>
    </xf>
    <xf numFmtId="173" fontId="57" fillId="0" borderId="236">
      <alignment horizontal="left"/>
    </xf>
    <xf numFmtId="0" fontId="51"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174" fontId="57" fillId="0" borderId="236">
      <alignment horizontal="left"/>
    </xf>
    <xf numFmtId="0" fontId="52" fillId="65" borderId="242" applyNumberFormat="0" applyFont="0" applyAlignment="0" applyProtection="0"/>
    <xf numFmtId="174" fontId="57" fillId="0" borderId="236">
      <alignment horizontal="left"/>
    </xf>
    <xf numFmtId="176" fontId="57" fillId="0" borderId="236">
      <alignment horizontal="left"/>
    </xf>
    <xf numFmtId="176" fontId="57" fillId="0" borderId="236">
      <alignment horizontal="left"/>
    </xf>
    <xf numFmtId="0" fontId="51" fillId="65" borderId="242" applyNumberFormat="0" applyFont="0" applyAlignment="0" applyProtection="0"/>
    <xf numFmtId="0" fontId="51"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174" fontId="57" fillId="0" borderId="236">
      <alignment horizontal="left"/>
    </xf>
    <xf numFmtId="174"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4" fontId="57" fillId="0" borderId="236">
      <alignment horizontal="left"/>
    </xf>
    <xf numFmtId="176" fontId="57" fillId="0" borderId="236">
      <alignment horizontal="left"/>
    </xf>
    <xf numFmtId="0" fontId="51" fillId="65" borderId="242" applyNumberFormat="0" applyFont="0" applyAlignment="0" applyProtection="0"/>
    <xf numFmtId="173" fontId="57" fillId="0" borderId="236">
      <alignment horizontal="left"/>
    </xf>
    <xf numFmtId="174" fontId="57" fillId="0" borderId="236">
      <alignment horizontal="left"/>
    </xf>
    <xf numFmtId="0" fontId="59" fillId="63" borderId="237" applyNumberFormat="0" applyAlignment="0" applyProtection="0"/>
    <xf numFmtId="0" fontId="60" fillId="63" borderId="238" applyNumberFormat="0" applyAlignment="0" applyProtection="0"/>
    <xf numFmtId="173" fontId="57" fillId="0" borderId="236">
      <alignment horizontal="left"/>
    </xf>
    <xf numFmtId="0" fontId="51" fillId="65" borderId="242" applyNumberFormat="0" applyFont="0" applyAlignment="0" applyProtection="0"/>
    <xf numFmtId="0" fontId="51" fillId="65" borderId="242" applyNumberFormat="0" applyFont="0" applyAlignment="0" applyProtection="0"/>
    <xf numFmtId="174" fontId="57" fillId="0" borderId="236">
      <alignment horizontal="left"/>
    </xf>
    <xf numFmtId="176" fontId="57" fillId="0" borderId="236">
      <alignment horizontal="left"/>
    </xf>
    <xf numFmtId="174"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6" fontId="57" fillId="0" borderId="236">
      <alignment horizontal="left"/>
    </xf>
    <xf numFmtId="173" fontId="57" fillId="0" borderId="236">
      <alignment horizontal="left"/>
    </xf>
    <xf numFmtId="0" fontId="61" fillId="50" borderId="238" applyNumberFormat="0" applyAlignment="0" applyProtection="0"/>
    <xf numFmtId="0" fontId="51" fillId="65" borderId="242" applyNumberFormat="0" applyFont="0" applyAlignment="0" applyProtection="0"/>
    <xf numFmtId="0" fontId="51" fillId="65" borderId="242" applyNumberFormat="0" applyFont="0" applyAlignment="0" applyProtection="0"/>
    <xf numFmtId="173" fontId="57" fillId="0" borderId="236">
      <alignment horizontal="left"/>
    </xf>
    <xf numFmtId="173" fontId="57" fillId="0" borderId="236">
      <alignment horizontal="left"/>
    </xf>
    <xf numFmtId="0" fontId="51" fillId="65" borderId="242" applyNumberFormat="0" applyFont="0" applyAlignment="0" applyProtection="0"/>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0" fontId="52" fillId="65" borderId="242" applyNumberFormat="0" applyFont="0" applyAlignment="0" applyProtection="0"/>
    <xf numFmtId="173" fontId="57" fillId="0" borderId="236">
      <alignment horizontal="left"/>
    </xf>
    <xf numFmtId="173" fontId="57" fillId="0" borderId="236">
      <alignment horizontal="left"/>
    </xf>
    <xf numFmtId="0" fontId="51" fillId="65" borderId="242" applyNumberFormat="0" applyFont="0" applyAlignment="0" applyProtection="0"/>
    <xf numFmtId="0" fontId="51" fillId="65" borderId="242" applyNumberFormat="0" applyFont="0" applyAlignment="0" applyProtection="0"/>
    <xf numFmtId="176" fontId="57" fillId="0" borderId="236">
      <alignment horizontal="left"/>
    </xf>
    <xf numFmtId="173"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3" fontId="57" fillId="0" borderId="236">
      <alignment horizontal="left"/>
    </xf>
    <xf numFmtId="0" fontId="51" fillId="65" borderId="242" applyNumberFormat="0" applyFont="0" applyAlignment="0" applyProtection="0"/>
    <xf numFmtId="0" fontId="52" fillId="65" borderId="242" applyNumberFormat="0" applyFont="0" applyAlignment="0" applyProtection="0"/>
    <xf numFmtId="176" fontId="57" fillId="0" borderId="236">
      <alignment horizontal="left"/>
    </xf>
    <xf numFmtId="176"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6" fontId="57" fillId="0" borderId="236">
      <alignment horizontal="left"/>
    </xf>
    <xf numFmtId="176" fontId="57" fillId="0" borderId="236">
      <alignment horizontal="left"/>
    </xf>
    <xf numFmtId="0" fontId="103" fillId="64" borderId="238" applyNumberFormat="0" applyAlignment="0" applyProtection="0"/>
    <xf numFmtId="174"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0" fontId="61" fillId="50" borderId="238" applyNumberFormat="0" applyAlignment="0" applyProtection="0"/>
    <xf numFmtId="176" fontId="57" fillId="0" borderId="236">
      <alignment horizontal="left"/>
    </xf>
    <xf numFmtId="176" fontId="57" fillId="0" borderId="236">
      <alignment horizontal="left"/>
    </xf>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80" fillId="0" borderId="241" applyNumberFormat="0" applyFill="0" applyAlignment="0" applyProtection="0"/>
    <xf numFmtId="173" fontId="57" fillId="0" borderId="236">
      <alignment horizontal="left"/>
    </xf>
    <xf numFmtId="0" fontId="51" fillId="65" borderId="242" applyNumberFormat="0" applyFont="0" applyAlignment="0" applyProtection="0"/>
    <xf numFmtId="0" fontId="51" fillId="65" borderId="242" applyNumberFormat="0" applyFont="0" applyAlignment="0" applyProtection="0"/>
    <xf numFmtId="0" fontId="85" fillId="70" borderId="235">
      <alignment wrapText="1"/>
    </xf>
    <xf numFmtId="0" fontId="59" fillId="63" borderId="237" applyNumberFormat="0" applyAlignment="0" applyProtection="0"/>
    <xf numFmtId="173" fontId="57" fillId="0" borderId="236">
      <alignment horizontal="left"/>
    </xf>
    <xf numFmtId="0" fontId="51"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173" fontId="57" fillId="0" borderId="236">
      <alignment horizontal="left"/>
    </xf>
    <xf numFmtId="0" fontId="62" fillId="0" borderId="239" applyNumberFormat="0" applyFill="0" applyAlignment="0" applyProtection="0"/>
    <xf numFmtId="173" fontId="57" fillId="0" borderId="236">
      <alignment horizontal="left"/>
    </xf>
    <xf numFmtId="173" fontId="57" fillId="0" borderId="233">
      <alignment horizontal="left"/>
    </xf>
    <xf numFmtId="0" fontId="61" fillId="50" borderId="238" applyNumberFormat="0" applyAlignment="0" applyProtection="0"/>
    <xf numFmtId="173" fontId="57" fillId="0" borderId="236">
      <alignment horizontal="left"/>
    </xf>
    <xf numFmtId="0" fontId="52" fillId="65" borderId="242" applyNumberFormat="0" applyFont="0" applyAlignment="0" applyProtection="0"/>
    <xf numFmtId="174" fontId="57" fillId="0" borderId="236">
      <alignment horizontal="left"/>
    </xf>
    <xf numFmtId="176" fontId="57" fillId="0" borderId="236">
      <alignment horizontal="left"/>
    </xf>
    <xf numFmtId="0" fontId="51" fillId="65" borderId="242" applyNumberFormat="0" applyFont="0" applyAlignment="0" applyProtection="0"/>
    <xf numFmtId="0" fontId="51" fillId="65" borderId="242" applyNumberFormat="0" applyFont="0" applyAlignment="0" applyProtection="0"/>
    <xf numFmtId="175" fontId="57" fillId="0" borderId="236">
      <alignment horizontal="left"/>
    </xf>
    <xf numFmtId="175" fontId="57" fillId="0" borderId="236">
      <alignment horizontal="left"/>
    </xf>
    <xf numFmtId="175" fontId="57" fillId="0" borderId="236">
      <alignment horizontal="left"/>
    </xf>
    <xf numFmtId="176" fontId="57" fillId="0" borderId="236">
      <alignment horizontal="left"/>
    </xf>
    <xf numFmtId="176" fontId="57" fillId="0" borderId="236">
      <alignment horizontal="left"/>
    </xf>
    <xf numFmtId="173" fontId="57" fillId="0" borderId="236">
      <alignment horizontal="left"/>
    </xf>
    <xf numFmtId="0" fontId="51" fillId="65" borderId="242" applyNumberFormat="0" applyFont="0" applyAlignment="0" applyProtection="0"/>
    <xf numFmtId="174" fontId="57" fillId="0" borderId="236">
      <alignment horizontal="left"/>
    </xf>
    <xf numFmtId="0" fontId="85" fillId="70" borderId="233"/>
    <xf numFmtId="0" fontId="85" fillId="70" borderId="233"/>
    <xf numFmtId="174" fontId="57" fillId="0" borderId="236">
      <alignment horizontal="left"/>
    </xf>
    <xf numFmtId="174" fontId="57" fillId="0" borderId="236">
      <alignment horizontal="left"/>
    </xf>
    <xf numFmtId="174"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0" fontId="61" fillId="50" borderId="238" applyNumberFormat="0" applyAlignment="0" applyProtection="0"/>
    <xf numFmtId="0" fontId="51" fillId="65" borderId="242" applyNumberFormat="0" applyFont="0" applyAlignment="0" applyProtection="0"/>
    <xf numFmtId="0" fontId="60" fillId="63" borderId="238" applyNumberFormat="0" applyAlignment="0" applyProtection="0"/>
    <xf numFmtId="0" fontId="18" fillId="0" borderId="235" applyAlignment="0">
      <alignment horizontal="left"/>
    </xf>
    <xf numFmtId="0" fontId="18" fillId="0" borderId="235" applyAlignment="0">
      <alignment horizontal="left"/>
    </xf>
    <xf numFmtId="174" fontId="57" fillId="0" borderId="236">
      <alignment horizontal="left"/>
    </xf>
    <xf numFmtId="173" fontId="57" fillId="0" borderId="236">
      <alignment horizontal="left"/>
    </xf>
    <xf numFmtId="174" fontId="57" fillId="0" borderId="236">
      <alignment horizontal="left"/>
    </xf>
    <xf numFmtId="0" fontId="59" fillId="63" borderId="237" applyNumberFormat="0" applyAlignment="0" applyProtection="0"/>
    <xf numFmtId="0" fontId="103" fillId="64" borderId="238" applyNumberFormat="0" applyAlignment="0" applyProtection="0"/>
    <xf numFmtId="0" fontId="103" fillId="64" borderId="238" applyNumberFormat="0" applyAlignment="0" applyProtection="0"/>
    <xf numFmtId="0" fontId="51" fillId="65" borderId="242" applyNumberFormat="0" applyFont="0" applyAlignment="0" applyProtection="0"/>
    <xf numFmtId="0" fontId="51"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81" fillId="70" borderId="233">
      <alignment horizontal="left"/>
    </xf>
    <xf numFmtId="0" fontId="85" fillId="70" borderId="235">
      <alignment wrapText="1"/>
    </xf>
    <xf numFmtId="0" fontId="85" fillId="70" borderId="235">
      <alignment wrapText="1"/>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0" fontId="52" fillId="65" borderId="242" applyNumberFormat="0" applyFont="0" applyAlignment="0" applyProtection="0"/>
    <xf numFmtId="0" fontId="51" fillId="65" borderId="242" applyNumberFormat="0" applyFont="0" applyAlignment="0" applyProtection="0"/>
    <xf numFmtId="174" fontId="57" fillId="0" borderId="236">
      <alignment horizontal="left"/>
    </xf>
    <xf numFmtId="174" fontId="57" fillId="0" borderId="236">
      <alignment horizontal="left"/>
    </xf>
    <xf numFmtId="173"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3" fontId="57" fillId="0" borderId="236">
      <alignment horizontal="left"/>
    </xf>
    <xf numFmtId="176"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0" fontId="61" fillId="50" borderId="238" applyNumberForma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83" fillId="67" borderId="237" applyNumberForma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176" fontId="57" fillId="0" borderId="233">
      <alignment horizontal="left"/>
    </xf>
    <xf numFmtId="173" fontId="57" fillId="0" borderId="236">
      <alignment horizontal="left"/>
    </xf>
    <xf numFmtId="0" fontId="59" fillId="63" borderId="237" applyNumberFormat="0" applyAlignment="0" applyProtection="0"/>
    <xf numFmtId="0" fontId="62" fillId="0" borderId="239" applyNumberFormat="0" applyFill="0" applyAlignment="0" applyProtection="0"/>
    <xf numFmtId="0" fontId="51" fillId="65" borderId="242" applyNumberFormat="0" applyFont="0" applyAlignment="0" applyProtection="0"/>
    <xf numFmtId="174" fontId="57" fillId="0" borderId="236">
      <alignment horizontal="left"/>
    </xf>
    <xf numFmtId="0" fontId="52" fillId="65" borderId="242" applyNumberFormat="0" applyFont="0" applyAlignment="0" applyProtection="0"/>
    <xf numFmtId="174" fontId="57" fillId="0" borderId="236">
      <alignment horizontal="left"/>
    </xf>
    <xf numFmtId="0" fontId="51" fillId="65" borderId="242" applyNumberFormat="0" applyFont="0" applyAlignment="0" applyProtection="0"/>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0" fontId="61" fillId="50" borderId="238" applyNumberFormat="0" applyAlignment="0" applyProtection="0"/>
    <xf numFmtId="0" fontId="59" fillId="63" borderId="237" applyNumberFormat="0" applyAlignment="0" applyProtection="0"/>
    <xf numFmtId="0" fontId="61" fillId="50" borderId="238" applyNumberForma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17" fillId="65" borderId="242" applyNumberFormat="0" applyFont="0" applyAlignment="0" applyProtection="0"/>
    <xf numFmtId="0" fontId="51" fillId="65" borderId="242" applyNumberFormat="0" applyFont="0" applyAlignment="0" applyProtection="0"/>
    <xf numFmtId="0" fontId="62" fillId="0" borderId="239" applyNumberFormat="0" applyFill="0" applyAlignment="0" applyProtection="0"/>
    <xf numFmtId="0" fontId="52" fillId="65" borderId="242" applyNumberFormat="0" applyFont="0" applyAlignment="0" applyProtection="0"/>
    <xf numFmtId="0" fontId="52"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175" fontId="57" fillId="0" borderId="233">
      <alignment horizontal="left"/>
    </xf>
    <xf numFmtId="173"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6" fontId="57" fillId="0" borderId="236">
      <alignment horizontal="left"/>
    </xf>
    <xf numFmtId="173" fontId="57" fillId="0" borderId="236">
      <alignment horizontal="left"/>
    </xf>
    <xf numFmtId="173" fontId="57" fillId="0" borderId="236">
      <alignment horizontal="left"/>
    </xf>
    <xf numFmtId="176" fontId="57" fillId="0" borderId="236">
      <alignment horizontal="left"/>
    </xf>
    <xf numFmtId="176"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6" fontId="57" fillId="0" borderId="236">
      <alignment horizontal="left"/>
    </xf>
    <xf numFmtId="176" fontId="57" fillId="0" borderId="236">
      <alignment horizontal="left"/>
    </xf>
    <xf numFmtId="0" fontId="52" fillId="65" borderId="242" applyNumberFormat="0" applyFont="0" applyAlignment="0" applyProtection="0"/>
    <xf numFmtId="174" fontId="57" fillId="0" borderId="236">
      <alignment horizontal="left"/>
    </xf>
    <xf numFmtId="176" fontId="57" fillId="0" borderId="236">
      <alignment horizontal="left"/>
    </xf>
    <xf numFmtId="176" fontId="57" fillId="0" borderId="236">
      <alignment horizontal="left"/>
    </xf>
    <xf numFmtId="0" fontId="61" fillId="50" borderId="238" applyNumberFormat="0" applyAlignment="0" applyProtection="0"/>
    <xf numFmtId="176" fontId="57" fillId="0" borderId="236">
      <alignment horizontal="left"/>
    </xf>
    <xf numFmtId="0" fontId="52" fillId="65" borderId="242" applyNumberFormat="0" applyFont="0" applyAlignment="0" applyProtection="0"/>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3" fontId="57" fillId="0" borderId="236">
      <alignment horizontal="left"/>
    </xf>
    <xf numFmtId="0" fontId="51" fillId="65" borderId="242" applyNumberFormat="0" applyFont="0" applyAlignment="0" applyProtection="0"/>
    <xf numFmtId="175" fontId="57" fillId="0" borderId="236">
      <alignment horizontal="left"/>
    </xf>
    <xf numFmtId="175" fontId="57" fillId="0" borderId="236">
      <alignment horizontal="left"/>
    </xf>
    <xf numFmtId="175" fontId="57" fillId="0" borderId="236">
      <alignment horizontal="left"/>
    </xf>
    <xf numFmtId="176" fontId="57" fillId="0" borderId="236">
      <alignment horizontal="left"/>
    </xf>
    <xf numFmtId="173"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6" fontId="57" fillId="0" borderId="236">
      <alignment horizontal="left"/>
    </xf>
    <xf numFmtId="173" fontId="57" fillId="0" borderId="236">
      <alignment horizontal="left"/>
    </xf>
    <xf numFmtId="0" fontId="52" fillId="65" borderId="242" applyNumberFormat="0" applyFont="0" applyAlignment="0" applyProtection="0"/>
    <xf numFmtId="173" fontId="57" fillId="0" borderId="236">
      <alignment horizontal="left"/>
    </xf>
    <xf numFmtId="0" fontId="51" fillId="65" borderId="242" applyNumberFormat="0" applyFont="0" applyAlignment="0" applyProtection="0"/>
    <xf numFmtId="0" fontId="80" fillId="0" borderId="240" applyNumberFormat="0" applyFill="0" applyAlignment="0" applyProtection="0"/>
    <xf numFmtId="174" fontId="57" fillId="0" borderId="233">
      <alignment horizontal="left"/>
    </xf>
    <xf numFmtId="174" fontId="57" fillId="0" borderId="236">
      <alignment horizontal="left"/>
    </xf>
    <xf numFmtId="173" fontId="57" fillId="0" borderId="236">
      <alignment horizontal="left"/>
    </xf>
    <xf numFmtId="0" fontId="61" fillId="50" borderId="238" applyNumberFormat="0" applyAlignment="0" applyProtection="0"/>
    <xf numFmtId="175" fontId="57" fillId="0" borderId="236">
      <alignment horizontal="left"/>
    </xf>
    <xf numFmtId="175" fontId="57" fillId="0" borderId="236">
      <alignment horizontal="left"/>
    </xf>
    <xf numFmtId="175" fontId="57" fillId="0" borderId="236">
      <alignment horizontal="left"/>
    </xf>
    <xf numFmtId="176" fontId="57" fillId="0" borderId="236">
      <alignment horizontal="left"/>
    </xf>
    <xf numFmtId="173" fontId="57" fillId="0" borderId="236">
      <alignment horizontal="left"/>
    </xf>
    <xf numFmtId="176" fontId="57" fillId="0" borderId="236">
      <alignment horizontal="left"/>
    </xf>
    <xf numFmtId="0" fontId="51" fillId="65" borderId="242" applyNumberFormat="0" applyFont="0" applyAlignment="0" applyProtection="0"/>
    <xf numFmtId="176" fontId="57" fillId="0" borderId="233">
      <alignment horizontal="left"/>
    </xf>
    <xf numFmtId="173" fontId="57" fillId="0" borderId="236">
      <alignment horizontal="left"/>
    </xf>
    <xf numFmtId="174" fontId="57" fillId="0" borderId="236">
      <alignment horizontal="left"/>
    </xf>
    <xf numFmtId="173" fontId="57" fillId="0" borderId="236">
      <alignment horizontal="left"/>
    </xf>
    <xf numFmtId="0" fontId="51" fillId="65" borderId="242" applyNumberFormat="0" applyFont="0" applyAlignment="0" applyProtection="0"/>
    <xf numFmtId="0" fontId="52" fillId="65" borderId="242" applyNumberFormat="0" applyFont="0" applyAlignment="0" applyProtection="0"/>
    <xf numFmtId="174"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0" fontId="59" fillId="63" borderId="237" applyNumberFormat="0" applyAlignment="0" applyProtection="0"/>
    <xf numFmtId="0" fontId="59" fillId="63" borderId="237" applyNumberFormat="0" applyAlignment="0" applyProtection="0"/>
    <xf numFmtId="0" fontId="59" fillId="63" borderId="237" applyNumberFormat="0" applyAlignment="0" applyProtection="0"/>
    <xf numFmtId="0" fontId="59" fillId="63" borderId="237" applyNumberFormat="0" applyAlignment="0" applyProtection="0"/>
    <xf numFmtId="0" fontId="59" fillId="63" borderId="237" applyNumberFormat="0" applyAlignment="0" applyProtection="0"/>
    <xf numFmtId="0" fontId="59" fillId="63" borderId="237" applyNumberFormat="0" applyAlignment="0" applyProtection="0"/>
    <xf numFmtId="0" fontId="59" fillId="63" borderId="237" applyNumberFormat="0" applyAlignment="0" applyProtection="0"/>
    <xf numFmtId="0" fontId="59" fillId="63" borderId="237" applyNumberFormat="0" applyAlignment="0" applyProtection="0"/>
    <xf numFmtId="0" fontId="59" fillId="63" borderId="237" applyNumberFormat="0" applyAlignment="0" applyProtection="0"/>
    <xf numFmtId="0" fontId="59" fillId="63" borderId="237" applyNumberFormat="0" applyAlignment="0" applyProtection="0"/>
    <xf numFmtId="0" fontId="83" fillId="67" borderId="237" applyNumberFormat="0" applyAlignment="0" applyProtection="0"/>
    <xf numFmtId="0" fontId="60" fillId="63" borderId="238" applyNumberFormat="0" applyAlignment="0" applyProtection="0"/>
    <xf numFmtId="0" fontId="60" fillId="63" borderId="238" applyNumberFormat="0" applyAlignment="0" applyProtection="0"/>
    <xf numFmtId="0" fontId="60" fillId="63" borderId="238" applyNumberFormat="0" applyAlignment="0" applyProtection="0"/>
    <xf numFmtId="0" fontId="60" fillId="63" borderId="238" applyNumberFormat="0" applyAlignment="0" applyProtection="0"/>
    <xf numFmtId="0" fontId="60" fillId="63" borderId="238" applyNumberFormat="0" applyAlignment="0" applyProtection="0"/>
    <xf numFmtId="0" fontId="60" fillId="63" borderId="238" applyNumberFormat="0" applyAlignment="0" applyProtection="0"/>
    <xf numFmtId="0" fontId="60" fillId="63" borderId="238" applyNumberFormat="0" applyAlignment="0" applyProtection="0"/>
    <xf numFmtId="0" fontId="60" fillId="63" borderId="238" applyNumberFormat="0" applyAlignment="0" applyProtection="0"/>
    <xf numFmtId="0" fontId="60" fillId="63" borderId="238" applyNumberFormat="0" applyAlignment="0" applyProtection="0"/>
    <xf numFmtId="0" fontId="60" fillId="63" borderId="238" applyNumberFormat="0" applyAlignment="0" applyProtection="0"/>
    <xf numFmtId="0" fontId="61" fillId="50" borderId="238" applyNumberFormat="0" applyAlignment="0" applyProtection="0"/>
    <xf numFmtId="0" fontId="60" fillId="63" borderId="238" applyNumberFormat="0" applyAlignment="0" applyProtection="0"/>
    <xf numFmtId="0" fontId="61" fillId="50" borderId="238" applyNumberFormat="0" applyAlignment="0" applyProtection="0"/>
    <xf numFmtId="0" fontId="61" fillId="50" borderId="238" applyNumberFormat="0" applyAlignment="0" applyProtection="0"/>
    <xf numFmtId="0" fontId="61" fillId="50" borderId="238" applyNumberFormat="0" applyAlignment="0" applyProtection="0"/>
    <xf numFmtId="0" fontId="61" fillId="50" borderId="238" applyNumberFormat="0" applyAlignment="0" applyProtection="0"/>
    <xf numFmtId="0" fontId="61" fillId="50" borderId="238" applyNumberFormat="0" applyAlignment="0" applyProtection="0"/>
    <xf numFmtId="0" fontId="61" fillId="50" borderId="238" applyNumberFormat="0" applyAlignment="0" applyProtection="0"/>
    <xf numFmtId="0" fontId="103" fillId="64" borderId="238" applyNumberFormat="0" applyAlignment="0" applyProtection="0"/>
    <xf numFmtId="0" fontId="61" fillId="50" borderId="238" applyNumberFormat="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80" fillId="0" borderId="241" applyNumberFormat="0" applyFill="0" applyAlignment="0" applyProtection="0"/>
    <xf numFmtId="0" fontId="80" fillId="0" borderId="241"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51" fillId="65" borderId="242" applyNumberFormat="0" applyFont="0" applyAlignment="0" applyProtection="0"/>
    <xf numFmtId="0" fontId="62" fillId="0" borderId="239" applyNumberFormat="0" applyFill="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80" fillId="0" borderId="240" applyNumberFormat="0" applyFill="0" applyAlignment="0" applyProtection="0"/>
    <xf numFmtId="0" fontId="51"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1" fillId="65" borderId="242" applyNumberFormat="0" applyFont="0" applyAlignment="0" applyProtection="0"/>
    <xf numFmtId="176" fontId="57" fillId="0" borderId="236">
      <alignment horizontal="left"/>
    </xf>
    <xf numFmtId="176" fontId="57" fillId="0" borderId="236">
      <alignment horizontal="left"/>
    </xf>
    <xf numFmtId="173" fontId="57" fillId="0" borderId="236">
      <alignment horizontal="left"/>
    </xf>
    <xf numFmtId="0" fontId="61" fillId="50" borderId="238" applyNumberFormat="0" applyAlignment="0" applyProtection="0"/>
    <xf numFmtId="0" fontId="61" fillId="50" borderId="238" applyNumberFormat="0" applyAlignment="0" applyProtection="0"/>
    <xf numFmtId="0" fontId="61" fillId="50" borderId="238" applyNumberForma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60" fillId="63" borderId="238" applyNumberFormat="0" applyAlignment="0" applyProtection="0"/>
    <xf numFmtId="0" fontId="52" fillId="65" borderId="242" applyNumberFormat="0" applyFont="0" applyAlignment="0" applyProtection="0"/>
    <xf numFmtId="0" fontId="52" fillId="65" borderId="242" applyNumberFormat="0" applyFont="0" applyAlignment="0" applyProtection="0"/>
    <xf numFmtId="0" fontId="51" fillId="65" borderId="242" applyNumberFormat="0" applyFont="0" applyAlignment="0" applyProtection="0"/>
    <xf numFmtId="0" fontId="17" fillId="70" borderId="233">
      <alignment horizontal="centerContinuous" wrapText="1"/>
    </xf>
    <xf numFmtId="179" fontId="17" fillId="70" borderId="233">
      <alignment horizontal="centerContinuous" wrapText="1"/>
    </xf>
    <xf numFmtId="174" fontId="57" fillId="0" borderId="236">
      <alignment horizontal="left"/>
    </xf>
    <xf numFmtId="174"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0" fontId="60" fillId="63" borderId="238" applyNumberFormat="0" applyAlignment="0" applyProtection="0"/>
    <xf numFmtId="0" fontId="60" fillId="63" borderId="238" applyNumberFormat="0" applyAlignment="0" applyProtection="0"/>
    <xf numFmtId="0" fontId="62" fillId="0" borderId="239" applyNumberFormat="0" applyFill="0" applyAlignment="0" applyProtection="0"/>
    <xf numFmtId="0" fontId="62" fillId="0" borderId="239" applyNumberFormat="0" applyFill="0" applyAlignment="0" applyProtection="0"/>
    <xf numFmtId="0" fontId="51" fillId="65" borderId="242" applyNumberFormat="0" applyFont="0" applyAlignment="0" applyProtection="0"/>
    <xf numFmtId="0" fontId="51"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62" fillId="0" borderId="239" applyNumberFormat="0" applyFill="0" applyAlignment="0" applyProtection="0"/>
    <xf numFmtId="0" fontId="61" fillId="50" borderId="238" applyNumberFormat="0" applyAlignment="0" applyProtection="0"/>
    <xf numFmtId="0" fontId="61" fillId="50" borderId="238" applyNumberFormat="0" applyAlignment="0" applyProtection="0"/>
    <xf numFmtId="0" fontId="84" fillId="67" borderId="238" applyNumberFormat="0" applyAlignment="0" applyProtection="0"/>
    <xf numFmtId="0" fontId="60" fillId="63" borderId="238" applyNumberFormat="0" applyAlignment="0" applyProtection="0"/>
    <xf numFmtId="0" fontId="60" fillId="63" borderId="238" applyNumberFormat="0" applyAlignment="0" applyProtection="0"/>
    <xf numFmtId="0" fontId="59" fillId="63" borderId="237" applyNumberFormat="0" applyAlignment="0" applyProtection="0"/>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3" fontId="57" fillId="0" borderId="233">
      <alignment horizontal="left"/>
    </xf>
    <xf numFmtId="176" fontId="57" fillId="0" borderId="233">
      <alignment horizontal="left"/>
    </xf>
    <xf numFmtId="174" fontId="57" fillId="0" borderId="233">
      <alignment horizontal="left"/>
    </xf>
    <xf numFmtId="0" fontId="52" fillId="65" borderId="242" applyNumberFormat="0" applyFont="0" applyAlignment="0" applyProtection="0"/>
    <xf numFmtId="175" fontId="57" fillId="0" borderId="233">
      <alignment horizontal="left"/>
    </xf>
    <xf numFmtId="173" fontId="57" fillId="0" borderId="236">
      <alignment horizontal="left"/>
    </xf>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84" fillId="67" borderId="238" applyNumberFormat="0" applyAlignment="0" applyProtection="0"/>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0" fontId="60" fillId="63" borderId="238" applyNumberFormat="0" applyAlignment="0" applyProtection="0"/>
    <xf numFmtId="0" fontId="51" fillId="65" borderId="242" applyNumberFormat="0" applyFont="0" applyAlignment="0" applyProtection="0"/>
    <xf numFmtId="173" fontId="57" fillId="0" borderId="236">
      <alignment horizontal="left"/>
    </xf>
    <xf numFmtId="0" fontId="59" fillId="63" borderId="237" applyNumberFormat="0" applyAlignment="0" applyProtection="0"/>
    <xf numFmtId="0" fontId="51" fillId="65" borderId="242" applyNumberFormat="0" applyFont="0" applyAlignment="0" applyProtection="0"/>
    <xf numFmtId="0" fontId="59" fillId="63" borderId="237" applyNumberFormat="0" applyAlignment="0" applyProtection="0"/>
    <xf numFmtId="0" fontId="52" fillId="65" borderId="242" applyNumberFormat="0" applyFont="0" applyAlignment="0" applyProtection="0"/>
    <xf numFmtId="0" fontId="62" fillId="0" borderId="239" applyNumberFormat="0" applyFill="0" applyAlignment="0" applyProtection="0"/>
    <xf numFmtId="176"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6" fontId="57" fillId="0" borderId="236">
      <alignment horizontal="left"/>
    </xf>
    <xf numFmtId="176" fontId="57" fillId="0" borderId="236">
      <alignment horizontal="left"/>
    </xf>
    <xf numFmtId="0" fontId="103" fillId="64" borderId="238" applyNumberFormat="0" applyAlignment="0" applyProtection="0"/>
    <xf numFmtId="173" fontId="57" fillId="0" borderId="236">
      <alignment horizontal="left"/>
    </xf>
    <xf numFmtId="173" fontId="57" fillId="0" borderId="236">
      <alignment horizontal="left"/>
    </xf>
    <xf numFmtId="0" fontId="51" fillId="65" borderId="242" applyNumberFormat="0" applyFont="0" applyAlignment="0" applyProtection="0"/>
    <xf numFmtId="173" fontId="57" fillId="0" borderId="236">
      <alignment horizontal="left"/>
    </xf>
    <xf numFmtId="173"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6" fontId="57" fillId="0" borderId="236">
      <alignment horizontal="left"/>
    </xf>
    <xf numFmtId="176" fontId="57" fillId="0" borderId="236">
      <alignment horizontal="left"/>
    </xf>
    <xf numFmtId="173" fontId="57" fillId="0" borderId="236">
      <alignment horizontal="left"/>
    </xf>
    <xf numFmtId="0" fontId="52" fillId="65" borderId="242" applyNumberFormat="0" applyFont="0" applyAlignment="0" applyProtection="0"/>
    <xf numFmtId="176" fontId="57" fillId="0" borderId="236">
      <alignment horizontal="left"/>
    </xf>
    <xf numFmtId="173" fontId="57" fillId="0" borderId="236">
      <alignment horizontal="left"/>
    </xf>
    <xf numFmtId="176" fontId="57" fillId="0" borderId="236">
      <alignment horizontal="left"/>
    </xf>
    <xf numFmtId="176" fontId="57" fillId="0" borderId="236">
      <alignment horizontal="left"/>
    </xf>
    <xf numFmtId="0" fontId="147" fillId="71" borderId="232">
      <alignment horizontal="left" vertical="top" wrapText="1"/>
    </xf>
    <xf numFmtId="176" fontId="57" fillId="0" borderId="236">
      <alignment horizontal="left"/>
    </xf>
    <xf numFmtId="176"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5" fontId="57" fillId="0" borderId="233">
      <alignment horizontal="left"/>
    </xf>
    <xf numFmtId="175" fontId="57" fillId="0" borderId="233">
      <alignment horizontal="left"/>
    </xf>
    <xf numFmtId="176" fontId="57" fillId="0" borderId="233">
      <alignment horizontal="left"/>
    </xf>
    <xf numFmtId="173" fontId="57" fillId="0" borderId="233">
      <alignment horizontal="left"/>
    </xf>
    <xf numFmtId="174" fontId="57" fillId="0" borderId="233">
      <alignment horizontal="left"/>
    </xf>
    <xf numFmtId="0" fontId="18" fillId="0" borderId="235" applyAlignment="0">
      <alignment horizontal="left"/>
    </xf>
    <xf numFmtId="0" fontId="18" fillId="0" borderId="235" applyAlignment="0">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0" fontId="51"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83" fillId="67" borderId="237" applyNumberForma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62" fillId="0" borderId="239" applyNumberFormat="0" applyFill="0" applyAlignment="0" applyProtection="0"/>
    <xf numFmtId="0" fontId="61" fillId="50" borderId="238" applyNumberFormat="0" applyAlignment="0" applyProtection="0"/>
    <xf numFmtId="0" fontId="61" fillId="50" borderId="238" applyNumberFormat="0" applyAlignment="0" applyProtection="0"/>
    <xf numFmtId="0" fontId="61" fillId="50" borderId="238" applyNumberFormat="0" applyAlignment="0" applyProtection="0"/>
    <xf numFmtId="0" fontId="84" fillId="67" borderId="238" applyNumberFormat="0" applyAlignment="0" applyProtection="0"/>
    <xf numFmtId="0" fontId="60" fillId="63" borderId="238" applyNumberFormat="0" applyAlignment="0" applyProtection="0"/>
    <xf numFmtId="0" fontId="59" fillId="63" borderId="237" applyNumberFormat="0" applyAlignment="0" applyProtection="0"/>
    <xf numFmtId="0" fontId="59" fillId="63" borderId="237" applyNumberFormat="0" applyAlignment="0" applyProtection="0"/>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6"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9" fontId="183" fillId="70" borderId="235">
      <alignment wrapText="1"/>
    </xf>
    <xf numFmtId="176" fontId="57" fillId="0" borderId="233">
      <alignment horizontal="left"/>
    </xf>
    <xf numFmtId="175" fontId="57" fillId="0" borderId="233">
      <alignment horizontal="left"/>
    </xf>
    <xf numFmtId="174" fontId="57" fillId="0" borderId="233">
      <alignment horizontal="left"/>
    </xf>
    <xf numFmtId="174" fontId="57" fillId="0" borderId="233">
      <alignment horizontal="left"/>
    </xf>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61" fillId="50" borderId="238" applyNumberFormat="0" applyAlignment="0" applyProtection="0"/>
    <xf numFmtId="0" fontId="61" fillId="50" borderId="238" applyNumberFormat="0" applyAlignment="0" applyProtection="0"/>
    <xf numFmtId="0" fontId="60" fillId="63" borderId="238" applyNumberFormat="0" applyAlignment="0" applyProtection="0"/>
    <xf numFmtId="0" fontId="59" fillId="63" borderId="237" applyNumberFormat="0" applyAlignment="0" applyProtection="0"/>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6" fontId="57" fillId="0" borderId="233">
      <alignment horizontal="left"/>
    </xf>
    <xf numFmtId="175" fontId="57" fillId="0" borderId="233">
      <alignment horizontal="left"/>
    </xf>
    <xf numFmtId="0" fontId="51" fillId="65" borderId="242" applyNumberFormat="0" applyFont="0" applyAlignment="0" applyProtection="0"/>
    <xf numFmtId="0" fontId="51" fillId="65" borderId="242" applyNumberFormat="0" applyFont="0" applyAlignment="0" applyProtection="0"/>
    <xf numFmtId="0" fontId="52" fillId="65" borderId="242" applyNumberFormat="0" applyFont="0" applyAlignment="0" applyProtection="0"/>
    <xf numFmtId="0" fontId="59" fillId="63" borderId="237" applyNumberFormat="0" applyAlignment="0" applyProtection="0"/>
    <xf numFmtId="0" fontId="51" fillId="65" borderId="242" applyNumberFormat="0" applyFont="0" applyAlignment="0" applyProtection="0"/>
    <xf numFmtId="0" fontId="51" fillId="65" borderId="242" applyNumberFormat="0" applyFont="0" applyAlignment="0" applyProtection="0"/>
    <xf numFmtId="0" fontId="61" fillId="50" borderId="238" applyNumberFormat="0" applyAlignment="0" applyProtection="0"/>
    <xf numFmtId="0" fontId="84" fillId="67" borderId="238" applyNumberFormat="0" applyAlignment="0" applyProtection="0"/>
    <xf numFmtId="0" fontId="51"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62" fillId="0" borderId="239" applyNumberFormat="0" applyFill="0" applyAlignment="0" applyProtection="0"/>
    <xf numFmtId="0" fontId="62" fillId="0" borderId="239" applyNumberFormat="0" applyFill="0" applyAlignment="0" applyProtection="0"/>
    <xf numFmtId="0" fontId="62" fillId="0" borderId="239" applyNumberFormat="0" applyFill="0" applyAlignment="0" applyProtection="0"/>
    <xf numFmtId="0" fontId="60" fillId="63" borderId="238" applyNumberFormat="0" applyAlignment="0" applyProtection="0"/>
    <xf numFmtId="0" fontId="60" fillId="63" borderId="238" applyNumberFormat="0" applyAlignment="0" applyProtection="0"/>
    <xf numFmtId="0" fontId="60" fillId="63" borderId="238" applyNumberFormat="0" applyAlignment="0" applyProtection="0"/>
    <xf numFmtId="0" fontId="83" fillId="67" borderId="237" applyNumberFormat="0" applyAlignment="0" applyProtection="0"/>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3"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9" fontId="183" fillId="70" borderId="235">
      <alignment wrapText="1"/>
    </xf>
    <xf numFmtId="0" fontId="85" fillId="0" borderId="233"/>
    <xf numFmtId="0" fontId="51" fillId="65" borderId="242" applyNumberFormat="0" applyFont="0" applyAlignment="0" applyProtection="0"/>
    <xf numFmtId="0" fontId="84" fillId="67" borderId="238" applyNumberFormat="0" applyAlignment="0" applyProtection="0"/>
    <xf numFmtId="0" fontId="51" fillId="65" borderId="242" applyNumberFormat="0" applyFont="0" applyAlignment="0" applyProtection="0"/>
    <xf numFmtId="0" fontId="84" fillId="67" borderId="238" applyNumberFormat="0" applyAlignment="0" applyProtection="0"/>
    <xf numFmtId="0" fontId="51" fillId="65" borderId="242" applyNumberFormat="0" applyFont="0" applyAlignment="0" applyProtection="0"/>
    <xf numFmtId="0" fontId="109" fillId="65" borderId="242" applyNumberFormat="0" applyFont="0" applyAlignment="0" applyProtection="0"/>
    <xf numFmtId="0" fontId="51" fillId="65" borderId="242" applyNumberFormat="0" applyFont="0" applyAlignment="0" applyProtection="0"/>
    <xf numFmtId="0" fontId="84" fillId="67" borderId="238" applyNumberFormat="0" applyAlignment="0" applyProtection="0"/>
    <xf numFmtId="174" fontId="57" fillId="0" borderId="221">
      <alignment horizontal="left"/>
    </xf>
    <xf numFmtId="174" fontId="57" fillId="0" borderId="221">
      <alignment horizontal="left"/>
    </xf>
    <xf numFmtId="174" fontId="57" fillId="0" borderId="221">
      <alignment horizontal="left"/>
    </xf>
    <xf numFmtId="175" fontId="57" fillId="0" borderId="221">
      <alignment horizontal="left"/>
    </xf>
    <xf numFmtId="175" fontId="57" fillId="0" borderId="221">
      <alignment horizontal="left"/>
    </xf>
    <xf numFmtId="175" fontId="57" fillId="0" borderId="221">
      <alignment horizontal="left"/>
    </xf>
    <xf numFmtId="176" fontId="57" fillId="0" borderId="221">
      <alignment horizontal="left"/>
    </xf>
    <xf numFmtId="176" fontId="57" fillId="0" borderId="221">
      <alignment horizontal="left"/>
    </xf>
    <xf numFmtId="176" fontId="57" fillId="0" borderId="221">
      <alignment horizontal="left"/>
    </xf>
    <xf numFmtId="173" fontId="57" fillId="0" borderId="221">
      <alignment horizontal="left"/>
    </xf>
    <xf numFmtId="173" fontId="57" fillId="0" borderId="221">
      <alignment horizontal="left"/>
    </xf>
    <xf numFmtId="173" fontId="57" fillId="0" borderId="221">
      <alignment horizontal="left"/>
    </xf>
    <xf numFmtId="174" fontId="57" fillId="0" borderId="221">
      <alignment horizontal="left"/>
    </xf>
    <xf numFmtId="174" fontId="57" fillId="0" borderId="221">
      <alignment horizontal="left"/>
    </xf>
    <xf numFmtId="174" fontId="57" fillId="0" borderId="221">
      <alignment horizontal="left"/>
    </xf>
    <xf numFmtId="175" fontId="57" fillId="0" borderId="221">
      <alignment horizontal="left"/>
    </xf>
    <xf numFmtId="175" fontId="57" fillId="0" borderId="221">
      <alignment horizontal="left"/>
    </xf>
    <xf numFmtId="175" fontId="57" fillId="0" borderId="221">
      <alignment horizontal="left"/>
    </xf>
    <xf numFmtId="176" fontId="57" fillId="0" borderId="221">
      <alignment horizontal="left"/>
    </xf>
    <xf numFmtId="176" fontId="57" fillId="0" borderId="221">
      <alignment horizontal="left"/>
    </xf>
    <xf numFmtId="176" fontId="57" fillId="0" borderId="221">
      <alignment horizontal="left"/>
    </xf>
    <xf numFmtId="173" fontId="57" fillId="0" borderId="221">
      <alignment horizontal="left"/>
    </xf>
    <xf numFmtId="173" fontId="57" fillId="0" borderId="221">
      <alignment horizontal="left"/>
    </xf>
    <xf numFmtId="173" fontId="57" fillId="0" borderId="221">
      <alignment horizontal="left"/>
    </xf>
    <xf numFmtId="0" fontId="85" fillId="0" borderId="221"/>
    <xf numFmtId="0" fontId="81" fillId="70" borderId="221">
      <alignment horizontal="left"/>
    </xf>
    <xf numFmtId="0" fontId="17" fillId="70" borderId="221">
      <alignment horizontal="centerContinuous" wrapText="1"/>
    </xf>
    <xf numFmtId="0" fontId="85" fillId="70" borderId="221"/>
    <xf numFmtId="174" fontId="57" fillId="0" borderId="221">
      <alignment horizontal="left"/>
    </xf>
    <xf numFmtId="175" fontId="57" fillId="0" borderId="221">
      <alignment horizontal="left"/>
    </xf>
    <xf numFmtId="176" fontId="57" fillId="0" borderId="221">
      <alignment horizontal="left"/>
    </xf>
    <xf numFmtId="173" fontId="57" fillId="0" borderId="221">
      <alignment horizontal="left"/>
    </xf>
    <xf numFmtId="0" fontId="85" fillId="0" borderId="221"/>
    <xf numFmtId="179" fontId="17" fillId="44" borderId="221"/>
    <xf numFmtId="179" fontId="17" fillId="70" borderId="221">
      <alignment horizontal="centerContinuous" wrapText="1"/>
    </xf>
    <xf numFmtId="0" fontId="17" fillId="70" borderId="221">
      <alignment horizontal="centerContinuous" wrapText="1"/>
    </xf>
    <xf numFmtId="0" fontId="85" fillId="70" borderId="221"/>
    <xf numFmtId="179" fontId="147" fillId="71" borderId="221">
      <alignment horizontal="left" vertical="top" wrapText="1"/>
    </xf>
    <xf numFmtId="179" fontId="17" fillId="70" borderId="221">
      <alignment horizontal="centerContinuous" wrapText="1"/>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6" fontId="57" fillId="0" borderId="236">
      <alignment horizontal="left"/>
    </xf>
    <xf numFmtId="176" fontId="57" fillId="0" borderId="236">
      <alignment horizontal="left"/>
    </xf>
    <xf numFmtId="176"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4"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5"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174" fontId="57" fillId="0" borderId="236">
      <alignment horizontal="left"/>
    </xf>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51" fillId="65" borderId="242" applyNumberFormat="0" applyFont="0" applyAlignment="0" applyProtection="0"/>
    <xf numFmtId="0" fontId="109" fillId="65" borderId="242" applyNumberFormat="0" applyFont="0" applyAlignment="0" applyProtection="0"/>
    <xf numFmtId="0" fontId="109" fillId="65" borderId="242" applyNumberFormat="0" applyFont="0" applyAlignment="0" applyProtection="0"/>
    <xf numFmtId="0" fontId="157" fillId="67" borderId="237" applyNumberFormat="0" applyAlignment="0" applyProtection="0"/>
    <xf numFmtId="0" fontId="83" fillId="67" borderId="237" applyNumberFormat="0" applyAlignment="0" applyProtection="0"/>
    <xf numFmtId="0" fontId="158" fillId="63" borderId="237" applyNumberFormat="0" applyAlignment="0" applyProtection="0"/>
    <xf numFmtId="0" fontId="161" fillId="67" borderId="238" applyNumberFormat="0" applyAlignment="0" applyProtection="0"/>
    <xf numFmtId="0" fontId="84" fillId="67" borderId="238" applyNumberFormat="0" applyAlignment="0" applyProtection="0"/>
    <xf numFmtId="0" fontId="163" fillId="63" borderId="238" applyNumberFormat="0" applyAlignment="0" applyProtection="0"/>
    <xf numFmtId="179" fontId="159" fillId="67" borderId="238" applyNumberFormat="0" applyAlignment="0" applyProtection="0"/>
    <xf numFmtId="179" fontId="159" fillId="67" borderId="238" applyNumberFormat="0" applyAlignment="0" applyProtection="0"/>
    <xf numFmtId="0" fontId="168" fillId="64" borderId="238" applyNumberFormat="0" applyAlignment="0" applyProtection="0"/>
    <xf numFmtId="0" fontId="103" fillId="64" borderId="238" applyNumberFormat="0" applyAlignment="0" applyProtection="0"/>
    <xf numFmtId="0" fontId="169" fillId="50" borderId="238" applyNumberFormat="0" applyAlignment="0" applyProtection="0"/>
    <xf numFmtId="0" fontId="80" fillId="0" borderId="240" applyNumberFormat="0" applyFill="0" applyAlignment="0" applyProtection="0"/>
    <xf numFmtId="0" fontId="28" fillId="0" borderId="240" applyNumberFormat="0" applyFill="0" applyAlignment="0" applyProtection="0"/>
    <xf numFmtId="0" fontId="170" fillId="0" borderId="240" applyNumberFormat="0" applyFill="0" applyAlignment="0" applyProtection="0"/>
    <xf numFmtId="0" fontId="171" fillId="0" borderId="240" applyNumberFormat="0" applyFill="0" applyAlignment="0" applyProtection="0"/>
    <xf numFmtId="0" fontId="33" fillId="0" borderId="240" applyNumberFormat="0" applyFill="0" applyAlignment="0" applyProtection="0"/>
    <xf numFmtId="0" fontId="33" fillId="0" borderId="240" applyNumberFormat="0" applyFill="0" applyAlignment="0" applyProtection="0"/>
    <xf numFmtId="0" fontId="55" fillId="0" borderId="239" applyNumberFormat="0" applyFill="0" applyAlignment="0" applyProtection="0"/>
    <xf numFmtId="0" fontId="17" fillId="64" borderId="242" applyNumberFormat="0" applyFont="0" applyAlignment="0" applyProtection="0"/>
    <xf numFmtId="179" fontId="182" fillId="64" borderId="238" applyNumberFormat="0" applyAlignment="0" applyProtection="0"/>
    <xf numFmtId="179" fontId="182" fillId="64" borderId="238" applyNumberFormat="0" applyAlignment="0" applyProtection="0"/>
    <xf numFmtId="179" fontId="191" fillId="65" borderId="242" applyNumberFormat="0" applyFont="0" applyAlignment="0" applyProtection="0"/>
    <xf numFmtId="179" fontId="191" fillId="65" borderId="242" applyNumberFormat="0" applyFont="0" applyAlignment="0" applyProtection="0"/>
    <xf numFmtId="0" fontId="54" fillId="65" borderId="242" applyNumberFormat="0" applyFont="0" applyAlignment="0" applyProtection="0"/>
    <xf numFmtId="0" fontId="54" fillId="65" borderId="242" applyNumberFormat="0" applyFont="0" applyAlignment="0" applyProtection="0"/>
    <xf numFmtId="0" fontId="52" fillId="65" borderId="242" applyNumberFormat="0" applyFont="0" applyAlignment="0" applyProtection="0"/>
    <xf numFmtId="0" fontId="54" fillId="65" borderId="242" applyNumberFormat="0" applyFont="0" applyAlignment="0" applyProtection="0"/>
    <xf numFmtId="0" fontId="54" fillId="65" borderId="242" applyNumberFormat="0" applyFont="0" applyAlignment="0" applyProtection="0"/>
    <xf numFmtId="0" fontId="17" fillId="65" borderId="242" applyNumberFormat="0" applyFont="0" applyAlignment="0" applyProtection="0"/>
    <xf numFmtId="179" fontId="192" fillId="67" borderId="237" applyNumberFormat="0" applyAlignment="0" applyProtection="0"/>
    <xf numFmtId="179" fontId="192" fillId="67" borderId="237" applyNumberFormat="0" applyAlignment="0" applyProtection="0"/>
    <xf numFmtId="179" fontId="9" fillId="0" borderId="241" applyNumberFormat="0" applyFill="0" applyAlignment="0" applyProtection="0"/>
    <xf numFmtId="179" fontId="33" fillId="0" borderId="240" applyNumberFormat="0" applyFill="0" applyAlignment="0" applyProtection="0"/>
    <xf numFmtId="179" fontId="9" fillId="0" borderId="241" applyNumberFormat="0" applyFill="0" applyAlignment="0" applyProtection="0"/>
    <xf numFmtId="0" fontId="51" fillId="65" borderId="242" applyNumberFormat="0" applyFont="0" applyAlignment="0" applyProtection="0"/>
    <xf numFmtId="0" fontId="83" fillId="63" borderId="237" applyNumberFormat="0" applyAlignment="0" applyProtection="0"/>
    <xf numFmtId="0" fontId="83" fillId="63" borderId="237" applyNumberFormat="0" applyAlignment="0" applyProtection="0"/>
    <xf numFmtId="0" fontId="237" fillId="63" borderId="238" applyNumberFormat="0" applyAlignment="0" applyProtection="0"/>
    <xf numFmtId="0" fontId="237" fillId="63" borderId="238" applyNumberFormat="0" applyAlignment="0" applyProtection="0"/>
    <xf numFmtId="0" fontId="237" fillId="63" borderId="238" applyNumberFormat="0" applyAlignment="0" applyProtection="0"/>
    <xf numFmtId="0" fontId="103" fillId="50" borderId="238" applyNumberFormat="0" applyAlignment="0" applyProtection="0"/>
    <xf numFmtId="0" fontId="103" fillId="50" borderId="238" applyNumberFormat="0" applyAlignment="0" applyProtection="0"/>
    <xf numFmtId="0" fontId="103" fillId="50" borderId="238" applyNumberFormat="0" applyAlignment="0" applyProtection="0"/>
    <xf numFmtId="0" fontId="80" fillId="0" borderId="239" applyNumberFormat="0" applyFill="0" applyAlignment="0" applyProtection="0"/>
    <xf numFmtId="0" fontId="80" fillId="0" borderId="239" applyNumberFormat="0" applyFill="0" applyAlignment="0" applyProtection="0"/>
    <xf numFmtId="0" fontId="33" fillId="0" borderId="240" applyNumberFormat="0" applyFill="0" applyAlignment="0" applyProtection="0"/>
    <xf numFmtId="0" fontId="17" fillId="65" borderId="242" applyNumberFormat="0" applyFont="0" applyAlignment="0" applyProtection="0"/>
    <xf numFmtId="0" fontId="17" fillId="65" borderId="242" applyNumberFormat="0" applyFont="0" applyAlignment="0" applyProtection="0"/>
    <xf numFmtId="0" fontId="83" fillId="63" borderId="237" applyNumberFormat="0" applyAlignment="0" applyProtection="0"/>
    <xf numFmtId="0" fontId="83" fillId="63" borderId="237" applyNumberFormat="0" applyAlignment="0" applyProtection="0"/>
    <xf numFmtId="0" fontId="237" fillId="63" borderId="238" applyNumberFormat="0" applyAlignment="0" applyProtection="0"/>
    <xf numFmtId="0" fontId="237" fillId="63" borderId="238" applyNumberFormat="0" applyAlignment="0" applyProtection="0"/>
    <xf numFmtId="0" fontId="237" fillId="63" borderId="238" applyNumberFormat="0" applyAlignment="0" applyProtection="0"/>
    <xf numFmtId="0" fontId="103" fillId="50" borderId="238" applyNumberFormat="0" applyAlignment="0" applyProtection="0"/>
    <xf numFmtId="0" fontId="103" fillId="50" borderId="238" applyNumberFormat="0" applyAlignment="0" applyProtection="0"/>
    <xf numFmtId="0" fontId="103" fillId="50" borderId="238" applyNumberFormat="0" applyAlignment="0" applyProtection="0"/>
    <xf numFmtId="0" fontId="80" fillId="0" borderId="239" applyNumberFormat="0" applyFill="0" applyAlignment="0" applyProtection="0"/>
    <xf numFmtId="0" fontId="80" fillId="0" borderId="239" applyNumberFormat="0" applyFill="0" applyAlignment="0" applyProtection="0"/>
    <xf numFmtId="0" fontId="17" fillId="65" borderId="242" applyNumberFormat="0" applyFont="0" applyAlignment="0" applyProtection="0"/>
    <xf numFmtId="0" fontId="17" fillId="65" borderId="242" applyNumberFormat="0" applyFont="0" applyAlignment="0" applyProtection="0"/>
    <xf numFmtId="0" fontId="54" fillId="65" borderId="242" applyNumberFormat="0" applyFont="0" applyAlignment="0" applyProtection="0"/>
    <xf numFmtId="0" fontId="59" fillId="63" borderId="237" applyNumberFormat="0" applyAlignment="0" applyProtection="0"/>
    <xf numFmtId="0" fontId="60" fillId="63" borderId="238" applyNumberFormat="0" applyAlignment="0" applyProtection="0"/>
    <xf numFmtId="0" fontId="62" fillId="0" borderId="239" applyNumberFormat="0" applyFill="0" applyAlignment="0" applyProtection="0"/>
    <xf numFmtId="0" fontId="52" fillId="65" borderId="242" applyNumberFormat="0" applyFont="0" applyAlignment="0" applyProtection="0"/>
    <xf numFmtId="0" fontId="52" fillId="65" borderId="242" applyNumberFormat="0" applyFont="0" applyAlignment="0" applyProtection="0"/>
    <xf numFmtId="0" fontId="52" fillId="65" borderId="242" applyNumberFormat="0" applyFont="0" applyAlignment="0" applyProtection="0"/>
    <xf numFmtId="0" fontId="17" fillId="65" borderId="242" applyNumberFormat="0" applyFont="0" applyAlignment="0" applyProtection="0"/>
    <xf numFmtId="0" fontId="114" fillId="65" borderId="242" applyNumberFormat="0" applyFont="0" applyAlignment="0" applyProtection="0"/>
    <xf numFmtId="0" fontId="17" fillId="65" borderId="242" applyNumberFormat="0" applyFont="0" applyAlignment="0" applyProtection="0"/>
    <xf numFmtId="0" fontId="152" fillId="19" borderId="0" applyNumberFormat="0" applyBorder="0" applyAlignment="0" applyProtection="0"/>
    <xf numFmtId="0" fontId="152" fillId="23" borderId="0" applyNumberFormat="0" applyBorder="0" applyAlignment="0" applyProtection="0"/>
    <xf numFmtId="0" fontId="152" fillId="27" borderId="0" applyNumberFormat="0" applyBorder="0" applyAlignment="0" applyProtection="0"/>
    <xf numFmtId="0" fontId="152" fillId="31" borderId="0" applyNumberFormat="0" applyBorder="0" applyAlignment="0" applyProtection="0"/>
    <xf numFmtId="0" fontId="152" fillId="35" borderId="0" applyNumberFormat="0" applyBorder="0" applyAlignment="0" applyProtection="0"/>
    <xf numFmtId="0" fontId="152" fillId="39" borderId="0" applyNumberFormat="0" applyBorder="0" applyAlignment="0" applyProtection="0"/>
    <xf numFmtId="0" fontId="156" fillId="16" borderId="20" applyNumberFormat="0" applyAlignment="0" applyProtection="0"/>
    <xf numFmtId="0" fontId="223" fillId="16" borderId="19" applyNumberFormat="0" applyAlignment="0" applyProtection="0"/>
    <xf numFmtId="0" fontId="167" fillId="15" borderId="19" applyNumberFormat="0" applyAlignment="0" applyProtection="0"/>
    <xf numFmtId="0" fontId="170" fillId="0" borderId="24" applyNumberFormat="0" applyFill="0" applyAlignment="0" applyProtection="0"/>
    <xf numFmtId="0" fontId="173" fillId="0" borderId="0" applyNumberFormat="0" applyFill="0" applyBorder="0" applyAlignment="0" applyProtection="0"/>
    <xf numFmtId="0" fontId="179" fillId="12" borderId="0" applyNumberFormat="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224" fillId="14" borderId="0" applyNumberFormat="0" applyBorder="0" applyAlignment="0" applyProtection="0"/>
    <xf numFmtId="0" fontId="116" fillId="18" borderId="23" applyNumberFormat="0" applyFont="0" applyAlignment="0" applyProtection="0"/>
    <xf numFmtId="0" fontId="195" fillId="13" borderId="0" applyNumberFormat="0" applyBorder="0" applyAlignment="0" applyProtection="0"/>
    <xf numFmtId="0" fontId="116" fillId="0" borderId="0"/>
    <xf numFmtId="0" fontId="116" fillId="0" borderId="0"/>
    <xf numFmtId="0" fontId="17" fillId="0" borderId="0"/>
    <xf numFmtId="0" fontId="116" fillId="0" borderId="0"/>
    <xf numFmtId="0" fontId="23" fillId="0" borderId="0"/>
    <xf numFmtId="0" fontId="23" fillId="0" borderId="0"/>
    <xf numFmtId="0" fontId="23" fillId="0" borderId="0"/>
    <xf numFmtId="0" fontId="116" fillId="0" borderId="0"/>
    <xf numFmtId="0" fontId="116" fillId="0" borderId="0"/>
    <xf numFmtId="0" fontId="1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5" fillId="0" borderId="16" applyNumberFormat="0" applyFill="0" applyAlignment="0" applyProtection="0"/>
    <xf numFmtId="0" fontId="226" fillId="0" borderId="17" applyNumberFormat="0" applyFill="0" applyAlignment="0" applyProtection="0"/>
    <xf numFmtId="0" fontId="227" fillId="0" borderId="18" applyNumberFormat="0" applyFill="0" applyAlignment="0" applyProtection="0"/>
    <xf numFmtId="0" fontId="227" fillId="0" borderId="0" applyNumberFormat="0" applyFill="0" applyBorder="0" applyAlignment="0" applyProtection="0"/>
    <xf numFmtId="0" fontId="228" fillId="0" borderId="21" applyNumberFormat="0" applyFill="0" applyAlignment="0" applyProtection="0"/>
    <xf numFmtId="0" fontId="213" fillId="0" borderId="0" applyNumberFormat="0" applyFill="0" applyBorder="0" applyAlignment="0" applyProtection="0"/>
    <xf numFmtId="0" fontId="215" fillId="17" borderId="22"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174" fontId="57" fillId="0" borderId="243">
      <alignment horizontal="left"/>
    </xf>
    <xf numFmtId="174" fontId="57" fillId="0" borderId="243">
      <alignment horizontal="left"/>
    </xf>
    <xf numFmtId="174" fontId="57" fillId="0" borderId="243">
      <alignment horizontal="left"/>
    </xf>
    <xf numFmtId="175" fontId="57" fillId="0" borderId="243">
      <alignment horizontal="left"/>
    </xf>
    <xf numFmtId="175" fontId="57" fillId="0" borderId="243">
      <alignment horizontal="left"/>
    </xf>
    <xf numFmtId="175" fontId="57" fillId="0" borderId="243">
      <alignment horizontal="left"/>
    </xf>
    <xf numFmtId="176" fontId="57" fillId="0" borderId="243">
      <alignment horizontal="left"/>
    </xf>
    <xf numFmtId="176" fontId="57" fillId="0" borderId="243">
      <alignment horizontal="left"/>
    </xf>
    <xf numFmtId="0" fontId="1" fillId="0" borderId="0"/>
    <xf numFmtId="176" fontId="57" fillId="0" borderId="243">
      <alignment horizontal="left"/>
    </xf>
    <xf numFmtId="0" fontId="1" fillId="0" borderId="0"/>
    <xf numFmtId="173" fontId="57" fillId="0" borderId="243">
      <alignment horizontal="left"/>
    </xf>
    <xf numFmtId="173" fontId="57" fillId="0" borderId="243">
      <alignment horizontal="left"/>
    </xf>
    <xf numFmtId="0" fontId="1" fillId="0" borderId="0"/>
    <xf numFmtId="173" fontId="57" fillId="0" borderId="243">
      <alignment horizontal="left"/>
    </xf>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6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applyNumberFormat="0" applyFill="0" applyBorder="0" applyAlignment="0" applyProtection="0"/>
    <xf numFmtId="0" fontId="37" fillId="0" borderId="16" applyNumberFormat="0" applyFill="0" applyAlignment="0" applyProtection="0"/>
    <xf numFmtId="0" fontId="38" fillId="0" borderId="17" applyNumberFormat="0" applyFill="0" applyAlignment="0" applyProtection="0"/>
    <xf numFmtId="0" fontId="39" fillId="0" borderId="18" applyNumberFormat="0" applyFill="0" applyAlignment="0" applyProtection="0"/>
    <xf numFmtId="0" fontId="39" fillId="0" borderId="0" applyNumberFormat="0" applyFill="0" applyBorder="0" applyAlignment="0" applyProtection="0"/>
    <xf numFmtId="0" fontId="40" fillId="12" borderId="0" applyNumberFormat="0" applyBorder="0" applyAlignment="0" applyProtection="0"/>
    <xf numFmtId="0" fontId="241" fillId="14" borderId="0" applyNumberFormat="0" applyBorder="0" applyAlignment="0" applyProtection="0"/>
    <xf numFmtId="0" fontId="43" fillId="15" borderId="19" applyNumberFormat="0" applyAlignment="0" applyProtection="0"/>
    <xf numFmtId="0" fontId="44" fillId="16" borderId="20" applyNumberFormat="0" applyAlignment="0" applyProtection="0"/>
    <xf numFmtId="0" fontId="45" fillId="16" borderId="19" applyNumberFormat="0" applyAlignment="0" applyProtection="0"/>
    <xf numFmtId="0" fontId="46" fillId="0" borderId="21" applyNumberFormat="0" applyFill="0" applyAlignment="0" applyProtection="0"/>
    <xf numFmtId="0" fontId="47" fillId="17" borderId="22" applyNumberFormat="0" applyAlignment="0" applyProtection="0"/>
    <xf numFmtId="0" fontId="34" fillId="0" borderId="0" applyNumberFormat="0" applyFill="0" applyBorder="0" applyAlignment="0" applyProtection="0"/>
    <xf numFmtId="0" fontId="1" fillId="18" borderId="23" applyNumberFormat="0" applyFont="0" applyAlignment="0" applyProtection="0"/>
    <xf numFmtId="0" fontId="48" fillId="0" borderId="0" applyNumberFormat="0" applyFill="0" applyBorder="0" applyAlignment="0" applyProtection="0"/>
    <xf numFmtId="0" fontId="33" fillId="0" borderId="24" applyNumberFormat="0" applyFill="0" applyAlignment="0" applyProtection="0"/>
    <xf numFmtId="0" fontId="49"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49"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49"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49"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49"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49"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pplyNumberFormat="0" applyFill="0" applyBorder="0" applyAlignment="0" applyProtection="0"/>
    <xf numFmtId="0" fontId="19" fillId="0" borderId="0"/>
    <xf numFmtId="0" fontId="1" fillId="0" borderId="0"/>
    <xf numFmtId="0" fontId="1" fillId="0" borderId="0"/>
    <xf numFmtId="0"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54" fillId="0" borderId="0"/>
    <xf numFmtId="0" fontId="1" fillId="0" borderId="0"/>
    <xf numFmtId="0" fontId="1" fillId="0" borderId="0"/>
    <xf numFmtId="200" fontId="242" fillId="43" borderId="25">
      <alignment vertical="center" wrapText="1"/>
    </xf>
    <xf numFmtId="43" fontId="54" fillId="0" borderId="0"/>
    <xf numFmtId="9" fontId="1" fillId="0" borderId="0"/>
    <xf numFmtId="0" fontId="24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cellStyleXfs>
  <cellXfs count="467">
    <xf numFmtId="0" fontId="0" fillId="0" borderId="0" xfId="0"/>
    <xf numFmtId="3" fontId="4" fillId="4" borderId="9" xfId="0" applyNumberFormat="1" applyFont="1" applyFill="1" applyBorder="1" applyAlignment="1">
      <alignment horizontal="right" vertical="center" indent="1"/>
    </xf>
    <xf numFmtId="3" fontId="4" fillId="2" borderId="9" xfId="0" applyNumberFormat="1" applyFont="1" applyFill="1" applyBorder="1" applyAlignment="1">
      <alignment horizontal="right" vertical="center" indent="1"/>
    </xf>
    <xf numFmtId="0" fontId="6" fillId="2" borderId="7" xfId="2" applyFont="1" applyFill="1" applyBorder="1" applyAlignment="1">
      <alignment horizontal="left" vertical="center" indent="2"/>
    </xf>
    <xf numFmtId="3" fontId="6" fillId="2" borderId="9" xfId="3" applyNumberFormat="1" applyFont="1" applyFill="1" applyBorder="1" applyAlignment="1">
      <alignment horizontal="right" vertical="center" indent="1"/>
    </xf>
    <xf numFmtId="0" fontId="6" fillId="4" borderId="7" xfId="2" applyFont="1" applyFill="1" applyBorder="1" applyAlignment="1">
      <alignment horizontal="left" vertical="center" indent="2"/>
    </xf>
    <xf numFmtId="3" fontId="6" fillId="4" borderId="9" xfId="3" applyNumberFormat="1" applyFont="1" applyFill="1" applyBorder="1" applyAlignment="1">
      <alignment horizontal="right" vertical="center" indent="1"/>
    </xf>
    <xf numFmtId="0" fontId="6" fillId="2" borderId="12" xfId="4" applyFont="1" applyFill="1" applyBorder="1" applyAlignment="1">
      <alignment horizontal="center" vertical="center" wrapText="1"/>
    </xf>
    <xf numFmtId="0" fontId="6" fillId="2" borderId="4" xfId="4" applyFont="1" applyFill="1" applyBorder="1" applyAlignment="1">
      <alignment horizontal="center" vertical="center" wrapText="1"/>
    </xf>
    <xf numFmtId="0" fontId="6" fillId="2" borderId="14" xfId="4" applyFont="1" applyFill="1" applyBorder="1" applyAlignment="1">
      <alignment horizontal="center" vertical="center" wrapText="1"/>
    </xf>
    <xf numFmtId="0" fontId="6" fillId="2" borderId="3" xfId="4" applyFont="1" applyFill="1" applyBorder="1" applyAlignment="1">
      <alignment horizontal="center" vertical="center" wrapText="1"/>
    </xf>
    <xf numFmtId="0" fontId="6" fillId="5" borderId="0" xfId="4" applyFont="1" applyFill="1" applyAlignment="1">
      <alignment vertical="center"/>
    </xf>
    <xf numFmtId="165" fontId="11" fillId="4" borderId="7" xfId="4" applyNumberFormat="1" applyFont="1" applyFill="1" applyBorder="1" applyAlignment="1">
      <alignment vertical="center"/>
    </xf>
    <xf numFmtId="165" fontId="11" fillId="2" borderId="7" xfId="4" applyNumberFormat="1" applyFont="1" applyFill="1" applyBorder="1" applyAlignment="1">
      <alignment horizontal="left" vertical="center" indent="1"/>
    </xf>
    <xf numFmtId="165" fontId="11" fillId="4" borderId="7" xfId="4" applyNumberFormat="1" applyFont="1" applyFill="1" applyBorder="1" applyAlignment="1">
      <alignment horizontal="left" vertical="center" indent="1"/>
    </xf>
    <xf numFmtId="0" fontId="6" fillId="5" borderId="10" xfId="4" applyFont="1" applyFill="1" applyBorder="1" applyAlignment="1">
      <alignment vertical="center"/>
    </xf>
    <xf numFmtId="0" fontId="5" fillId="4" borderId="0" xfId="0" applyFont="1" applyFill="1"/>
    <xf numFmtId="0" fontId="5" fillId="4" borderId="0" xfId="0" applyFont="1" applyFill="1" applyAlignment="1">
      <alignment vertical="center"/>
    </xf>
    <xf numFmtId="0" fontId="0" fillId="4" borderId="0" xfId="0" applyFill="1" applyAlignment="1">
      <alignment vertical="center"/>
    </xf>
    <xf numFmtId="0" fontId="6" fillId="2" borderId="10" xfId="4" applyFont="1" applyFill="1" applyBorder="1" applyAlignment="1">
      <alignment horizontal="center" vertical="center" wrapText="1"/>
    </xf>
    <xf numFmtId="3" fontId="11" fillId="2" borderId="7" xfId="4" applyNumberFormat="1" applyFont="1" applyFill="1" applyBorder="1" applyAlignment="1">
      <alignment horizontal="right" vertical="center" indent="1"/>
    </xf>
    <xf numFmtId="3" fontId="11" fillId="4" borderId="7" xfId="4" applyNumberFormat="1" applyFont="1" applyFill="1" applyBorder="1" applyAlignment="1">
      <alignment horizontal="right" vertical="center" indent="1"/>
    </xf>
    <xf numFmtId="0" fontId="6" fillId="2" borderId="4" xfId="4" applyFont="1" applyFill="1" applyBorder="1" applyAlignment="1">
      <alignment horizontal="center" vertical="center"/>
    </xf>
    <xf numFmtId="0" fontId="0" fillId="4" borderId="0" xfId="0" applyFill="1"/>
    <xf numFmtId="3" fontId="6" fillId="4" borderId="0" xfId="4" applyNumberFormat="1" applyFont="1" applyFill="1" applyAlignment="1">
      <alignment horizontal="right" vertical="center" indent="2"/>
    </xf>
    <xf numFmtId="3" fontId="0" fillId="4" borderId="0" xfId="0" applyNumberFormat="1" applyFill="1"/>
    <xf numFmtId="3" fontId="6" fillId="4" borderId="14" xfId="4" applyNumberFormat="1" applyFont="1" applyFill="1" applyBorder="1" applyAlignment="1">
      <alignment horizontal="right" vertical="center" indent="1"/>
    </xf>
    <xf numFmtId="3" fontId="6" fillId="4" borderId="9" xfId="4" applyNumberFormat="1" applyFont="1" applyFill="1" applyBorder="1" applyAlignment="1">
      <alignment horizontal="right" vertical="center" indent="1"/>
    </xf>
    <xf numFmtId="3" fontId="6" fillId="2" borderId="14" xfId="4" applyNumberFormat="1" applyFont="1" applyFill="1" applyBorder="1" applyAlignment="1">
      <alignment horizontal="right" vertical="center" indent="1"/>
    </xf>
    <xf numFmtId="3" fontId="6" fillId="2" borderId="9" xfId="4" applyNumberFormat="1" applyFont="1" applyFill="1" applyBorder="1" applyAlignment="1">
      <alignment horizontal="right" vertical="center" indent="1"/>
    </xf>
    <xf numFmtId="0" fontId="8" fillId="4" borderId="0" xfId="0" applyFont="1" applyFill="1" applyAlignment="1">
      <alignment vertical="center"/>
    </xf>
    <xf numFmtId="0" fontId="12" fillId="4" borderId="0" xfId="4" applyFont="1" applyFill="1" applyAlignment="1">
      <alignment horizontal="left" vertical="center" wrapText="1"/>
    </xf>
    <xf numFmtId="0" fontId="12" fillId="4" borderId="0" xfId="4" applyFont="1" applyFill="1" applyAlignment="1">
      <alignment vertical="center" wrapText="1"/>
    </xf>
    <xf numFmtId="0" fontId="12" fillId="4" borderId="0" xfId="4" applyFont="1" applyFill="1" applyAlignment="1">
      <alignment horizontal="left" vertical="center"/>
    </xf>
    <xf numFmtId="0" fontId="8" fillId="4" borderId="0" xfId="0" applyFont="1" applyFill="1" applyAlignment="1">
      <alignment vertical="center" wrapText="1"/>
    </xf>
    <xf numFmtId="0" fontId="6" fillId="4" borderId="0" xfId="4" applyFont="1" applyFill="1" applyAlignment="1">
      <alignment vertical="center"/>
    </xf>
    <xf numFmtId="165" fontId="6" fillId="4" borderId="14" xfId="4" applyNumberFormat="1" applyFont="1" applyFill="1" applyBorder="1" applyAlignment="1">
      <alignment horizontal="right" vertical="center" indent="1"/>
    </xf>
    <xf numFmtId="165" fontId="6" fillId="4" borderId="0" xfId="4" applyNumberFormat="1" applyFont="1" applyFill="1" applyAlignment="1">
      <alignment horizontal="right" vertical="center" indent="1"/>
    </xf>
    <xf numFmtId="165" fontId="6" fillId="4" borderId="9" xfId="4" applyNumberFormat="1" applyFont="1" applyFill="1" applyBorder="1" applyAlignment="1">
      <alignment horizontal="right" vertical="center" indent="1"/>
    </xf>
    <xf numFmtId="165" fontId="6" fillId="2" borderId="14" xfId="4" applyNumberFormat="1" applyFont="1" applyFill="1" applyBorder="1" applyAlignment="1">
      <alignment horizontal="right" vertical="center" indent="1"/>
    </xf>
    <xf numFmtId="165" fontId="6" fillId="2" borderId="9" xfId="4" applyNumberFormat="1" applyFont="1" applyFill="1" applyBorder="1" applyAlignment="1">
      <alignment horizontal="right" vertical="center" indent="1"/>
    </xf>
    <xf numFmtId="165" fontId="6" fillId="2" borderId="0" xfId="4" applyNumberFormat="1" applyFont="1" applyFill="1" applyAlignment="1">
      <alignment horizontal="right" vertical="center" indent="1"/>
    </xf>
    <xf numFmtId="0" fontId="20" fillId="4" borderId="0" xfId="0" applyFont="1" applyFill="1"/>
    <xf numFmtId="0" fontId="21" fillId="4" borderId="0" xfId="14" applyFill="1" applyAlignment="1" applyProtection="1">
      <alignment vertical="center"/>
    </xf>
    <xf numFmtId="0" fontId="3" fillId="4" borderId="0" xfId="14" applyFont="1" applyFill="1" applyAlignment="1" applyProtection="1">
      <alignment horizontal="left" vertical="center" wrapText="1"/>
    </xf>
    <xf numFmtId="166" fontId="5" fillId="4" borderId="0" xfId="16" applyNumberFormat="1" applyFont="1" applyFill="1"/>
    <xf numFmtId="0" fontId="17" fillId="4" borderId="0" xfId="17" applyFill="1"/>
    <xf numFmtId="0" fontId="19" fillId="4" borderId="0" xfId="0" applyFont="1" applyFill="1"/>
    <xf numFmtId="3" fontId="4" fillId="0" borderId="14" xfId="0" applyNumberFormat="1" applyFont="1" applyBorder="1" applyAlignment="1">
      <alignment horizontal="right" vertical="center" indent="1"/>
    </xf>
    <xf numFmtId="3" fontId="4" fillId="4" borderId="14" xfId="0" applyNumberFormat="1" applyFont="1" applyFill="1" applyBorder="1" applyAlignment="1">
      <alignment horizontal="right" vertical="center" indent="1"/>
    </xf>
    <xf numFmtId="3" fontId="4" fillId="2" borderId="14" xfId="0" applyNumberFormat="1" applyFont="1" applyFill="1" applyBorder="1" applyAlignment="1">
      <alignment horizontal="right" vertical="center" indent="1"/>
    </xf>
    <xf numFmtId="165" fontId="11" fillId="2" borderId="0" xfId="4" applyNumberFormat="1" applyFont="1" applyFill="1" applyAlignment="1">
      <alignment horizontal="right" vertical="center" indent="1"/>
    </xf>
    <xf numFmtId="166" fontId="21" fillId="4" borderId="0" xfId="14" applyNumberFormat="1" applyFill="1" applyBorder="1" applyAlignment="1" applyProtection="1">
      <alignment vertical="top"/>
    </xf>
    <xf numFmtId="0" fontId="5" fillId="4" borderId="0" xfId="0" applyFont="1" applyFill="1" applyAlignment="1">
      <alignment vertical="top"/>
    </xf>
    <xf numFmtId="0" fontId="22" fillId="4" borderId="0" xfId="0" applyFont="1" applyFill="1" applyAlignment="1">
      <alignment vertical="top"/>
    </xf>
    <xf numFmtId="0" fontId="22" fillId="0" borderId="0" xfId="0" applyFont="1" applyAlignment="1">
      <alignment vertical="top"/>
    </xf>
    <xf numFmtId="0" fontId="21" fillId="4" borderId="0" xfId="14" applyFill="1" applyAlignment="1" applyProtection="1">
      <alignment vertical="top"/>
    </xf>
    <xf numFmtId="0" fontId="6" fillId="2" borderId="13" xfId="4" applyFont="1" applyFill="1" applyBorder="1" applyAlignment="1">
      <alignment horizontal="center" vertical="center" wrapText="1"/>
    </xf>
    <xf numFmtId="2" fontId="17" fillId="4" borderId="0" xfId="16" applyNumberFormat="1" applyFont="1" applyFill="1" applyAlignment="1">
      <alignment vertical="top" wrapText="1"/>
    </xf>
    <xf numFmtId="166" fontId="17" fillId="4" borderId="0" xfId="16" applyNumberFormat="1" applyFont="1" applyFill="1" applyAlignment="1">
      <alignment vertical="top"/>
    </xf>
    <xf numFmtId="0" fontId="5" fillId="0" borderId="0" xfId="0" applyFont="1" applyAlignment="1">
      <alignment vertical="top"/>
    </xf>
    <xf numFmtId="0" fontId="5" fillId="0" borderId="0" xfId="0" applyFont="1" applyAlignment="1">
      <alignment vertical="top" wrapText="1"/>
    </xf>
    <xf numFmtId="0" fontId="19" fillId="4" borderId="0" xfId="13" applyNumberFormat="1" applyFont="1" applyFill="1" applyAlignment="1">
      <alignment vertical="center" wrapText="1"/>
    </xf>
    <xf numFmtId="0" fontId="6" fillId="4" borderId="7" xfId="2" applyFont="1" applyFill="1" applyBorder="1" applyAlignment="1">
      <alignment vertical="center"/>
    </xf>
    <xf numFmtId="3" fontId="6" fillId="4" borderId="14" xfId="7" applyNumberFormat="1" applyFont="1" applyFill="1" applyBorder="1" applyAlignment="1">
      <alignment horizontal="right" vertical="center" indent="1"/>
    </xf>
    <xf numFmtId="165" fontId="11" fillId="4" borderId="9" xfId="7" applyNumberFormat="1" applyFont="1" applyFill="1" applyBorder="1" applyAlignment="1">
      <alignment horizontal="right" vertical="center" indent="1"/>
    </xf>
    <xf numFmtId="0" fontId="6" fillId="2" borderId="7" xfId="2" applyFont="1" applyFill="1" applyBorder="1" applyAlignment="1">
      <alignment horizontal="left" vertical="center" indent="1"/>
    </xf>
    <xf numFmtId="3" fontId="6" fillId="2" borderId="14" xfId="7" applyNumberFormat="1" applyFont="1" applyFill="1" applyBorder="1" applyAlignment="1">
      <alignment horizontal="right" vertical="center" indent="1"/>
    </xf>
    <xf numFmtId="165" fontId="6" fillId="2" borderId="9" xfId="7" applyNumberFormat="1" applyFont="1" applyFill="1" applyBorder="1" applyAlignment="1">
      <alignment horizontal="right" vertical="center" indent="1"/>
    </xf>
    <xf numFmtId="0" fontId="6" fillId="4" borderId="7" xfId="2" applyFont="1" applyFill="1" applyBorder="1" applyAlignment="1">
      <alignment horizontal="left" vertical="center" indent="1"/>
    </xf>
    <xf numFmtId="3" fontId="6" fillId="4" borderId="13" xfId="7" applyNumberFormat="1" applyFont="1" applyFill="1" applyBorder="1" applyAlignment="1">
      <alignment horizontal="right" vertical="center" indent="1"/>
    </xf>
    <xf numFmtId="0" fontId="4" fillId="2" borderId="1" xfId="0" applyFont="1" applyFill="1" applyBorder="1" applyAlignment="1">
      <alignment horizontal="left" vertical="center" indent="1"/>
    </xf>
    <xf numFmtId="0" fontId="4" fillId="4" borderId="0" xfId="0" applyFont="1" applyFill="1" applyAlignment="1">
      <alignment horizontal="left" vertical="center"/>
    </xf>
    <xf numFmtId="0" fontId="4" fillId="2" borderId="0" xfId="0" applyFont="1" applyFill="1" applyAlignment="1">
      <alignment horizontal="left" vertical="center" indent="1"/>
    </xf>
    <xf numFmtId="0" fontId="6" fillId="2" borderId="0" xfId="2" applyFont="1" applyFill="1" applyAlignment="1">
      <alignment horizontal="left" vertical="center" indent="2"/>
    </xf>
    <xf numFmtId="0" fontId="6" fillId="4" borderId="0" xfId="2" applyFont="1" applyFill="1" applyAlignment="1">
      <alignment horizontal="left" vertical="center" indent="2"/>
    </xf>
    <xf numFmtId="0" fontId="6" fillId="4" borderId="1" xfId="2" applyFont="1" applyFill="1" applyBorder="1" applyAlignment="1">
      <alignment horizontal="left" vertical="center" indent="2"/>
    </xf>
    <xf numFmtId="0" fontId="4" fillId="4" borderId="0" xfId="0" applyFont="1" applyFill="1" applyAlignment="1">
      <alignment horizontal="left" vertical="center" indent="1"/>
    </xf>
    <xf numFmtId="3" fontId="4" fillId="0" borderId="9" xfId="0" applyNumberFormat="1" applyFont="1" applyBorder="1" applyAlignment="1">
      <alignment horizontal="right" vertical="center" indent="1"/>
    </xf>
    <xf numFmtId="0" fontId="27" fillId="5" borderId="0" xfId="0" applyFont="1" applyFill="1"/>
    <xf numFmtId="0" fontId="0" fillId="4" borderId="0" xfId="0" applyFill="1" applyAlignment="1">
      <alignment wrapText="1"/>
    </xf>
    <xf numFmtId="0" fontId="4" fillId="2" borderId="4" xfId="0" applyFont="1" applyFill="1" applyBorder="1" applyAlignment="1">
      <alignment horizontal="center" vertical="center" wrapText="1"/>
    </xf>
    <xf numFmtId="0" fontId="27" fillId="5" borderId="10" xfId="0" applyFont="1" applyFill="1" applyBorder="1"/>
    <xf numFmtId="0" fontId="4" fillId="0" borderId="7" xfId="0" applyFont="1" applyBorder="1" applyAlignment="1">
      <alignment horizontal="left" vertical="center" indent="1"/>
    </xf>
    <xf numFmtId="0" fontId="6" fillId="2" borderId="7" xfId="0" applyFont="1" applyFill="1" applyBorder="1" applyAlignment="1">
      <alignment horizontal="left" vertical="center" indent="1"/>
    </xf>
    <xf numFmtId="0" fontId="4" fillId="3" borderId="3" xfId="0" applyFont="1" applyFill="1" applyBorder="1" applyAlignment="1">
      <alignment horizontal="center" vertical="center" wrapText="1"/>
    </xf>
    <xf numFmtId="0" fontId="6" fillId="2" borderId="1" xfId="0" applyFont="1" applyFill="1" applyBorder="1" applyAlignment="1">
      <alignment horizontal="left" vertical="center" indent="1"/>
    </xf>
    <xf numFmtId="169" fontId="11" fillId="2" borderId="13" xfId="25" applyNumberFormat="1" applyFont="1" applyFill="1" applyBorder="1" applyAlignment="1">
      <alignment horizontal="right" vertical="center" indent="1"/>
    </xf>
    <xf numFmtId="170" fontId="6" fillId="2" borderId="13" xfId="25" applyNumberFormat="1" applyFont="1" applyFill="1" applyBorder="1" applyAlignment="1">
      <alignment horizontal="right" vertical="center" indent="1"/>
    </xf>
    <xf numFmtId="0" fontId="20" fillId="4" borderId="0" xfId="0" applyFont="1" applyFill="1" applyAlignment="1">
      <alignment vertical="center"/>
    </xf>
    <xf numFmtId="0" fontId="19" fillId="4" borderId="0" xfId="0" applyFont="1" applyFill="1" applyAlignment="1">
      <alignment vertical="center"/>
    </xf>
    <xf numFmtId="166" fontId="18" fillId="4" borderId="0" xfId="16" applyNumberFormat="1" applyFont="1" applyFill="1" applyAlignment="1">
      <alignment horizontal="left" vertical="center"/>
    </xf>
    <xf numFmtId="0" fontId="25" fillId="4" borderId="0" xfId="5" applyFont="1" applyFill="1" applyAlignment="1">
      <alignment horizontal="left" vertical="center"/>
    </xf>
    <xf numFmtId="166" fontId="17" fillId="4" borderId="0" xfId="16" applyNumberFormat="1" applyFont="1" applyFill="1" applyAlignment="1">
      <alignment horizontal="left" vertical="center"/>
    </xf>
    <xf numFmtId="0" fontId="5" fillId="4" borderId="0" xfId="0" applyFont="1" applyFill="1" applyAlignment="1">
      <alignment horizontal="left" vertical="center"/>
    </xf>
    <xf numFmtId="0" fontId="25" fillId="7" borderId="0" xfId="0" applyFont="1" applyFill="1" applyAlignment="1">
      <alignment horizontal="left" vertical="center"/>
    </xf>
    <xf numFmtId="166" fontId="23" fillId="4" borderId="0" xfId="16" applyNumberFormat="1" applyFont="1" applyFill="1" applyAlignment="1">
      <alignment horizontal="left" vertical="center"/>
    </xf>
    <xf numFmtId="166" fontId="5" fillId="4" borderId="0" xfId="16" applyNumberFormat="1" applyFont="1" applyFill="1" applyAlignment="1">
      <alignment vertical="center"/>
    </xf>
    <xf numFmtId="0" fontId="31" fillId="4" borderId="0" xfId="14" applyFont="1" applyFill="1" applyAlignment="1" applyProtection="1">
      <alignment horizontal="left" vertical="center" wrapText="1"/>
    </xf>
    <xf numFmtId="0" fontId="6" fillId="2" borderId="0" xfId="0" applyFont="1" applyFill="1" applyAlignment="1">
      <alignment horizontal="left" vertical="center" indent="1"/>
    </xf>
    <xf numFmtId="170" fontId="6" fillId="2" borderId="11" xfId="25" applyNumberFormat="1" applyFont="1" applyFill="1" applyBorder="1" applyAlignment="1">
      <alignment horizontal="right" vertical="center" indent="1"/>
    </xf>
    <xf numFmtId="169" fontId="11" fillId="2" borderId="14" xfId="25" applyNumberFormat="1" applyFont="1" applyFill="1" applyBorder="1" applyAlignment="1">
      <alignment horizontal="right" vertical="center" indent="1"/>
    </xf>
    <xf numFmtId="170" fontId="6" fillId="2" borderId="14" xfId="25" applyNumberFormat="1" applyFont="1" applyFill="1" applyBorder="1" applyAlignment="1">
      <alignment horizontal="right" vertical="center" indent="1"/>
    </xf>
    <xf numFmtId="170" fontId="6" fillId="2" borderId="9" xfId="25" applyNumberFormat="1" applyFont="1" applyFill="1" applyBorder="1" applyAlignment="1">
      <alignment horizontal="right" vertical="center" indent="1"/>
    </xf>
    <xf numFmtId="0" fontId="6" fillId="0" borderId="0" xfId="0" applyFont="1" applyAlignment="1">
      <alignment horizontal="left" vertical="center" indent="1"/>
    </xf>
    <xf numFmtId="0" fontId="4" fillId="5" borderId="4" xfId="0" applyFont="1" applyFill="1" applyBorder="1" applyAlignment="1">
      <alignment horizontal="center" vertical="center" wrapText="1"/>
    </xf>
    <xf numFmtId="169" fontId="0" fillId="4" borderId="0" xfId="0" applyNumberFormat="1" applyFill="1"/>
    <xf numFmtId="170" fontId="0" fillId="4" borderId="0" xfId="0" applyNumberFormat="1" applyFill="1"/>
    <xf numFmtId="0" fontId="11" fillId="4" borderId="0" xfId="0" applyFont="1" applyFill="1" applyAlignment="1">
      <alignment vertical="center" wrapText="1"/>
    </xf>
    <xf numFmtId="1" fontId="11" fillId="4" borderId="14" xfId="0" applyNumberFormat="1" applyFont="1" applyFill="1" applyBorder="1" applyAlignment="1">
      <alignment horizontal="left" vertical="center" wrapText="1"/>
    </xf>
    <xf numFmtId="1" fontId="11" fillId="2" borderId="14" xfId="0" applyNumberFormat="1" applyFont="1" applyFill="1" applyBorder="1" applyAlignment="1">
      <alignment horizontal="left" vertical="center" wrapText="1"/>
    </xf>
    <xf numFmtId="1" fontId="11" fillId="2" borderId="13" xfId="0" applyNumberFormat="1" applyFont="1" applyFill="1" applyBorder="1" applyAlignment="1">
      <alignment horizontal="left" vertical="center" wrapText="1"/>
    </xf>
    <xf numFmtId="1" fontId="11" fillId="4" borderId="14" xfId="0" applyNumberFormat="1" applyFont="1" applyFill="1" applyBorder="1" applyAlignment="1">
      <alignment horizontal="left" vertical="center"/>
    </xf>
    <xf numFmtId="1" fontId="11" fillId="2" borderId="14" xfId="0" applyNumberFormat="1" applyFont="1" applyFill="1" applyBorder="1" applyAlignment="1">
      <alignment horizontal="left" vertical="center" wrapText="1" indent="1"/>
    </xf>
    <xf numFmtId="1" fontId="11" fillId="4" borderId="14" xfId="0" applyNumberFormat="1" applyFont="1" applyFill="1" applyBorder="1" applyAlignment="1">
      <alignment horizontal="left" vertical="center" wrapText="1" indent="1"/>
    </xf>
    <xf numFmtId="1" fontId="11" fillId="2" borderId="13" xfId="0" applyNumberFormat="1" applyFont="1" applyFill="1" applyBorder="1" applyAlignment="1">
      <alignment horizontal="left" vertical="center"/>
    </xf>
    <xf numFmtId="1" fontId="11" fillId="4" borderId="14" xfId="0" applyNumberFormat="1" applyFont="1" applyFill="1" applyBorder="1" applyAlignment="1">
      <alignment horizontal="right" vertical="center" wrapText="1" indent="1"/>
    </xf>
    <xf numFmtId="1" fontId="11" fillId="4" borderId="9" xfId="0" applyNumberFormat="1" applyFont="1" applyFill="1" applyBorder="1" applyAlignment="1">
      <alignment horizontal="right" vertical="center" wrapText="1" indent="1"/>
    </xf>
    <xf numFmtId="1" fontId="11" fillId="2" borderId="14" xfId="0" applyNumberFormat="1" applyFont="1" applyFill="1" applyBorder="1" applyAlignment="1">
      <alignment horizontal="right" vertical="center" wrapText="1" indent="1"/>
    </xf>
    <xf numFmtId="1" fontId="11" fillId="2" borderId="9" xfId="0" applyNumberFormat="1" applyFont="1" applyFill="1" applyBorder="1" applyAlignment="1">
      <alignment horizontal="right" vertical="center" wrapText="1" indent="1"/>
    </xf>
    <xf numFmtId="1" fontId="11" fillId="2" borderId="13" xfId="0" applyNumberFormat="1" applyFont="1" applyFill="1" applyBorder="1" applyAlignment="1">
      <alignment horizontal="right" vertical="center" wrapText="1" indent="1"/>
    </xf>
    <xf numFmtId="1" fontId="11" fillId="2" borderId="11" xfId="0" applyNumberFormat="1" applyFont="1" applyFill="1" applyBorder="1" applyAlignment="1">
      <alignment horizontal="right" vertical="center" wrapText="1" indent="1"/>
    </xf>
    <xf numFmtId="165" fontId="11" fillId="4" borderId="8" xfId="4" applyNumberFormat="1" applyFont="1" applyFill="1" applyBorder="1" applyAlignment="1">
      <alignment vertical="center"/>
    </xf>
    <xf numFmtId="3" fontId="11" fillId="4" borderId="8" xfId="4" applyNumberFormat="1" applyFont="1" applyFill="1" applyBorder="1" applyAlignment="1">
      <alignment horizontal="right" vertical="center" indent="1"/>
    </xf>
    <xf numFmtId="3" fontId="6" fillId="4" borderId="13" xfId="4" applyNumberFormat="1" applyFont="1" applyFill="1" applyBorder="1" applyAlignment="1">
      <alignment horizontal="right" vertical="center" indent="1"/>
    </xf>
    <xf numFmtId="3" fontId="6" fillId="4" borderId="11" xfId="4" applyNumberFormat="1" applyFont="1" applyFill="1" applyBorder="1" applyAlignment="1">
      <alignment horizontal="right" vertical="center" indent="1"/>
    </xf>
    <xf numFmtId="3" fontId="11" fillId="2" borderId="14" xfId="4" applyNumberFormat="1" applyFont="1" applyFill="1" applyBorder="1" applyAlignment="1">
      <alignment horizontal="right" vertical="center" indent="1"/>
    </xf>
    <xf numFmtId="0" fontId="8" fillId="4" borderId="0" xfId="0" applyFont="1" applyFill="1" applyAlignment="1">
      <alignment horizontal="left" vertical="center" wrapText="1"/>
    </xf>
    <xf numFmtId="0" fontId="9" fillId="4" borderId="0" xfId="4" applyFont="1" applyFill="1" applyAlignment="1">
      <alignment horizontal="left" vertical="center" wrapText="1"/>
    </xf>
    <xf numFmtId="0" fontId="17" fillId="4" borderId="0" xfId="16" applyFont="1" applyFill="1" applyAlignment="1">
      <alignment horizontal="left" vertical="center"/>
    </xf>
    <xf numFmtId="0" fontId="6" fillId="4" borderId="7" xfId="21" applyFont="1" applyFill="1" applyBorder="1" applyAlignment="1">
      <alignment vertical="center" wrapText="1"/>
    </xf>
    <xf numFmtId="3" fontId="6" fillId="4" borderId="9" xfId="25" applyNumberFormat="1" applyFont="1" applyFill="1" applyBorder="1" applyAlignment="1">
      <alignment horizontal="right" vertical="center" indent="1"/>
    </xf>
    <xf numFmtId="0" fontId="6" fillId="2" borderId="7" xfId="21" applyFont="1" applyFill="1" applyBorder="1" applyAlignment="1">
      <alignment horizontal="left" vertical="center" wrapText="1" indent="1"/>
    </xf>
    <xf numFmtId="3" fontId="6" fillId="2" borderId="9" xfId="25" applyNumberFormat="1" applyFont="1" applyFill="1" applyBorder="1" applyAlignment="1">
      <alignment horizontal="right" vertical="center" indent="1"/>
    </xf>
    <xf numFmtId="0" fontId="6" fillId="4" borderId="7" xfId="21" applyFont="1" applyFill="1" applyBorder="1" applyAlignment="1">
      <alignment horizontal="left" vertical="center" wrapText="1" indent="1"/>
    </xf>
    <xf numFmtId="165" fontId="6" fillId="4" borderId="14" xfId="22" applyNumberFormat="1" applyFont="1" applyFill="1" applyBorder="1" applyAlignment="1">
      <alignment horizontal="right" vertical="center" indent="1"/>
    </xf>
    <xf numFmtId="165" fontId="6" fillId="4" borderId="9" xfId="22" applyNumberFormat="1" applyFont="1" applyFill="1" applyBorder="1" applyAlignment="1">
      <alignment horizontal="right" vertical="center" indent="1"/>
    </xf>
    <xf numFmtId="165" fontId="6" fillId="2" borderId="14" xfId="22" applyNumberFormat="1" applyFont="1" applyFill="1" applyBorder="1" applyAlignment="1">
      <alignment horizontal="right" vertical="center" indent="1"/>
    </xf>
    <xf numFmtId="165" fontId="6" fillId="2" borderId="9" xfId="22" applyNumberFormat="1" applyFont="1" applyFill="1" applyBorder="1" applyAlignment="1">
      <alignment horizontal="right" vertical="center" indent="1"/>
    </xf>
    <xf numFmtId="0" fontId="6" fillId="4" borderId="7" xfId="21" applyFont="1" applyFill="1" applyBorder="1" applyAlignment="1">
      <alignment horizontal="left" vertical="center" indent="1"/>
    </xf>
    <xf numFmtId="165" fontId="6" fillId="4" borderId="14" xfId="21" applyNumberFormat="1" applyFont="1" applyFill="1" applyBorder="1" applyAlignment="1">
      <alignment horizontal="right" vertical="center" indent="1"/>
    </xf>
    <xf numFmtId="165" fontId="6" fillId="4" borderId="0" xfId="21" applyNumberFormat="1" applyFont="1" applyFill="1" applyAlignment="1">
      <alignment horizontal="right" vertical="center" indent="1"/>
    </xf>
    <xf numFmtId="165" fontId="6" fillId="4" borderId="9" xfId="21" applyNumberFormat="1" applyFont="1" applyFill="1" applyBorder="1" applyAlignment="1">
      <alignment horizontal="right" vertical="center" indent="1"/>
    </xf>
    <xf numFmtId="0" fontId="6" fillId="2" borderId="7" xfId="21" applyFont="1" applyFill="1" applyBorder="1" applyAlignment="1">
      <alignment horizontal="left" vertical="center" indent="1"/>
    </xf>
    <xf numFmtId="165" fontId="6" fillId="2" borderId="0" xfId="21" applyNumberFormat="1" applyFont="1" applyFill="1" applyAlignment="1">
      <alignment horizontal="right" vertical="center" indent="1"/>
    </xf>
    <xf numFmtId="165" fontId="6" fillId="2" borderId="14" xfId="21" applyNumberFormat="1" applyFont="1" applyFill="1" applyBorder="1" applyAlignment="1">
      <alignment horizontal="right" vertical="center" indent="1"/>
    </xf>
    <xf numFmtId="165" fontId="6" fillId="2" borderId="9" xfId="21" applyNumberFormat="1" applyFont="1" applyFill="1" applyBorder="1" applyAlignment="1">
      <alignment horizontal="right" vertical="center" indent="1"/>
    </xf>
    <xf numFmtId="0" fontId="6" fillId="2" borderId="8" xfId="21" applyFont="1" applyFill="1" applyBorder="1" applyAlignment="1">
      <alignment horizontal="left" vertical="center" indent="1"/>
    </xf>
    <xf numFmtId="165" fontId="6" fillId="2" borderId="1" xfId="21" applyNumberFormat="1" applyFont="1" applyFill="1" applyBorder="1" applyAlignment="1">
      <alignment horizontal="right" vertical="center" indent="1"/>
    </xf>
    <xf numFmtId="165" fontId="6" fillId="2" borderId="13" xfId="21" applyNumberFormat="1" applyFont="1" applyFill="1" applyBorder="1" applyAlignment="1">
      <alignment horizontal="right" vertical="center" indent="1"/>
    </xf>
    <xf numFmtId="165" fontId="6" fillId="2" borderId="11" xfId="21" applyNumberFormat="1" applyFont="1" applyFill="1" applyBorder="1" applyAlignment="1">
      <alignment horizontal="right" vertical="center" indent="1"/>
    </xf>
    <xf numFmtId="0" fontId="14" fillId="4" borderId="0" xfId="4" applyFont="1" applyFill="1" applyAlignment="1">
      <alignment horizontal="left" vertical="top" wrapText="1"/>
    </xf>
    <xf numFmtId="0" fontId="12" fillId="4" borderId="0" xfId="4" applyFont="1" applyFill="1" applyAlignment="1">
      <alignment horizontal="left" vertical="top"/>
    </xf>
    <xf numFmtId="0" fontId="6" fillId="2" borderId="5" xfId="4" applyFont="1" applyFill="1" applyBorder="1" applyAlignment="1">
      <alignment horizontal="center" vertical="center"/>
    </xf>
    <xf numFmtId="0" fontId="3" fillId="4" borderId="0" xfId="1" applyFont="1" applyFill="1" applyAlignment="1">
      <alignment vertical="center"/>
    </xf>
    <xf numFmtId="0" fontId="9" fillId="4" borderId="0" xfId="4" applyFont="1" applyFill="1" applyAlignment="1">
      <alignment vertical="center"/>
    </xf>
    <xf numFmtId="3" fontId="4" fillId="0" borderId="13" xfId="0" applyNumberFormat="1" applyFont="1" applyBorder="1" applyAlignment="1">
      <alignment horizontal="right" vertical="center" indent="1"/>
    </xf>
    <xf numFmtId="3" fontId="4" fillId="4" borderId="11" xfId="0" applyNumberFormat="1" applyFont="1" applyFill="1" applyBorder="1" applyAlignment="1">
      <alignment horizontal="right" vertical="center" indent="1"/>
    </xf>
    <xf numFmtId="3" fontId="4" fillId="4" borderId="13" xfId="0" applyNumberFormat="1" applyFont="1" applyFill="1" applyBorder="1" applyAlignment="1">
      <alignment horizontal="right" vertical="center" indent="1"/>
    </xf>
    <xf numFmtId="167" fontId="4" fillId="4" borderId="14" xfId="0" applyNumberFormat="1" applyFont="1" applyFill="1" applyBorder="1" applyAlignment="1">
      <alignment horizontal="right" vertical="center" wrapText="1" indent="1"/>
    </xf>
    <xf numFmtId="167" fontId="4" fillId="4" borderId="9" xfId="0" applyNumberFormat="1" applyFont="1" applyFill="1" applyBorder="1" applyAlignment="1">
      <alignment horizontal="right" vertical="center" wrapText="1" indent="1"/>
    </xf>
    <xf numFmtId="167" fontId="4" fillId="2" borderId="14" xfId="0" applyNumberFormat="1" applyFont="1" applyFill="1" applyBorder="1" applyAlignment="1">
      <alignment horizontal="right" vertical="center" wrapText="1" indent="1"/>
    </xf>
    <xf numFmtId="167" fontId="4" fillId="2" borderId="9" xfId="0" applyNumberFormat="1" applyFont="1" applyFill="1" applyBorder="1" applyAlignment="1">
      <alignment horizontal="right" vertical="center" wrapText="1" indent="1"/>
    </xf>
    <xf numFmtId="167" fontId="4" fillId="4" borderId="7" xfId="0" applyNumberFormat="1" applyFont="1" applyFill="1" applyBorder="1" applyAlignment="1">
      <alignment horizontal="right" vertical="center" wrapText="1" indent="1"/>
    </xf>
    <xf numFmtId="167" fontId="4" fillId="4" borderId="0" xfId="0" applyNumberFormat="1" applyFont="1" applyFill="1" applyAlignment="1">
      <alignment horizontal="right" vertical="center" wrapText="1" indent="1"/>
    </xf>
    <xf numFmtId="167" fontId="4" fillId="2" borderId="7" xfId="0" applyNumberFormat="1" applyFont="1" applyFill="1" applyBorder="1" applyAlignment="1">
      <alignment horizontal="right" vertical="center" wrapText="1" indent="1"/>
    </xf>
    <xf numFmtId="167" fontId="4" fillId="2" borderId="0" xfId="0" applyNumberFormat="1" applyFont="1" applyFill="1" applyAlignment="1">
      <alignment horizontal="right" vertical="center" wrapText="1" indent="1"/>
    </xf>
    <xf numFmtId="167" fontId="4" fillId="4" borderId="13" xfId="0" applyNumberFormat="1" applyFont="1" applyFill="1" applyBorder="1" applyAlignment="1">
      <alignment horizontal="right" vertical="center" wrapText="1" indent="1"/>
    </xf>
    <xf numFmtId="0" fontId="6" fillId="2" borderId="249" xfId="21" applyFont="1" applyFill="1" applyBorder="1" applyAlignment="1">
      <alignment horizontal="center" vertical="center"/>
    </xf>
    <xf numFmtId="0" fontId="6" fillId="2" borderId="246" xfId="21" applyFont="1" applyFill="1" applyBorder="1" applyAlignment="1">
      <alignment horizontal="center" vertical="center"/>
    </xf>
    <xf numFmtId="0" fontId="245" fillId="79" borderId="249" xfId="0" applyFont="1" applyFill="1" applyBorder="1" applyAlignment="1">
      <alignment horizontal="center" vertical="center"/>
    </xf>
    <xf numFmtId="0" fontId="244" fillId="0" borderId="0" xfId="0" applyFont="1"/>
    <xf numFmtId="0" fontId="11" fillId="78" borderId="248" xfId="0" applyFont="1" applyFill="1" applyBorder="1" applyAlignment="1">
      <alignment horizontal="center" vertical="center" wrapText="1"/>
    </xf>
    <xf numFmtId="0" fontId="6" fillId="4" borderId="245" xfId="27" applyFont="1" applyFill="1" applyBorder="1" applyAlignment="1">
      <alignment vertical="center"/>
    </xf>
    <xf numFmtId="3" fontId="4" fillId="4" borderId="9" xfId="56" applyNumberFormat="1" applyFont="1" applyFill="1" applyBorder="1" applyAlignment="1">
      <alignment horizontal="right" vertical="center" indent="1"/>
    </xf>
    <xf numFmtId="165" fontId="4" fillId="4" borderId="9" xfId="56" applyNumberFormat="1" applyFont="1" applyFill="1" applyBorder="1" applyAlignment="1">
      <alignment horizontal="right" vertical="center" indent="1"/>
    </xf>
    <xf numFmtId="0" fontId="4" fillId="2" borderId="0" xfId="56" applyFont="1" applyFill="1" applyAlignment="1">
      <alignment horizontal="left" vertical="center" indent="1"/>
    </xf>
    <xf numFmtId="3" fontId="4" fillId="2" borderId="9" xfId="56" applyNumberFormat="1" applyFont="1" applyFill="1" applyBorder="1" applyAlignment="1">
      <alignment horizontal="right" vertical="center" indent="1"/>
    </xf>
    <xf numFmtId="165" fontId="4" fillId="2" borderId="9" xfId="56" applyNumberFormat="1" applyFont="1" applyFill="1" applyBorder="1" applyAlignment="1">
      <alignment horizontal="right" vertical="center" indent="1"/>
    </xf>
    <xf numFmtId="0" fontId="4" fillId="4" borderId="0" xfId="56" applyFont="1" applyFill="1" applyAlignment="1">
      <alignment horizontal="left" vertical="center" indent="1"/>
    </xf>
    <xf numFmtId="0" fontId="4" fillId="2" borderId="0" xfId="56" applyFont="1" applyFill="1" applyAlignment="1">
      <alignment horizontal="left" vertical="center" wrapText="1" indent="2"/>
    </xf>
    <xf numFmtId="0" fontId="4" fillId="4" borderId="0" xfId="56" applyFont="1" applyFill="1" applyAlignment="1">
      <alignment horizontal="left" vertical="center" wrapText="1" indent="2"/>
    </xf>
    <xf numFmtId="0" fontId="4" fillId="4" borderId="8" xfId="56" applyFont="1" applyFill="1" applyBorder="1" applyAlignment="1">
      <alignment horizontal="left" vertical="center" wrapText="1" indent="2"/>
    </xf>
    <xf numFmtId="3" fontId="4" fillId="4" borderId="11" xfId="56" applyNumberFormat="1" applyFont="1" applyFill="1" applyBorder="1" applyAlignment="1">
      <alignment horizontal="right" vertical="center" indent="1"/>
    </xf>
    <xf numFmtId="171" fontId="4" fillId="4" borderId="11" xfId="56" applyNumberFormat="1" applyFont="1" applyFill="1" applyBorder="1" applyAlignment="1">
      <alignment horizontal="right" vertical="center" indent="1"/>
    </xf>
    <xf numFmtId="0" fontId="19" fillId="0" borderId="0" xfId="0" applyFont="1"/>
    <xf numFmtId="1" fontId="11" fillId="4" borderId="243" xfId="0" applyNumberFormat="1" applyFont="1" applyFill="1" applyBorder="1" applyAlignment="1">
      <alignment horizontal="right" vertical="center" wrapText="1" indent="1"/>
    </xf>
    <xf numFmtId="3" fontId="6" fillId="4" borderId="0" xfId="25" applyNumberFormat="1" applyFont="1" applyFill="1" applyBorder="1" applyAlignment="1">
      <alignment horizontal="right" vertical="center" indent="1"/>
    </xf>
    <xf numFmtId="169" fontId="4" fillId="0" borderId="14" xfId="25" applyNumberFormat="1" applyFont="1" applyBorder="1" applyAlignment="1">
      <alignment horizontal="right" vertical="center" indent="1"/>
    </xf>
    <xf numFmtId="170" fontId="11" fillId="0" borderId="14" xfId="25" applyNumberFormat="1" applyFont="1" applyFill="1" applyBorder="1" applyAlignment="1">
      <alignment horizontal="right" vertical="center" indent="1"/>
    </xf>
    <xf numFmtId="169" fontId="11" fillId="0" borderId="14" xfId="25" applyNumberFormat="1" applyFont="1" applyBorder="1" applyAlignment="1">
      <alignment horizontal="right" vertical="center" indent="1"/>
    </xf>
    <xf numFmtId="170" fontId="11" fillId="0" borderId="9" xfId="25" applyNumberFormat="1" applyFont="1" applyFill="1" applyBorder="1" applyAlignment="1">
      <alignment horizontal="right" vertical="center" indent="1"/>
    </xf>
    <xf numFmtId="170" fontId="11" fillId="2" borderId="14" xfId="25" applyNumberFormat="1" applyFont="1" applyFill="1" applyBorder="1" applyAlignment="1">
      <alignment horizontal="right" vertical="center" indent="1"/>
    </xf>
    <xf numFmtId="170" fontId="11" fillId="0" borderId="9" xfId="25" applyNumberFormat="1" applyFont="1" applyBorder="1" applyAlignment="1">
      <alignment horizontal="right" vertical="center" indent="1"/>
    </xf>
    <xf numFmtId="170" fontId="6" fillId="8" borderId="14" xfId="25" applyNumberFormat="1" applyFont="1" applyFill="1" applyBorder="1" applyAlignment="1">
      <alignment horizontal="right" vertical="center" indent="1"/>
    </xf>
    <xf numFmtId="169" fontId="4" fillId="0" borderId="9" xfId="25" applyNumberFormat="1" applyFont="1" applyBorder="1" applyAlignment="1">
      <alignment horizontal="right" vertical="center" indent="1"/>
    </xf>
    <xf numFmtId="170" fontId="11" fillId="0" borderId="14" xfId="25" applyNumberFormat="1" applyFont="1" applyBorder="1" applyAlignment="1">
      <alignment horizontal="right" vertical="center" indent="1"/>
    </xf>
    <xf numFmtId="170" fontId="11" fillId="0" borderId="0" xfId="25" applyNumberFormat="1" applyFont="1" applyFill="1" applyBorder="1" applyAlignment="1">
      <alignment horizontal="right" vertical="center" indent="1"/>
    </xf>
    <xf numFmtId="0" fontId="6" fillId="3" borderId="243" xfId="31" applyFont="1" applyFill="1" applyBorder="1" applyAlignment="1">
      <alignment horizontal="center" vertical="center"/>
    </xf>
    <xf numFmtId="0" fontId="6" fillId="3" borderId="248" xfId="31" applyFont="1" applyFill="1" applyBorder="1" applyAlignment="1">
      <alignment horizontal="center" vertical="center"/>
    </xf>
    <xf numFmtId="0" fontId="11" fillId="0" borderId="0" xfId="31" applyFont="1" applyAlignment="1">
      <alignment horizontal="left" vertical="center" wrapText="1"/>
    </xf>
    <xf numFmtId="3" fontId="6" fillId="0" borderId="14" xfId="31" applyNumberFormat="1" applyFont="1" applyBorder="1" applyAlignment="1">
      <alignment horizontal="right" vertical="center" indent="1"/>
    </xf>
    <xf numFmtId="3" fontId="6" fillId="0" borderId="9" xfId="31" applyNumberFormat="1" applyFont="1" applyBorder="1" applyAlignment="1">
      <alignment horizontal="right" vertical="center" indent="1"/>
    </xf>
    <xf numFmtId="3" fontId="11" fillId="0" borderId="14" xfId="31" applyNumberFormat="1" applyFont="1" applyBorder="1" applyAlignment="1">
      <alignment horizontal="right" vertical="center" indent="1"/>
    </xf>
    <xf numFmtId="3" fontId="11" fillId="0" borderId="9" xfId="31" applyNumberFormat="1" applyFont="1" applyBorder="1" applyAlignment="1">
      <alignment horizontal="right" vertical="center" indent="1"/>
    </xf>
    <xf numFmtId="0" fontId="6" fillId="2" borderId="0" xfId="31" applyFont="1" applyFill="1" applyAlignment="1">
      <alignment horizontal="left" vertical="center" wrapText="1" indent="1"/>
    </xf>
    <xf numFmtId="3" fontId="6" fillId="2" borderId="14" xfId="31" applyNumberFormat="1" applyFont="1" applyFill="1" applyBorder="1" applyAlignment="1">
      <alignment horizontal="right" vertical="center" indent="1"/>
    </xf>
    <xf numFmtId="171" fontId="6" fillId="2" borderId="9" xfId="31" applyNumberFormat="1" applyFont="1" applyFill="1" applyBorder="1" applyAlignment="1">
      <alignment horizontal="right" vertical="center" indent="1"/>
    </xf>
    <xf numFmtId="0" fontId="6" fillId="0" borderId="0" xfId="31" applyFont="1" applyAlignment="1">
      <alignment horizontal="left" vertical="center" wrapText="1" indent="1"/>
    </xf>
    <xf numFmtId="3" fontId="6" fillId="0" borderId="14" xfId="11505" applyNumberFormat="1" applyFont="1" applyBorder="1" applyAlignment="1">
      <alignment horizontal="right" vertical="center" indent="1"/>
    </xf>
    <xf numFmtId="171" fontId="6" fillId="0" borderId="9" xfId="31" applyNumberFormat="1" applyFont="1" applyBorder="1" applyAlignment="1">
      <alignment horizontal="right" vertical="center" indent="1"/>
    </xf>
    <xf numFmtId="0" fontId="6" fillId="44" borderId="0" xfId="31" applyFont="1" applyFill="1" applyAlignment="1">
      <alignment horizontal="left" vertical="center" indent="1"/>
    </xf>
    <xf numFmtId="3" fontId="6" fillId="0" borderId="14" xfId="12197" applyNumberFormat="1" applyFont="1" applyBorder="1" applyAlignment="1">
      <alignment horizontal="right" vertical="center" indent="1"/>
    </xf>
    <xf numFmtId="3" fontId="6" fillId="4" borderId="14" xfId="0" applyNumberFormat="1" applyFont="1" applyFill="1" applyBorder="1" applyAlignment="1">
      <alignment horizontal="right" vertical="center" indent="1"/>
    </xf>
    <xf numFmtId="3" fontId="6" fillId="2" borderId="13" xfId="31" applyNumberFormat="1" applyFont="1" applyFill="1" applyBorder="1" applyAlignment="1">
      <alignment horizontal="right" vertical="center" indent="1"/>
    </xf>
    <xf numFmtId="171" fontId="6" fillId="2" borderId="11" xfId="31" applyNumberFormat="1" applyFont="1" applyFill="1" applyBorder="1" applyAlignment="1">
      <alignment horizontal="right" vertical="center" indent="1"/>
    </xf>
    <xf numFmtId="3" fontId="6" fillId="2" borderId="13" xfId="11505" applyNumberFormat="1" applyFont="1" applyFill="1" applyBorder="1" applyAlignment="1">
      <alignment horizontal="right" vertical="center" indent="1"/>
    </xf>
    <xf numFmtId="3" fontId="6" fillId="0" borderId="14" xfId="0" applyNumberFormat="1" applyFont="1" applyBorder="1" applyAlignment="1">
      <alignment horizontal="right" vertical="center" indent="1"/>
    </xf>
    <xf numFmtId="3" fontId="6" fillId="11" borderId="14" xfId="0" applyNumberFormat="1" applyFont="1" applyFill="1" applyBorder="1" applyAlignment="1">
      <alignment horizontal="right" vertical="center" indent="1"/>
    </xf>
    <xf numFmtId="0" fontId="6" fillId="44" borderId="0" xfId="31" applyFont="1" applyFill="1" applyAlignment="1">
      <alignment horizontal="left" vertical="center" wrapText="1" indent="1"/>
    </xf>
    <xf numFmtId="171" fontId="11" fillId="0" borderId="9" xfId="31" applyNumberFormat="1" applyFont="1" applyBorder="1" applyAlignment="1">
      <alignment horizontal="right" vertical="center" indent="1"/>
    </xf>
    <xf numFmtId="171" fontId="11" fillId="2" borderId="9" xfId="31" applyNumberFormat="1" applyFont="1" applyFill="1" applyBorder="1" applyAlignment="1">
      <alignment horizontal="right" vertical="center" indent="1"/>
    </xf>
    <xf numFmtId="1" fontId="6" fillId="2" borderId="14" xfId="31" applyNumberFormat="1" applyFont="1" applyFill="1" applyBorder="1" applyAlignment="1">
      <alignment horizontal="right" vertical="center" indent="1"/>
    </xf>
    <xf numFmtId="0" fontId="6" fillId="8" borderId="0" xfId="31" applyFont="1" applyFill="1" applyAlignment="1">
      <alignment horizontal="left" vertical="center" wrapText="1" indent="1"/>
    </xf>
    <xf numFmtId="3" fontId="6" fillId="8" borderId="14" xfId="31" applyNumberFormat="1" applyFont="1" applyFill="1" applyBorder="1" applyAlignment="1">
      <alignment horizontal="right" vertical="center" indent="1"/>
    </xf>
    <xf numFmtId="171" fontId="6" fillId="8" borderId="9" xfId="31" applyNumberFormat="1" applyFont="1" applyFill="1" applyBorder="1" applyAlignment="1">
      <alignment horizontal="right" vertical="center" indent="1"/>
    </xf>
    <xf numFmtId="171" fontId="11" fillId="8" borderId="9" xfId="31" applyNumberFormat="1" applyFont="1" applyFill="1" applyBorder="1" applyAlignment="1">
      <alignment horizontal="right" vertical="center" indent="1"/>
    </xf>
    <xf numFmtId="1" fontId="6" fillId="8" borderId="14" xfId="31" applyNumberFormat="1" applyFont="1" applyFill="1" applyBorder="1" applyAlignment="1">
      <alignment horizontal="right" vertical="center" indent="1"/>
    </xf>
    <xf numFmtId="0" fontId="6" fillId="2" borderId="0" xfId="31" applyFont="1" applyFill="1" applyAlignment="1">
      <alignment horizontal="left" vertical="center" indent="1"/>
    </xf>
    <xf numFmtId="0" fontId="4" fillId="0" borderId="0" xfId="0" applyFont="1" applyAlignment="1">
      <alignment horizontal="right" vertical="center" indent="1"/>
    </xf>
    <xf numFmtId="165" fontId="4" fillId="2" borderId="0" xfId="0" applyNumberFormat="1" applyFont="1" applyFill="1" applyAlignment="1">
      <alignment horizontal="right" vertical="center" indent="1"/>
    </xf>
    <xf numFmtId="0" fontId="4" fillId="2" borderId="0" xfId="0" applyFont="1" applyFill="1" applyAlignment="1">
      <alignment horizontal="right" vertical="center" indent="1"/>
    </xf>
    <xf numFmtId="165" fontId="4" fillId="0" borderId="0" xfId="0" applyNumberFormat="1" applyFont="1" applyAlignment="1">
      <alignment horizontal="right" vertical="center" indent="1"/>
    </xf>
    <xf numFmtId="0" fontId="6" fillId="2" borderId="247" xfId="4" applyFont="1" applyFill="1" applyBorder="1" applyAlignment="1">
      <alignment horizontal="center" vertical="center"/>
    </xf>
    <xf numFmtId="0" fontId="4" fillId="5" borderId="248" xfId="0" applyFont="1" applyFill="1" applyBorder="1" applyAlignment="1">
      <alignment horizontal="center" vertical="center" wrapText="1"/>
    </xf>
    <xf numFmtId="165" fontId="6" fillId="0" borderId="9" xfId="31" applyNumberFormat="1" applyFont="1" applyBorder="1" applyAlignment="1">
      <alignment horizontal="right" vertical="center" indent="1"/>
    </xf>
    <xf numFmtId="165" fontId="6" fillId="2" borderId="9" xfId="31" applyNumberFormat="1" applyFont="1" applyFill="1" applyBorder="1" applyAlignment="1">
      <alignment horizontal="right" vertical="center" indent="1"/>
    </xf>
    <xf numFmtId="165" fontId="11" fillId="0" borderId="9" xfId="31" applyNumberFormat="1" applyFont="1" applyBorder="1" applyAlignment="1">
      <alignment horizontal="right" vertical="center" indent="1"/>
    </xf>
    <xf numFmtId="165" fontId="11" fillId="2" borderId="9" xfId="31" applyNumberFormat="1" applyFont="1" applyFill="1" applyBorder="1" applyAlignment="1">
      <alignment horizontal="right" vertical="center" indent="1"/>
    </xf>
    <xf numFmtId="165" fontId="11" fillId="0" borderId="14" xfId="31" applyNumberFormat="1" applyFont="1" applyBorder="1" applyAlignment="1">
      <alignment horizontal="right" vertical="center" indent="1"/>
    </xf>
    <xf numFmtId="165" fontId="6" fillId="0" borderId="14" xfId="0" applyNumberFormat="1" applyFont="1" applyBorder="1" applyAlignment="1">
      <alignment horizontal="right" vertical="center" indent="1"/>
    </xf>
    <xf numFmtId="165" fontId="6" fillId="11" borderId="14" xfId="0" applyNumberFormat="1" applyFont="1" applyFill="1" applyBorder="1" applyAlignment="1">
      <alignment horizontal="right" vertical="center" indent="1"/>
    </xf>
    <xf numFmtId="165" fontId="11" fillId="0" borderId="14" xfId="0" applyNumberFormat="1" applyFont="1" applyBorder="1" applyAlignment="1">
      <alignment horizontal="right" vertical="center" indent="1"/>
    </xf>
    <xf numFmtId="165" fontId="11" fillId="11" borderId="14" xfId="0" applyNumberFormat="1" applyFont="1" applyFill="1" applyBorder="1" applyAlignment="1">
      <alignment horizontal="right" vertical="center" indent="1"/>
    </xf>
    <xf numFmtId="165" fontId="11" fillId="0" borderId="9" xfId="0" applyNumberFormat="1" applyFont="1" applyBorder="1" applyAlignment="1">
      <alignment horizontal="right" vertical="center" indent="1"/>
    </xf>
    <xf numFmtId="165" fontId="11" fillId="11" borderId="9" xfId="0" applyNumberFormat="1" applyFont="1" applyFill="1" applyBorder="1" applyAlignment="1">
      <alignment horizontal="right" vertical="center" indent="1"/>
    </xf>
    <xf numFmtId="1" fontId="4" fillId="0" borderId="0" xfId="0" applyNumberFormat="1" applyFont="1" applyAlignment="1">
      <alignment horizontal="right" vertical="center" indent="1"/>
    </xf>
    <xf numFmtId="0" fontId="11" fillId="78" borderId="243" xfId="0" applyFont="1" applyFill="1" applyBorder="1" applyAlignment="1">
      <alignment horizontal="center" vertical="center" wrapText="1"/>
    </xf>
    <xf numFmtId="0" fontId="11" fillId="78" borderId="250" xfId="0" applyFont="1" applyFill="1" applyBorder="1" applyAlignment="1">
      <alignment horizontal="center" vertical="center" wrapText="1"/>
    </xf>
    <xf numFmtId="0" fontId="11" fillId="3" borderId="243" xfId="0" applyFont="1" applyFill="1" applyBorder="1" applyAlignment="1">
      <alignment horizontal="center" vertical="center" wrapText="1"/>
    </xf>
    <xf numFmtId="0" fontId="8" fillId="0" borderId="0" xfId="0" applyFont="1" applyAlignment="1">
      <alignment horizontal="left" vertical="center" wrapText="1"/>
    </xf>
    <xf numFmtId="0" fontId="6" fillId="2" borderId="247" xfId="7" applyFont="1" applyFill="1" applyBorder="1" applyAlignment="1">
      <alignment horizontal="center" vertical="center" wrapText="1"/>
    </xf>
    <xf numFmtId="0" fontId="6" fillId="3" borderId="247" xfId="7" applyFont="1" applyFill="1" applyBorder="1" applyAlignment="1">
      <alignment horizontal="center" vertical="center"/>
    </xf>
    <xf numFmtId="3" fontId="6" fillId="0" borderId="13" xfId="0" applyNumberFormat="1" applyFont="1" applyBorder="1" applyAlignment="1">
      <alignment horizontal="right" vertical="center" indent="1"/>
    </xf>
    <xf numFmtId="165" fontId="6" fillId="0" borderId="13" xfId="0" applyNumberFormat="1" applyFont="1" applyBorder="1" applyAlignment="1">
      <alignment horizontal="right" vertical="center" indent="1"/>
    </xf>
    <xf numFmtId="165" fontId="11" fillId="0" borderId="13" xfId="0" applyNumberFormat="1" applyFont="1" applyBorder="1" applyAlignment="1">
      <alignment horizontal="right" vertical="center" indent="1"/>
    </xf>
    <xf numFmtId="165" fontId="11" fillId="0" borderId="11" xfId="0" applyNumberFormat="1" applyFont="1" applyBorder="1" applyAlignment="1">
      <alignment horizontal="right" vertical="center" indent="1"/>
    </xf>
    <xf numFmtId="0" fontId="248" fillId="80" borderId="0" xfId="43016" applyFont="1" applyFill="1" applyAlignment="1">
      <alignment horizontal="right" vertical="center"/>
    </xf>
    <xf numFmtId="0" fontId="248" fillId="80" borderId="0" xfId="43016" applyFont="1" applyFill="1" applyAlignment="1">
      <alignment horizontal="left" vertical="center" indent="1"/>
    </xf>
    <xf numFmtId="201" fontId="6" fillId="4" borderId="14" xfId="4" applyNumberFormat="1" applyFont="1" applyFill="1" applyBorder="1" applyAlignment="1">
      <alignment horizontal="right" vertical="center" indent="1"/>
    </xf>
    <xf numFmtId="201" fontId="6" fillId="4" borderId="9" xfId="4" applyNumberFormat="1" applyFont="1" applyFill="1" applyBorder="1" applyAlignment="1">
      <alignment horizontal="right" vertical="center" indent="1"/>
    </xf>
    <xf numFmtId="201" fontId="6" fillId="2" borderId="14" xfId="4" applyNumberFormat="1" applyFont="1" applyFill="1" applyBorder="1" applyAlignment="1">
      <alignment horizontal="right" vertical="center" indent="1"/>
    </xf>
    <xf numFmtId="201" fontId="6" fillId="2" borderId="9" xfId="4" applyNumberFormat="1" applyFont="1" applyFill="1" applyBorder="1" applyAlignment="1">
      <alignment horizontal="right" vertical="center" indent="1"/>
    </xf>
    <xf numFmtId="201" fontId="6" fillId="4" borderId="11" xfId="4" applyNumberFormat="1" applyFont="1" applyFill="1" applyBorder="1" applyAlignment="1">
      <alignment horizontal="right" vertical="center" indent="1"/>
    </xf>
    <xf numFmtId="0" fontId="14" fillId="4" borderId="244" xfId="2" applyFont="1" applyFill="1" applyBorder="1" applyAlignment="1">
      <alignment horizontal="left" vertical="center"/>
    </xf>
    <xf numFmtId="1" fontId="8" fillId="4" borderId="244" xfId="0" applyNumberFormat="1" applyFont="1" applyFill="1" applyBorder="1" applyAlignment="1">
      <alignment horizontal="right" vertical="center"/>
    </xf>
    <xf numFmtId="1" fontId="4" fillId="4" borderId="14" xfId="0" applyNumberFormat="1" applyFont="1" applyFill="1" applyBorder="1" applyAlignment="1">
      <alignment horizontal="right" vertical="center" indent="1"/>
    </xf>
    <xf numFmtId="1" fontId="4" fillId="4" borderId="9" xfId="0" applyNumberFormat="1" applyFont="1" applyFill="1" applyBorder="1" applyAlignment="1">
      <alignment horizontal="right" vertical="center" indent="1"/>
    </xf>
    <xf numFmtId="1" fontId="4" fillId="2" borderId="14" xfId="0" applyNumberFormat="1" applyFont="1" applyFill="1" applyBorder="1" applyAlignment="1">
      <alignment horizontal="right" vertical="center" indent="1"/>
    </xf>
    <xf numFmtId="1" fontId="4" fillId="2" borderId="9" xfId="0" applyNumberFormat="1" applyFont="1" applyFill="1" applyBorder="1" applyAlignment="1">
      <alignment horizontal="right" vertical="center" indent="1"/>
    </xf>
    <xf numFmtId="1" fontId="4" fillId="2" borderId="13" xfId="0" applyNumberFormat="1" applyFont="1" applyFill="1" applyBorder="1" applyAlignment="1">
      <alignment horizontal="right" vertical="center" indent="1"/>
    </xf>
    <xf numFmtId="1" fontId="4" fillId="2" borderId="11" xfId="0" applyNumberFormat="1" applyFont="1" applyFill="1" applyBorder="1" applyAlignment="1">
      <alignment horizontal="right" vertical="center" indent="1"/>
    </xf>
    <xf numFmtId="1" fontId="4" fillId="4" borderId="249" xfId="0" applyNumberFormat="1" applyFont="1" applyFill="1" applyBorder="1" applyAlignment="1">
      <alignment horizontal="right" vertical="center" indent="1"/>
    </xf>
    <xf numFmtId="1" fontId="4" fillId="4" borderId="11" xfId="0" applyNumberFormat="1" applyFont="1" applyFill="1" applyBorder="1" applyAlignment="1">
      <alignment horizontal="right" vertical="center" indent="1"/>
    </xf>
    <xf numFmtId="165" fontId="0" fillId="4" borderId="0" xfId="0" applyNumberFormat="1" applyFill="1"/>
    <xf numFmtId="0" fontId="0" fillId="10" borderId="245" xfId="0" applyFill="1" applyBorder="1"/>
    <xf numFmtId="165" fontId="6" fillId="2" borderId="11" xfId="22" applyNumberFormat="1" applyFont="1" applyFill="1" applyBorder="1" applyAlignment="1">
      <alignment horizontal="right" vertical="center" indent="1"/>
    </xf>
    <xf numFmtId="0" fontId="244" fillId="4" borderId="0" xfId="0" applyFont="1" applyFill="1"/>
    <xf numFmtId="0" fontId="11" fillId="78" borderId="247" xfId="0" applyFont="1" applyFill="1" applyBorder="1" applyAlignment="1">
      <alignment horizontal="center" vertical="center" wrapText="1"/>
    </xf>
    <xf numFmtId="0" fontId="11" fillId="3" borderId="247" xfId="0" applyFont="1" applyFill="1" applyBorder="1" applyAlignment="1">
      <alignment horizontal="center" vertical="center" wrapText="1"/>
    </xf>
    <xf numFmtId="0" fontId="9" fillId="4" borderId="0" xfId="31" applyFont="1" applyFill="1" applyAlignment="1">
      <alignment vertical="center" wrapText="1"/>
    </xf>
    <xf numFmtId="3" fontId="19" fillId="4" borderId="0" xfId="0" applyNumberFormat="1" applyFont="1" applyFill="1"/>
    <xf numFmtId="171" fontId="6" fillId="4" borderId="0" xfId="2" applyNumberFormat="1" applyFont="1" applyFill="1" applyAlignment="1">
      <alignment horizontal="right" vertical="center" indent="1"/>
    </xf>
    <xf numFmtId="171" fontId="6" fillId="4" borderId="0" xfId="31" applyNumberFormat="1" applyFont="1" applyFill="1" applyAlignment="1">
      <alignment horizontal="right" vertical="center" indent="1"/>
    </xf>
    <xf numFmtId="0" fontId="14" fillId="4" borderId="0" xfId="31" applyFont="1" applyFill="1" applyAlignment="1">
      <alignment vertical="center" wrapText="1"/>
    </xf>
    <xf numFmtId="0" fontId="6" fillId="0" borderId="8" xfId="31" applyFont="1" applyBorder="1" applyAlignment="1">
      <alignment horizontal="left" vertical="center" wrapText="1" indent="1"/>
    </xf>
    <xf numFmtId="0" fontId="12" fillId="4" borderId="0" xfId="31" applyFont="1" applyFill="1" applyAlignment="1">
      <alignment vertical="center" wrapText="1"/>
    </xf>
    <xf numFmtId="0" fontId="4" fillId="3" borderId="4" xfId="0" applyFont="1" applyFill="1" applyBorder="1" applyAlignment="1">
      <alignment horizontal="center" vertical="center" wrapText="1"/>
    </xf>
    <xf numFmtId="0" fontId="247" fillId="80" borderId="0" xfId="43016" applyFont="1" applyFill="1" applyAlignment="1">
      <alignment horizontal="right" vertical="center"/>
    </xf>
    <xf numFmtId="1" fontId="248" fillId="80" borderId="0" xfId="43016" applyNumberFormat="1" applyFont="1" applyFill="1" applyAlignment="1">
      <alignment horizontal="right" vertical="center"/>
    </xf>
    <xf numFmtId="0" fontId="251" fillId="80" borderId="0" xfId="43016" applyFont="1" applyFill="1" applyAlignment="1">
      <alignment horizontal="right" vertical="center"/>
    </xf>
    <xf numFmtId="0" fontId="249" fillId="80" borderId="0" xfId="43016" applyFont="1" applyFill="1" applyAlignment="1">
      <alignment horizontal="left" vertical="center" indent="1"/>
    </xf>
    <xf numFmtId="0" fontId="250" fillId="80" borderId="0" xfId="43016" applyFont="1" applyFill="1" applyAlignment="1">
      <alignment horizontal="left" vertical="center" indent="1"/>
    </xf>
    <xf numFmtId="0" fontId="253" fillId="4" borderId="0" xfId="0" applyFont="1" applyFill="1"/>
    <xf numFmtId="0" fontId="254" fillId="4" borderId="0" xfId="1" applyFont="1" applyFill="1" applyAlignment="1">
      <alignment vertical="center"/>
    </xf>
    <xf numFmtId="0" fontId="254" fillId="4" borderId="0" xfId="1" applyFont="1" applyFill="1" applyAlignment="1">
      <alignment horizontal="left" vertical="center"/>
    </xf>
    <xf numFmtId="0" fontId="24" fillId="4" borderId="0" xfId="5" applyFont="1" applyFill="1" applyAlignment="1">
      <alignment horizontal="left" vertical="center" wrapText="1"/>
    </xf>
    <xf numFmtId="49" fontId="248" fillId="80" borderId="0" xfId="43016" applyNumberFormat="1" applyFont="1" applyFill="1" applyAlignment="1">
      <alignment horizontal="left" vertical="center" indent="1"/>
    </xf>
    <xf numFmtId="0" fontId="5" fillId="4" borderId="0" xfId="0" applyFont="1" applyFill="1" applyAlignment="1">
      <alignment horizontal="left" vertical="center" wrapText="1"/>
    </xf>
    <xf numFmtId="0" fontId="19" fillId="6" borderId="0" xfId="13" applyNumberFormat="1" applyFont="1" applyFill="1" applyAlignment="1">
      <alignment horizontal="left" vertical="center" wrapText="1"/>
    </xf>
    <xf numFmtId="0" fontId="19" fillId="4" borderId="0" xfId="0" applyFont="1" applyFill="1" applyAlignment="1">
      <alignment horizontal="left" vertical="center"/>
    </xf>
    <xf numFmtId="2" fontId="17" fillId="4" borderId="0" xfId="16" applyNumberFormat="1" applyFont="1" applyFill="1" applyAlignment="1">
      <alignment horizontal="left" vertical="center" wrapText="1"/>
    </xf>
    <xf numFmtId="166" fontId="17" fillId="4" borderId="0" xfId="16" applyNumberFormat="1" applyFont="1" applyFill="1" applyAlignment="1">
      <alignment horizontal="left" vertical="center"/>
    </xf>
    <xf numFmtId="0" fontId="248" fillId="80" borderId="0" xfId="43016" applyFont="1" applyFill="1" applyAlignment="1">
      <alignment horizontal="left" vertical="center" indent="1"/>
    </xf>
    <xf numFmtId="0" fontId="5" fillId="4" borderId="0" xfId="14" applyFont="1" applyFill="1" applyAlignment="1" applyProtection="1">
      <alignment horizontal="left" vertical="center" wrapText="1"/>
    </xf>
    <xf numFmtId="0" fontId="5" fillId="4" borderId="0" xfId="0" applyFont="1" applyFill="1" applyAlignment="1">
      <alignment vertical="center"/>
    </xf>
    <xf numFmtId="0" fontId="0" fillId="0" borderId="0" xfId="0" applyAlignment="1">
      <alignment vertical="center"/>
    </xf>
    <xf numFmtId="0" fontId="5" fillId="4" borderId="0" xfId="0" applyFont="1" applyFill="1" applyAlignment="1">
      <alignment vertical="center" wrapText="1"/>
    </xf>
    <xf numFmtId="0" fontId="0" fillId="0" borderId="0" xfId="0" applyAlignment="1">
      <alignment vertical="center" wrapText="1"/>
    </xf>
    <xf numFmtId="0" fontId="254" fillId="4" borderId="0" xfId="1" applyFont="1" applyFill="1" applyAlignment="1">
      <alignment horizontal="left" vertical="center"/>
    </xf>
    <xf numFmtId="0" fontId="6" fillId="4" borderId="0" xfId="4" applyFont="1" applyFill="1" applyAlignment="1">
      <alignment horizontal="center" vertical="center"/>
    </xf>
    <xf numFmtId="0" fontId="6" fillId="2" borderId="2" xfId="4" applyFont="1" applyFill="1" applyBorder="1" applyAlignment="1">
      <alignment horizontal="center" vertical="center" wrapText="1"/>
    </xf>
    <xf numFmtId="0" fontId="6" fillId="2" borderId="8" xfId="4" applyFont="1" applyFill="1" applyBorder="1" applyAlignment="1">
      <alignment horizontal="center" vertical="center" wrapText="1"/>
    </xf>
    <xf numFmtId="0" fontId="9" fillId="4" borderId="1" xfId="4" applyFont="1" applyFill="1" applyBorder="1" applyAlignment="1">
      <alignment horizontal="left" vertical="center" wrapText="1"/>
    </xf>
    <xf numFmtId="0" fontId="6" fillId="3" borderId="15" xfId="4" applyFont="1" applyFill="1" applyBorder="1" applyAlignment="1">
      <alignment horizontal="center" vertical="center"/>
    </xf>
    <xf numFmtId="0" fontId="6" fillId="3" borderId="10" xfId="4" applyFont="1" applyFill="1" applyBorder="1" applyAlignment="1">
      <alignment horizontal="center" vertical="center"/>
    </xf>
    <xf numFmtId="0" fontId="8" fillId="4" borderId="0" xfId="0" applyFont="1" applyFill="1" applyAlignment="1">
      <alignment horizontal="left" vertical="center" wrapText="1"/>
    </xf>
    <xf numFmtId="0" fontId="8" fillId="4" borderId="10" xfId="0" applyFont="1" applyFill="1" applyBorder="1" applyAlignment="1">
      <alignment horizontal="left" vertical="center" wrapText="1"/>
    </xf>
    <xf numFmtId="0" fontId="6" fillId="5" borderId="10" xfId="4" applyFont="1" applyFill="1" applyBorder="1" applyAlignment="1">
      <alignment horizontal="center" vertical="center"/>
    </xf>
    <xf numFmtId="0" fontId="6" fillId="5" borderId="0" xfId="4" applyFont="1" applyFill="1" applyAlignment="1">
      <alignment horizontal="center" vertical="center"/>
    </xf>
    <xf numFmtId="0" fontId="9" fillId="0" borderId="1" xfId="4" applyFont="1" applyBorder="1" applyAlignment="1">
      <alignment horizontal="left" vertical="center" wrapText="1"/>
    </xf>
    <xf numFmtId="0" fontId="12" fillId="4" borderId="0" xfId="0" applyFont="1" applyFill="1" applyAlignment="1">
      <alignment horizontal="left" vertical="center" wrapText="1"/>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254" fillId="4" borderId="0" xfId="1" applyFont="1" applyFill="1" applyAlignment="1">
      <alignment vertical="center"/>
    </xf>
    <xf numFmtId="0" fontId="8" fillId="4" borderId="0" xfId="0" applyFont="1" applyFill="1" applyAlignment="1">
      <alignment vertical="center" wrapText="1"/>
    </xf>
    <xf numFmtId="0" fontId="6" fillId="5" borderId="15" xfId="4"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6" fillId="2" borderId="4" xfId="4" applyFont="1" applyFill="1" applyBorder="1" applyAlignment="1">
      <alignment horizontal="center" vertical="center" wrapText="1"/>
    </xf>
    <xf numFmtId="0" fontId="6" fillId="2" borderId="5" xfId="4" applyFont="1" applyFill="1" applyBorder="1" applyAlignment="1">
      <alignment horizontal="center" vertical="center" wrapText="1"/>
    </xf>
    <xf numFmtId="0" fontId="6" fillId="3" borderId="4" xfId="4" applyFont="1" applyFill="1" applyBorder="1" applyAlignment="1">
      <alignment horizontal="center" vertical="center"/>
    </xf>
    <xf numFmtId="0" fontId="6" fillId="3" borderId="5" xfId="4" applyFont="1" applyFill="1" applyBorder="1" applyAlignment="1">
      <alignment horizontal="center" vertical="center"/>
    </xf>
    <xf numFmtId="0" fontId="9" fillId="4" borderId="1" xfId="4" applyFont="1" applyFill="1" applyBorder="1" applyAlignment="1">
      <alignment horizontal="left" vertical="center"/>
    </xf>
    <xf numFmtId="0" fontId="6" fillId="2" borderId="7" xfId="4" applyFont="1" applyFill="1" applyBorder="1" applyAlignment="1">
      <alignment horizontal="center" vertical="center" wrapText="1"/>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12" fillId="4" borderId="10" xfId="4" applyFont="1" applyFill="1" applyBorder="1" applyAlignment="1">
      <alignment horizontal="left" vertical="center" wrapText="1"/>
    </xf>
    <xf numFmtId="0" fontId="12" fillId="4" borderId="0" xfId="4" applyFont="1" applyFill="1" applyAlignment="1">
      <alignment horizontal="left" vertical="center" wrapText="1"/>
    </xf>
    <xf numFmtId="0" fontId="8" fillId="4" borderId="0" xfId="0" applyFont="1" applyFill="1" applyAlignment="1">
      <alignment horizontal="left" vertical="center"/>
    </xf>
    <xf numFmtId="0" fontId="6" fillId="2" borderId="4" xfId="4" applyFont="1" applyFill="1" applyBorder="1" applyAlignment="1">
      <alignment horizontal="center" vertical="center"/>
    </xf>
    <xf numFmtId="0" fontId="6" fillId="2" borderId="5" xfId="4" applyFont="1" applyFill="1" applyBorder="1" applyAlignment="1">
      <alignment horizontal="center" vertical="center"/>
    </xf>
    <xf numFmtId="0" fontId="6" fillId="2" borderId="6" xfId="4" applyFont="1" applyFill="1" applyBorder="1" applyAlignment="1">
      <alignment horizontal="center" vertical="center"/>
    </xf>
    <xf numFmtId="0" fontId="6" fillId="2" borderId="12" xfId="4" applyFont="1" applyFill="1" applyBorder="1" applyAlignment="1">
      <alignment horizontal="center" vertical="center" wrapText="1"/>
    </xf>
    <xf numFmtId="0" fontId="6" fillId="2" borderId="14" xfId="4" applyFont="1" applyFill="1" applyBorder="1" applyAlignment="1">
      <alignment horizontal="center" vertical="center" wrapText="1"/>
    </xf>
    <xf numFmtId="0" fontId="6" fillId="3" borderId="6" xfId="4" applyFont="1" applyFill="1" applyBorder="1" applyAlignment="1">
      <alignment horizontal="center" vertical="center"/>
    </xf>
    <xf numFmtId="0" fontId="6" fillId="2" borderId="12" xfId="4" applyFont="1" applyFill="1" applyBorder="1" applyAlignment="1">
      <alignment horizontal="center" vertical="center"/>
    </xf>
    <xf numFmtId="0" fontId="6" fillId="2" borderId="13" xfId="4" applyFont="1" applyFill="1" applyBorder="1" applyAlignment="1">
      <alignment horizontal="center" vertical="center"/>
    </xf>
    <xf numFmtId="0" fontId="6" fillId="2" borderId="13" xfId="4" applyFont="1" applyFill="1" applyBorder="1" applyAlignment="1">
      <alignment horizontal="center" vertical="center" wrapText="1"/>
    </xf>
    <xf numFmtId="0" fontId="14" fillId="4" borderId="0" xfId="4" applyFont="1" applyFill="1" applyAlignment="1">
      <alignment horizontal="left" vertical="center" wrapText="1"/>
    </xf>
    <xf numFmtId="0" fontId="12" fillId="4" borderId="0" xfId="4" applyFont="1" applyFill="1" applyAlignment="1">
      <alignment horizontal="left" vertical="center"/>
    </xf>
    <xf numFmtId="0" fontId="0" fillId="0" borderId="0" xfId="0" applyAlignment="1">
      <alignment horizontal="left" vertical="center"/>
    </xf>
    <xf numFmtId="0" fontId="6" fillId="2" borderId="1" xfId="4" applyFont="1" applyFill="1" applyBorder="1" applyAlignment="1">
      <alignment horizontal="center" vertical="center" wrapText="1"/>
    </xf>
    <xf numFmtId="0" fontId="254" fillId="0" borderId="0" xfId="1" applyFont="1" applyAlignment="1">
      <alignment horizontal="left" vertical="center"/>
    </xf>
    <xf numFmtId="0" fontId="0" fillId="0" borderId="0" xfId="0"/>
    <xf numFmtId="0" fontId="14" fillId="4" borderId="0" xfId="6" applyFont="1" applyFill="1" applyAlignment="1">
      <alignment horizontal="left" vertical="center" wrapText="1"/>
    </xf>
    <xf numFmtId="0" fontId="6" fillId="2" borderId="245" xfId="6" applyFont="1" applyFill="1" applyBorder="1" applyAlignment="1">
      <alignment horizontal="center" vertical="center"/>
    </xf>
    <xf numFmtId="0" fontId="6" fillId="2" borderId="7" xfId="6" applyFont="1" applyFill="1" applyBorder="1" applyAlignment="1">
      <alignment horizontal="center" vertical="center"/>
    </xf>
    <xf numFmtId="0" fontId="6" fillId="2" borderId="8" xfId="6" applyFont="1" applyFill="1" applyBorder="1" applyAlignment="1">
      <alignment horizontal="center" vertical="center"/>
    </xf>
    <xf numFmtId="0" fontId="6" fillId="5" borderId="0" xfId="6" applyFont="1" applyFill="1" applyAlignment="1">
      <alignment horizontal="center" vertical="center"/>
    </xf>
    <xf numFmtId="0" fontId="6" fillId="5" borderId="244" xfId="6" applyFont="1" applyFill="1" applyBorder="1" applyAlignment="1">
      <alignment horizontal="center" vertical="center"/>
    </xf>
    <xf numFmtId="0" fontId="9" fillId="0" borderId="1" xfId="6" applyFont="1" applyBorder="1" applyAlignment="1">
      <alignment horizontal="left" vertical="center" wrapText="1"/>
    </xf>
    <xf numFmtId="0" fontId="14" fillId="4" borderId="244" xfId="6" applyFont="1" applyFill="1" applyBorder="1" applyAlignment="1">
      <alignment horizontal="left" vertical="center" wrapText="1"/>
    </xf>
    <xf numFmtId="0" fontId="6" fillId="2" borderId="247" xfId="7" applyFont="1" applyFill="1" applyBorder="1" applyAlignment="1">
      <alignment horizontal="center" vertical="center"/>
    </xf>
    <xf numFmtId="0" fontId="6" fillId="2" borderId="248" xfId="7" applyFont="1" applyFill="1" applyBorder="1" applyAlignment="1">
      <alignment horizontal="center" vertical="center"/>
    </xf>
    <xf numFmtId="0" fontId="6" fillId="2" borderId="246" xfId="7" applyFont="1" applyFill="1" applyBorder="1" applyAlignment="1">
      <alignment horizontal="center" vertical="center" wrapText="1"/>
    </xf>
    <xf numFmtId="0" fontId="6" fillId="2" borderId="13" xfId="7" applyFont="1" applyFill="1" applyBorder="1" applyAlignment="1">
      <alignment horizontal="center" vertical="center" wrapText="1"/>
    </xf>
    <xf numFmtId="0" fontId="6" fillId="2" borderId="247" xfId="7" applyFont="1" applyFill="1" applyBorder="1" applyAlignment="1">
      <alignment horizontal="center" vertical="center" wrapText="1"/>
    </xf>
    <xf numFmtId="0" fontId="6" fillId="2" borderId="248" xfId="7" applyFont="1" applyFill="1" applyBorder="1" applyAlignment="1">
      <alignment horizontal="center" vertical="center" wrapText="1"/>
    </xf>
    <xf numFmtId="0" fontId="6" fillId="3" borderId="247" xfId="7" applyFont="1" applyFill="1" applyBorder="1" applyAlignment="1">
      <alignment horizontal="center" vertical="center"/>
    </xf>
    <xf numFmtId="0" fontId="6" fillId="3" borderId="248" xfId="7" applyFont="1" applyFill="1" applyBorder="1" applyAlignment="1">
      <alignment horizontal="center" vertical="center"/>
    </xf>
    <xf numFmtId="0" fontId="252" fillId="0" borderId="0" xfId="0" applyFont="1"/>
    <xf numFmtId="0" fontId="12" fillId="4" borderId="0" xfId="9" applyFont="1" applyFill="1" applyAlignment="1">
      <alignment vertical="center" wrapText="1"/>
    </xf>
    <xf numFmtId="0" fontId="252" fillId="0" borderId="0" xfId="0" applyFont="1" applyAlignment="1">
      <alignment vertical="center"/>
    </xf>
    <xf numFmtId="0" fontId="4" fillId="2" borderId="24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248" xfId="0" applyFont="1" applyFill="1" applyBorder="1" applyAlignment="1">
      <alignment horizontal="center" vertical="center"/>
    </xf>
    <xf numFmtId="0" fontId="4" fillId="2" borderId="5" xfId="0" applyFont="1" applyFill="1" applyBorder="1" applyAlignment="1">
      <alignment horizontal="center" vertical="center"/>
    </xf>
    <xf numFmtId="0" fontId="28" fillId="4" borderId="1" xfId="0" applyFont="1" applyFill="1" applyBorder="1" applyAlignment="1">
      <alignment horizontal="left" vertical="center"/>
    </xf>
    <xf numFmtId="0" fontId="0" fillId="0" borderId="1" xfId="0" applyBorder="1"/>
    <xf numFmtId="0" fontId="28" fillId="4" borderId="1" xfId="0" applyFont="1" applyFill="1" applyBorder="1" applyAlignment="1">
      <alignment horizontal="left" vertical="center" wrapText="1"/>
    </xf>
    <xf numFmtId="0" fontId="4" fillId="2" borderId="247" xfId="0" applyFont="1" applyFill="1" applyBorder="1" applyAlignment="1">
      <alignment horizontal="center" vertical="center" wrapText="1"/>
    </xf>
    <xf numFmtId="0" fontId="4" fillId="2" borderId="248"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8" fillId="0" borderId="0" xfId="0" applyFont="1" applyAlignment="1">
      <alignment horizontal="left" vertical="center" wrapText="1"/>
    </xf>
    <xf numFmtId="0" fontId="4" fillId="5" borderId="12" xfId="0" applyFont="1" applyFill="1" applyBorder="1" applyAlignment="1">
      <alignment horizontal="center" vertical="center"/>
    </xf>
    <xf numFmtId="0" fontId="4" fillId="5" borderId="15" xfId="0" applyFont="1" applyFill="1" applyBorder="1" applyAlignment="1">
      <alignment horizontal="center" vertical="center"/>
    </xf>
    <xf numFmtId="0" fontId="4" fillId="5" borderId="10" xfId="0" applyFont="1" applyFill="1" applyBorder="1" applyAlignment="1">
      <alignment horizontal="center" vertical="center"/>
    </xf>
    <xf numFmtId="0" fontId="8" fillId="4" borderId="244" xfId="0" applyFont="1" applyFill="1" applyBorder="1" applyAlignment="1">
      <alignment horizontal="left" vertical="center" wrapText="1"/>
    </xf>
    <xf numFmtId="0" fontId="0" fillId="0" borderId="244" xfId="0" applyBorder="1" applyAlignment="1">
      <alignment vertical="center" wrapText="1"/>
    </xf>
    <xf numFmtId="0" fontId="18" fillId="4" borderId="0" xfId="0" applyFont="1" applyFill="1" applyAlignment="1">
      <alignment horizontal="left" vertical="center" wrapText="1"/>
    </xf>
    <xf numFmtId="0" fontId="11" fillId="3" borderId="248" xfId="0" applyFont="1" applyFill="1" applyBorder="1" applyAlignment="1">
      <alignment horizontal="center" vertical="center" wrapText="1"/>
    </xf>
    <xf numFmtId="0" fontId="11" fillId="2" borderId="245"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247" xfId="0" applyFont="1" applyFill="1" applyBorder="1" applyAlignment="1">
      <alignment horizontal="center" vertical="center" wrapText="1"/>
    </xf>
    <xf numFmtId="0" fontId="11" fillId="2" borderId="248" xfId="0" applyFont="1" applyFill="1" applyBorder="1" applyAlignment="1">
      <alignment horizontal="center" vertical="center" wrapText="1"/>
    </xf>
    <xf numFmtId="0" fontId="11" fillId="2" borderId="246"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247" xfId="0" applyFont="1" applyFill="1" applyBorder="1" applyAlignment="1">
      <alignment horizontal="center" vertical="center"/>
    </xf>
    <xf numFmtId="0" fontId="11" fillId="2" borderId="248" xfId="0" applyFont="1" applyFill="1" applyBorder="1" applyAlignment="1">
      <alignment horizontal="center" vertical="center"/>
    </xf>
    <xf numFmtId="16" fontId="11" fillId="2" borderId="246" xfId="0" applyNumberFormat="1" applyFont="1" applyFill="1" applyBorder="1" applyAlignment="1">
      <alignment horizontal="center" vertical="center" wrapText="1"/>
    </xf>
    <xf numFmtId="16" fontId="11" fillId="2" borderId="13" xfId="0" applyNumberFormat="1" applyFont="1" applyFill="1" applyBorder="1" applyAlignment="1">
      <alignment horizontal="center" vertical="center" wrapText="1"/>
    </xf>
    <xf numFmtId="0" fontId="11" fillId="2" borderId="249"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244" fillId="0" borderId="0" xfId="0" applyFont="1" applyAlignment="1">
      <alignment horizontal="left" vertical="center" wrapText="1"/>
    </xf>
    <xf numFmtId="1" fontId="11" fillId="5" borderId="249" xfId="0" applyNumberFormat="1" applyFont="1" applyFill="1" applyBorder="1" applyAlignment="1">
      <alignment horizontal="center" vertical="center"/>
    </xf>
    <xf numFmtId="0" fontId="0" fillId="0" borderId="244" xfId="0" applyBorder="1" applyAlignment="1">
      <alignment horizontal="center" vertical="center"/>
    </xf>
    <xf numFmtId="0" fontId="11" fillId="5" borderId="244" xfId="0" applyFont="1" applyFill="1" applyBorder="1" applyAlignment="1">
      <alignment horizontal="center" vertical="center"/>
    </xf>
    <xf numFmtId="0" fontId="4" fillId="0" borderId="244" xfId="0" applyFont="1" applyBorder="1" applyAlignment="1">
      <alignment horizontal="center" vertical="center"/>
    </xf>
    <xf numFmtId="0" fontId="0" fillId="0" borderId="248" xfId="0" applyBorder="1" applyAlignment="1">
      <alignment horizontal="center" vertical="center" wrapText="1"/>
    </xf>
    <xf numFmtId="0" fontId="14" fillId="4" borderId="0" xfId="21" applyFont="1" applyFill="1" applyAlignment="1">
      <alignment horizontal="left" vertical="center" wrapText="1"/>
    </xf>
    <xf numFmtId="0" fontId="14" fillId="4" borderId="0" xfId="21" applyFont="1" applyFill="1" applyAlignment="1">
      <alignment horizontal="left" vertical="center"/>
    </xf>
    <xf numFmtId="0" fontId="14" fillId="4" borderId="244" xfId="21" applyFont="1" applyFill="1" applyBorder="1" applyAlignment="1">
      <alignment horizontal="left" vertical="center" wrapText="1"/>
    </xf>
    <xf numFmtId="0" fontId="0" fillId="4" borderId="244" xfId="0" applyFill="1" applyBorder="1"/>
    <xf numFmtId="0" fontId="0" fillId="4" borderId="0" xfId="0" applyFill="1"/>
    <xf numFmtId="0" fontId="6" fillId="9" borderId="244" xfId="21" applyFont="1" applyFill="1" applyBorder="1" applyAlignment="1">
      <alignment horizontal="center" vertical="center"/>
    </xf>
    <xf numFmtId="0" fontId="6" fillId="2" borderId="244" xfId="21" applyFont="1" applyFill="1" applyBorder="1" applyAlignment="1">
      <alignment horizontal="center" vertical="center"/>
    </xf>
    <xf numFmtId="0" fontId="6" fillId="2" borderId="0" xfId="21" applyFont="1" applyFill="1" applyAlignment="1">
      <alignment horizontal="center" vertical="center"/>
    </xf>
    <xf numFmtId="0" fontId="9" fillId="4" borderId="1" xfId="21" applyFont="1" applyFill="1" applyBorder="1" applyAlignment="1">
      <alignment horizontal="left" vertical="center" wrapText="1"/>
    </xf>
    <xf numFmtId="0" fontId="0" fillId="4" borderId="1" xfId="0" applyFill="1" applyBorder="1" applyAlignment="1">
      <alignment vertical="center"/>
    </xf>
    <xf numFmtId="0" fontId="6" fillId="3" borderId="249" xfId="21" applyFont="1" applyFill="1" applyBorder="1" applyAlignment="1">
      <alignment horizontal="center" vertical="center"/>
    </xf>
    <xf numFmtId="0" fontId="6" fillId="3" borderId="244" xfId="21" applyFont="1" applyFill="1" applyBorder="1" applyAlignment="1">
      <alignment horizontal="center" vertical="center"/>
    </xf>
    <xf numFmtId="0" fontId="6" fillId="3" borderId="247" xfId="21" applyFont="1" applyFill="1" applyBorder="1" applyAlignment="1">
      <alignment horizontal="center" vertical="center"/>
    </xf>
    <xf numFmtId="0" fontId="6" fillId="3" borderId="248" xfId="21" applyFont="1" applyFill="1" applyBorder="1" applyAlignment="1">
      <alignment horizontal="center" vertical="center"/>
    </xf>
    <xf numFmtId="0" fontId="0" fillId="0" borderId="248" xfId="0" applyBorder="1" applyAlignment="1">
      <alignment horizontal="center" vertical="center"/>
    </xf>
    <xf numFmtId="0" fontId="11" fillId="3" borderId="243" xfId="0" applyFont="1" applyFill="1" applyBorder="1" applyAlignment="1">
      <alignment horizontal="center" vertical="center" wrapText="1"/>
    </xf>
    <xf numFmtId="0" fontId="14" fillId="4" borderId="0" xfId="31" applyFont="1" applyFill="1" applyAlignment="1">
      <alignment horizontal="left" vertical="center" wrapText="1"/>
    </xf>
    <xf numFmtId="0" fontId="11" fillId="3" borderId="250" xfId="0" applyFont="1" applyFill="1" applyBorder="1" applyAlignment="1">
      <alignment horizontal="center" vertical="center" wrapText="1"/>
    </xf>
    <xf numFmtId="0" fontId="11" fillId="78" borderId="243" xfId="0" applyFont="1" applyFill="1" applyBorder="1" applyAlignment="1">
      <alignment horizontal="center" vertical="center"/>
    </xf>
    <xf numFmtId="0" fontId="11" fillId="78" borderId="246" xfId="0" applyFont="1" applyFill="1" applyBorder="1" applyAlignment="1">
      <alignment horizontal="center" vertical="center"/>
    </xf>
    <xf numFmtId="0" fontId="11" fillId="78" borderId="250" xfId="0" applyFont="1" applyFill="1" applyBorder="1" applyAlignment="1">
      <alignment horizontal="center" vertical="center" wrapText="1"/>
    </xf>
    <xf numFmtId="0" fontId="11" fillId="78" borderId="243" xfId="0" applyFont="1" applyFill="1" applyBorder="1" applyAlignment="1">
      <alignment horizontal="center" vertical="center" wrapText="1"/>
    </xf>
    <xf numFmtId="0" fontId="8" fillId="4" borderId="244" xfId="0" applyFont="1" applyFill="1" applyBorder="1" applyAlignment="1">
      <alignment vertical="center" wrapText="1"/>
    </xf>
    <xf numFmtId="0" fontId="28" fillId="4" borderId="1" xfId="56" applyFont="1" applyFill="1" applyBorder="1" applyAlignment="1">
      <alignment horizontal="left" vertical="center"/>
    </xf>
    <xf numFmtId="0" fontId="11" fillId="78" borderId="247" xfId="0" applyFont="1" applyFill="1" applyBorder="1" applyAlignment="1">
      <alignment horizontal="center" vertical="center" wrapText="1"/>
    </xf>
    <xf numFmtId="0" fontId="254" fillId="4" borderId="0" xfId="30" applyFont="1" applyFill="1" applyAlignment="1">
      <alignment vertical="center"/>
    </xf>
    <xf numFmtId="0" fontId="6" fillId="9" borderId="244" xfId="31" applyFont="1" applyFill="1" applyBorder="1" applyAlignment="1">
      <alignment horizontal="center" vertical="center"/>
    </xf>
    <xf numFmtId="0" fontId="9" fillId="4" borderId="1" xfId="31" applyFont="1" applyFill="1" applyBorder="1" applyAlignment="1">
      <alignment horizontal="left" vertical="center" wrapText="1"/>
    </xf>
    <xf numFmtId="0" fontId="6" fillId="2" borderId="245" xfId="31" applyFont="1" applyFill="1" applyBorder="1" applyAlignment="1">
      <alignment horizontal="center" vertical="center"/>
    </xf>
    <xf numFmtId="0" fontId="6" fillId="2" borderId="8" xfId="31" applyFont="1" applyFill="1" applyBorder="1" applyAlignment="1">
      <alignment horizontal="center" vertical="center"/>
    </xf>
    <xf numFmtId="0" fontId="6" fillId="2" borderId="247" xfId="31" applyFont="1" applyFill="1" applyBorder="1" applyAlignment="1">
      <alignment horizontal="center" vertical="center" wrapText="1"/>
    </xf>
    <xf numFmtId="0" fontId="6" fillId="2" borderId="250" xfId="31" applyFont="1" applyFill="1" applyBorder="1" applyAlignment="1">
      <alignment horizontal="center" vertical="center" wrapText="1"/>
    </xf>
    <xf numFmtId="0" fontId="6" fillId="2" borderId="248" xfId="31" applyFont="1" applyFill="1" applyBorder="1" applyAlignment="1">
      <alignment horizontal="center" vertical="center" wrapText="1"/>
    </xf>
    <xf numFmtId="0" fontId="12" fillId="4" borderId="244" xfId="31" applyFont="1" applyFill="1" applyBorder="1" applyAlignment="1">
      <alignment horizontal="left" vertical="center" wrapText="1"/>
    </xf>
    <xf numFmtId="0" fontId="6" fillId="2" borderId="247" xfId="31" applyFont="1" applyFill="1" applyBorder="1" applyAlignment="1">
      <alignment horizontal="center" vertical="center"/>
    </xf>
    <xf numFmtId="0" fontId="6" fillId="2" borderId="250" xfId="31" applyFont="1" applyFill="1" applyBorder="1" applyAlignment="1">
      <alignment horizontal="center" vertical="center"/>
    </xf>
    <xf numFmtId="0" fontId="6" fillId="2" borderId="248" xfId="31" applyFont="1" applyFill="1" applyBorder="1" applyAlignment="1">
      <alignment horizontal="center" vertical="center"/>
    </xf>
    <xf numFmtId="0" fontId="5" fillId="4" borderId="0" xfId="0" applyFont="1" applyFill="1" applyAlignment="1">
      <alignment horizontal="left" vertical="center"/>
    </xf>
  </cellXfs>
  <cellStyles count="43017">
    <cellStyle name="0mitP" xfId="3178" xr:uid="{00000000-0005-0000-0000-000000000000}"/>
    <cellStyle name="0ohneP" xfId="3179" xr:uid="{00000000-0005-0000-0000-000001000000}"/>
    <cellStyle name="10mitP" xfId="3180" xr:uid="{00000000-0005-0000-0000-000002000000}"/>
    <cellStyle name="1mitP" xfId="3181" xr:uid="{00000000-0005-0000-0000-000003000000}"/>
    <cellStyle name="20 % - Akzent1 10" xfId="6996" xr:uid="{00000000-0005-0000-0000-000004000000}"/>
    <cellStyle name="20 % - Akzent1 10 2" xfId="8986" xr:uid="{00000000-0005-0000-0000-000005000000}"/>
    <cellStyle name="20 % - Akzent1 11" xfId="6997" xr:uid="{00000000-0005-0000-0000-000006000000}"/>
    <cellStyle name="20 % - Akzent1 11 2" xfId="9170" xr:uid="{00000000-0005-0000-0000-000007000000}"/>
    <cellStyle name="20 % - Akzent1 11 3" xfId="8987" xr:uid="{00000000-0005-0000-0000-000008000000}"/>
    <cellStyle name="20 % - Akzent1 12" xfId="6998" xr:uid="{00000000-0005-0000-0000-000009000000}"/>
    <cellStyle name="20 % - Akzent1 12 2" xfId="9171" xr:uid="{00000000-0005-0000-0000-00000A000000}"/>
    <cellStyle name="20 % - Akzent1 12 3" xfId="8988" xr:uid="{00000000-0005-0000-0000-00000B000000}"/>
    <cellStyle name="20 % - Akzent1 13" xfId="6999" xr:uid="{00000000-0005-0000-0000-00000C000000}"/>
    <cellStyle name="20 % - Akzent1 13 2" xfId="9172" xr:uid="{00000000-0005-0000-0000-00000D000000}"/>
    <cellStyle name="20 % - Akzent1 13 3" xfId="8989" xr:uid="{00000000-0005-0000-0000-00000E000000}"/>
    <cellStyle name="20 % - Akzent1 14" xfId="7000" xr:uid="{00000000-0005-0000-0000-00000F000000}"/>
    <cellStyle name="20 % - Akzent1 14 2" xfId="8990" xr:uid="{00000000-0005-0000-0000-000010000000}"/>
    <cellStyle name="20 % - Akzent1 15" xfId="7001" xr:uid="{00000000-0005-0000-0000-000011000000}"/>
    <cellStyle name="20 % - Akzent1 15 2" xfId="9210" xr:uid="{00000000-0005-0000-0000-000012000000}"/>
    <cellStyle name="20 % - Akzent1 16" xfId="7002" xr:uid="{00000000-0005-0000-0000-000013000000}"/>
    <cellStyle name="20 % - Akzent1 16 2" xfId="9211" xr:uid="{00000000-0005-0000-0000-000014000000}"/>
    <cellStyle name="20 % - Akzent1 17" xfId="7158" xr:uid="{00000000-0005-0000-0000-000015000000}"/>
    <cellStyle name="20 % - Akzent1 2" xfId="203" xr:uid="{00000000-0005-0000-0000-000016000000}"/>
    <cellStyle name="20 % - Akzent1 2 2" xfId="335" xr:uid="{00000000-0005-0000-0000-000017000000}"/>
    <cellStyle name="20 % - Akzent1 2 2 2" xfId="3182" xr:uid="{00000000-0005-0000-0000-000018000000}"/>
    <cellStyle name="20 % - Akzent1 2 2 3" xfId="7003" xr:uid="{00000000-0005-0000-0000-000019000000}"/>
    <cellStyle name="20 % - Akzent1 2 2 4" xfId="9086" xr:uid="{00000000-0005-0000-0000-00001A000000}"/>
    <cellStyle name="20 % - Akzent1 2 2 4 2" xfId="12034" xr:uid="{00000000-0005-0000-0000-00001B000000}"/>
    <cellStyle name="20 % - Akzent1 2 2 4 3" xfId="11531" xr:uid="{00000000-0005-0000-0000-00001C000000}"/>
    <cellStyle name="20 % - Akzent1 2 3" xfId="7004" xr:uid="{00000000-0005-0000-0000-00001D000000}"/>
    <cellStyle name="20 % - Akzent1 2 3 2" xfId="8688" xr:uid="{00000000-0005-0000-0000-00001E000000}"/>
    <cellStyle name="20 % - Akzent1 2 3 3" xfId="11848" xr:uid="{00000000-0005-0000-0000-00001F000000}"/>
    <cellStyle name="20 % - Akzent1 2 3 4" xfId="11359" xr:uid="{00000000-0005-0000-0000-000020000000}"/>
    <cellStyle name="20 % - Akzent1 2 4" xfId="7005" xr:uid="{00000000-0005-0000-0000-000021000000}"/>
    <cellStyle name="20 % - Akzent1 2 4 2" xfId="10898" xr:uid="{00000000-0005-0000-0000-000022000000}"/>
    <cellStyle name="20 % - Akzent1 2 5" xfId="7006" xr:uid="{00000000-0005-0000-0000-000023000000}"/>
    <cellStyle name="20 % - Akzent1 2 5 2" xfId="10899" xr:uid="{00000000-0005-0000-0000-000024000000}"/>
    <cellStyle name="20 % - Akzent1 2 6" xfId="7007" xr:uid="{00000000-0005-0000-0000-000025000000}"/>
    <cellStyle name="20 % - Akzent1 2 6 2" xfId="10900" xr:uid="{00000000-0005-0000-0000-000026000000}"/>
    <cellStyle name="20 % - Akzent1 2 7" xfId="10709" xr:uid="{00000000-0005-0000-0000-000027000000}"/>
    <cellStyle name="20 % - Akzent1 3" xfId="336" xr:uid="{00000000-0005-0000-0000-000028000000}"/>
    <cellStyle name="20 % - Akzent1 3 2" xfId="337" xr:uid="{00000000-0005-0000-0000-000029000000}"/>
    <cellStyle name="20 % - Akzent1 3 2 2" xfId="7008" xr:uid="{00000000-0005-0000-0000-00002A000000}"/>
    <cellStyle name="20 % - Akzent1 3 2 3" xfId="9099" xr:uid="{00000000-0005-0000-0000-00002B000000}"/>
    <cellStyle name="20 % - Akzent1 3 3" xfId="338" xr:uid="{00000000-0005-0000-0000-00002C000000}"/>
    <cellStyle name="20 % - Akzent1 3 3 2" xfId="3183" xr:uid="{00000000-0005-0000-0000-00002D000000}"/>
    <cellStyle name="20 % - Akzent1 3 3 3" xfId="11532" xr:uid="{00000000-0005-0000-0000-00002E000000}"/>
    <cellStyle name="20 % - Akzent1 3 4" xfId="10710" xr:uid="{00000000-0005-0000-0000-00002F000000}"/>
    <cellStyle name="20 % - Akzent1 3 4 2" xfId="12090" xr:uid="{00000000-0005-0000-0000-000030000000}"/>
    <cellStyle name="20 % - Akzent1 3 4 3" xfId="11358" xr:uid="{00000000-0005-0000-0000-000031000000}"/>
    <cellStyle name="20 % - Akzent1 4" xfId="339" xr:uid="{00000000-0005-0000-0000-000032000000}"/>
    <cellStyle name="20 % - Akzent1 4 2" xfId="340" xr:uid="{00000000-0005-0000-0000-000033000000}"/>
    <cellStyle name="20 % - Akzent1 4 2 2" xfId="3184" xr:uid="{00000000-0005-0000-0000-000034000000}"/>
    <cellStyle name="20 % - Akzent1 4 2 3" xfId="7010" xr:uid="{00000000-0005-0000-0000-000035000000}"/>
    <cellStyle name="20 % - Akzent1 4 2 4" xfId="10901" xr:uid="{00000000-0005-0000-0000-000036000000}"/>
    <cellStyle name="20 % - Akzent1 4 2 4 2" xfId="12135" xr:uid="{00000000-0005-0000-0000-000037000000}"/>
    <cellStyle name="20 % - Akzent1 4 2 4 3" xfId="11533" xr:uid="{00000000-0005-0000-0000-000038000000}"/>
    <cellStyle name="20 % - Akzent1 4 2 4 4" xfId="12167" xr:uid="{00000000-0005-0000-0000-000039000000}"/>
    <cellStyle name="20 % - Akzent1 4 2 4 5" xfId="12237" xr:uid="{00000000-0005-0000-0000-00003A000000}"/>
    <cellStyle name="20 % - Akzent1 4 3" xfId="7009" xr:uid="{00000000-0005-0000-0000-00003B000000}"/>
    <cellStyle name="20 % - Akzent1 4 3 2" xfId="11849" xr:uid="{00000000-0005-0000-0000-00003C000000}"/>
    <cellStyle name="20 % - Akzent1 4 3 3" xfId="11360" xr:uid="{00000000-0005-0000-0000-00003D000000}"/>
    <cellStyle name="20 % - Akzent1 5" xfId="341" xr:uid="{00000000-0005-0000-0000-00003E000000}"/>
    <cellStyle name="20 % - Akzent1 5 2" xfId="7012" xr:uid="{00000000-0005-0000-0000-00003F000000}"/>
    <cellStyle name="20 % - Akzent1 5 2 2" xfId="9115" xr:uid="{00000000-0005-0000-0000-000040000000}"/>
    <cellStyle name="20 % - Akzent1 5 2 2 2" xfId="12040" xr:uid="{00000000-0005-0000-0000-000041000000}"/>
    <cellStyle name="20 % - Akzent1 5 2 2 3" xfId="11850" xr:uid="{00000000-0005-0000-0000-000042000000}"/>
    <cellStyle name="20 % - Akzent1 5 3" xfId="7013" xr:uid="{00000000-0005-0000-0000-000043000000}"/>
    <cellStyle name="20 % - Akzent1 5 4" xfId="7011" xr:uid="{00000000-0005-0000-0000-000044000000}"/>
    <cellStyle name="20 % - Akzent1 5 5" xfId="9249" xr:uid="{00000000-0005-0000-0000-000045000000}"/>
    <cellStyle name="20 % - Akzent1 6" xfId="7014" xr:uid="{00000000-0005-0000-0000-000046000000}"/>
    <cellStyle name="20 % - Akzent1 6 2" xfId="7015" xr:uid="{00000000-0005-0000-0000-000047000000}"/>
    <cellStyle name="20 % - Akzent1 6 2 2" xfId="8964" xr:uid="{00000000-0005-0000-0000-000048000000}"/>
    <cellStyle name="20 % - Akzent1 6 3" xfId="7016" xr:uid="{00000000-0005-0000-0000-000049000000}"/>
    <cellStyle name="20 % - Akzent1 6 3 2" xfId="8689" xr:uid="{00000000-0005-0000-0000-00004A000000}"/>
    <cellStyle name="20 % - Akzent1 6 4" xfId="7017" xr:uid="{00000000-0005-0000-0000-00004B000000}"/>
    <cellStyle name="20 % - Akzent1 6 4 2" xfId="9116" xr:uid="{00000000-0005-0000-0000-00004C000000}"/>
    <cellStyle name="20 % - Akzent1 6 5" xfId="8886" xr:uid="{00000000-0005-0000-0000-00004D000000}"/>
    <cellStyle name="20 % - Akzent1 6 5 2" xfId="11971" xr:uid="{00000000-0005-0000-0000-00004E000000}"/>
    <cellStyle name="20 % - Akzent1 6 5 3" xfId="11851" xr:uid="{00000000-0005-0000-0000-00004F000000}"/>
    <cellStyle name="20 % - Akzent1 7" xfId="7018" xr:uid="{00000000-0005-0000-0000-000050000000}"/>
    <cellStyle name="20 % - Akzent1 7 2" xfId="7019" xr:uid="{00000000-0005-0000-0000-000051000000}"/>
    <cellStyle name="20 % - Akzent1 7 2 2" xfId="9141" xr:uid="{00000000-0005-0000-0000-000052000000}"/>
    <cellStyle name="20 % - Akzent1 7 3" xfId="7020" xr:uid="{00000000-0005-0000-0000-000053000000}"/>
    <cellStyle name="20 % - Akzent1 7 3 2" xfId="10902" xr:uid="{00000000-0005-0000-0000-000054000000}"/>
    <cellStyle name="20 % - Akzent1 7 4" xfId="8887" xr:uid="{00000000-0005-0000-0000-000055000000}"/>
    <cellStyle name="20 % - Akzent1 7 4 2" xfId="11972" xr:uid="{00000000-0005-0000-0000-000056000000}"/>
    <cellStyle name="20 % - Akzent1 7 4 3" xfId="11852" xr:uid="{00000000-0005-0000-0000-000057000000}"/>
    <cellStyle name="20 % - Akzent1 8" xfId="7021" xr:uid="{00000000-0005-0000-0000-000058000000}"/>
    <cellStyle name="20 % - Akzent1 8 2" xfId="8888" xr:uid="{00000000-0005-0000-0000-000059000000}"/>
    <cellStyle name="20 % - Akzent1 8 2 2" xfId="11973" xr:uid="{00000000-0005-0000-0000-00005A000000}"/>
    <cellStyle name="20 % - Akzent1 8 2 3" xfId="11853" xr:uid="{00000000-0005-0000-0000-00005B000000}"/>
    <cellStyle name="20 % - Akzent1 9" xfId="7022" xr:uid="{00000000-0005-0000-0000-00005C000000}"/>
    <cellStyle name="20 % - Akzent1 9 2" xfId="9142" xr:uid="{00000000-0005-0000-0000-00005D000000}"/>
    <cellStyle name="20 % - Akzent1 9 3" xfId="8991" xr:uid="{00000000-0005-0000-0000-00005E000000}"/>
    <cellStyle name="20 % - Akzent2 10" xfId="7023" xr:uid="{00000000-0005-0000-0000-00005F000000}"/>
    <cellStyle name="20 % - Akzent2 10 2" xfId="8992" xr:uid="{00000000-0005-0000-0000-000060000000}"/>
    <cellStyle name="20 % - Akzent2 11" xfId="7024" xr:uid="{00000000-0005-0000-0000-000061000000}"/>
    <cellStyle name="20 % - Akzent2 11 2" xfId="9173" xr:uid="{00000000-0005-0000-0000-000062000000}"/>
    <cellStyle name="20 % - Akzent2 11 3" xfId="8993" xr:uid="{00000000-0005-0000-0000-000063000000}"/>
    <cellStyle name="20 % - Akzent2 12" xfId="7025" xr:uid="{00000000-0005-0000-0000-000064000000}"/>
    <cellStyle name="20 % - Akzent2 12 2" xfId="9174" xr:uid="{00000000-0005-0000-0000-000065000000}"/>
    <cellStyle name="20 % - Akzent2 12 3" xfId="8994" xr:uid="{00000000-0005-0000-0000-000066000000}"/>
    <cellStyle name="20 % - Akzent2 13" xfId="7026" xr:uid="{00000000-0005-0000-0000-000067000000}"/>
    <cellStyle name="20 % - Akzent2 13 2" xfId="9175" xr:uid="{00000000-0005-0000-0000-000068000000}"/>
    <cellStyle name="20 % - Akzent2 13 3" xfId="8995" xr:uid="{00000000-0005-0000-0000-000069000000}"/>
    <cellStyle name="20 % - Akzent2 14" xfId="7027" xr:uid="{00000000-0005-0000-0000-00006A000000}"/>
    <cellStyle name="20 % - Akzent2 14 2" xfId="8996" xr:uid="{00000000-0005-0000-0000-00006B000000}"/>
    <cellStyle name="20 % - Akzent2 15" xfId="7028" xr:uid="{00000000-0005-0000-0000-00006C000000}"/>
    <cellStyle name="20 % - Akzent2 15 2" xfId="9212" xr:uid="{00000000-0005-0000-0000-00006D000000}"/>
    <cellStyle name="20 % - Akzent2 16" xfId="7029" xr:uid="{00000000-0005-0000-0000-00006E000000}"/>
    <cellStyle name="20 % - Akzent2 16 2" xfId="9213" xr:uid="{00000000-0005-0000-0000-00006F000000}"/>
    <cellStyle name="20 % - Akzent2 17" xfId="7160" xr:uid="{00000000-0005-0000-0000-000070000000}"/>
    <cellStyle name="20 % - Akzent2 2" xfId="204" xr:uid="{00000000-0005-0000-0000-000071000000}"/>
    <cellStyle name="20 % - Akzent2 2 2" xfId="342" xr:uid="{00000000-0005-0000-0000-000072000000}"/>
    <cellStyle name="20 % - Akzent2 2 2 2" xfId="3185" xr:uid="{00000000-0005-0000-0000-000073000000}"/>
    <cellStyle name="20 % - Akzent2 2 2 3" xfId="7030" xr:uid="{00000000-0005-0000-0000-000074000000}"/>
    <cellStyle name="20 % - Akzent2 2 2 4" xfId="9088" xr:uid="{00000000-0005-0000-0000-000075000000}"/>
    <cellStyle name="20 % - Akzent2 2 2 4 2" xfId="12035" xr:uid="{00000000-0005-0000-0000-000076000000}"/>
    <cellStyle name="20 % - Akzent2 2 2 4 3" xfId="11534" xr:uid="{00000000-0005-0000-0000-000077000000}"/>
    <cellStyle name="20 % - Akzent2 2 3" xfId="7031" xr:uid="{00000000-0005-0000-0000-000078000000}"/>
    <cellStyle name="20 % - Akzent2 2 3 2" xfId="8690" xr:uid="{00000000-0005-0000-0000-000079000000}"/>
    <cellStyle name="20 % - Akzent2 2 3 3" xfId="11854" xr:uid="{00000000-0005-0000-0000-00007A000000}"/>
    <cellStyle name="20 % - Akzent2 2 3 4" xfId="11361" xr:uid="{00000000-0005-0000-0000-00007B000000}"/>
    <cellStyle name="20 % - Akzent2 2 4" xfId="7032" xr:uid="{00000000-0005-0000-0000-00007C000000}"/>
    <cellStyle name="20 % - Akzent2 2 4 2" xfId="10903" xr:uid="{00000000-0005-0000-0000-00007D000000}"/>
    <cellStyle name="20 % - Akzent2 2 5" xfId="7033" xr:uid="{00000000-0005-0000-0000-00007E000000}"/>
    <cellStyle name="20 % - Akzent2 2 5 2" xfId="10904" xr:uid="{00000000-0005-0000-0000-00007F000000}"/>
    <cellStyle name="20 % - Akzent2 2 6" xfId="7034" xr:uid="{00000000-0005-0000-0000-000080000000}"/>
    <cellStyle name="20 % - Akzent2 2 6 2" xfId="10905" xr:uid="{00000000-0005-0000-0000-000081000000}"/>
    <cellStyle name="20 % - Akzent2 2 7" xfId="10711" xr:uid="{00000000-0005-0000-0000-000082000000}"/>
    <cellStyle name="20 % - Akzent2 3" xfId="343" xr:uid="{00000000-0005-0000-0000-000083000000}"/>
    <cellStyle name="20 % - Akzent2 3 2" xfId="344" xr:uid="{00000000-0005-0000-0000-000084000000}"/>
    <cellStyle name="20 % - Akzent2 3 2 2" xfId="7035" xr:uid="{00000000-0005-0000-0000-000085000000}"/>
    <cellStyle name="20 % - Akzent2 3 2 3" xfId="9100" xr:uid="{00000000-0005-0000-0000-000086000000}"/>
    <cellStyle name="20 % - Akzent2 3 3" xfId="345" xr:uid="{00000000-0005-0000-0000-000087000000}"/>
    <cellStyle name="20 % - Akzent2 3 3 2" xfId="3186" xr:uid="{00000000-0005-0000-0000-000088000000}"/>
    <cellStyle name="20 % - Akzent2 3 3 3" xfId="11535" xr:uid="{00000000-0005-0000-0000-000089000000}"/>
    <cellStyle name="20 % - Akzent2 3 4" xfId="10712" xr:uid="{00000000-0005-0000-0000-00008A000000}"/>
    <cellStyle name="20 % - Akzent2 3 4 2" xfId="12091" xr:uid="{00000000-0005-0000-0000-00008B000000}"/>
    <cellStyle name="20 % - Akzent2 3 4 3" xfId="11362" xr:uid="{00000000-0005-0000-0000-00008C000000}"/>
    <cellStyle name="20 % - Akzent2 4" xfId="346" xr:uid="{00000000-0005-0000-0000-00008D000000}"/>
    <cellStyle name="20 % - Akzent2 4 2" xfId="347" xr:uid="{00000000-0005-0000-0000-00008E000000}"/>
    <cellStyle name="20 % - Akzent2 4 2 2" xfId="3187" xr:uid="{00000000-0005-0000-0000-00008F000000}"/>
    <cellStyle name="20 % - Akzent2 4 2 3" xfId="7037" xr:uid="{00000000-0005-0000-0000-000090000000}"/>
    <cellStyle name="20 % - Akzent2 4 2 4" xfId="10906" xr:uid="{00000000-0005-0000-0000-000091000000}"/>
    <cellStyle name="20 % - Akzent2 4 2 4 2" xfId="12136" xr:uid="{00000000-0005-0000-0000-000092000000}"/>
    <cellStyle name="20 % - Akzent2 4 2 4 3" xfId="11536" xr:uid="{00000000-0005-0000-0000-000093000000}"/>
    <cellStyle name="20 % - Akzent2 4 2 4 4" xfId="12168" xr:uid="{00000000-0005-0000-0000-000094000000}"/>
    <cellStyle name="20 % - Akzent2 4 2 4 5" xfId="12238" xr:uid="{00000000-0005-0000-0000-000095000000}"/>
    <cellStyle name="20 % - Akzent2 4 3" xfId="7036" xr:uid="{00000000-0005-0000-0000-000096000000}"/>
    <cellStyle name="20 % - Akzent2 4 3 2" xfId="11855" xr:uid="{00000000-0005-0000-0000-000097000000}"/>
    <cellStyle name="20 % - Akzent2 4 3 3" xfId="11363" xr:uid="{00000000-0005-0000-0000-000098000000}"/>
    <cellStyle name="20 % - Akzent2 5" xfId="348" xr:uid="{00000000-0005-0000-0000-000099000000}"/>
    <cellStyle name="20 % - Akzent2 5 2" xfId="7039" xr:uid="{00000000-0005-0000-0000-00009A000000}"/>
    <cellStyle name="20 % - Akzent2 5 2 2" xfId="9117" xr:uid="{00000000-0005-0000-0000-00009B000000}"/>
    <cellStyle name="20 % - Akzent2 5 2 2 2" xfId="12041" xr:uid="{00000000-0005-0000-0000-00009C000000}"/>
    <cellStyle name="20 % - Akzent2 5 2 2 3" xfId="11856" xr:uid="{00000000-0005-0000-0000-00009D000000}"/>
    <cellStyle name="20 % - Akzent2 5 3" xfId="7040" xr:uid="{00000000-0005-0000-0000-00009E000000}"/>
    <cellStyle name="20 % - Akzent2 5 4" xfId="7038" xr:uid="{00000000-0005-0000-0000-00009F000000}"/>
    <cellStyle name="20 % - Akzent2 5 5" xfId="9248" xr:uid="{00000000-0005-0000-0000-0000A0000000}"/>
    <cellStyle name="20 % - Akzent2 6" xfId="7041" xr:uid="{00000000-0005-0000-0000-0000A1000000}"/>
    <cellStyle name="20 % - Akzent2 6 2" xfId="7042" xr:uid="{00000000-0005-0000-0000-0000A2000000}"/>
    <cellStyle name="20 % - Akzent2 6 2 2" xfId="8965" xr:uid="{00000000-0005-0000-0000-0000A3000000}"/>
    <cellStyle name="20 % - Akzent2 6 3" xfId="7043" xr:uid="{00000000-0005-0000-0000-0000A4000000}"/>
    <cellStyle name="20 % - Akzent2 6 3 2" xfId="8691" xr:uid="{00000000-0005-0000-0000-0000A5000000}"/>
    <cellStyle name="20 % - Akzent2 6 4" xfId="7044" xr:uid="{00000000-0005-0000-0000-0000A6000000}"/>
    <cellStyle name="20 % - Akzent2 6 4 2" xfId="9118" xr:uid="{00000000-0005-0000-0000-0000A7000000}"/>
    <cellStyle name="20 % - Akzent2 6 5" xfId="8889" xr:uid="{00000000-0005-0000-0000-0000A8000000}"/>
    <cellStyle name="20 % - Akzent2 6 5 2" xfId="11974" xr:uid="{00000000-0005-0000-0000-0000A9000000}"/>
    <cellStyle name="20 % - Akzent2 6 5 3" xfId="11857" xr:uid="{00000000-0005-0000-0000-0000AA000000}"/>
    <cellStyle name="20 % - Akzent2 7" xfId="7045" xr:uid="{00000000-0005-0000-0000-0000AB000000}"/>
    <cellStyle name="20 % - Akzent2 7 2" xfId="7046" xr:uid="{00000000-0005-0000-0000-0000AC000000}"/>
    <cellStyle name="20 % - Akzent2 7 2 2" xfId="9143" xr:uid="{00000000-0005-0000-0000-0000AD000000}"/>
    <cellStyle name="20 % - Akzent2 7 3" xfId="7047" xr:uid="{00000000-0005-0000-0000-0000AE000000}"/>
    <cellStyle name="20 % - Akzent2 7 3 2" xfId="10907" xr:uid="{00000000-0005-0000-0000-0000AF000000}"/>
    <cellStyle name="20 % - Akzent2 7 4" xfId="8890" xr:uid="{00000000-0005-0000-0000-0000B0000000}"/>
    <cellStyle name="20 % - Akzent2 7 4 2" xfId="11975" xr:uid="{00000000-0005-0000-0000-0000B1000000}"/>
    <cellStyle name="20 % - Akzent2 7 4 3" xfId="11858" xr:uid="{00000000-0005-0000-0000-0000B2000000}"/>
    <cellStyle name="20 % - Akzent2 8" xfId="7048" xr:uid="{00000000-0005-0000-0000-0000B3000000}"/>
    <cellStyle name="20 % - Akzent2 8 2" xfId="8891" xr:uid="{00000000-0005-0000-0000-0000B4000000}"/>
    <cellStyle name="20 % - Akzent2 8 2 2" xfId="11976" xr:uid="{00000000-0005-0000-0000-0000B5000000}"/>
    <cellStyle name="20 % - Akzent2 8 2 3" xfId="11859" xr:uid="{00000000-0005-0000-0000-0000B6000000}"/>
    <cellStyle name="20 % - Akzent2 9" xfId="7049" xr:uid="{00000000-0005-0000-0000-0000B7000000}"/>
    <cellStyle name="20 % - Akzent2 9 2" xfId="9144" xr:uid="{00000000-0005-0000-0000-0000B8000000}"/>
    <cellStyle name="20 % - Akzent2 9 3" xfId="8997" xr:uid="{00000000-0005-0000-0000-0000B9000000}"/>
    <cellStyle name="20 % - Akzent3 10" xfId="7050" xr:uid="{00000000-0005-0000-0000-0000BA000000}"/>
    <cellStyle name="20 % - Akzent3 10 2" xfId="8998" xr:uid="{00000000-0005-0000-0000-0000BB000000}"/>
    <cellStyle name="20 % - Akzent3 11" xfId="7051" xr:uid="{00000000-0005-0000-0000-0000BC000000}"/>
    <cellStyle name="20 % - Akzent3 11 2" xfId="9176" xr:uid="{00000000-0005-0000-0000-0000BD000000}"/>
    <cellStyle name="20 % - Akzent3 11 3" xfId="8999" xr:uid="{00000000-0005-0000-0000-0000BE000000}"/>
    <cellStyle name="20 % - Akzent3 12" xfId="7052" xr:uid="{00000000-0005-0000-0000-0000BF000000}"/>
    <cellStyle name="20 % - Akzent3 12 2" xfId="9177" xr:uid="{00000000-0005-0000-0000-0000C0000000}"/>
    <cellStyle name="20 % - Akzent3 12 3" xfId="9000" xr:uid="{00000000-0005-0000-0000-0000C1000000}"/>
    <cellStyle name="20 % - Akzent3 13" xfId="7053" xr:uid="{00000000-0005-0000-0000-0000C2000000}"/>
    <cellStyle name="20 % - Akzent3 13 2" xfId="9178" xr:uid="{00000000-0005-0000-0000-0000C3000000}"/>
    <cellStyle name="20 % - Akzent3 13 3" xfId="9001" xr:uid="{00000000-0005-0000-0000-0000C4000000}"/>
    <cellStyle name="20 % - Akzent3 14" xfId="7054" xr:uid="{00000000-0005-0000-0000-0000C5000000}"/>
    <cellStyle name="20 % - Akzent3 14 2" xfId="9002" xr:uid="{00000000-0005-0000-0000-0000C6000000}"/>
    <cellStyle name="20 % - Akzent3 15" xfId="7055" xr:uid="{00000000-0005-0000-0000-0000C7000000}"/>
    <cellStyle name="20 % - Akzent3 15 2" xfId="9214" xr:uid="{00000000-0005-0000-0000-0000C8000000}"/>
    <cellStyle name="20 % - Akzent3 16" xfId="7056" xr:uid="{00000000-0005-0000-0000-0000C9000000}"/>
    <cellStyle name="20 % - Akzent3 16 2" xfId="9215" xr:uid="{00000000-0005-0000-0000-0000CA000000}"/>
    <cellStyle name="20 % - Akzent3 17" xfId="7162" xr:uid="{00000000-0005-0000-0000-0000CB000000}"/>
    <cellStyle name="20 % - Akzent3 2" xfId="205" xr:uid="{00000000-0005-0000-0000-0000CC000000}"/>
    <cellStyle name="20 % - Akzent3 2 2" xfId="349" xr:uid="{00000000-0005-0000-0000-0000CD000000}"/>
    <cellStyle name="20 % - Akzent3 2 2 2" xfId="3188" xr:uid="{00000000-0005-0000-0000-0000CE000000}"/>
    <cellStyle name="20 % - Akzent3 2 2 3" xfId="7057" xr:uid="{00000000-0005-0000-0000-0000CF000000}"/>
    <cellStyle name="20 % - Akzent3 2 2 4" xfId="9090" xr:uid="{00000000-0005-0000-0000-0000D0000000}"/>
    <cellStyle name="20 % - Akzent3 2 2 4 2" xfId="12036" xr:uid="{00000000-0005-0000-0000-0000D1000000}"/>
    <cellStyle name="20 % - Akzent3 2 2 4 3" xfId="11537" xr:uid="{00000000-0005-0000-0000-0000D2000000}"/>
    <cellStyle name="20 % - Akzent3 2 3" xfId="7058" xr:uid="{00000000-0005-0000-0000-0000D3000000}"/>
    <cellStyle name="20 % - Akzent3 2 3 2" xfId="8692" xr:uid="{00000000-0005-0000-0000-0000D4000000}"/>
    <cellStyle name="20 % - Akzent3 2 3 3" xfId="11860" xr:uid="{00000000-0005-0000-0000-0000D5000000}"/>
    <cellStyle name="20 % - Akzent3 2 3 4" xfId="11364" xr:uid="{00000000-0005-0000-0000-0000D6000000}"/>
    <cellStyle name="20 % - Akzent3 2 4" xfId="7059" xr:uid="{00000000-0005-0000-0000-0000D7000000}"/>
    <cellStyle name="20 % - Akzent3 2 4 2" xfId="10908" xr:uid="{00000000-0005-0000-0000-0000D8000000}"/>
    <cellStyle name="20 % - Akzent3 2 5" xfId="7060" xr:uid="{00000000-0005-0000-0000-0000D9000000}"/>
    <cellStyle name="20 % - Akzent3 2 5 2" xfId="10909" xr:uid="{00000000-0005-0000-0000-0000DA000000}"/>
    <cellStyle name="20 % - Akzent3 2 6" xfId="7061" xr:uid="{00000000-0005-0000-0000-0000DB000000}"/>
    <cellStyle name="20 % - Akzent3 2 6 2" xfId="10910" xr:uid="{00000000-0005-0000-0000-0000DC000000}"/>
    <cellStyle name="20 % - Akzent3 2 7" xfId="10713" xr:uid="{00000000-0005-0000-0000-0000DD000000}"/>
    <cellStyle name="20 % - Akzent3 3" xfId="350" xr:uid="{00000000-0005-0000-0000-0000DE000000}"/>
    <cellStyle name="20 % - Akzent3 3 2" xfId="351" xr:uid="{00000000-0005-0000-0000-0000DF000000}"/>
    <cellStyle name="20 % - Akzent3 3 2 2" xfId="7062" xr:uid="{00000000-0005-0000-0000-0000E0000000}"/>
    <cellStyle name="20 % - Akzent3 3 2 3" xfId="9101" xr:uid="{00000000-0005-0000-0000-0000E1000000}"/>
    <cellStyle name="20 % - Akzent3 3 3" xfId="352" xr:uid="{00000000-0005-0000-0000-0000E2000000}"/>
    <cellStyle name="20 % - Akzent3 3 3 2" xfId="3189" xr:uid="{00000000-0005-0000-0000-0000E3000000}"/>
    <cellStyle name="20 % - Akzent3 3 3 3" xfId="11538" xr:uid="{00000000-0005-0000-0000-0000E4000000}"/>
    <cellStyle name="20 % - Akzent3 3 4" xfId="10714" xr:uid="{00000000-0005-0000-0000-0000E5000000}"/>
    <cellStyle name="20 % - Akzent3 3 4 2" xfId="12092" xr:uid="{00000000-0005-0000-0000-0000E6000000}"/>
    <cellStyle name="20 % - Akzent3 3 4 3" xfId="11365" xr:uid="{00000000-0005-0000-0000-0000E7000000}"/>
    <cellStyle name="20 % - Akzent3 4" xfId="353" xr:uid="{00000000-0005-0000-0000-0000E8000000}"/>
    <cellStyle name="20 % - Akzent3 4 2" xfId="354" xr:uid="{00000000-0005-0000-0000-0000E9000000}"/>
    <cellStyle name="20 % - Akzent3 4 2 2" xfId="3190" xr:uid="{00000000-0005-0000-0000-0000EA000000}"/>
    <cellStyle name="20 % - Akzent3 4 2 3" xfId="7064" xr:uid="{00000000-0005-0000-0000-0000EB000000}"/>
    <cellStyle name="20 % - Akzent3 4 2 4" xfId="10911" xr:uid="{00000000-0005-0000-0000-0000EC000000}"/>
    <cellStyle name="20 % - Akzent3 4 2 4 2" xfId="12137" xr:uid="{00000000-0005-0000-0000-0000ED000000}"/>
    <cellStyle name="20 % - Akzent3 4 2 4 3" xfId="11539" xr:uid="{00000000-0005-0000-0000-0000EE000000}"/>
    <cellStyle name="20 % - Akzent3 4 2 4 4" xfId="12169" xr:uid="{00000000-0005-0000-0000-0000EF000000}"/>
    <cellStyle name="20 % - Akzent3 4 2 4 5" xfId="12239" xr:uid="{00000000-0005-0000-0000-0000F0000000}"/>
    <cellStyle name="20 % - Akzent3 4 3" xfId="7063" xr:uid="{00000000-0005-0000-0000-0000F1000000}"/>
    <cellStyle name="20 % - Akzent3 4 3 2" xfId="11861" xr:uid="{00000000-0005-0000-0000-0000F2000000}"/>
    <cellStyle name="20 % - Akzent3 4 3 3" xfId="11366" xr:uid="{00000000-0005-0000-0000-0000F3000000}"/>
    <cellStyle name="20 % - Akzent3 5" xfId="355" xr:uid="{00000000-0005-0000-0000-0000F4000000}"/>
    <cellStyle name="20 % - Akzent3 5 2" xfId="7066" xr:uid="{00000000-0005-0000-0000-0000F5000000}"/>
    <cellStyle name="20 % - Akzent3 5 2 2" xfId="9119" xr:uid="{00000000-0005-0000-0000-0000F6000000}"/>
    <cellStyle name="20 % - Akzent3 5 2 2 2" xfId="12042" xr:uid="{00000000-0005-0000-0000-0000F7000000}"/>
    <cellStyle name="20 % - Akzent3 5 2 2 3" xfId="11862" xr:uid="{00000000-0005-0000-0000-0000F8000000}"/>
    <cellStyle name="20 % - Akzent3 5 3" xfId="7067" xr:uid="{00000000-0005-0000-0000-0000F9000000}"/>
    <cellStyle name="20 % - Akzent3 5 4" xfId="7065" xr:uid="{00000000-0005-0000-0000-0000FA000000}"/>
    <cellStyle name="20 % - Akzent3 5 5" xfId="9247" xr:uid="{00000000-0005-0000-0000-0000FB000000}"/>
    <cellStyle name="20 % - Akzent3 6" xfId="7068" xr:uid="{00000000-0005-0000-0000-0000FC000000}"/>
    <cellStyle name="20 % - Akzent3 6 2" xfId="7069" xr:uid="{00000000-0005-0000-0000-0000FD000000}"/>
    <cellStyle name="20 % - Akzent3 6 2 2" xfId="8966" xr:uid="{00000000-0005-0000-0000-0000FE000000}"/>
    <cellStyle name="20 % - Akzent3 6 3" xfId="7070" xr:uid="{00000000-0005-0000-0000-0000FF000000}"/>
    <cellStyle name="20 % - Akzent3 6 3 2" xfId="8693" xr:uid="{00000000-0005-0000-0000-000000010000}"/>
    <cellStyle name="20 % - Akzent3 6 4" xfId="7071" xr:uid="{00000000-0005-0000-0000-000001010000}"/>
    <cellStyle name="20 % - Akzent3 6 4 2" xfId="9120" xr:uid="{00000000-0005-0000-0000-000002010000}"/>
    <cellStyle name="20 % - Akzent3 6 5" xfId="8892" xr:uid="{00000000-0005-0000-0000-000003010000}"/>
    <cellStyle name="20 % - Akzent3 6 5 2" xfId="11977" xr:uid="{00000000-0005-0000-0000-000004010000}"/>
    <cellStyle name="20 % - Akzent3 6 5 3" xfId="11863" xr:uid="{00000000-0005-0000-0000-000005010000}"/>
    <cellStyle name="20 % - Akzent3 7" xfId="7072" xr:uid="{00000000-0005-0000-0000-000006010000}"/>
    <cellStyle name="20 % - Akzent3 7 2" xfId="7073" xr:uid="{00000000-0005-0000-0000-000007010000}"/>
    <cellStyle name="20 % - Akzent3 7 2 2" xfId="9145" xr:uid="{00000000-0005-0000-0000-000008010000}"/>
    <cellStyle name="20 % - Akzent3 7 3" xfId="7074" xr:uid="{00000000-0005-0000-0000-000009010000}"/>
    <cellStyle name="20 % - Akzent3 7 3 2" xfId="10912" xr:uid="{00000000-0005-0000-0000-00000A010000}"/>
    <cellStyle name="20 % - Akzent3 7 4" xfId="8893" xr:uid="{00000000-0005-0000-0000-00000B010000}"/>
    <cellStyle name="20 % - Akzent3 7 4 2" xfId="11978" xr:uid="{00000000-0005-0000-0000-00000C010000}"/>
    <cellStyle name="20 % - Akzent3 7 4 3" xfId="11864" xr:uid="{00000000-0005-0000-0000-00000D010000}"/>
    <cellStyle name="20 % - Akzent3 8" xfId="7075" xr:uid="{00000000-0005-0000-0000-00000E010000}"/>
    <cellStyle name="20 % - Akzent3 8 2" xfId="8894" xr:uid="{00000000-0005-0000-0000-00000F010000}"/>
    <cellStyle name="20 % - Akzent3 8 2 2" xfId="11979" xr:uid="{00000000-0005-0000-0000-000010010000}"/>
    <cellStyle name="20 % - Akzent3 8 2 3" xfId="11865" xr:uid="{00000000-0005-0000-0000-000011010000}"/>
    <cellStyle name="20 % - Akzent3 9" xfId="7076" xr:uid="{00000000-0005-0000-0000-000012010000}"/>
    <cellStyle name="20 % - Akzent3 9 2" xfId="9146" xr:uid="{00000000-0005-0000-0000-000013010000}"/>
    <cellStyle name="20 % - Akzent3 9 3" xfId="9003" xr:uid="{00000000-0005-0000-0000-000014010000}"/>
    <cellStyle name="20 % - Akzent4 10" xfId="7077" xr:uid="{00000000-0005-0000-0000-000015010000}"/>
    <cellStyle name="20 % - Akzent4 10 2" xfId="9004" xr:uid="{00000000-0005-0000-0000-000016010000}"/>
    <cellStyle name="20 % - Akzent4 11" xfId="7078" xr:uid="{00000000-0005-0000-0000-000017010000}"/>
    <cellStyle name="20 % - Akzent4 11 2" xfId="9179" xr:uid="{00000000-0005-0000-0000-000018010000}"/>
    <cellStyle name="20 % - Akzent4 11 3" xfId="9005" xr:uid="{00000000-0005-0000-0000-000019010000}"/>
    <cellStyle name="20 % - Akzent4 12" xfId="7079" xr:uid="{00000000-0005-0000-0000-00001A010000}"/>
    <cellStyle name="20 % - Akzent4 12 2" xfId="9180" xr:uid="{00000000-0005-0000-0000-00001B010000}"/>
    <cellStyle name="20 % - Akzent4 12 3" xfId="9006" xr:uid="{00000000-0005-0000-0000-00001C010000}"/>
    <cellStyle name="20 % - Akzent4 13" xfId="7080" xr:uid="{00000000-0005-0000-0000-00001D010000}"/>
    <cellStyle name="20 % - Akzent4 13 2" xfId="9181" xr:uid="{00000000-0005-0000-0000-00001E010000}"/>
    <cellStyle name="20 % - Akzent4 13 3" xfId="9007" xr:uid="{00000000-0005-0000-0000-00001F010000}"/>
    <cellStyle name="20 % - Akzent4 14" xfId="7081" xr:uid="{00000000-0005-0000-0000-000020010000}"/>
    <cellStyle name="20 % - Akzent4 14 2" xfId="9008" xr:uid="{00000000-0005-0000-0000-000021010000}"/>
    <cellStyle name="20 % - Akzent4 15" xfId="7082" xr:uid="{00000000-0005-0000-0000-000022010000}"/>
    <cellStyle name="20 % - Akzent4 15 2" xfId="9216" xr:uid="{00000000-0005-0000-0000-000023010000}"/>
    <cellStyle name="20 % - Akzent4 16" xfId="7083" xr:uid="{00000000-0005-0000-0000-000024010000}"/>
    <cellStyle name="20 % - Akzent4 16 2" xfId="9217" xr:uid="{00000000-0005-0000-0000-000025010000}"/>
    <cellStyle name="20 % - Akzent4 17" xfId="7164" xr:uid="{00000000-0005-0000-0000-000026010000}"/>
    <cellStyle name="20 % - Akzent4 2" xfId="206" xr:uid="{00000000-0005-0000-0000-000027010000}"/>
    <cellStyle name="20 % - Akzent4 2 2" xfId="356" xr:uid="{00000000-0005-0000-0000-000028010000}"/>
    <cellStyle name="20 % - Akzent4 2 2 2" xfId="3191" xr:uid="{00000000-0005-0000-0000-000029010000}"/>
    <cellStyle name="20 % - Akzent4 2 2 3" xfId="7084" xr:uid="{00000000-0005-0000-0000-00002A010000}"/>
    <cellStyle name="20 % - Akzent4 2 2 4" xfId="9092" xr:uid="{00000000-0005-0000-0000-00002B010000}"/>
    <cellStyle name="20 % - Akzent4 2 2 4 2" xfId="12038" xr:uid="{00000000-0005-0000-0000-00002C010000}"/>
    <cellStyle name="20 % - Akzent4 2 2 4 3" xfId="11540" xr:uid="{00000000-0005-0000-0000-00002D010000}"/>
    <cellStyle name="20 % - Akzent4 2 3" xfId="7085" xr:uid="{00000000-0005-0000-0000-00002E010000}"/>
    <cellStyle name="20 % - Akzent4 2 3 2" xfId="8694" xr:uid="{00000000-0005-0000-0000-00002F010000}"/>
    <cellStyle name="20 % - Akzent4 2 3 3" xfId="11866" xr:uid="{00000000-0005-0000-0000-000030010000}"/>
    <cellStyle name="20 % - Akzent4 2 3 4" xfId="11367" xr:uid="{00000000-0005-0000-0000-000031010000}"/>
    <cellStyle name="20 % - Akzent4 2 4" xfId="7086" xr:uid="{00000000-0005-0000-0000-000032010000}"/>
    <cellStyle name="20 % - Akzent4 2 4 2" xfId="10913" xr:uid="{00000000-0005-0000-0000-000033010000}"/>
    <cellStyle name="20 % - Akzent4 2 5" xfId="7087" xr:uid="{00000000-0005-0000-0000-000034010000}"/>
    <cellStyle name="20 % - Akzent4 2 5 2" xfId="10914" xr:uid="{00000000-0005-0000-0000-000035010000}"/>
    <cellStyle name="20 % - Akzent4 2 6" xfId="7088" xr:uid="{00000000-0005-0000-0000-000036010000}"/>
    <cellStyle name="20 % - Akzent4 2 6 2" xfId="10915" xr:uid="{00000000-0005-0000-0000-000037010000}"/>
    <cellStyle name="20 % - Akzent4 2 7" xfId="10715" xr:uid="{00000000-0005-0000-0000-000038010000}"/>
    <cellStyle name="20 % - Akzent4 3" xfId="357" xr:uid="{00000000-0005-0000-0000-000039010000}"/>
    <cellStyle name="20 % - Akzent4 3 2" xfId="358" xr:uid="{00000000-0005-0000-0000-00003A010000}"/>
    <cellStyle name="20 % - Akzent4 3 2 2" xfId="7089" xr:uid="{00000000-0005-0000-0000-00003B010000}"/>
    <cellStyle name="20 % - Akzent4 3 2 3" xfId="9102" xr:uid="{00000000-0005-0000-0000-00003C010000}"/>
    <cellStyle name="20 % - Akzent4 3 3" xfId="359" xr:uid="{00000000-0005-0000-0000-00003D010000}"/>
    <cellStyle name="20 % - Akzent4 3 3 2" xfId="3192" xr:uid="{00000000-0005-0000-0000-00003E010000}"/>
    <cellStyle name="20 % - Akzent4 3 3 3" xfId="11541" xr:uid="{00000000-0005-0000-0000-00003F010000}"/>
    <cellStyle name="20 % - Akzent4 3 4" xfId="10716" xr:uid="{00000000-0005-0000-0000-000040010000}"/>
    <cellStyle name="20 % - Akzent4 3 4 2" xfId="12093" xr:uid="{00000000-0005-0000-0000-000041010000}"/>
    <cellStyle name="20 % - Akzent4 3 4 3" xfId="11368" xr:uid="{00000000-0005-0000-0000-000042010000}"/>
    <cellStyle name="20 % - Akzent4 4" xfId="360" xr:uid="{00000000-0005-0000-0000-000043010000}"/>
    <cellStyle name="20 % - Akzent4 4 2" xfId="361" xr:uid="{00000000-0005-0000-0000-000044010000}"/>
    <cellStyle name="20 % - Akzent4 4 2 2" xfId="3193" xr:uid="{00000000-0005-0000-0000-000045010000}"/>
    <cellStyle name="20 % - Akzent4 4 2 3" xfId="7091" xr:uid="{00000000-0005-0000-0000-000046010000}"/>
    <cellStyle name="20 % - Akzent4 4 2 4" xfId="10916" xr:uid="{00000000-0005-0000-0000-000047010000}"/>
    <cellStyle name="20 % - Akzent4 4 2 4 2" xfId="12138" xr:uid="{00000000-0005-0000-0000-000048010000}"/>
    <cellStyle name="20 % - Akzent4 4 2 4 3" xfId="11542" xr:uid="{00000000-0005-0000-0000-000049010000}"/>
    <cellStyle name="20 % - Akzent4 4 2 4 4" xfId="12170" xr:uid="{00000000-0005-0000-0000-00004A010000}"/>
    <cellStyle name="20 % - Akzent4 4 2 4 5" xfId="12240" xr:uid="{00000000-0005-0000-0000-00004B010000}"/>
    <cellStyle name="20 % - Akzent4 4 3" xfId="7090" xr:uid="{00000000-0005-0000-0000-00004C010000}"/>
    <cellStyle name="20 % - Akzent4 4 3 2" xfId="11867" xr:uid="{00000000-0005-0000-0000-00004D010000}"/>
    <cellStyle name="20 % - Akzent4 4 3 3" xfId="11369" xr:uid="{00000000-0005-0000-0000-00004E010000}"/>
    <cellStyle name="20 % - Akzent4 5" xfId="362" xr:uid="{00000000-0005-0000-0000-00004F010000}"/>
    <cellStyle name="20 % - Akzent4 5 2" xfId="7093" xr:uid="{00000000-0005-0000-0000-000050010000}"/>
    <cellStyle name="20 % - Akzent4 5 2 2" xfId="9121" xr:uid="{00000000-0005-0000-0000-000051010000}"/>
    <cellStyle name="20 % - Akzent4 5 2 2 2" xfId="12043" xr:uid="{00000000-0005-0000-0000-000052010000}"/>
    <cellStyle name="20 % - Akzent4 5 2 2 3" xfId="11868" xr:uid="{00000000-0005-0000-0000-000053010000}"/>
    <cellStyle name="20 % - Akzent4 5 3" xfId="7094" xr:uid="{00000000-0005-0000-0000-000054010000}"/>
    <cellStyle name="20 % - Akzent4 5 4" xfId="7092" xr:uid="{00000000-0005-0000-0000-000055010000}"/>
    <cellStyle name="20 % - Akzent4 5 5" xfId="9246" xr:uid="{00000000-0005-0000-0000-000056010000}"/>
    <cellStyle name="20 % - Akzent4 6" xfId="7095" xr:uid="{00000000-0005-0000-0000-000057010000}"/>
    <cellStyle name="20 % - Akzent4 6 2" xfId="7096" xr:uid="{00000000-0005-0000-0000-000058010000}"/>
    <cellStyle name="20 % - Akzent4 6 2 2" xfId="8967" xr:uid="{00000000-0005-0000-0000-000059010000}"/>
    <cellStyle name="20 % - Akzent4 6 3" xfId="7097" xr:uid="{00000000-0005-0000-0000-00005A010000}"/>
    <cellStyle name="20 % - Akzent4 6 3 2" xfId="8695" xr:uid="{00000000-0005-0000-0000-00005B010000}"/>
    <cellStyle name="20 % - Akzent4 6 4" xfId="7098" xr:uid="{00000000-0005-0000-0000-00005C010000}"/>
    <cellStyle name="20 % - Akzent4 6 4 2" xfId="9122" xr:uid="{00000000-0005-0000-0000-00005D010000}"/>
    <cellStyle name="20 % - Akzent4 6 5" xfId="8895" xr:uid="{00000000-0005-0000-0000-00005E010000}"/>
    <cellStyle name="20 % - Akzent4 6 5 2" xfId="11980" xr:uid="{00000000-0005-0000-0000-00005F010000}"/>
    <cellStyle name="20 % - Akzent4 6 5 3" xfId="11869" xr:uid="{00000000-0005-0000-0000-000060010000}"/>
    <cellStyle name="20 % - Akzent4 7" xfId="7099" xr:uid="{00000000-0005-0000-0000-000061010000}"/>
    <cellStyle name="20 % - Akzent4 7 2" xfId="7100" xr:uid="{00000000-0005-0000-0000-000062010000}"/>
    <cellStyle name="20 % - Akzent4 7 2 2" xfId="9147" xr:uid="{00000000-0005-0000-0000-000063010000}"/>
    <cellStyle name="20 % - Akzent4 7 3" xfId="7101" xr:uid="{00000000-0005-0000-0000-000064010000}"/>
    <cellStyle name="20 % - Akzent4 7 3 2" xfId="10917" xr:uid="{00000000-0005-0000-0000-000065010000}"/>
    <cellStyle name="20 % - Akzent4 7 4" xfId="8896" xr:uid="{00000000-0005-0000-0000-000066010000}"/>
    <cellStyle name="20 % - Akzent4 7 4 2" xfId="11981" xr:uid="{00000000-0005-0000-0000-000067010000}"/>
    <cellStyle name="20 % - Akzent4 7 4 3" xfId="11870" xr:uid="{00000000-0005-0000-0000-000068010000}"/>
    <cellStyle name="20 % - Akzent4 8" xfId="7102" xr:uid="{00000000-0005-0000-0000-000069010000}"/>
    <cellStyle name="20 % - Akzent4 8 2" xfId="8897" xr:uid="{00000000-0005-0000-0000-00006A010000}"/>
    <cellStyle name="20 % - Akzent4 8 2 2" xfId="11982" xr:uid="{00000000-0005-0000-0000-00006B010000}"/>
    <cellStyle name="20 % - Akzent4 8 2 3" xfId="11871" xr:uid="{00000000-0005-0000-0000-00006C010000}"/>
    <cellStyle name="20 % - Akzent4 9" xfId="7103" xr:uid="{00000000-0005-0000-0000-00006D010000}"/>
    <cellStyle name="20 % - Akzent4 9 2" xfId="9148" xr:uid="{00000000-0005-0000-0000-00006E010000}"/>
    <cellStyle name="20 % - Akzent4 9 3" xfId="9009" xr:uid="{00000000-0005-0000-0000-00006F010000}"/>
    <cellStyle name="20 % - Akzent5 10" xfId="7104" xr:uid="{00000000-0005-0000-0000-000070010000}"/>
    <cellStyle name="20 % - Akzent5 10 2" xfId="9010" xr:uid="{00000000-0005-0000-0000-000071010000}"/>
    <cellStyle name="20 % - Akzent5 11" xfId="7105" xr:uid="{00000000-0005-0000-0000-000072010000}"/>
    <cellStyle name="20 % - Akzent5 11 2" xfId="9182" xr:uid="{00000000-0005-0000-0000-000073010000}"/>
    <cellStyle name="20 % - Akzent5 11 3" xfId="9011" xr:uid="{00000000-0005-0000-0000-000074010000}"/>
    <cellStyle name="20 % - Akzent5 12" xfId="7106" xr:uid="{00000000-0005-0000-0000-000075010000}"/>
    <cellStyle name="20 % - Akzent5 12 2" xfId="9183" xr:uid="{00000000-0005-0000-0000-000076010000}"/>
    <cellStyle name="20 % - Akzent5 12 3" xfId="9012" xr:uid="{00000000-0005-0000-0000-000077010000}"/>
    <cellStyle name="20 % - Akzent5 13" xfId="7107" xr:uid="{00000000-0005-0000-0000-000078010000}"/>
    <cellStyle name="20 % - Akzent5 13 2" xfId="9184" xr:uid="{00000000-0005-0000-0000-000079010000}"/>
    <cellStyle name="20 % - Akzent5 13 3" xfId="9013" xr:uid="{00000000-0005-0000-0000-00007A010000}"/>
    <cellStyle name="20 % - Akzent5 14" xfId="7108" xr:uid="{00000000-0005-0000-0000-00007B010000}"/>
    <cellStyle name="20 % - Akzent5 14 2" xfId="9014" xr:uid="{00000000-0005-0000-0000-00007C010000}"/>
    <cellStyle name="20 % - Akzent5 15" xfId="7109" xr:uid="{00000000-0005-0000-0000-00007D010000}"/>
    <cellStyle name="20 % - Akzent5 15 2" xfId="9218" xr:uid="{00000000-0005-0000-0000-00007E010000}"/>
    <cellStyle name="20 % - Akzent5 16" xfId="7110" xr:uid="{00000000-0005-0000-0000-00007F010000}"/>
    <cellStyle name="20 % - Akzent5 16 2" xfId="9219" xr:uid="{00000000-0005-0000-0000-000080010000}"/>
    <cellStyle name="20 % - Akzent5 17" xfId="7166" xr:uid="{00000000-0005-0000-0000-000081010000}"/>
    <cellStyle name="20 % - Akzent5 2" xfId="207" xr:uid="{00000000-0005-0000-0000-000082010000}"/>
    <cellStyle name="20 % - Akzent5 2 2" xfId="363" xr:uid="{00000000-0005-0000-0000-000083010000}"/>
    <cellStyle name="20 % - Akzent5 2 2 2" xfId="7111" xr:uid="{00000000-0005-0000-0000-000084010000}"/>
    <cellStyle name="20 % - Akzent5 2 2 3" xfId="9094" xr:uid="{00000000-0005-0000-0000-000085010000}"/>
    <cellStyle name="20 % - Akzent5 2 3" xfId="7112" xr:uid="{00000000-0005-0000-0000-000086010000}"/>
    <cellStyle name="20 % - Akzent5 2 3 2" xfId="8696" xr:uid="{00000000-0005-0000-0000-000087010000}"/>
    <cellStyle name="20 % - Akzent5 2 3 3" xfId="11872" xr:uid="{00000000-0005-0000-0000-000088010000}"/>
    <cellStyle name="20 % - Akzent5 2 3 4" xfId="11370" xr:uid="{00000000-0005-0000-0000-000089010000}"/>
    <cellStyle name="20 % - Akzent5 2 4" xfId="7113" xr:uid="{00000000-0005-0000-0000-00008A010000}"/>
    <cellStyle name="20 % - Akzent5 2 4 2" xfId="10918" xr:uid="{00000000-0005-0000-0000-00008B010000}"/>
    <cellStyle name="20 % - Akzent5 2 5" xfId="7114" xr:uid="{00000000-0005-0000-0000-00008C010000}"/>
    <cellStyle name="20 % - Akzent5 2 5 2" xfId="10919" xr:uid="{00000000-0005-0000-0000-00008D010000}"/>
    <cellStyle name="20 % - Akzent5 2 6" xfId="7115" xr:uid="{00000000-0005-0000-0000-00008E010000}"/>
    <cellStyle name="20 % - Akzent5 2 6 2" xfId="10920" xr:uid="{00000000-0005-0000-0000-00008F010000}"/>
    <cellStyle name="20 % - Akzent5 2 7" xfId="10717" xr:uid="{00000000-0005-0000-0000-000090010000}"/>
    <cellStyle name="20 % - Akzent5 3" xfId="364" xr:uid="{00000000-0005-0000-0000-000091010000}"/>
    <cellStyle name="20 % - Akzent5 3 2" xfId="365" xr:uid="{00000000-0005-0000-0000-000092010000}"/>
    <cellStyle name="20 % - Akzent5 3 2 2" xfId="7116" xr:uid="{00000000-0005-0000-0000-000093010000}"/>
    <cellStyle name="20 % - Akzent5 3 2 3" xfId="9103" xr:uid="{00000000-0005-0000-0000-000094010000}"/>
    <cellStyle name="20 % - Akzent5 3 3" xfId="366" xr:uid="{00000000-0005-0000-0000-000095010000}"/>
    <cellStyle name="20 % - Akzent5 3 4" xfId="10718" xr:uid="{00000000-0005-0000-0000-000096010000}"/>
    <cellStyle name="20 % - Akzent5 3 4 2" xfId="12094" xr:uid="{00000000-0005-0000-0000-000097010000}"/>
    <cellStyle name="20 % - Akzent5 3 4 3" xfId="11371" xr:uid="{00000000-0005-0000-0000-000098010000}"/>
    <cellStyle name="20 % - Akzent5 4" xfId="367" xr:uid="{00000000-0005-0000-0000-000099010000}"/>
    <cellStyle name="20 % - Akzent5 4 2" xfId="368" xr:uid="{00000000-0005-0000-0000-00009A010000}"/>
    <cellStyle name="20 % - Akzent5 4 2 2" xfId="7118" xr:uid="{00000000-0005-0000-0000-00009B010000}"/>
    <cellStyle name="20 % - Akzent5 4 2 3" xfId="10921" xr:uid="{00000000-0005-0000-0000-00009C010000}"/>
    <cellStyle name="20 % - Akzent5 4 3" xfId="7117" xr:uid="{00000000-0005-0000-0000-00009D010000}"/>
    <cellStyle name="20 % - Akzent5 4 3 2" xfId="11873" xr:uid="{00000000-0005-0000-0000-00009E010000}"/>
    <cellStyle name="20 % - Akzent5 4 3 3" xfId="11372" xr:uid="{00000000-0005-0000-0000-00009F010000}"/>
    <cellStyle name="20 % - Akzent5 5" xfId="369" xr:uid="{00000000-0005-0000-0000-0000A0010000}"/>
    <cellStyle name="20 % - Akzent5 5 2" xfId="7120" xr:uid="{00000000-0005-0000-0000-0000A1010000}"/>
    <cellStyle name="20 % - Akzent5 5 2 2" xfId="9123" xr:uid="{00000000-0005-0000-0000-0000A2010000}"/>
    <cellStyle name="20 % - Akzent5 5 2 2 2" xfId="12044" xr:uid="{00000000-0005-0000-0000-0000A3010000}"/>
    <cellStyle name="20 % - Akzent5 5 2 2 3" xfId="11874" xr:uid="{00000000-0005-0000-0000-0000A4010000}"/>
    <cellStyle name="20 % - Akzent5 5 3" xfId="7121" xr:uid="{00000000-0005-0000-0000-0000A5010000}"/>
    <cellStyle name="20 % - Akzent5 5 4" xfId="7119" xr:uid="{00000000-0005-0000-0000-0000A6010000}"/>
    <cellStyle name="20 % - Akzent5 5 5" xfId="8848" xr:uid="{00000000-0005-0000-0000-0000A7010000}"/>
    <cellStyle name="20 % - Akzent5 6" xfId="7122" xr:uid="{00000000-0005-0000-0000-0000A8010000}"/>
    <cellStyle name="20 % - Akzent5 6 2" xfId="7123" xr:uid="{00000000-0005-0000-0000-0000A9010000}"/>
    <cellStyle name="20 % - Akzent5 6 2 2" xfId="8968" xr:uid="{00000000-0005-0000-0000-0000AA010000}"/>
    <cellStyle name="20 % - Akzent5 6 3" xfId="7124" xr:uid="{00000000-0005-0000-0000-0000AB010000}"/>
    <cellStyle name="20 % - Akzent5 6 3 2" xfId="8697" xr:uid="{00000000-0005-0000-0000-0000AC010000}"/>
    <cellStyle name="20 % - Akzent5 6 4" xfId="7125" xr:uid="{00000000-0005-0000-0000-0000AD010000}"/>
    <cellStyle name="20 % - Akzent5 6 4 2" xfId="9124" xr:uid="{00000000-0005-0000-0000-0000AE010000}"/>
    <cellStyle name="20 % - Akzent5 6 5" xfId="8898" xr:uid="{00000000-0005-0000-0000-0000AF010000}"/>
    <cellStyle name="20 % - Akzent5 6 5 2" xfId="11983" xr:uid="{00000000-0005-0000-0000-0000B0010000}"/>
    <cellStyle name="20 % - Akzent5 6 5 3" xfId="11875" xr:uid="{00000000-0005-0000-0000-0000B1010000}"/>
    <cellStyle name="20 % - Akzent5 7" xfId="7126" xr:uid="{00000000-0005-0000-0000-0000B2010000}"/>
    <cellStyle name="20 % - Akzent5 7 2" xfId="7127" xr:uid="{00000000-0005-0000-0000-0000B3010000}"/>
    <cellStyle name="20 % - Akzent5 7 2 2" xfId="9149" xr:uid="{00000000-0005-0000-0000-0000B4010000}"/>
    <cellStyle name="20 % - Akzent5 7 3" xfId="7128" xr:uid="{00000000-0005-0000-0000-0000B5010000}"/>
    <cellStyle name="20 % - Akzent5 7 3 2" xfId="10922" xr:uid="{00000000-0005-0000-0000-0000B6010000}"/>
    <cellStyle name="20 % - Akzent5 7 4" xfId="8899" xr:uid="{00000000-0005-0000-0000-0000B7010000}"/>
    <cellStyle name="20 % - Akzent5 7 4 2" xfId="11984" xr:uid="{00000000-0005-0000-0000-0000B8010000}"/>
    <cellStyle name="20 % - Akzent5 7 4 3" xfId="11876" xr:uid="{00000000-0005-0000-0000-0000B9010000}"/>
    <cellStyle name="20 % - Akzent5 8" xfId="7129" xr:uid="{00000000-0005-0000-0000-0000BA010000}"/>
    <cellStyle name="20 % - Akzent5 8 2" xfId="8900" xr:uid="{00000000-0005-0000-0000-0000BB010000}"/>
    <cellStyle name="20 % - Akzent5 8 2 2" xfId="11985" xr:uid="{00000000-0005-0000-0000-0000BC010000}"/>
    <cellStyle name="20 % - Akzent5 8 2 3" xfId="11877" xr:uid="{00000000-0005-0000-0000-0000BD010000}"/>
    <cellStyle name="20 % - Akzent5 9" xfId="7130" xr:uid="{00000000-0005-0000-0000-0000BE010000}"/>
    <cellStyle name="20 % - Akzent5 9 2" xfId="9150" xr:uid="{00000000-0005-0000-0000-0000BF010000}"/>
    <cellStyle name="20 % - Akzent5 9 3" xfId="9015" xr:uid="{00000000-0005-0000-0000-0000C0010000}"/>
    <cellStyle name="20 % - Akzent6 10" xfId="7131" xr:uid="{00000000-0005-0000-0000-0000C1010000}"/>
    <cellStyle name="20 % - Akzent6 10 2" xfId="9016" xr:uid="{00000000-0005-0000-0000-0000C2010000}"/>
    <cellStyle name="20 % - Akzent6 11" xfId="7132" xr:uid="{00000000-0005-0000-0000-0000C3010000}"/>
    <cellStyle name="20 % - Akzent6 11 2" xfId="9185" xr:uid="{00000000-0005-0000-0000-0000C4010000}"/>
    <cellStyle name="20 % - Akzent6 11 3" xfId="9017" xr:uid="{00000000-0005-0000-0000-0000C5010000}"/>
    <cellStyle name="20 % - Akzent6 12" xfId="7133" xr:uid="{00000000-0005-0000-0000-0000C6010000}"/>
    <cellStyle name="20 % - Akzent6 12 2" xfId="9186" xr:uid="{00000000-0005-0000-0000-0000C7010000}"/>
    <cellStyle name="20 % - Akzent6 12 3" xfId="9018" xr:uid="{00000000-0005-0000-0000-0000C8010000}"/>
    <cellStyle name="20 % - Akzent6 13" xfId="7134" xr:uid="{00000000-0005-0000-0000-0000C9010000}"/>
    <cellStyle name="20 % - Akzent6 13 2" xfId="9187" xr:uid="{00000000-0005-0000-0000-0000CA010000}"/>
    <cellStyle name="20 % - Akzent6 13 3" xfId="9019" xr:uid="{00000000-0005-0000-0000-0000CB010000}"/>
    <cellStyle name="20 % - Akzent6 14" xfId="7135" xr:uid="{00000000-0005-0000-0000-0000CC010000}"/>
    <cellStyle name="20 % - Akzent6 14 2" xfId="9020" xr:uid="{00000000-0005-0000-0000-0000CD010000}"/>
    <cellStyle name="20 % - Akzent6 15" xfId="7136" xr:uid="{00000000-0005-0000-0000-0000CE010000}"/>
    <cellStyle name="20 % - Akzent6 15 2" xfId="9220" xr:uid="{00000000-0005-0000-0000-0000CF010000}"/>
    <cellStyle name="20 % - Akzent6 16" xfId="7137" xr:uid="{00000000-0005-0000-0000-0000D0010000}"/>
    <cellStyle name="20 % - Akzent6 16 2" xfId="9221" xr:uid="{00000000-0005-0000-0000-0000D1010000}"/>
    <cellStyle name="20 % - Akzent6 17" xfId="7168" xr:uid="{00000000-0005-0000-0000-0000D2010000}"/>
    <cellStyle name="20 % - Akzent6 2" xfId="208" xr:uid="{00000000-0005-0000-0000-0000D3010000}"/>
    <cellStyle name="20 % - Akzent6 2 2" xfId="370" xr:uid="{00000000-0005-0000-0000-0000D4010000}"/>
    <cellStyle name="20 % - Akzent6 2 2 2" xfId="7138" xr:uid="{00000000-0005-0000-0000-0000D5010000}"/>
    <cellStyle name="20 % - Akzent6 2 2 3" xfId="9096" xr:uid="{00000000-0005-0000-0000-0000D6010000}"/>
    <cellStyle name="20 % - Akzent6 2 3" xfId="7139" xr:uid="{00000000-0005-0000-0000-0000D7010000}"/>
    <cellStyle name="20 % - Akzent6 2 3 2" xfId="8698" xr:uid="{00000000-0005-0000-0000-0000D8010000}"/>
    <cellStyle name="20 % - Akzent6 2 3 3" xfId="11878" xr:uid="{00000000-0005-0000-0000-0000D9010000}"/>
    <cellStyle name="20 % - Akzent6 2 3 4" xfId="11373" xr:uid="{00000000-0005-0000-0000-0000DA010000}"/>
    <cellStyle name="20 % - Akzent6 2 4" xfId="7140" xr:uid="{00000000-0005-0000-0000-0000DB010000}"/>
    <cellStyle name="20 % - Akzent6 2 4 2" xfId="10923" xr:uid="{00000000-0005-0000-0000-0000DC010000}"/>
    <cellStyle name="20 % - Akzent6 2 5" xfId="7141" xr:uid="{00000000-0005-0000-0000-0000DD010000}"/>
    <cellStyle name="20 % - Akzent6 2 5 2" xfId="10924" xr:uid="{00000000-0005-0000-0000-0000DE010000}"/>
    <cellStyle name="20 % - Akzent6 2 6" xfId="7142" xr:uid="{00000000-0005-0000-0000-0000DF010000}"/>
    <cellStyle name="20 % - Akzent6 2 6 2" xfId="10925" xr:uid="{00000000-0005-0000-0000-0000E0010000}"/>
    <cellStyle name="20 % - Akzent6 2 7" xfId="10719" xr:uid="{00000000-0005-0000-0000-0000E1010000}"/>
    <cellStyle name="20 % - Akzent6 3" xfId="371" xr:uid="{00000000-0005-0000-0000-0000E2010000}"/>
    <cellStyle name="20 % - Akzent6 3 2" xfId="372" xr:uid="{00000000-0005-0000-0000-0000E3010000}"/>
    <cellStyle name="20 % - Akzent6 3 2 2" xfId="7143" xr:uid="{00000000-0005-0000-0000-0000E4010000}"/>
    <cellStyle name="20 % - Akzent6 3 2 3" xfId="9104" xr:uid="{00000000-0005-0000-0000-0000E5010000}"/>
    <cellStyle name="20 % - Akzent6 3 3" xfId="373" xr:uid="{00000000-0005-0000-0000-0000E6010000}"/>
    <cellStyle name="20 % - Akzent6 3 4" xfId="10720" xr:uid="{00000000-0005-0000-0000-0000E7010000}"/>
    <cellStyle name="20 % - Akzent6 3 4 2" xfId="12095" xr:uid="{00000000-0005-0000-0000-0000E8010000}"/>
    <cellStyle name="20 % - Akzent6 3 4 3" xfId="11374" xr:uid="{00000000-0005-0000-0000-0000E9010000}"/>
    <cellStyle name="20 % - Akzent6 4" xfId="374" xr:uid="{00000000-0005-0000-0000-0000EA010000}"/>
    <cellStyle name="20 % - Akzent6 4 2" xfId="375" xr:uid="{00000000-0005-0000-0000-0000EB010000}"/>
    <cellStyle name="20 % - Akzent6 4 2 2" xfId="7145" xr:uid="{00000000-0005-0000-0000-0000EC010000}"/>
    <cellStyle name="20 % - Akzent6 4 2 3" xfId="10926" xr:uid="{00000000-0005-0000-0000-0000ED010000}"/>
    <cellStyle name="20 % - Akzent6 4 3" xfId="7144" xr:uid="{00000000-0005-0000-0000-0000EE010000}"/>
    <cellStyle name="20 % - Akzent6 4 3 2" xfId="11879" xr:uid="{00000000-0005-0000-0000-0000EF010000}"/>
    <cellStyle name="20 % - Akzent6 4 3 3" xfId="11375" xr:uid="{00000000-0005-0000-0000-0000F0010000}"/>
    <cellStyle name="20 % - Akzent6 5" xfId="376" xr:uid="{00000000-0005-0000-0000-0000F1010000}"/>
    <cellStyle name="20 % - Akzent6 5 2" xfId="7147" xr:uid="{00000000-0005-0000-0000-0000F2010000}"/>
    <cellStyle name="20 % - Akzent6 5 2 2" xfId="9125" xr:uid="{00000000-0005-0000-0000-0000F3010000}"/>
    <cellStyle name="20 % - Akzent6 5 2 2 2" xfId="12045" xr:uid="{00000000-0005-0000-0000-0000F4010000}"/>
    <cellStyle name="20 % - Akzent6 5 2 2 3" xfId="11880" xr:uid="{00000000-0005-0000-0000-0000F5010000}"/>
    <cellStyle name="20 % - Akzent6 5 3" xfId="7148" xr:uid="{00000000-0005-0000-0000-0000F6010000}"/>
    <cellStyle name="20 % - Akzent6 5 4" xfId="7146" xr:uid="{00000000-0005-0000-0000-0000F7010000}"/>
    <cellStyle name="20 % - Akzent6 5 5" xfId="8849" xr:uid="{00000000-0005-0000-0000-0000F8010000}"/>
    <cellStyle name="20 % - Akzent6 6" xfId="7149" xr:uid="{00000000-0005-0000-0000-0000F9010000}"/>
    <cellStyle name="20 % - Akzent6 6 2" xfId="7150" xr:uid="{00000000-0005-0000-0000-0000FA010000}"/>
    <cellStyle name="20 % - Akzent6 6 2 2" xfId="8969" xr:uid="{00000000-0005-0000-0000-0000FB010000}"/>
    <cellStyle name="20 % - Akzent6 6 3" xfId="7151" xr:uid="{00000000-0005-0000-0000-0000FC010000}"/>
    <cellStyle name="20 % - Akzent6 6 3 2" xfId="8699" xr:uid="{00000000-0005-0000-0000-0000FD010000}"/>
    <cellStyle name="20 % - Akzent6 6 4" xfId="7152" xr:uid="{00000000-0005-0000-0000-0000FE010000}"/>
    <cellStyle name="20 % - Akzent6 6 4 2" xfId="9126" xr:uid="{00000000-0005-0000-0000-0000FF010000}"/>
    <cellStyle name="20 % - Akzent6 6 5" xfId="8901" xr:uid="{00000000-0005-0000-0000-000000020000}"/>
    <cellStyle name="20 % - Akzent6 6 5 2" xfId="11986" xr:uid="{00000000-0005-0000-0000-000001020000}"/>
    <cellStyle name="20 % - Akzent6 6 5 3" xfId="11881" xr:uid="{00000000-0005-0000-0000-000002020000}"/>
    <cellStyle name="20 % - Akzent6 7" xfId="7153" xr:uid="{00000000-0005-0000-0000-000003020000}"/>
    <cellStyle name="20 % - Akzent6 7 2" xfId="7154" xr:uid="{00000000-0005-0000-0000-000004020000}"/>
    <cellStyle name="20 % - Akzent6 7 2 2" xfId="9151" xr:uid="{00000000-0005-0000-0000-000005020000}"/>
    <cellStyle name="20 % - Akzent6 7 3" xfId="7155" xr:uid="{00000000-0005-0000-0000-000006020000}"/>
    <cellStyle name="20 % - Akzent6 7 3 2" xfId="10927" xr:uid="{00000000-0005-0000-0000-000007020000}"/>
    <cellStyle name="20 % - Akzent6 7 4" xfId="8902" xr:uid="{00000000-0005-0000-0000-000008020000}"/>
    <cellStyle name="20 % - Akzent6 7 4 2" xfId="11987" xr:uid="{00000000-0005-0000-0000-000009020000}"/>
    <cellStyle name="20 % - Akzent6 7 4 3" xfId="11882" xr:uid="{00000000-0005-0000-0000-00000A020000}"/>
    <cellStyle name="20 % - Akzent6 8" xfId="7156" xr:uid="{00000000-0005-0000-0000-00000B020000}"/>
    <cellStyle name="20 % - Akzent6 8 2" xfId="8903" xr:uid="{00000000-0005-0000-0000-00000C020000}"/>
    <cellStyle name="20 % - Akzent6 8 2 2" xfId="11988" xr:uid="{00000000-0005-0000-0000-00000D020000}"/>
    <cellStyle name="20 % - Akzent6 8 2 3" xfId="11883" xr:uid="{00000000-0005-0000-0000-00000E020000}"/>
    <cellStyle name="20 % - Akzent6 9" xfId="7157" xr:uid="{00000000-0005-0000-0000-00000F020000}"/>
    <cellStyle name="20 % - Akzent6 9 2" xfId="9152" xr:uid="{00000000-0005-0000-0000-000010020000}"/>
    <cellStyle name="20 % - Akzent6 9 3" xfId="9021" xr:uid="{00000000-0005-0000-0000-000011020000}"/>
    <cellStyle name="20% - Accent1 2" xfId="7159" xr:uid="{00000000-0005-0000-0000-000012020000}"/>
    <cellStyle name="20% - Accent1 2 2" xfId="10928" xr:uid="{00000000-0005-0000-0000-000013020000}"/>
    <cellStyle name="20% - Accent1 3" xfId="42946" xr:uid="{00000000-0005-0000-0000-000014020000}"/>
    <cellStyle name="20% - Accent2 2" xfId="7161" xr:uid="{00000000-0005-0000-0000-000015020000}"/>
    <cellStyle name="20% - Accent2 2 2" xfId="10929" xr:uid="{00000000-0005-0000-0000-000016020000}"/>
    <cellStyle name="20% - Accent2 3" xfId="42950" xr:uid="{00000000-0005-0000-0000-000017020000}"/>
    <cellStyle name="20% - Accent3 2" xfId="7163" xr:uid="{00000000-0005-0000-0000-000018020000}"/>
    <cellStyle name="20% - Accent3 2 2" xfId="10930" xr:uid="{00000000-0005-0000-0000-000019020000}"/>
    <cellStyle name="20% - Accent3 3" xfId="42954" xr:uid="{00000000-0005-0000-0000-00001A020000}"/>
    <cellStyle name="20% - Accent4 2" xfId="7165" xr:uid="{00000000-0005-0000-0000-00001B020000}"/>
    <cellStyle name="20% - Accent4 2 2" xfId="10931" xr:uid="{00000000-0005-0000-0000-00001C020000}"/>
    <cellStyle name="20% - Accent4 3" xfId="42958" xr:uid="{00000000-0005-0000-0000-00001D020000}"/>
    <cellStyle name="20% - Accent5 2" xfId="7167" xr:uid="{00000000-0005-0000-0000-00001E020000}"/>
    <cellStyle name="20% - Accent5 2 2" xfId="10932" xr:uid="{00000000-0005-0000-0000-00001F020000}"/>
    <cellStyle name="20% - Accent5 3" xfId="42962" xr:uid="{00000000-0005-0000-0000-000020020000}"/>
    <cellStyle name="20% - Accent6 2" xfId="7169" xr:uid="{00000000-0005-0000-0000-000021020000}"/>
    <cellStyle name="20% - Accent6 2 2" xfId="10933" xr:uid="{00000000-0005-0000-0000-000022020000}"/>
    <cellStyle name="20% - Accent6 3" xfId="42966" xr:uid="{00000000-0005-0000-0000-000023020000}"/>
    <cellStyle name="20% - Akzent1" xfId="377" xr:uid="{00000000-0005-0000-0000-000024020000}"/>
    <cellStyle name="20% - Akzent1 2" xfId="378" xr:uid="{00000000-0005-0000-0000-000025020000}"/>
    <cellStyle name="20% - Akzent1 2 2" xfId="3195" xr:uid="{00000000-0005-0000-0000-000026020000}"/>
    <cellStyle name="20% - Akzent1 2 2 2" xfId="7170" xr:uid="{00000000-0005-0000-0000-000027020000}"/>
    <cellStyle name="20% - Akzent1 2 3" xfId="3194" xr:uid="{00000000-0005-0000-0000-000028020000}"/>
    <cellStyle name="20% - Akzent1 2 3 2" xfId="7171" xr:uid="{00000000-0005-0000-0000-000029020000}"/>
    <cellStyle name="20% - Akzent1 2 4" xfId="11543" xr:uid="{00000000-0005-0000-0000-00002A020000}"/>
    <cellStyle name="20% - Akzent1 3" xfId="3196" xr:uid="{00000000-0005-0000-0000-00002B020000}"/>
    <cellStyle name="20% - Akzent1_11.04.19 - Tabellen" xfId="3197" xr:uid="{00000000-0005-0000-0000-00002C020000}"/>
    <cellStyle name="20% - Akzent2" xfId="379" xr:uid="{00000000-0005-0000-0000-00002D020000}"/>
    <cellStyle name="20% - Akzent2 2" xfId="380" xr:uid="{00000000-0005-0000-0000-00002E020000}"/>
    <cellStyle name="20% - Akzent2 2 2" xfId="3199" xr:uid="{00000000-0005-0000-0000-00002F020000}"/>
    <cellStyle name="20% - Akzent2 2 2 2" xfId="7172" xr:uid="{00000000-0005-0000-0000-000030020000}"/>
    <cellStyle name="20% - Akzent2 2 3" xfId="3198" xr:uid="{00000000-0005-0000-0000-000031020000}"/>
    <cellStyle name="20% - Akzent2 2 3 2" xfId="7173" xr:uid="{00000000-0005-0000-0000-000032020000}"/>
    <cellStyle name="20% - Akzent2 2 4" xfId="11544" xr:uid="{00000000-0005-0000-0000-000033020000}"/>
    <cellStyle name="20% - Akzent2 3" xfId="3200" xr:uid="{00000000-0005-0000-0000-000034020000}"/>
    <cellStyle name="20% - Akzent2_11.04.19 - Tabellen" xfId="3201" xr:uid="{00000000-0005-0000-0000-000035020000}"/>
    <cellStyle name="20% - Akzent3" xfId="381" xr:uid="{00000000-0005-0000-0000-000036020000}"/>
    <cellStyle name="20% - Akzent3 2" xfId="382" xr:uid="{00000000-0005-0000-0000-000037020000}"/>
    <cellStyle name="20% - Akzent3 2 2" xfId="3203" xr:uid="{00000000-0005-0000-0000-000038020000}"/>
    <cellStyle name="20% - Akzent3 2 2 2" xfId="7174" xr:uid="{00000000-0005-0000-0000-000039020000}"/>
    <cellStyle name="20% - Akzent3 2 3" xfId="3202" xr:uid="{00000000-0005-0000-0000-00003A020000}"/>
    <cellStyle name="20% - Akzent3 2 3 2" xfId="7175" xr:uid="{00000000-0005-0000-0000-00003B020000}"/>
    <cellStyle name="20% - Akzent3 2 4" xfId="11545" xr:uid="{00000000-0005-0000-0000-00003C020000}"/>
    <cellStyle name="20% - Akzent3 3" xfId="3204" xr:uid="{00000000-0005-0000-0000-00003D020000}"/>
    <cellStyle name="20% - Akzent3_11.04.19 - Tabellen" xfId="3205" xr:uid="{00000000-0005-0000-0000-00003E020000}"/>
    <cellStyle name="20% - Akzent4" xfId="383" xr:uid="{00000000-0005-0000-0000-00003F020000}"/>
    <cellStyle name="20% - Akzent4 2" xfId="384" xr:uid="{00000000-0005-0000-0000-000040020000}"/>
    <cellStyle name="20% - Akzent4 2 2" xfId="3207" xr:uid="{00000000-0005-0000-0000-000041020000}"/>
    <cellStyle name="20% - Akzent4 2 2 2" xfId="7176" xr:uid="{00000000-0005-0000-0000-000042020000}"/>
    <cellStyle name="20% - Akzent4 2 3" xfId="3206" xr:uid="{00000000-0005-0000-0000-000043020000}"/>
    <cellStyle name="20% - Akzent4 2 3 2" xfId="7177" xr:uid="{00000000-0005-0000-0000-000044020000}"/>
    <cellStyle name="20% - Akzent4 2 4" xfId="11546" xr:uid="{00000000-0005-0000-0000-000045020000}"/>
    <cellStyle name="20% - Akzent4 3" xfId="3208" xr:uid="{00000000-0005-0000-0000-000046020000}"/>
    <cellStyle name="20% - Akzent4_11.04.19 - Tabellen" xfId="3209" xr:uid="{00000000-0005-0000-0000-000047020000}"/>
    <cellStyle name="20% - Akzent5" xfId="385" xr:uid="{00000000-0005-0000-0000-000048020000}"/>
    <cellStyle name="20% - Akzent5 2" xfId="386" xr:uid="{00000000-0005-0000-0000-000049020000}"/>
    <cellStyle name="20% - Akzent5 2 2" xfId="3210" xr:uid="{00000000-0005-0000-0000-00004A020000}"/>
    <cellStyle name="20% - Akzent5 2 2 2" xfId="7178" xr:uid="{00000000-0005-0000-0000-00004B020000}"/>
    <cellStyle name="20% - Akzent5 2 3" xfId="7179" xr:uid="{00000000-0005-0000-0000-00004C020000}"/>
    <cellStyle name="20% - Akzent5 3" xfId="3211" xr:uid="{00000000-0005-0000-0000-00004D020000}"/>
    <cellStyle name="20% - Akzent5_BBE14 Abb. G2 MZ 130802" xfId="3212" xr:uid="{00000000-0005-0000-0000-00004E020000}"/>
    <cellStyle name="20% - Akzent6" xfId="387" xr:uid="{00000000-0005-0000-0000-00004F020000}"/>
    <cellStyle name="20% - Akzent6 2" xfId="388" xr:uid="{00000000-0005-0000-0000-000050020000}"/>
    <cellStyle name="20% - Akzent6 2 2" xfId="3214" xr:uid="{00000000-0005-0000-0000-000051020000}"/>
    <cellStyle name="20% - Akzent6 2 2 2" xfId="7180" xr:uid="{00000000-0005-0000-0000-000052020000}"/>
    <cellStyle name="20% - Akzent6 2 3" xfId="3213" xr:uid="{00000000-0005-0000-0000-000053020000}"/>
    <cellStyle name="20% - Akzent6 2 3 2" xfId="7181" xr:uid="{00000000-0005-0000-0000-000054020000}"/>
    <cellStyle name="20% - Akzent6 2 4" xfId="11547" xr:uid="{00000000-0005-0000-0000-000055020000}"/>
    <cellStyle name="20% - Akzent6 3" xfId="3215" xr:uid="{00000000-0005-0000-0000-000056020000}"/>
    <cellStyle name="20% - Akzent6_11.04.19 - Tabellen" xfId="3216" xr:uid="{00000000-0005-0000-0000-000057020000}"/>
    <cellStyle name="3mitP" xfId="3217" xr:uid="{00000000-0005-0000-0000-000058020000}"/>
    <cellStyle name="3mitP 2" xfId="7183" xr:uid="{00000000-0005-0000-0000-000059020000}"/>
    <cellStyle name="3mitP 2 2" xfId="10934" xr:uid="{00000000-0005-0000-0000-00005A020000}"/>
    <cellStyle name="3mitP 3" xfId="7182" xr:uid="{00000000-0005-0000-0000-00005B020000}"/>
    <cellStyle name="3ohneP" xfId="3218" xr:uid="{00000000-0005-0000-0000-00005C020000}"/>
    <cellStyle name="4" xfId="209" xr:uid="{00000000-0005-0000-0000-00005D020000}"/>
    <cellStyle name="4 2" xfId="389" xr:uid="{00000000-0005-0000-0000-00005E020000}"/>
    <cellStyle name="4 2 2" xfId="390" xr:uid="{00000000-0005-0000-0000-00005F020000}"/>
    <cellStyle name="4 2 2 2" xfId="391" xr:uid="{00000000-0005-0000-0000-000060020000}"/>
    <cellStyle name="4 2 2 2 2" xfId="392" xr:uid="{00000000-0005-0000-0000-000061020000}"/>
    <cellStyle name="4 2 2 2 2 2" xfId="12634" xr:uid="{00000000-0005-0000-0000-000062020000}"/>
    <cellStyle name="4 2 2 2 2 2 2" xfId="14610" xr:uid="{00000000-0005-0000-0000-000063020000}"/>
    <cellStyle name="4 2 2 2 2 2 2 2" xfId="16973" xr:uid="{00000000-0005-0000-0000-000064020000}"/>
    <cellStyle name="4 2 2 2 2 2 2 2 2" xfId="24132" xr:uid="{00000000-0005-0000-0000-000065020000}"/>
    <cellStyle name="4 2 2 2 2 2 2 2 2 2" xfId="38447" xr:uid="{00000000-0005-0000-0000-000066020000}"/>
    <cellStyle name="4 2 2 2 2 2 2 2 3" xfId="31288" xr:uid="{00000000-0005-0000-0000-000067020000}"/>
    <cellStyle name="4 2 2 2 2 2 2 3" xfId="19327" xr:uid="{00000000-0005-0000-0000-000068020000}"/>
    <cellStyle name="4 2 2 2 2 2 2 3 2" xfId="26464" xr:uid="{00000000-0005-0000-0000-000069020000}"/>
    <cellStyle name="4 2 2 2 2 2 2 3 2 2" xfId="40779" xr:uid="{00000000-0005-0000-0000-00006A020000}"/>
    <cellStyle name="4 2 2 2 2 2 2 3 3" xfId="33642" xr:uid="{00000000-0005-0000-0000-00006B020000}"/>
    <cellStyle name="4 2 2 2 2 2 2 4" xfId="20625" xr:uid="{00000000-0005-0000-0000-00006C020000}"/>
    <cellStyle name="4 2 2 2 2 2 2 4 2" xfId="27762" xr:uid="{00000000-0005-0000-0000-00006D020000}"/>
    <cellStyle name="4 2 2 2 2 2 2 4 2 2" xfId="42077" xr:uid="{00000000-0005-0000-0000-00006E020000}"/>
    <cellStyle name="4 2 2 2 2 2 2 4 3" xfId="34940" xr:uid="{00000000-0005-0000-0000-00006F020000}"/>
    <cellStyle name="4 2 2 2 2 2 2 5" xfId="21840" xr:uid="{00000000-0005-0000-0000-000070020000}"/>
    <cellStyle name="4 2 2 2 2 2 2 5 2" xfId="36155" xr:uid="{00000000-0005-0000-0000-000071020000}"/>
    <cellStyle name="4 2 2 2 2 2 2 6" xfId="28977" xr:uid="{00000000-0005-0000-0000-000072020000}"/>
    <cellStyle name="4 2 2 2 2 2 3" xfId="15003" xr:uid="{00000000-0005-0000-0000-000073020000}"/>
    <cellStyle name="4 2 2 2 2 2 3 2" xfId="22162" xr:uid="{00000000-0005-0000-0000-000074020000}"/>
    <cellStyle name="4 2 2 2 2 2 3 2 2" xfId="36477" xr:uid="{00000000-0005-0000-0000-000075020000}"/>
    <cellStyle name="4 2 2 2 2 2 3 3" xfId="29318" xr:uid="{00000000-0005-0000-0000-000076020000}"/>
    <cellStyle name="4 2 2 2 2 2 4" xfId="17357" xr:uid="{00000000-0005-0000-0000-000077020000}"/>
    <cellStyle name="4 2 2 2 2 2 4 2" xfId="24494" xr:uid="{00000000-0005-0000-0000-000078020000}"/>
    <cellStyle name="4 2 2 2 2 2 4 2 2" xfId="38809" xr:uid="{00000000-0005-0000-0000-000079020000}"/>
    <cellStyle name="4 2 2 2 2 2 4 3" xfId="31672" xr:uid="{00000000-0005-0000-0000-00007A020000}"/>
    <cellStyle name="4 2 2 2 3" xfId="393" xr:uid="{00000000-0005-0000-0000-00007B020000}"/>
    <cellStyle name="4 2 2 2 3 2" xfId="12635" xr:uid="{00000000-0005-0000-0000-00007C020000}"/>
    <cellStyle name="4 2 2 2 3 2 2" xfId="14012" xr:uid="{00000000-0005-0000-0000-00007D020000}"/>
    <cellStyle name="4 2 2 2 3 2 2 2" xfId="16381" xr:uid="{00000000-0005-0000-0000-00007E020000}"/>
    <cellStyle name="4 2 2 2 3 2 2 2 2" xfId="23540" xr:uid="{00000000-0005-0000-0000-00007F020000}"/>
    <cellStyle name="4 2 2 2 3 2 2 2 2 2" xfId="37855" xr:uid="{00000000-0005-0000-0000-000080020000}"/>
    <cellStyle name="4 2 2 2 3 2 2 2 3" xfId="30696" xr:uid="{00000000-0005-0000-0000-000081020000}"/>
    <cellStyle name="4 2 2 2 3 2 2 3" xfId="18735" xr:uid="{00000000-0005-0000-0000-000082020000}"/>
    <cellStyle name="4 2 2 2 3 2 2 3 2" xfId="25872" xr:uid="{00000000-0005-0000-0000-000083020000}"/>
    <cellStyle name="4 2 2 2 3 2 2 3 2 2" xfId="40187" xr:uid="{00000000-0005-0000-0000-000084020000}"/>
    <cellStyle name="4 2 2 2 3 2 2 3 3" xfId="33050" xr:uid="{00000000-0005-0000-0000-000085020000}"/>
    <cellStyle name="4 2 2 2 3 2 2 4" xfId="20103" xr:uid="{00000000-0005-0000-0000-000086020000}"/>
    <cellStyle name="4 2 2 2 3 2 2 4 2" xfId="27240" xr:uid="{00000000-0005-0000-0000-000087020000}"/>
    <cellStyle name="4 2 2 2 3 2 2 4 2 2" xfId="41555" xr:uid="{00000000-0005-0000-0000-000088020000}"/>
    <cellStyle name="4 2 2 2 3 2 2 4 3" xfId="34418" xr:uid="{00000000-0005-0000-0000-000089020000}"/>
    <cellStyle name="4 2 2 2 3 2 2 5" xfId="21318" xr:uid="{00000000-0005-0000-0000-00008A020000}"/>
    <cellStyle name="4 2 2 2 3 2 2 5 2" xfId="35633" xr:uid="{00000000-0005-0000-0000-00008B020000}"/>
    <cellStyle name="4 2 2 2 3 2 2 6" xfId="28455" xr:uid="{00000000-0005-0000-0000-00008C020000}"/>
    <cellStyle name="4 2 2 2 3 2 3" xfId="15004" xr:uid="{00000000-0005-0000-0000-00008D020000}"/>
    <cellStyle name="4 2 2 2 3 2 3 2" xfId="22163" xr:uid="{00000000-0005-0000-0000-00008E020000}"/>
    <cellStyle name="4 2 2 2 3 2 3 2 2" xfId="36478" xr:uid="{00000000-0005-0000-0000-00008F020000}"/>
    <cellStyle name="4 2 2 2 3 2 3 3" xfId="29319" xr:uid="{00000000-0005-0000-0000-000090020000}"/>
    <cellStyle name="4 2 2 2 3 2 4" xfId="17358" xr:uid="{00000000-0005-0000-0000-000091020000}"/>
    <cellStyle name="4 2 2 2 3 2 4 2" xfId="24495" xr:uid="{00000000-0005-0000-0000-000092020000}"/>
    <cellStyle name="4 2 2 2 3 2 4 2 2" xfId="38810" xr:uid="{00000000-0005-0000-0000-000093020000}"/>
    <cellStyle name="4 2 2 2 3 2 4 3" xfId="31673" xr:uid="{00000000-0005-0000-0000-000094020000}"/>
    <cellStyle name="4 2 2 2 4" xfId="394" xr:uid="{00000000-0005-0000-0000-000095020000}"/>
    <cellStyle name="4 2 2 2 4 2" xfId="12636" xr:uid="{00000000-0005-0000-0000-000096020000}"/>
    <cellStyle name="4 2 2 2 4 2 2" xfId="13641" xr:uid="{00000000-0005-0000-0000-000097020000}"/>
    <cellStyle name="4 2 2 2 4 2 2 2" xfId="16010" xr:uid="{00000000-0005-0000-0000-000098020000}"/>
    <cellStyle name="4 2 2 2 4 2 2 2 2" xfId="23169" xr:uid="{00000000-0005-0000-0000-000099020000}"/>
    <cellStyle name="4 2 2 2 4 2 2 2 2 2" xfId="37484" xr:uid="{00000000-0005-0000-0000-00009A020000}"/>
    <cellStyle name="4 2 2 2 4 2 2 2 3" xfId="30325" xr:uid="{00000000-0005-0000-0000-00009B020000}"/>
    <cellStyle name="4 2 2 2 4 2 2 3" xfId="18364" xr:uid="{00000000-0005-0000-0000-00009C020000}"/>
    <cellStyle name="4 2 2 2 4 2 2 3 2" xfId="25501" xr:uid="{00000000-0005-0000-0000-00009D020000}"/>
    <cellStyle name="4 2 2 2 4 2 2 3 2 2" xfId="39816" xr:uid="{00000000-0005-0000-0000-00009E020000}"/>
    <cellStyle name="4 2 2 2 4 2 2 3 3" xfId="32679" xr:uid="{00000000-0005-0000-0000-00009F020000}"/>
    <cellStyle name="4 2 2 2 4 2 2 4" xfId="19890" xr:uid="{00000000-0005-0000-0000-0000A0020000}"/>
    <cellStyle name="4 2 2 2 4 2 2 4 2" xfId="27027" xr:uid="{00000000-0005-0000-0000-0000A1020000}"/>
    <cellStyle name="4 2 2 2 4 2 2 4 2 2" xfId="41342" xr:uid="{00000000-0005-0000-0000-0000A2020000}"/>
    <cellStyle name="4 2 2 2 4 2 2 4 3" xfId="34205" xr:uid="{00000000-0005-0000-0000-0000A3020000}"/>
    <cellStyle name="4 2 2 2 4 2 2 5" xfId="21105" xr:uid="{00000000-0005-0000-0000-0000A4020000}"/>
    <cellStyle name="4 2 2 2 4 2 2 5 2" xfId="35420" xr:uid="{00000000-0005-0000-0000-0000A5020000}"/>
    <cellStyle name="4 2 2 2 4 2 2 6" xfId="28242" xr:uid="{00000000-0005-0000-0000-0000A6020000}"/>
    <cellStyle name="4 2 2 2 4 2 3" xfId="15005" xr:uid="{00000000-0005-0000-0000-0000A7020000}"/>
    <cellStyle name="4 2 2 2 4 2 3 2" xfId="22164" xr:uid="{00000000-0005-0000-0000-0000A8020000}"/>
    <cellStyle name="4 2 2 2 4 2 3 2 2" xfId="36479" xr:uid="{00000000-0005-0000-0000-0000A9020000}"/>
    <cellStyle name="4 2 2 2 4 2 3 3" xfId="29320" xr:uid="{00000000-0005-0000-0000-0000AA020000}"/>
    <cellStyle name="4 2 2 2 4 2 4" xfId="17359" xr:uid="{00000000-0005-0000-0000-0000AB020000}"/>
    <cellStyle name="4 2 2 2 4 2 4 2" xfId="24496" xr:uid="{00000000-0005-0000-0000-0000AC020000}"/>
    <cellStyle name="4 2 2 2 4 2 4 2 2" xfId="38811" xr:uid="{00000000-0005-0000-0000-0000AD020000}"/>
    <cellStyle name="4 2 2 2 4 2 4 3" xfId="31674" xr:uid="{00000000-0005-0000-0000-0000AE020000}"/>
    <cellStyle name="4 2 2 2 5" xfId="395" xr:uid="{00000000-0005-0000-0000-0000AF020000}"/>
    <cellStyle name="4 2 2 2 5 2" xfId="12637" xr:uid="{00000000-0005-0000-0000-0000B0020000}"/>
    <cellStyle name="4 2 2 2 5 2 2" xfId="14638" xr:uid="{00000000-0005-0000-0000-0000B1020000}"/>
    <cellStyle name="4 2 2 2 5 2 2 2" xfId="17001" xr:uid="{00000000-0005-0000-0000-0000B2020000}"/>
    <cellStyle name="4 2 2 2 5 2 2 2 2" xfId="24160" xr:uid="{00000000-0005-0000-0000-0000B3020000}"/>
    <cellStyle name="4 2 2 2 5 2 2 2 2 2" xfId="38475" xr:uid="{00000000-0005-0000-0000-0000B4020000}"/>
    <cellStyle name="4 2 2 2 5 2 2 2 3" xfId="31316" xr:uid="{00000000-0005-0000-0000-0000B5020000}"/>
    <cellStyle name="4 2 2 2 5 2 2 3" xfId="19355" xr:uid="{00000000-0005-0000-0000-0000B6020000}"/>
    <cellStyle name="4 2 2 2 5 2 2 3 2" xfId="26492" xr:uid="{00000000-0005-0000-0000-0000B7020000}"/>
    <cellStyle name="4 2 2 2 5 2 2 3 2 2" xfId="40807" xr:uid="{00000000-0005-0000-0000-0000B8020000}"/>
    <cellStyle name="4 2 2 2 5 2 2 3 3" xfId="33670" xr:uid="{00000000-0005-0000-0000-0000B9020000}"/>
    <cellStyle name="4 2 2 2 5 2 2 4" xfId="20653" xr:uid="{00000000-0005-0000-0000-0000BA020000}"/>
    <cellStyle name="4 2 2 2 5 2 2 4 2" xfId="27790" xr:uid="{00000000-0005-0000-0000-0000BB020000}"/>
    <cellStyle name="4 2 2 2 5 2 2 4 2 2" xfId="42105" xr:uid="{00000000-0005-0000-0000-0000BC020000}"/>
    <cellStyle name="4 2 2 2 5 2 2 4 3" xfId="34968" xr:uid="{00000000-0005-0000-0000-0000BD020000}"/>
    <cellStyle name="4 2 2 2 5 2 2 5" xfId="21868" xr:uid="{00000000-0005-0000-0000-0000BE020000}"/>
    <cellStyle name="4 2 2 2 5 2 2 5 2" xfId="36183" xr:uid="{00000000-0005-0000-0000-0000BF020000}"/>
    <cellStyle name="4 2 2 2 5 2 2 6" xfId="29005" xr:uid="{00000000-0005-0000-0000-0000C0020000}"/>
    <cellStyle name="4 2 2 2 5 2 3" xfId="15006" xr:uid="{00000000-0005-0000-0000-0000C1020000}"/>
    <cellStyle name="4 2 2 2 5 2 3 2" xfId="22165" xr:uid="{00000000-0005-0000-0000-0000C2020000}"/>
    <cellStyle name="4 2 2 2 5 2 3 2 2" xfId="36480" xr:uid="{00000000-0005-0000-0000-0000C3020000}"/>
    <cellStyle name="4 2 2 2 5 2 3 3" xfId="29321" xr:uid="{00000000-0005-0000-0000-0000C4020000}"/>
    <cellStyle name="4 2 2 2 5 2 4" xfId="17360" xr:uid="{00000000-0005-0000-0000-0000C5020000}"/>
    <cellStyle name="4 2 2 2 5 2 4 2" xfId="24497" xr:uid="{00000000-0005-0000-0000-0000C6020000}"/>
    <cellStyle name="4 2 2 2 5 2 4 2 2" xfId="38812" xr:uid="{00000000-0005-0000-0000-0000C7020000}"/>
    <cellStyle name="4 2 2 2 5 2 4 3" xfId="31675" xr:uid="{00000000-0005-0000-0000-0000C8020000}"/>
    <cellStyle name="4 2 2 2 6" xfId="12633" xr:uid="{00000000-0005-0000-0000-0000C9020000}"/>
    <cellStyle name="4 2 2 2 6 2" xfId="13640" xr:uid="{00000000-0005-0000-0000-0000CA020000}"/>
    <cellStyle name="4 2 2 2 6 2 2" xfId="16009" xr:uid="{00000000-0005-0000-0000-0000CB020000}"/>
    <cellStyle name="4 2 2 2 6 2 2 2" xfId="23168" xr:uid="{00000000-0005-0000-0000-0000CC020000}"/>
    <cellStyle name="4 2 2 2 6 2 2 2 2" xfId="37483" xr:uid="{00000000-0005-0000-0000-0000CD020000}"/>
    <cellStyle name="4 2 2 2 6 2 2 3" xfId="30324" xr:uid="{00000000-0005-0000-0000-0000CE020000}"/>
    <cellStyle name="4 2 2 2 6 2 3" xfId="18363" xr:uid="{00000000-0005-0000-0000-0000CF020000}"/>
    <cellStyle name="4 2 2 2 6 2 3 2" xfId="25500" xr:uid="{00000000-0005-0000-0000-0000D0020000}"/>
    <cellStyle name="4 2 2 2 6 2 3 2 2" xfId="39815" xr:uid="{00000000-0005-0000-0000-0000D1020000}"/>
    <cellStyle name="4 2 2 2 6 2 3 3" xfId="32678" xr:uid="{00000000-0005-0000-0000-0000D2020000}"/>
    <cellStyle name="4 2 2 2 6 2 4" xfId="19889" xr:uid="{00000000-0005-0000-0000-0000D3020000}"/>
    <cellStyle name="4 2 2 2 6 2 4 2" xfId="27026" xr:uid="{00000000-0005-0000-0000-0000D4020000}"/>
    <cellStyle name="4 2 2 2 6 2 4 2 2" xfId="41341" xr:uid="{00000000-0005-0000-0000-0000D5020000}"/>
    <cellStyle name="4 2 2 2 6 2 4 3" xfId="34204" xr:uid="{00000000-0005-0000-0000-0000D6020000}"/>
    <cellStyle name="4 2 2 2 6 2 5" xfId="21104" xr:uid="{00000000-0005-0000-0000-0000D7020000}"/>
    <cellStyle name="4 2 2 2 6 2 5 2" xfId="35419" xr:uid="{00000000-0005-0000-0000-0000D8020000}"/>
    <cellStyle name="4 2 2 2 6 2 6" xfId="28241" xr:uid="{00000000-0005-0000-0000-0000D9020000}"/>
    <cellStyle name="4 2 2 2 6 3" xfId="15002" xr:uid="{00000000-0005-0000-0000-0000DA020000}"/>
    <cellStyle name="4 2 2 2 6 3 2" xfId="22161" xr:uid="{00000000-0005-0000-0000-0000DB020000}"/>
    <cellStyle name="4 2 2 2 6 3 2 2" xfId="36476" xr:uid="{00000000-0005-0000-0000-0000DC020000}"/>
    <cellStyle name="4 2 2 2 6 3 3" xfId="29317" xr:uid="{00000000-0005-0000-0000-0000DD020000}"/>
    <cellStyle name="4 2 2 2 6 4" xfId="17356" xr:uid="{00000000-0005-0000-0000-0000DE020000}"/>
    <cellStyle name="4 2 2 2 6 4 2" xfId="24493" xr:uid="{00000000-0005-0000-0000-0000DF020000}"/>
    <cellStyle name="4 2 2 2 6 4 2 2" xfId="38808" xr:uid="{00000000-0005-0000-0000-0000E0020000}"/>
    <cellStyle name="4 2 2 2 6 4 3" xfId="31671" xr:uid="{00000000-0005-0000-0000-0000E1020000}"/>
    <cellStyle name="4 2 2 3" xfId="396" xr:uid="{00000000-0005-0000-0000-0000E2020000}"/>
    <cellStyle name="4 2 2 3 2" xfId="12638" xr:uid="{00000000-0005-0000-0000-0000E3020000}"/>
    <cellStyle name="4 2 2 3 2 2" xfId="13642" xr:uid="{00000000-0005-0000-0000-0000E4020000}"/>
    <cellStyle name="4 2 2 3 2 2 2" xfId="16011" xr:uid="{00000000-0005-0000-0000-0000E5020000}"/>
    <cellStyle name="4 2 2 3 2 2 2 2" xfId="23170" xr:uid="{00000000-0005-0000-0000-0000E6020000}"/>
    <cellStyle name="4 2 2 3 2 2 2 2 2" xfId="37485" xr:uid="{00000000-0005-0000-0000-0000E7020000}"/>
    <cellStyle name="4 2 2 3 2 2 2 3" xfId="30326" xr:uid="{00000000-0005-0000-0000-0000E8020000}"/>
    <cellStyle name="4 2 2 3 2 2 3" xfId="18365" xr:uid="{00000000-0005-0000-0000-0000E9020000}"/>
    <cellStyle name="4 2 2 3 2 2 3 2" xfId="25502" xr:uid="{00000000-0005-0000-0000-0000EA020000}"/>
    <cellStyle name="4 2 2 3 2 2 3 2 2" xfId="39817" xr:uid="{00000000-0005-0000-0000-0000EB020000}"/>
    <cellStyle name="4 2 2 3 2 2 3 3" xfId="32680" xr:uid="{00000000-0005-0000-0000-0000EC020000}"/>
    <cellStyle name="4 2 2 3 2 2 4" xfId="19891" xr:uid="{00000000-0005-0000-0000-0000ED020000}"/>
    <cellStyle name="4 2 2 3 2 2 4 2" xfId="27028" xr:uid="{00000000-0005-0000-0000-0000EE020000}"/>
    <cellStyle name="4 2 2 3 2 2 4 2 2" xfId="41343" xr:uid="{00000000-0005-0000-0000-0000EF020000}"/>
    <cellStyle name="4 2 2 3 2 2 4 3" xfId="34206" xr:uid="{00000000-0005-0000-0000-0000F0020000}"/>
    <cellStyle name="4 2 2 3 2 2 5" xfId="21106" xr:uid="{00000000-0005-0000-0000-0000F1020000}"/>
    <cellStyle name="4 2 2 3 2 2 5 2" xfId="35421" xr:uid="{00000000-0005-0000-0000-0000F2020000}"/>
    <cellStyle name="4 2 2 3 2 2 6" xfId="28243" xr:uid="{00000000-0005-0000-0000-0000F3020000}"/>
    <cellStyle name="4 2 2 3 2 3" xfId="15007" xr:uid="{00000000-0005-0000-0000-0000F4020000}"/>
    <cellStyle name="4 2 2 3 2 3 2" xfId="22166" xr:uid="{00000000-0005-0000-0000-0000F5020000}"/>
    <cellStyle name="4 2 2 3 2 3 2 2" xfId="36481" xr:uid="{00000000-0005-0000-0000-0000F6020000}"/>
    <cellStyle name="4 2 2 3 2 3 3" xfId="29322" xr:uid="{00000000-0005-0000-0000-0000F7020000}"/>
    <cellStyle name="4 2 2 3 2 4" xfId="17361" xr:uid="{00000000-0005-0000-0000-0000F8020000}"/>
    <cellStyle name="4 2 2 3 2 4 2" xfId="24498" xr:uid="{00000000-0005-0000-0000-0000F9020000}"/>
    <cellStyle name="4 2 2 3 2 4 2 2" xfId="38813" xr:uid="{00000000-0005-0000-0000-0000FA020000}"/>
    <cellStyle name="4 2 2 3 2 4 3" xfId="31676" xr:uid="{00000000-0005-0000-0000-0000FB020000}"/>
    <cellStyle name="4 2 2 4" xfId="397" xr:uid="{00000000-0005-0000-0000-0000FC020000}"/>
    <cellStyle name="4 2 2 4 2" xfId="12639" xr:uid="{00000000-0005-0000-0000-0000FD020000}"/>
    <cellStyle name="4 2 2 4 2 2" xfId="13518" xr:uid="{00000000-0005-0000-0000-0000FE020000}"/>
    <cellStyle name="4 2 2 4 2 2 2" xfId="15887" xr:uid="{00000000-0005-0000-0000-0000FF020000}"/>
    <cellStyle name="4 2 2 4 2 2 2 2" xfId="23046" xr:uid="{00000000-0005-0000-0000-000000030000}"/>
    <cellStyle name="4 2 2 4 2 2 2 2 2" xfId="37361" xr:uid="{00000000-0005-0000-0000-000001030000}"/>
    <cellStyle name="4 2 2 4 2 2 2 3" xfId="30202" xr:uid="{00000000-0005-0000-0000-000002030000}"/>
    <cellStyle name="4 2 2 4 2 2 3" xfId="18241" xr:uid="{00000000-0005-0000-0000-000003030000}"/>
    <cellStyle name="4 2 2 4 2 2 3 2" xfId="25378" xr:uid="{00000000-0005-0000-0000-000004030000}"/>
    <cellStyle name="4 2 2 4 2 2 3 2 2" xfId="39693" xr:uid="{00000000-0005-0000-0000-000005030000}"/>
    <cellStyle name="4 2 2 4 2 2 3 3" xfId="32556" xr:uid="{00000000-0005-0000-0000-000006030000}"/>
    <cellStyle name="4 2 2 4 2 2 4" xfId="19866" xr:uid="{00000000-0005-0000-0000-000007030000}"/>
    <cellStyle name="4 2 2 4 2 2 4 2" xfId="27003" xr:uid="{00000000-0005-0000-0000-000008030000}"/>
    <cellStyle name="4 2 2 4 2 2 4 2 2" xfId="41318" xr:uid="{00000000-0005-0000-0000-000009030000}"/>
    <cellStyle name="4 2 2 4 2 2 4 3" xfId="34181" xr:uid="{00000000-0005-0000-0000-00000A030000}"/>
    <cellStyle name="4 2 2 4 2 2 5" xfId="21081" xr:uid="{00000000-0005-0000-0000-00000B030000}"/>
    <cellStyle name="4 2 2 4 2 2 5 2" xfId="35396" xr:uid="{00000000-0005-0000-0000-00000C030000}"/>
    <cellStyle name="4 2 2 4 2 2 6" xfId="28218" xr:uid="{00000000-0005-0000-0000-00000D030000}"/>
    <cellStyle name="4 2 2 4 2 3" xfId="15008" xr:uid="{00000000-0005-0000-0000-00000E030000}"/>
    <cellStyle name="4 2 2 4 2 3 2" xfId="22167" xr:uid="{00000000-0005-0000-0000-00000F030000}"/>
    <cellStyle name="4 2 2 4 2 3 2 2" xfId="36482" xr:uid="{00000000-0005-0000-0000-000010030000}"/>
    <cellStyle name="4 2 2 4 2 3 3" xfId="29323" xr:uid="{00000000-0005-0000-0000-000011030000}"/>
    <cellStyle name="4 2 2 4 2 4" xfId="17362" xr:uid="{00000000-0005-0000-0000-000012030000}"/>
    <cellStyle name="4 2 2 4 2 4 2" xfId="24499" xr:uid="{00000000-0005-0000-0000-000013030000}"/>
    <cellStyle name="4 2 2 4 2 4 2 2" xfId="38814" xr:uid="{00000000-0005-0000-0000-000014030000}"/>
    <cellStyle name="4 2 2 4 2 4 3" xfId="31677" xr:uid="{00000000-0005-0000-0000-000015030000}"/>
    <cellStyle name="4 2 2 5" xfId="398" xr:uid="{00000000-0005-0000-0000-000016030000}"/>
    <cellStyle name="4 2 2 5 2" xfId="12640" xr:uid="{00000000-0005-0000-0000-000017030000}"/>
    <cellStyle name="4 2 2 5 2 2" xfId="14419" xr:uid="{00000000-0005-0000-0000-000018030000}"/>
    <cellStyle name="4 2 2 5 2 2 2" xfId="16788" xr:uid="{00000000-0005-0000-0000-000019030000}"/>
    <cellStyle name="4 2 2 5 2 2 2 2" xfId="23947" xr:uid="{00000000-0005-0000-0000-00001A030000}"/>
    <cellStyle name="4 2 2 5 2 2 2 2 2" xfId="38262" xr:uid="{00000000-0005-0000-0000-00001B030000}"/>
    <cellStyle name="4 2 2 5 2 2 2 3" xfId="31103" xr:uid="{00000000-0005-0000-0000-00001C030000}"/>
    <cellStyle name="4 2 2 5 2 2 3" xfId="19142" xr:uid="{00000000-0005-0000-0000-00001D030000}"/>
    <cellStyle name="4 2 2 5 2 2 3 2" xfId="26279" xr:uid="{00000000-0005-0000-0000-00001E030000}"/>
    <cellStyle name="4 2 2 5 2 2 3 2 2" xfId="40594" xr:uid="{00000000-0005-0000-0000-00001F030000}"/>
    <cellStyle name="4 2 2 5 2 2 3 3" xfId="33457" xr:uid="{00000000-0005-0000-0000-000020030000}"/>
    <cellStyle name="4 2 2 5 2 2 4" xfId="20475" xr:uid="{00000000-0005-0000-0000-000021030000}"/>
    <cellStyle name="4 2 2 5 2 2 4 2" xfId="27612" xr:uid="{00000000-0005-0000-0000-000022030000}"/>
    <cellStyle name="4 2 2 5 2 2 4 2 2" xfId="41927" xr:uid="{00000000-0005-0000-0000-000023030000}"/>
    <cellStyle name="4 2 2 5 2 2 4 3" xfId="34790" xr:uid="{00000000-0005-0000-0000-000024030000}"/>
    <cellStyle name="4 2 2 5 2 2 5" xfId="21690" xr:uid="{00000000-0005-0000-0000-000025030000}"/>
    <cellStyle name="4 2 2 5 2 2 5 2" xfId="36005" xr:uid="{00000000-0005-0000-0000-000026030000}"/>
    <cellStyle name="4 2 2 5 2 2 6" xfId="28827" xr:uid="{00000000-0005-0000-0000-000027030000}"/>
    <cellStyle name="4 2 2 5 2 3" xfId="15009" xr:uid="{00000000-0005-0000-0000-000028030000}"/>
    <cellStyle name="4 2 2 5 2 3 2" xfId="22168" xr:uid="{00000000-0005-0000-0000-000029030000}"/>
    <cellStyle name="4 2 2 5 2 3 2 2" xfId="36483" xr:uid="{00000000-0005-0000-0000-00002A030000}"/>
    <cellStyle name="4 2 2 5 2 3 3" xfId="29324" xr:uid="{00000000-0005-0000-0000-00002B030000}"/>
    <cellStyle name="4 2 2 5 2 4" xfId="17363" xr:uid="{00000000-0005-0000-0000-00002C030000}"/>
    <cellStyle name="4 2 2 5 2 4 2" xfId="24500" xr:uid="{00000000-0005-0000-0000-00002D030000}"/>
    <cellStyle name="4 2 2 5 2 4 2 2" xfId="38815" xr:uid="{00000000-0005-0000-0000-00002E030000}"/>
    <cellStyle name="4 2 2 5 2 4 3" xfId="31678" xr:uid="{00000000-0005-0000-0000-00002F030000}"/>
    <cellStyle name="4 2 2 6" xfId="399" xr:uid="{00000000-0005-0000-0000-000030030000}"/>
    <cellStyle name="4 2 2 6 2" xfId="12641" xr:uid="{00000000-0005-0000-0000-000031030000}"/>
    <cellStyle name="4 2 2 6 2 2" xfId="14009" xr:uid="{00000000-0005-0000-0000-000032030000}"/>
    <cellStyle name="4 2 2 6 2 2 2" xfId="16378" xr:uid="{00000000-0005-0000-0000-000033030000}"/>
    <cellStyle name="4 2 2 6 2 2 2 2" xfId="23537" xr:uid="{00000000-0005-0000-0000-000034030000}"/>
    <cellStyle name="4 2 2 6 2 2 2 2 2" xfId="37852" xr:uid="{00000000-0005-0000-0000-000035030000}"/>
    <cellStyle name="4 2 2 6 2 2 2 3" xfId="30693" xr:uid="{00000000-0005-0000-0000-000036030000}"/>
    <cellStyle name="4 2 2 6 2 2 3" xfId="18732" xr:uid="{00000000-0005-0000-0000-000037030000}"/>
    <cellStyle name="4 2 2 6 2 2 3 2" xfId="25869" xr:uid="{00000000-0005-0000-0000-000038030000}"/>
    <cellStyle name="4 2 2 6 2 2 3 2 2" xfId="40184" xr:uid="{00000000-0005-0000-0000-000039030000}"/>
    <cellStyle name="4 2 2 6 2 2 3 3" xfId="33047" xr:uid="{00000000-0005-0000-0000-00003A030000}"/>
    <cellStyle name="4 2 2 6 2 2 4" xfId="20100" xr:uid="{00000000-0005-0000-0000-00003B030000}"/>
    <cellStyle name="4 2 2 6 2 2 4 2" xfId="27237" xr:uid="{00000000-0005-0000-0000-00003C030000}"/>
    <cellStyle name="4 2 2 6 2 2 4 2 2" xfId="41552" xr:uid="{00000000-0005-0000-0000-00003D030000}"/>
    <cellStyle name="4 2 2 6 2 2 4 3" xfId="34415" xr:uid="{00000000-0005-0000-0000-00003E030000}"/>
    <cellStyle name="4 2 2 6 2 2 5" xfId="21315" xr:uid="{00000000-0005-0000-0000-00003F030000}"/>
    <cellStyle name="4 2 2 6 2 2 5 2" xfId="35630" xr:uid="{00000000-0005-0000-0000-000040030000}"/>
    <cellStyle name="4 2 2 6 2 2 6" xfId="28452" xr:uid="{00000000-0005-0000-0000-000041030000}"/>
    <cellStyle name="4 2 2 6 2 3" xfId="15010" xr:uid="{00000000-0005-0000-0000-000042030000}"/>
    <cellStyle name="4 2 2 6 2 3 2" xfId="22169" xr:uid="{00000000-0005-0000-0000-000043030000}"/>
    <cellStyle name="4 2 2 6 2 3 2 2" xfId="36484" xr:uid="{00000000-0005-0000-0000-000044030000}"/>
    <cellStyle name="4 2 2 6 2 3 3" xfId="29325" xr:uid="{00000000-0005-0000-0000-000045030000}"/>
    <cellStyle name="4 2 2 6 2 4" xfId="17364" xr:uid="{00000000-0005-0000-0000-000046030000}"/>
    <cellStyle name="4 2 2 6 2 4 2" xfId="24501" xr:uid="{00000000-0005-0000-0000-000047030000}"/>
    <cellStyle name="4 2 2 6 2 4 2 2" xfId="38816" xr:uid="{00000000-0005-0000-0000-000048030000}"/>
    <cellStyle name="4 2 2 6 2 4 3" xfId="31679" xr:uid="{00000000-0005-0000-0000-000049030000}"/>
    <cellStyle name="4 2 2 7" xfId="12632" xr:uid="{00000000-0005-0000-0000-00004A030000}"/>
    <cellStyle name="4 2 2 7 2" xfId="14611" xr:uid="{00000000-0005-0000-0000-00004B030000}"/>
    <cellStyle name="4 2 2 7 2 2" xfId="16974" xr:uid="{00000000-0005-0000-0000-00004C030000}"/>
    <cellStyle name="4 2 2 7 2 2 2" xfId="24133" xr:uid="{00000000-0005-0000-0000-00004D030000}"/>
    <cellStyle name="4 2 2 7 2 2 2 2" xfId="38448" xr:uid="{00000000-0005-0000-0000-00004E030000}"/>
    <cellStyle name="4 2 2 7 2 2 3" xfId="31289" xr:uid="{00000000-0005-0000-0000-00004F030000}"/>
    <cellStyle name="4 2 2 7 2 3" xfId="19328" xr:uid="{00000000-0005-0000-0000-000050030000}"/>
    <cellStyle name="4 2 2 7 2 3 2" xfId="26465" xr:uid="{00000000-0005-0000-0000-000051030000}"/>
    <cellStyle name="4 2 2 7 2 3 2 2" xfId="40780" xr:uid="{00000000-0005-0000-0000-000052030000}"/>
    <cellStyle name="4 2 2 7 2 3 3" xfId="33643" xr:uid="{00000000-0005-0000-0000-000053030000}"/>
    <cellStyle name="4 2 2 7 2 4" xfId="20626" xr:uid="{00000000-0005-0000-0000-000054030000}"/>
    <cellStyle name="4 2 2 7 2 4 2" xfId="27763" xr:uid="{00000000-0005-0000-0000-000055030000}"/>
    <cellStyle name="4 2 2 7 2 4 2 2" xfId="42078" xr:uid="{00000000-0005-0000-0000-000056030000}"/>
    <cellStyle name="4 2 2 7 2 4 3" xfId="34941" xr:uid="{00000000-0005-0000-0000-000057030000}"/>
    <cellStyle name="4 2 2 7 2 5" xfId="21841" xr:uid="{00000000-0005-0000-0000-000058030000}"/>
    <cellStyle name="4 2 2 7 2 5 2" xfId="36156" xr:uid="{00000000-0005-0000-0000-000059030000}"/>
    <cellStyle name="4 2 2 7 2 6" xfId="28978" xr:uid="{00000000-0005-0000-0000-00005A030000}"/>
    <cellStyle name="4 2 2 7 3" xfId="15001" xr:uid="{00000000-0005-0000-0000-00005B030000}"/>
    <cellStyle name="4 2 2 7 3 2" xfId="22160" xr:uid="{00000000-0005-0000-0000-00005C030000}"/>
    <cellStyle name="4 2 2 7 3 2 2" xfId="36475" xr:uid="{00000000-0005-0000-0000-00005D030000}"/>
    <cellStyle name="4 2 2 7 3 3" xfId="29316" xr:uid="{00000000-0005-0000-0000-00005E030000}"/>
    <cellStyle name="4 2 2 7 4" xfId="17355" xr:uid="{00000000-0005-0000-0000-00005F030000}"/>
    <cellStyle name="4 2 2 7 4 2" xfId="24492" xr:uid="{00000000-0005-0000-0000-000060030000}"/>
    <cellStyle name="4 2 2 7 4 2 2" xfId="38807" xr:uid="{00000000-0005-0000-0000-000061030000}"/>
    <cellStyle name="4 2 2 7 4 3" xfId="31670" xr:uid="{00000000-0005-0000-0000-000062030000}"/>
    <cellStyle name="4 2 3" xfId="400" xr:uid="{00000000-0005-0000-0000-000063030000}"/>
    <cellStyle name="4 2 3 2" xfId="401" xr:uid="{00000000-0005-0000-0000-000064030000}"/>
    <cellStyle name="4 2 3 2 2" xfId="402" xr:uid="{00000000-0005-0000-0000-000065030000}"/>
    <cellStyle name="4 2 3 2 2 2" xfId="12644" xr:uid="{00000000-0005-0000-0000-000066030000}"/>
    <cellStyle name="4 2 3 2 2 2 2" xfId="14032" xr:uid="{00000000-0005-0000-0000-000067030000}"/>
    <cellStyle name="4 2 3 2 2 2 2 2" xfId="16401" xr:uid="{00000000-0005-0000-0000-000068030000}"/>
    <cellStyle name="4 2 3 2 2 2 2 2 2" xfId="23560" xr:uid="{00000000-0005-0000-0000-000069030000}"/>
    <cellStyle name="4 2 3 2 2 2 2 2 2 2" xfId="37875" xr:uid="{00000000-0005-0000-0000-00006A030000}"/>
    <cellStyle name="4 2 3 2 2 2 2 2 3" xfId="30716" xr:uid="{00000000-0005-0000-0000-00006B030000}"/>
    <cellStyle name="4 2 3 2 2 2 2 3" xfId="18755" xr:uid="{00000000-0005-0000-0000-00006C030000}"/>
    <cellStyle name="4 2 3 2 2 2 2 3 2" xfId="25892" xr:uid="{00000000-0005-0000-0000-00006D030000}"/>
    <cellStyle name="4 2 3 2 2 2 2 3 2 2" xfId="40207" xr:uid="{00000000-0005-0000-0000-00006E030000}"/>
    <cellStyle name="4 2 3 2 2 2 2 3 3" xfId="33070" xr:uid="{00000000-0005-0000-0000-00006F030000}"/>
    <cellStyle name="4 2 3 2 2 2 2 4" xfId="20115" xr:uid="{00000000-0005-0000-0000-000070030000}"/>
    <cellStyle name="4 2 3 2 2 2 2 4 2" xfId="27252" xr:uid="{00000000-0005-0000-0000-000071030000}"/>
    <cellStyle name="4 2 3 2 2 2 2 4 2 2" xfId="41567" xr:uid="{00000000-0005-0000-0000-000072030000}"/>
    <cellStyle name="4 2 3 2 2 2 2 4 3" xfId="34430" xr:uid="{00000000-0005-0000-0000-000073030000}"/>
    <cellStyle name="4 2 3 2 2 2 2 5" xfId="21330" xr:uid="{00000000-0005-0000-0000-000074030000}"/>
    <cellStyle name="4 2 3 2 2 2 2 5 2" xfId="35645" xr:uid="{00000000-0005-0000-0000-000075030000}"/>
    <cellStyle name="4 2 3 2 2 2 2 6" xfId="28467" xr:uid="{00000000-0005-0000-0000-000076030000}"/>
    <cellStyle name="4 2 3 2 2 2 3" xfId="15013" xr:uid="{00000000-0005-0000-0000-000077030000}"/>
    <cellStyle name="4 2 3 2 2 2 3 2" xfId="22172" xr:uid="{00000000-0005-0000-0000-000078030000}"/>
    <cellStyle name="4 2 3 2 2 2 3 2 2" xfId="36487" xr:uid="{00000000-0005-0000-0000-000079030000}"/>
    <cellStyle name="4 2 3 2 2 2 3 3" xfId="29328" xr:uid="{00000000-0005-0000-0000-00007A030000}"/>
    <cellStyle name="4 2 3 2 2 2 4" xfId="17367" xr:uid="{00000000-0005-0000-0000-00007B030000}"/>
    <cellStyle name="4 2 3 2 2 2 4 2" xfId="24504" xr:uid="{00000000-0005-0000-0000-00007C030000}"/>
    <cellStyle name="4 2 3 2 2 2 4 2 2" xfId="38819" xr:uid="{00000000-0005-0000-0000-00007D030000}"/>
    <cellStyle name="4 2 3 2 2 2 4 3" xfId="31682" xr:uid="{00000000-0005-0000-0000-00007E030000}"/>
    <cellStyle name="4 2 3 2 3" xfId="403" xr:uid="{00000000-0005-0000-0000-00007F030000}"/>
    <cellStyle name="4 2 3 2 3 2" xfId="12645" xr:uid="{00000000-0005-0000-0000-000080030000}"/>
    <cellStyle name="4 2 3 2 3 2 2" xfId="13643" xr:uid="{00000000-0005-0000-0000-000081030000}"/>
    <cellStyle name="4 2 3 2 3 2 2 2" xfId="16012" xr:uid="{00000000-0005-0000-0000-000082030000}"/>
    <cellStyle name="4 2 3 2 3 2 2 2 2" xfId="23171" xr:uid="{00000000-0005-0000-0000-000083030000}"/>
    <cellStyle name="4 2 3 2 3 2 2 2 2 2" xfId="37486" xr:uid="{00000000-0005-0000-0000-000084030000}"/>
    <cellStyle name="4 2 3 2 3 2 2 2 3" xfId="30327" xr:uid="{00000000-0005-0000-0000-000085030000}"/>
    <cellStyle name="4 2 3 2 3 2 2 3" xfId="18366" xr:uid="{00000000-0005-0000-0000-000086030000}"/>
    <cellStyle name="4 2 3 2 3 2 2 3 2" xfId="25503" xr:uid="{00000000-0005-0000-0000-000087030000}"/>
    <cellStyle name="4 2 3 2 3 2 2 3 2 2" xfId="39818" xr:uid="{00000000-0005-0000-0000-000088030000}"/>
    <cellStyle name="4 2 3 2 3 2 2 3 3" xfId="32681" xr:uid="{00000000-0005-0000-0000-000089030000}"/>
    <cellStyle name="4 2 3 2 3 2 2 4" xfId="19892" xr:uid="{00000000-0005-0000-0000-00008A030000}"/>
    <cellStyle name="4 2 3 2 3 2 2 4 2" xfId="27029" xr:uid="{00000000-0005-0000-0000-00008B030000}"/>
    <cellStyle name="4 2 3 2 3 2 2 4 2 2" xfId="41344" xr:uid="{00000000-0005-0000-0000-00008C030000}"/>
    <cellStyle name="4 2 3 2 3 2 2 4 3" xfId="34207" xr:uid="{00000000-0005-0000-0000-00008D030000}"/>
    <cellStyle name="4 2 3 2 3 2 2 5" xfId="21107" xr:uid="{00000000-0005-0000-0000-00008E030000}"/>
    <cellStyle name="4 2 3 2 3 2 2 5 2" xfId="35422" xr:uid="{00000000-0005-0000-0000-00008F030000}"/>
    <cellStyle name="4 2 3 2 3 2 2 6" xfId="28244" xr:uid="{00000000-0005-0000-0000-000090030000}"/>
    <cellStyle name="4 2 3 2 3 2 3" xfId="15014" xr:uid="{00000000-0005-0000-0000-000091030000}"/>
    <cellStyle name="4 2 3 2 3 2 3 2" xfId="22173" xr:uid="{00000000-0005-0000-0000-000092030000}"/>
    <cellStyle name="4 2 3 2 3 2 3 2 2" xfId="36488" xr:uid="{00000000-0005-0000-0000-000093030000}"/>
    <cellStyle name="4 2 3 2 3 2 3 3" xfId="29329" xr:uid="{00000000-0005-0000-0000-000094030000}"/>
    <cellStyle name="4 2 3 2 3 2 4" xfId="17368" xr:uid="{00000000-0005-0000-0000-000095030000}"/>
    <cellStyle name="4 2 3 2 3 2 4 2" xfId="24505" xr:uid="{00000000-0005-0000-0000-000096030000}"/>
    <cellStyle name="4 2 3 2 3 2 4 2 2" xfId="38820" xr:uid="{00000000-0005-0000-0000-000097030000}"/>
    <cellStyle name="4 2 3 2 3 2 4 3" xfId="31683" xr:uid="{00000000-0005-0000-0000-000098030000}"/>
    <cellStyle name="4 2 3 2 4" xfId="404" xr:uid="{00000000-0005-0000-0000-000099030000}"/>
    <cellStyle name="4 2 3 2 4 2" xfId="12646" xr:uid="{00000000-0005-0000-0000-00009A030000}"/>
    <cellStyle name="4 2 3 2 4 2 2" xfId="13342" xr:uid="{00000000-0005-0000-0000-00009B030000}"/>
    <cellStyle name="4 2 3 2 4 2 2 2" xfId="15711" xr:uid="{00000000-0005-0000-0000-00009C030000}"/>
    <cellStyle name="4 2 3 2 4 2 2 2 2" xfId="22870" xr:uid="{00000000-0005-0000-0000-00009D030000}"/>
    <cellStyle name="4 2 3 2 4 2 2 2 2 2" xfId="37185" xr:uid="{00000000-0005-0000-0000-00009E030000}"/>
    <cellStyle name="4 2 3 2 4 2 2 2 3" xfId="30026" xr:uid="{00000000-0005-0000-0000-00009F030000}"/>
    <cellStyle name="4 2 3 2 4 2 2 3" xfId="18065" xr:uid="{00000000-0005-0000-0000-0000A0030000}"/>
    <cellStyle name="4 2 3 2 4 2 2 3 2" xfId="25202" xr:uid="{00000000-0005-0000-0000-0000A1030000}"/>
    <cellStyle name="4 2 3 2 4 2 2 3 2 2" xfId="39517" xr:uid="{00000000-0005-0000-0000-0000A2030000}"/>
    <cellStyle name="4 2 3 2 4 2 2 3 3" xfId="32380" xr:uid="{00000000-0005-0000-0000-0000A3030000}"/>
    <cellStyle name="4 2 3 2 4 2 2 4" xfId="19769" xr:uid="{00000000-0005-0000-0000-0000A4030000}"/>
    <cellStyle name="4 2 3 2 4 2 2 4 2" xfId="26906" xr:uid="{00000000-0005-0000-0000-0000A5030000}"/>
    <cellStyle name="4 2 3 2 4 2 2 4 2 2" xfId="41221" xr:uid="{00000000-0005-0000-0000-0000A6030000}"/>
    <cellStyle name="4 2 3 2 4 2 2 4 3" xfId="34084" xr:uid="{00000000-0005-0000-0000-0000A7030000}"/>
    <cellStyle name="4 2 3 2 4 2 2 5" xfId="20984" xr:uid="{00000000-0005-0000-0000-0000A8030000}"/>
    <cellStyle name="4 2 3 2 4 2 2 5 2" xfId="35299" xr:uid="{00000000-0005-0000-0000-0000A9030000}"/>
    <cellStyle name="4 2 3 2 4 2 2 6" xfId="28121" xr:uid="{00000000-0005-0000-0000-0000AA030000}"/>
    <cellStyle name="4 2 3 2 4 2 3" xfId="15015" xr:uid="{00000000-0005-0000-0000-0000AB030000}"/>
    <cellStyle name="4 2 3 2 4 2 3 2" xfId="22174" xr:uid="{00000000-0005-0000-0000-0000AC030000}"/>
    <cellStyle name="4 2 3 2 4 2 3 2 2" xfId="36489" xr:uid="{00000000-0005-0000-0000-0000AD030000}"/>
    <cellStyle name="4 2 3 2 4 2 3 3" xfId="29330" xr:uid="{00000000-0005-0000-0000-0000AE030000}"/>
    <cellStyle name="4 2 3 2 4 2 4" xfId="17369" xr:uid="{00000000-0005-0000-0000-0000AF030000}"/>
    <cellStyle name="4 2 3 2 4 2 4 2" xfId="24506" xr:uid="{00000000-0005-0000-0000-0000B0030000}"/>
    <cellStyle name="4 2 3 2 4 2 4 2 2" xfId="38821" xr:uid="{00000000-0005-0000-0000-0000B1030000}"/>
    <cellStyle name="4 2 3 2 4 2 4 3" xfId="31684" xr:uid="{00000000-0005-0000-0000-0000B2030000}"/>
    <cellStyle name="4 2 3 2 5" xfId="405" xr:uid="{00000000-0005-0000-0000-0000B3030000}"/>
    <cellStyle name="4 2 3 2 5 2" xfId="12647" xr:uid="{00000000-0005-0000-0000-0000B4030000}"/>
    <cellStyle name="4 2 3 2 5 2 2" xfId="13644" xr:uid="{00000000-0005-0000-0000-0000B5030000}"/>
    <cellStyle name="4 2 3 2 5 2 2 2" xfId="16013" xr:uid="{00000000-0005-0000-0000-0000B6030000}"/>
    <cellStyle name="4 2 3 2 5 2 2 2 2" xfId="23172" xr:uid="{00000000-0005-0000-0000-0000B7030000}"/>
    <cellStyle name="4 2 3 2 5 2 2 2 2 2" xfId="37487" xr:uid="{00000000-0005-0000-0000-0000B8030000}"/>
    <cellStyle name="4 2 3 2 5 2 2 2 3" xfId="30328" xr:uid="{00000000-0005-0000-0000-0000B9030000}"/>
    <cellStyle name="4 2 3 2 5 2 2 3" xfId="18367" xr:uid="{00000000-0005-0000-0000-0000BA030000}"/>
    <cellStyle name="4 2 3 2 5 2 2 3 2" xfId="25504" xr:uid="{00000000-0005-0000-0000-0000BB030000}"/>
    <cellStyle name="4 2 3 2 5 2 2 3 2 2" xfId="39819" xr:uid="{00000000-0005-0000-0000-0000BC030000}"/>
    <cellStyle name="4 2 3 2 5 2 2 3 3" xfId="32682" xr:uid="{00000000-0005-0000-0000-0000BD030000}"/>
    <cellStyle name="4 2 3 2 5 2 2 4" xfId="19893" xr:uid="{00000000-0005-0000-0000-0000BE030000}"/>
    <cellStyle name="4 2 3 2 5 2 2 4 2" xfId="27030" xr:uid="{00000000-0005-0000-0000-0000BF030000}"/>
    <cellStyle name="4 2 3 2 5 2 2 4 2 2" xfId="41345" xr:uid="{00000000-0005-0000-0000-0000C0030000}"/>
    <cellStyle name="4 2 3 2 5 2 2 4 3" xfId="34208" xr:uid="{00000000-0005-0000-0000-0000C1030000}"/>
    <cellStyle name="4 2 3 2 5 2 2 5" xfId="21108" xr:uid="{00000000-0005-0000-0000-0000C2030000}"/>
    <cellStyle name="4 2 3 2 5 2 2 5 2" xfId="35423" xr:uid="{00000000-0005-0000-0000-0000C3030000}"/>
    <cellStyle name="4 2 3 2 5 2 2 6" xfId="28245" xr:uid="{00000000-0005-0000-0000-0000C4030000}"/>
    <cellStyle name="4 2 3 2 5 2 3" xfId="15016" xr:uid="{00000000-0005-0000-0000-0000C5030000}"/>
    <cellStyle name="4 2 3 2 5 2 3 2" xfId="22175" xr:uid="{00000000-0005-0000-0000-0000C6030000}"/>
    <cellStyle name="4 2 3 2 5 2 3 2 2" xfId="36490" xr:uid="{00000000-0005-0000-0000-0000C7030000}"/>
    <cellStyle name="4 2 3 2 5 2 3 3" xfId="29331" xr:uid="{00000000-0005-0000-0000-0000C8030000}"/>
    <cellStyle name="4 2 3 2 5 2 4" xfId="17370" xr:uid="{00000000-0005-0000-0000-0000C9030000}"/>
    <cellStyle name="4 2 3 2 5 2 4 2" xfId="24507" xr:uid="{00000000-0005-0000-0000-0000CA030000}"/>
    <cellStyle name="4 2 3 2 5 2 4 2 2" xfId="38822" xr:uid="{00000000-0005-0000-0000-0000CB030000}"/>
    <cellStyle name="4 2 3 2 5 2 4 3" xfId="31685" xr:uid="{00000000-0005-0000-0000-0000CC030000}"/>
    <cellStyle name="4 2 3 2 6" xfId="12643" xr:uid="{00000000-0005-0000-0000-0000CD030000}"/>
    <cellStyle name="4 2 3 2 6 2" xfId="14544" xr:uid="{00000000-0005-0000-0000-0000CE030000}"/>
    <cellStyle name="4 2 3 2 6 2 2" xfId="16913" xr:uid="{00000000-0005-0000-0000-0000CF030000}"/>
    <cellStyle name="4 2 3 2 6 2 2 2" xfId="24072" xr:uid="{00000000-0005-0000-0000-0000D0030000}"/>
    <cellStyle name="4 2 3 2 6 2 2 2 2" xfId="38387" xr:uid="{00000000-0005-0000-0000-0000D1030000}"/>
    <cellStyle name="4 2 3 2 6 2 2 3" xfId="31228" xr:uid="{00000000-0005-0000-0000-0000D2030000}"/>
    <cellStyle name="4 2 3 2 6 2 3" xfId="19267" xr:uid="{00000000-0005-0000-0000-0000D3030000}"/>
    <cellStyle name="4 2 3 2 6 2 3 2" xfId="26404" xr:uid="{00000000-0005-0000-0000-0000D4030000}"/>
    <cellStyle name="4 2 3 2 6 2 3 2 2" xfId="40719" xr:uid="{00000000-0005-0000-0000-0000D5030000}"/>
    <cellStyle name="4 2 3 2 6 2 3 3" xfId="33582" xr:uid="{00000000-0005-0000-0000-0000D6030000}"/>
    <cellStyle name="4 2 3 2 6 2 4" xfId="20565" xr:uid="{00000000-0005-0000-0000-0000D7030000}"/>
    <cellStyle name="4 2 3 2 6 2 4 2" xfId="27702" xr:uid="{00000000-0005-0000-0000-0000D8030000}"/>
    <cellStyle name="4 2 3 2 6 2 4 2 2" xfId="42017" xr:uid="{00000000-0005-0000-0000-0000D9030000}"/>
    <cellStyle name="4 2 3 2 6 2 4 3" xfId="34880" xr:uid="{00000000-0005-0000-0000-0000DA030000}"/>
    <cellStyle name="4 2 3 2 6 2 5" xfId="21780" xr:uid="{00000000-0005-0000-0000-0000DB030000}"/>
    <cellStyle name="4 2 3 2 6 2 5 2" xfId="36095" xr:uid="{00000000-0005-0000-0000-0000DC030000}"/>
    <cellStyle name="4 2 3 2 6 2 6" xfId="28917" xr:uid="{00000000-0005-0000-0000-0000DD030000}"/>
    <cellStyle name="4 2 3 2 6 3" xfId="15012" xr:uid="{00000000-0005-0000-0000-0000DE030000}"/>
    <cellStyle name="4 2 3 2 6 3 2" xfId="22171" xr:uid="{00000000-0005-0000-0000-0000DF030000}"/>
    <cellStyle name="4 2 3 2 6 3 2 2" xfId="36486" xr:uid="{00000000-0005-0000-0000-0000E0030000}"/>
    <cellStyle name="4 2 3 2 6 3 3" xfId="29327" xr:uid="{00000000-0005-0000-0000-0000E1030000}"/>
    <cellStyle name="4 2 3 2 6 4" xfId="17366" xr:uid="{00000000-0005-0000-0000-0000E2030000}"/>
    <cellStyle name="4 2 3 2 6 4 2" xfId="24503" xr:uid="{00000000-0005-0000-0000-0000E3030000}"/>
    <cellStyle name="4 2 3 2 6 4 2 2" xfId="38818" xr:uid="{00000000-0005-0000-0000-0000E4030000}"/>
    <cellStyle name="4 2 3 2 6 4 3" xfId="31681" xr:uid="{00000000-0005-0000-0000-0000E5030000}"/>
    <cellStyle name="4 2 3 3" xfId="406" xr:uid="{00000000-0005-0000-0000-0000E6030000}"/>
    <cellStyle name="4 2 3 3 2" xfId="12648" xr:uid="{00000000-0005-0000-0000-0000E7030000}"/>
    <cellStyle name="4 2 3 3 2 2" xfId="13645" xr:uid="{00000000-0005-0000-0000-0000E8030000}"/>
    <cellStyle name="4 2 3 3 2 2 2" xfId="16014" xr:uid="{00000000-0005-0000-0000-0000E9030000}"/>
    <cellStyle name="4 2 3 3 2 2 2 2" xfId="23173" xr:uid="{00000000-0005-0000-0000-0000EA030000}"/>
    <cellStyle name="4 2 3 3 2 2 2 2 2" xfId="37488" xr:uid="{00000000-0005-0000-0000-0000EB030000}"/>
    <cellStyle name="4 2 3 3 2 2 2 3" xfId="30329" xr:uid="{00000000-0005-0000-0000-0000EC030000}"/>
    <cellStyle name="4 2 3 3 2 2 3" xfId="18368" xr:uid="{00000000-0005-0000-0000-0000ED030000}"/>
    <cellStyle name="4 2 3 3 2 2 3 2" xfId="25505" xr:uid="{00000000-0005-0000-0000-0000EE030000}"/>
    <cellStyle name="4 2 3 3 2 2 3 2 2" xfId="39820" xr:uid="{00000000-0005-0000-0000-0000EF030000}"/>
    <cellStyle name="4 2 3 3 2 2 3 3" xfId="32683" xr:uid="{00000000-0005-0000-0000-0000F0030000}"/>
    <cellStyle name="4 2 3 3 2 2 4" xfId="19894" xr:uid="{00000000-0005-0000-0000-0000F1030000}"/>
    <cellStyle name="4 2 3 3 2 2 4 2" xfId="27031" xr:uid="{00000000-0005-0000-0000-0000F2030000}"/>
    <cellStyle name="4 2 3 3 2 2 4 2 2" xfId="41346" xr:uid="{00000000-0005-0000-0000-0000F3030000}"/>
    <cellStyle name="4 2 3 3 2 2 4 3" xfId="34209" xr:uid="{00000000-0005-0000-0000-0000F4030000}"/>
    <cellStyle name="4 2 3 3 2 2 5" xfId="21109" xr:uid="{00000000-0005-0000-0000-0000F5030000}"/>
    <cellStyle name="4 2 3 3 2 2 5 2" xfId="35424" xr:uid="{00000000-0005-0000-0000-0000F6030000}"/>
    <cellStyle name="4 2 3 3 2 2 6" xfId="28246" xr:uid="{00000000-0005-0000-0000-0000F7030000}"/>
    <cellStyle name="4 2 3 3 2 3" xfId="15017" xr:uid="{00000000-0005-0000-0000-0000F8030000}"/>
    <cellStyle name="4 2 3 3 2 3 2" xfId="22176" xr:uid="{00000000-0005-0000-0000-0000F9030000}"/>
    <cellStyle name="4 2 3 3 2 3 2 2" xfId="36491" xr:uid="{00000000-0005-0000-0000-0000FA030000}"/>
    <cellStyle name="4 2 3 3 2 3 3" xfId="29332" xr:uid="{00000000-0005-0000-0000-0000FB030000}"/>
    <cellStyle name="4 2 3 3 2 4" xfId="17371" xr:uid="{00000000-0005-0000-0000-0000FC030000}"/>
    <cellStyle name="4 2 3 3 2 4 2" xfId="24508" xr:uid="{00000000-0005-0000-0000-0000FD030000}"/>
    <cellStyle name="4 2 3 3 2 4 2 2" xfId="38823" xr:uid="{00000000-0005-0000-0000-0000FE030000}"/>
    <cellStyle name="4 2 3 3 2 4 3" xfId="31686" xr:uid="{00000000-0005-0000-0000-0000FF030000}"/>
    <cellStyle name="4 2 3 4" xfId="407" xr:uid="{00000000-0005-0000-0000-000000040000}"/>
    <cellStyle name="4 2 3 4 2" xfId="12649" xr:uid="{00000000-0005-0000-0000-000001040000}"/>
    <cellStyle name="4 2 3 4 2 2" xfId="14045" xr:uid="{00000000-0005-0000-0000-000002040000}"/>
    <cellStyle name="4 2 3 4 2 2 2" xfId="16414" xr:uid="{00000000-0005-0000-0000-000003040000}"/>
    <cellStyle name="4 2 3 4 2 2 2 2" xfId="23573" xr:uid="{00000000-0005-0000-0000-000004040000}"/>
    <cellStyle name="4 2 3 4 2 2 2 2 2" xfId="37888" xr:uid="{00000000-0005-0000-0000-000005040000}"/>
    <cellStyle name="4 2 3 4 2 2 2 3" xfId="30729" xr:uid="{00000000-0005-0000-0000-000006040000}"/>
    <cellStyle name="4 2 3 4 2 2 3" xfId="18768" xr:uid="{00000000-0005-0000-0000-000007040000}"/>
    <cellStyle name="4 2 3 4 2 2 3 2" xfId="25905" xr:uid="{00000000-0005-0000-0000-000008040000}"/>
    <cellStyle name="4 2 3 4 2 2 3 2 2" xfId="40220" xr:uid="{00000000-0005-0000-0000-000009040000}"/>
    <cellStyle name="4 2 3 4 2 2 3 3" xfId="33083" xr:uid="{00000000-0005-0000-0000-00000A040000}"/>
    <cellStyle name="4 2 3 4 2 2 4" xfId="20128" xr:uid="{00000000-0005-0000-0000-00000B040000}"/>
    <cellStyle name="4 2 3 4 2 2 4 2" xfId="27265" xr:uid="{00000000-0005-0000-0000-00000C040000}"/>
    <cellStyle name="4 2 3 4 2 2 4 2 2" xfId="41580" xr:uid="{00000000-0005-0000-0000-00000D040000}"/>
    <cellStyle name="4 2 3 4 2 2 4 3" xfId="34443" xr:uid="{00000000-0005-0000-0000-00000E040000}"/>
    <cellStyle name="4 2 3 4 2 2 5" xfId="21343" xr:uid="{00000000-0005-0000-0000-00000F040000}"/>
    <cellStyle name="4 2 3 4 2 2 5 2" xfId="35658" xr:uid="{00000000-0005-0000-0000-000010040000}"/>
    <cellStyle name="4 2 3 4 2 2 6" xfId="28480" xr:uid="{00000000-0005-0000-0000-000011040000}"/>
    <cellStyle name="4 2 3 4 2 3" xfId="15018" xr:uid="{00000000-0005-0000-0000-000012040000}"/>
    <cellStyle name="4 2 3 4 2 3 2" xfId="22177" xr:uid="{00000000-0005-0000-0000-000013040000}"/>
    <cellStyle name="4 2 3 4 2 3 2 2" xfId="36492" xr:uid="{00000000-0005-0000-0000-000014040000}"/>
    <cellStyle name="4 2 3 4 2 3 3" xfId="29333" xr:uid="{00000000-0005-0000-0000-000015040000}"/>
    <cellStyle name="4 2 3 4 2 4" xfId="17372" xr:uid="{00000000-0005-0000-0000-000016040000}"/>
    <cellStyle name="4 2 3 4 2 4 2" xfId="24509" xr:uid="{00000000-0005-0000-0000-000017040000}"/>
    <cellStyle name="4 2 3 4 2 4 2 2" xfId="38824" xr:uid="{00000000-0005-0000-0000-000018040000}"/>
    <cellStyle name="4 2 3 4 2 4 3" xfId="31687" xr:uid="{00000000-0005-0000-0000-000019040000}"/>
    <cellStyle name="4 2 3 5" xfId="408" xr:uid="{00000000-0005-0000-0000-00001A040000}"/>
    <cellStyle name="4 2 3 5 2" xfId="12650" xr:uid="{00000000-0005-0000-0000-00001B040000}"/>
    <cellStyle name="4 2 3 5 2 2" xfId="13646" xr:uid="{00000000-0005-0000-0000-00001C040000}"/>
    <cellStyle name="4 2 3 5 2 2 2" xfId="16015" xr:uid="{00000000-0005-0000-0000-00001D040000}"/>
    <cellStyle name="4 2 3 5 2 2 2 2" xfId="23174" xr:uid="{00000000-0005-0000-0000-00001E040000}"/>
    <cellStyle name="4 2 3 5 2 2 2 2 2" xfId="37489" xr:uid="{00000000-0005-0000-0000-00001F040000}"/>
    <cellStyle name="4 2 3 5 2 2 2 3" xfId="30330" xr:uid="{00000000-0005-0000-0000-000020040000}"/>
    <cellStyle name="4 2 3 5 2 2 3" xfId="18369" xr:uid="{00000000-0005-0000-0000-000021040000}"/>
    <cellStyle name="4 2 3 5 2 2 3 2" xfId="25506" xr:uid="{00000000-0005-0000-0000-000022040000}"/>
    <cellStyle name="4 2 3 5 2 2 3 2 2" xfId="39821" xr:uid="{00000000-0005-0000-0000-000023040000}"/>
    <cellStyle name="4 2 3 5 2 2 3 3" xfId="32684" xr:uid="{00000000-0005-0000-0000-000024040000}"/>
    <cellStyle name="4 2 3 5 2 2 4" xfId="19895" xr:uid="{00000000-0005-0000-0000-000025040000}"/>
    <cellStyle name="4 2 3 5 2 2 4 2" xfId="27032" xr:uid="{00000000-0005-0000-0000-000026040000}"/>
    <cellStyle name="4 2 3 5 2 2 4 2 2" xfId="41347" xr:uid="{00000000-0005-0000-0000-000027040000}"/>
    <cellStyle name="4 2 3 5 2 2 4 3" xfId="34210" xr:uid="{00000000-0005-0000-0000-000028040000}"/>
    <cellStyle name="4 2 3 5 2 2 5" xfId="21110" xr:uid="{00000000-0005-0000-0000-000029040000}"/>
    <cellStyle name="4 2 3 5 2 2 5 2" xfId="35425" xr:uid="{00000000-0005-0000-0000-00002A040000}"/>
    <cellStyle name="4 2 3 5 2 2 6" xfId="28247" xr:uid="{00000000-0005-0000-0000-00002B040000}"/>
    <cellStyle name="4 2 3 5 2 3" xfId="15019" xr:uid="{00000000-0005-0000-0000-00002C040000}"/>
    <cellStyle name="4 2 3 5 2 3 2" xfId="22178" xr:uid="{00000000-0005-0000-0000-00002D040000}"/>
    <cellStyle name="4 2 3 5 2 3 2 2" xfId="36493" xr:uid="{00000000-0005-0000-0000-00002E040000}"/>
    <cellStyle name="4 2 3 5 2 3 3" xfId="29334" xr:uid="{00000000-0005-0000-0000-00002F040000}"/>
    <cellStyle name="4 2 3 5 2 4" xfId="17373" xr:uid="{00000000-0005-0000-0000-000030040000}"/>
    <cellStyle name="4 2 3 5 2 4 2" xfId="24510" xr:uid="{00000000-0005-0000-0000-000031040000}"/>
    <cellStyle name="4 2 3 5 2 4 2 2" xfId="38825" xr:uid="{00000000-0005-0000-0000-000032040000}"/>
    <cellStyle name="4 2 3 5 2 4 3" xfId="31688" xr:uid="{00000000-0005-0000-0000-000033040000}"/>
    <cellStyle name="4 2 3 6" xfId="409" xr:uid="{00000000-0005-0000-0000-000034040000}"/>
    <cellStyle name="4 2 3 6 2" xfId="12651" xr:uid="{00000000-0005-0000-0000-000035040000}"/>
    <cellStyle name="4 2 3 6 2 2" xfId="14046" xr:uid="{00000000-0005-0000-0000-000036040000}"/>
    <cellStyle name="4 2 3 6 2 2 2" xfId="16415" xr:uid="{00000000-0005-0000-0000-000037040000}"/>
    <cellStyle name="4 2 3 6 2 2 2 2" xfId="23574" xr:uid="{00000000-0005-0000-0000-000038040000}"/>
    <cellStyle name="4 2 3 6 2 2 2 2 2" xfId="37889" xr:uid="{00000000-0005-0000-0000-000039040000}"/>
    <cellStyle name="4 2 3 6 2 2 2 3" xfId="30730" xr:uid="{00000000-0005-0000-0000-00003A040000}"/>
    <cellStyle name="4 2 3 6 2 2 3" xfId="18769" xr:uid="{00000000-0005-0000-0000-00003B040000}"/>
    <cellStyle name="4 2 3 6 2 2 3 2" xfId="25906" xr:uid="{00000000-0005-0000-0000-00003C040000}"/>
    <cellStyle name="4 2 3 6 2 2 3 2 2" xfId="40221" xr:uid="{00000000-0005-0000-0000-00003D040000}"/>
    <cellStyle name="4 2 3 6 2 2 3 3" xfId="33084" xr:uid="{00000000-0005-0000-0000-00003E040000}"/>
    <cellStyle name="4 2 3 6 2 2 4" xfId="20129" xr:uid="{00000000-0005-0000-0000-00003F040000}"/>
    <cellStyle name="4 2 3 6 2 2 4 2" xfId="27266" xr:uid="{00000000-0005-0000-0000-000040040000}"/>
    <cellStyle name="4 2 3 6 2 2 4 2 2" xfId="41581" xr:uid="{00000000-0005-0000-0000-000041040000}"/>
    <cellStyle name="4 2 3 6 2 2 4 3" xfId="34444" xr:uid="{00000000-0005-0000-0000-000042040000}"/>
    <cellStyle name="4 2 3 6 2 2 5" xfId="21344" xr:uid="{00000000-0005-0000-0000-000043040000}"/>
    <cellStyle name="4 2 3 6 2 2 5 2" xfId="35659" xr:uid="{00000000-0005-0000-0000-000044040000}"/>
    <cellStyle name="4 2 3 6 2 2 6" xfId="28481" xr:uid="{00000000-0005-0000-0000-000045040000}"/>
    <cellStyle name="4 2 3 6 2 3" xfId="15020" xr:uid="{00000000-0005-0000-0000-000046040000}"/>
    <cellStyle name="4 2 3 6 2 3 2" xfId="22179" xr:uid="{00000000-0005-0000-0000-000047040000}"/>
    <cellStyle name="4 2 3 6 2 3 2 2" xfId="36494" xr:uid="{00000000-0005-0000-0000-000048040000}"/>
    <cellStyle name="4 2 3 6 2 3 3" xfId="29335" xr:uid="{00000000-0005-0000-0000-000049040000}"/>
    <cellStyle name="4 2 3 6 2 4" xfId="17374" xr:uid="{00000000-0005-0000-0000-00004A040000}"/>
    <cellStyle name="4 2 3 6 2 4 2" xfId="24511" xr:uid="{00000000-0005-0000-0000-00004B040000}"/>
    <cellStyle name="4 2 3 6 2 4 2 2" xfId="38826" xr:uid="{00000000-0005-0000-0000-00004C040000}"/>
    <cellStyle name="4 2 3 6 2 4 3" xfId="31689" xr:uid="{00000000-0005-0000-0000-00004D040000}"/>
    <cellStyle name="4 2 3 7" xfId="12642" xr:uid="{00000000-0005-0000-0000-00004E040000}"/>
    <cellStyle name="4 2 3 7 2" xfId="14543" xr:uid="{00000000-0005-0000-0000-00004F040000}"/>
    <cellStyle name="4 2 3 7 2 2" xfId="16912" xr:uid="{00000000-0005-0000-0000-000050040000}"/>
    <cellStyle name="4 2 3 7 2 2 2" xfId="24071" xr:uid="{00000000-0005-0000-0000-000051040000}"/>
    <cellStyle name="4 2 3 7 2 2 2 2" xfId="38386" xr:uid="{00000000-0005-0000-0000-000052040000}"/>
    <cellStyle name="4 2 3 7 2 2 3" xfId="31227" xr:uid="{00000000-0005-0000-0000-000053040000}"/>
    <cellStyle name="4 2 3 7 2 3" xfId="19266" xr:uid="{00000000-0005-0000-0000-000054040000}"/>
    <cellStyle name="4 2 3 7 2 3 2" xfId="26403" xr:uid="{00000000-0005-0000-0000-000055040000}"/>
    <cellStyle name="4 2 3 7 2 3 2 2" xfId="40718" xr:uid="{00000000-0005-0000-0000-000056040000}"/>
    <cellStyle name="4 2 3 7 2 3 3" xfId="33581" xr:uid="{00000000-0005-0000-0000-000057040000}"/>
    <cellStyle name="4 2 3 7 2 4" xfId="20564" xr:uid="{00000000-0005-0000-0000-000058040000}"/>
    <cellStyle name="4 2 3 7 2 4 2" xfId="27701" xr:uid="{00000000-0005-0000-0000-000059040000}"/>
    <cellStyle name="4 2 3 7 2 4 2 2" xfId="42016" xr:uid="{00000000-0005-0000-0000-00005A040000}"/>
    <cellStyle name="4 2 3 7 2 4 3" xfId="34879" xr:uid="{00000000-0005-0000-0000-00005B040000}"/>
    <cellStyle name="4 2 3 7 2 5" xfId="21779" xr:uid="{00000000-0005-0000-0000-00005C040000}"/>
    <cellStyle name="4 2 3 7 2 5 2" xfId="36094" xr:uid="{00000000-0005-0000-0000-00005D040000}"/>
    <cellStyle name="4 2 3 7 2 6" xfId="28916" xr:uid="{00000000-0005-0000-0000-00005E040000}"/>
    <cellStyle name="4 2 3 7 3" xfId="15011" xr:uid="{00000000-0005-0000-0000-00005F040000}"/>
    <cellStyle name="4 2 3 7 3 2" xfId="22170" xr:uid="{00000000-0005-0000-0000-000060040000}"/>
    <cellStyle name="4 2 3 7 3 2 2" xfId="36485" xr:uid="{00000000-0005-0000-0000-000061040000}"/>
    <cellStyle name="4 2 3 7 3 3" xfId="29326" xr:uid="{00000000-0005-0000-0000-000062040000}"/>
    <cellStyle name="4 2 3 7 4" xfId="17365" xr:uid="{00000000-0005-0000-0000-000063040000}"/>
    <cellStyle name="4 2 3 7 4 2" xfId="24502" xr:uid="{00000000-0005-0000-0000-000064040000}"/>
    <cellStyle name="4 2 3 7 4 2 2" xfId="38817" xr:uid="{00000000-0005-0000-0000-000065040000}"/>
    <cellStyle name="4 2 3 7 4 3" xfId="31680" xr:uid="{00000000-0005-0000-0000-000066040000}"/>
    <cellStyle name="4 2 4" xfId="12576" xr:uid="{00000000-0005-0000-0000-000067040000}"/>
    <cellStyle name="4 2 4 2" xfId="14699" xr:uid="{00000000-0005-0000-0000-000068040000}"/>
    <cellStyle name="4 2 4 2 2" xfId="17062" xr:uid="{00000000-0005-0000-0000-000069040000}"/>
    <cellStyle name="4 2 4 2 2 2" xfId="24221" xr:uid="{00000000-0005-0000-0000-00006A040000}"/>
    <cellStyle name="4 2 4 2 2 2 2" xfId="38536" xr:uid="{00000000-0005-0000-0000-00006B040000}"/>
    <cellStyle name="4 2 4 2 2 3" xfId="31377" xr:uid="{00000000-0005-0000-0000-00006C040000}"/>
    <cellStyle name="4 2 4 2 3" xfId="19416" xr:uid="{00000000-0005-0000-0000-00006D040000}"/>
    <cellStyle name="4 2 4 2 3 2" xfId="26553" xr:uid="{00000000-0005-0000-0000-00006E040000}"/>
    <cellStyle name="4 2 4 2 3 2 2" xfId="40868" xr:uid="{00000000-0005-0000-0000-00006F040000}"/>
    <cellStyle name="4 2 4 2 3 3" xfId="33731" xr:uid="{00000000-0005-0000-0000-000070040000}"/>
    <cellStyle name="4 2 4 2 4" xfId="20714" xr:uid="{00000000-0005-0000-0000-000071040000}"/>
    <cellStyle name="4 2 4 2 4 2" xfId="27851" xr:uid="{00000000-0005-0000-0000-000072040000}"/>
    <cellStyle name="4 2 4 2 4 2 2" xfId="42166" xr:uid="{00000000-0005-0000-0000-000073040000}"/>
    <cellStyle name="4 2 4 2 4 3" xfId="35029" xr:uid="{00000000-0005-0000-0000-000074040000}"/>
    <cellStyle name="4 2 4 3" xfId="14540" xr:uid="{00000000-0005-0000-0000-000075040000}"/>
    <cellStyle name="4 2 4 3 2" xfId="16909" xr:uid="{00000000-0005-0000-0000-000076040000}"/>
    <cellStyle name="4 2 4 3 2 2" xfId="24068" xr:uid="{00000000-0005-0000-0000-000077040000}"/>
    <cellStyle name="4 2 4 3 2 2 2" xfId="38383" xr:uid="{00000000-0005-0000-0000-000078040000}"/>
    <cellStyle name="4 2 4 3 2 3" xfId="31224" xr:uid="{00000000-0005-0000-0000-000079040000}"/>
    <cellStyle name="4 2 4 3 3" xfId="19263" xr:uid="{00000000-0005-0000-0000-00007A040000}"/>
    <cellStyle name="4 2 4 3 3 2" xfId="26400" xr:uid="{00000000-0005-0000-0000-00007B040000}"/>
    <cellStyle name="4 2 4 3 3 2 2" xfId="40715" xr:uid="{00000000-0005-0000-0000-00007C040000}"/>
    <cellStyle name="4 2 4 3 3 3" xfId="33578" xr:uid="{00000000-0005-0000-0000-00007D040000}"/>
    <cellStyle name="4 2 4 3 4" xfId="20561" xr:uid="{00000000-0005-0000-0000-00007E040000}"/>
    <cellStyle name="4 2 4 3 4 2" xfId="27698" xr:uid="{00000000-0005-0000-0000-00007F040000}"/>
    <cellStyle name="4 2 4 3 4 2 2" xfId="42013" xr:uid="{00000000-0005-0000-0000-000080040000}"/>
    <cellStyle name="4 2 4 3 4 3" xfId="34876" xr:uid="{00000000-0005-0000-0000-000081040000}"/>
    <cellStyle name="4 2 4 3 5" xfId="21776" xr:uid="{00000000-0005-0000-0000-000082040000}"/>
    <cellStyle name="4 2 4 3 5 2" xfId="36091" xr:uid="{00000000-0005-0000-0000-000083040000}"/>
    <cellStyle name="4 2 4 3 6" xfId="28913" xr:uid="{00000000-0005-0000-0000-000084040000}"/>
    <cellStyle name="4 2 4 4" xfId="19714" xr:uid="{00000000-0005-0000-0000-000085040000}"/>
    <cellStyle name="4 2 4 4 2" xfId="26851" xr:uid="{00000000-0005-0000-0000-000086040000}"/>
    <cellStyle name="4 2 4 4 2 2" xfId="41166" xr:uid="{00000000-0005-0000-0000-000087040000}"/>
    <cellStyle name="4 2 4 4 3" xfId="34029" xr:uid="{00000000-0005-0000-0000-000088040000}"/>
    <cellStyle name="4 3" xfId="410" xr:uid="{00000000-0005-0000-0000-000089040000}"/>
    <cellStyle name="4 3 2" xfId="411" xr:uid="{00000000-0005-0000-0000-00008A040000}"/>
    <cellStyle name="4 3 2 2" xfId="12653" xr:uid="{00000000-0005-0000-0000-00008B040000}"/>
    <cellStyle name="4 3 2 2 2" xfId="14047" xr:uid="{00000000-0005-0000-0000-00008C040000}"/>
    <cellStyle name="4 3 2 2 2 2" xfId="16416" xr:uid="{00000000-0005-0000-0000-00008D040000}"/>
    <cellStyle name="4 3 2 2 2 2 2" xfId="23575" xr:uid="{00000000-0005-0000-0000-00008E040000}"/>
    <cellStyle name="4 3 2 2 2 2 2 2" xfId="37890" xr:uid="{00000000-0005-0000-0000-00008F040000}"/>
    <cellStyle name="4 3 2 2 2 2 3" xfId="30731" xr:uid="{00000000-0005-0000-0000-000090040000}"/>
    <cellStyle name="4 3 2 2 2 3" xfId="18770" xr:uid="{00000000-0005-0000-0000-000091040000}"/>
    <cellStyle name="4 3 2 2 2 3 2" xfId="25907" xr:uid="{00000000-0005-0000-0000-000092040000}"/>
    <cellStyle name="4 3 2 2 2 3 2 2" xfId="40222" xr:uid="{00000000-0005-0000-0000-000093040000}"/>
    <cellStyle name="4 3 2 2 2 3 3" xfId="33085" xr:uid="{00000000-0005-0000-0000-000094040000}"/>
    <cellStyle name="4 3 2 2 2 4" xfId="20130" xr:uid="{00000000-0005-0000-0000-000095040000}"/>
    <cellStyle name="4 3 2 2 2 4 2" xfId="27267" xr:uid="{00000000-0005-0000-0000-000096040000}"/>
    <cellStyle name="4 3 2 2 2 4 2 2" xfId="41582" xr:uid="{00000000-0005-0000-0000-000097040000}"/>
    <cellStyle name="4 3 2 2 2 4 3" xfId="34445" xr:uid="{00000000-0005-0000-0000-000098040000}"/>
    <cellStyle name="4 3 2 2 2 5" xfId="21345" xr:uid="{00000000-0005-0000-0000-000099040000}"/>
    <cellStyle name="4 3 2 2 2 5 2" xfId="35660" xr:uid="{00000000-0005-0000-0000-00009A040000}"/>
    <cellStyle name="4 3 2 2 2 6" xfId="28482" xr:uid="{00000000-0005-0000-0000-00009B040000}"/>
    <cellStyle name="4 3 2 2 3" xfId="15022" xr:uid="{00000000-0005-0000-0000-00009C040000}"/>
    <cellStyle name="4 3 2 2 3 2" xfId="22181" xr:uid="{00000000-0005-0000-0000-00009D040000}"/>
    <cellStyle name="4 3 2 2 3 2 2" xfId="36496" xr:uid="{00000000-0005-0000-0000-00009E040000}"/>
    <cellStyle name="4 3 2 2 3 3" xfId="29337" xr:uid="{00000000-0005-0000-0000-00009F040000}"/>
    <cellStyle name="4 3 2 2 4" xfId="17376" xr:uid="{00000000-0005-0000-0000-0000A0040000}"/>
    <cellStyle name="4 3 2 2 4 2" xfId="24513" xr:uid="{00000000-0005-0000-0000-0000A1040000}"/>
    <cellStyle name="4 3 2 2 4 2 2" xfId="38828" xr:uid="{00000000-0005-0000-0000-0000A2040000}"/>
    <cellStyle name="4 3 2 2 4 3" xfId="31691" xr:uid="{00000000-0005-0000-0000-0000A3040000}"/>
    <cellStyle name="4 3 3" xfId="412" xr:uid="{00000000-0005-0000-0000-0000A4040000}"/>
    <cellStyle name="4 3 3 2" xfId="12654" xr:uid="{00000000-0005-0000-0000-0000A5040000}"/>
    <cellStyle name="4 3 3 2 2" xfId="13647" xr:uid="{00000000-0005-0000-0000-0000A6040000}"/>
    <cellStyle name="4 3 3 2 2 2" xfId="16016" xr:uid="{00000000-0005-0000-0000-0000A7040000}"/>
    <cellStyle name="4 3 3 2 2 2 2" xfId="23175" xr:uid="{00000000-0005-0000-0000-0000A8040000}"/>
    <cellStyle name="4 3 3 2 2 2 2 2" xfId="37490" xr:uid="{00000000-0005-0000-0000-0000A9040000}"/>
    <cellStyle name="4 3 3 2 2 2 3" xfId="30331" xr:uid="{00000000-0005-0000-0000-0000AA040000}"/>
    <cellStyle name="4 3 3 2 2 3" xfId="18370" xr:uid="{00000000-0005-0000-0000-0000AB040000}"/>
    <cellStyle name="4 3 3 2 2 3 2" xfId="25507" xr:uid="{00000000-0005-0000-0000-0000AC040000}"/>
    <cellStyle name="4 3 3 2 2 3 2 2" xfId="39822" xr:uid="{00000000-0005-0000-0000-0000AD040000}"/>
    <cellStyle name="4 3 3 2 2 3 3" xfId="32685" xr:uid="{00000000-0005-0000-0000-0000AE040000}"/>
    <cellStyle name="4 3 3 2 2 4" xfId="19896" xr:uid="{00000000-0005-0000-0000-0000AF040000}"/>
    <cellStyle name="4 3 3 2 2 4 2" xfId="27033" xr:uid="{00000000-0005-0000-0000-0000B0040000}"/>
    <cellStyle name="4 3 3 2 2 4 2 2" xfId="41348" xr:uid="{00000000-0005-0000-0000-0000B1040000}"/>
    <cellStyle name="4 3 3 2 2 4 3" xfId="34211" xr:uid="{00000000-0005-0000-0000-0000B2040000}"/>
    <cellStyle name="4 3 3 2 2 5" xfId="21111" xr:uid="{00000000-0005-0000-0000-0000B3040000}"/>
    <cellStyle name="4 3 3 2 2 5 2" xfId="35426" xr:uid="{00000000-0005-0000-0000-0000B4040000}"/>
    <cellStyle name="4 3 3 2 2 6" xfId="28248" xr:uid="{00000000-0005-0000-0000-0000B5040000}"/>
    <cellStyle name="4 3 3 2 3" xfId="15023" xr:uid="{00000000-0005-0000-0000-0000B6040000}"/>
    <cellStyle name="4 3 3 2 3 2" xfId="22182" xr:uid="{00000000-0005-0000-0000-0000B7040000}"/>
    <cellStyle name="4 3 3 2 3 2 2" xfId="36497" xr:uid="{00000000-0005-0000-0000-0000B8040000}"/>
    <cellStyle name="4 3 3 2 3 3" xfId="29338" xr:uid="{00000000-0005-0000-0000-0000B9040000}"/>
    <cellStyle name="4 3 3 2 4" xfId="17377" xr:uid="{00000000-0005-0000-0000-0000BA040000}"/>
    <cellStyle name="4 3 3 2 4 2" xfId="24514" xr:uid="{00000000-0005-0000-0000-0000BB040000}"/>
    <cellStyle name="4 3 3 2 4 2 2" xfId="38829" xr:uid="{00000000-0005-0000-0000-0000BC040000}"/>
    <cellStyle name="4 3 3 2 4 3" xfId="31692" xr:uid="{00000000-0005-0000-0000-0000BD040000}"/>
    <cellStyle name="4 3 4" xfId="413" xr:uid="{00000000-0005-0000-0000-0000BE040000}"/>
    <cellStyle name="4 3 4 2" xfId="12655" xr:uid="{00000000-0005-0000-0000-0000BF040000}"/>
    <cellStyle name="4 3 4 2 2" xfId="13648" xr:uid="{00000000-0005-0000-0000-0000C0040000}"/>
    <cellStyle name="4 3 4 2 2 2" xfId="16017" xr:uid="{00000000-0005-0000-0000-0000C1040000}"/>
    <cellStyle name="4 3 4 2 2 2 2" xfId="23176" xr:uid="{00000000-0005-0000-0000-0000C2040000}"/>
    <cellStyle name="4 3 4 2 2 2 2 2" xfId="37491" xr:uid="{00000000-0005-0000-0000-0000C3040000}"/>
    <cellStyle name="4 3 4 2 2 2 3" xfId="30332" xr:uid="{00000000-0005-0000-0000-0000C4040000}"/>
    <cellStyle name="4 3 4 2 2 3" xfId="18371" xr:uid="{00000000-0005-0000-0000-0000C5040000}"/>
    <cellStyle name="4 3 4 2 2 3 2" xfId="25508" xr:uid="{00000000-0005-0000-0000-0000C6040000}"/>
    <cellStyle name="4 3 4 2 2 3 2 2" xfId="39823" xr:uid="{00000000-0005-0000-0000-0000C7040000}"/>
    <cellStyle name="4 3 4 2 2 3 3" xfId="32686" xr:uid="{00000000-0005-0000-0000-0000C8040000}"/>
    <cellStyle name="4 3 4 2 2 4" xfId="19897" xr:uid="{00000000-0005-0000-0000-0000C9040000}"/>
    <cellStyle name="4 3 4 2 2 4 2" xfId="27034" xr:uid="{00000000-0005-0000-0000-0000CA040000}"/>
    <cellStyle name="4 3 4 2 2 4 2 2" xfId="41349" xr:uid="{00000000-0005-0000-0000-0000CB040000}"/>
    <cellStyle name="4 3 4 2 2 4 3" xfId="34212" xr:uid="{00000000-0005-0000-0000-0000CC040000}"/>
    <cellStyle name="4 3 4 2 2 5" xfId="21112" xr:uid="{00000000-0005-0000-0000-0000CD040000}"/>
    <cellStyle name="4 3 4 2 2 5 2" xfId="35427" xr:uid="{00000000-0005-0000-0000-0000CE040000}"/>
    <cellStyle name="4 3 4 2 2 6" xfId="28249" xr:uid="{00000000-0005-0000-0000-0000CF040000}"/>
    <cellStyle name="4 3 4 2 3" xfId="15024" xr:uid="{00000000-0005-0000-0000-0000D0040000}"/>
    <cellStyle name="4 3 4 2 3 2" xfId="22183" xr:uid="{00000000-0005-0000-0000-0000D1040000}"/>
    <cellStyle name="4 3 4 2 3 2 2" xfId="36498" xr:uid="{00000000-0005-0000-0000-0000D2040000}"/>
    <cellStyle name="4 3 4 2 3 3" xfId="29339" xr:uid="{00000000-0005-0000-0000-0000D3040000}"/>
    <cellStyle name="4 3 4 2 4" xfId="17378" xr:uid="{00000000-0005-0000-0000-0000D4040000}"/>
    <cellStyle name="4 3 4 2 4 2" xfId="24515" xr:uid="{00000000-0005-0000-0000-0000D5040000}"/>
    <cellStyle name="4 3 4 2 4 2 2" xfId="38830" xr:uid="{00000000-0005-0000-0000-0000D6040000}"/>
    <cellStyle name="4 3 4 2 4 3" xfId="31693" xr:uid="{00000000-0005-0000-0000-0000D7040000}"/>
    <cellStyle name="4 3 5" xfId="414" xr:uid="{00000000-0005-0000-0000-0000D8040000}"/>
    <cellStyle name="4 3 5 2" xfId="12656" xr:uid="{00000000-0005-0000-0000-0000D9040000}"/>
    <cellStyle name="4 3 5 2 2" xfId="14114" xr:uid="{00000000-0005-0000-0000-0000DA040000}"/>
    <cellStyle name="4 3 5 2 2 2" xfId="16483" xr:uid="{00000000-0005-0000-0000-0000DB040000}"/>
    <cellStyle name="4 3 5 2 2 2 2" xfId="23642" xr:uid="{00000000-0005-0000-0000-0000DC040000}"/>
    <cellStyle name="4 3 5 2 2 2 2 2" xfId="37957" xr:uid="{00000000-0005-0000-0000-0000DD040000}"/>
    <cellStyle name="4 3 5 2 2 2 3" xfId="30798" xr:uid="{00000000-0005-0000-0000-0000DE040000}"/>
    <cellStyle name="4 3 5 2 2 3" xfId="18837" xr:uid="{00000000-0005-0000-0000-0000DF040000}"/>
    <cellStyle name="4 3 5 2 2 3 2" xfId="25974" xr:uid="{00000000-0005-0000-0000-0000E0040000}"/>
    <cellStyle name="4 3 5 2 2 3 2 2" xfId="40289" xr:uid="{00000000-0005-0000-0000-0000E1040000}"/>
    <cellStyle name="4 3 5 2 2 3 3" xfId="33152" xr:uid="{00000000-0005-0000-0000-0000E2040000}"/>
    <cellStyle name="4 3 5 2 2 4" xfId="20174" xr:uid="{00000000-0005-0000-0000-0000E3040000}"/>
    <cellStyle name="4 3 5 2 2 4 2" xfId="27311" xr:uid="{00000000-0005-0000-0000-0000E4040000}"/>
    <cellStyle name="4 3 5 2 2 4 2 2" xfId="41626" xr:uid="{00000000-0005-0000-0000-0000E5040000}"/>
    <cellStyle name="4 3 5 2 2 4 3" xfId="34489" xr:uid="{00000000-0005-0000-0000-0000E6040000}"/>
    <cellStyle name="4 3 5 2 2 5" xfId="21389" xr:uid="{00000000-0005-0000-0000-0000E7040000}"/>
    <cellStyle name="4 3 5 2 2 5 2" xfId="35704" xr:uid="{00000000-0005-0000-0000-0000E8040000}"/>
    <cellStyle name="4 3 5 2 2 6" xfId="28526" xr:uid="{00000000-0005-0000-0000-0000E9040000}"/>
    <cellStyle name="4 3 5 2 3" xfId="15025" xr:uid="{00000000-0005-0000-0000-0000EA040000}"/>
    <cellStyle name="4 3 5 2 3 2" xfId="22184" xr:uid="{00000000-0005-0000-0000-0000EB040000}"/>
    <cellStyle name="4 3 5 2 3 2 2" xfId="36499" xr:uid="{00000000-0005-0000-0000-0000EC040000}"/>
    <cellStyle name="4 3 5 2 3 3" xfId="29340" xr:uid="{00000000-0005-0000-0000-0000ED040000}"/>
    <cellStyle name="4 3 5 2 4" xfId="17379" xr:uid="{00000000-0005-0000-0000-0000EE040000}"/>
    <cellStyle name="4 3 5 2 4 2" xfId="24516" xr:uid="{00000000-0005-0000-0000-0000EF040000}"/>
    <cellStyle name="4 3 5 2 4 2 2" xfId="38831" xr:uid="{00000000-0005-0000-0000-0000F0040000}"/>
    <cellStyle name="4 3 5 2 4 3" xfId="31694" xr:uid="{00000000-0005-0000-0000-0000F1040000}"/>
    <cellStyle name="4 3 6" xfId="12652" xr:uid="{00000000-0005-0000-0000-0000F2040000}"/>
    <cellStyle name="4 3 6 2" xfId="14013" xr:uid="{00000000-0005-0000-0000-0000F3040000}"/>
    <cellStyle name="4 3 6 2 2" xfId="16382" xr:uid="{00000000-0005-0000-0000-0000F4040000}"/>
    <cellStyle name="4 3 6 2 2 2" xfId="23541" xr:uid="{00000000-0005-0000-0000-0000F5040000}"/>
    <cellStyle name="4 3 6 2 2 2 2" xfId="37856" xr:uid="{00000000-0005-0000-0000-0000F6040000}"/>
    <cellStyle name="4 3 6 2 2 3" xfId="30697" xr:uid="{00000000-0005-0000-0000-0000F7040000}"/>
    <cellStyle name="4 3 6 2 3" xfId="18736" xr:uid="{00000000-0005-0000-0000-0000F8040000}"/>
    <cellStyle name="4 3 6 2 3 2" xfId="25873" xr:uid="{00000000-0005-0000-0000-0000F9040000}"/>
    <cellStyle name="4 3 6 2 3 2 2" xfId="40188" xr:uid="{00000000-0005-0000-0000-0000FA040000}"/>
    <cellStyle name="4 3 6 2 3 3" xfId="33051" xr:uid="{00000000-0005-0000-0000-0000FB040000}"/>
    <cellStyle name="4 3 6 2 4" xfId="20104" xr:uid="{00000000-0005-0000-0000-0000FC040000}"/>
    <cellStyle name="4 3 6 2 4 2" xfId="27241" xr:uid="{00000000-0005-0000-0000-0000FD040000}"/>
    <cellStyle name="4 3 6 2 4 2 2" xfId="41556" xr:uid="{00000000-0005-0000-0000-0000FE040000}"/>
    <cellStyle name="4 3 6 2 4 3" xfId="34419" xr:uid="{00000000-0005-0000-0000-0000FF040000}"/>
    <cellStyle name="4 3 6 2 5" xfId="21319" xr:uid="{00000000-0005-0000-0000-000000050000}"/>
    <cellStyle name="4 3 6 2 5 2" xfId="35634" xr:uid="{00000000-0005-0000-0000-000001050000}"/>
    <cellStyle name="4 3 6 2 6" xfId="28456" xr:uid="{00000000-0005-0000-0000-000002050000}"/>
    <cellStyle name="4 3 6 3" xfId="15021" xr:uid="{00000000-0005-0000-0000-000003050000}"/>
    <cellStyle name="4 3 6 3 2" xfId="22180" xr:uid="{00000000-0005-0000-0000-000004050000}"/>
    <cellStyle name="4 3 6 3 2 2" xfId="36495" xr:uid="{00000000-0005-0000-0000-000005050000}"/>
    <cellStyle name="4 3 6 3 3" xfId="29336" xr:uid="{00000000-0005-0000-0000-000006050000}"/>
    <cellStyle name="4 3 6 4" xfId="17375" xr:uid="{00000000-0005-0000-0000-000007050000}"/>
    <cellStyle name="4 3 6 4 2" xfId="24512" xr:uid="{00000000-0005-0000-0000-000008050000}"/>
    <cellStyle name="4 3 6 4 2 2" xfId="38827" xr:uid="{00000000-0005-0000-0000-000009050000}"/>
    <cellStyle name="4 3 6 4 3" xfId="31690" xr:uid="{00000000-0005-0000-0000-00000A050000}"/>
    <cellStyle name="4 4" xfId="12564" xr:uid="{00000000-0005-0000-0000-00000B050000}"/>
    <cellStyle name="4 4 2" xfId="14687" xr:uid="{00000000-0005-0000-0000-00000C050000}"/>
    <cellStyle name="4 4 2 2" xfId="17050" xr:uid="{00000000-0005-0000-0000-00000D050000}"/>
    <cellStyle name="4 4 2 2 2" xfId="24209" xr:uid="{00000000-0005-0000-0000-00000E050000}"/>
    <cellStyle name="4 4 2 2 2 2" xfId="38524" xr:uid="{00000000-0005-0000-0000-00000F050000}"/>
    <cellStyle name="4 4 2 2 3" xfId="31365" xr:uid="{00000000-0005-0000-0000-000010050000}"/>
    <cellStyle name="4 4 2 3" xfId="19404" xr:uid="{00000000-0005-0000-0000-000011050000}"/>
    <cellStyle name="4 4 2 3 2" xfId="26541" xr:uid="{00000000-0005-0000-0000-000012050000}"/>
    <cellStyle name="4 4 2 3 2 2" xfId="40856" xr:uid="{00000000-0005-0000-0000-000013050000}"/>
    <cellStyle name="4 4 2 3 3" xfId="33719" xr:uid="{00000000-0005-0000-0000-000014050000}"/>
    <cellStyle name="4 4 2 4" xfId="20702" xr:uid="{00000000-0005-0000-0000-000015050000}"/>
    <cellStyle name="4 4 2 4 2" xfId="27839" xr:uid="{00000000-0005-0000-0000-000016050000}"/>
    <cellStyle name="4 4 2 4 2 2" xfId="42154" xr:uid="{00000000-0005-0000-0000-000017050000}"/>
    <cellStyle name="4 4 2 4 3" xfId="35017" xr:uid="{00000000-0005-0000-0000-000018050000}"/>
    <cellStyle name="4 4 3" xfId="14422" xr:uid="{00000000-0005-0000-0000-000019050000}"/>
    <cellStyle name="4 4 3 2" xfId="16791" xr:uid="{00000000-0005-0000-0000-00001A050000}"/>
    <cellStyle name="4 4 3 2 2" xfId="23950" xr:uid="{00000000-0005-0000-0000-00001B050000}"/>
    <cellStyle name="4 4 3 2 2 2" xfId="38265" xr:uid="{00000000-0005-0000-0000-00001C050000}"/>
    <cellStyle name="4 4 3 2 3" xfId="31106" xr:uid="{00000000-0005-0000-0000-00001D050000}"/>
    <cellStyle name="4 4 3 3" xfId="19145" xr:uid="{00000000-0005-0000-0000-00001E050000}"/>
    <cellStyle name="4 4 3 3 2" xfId="26282" xr:uid="{00000000-0005-0000-0000-00001F050000}"/>
    <cellStyle name="4 4 3 3 2 2" xfId="40597" xr:uid="{00000000-0005-0000-0000-000020050000}"/>
    <cellStyle name="4 4 3 3 3" xfId="33460" xr:uid="{00000000-0005-0000-0000-000021050000}"/>
    <cellStyle name="4 4 3 4" xfId="20478" xr:uid="{00000000-0005-0000-0000-000022050000}"/>
    <cellStyle name="4 4 3 4 2" xfId="27615" xr:uid="{00000000-0005-0000-0000-000023050000}"/>
    <cellStyle name="4 4 3 4 2 2" xfId="41930" xr:uid="{00000000-0005-0000-0000-000024050000}"/>
    <cellStyle name="4 4 3 4 3" xfId="34793" xr:uid="{00000000-0005-0000-0000-000025050000}"/>
    <cellStyle name="4 4 3 5" xfId="21693" xr:uid="{00000000-0005-0000-0000-000026050000}"/>
    <cellStyle name="4 4 3 5 2" xfId="36008" xr:uid="{00000000-0005-0000-0000-000027050000}"/>
    <cellStyle name="4 4 3 6" xfId="28830" xr:uid="{00000000-0005-0000-0000-000028050000}"/>
    <cellStyle name="4 4 4" xfId="19702" xr:uid="{00000000-0005-0000-0000-000029050000}"/>
    <cellStyle name="4 4 4 2" xfId="26839" xr:uid="{00000000-0005-0000-0000-00002A050000}"/>
    <cellStyle name="4 4 4 2 2" xfId="41154" xr:uid="{00000000-0005-0000-0000-00002B050000}"/>
    <cellStyle name="4 4 4 3" xfId="34017" xr:uid="{00000000-0005-0000-0000-00002C050000}"/>
    <cellStyle name="4 5" xfId="42627" xr:uid="{00000000-0005-0000-0000-00002D050000}"/>
    <cellStyle name="4_5225402107005(1)" xfId="210" xr:uid="{00000000-0005-0000-0000-00002E050000}"/>
    <cellStyle name="4_5225402107005(1) 2" xfId="415" xr:uid="{00000000-0005-0000-0000-00002F050000}"/>
    <cellStyle name="4_5225402107005(1) 2 2" xfId="12577" xr:uid="{00000000-0005-0000-0000-000030050000}"/>
    <cellStyle name="4_5225402107005(1) 2 2 2" xfId="14700" xr:uid="{00000000-0005-0000-0000-000031050000}"/>
    <cellStyle name="4_5225402107005(1) 2 2 2 2" xfId="17063" xr:uid="{00000000-0005-0000-0000-000032050000}"/>
    <cellStyle name="4_5225402107005(1) 2 2 2 2 2" xfId="24222" xr:uid="{00000000-0005-0000-0000-000033050000}"/>
    <cellStyle name="4_5225402107005(1) 2 2 2 2 2 2" xfId="38537" xr:uid="{00000000-0005-0000-0000-000034050000}"/>
    <cellStyle name="4_5225402107005(1) 2 2 2 2 3" xfId="31378" xr:uid="{00000000-0005-0000-0000-000035050000}"/>
    <cellStyle name="4_5225402107005(1) 2 2 2 3" xfId="19417" xr:uid="{00000000-0005-0000-0000-000036050000}"/>
    <cellStyle name="4_5225402107005(1) 2 2 2 3 2" xfId="26554" xr:uid="{00000000-0005-0000-0000-000037050000}"/>
    <cellStyle name="4_5225402107005(1) 2 2 2 3 2 2" xfId="40869" xr:uid="{00000000-0005-0000-0000-000038050000}"/>
    <cellStyle name="4_5225402107005(1) 2 2 2 3 3" xfId="33732" xr:uid="{00000000-0005-0000-0000-000039050000}"/>
    <cellStyle name="4_5225402107005(1) 2 2 2 4" xfId="20715" xr:uid="{00000000-0005-0000-0000-00003A050000}"/>
    <cellStyle name="4_5225402107005(1) 2 2 2 4 2" xfId="27852" xr:uid="{00000000-0005-0000-0000-00003B050000}"/>
    <cellStyle name="4_5225402107005(1) 2 2 2 4 2 2" xfId="42167" xr:uid="{00000000-0005-0000-0000-00003C050000}"/>
    <cellStyle name="4_5225402107005(1) 2 2 2 4 3" xfId="35030" xr:uid="{00000000-0005-0000-0000-00003D050000}"/>
    <cellStyle name="4_5225402107005(1) 2 2 3" xfId="14237" xr:uid="{00000000-0005-0000-0000-00003E050000}"/>
    <cellStyle name="4_5225402107005(1) 2 2 3 2" xfId="16606" xr:uid="{00000000-0005-0000-0000-00003F050000}"/>
    <cellStyle name="4_5225402107005(1) 2 2 3 2 2" xfId="23765" xr:uid="{00000000-0005-0000-0000-000040050000}"/>
    <cellStyle name="4_5225402107005(1) 2 2 3 2 2 2" xfId="38080" xr:uid="{00000000-0005-0000-0000-000041050000}"/>
    <cellStyle name="4_5225402107005(1) 2 2 3 2 3" xfId="30921" xr:uid="{00000000-0005-0000-0000-000042050000}"/>
    <cellStyle name="4_5225402107005(1) 2 2 3 3" xfId="18960" xr:uid="{00000000-0005-0000-0000-000043050000}"/>
    <cellStyle name="4_5225402107005(1) 2 2 3 3 2" xfId="26097" xr:uid="{00000000-0005-0000-0000-000044050000}"/>
    <cellStyle name="4_5225402107005(1) 2 2 3 3 2 2" xfId="40412" xr:uid="{00000000-0005-0000-0000-000045050000}"/>
    <cellStyle name="4_5225402107005(1) 2 2 3 3 3" xfId="33275" xr:uid="{00000000-0005-0000-0000-000046050000}"/>
    <cellStyle name="4_5225402107005(1) 2 2 3 4" xfId="20293" xr:uid="{00000000-0005-0000-0000-000047050000}"/>
    <cellStyle name="4_5225402107005(1) 2 2 3 4 2" xfId="27430" xr:uid="{00000000-0005-0000-0000-000048050000}"/>
    <cellStyle name="4_5225402107005(1) 2 2 3 4 2 2" xfId="41745" xr:uid="{00000000-0005-0000-0000-000049050000}"/>
    <cellStyle name="4_5225402107005(1) 2 2 3 4 3" xfId="34608" xr:uid="{00000000-0005-0000-0000-00004A050000}"/>
    <cellStyle name="4_5225402107005(1) 2 2 3 5" xfId="21508" xr:uid="{00000000-0005-0000-0000-00004B050000}"/>
    <cellStyle name="4_5225402107005(1) 2 2 3 5 2" xfId="35823" xr:uid="{00000000-0005-0000-0000-00004C050000}"/>
    <cellStyle name="4_5225402107005(1) 2 2 3 6" xfId="28645" xr:uid="{00000000-0005-0000-0000-00004D050000}"/>
    <cellStyle name="4_5225402107005(1) 2 2 4" xfId="19715" xr:uid="{00000000-0005-0000-0000-00004E050000}"/>
    <cellStyle name="4_5225402107005(1) 2 2 4 2" xfId="26852" xr:uid="{00000000-0005-0000-0000-00004F050000}"/>
    <cellStyle name="4_5225402107005(1) 2 2 4 2 2" xfId="41167" xr:uid="{00000000-0005-0000-0000-000050050000}"/>
    <cellStyle name="4_5225402107005(1) 2 2 4 3" xfId="34030" xr:uid="{00000000-0005-0000-0000-000051050000}"/>
    <cellStyle name="4_5225402107005(1) 3" xfId="12565" xr:uid="{00000000-0005-0000-0000-000052050000}"/>
    <cellStyle name="4_5225402107005(1) 3 2" xfId="14688" xr:uid="{00000000-0005-0000-0000-000053050000}"/>
    <cellStyle name="4_5225402107005(1) 3 2 2" xfId="17051" xr:uid="{00000000-0005-0000-0000-000054050000}"/>
    <cellStyle name="4_5225402107005(1) 3 2 2 2" xfId="24210" xr:uid="{00000000-0005-0000-0000-000055050000}"/>
    <cellStyle name="4_5225402107005(1) 3 2 2 2 2" xfId="38525" xr:uid="{00000000-0005-0000-0000-000056050000}"/>
    <cellStyle name="4_5225402107005(1) 3 2 2 3" xfId="31366" xr:uid="{00000000-0005-0000-0000-000057050000}"/>
    <cellStyle name="4_5225402107005(1) 3 2 3" xfId="19405" xr:uid="{00000000-0005-0000-0000-000058050000}"/>
    <cellStyle name="4_5225402107005(1) 3 2 3 2" xfId="26542" xr:uid="{00000000-0005-0000-0000-000059050000}"/>
    <cellStyle name="4_5225402107005(1) 3 2 3 2 2" xfId="40857" xr:uid="{00000000-0005-0000-0000-00005A050000}"/>
    <cellStyle name="4_5225402107005(1) 3 2 3 3" xfId="33720" xr:uid="{00000000-0005-0000-0000-00005B050000}"/>
    <cellStyle name="4_5225402107005(1) 3 2 4" xfId="20703" xr:uid="{00000000-0005-0000-0000-00005C050000}"/>
    <cellStyle name="4_5225402107005(1) 3 2 4 2" xfId="27840" xr:uid="{00000000-0005-0000-0000-00005D050000}"/>
    <cellStyle name="4_5225402107005(1) 3 2 4 2 2" xfId="42155" xr:uid="{00000000-0005-0000-0000-00005E050000}"/>
    <cellStyle name="4_5225402107005(1) 3 2 4 3" xfId="35018" xr:uid="{00000000-0005-0000-0000-00005F050000}"/>
    <cellStyle name="4_5225402107005(1) 3 3" xfId="14616" xr:uid="{00000000-0005-0000-0000-000060050000}"/>
    <cellStyle name="4_5225402107005(1) 3 3 2" xfId="16979" xr:uid="{00000000-0005-0000-0000-000061050000}"/>
    <cellStyle name="4_5225402107005(1) 3 3 2 2" xfId="24138" xr:uid="{00000000-0005-0000-0000-000062050000}"/>
    <cellStyle name="4_5225402107005(1) 3 3 2 2 2" xfId="38453" xr:uid="{00000000-0005-0000-0000-000063050000}"/>
    <cellStyle name="4_5225402107005(1) 3 3 2 3" xfId="31294" xr:uid="{00000000-0005-0000-0000-000064050000}"/>
    <cellStyle name="4_5225402107005(1) 3 3 3" xfId="19333" xr:uid="{00000000-0005-0000-0000-000065050000}"/>
    <cellStyle name="4_5225402107005(1) 3 3 3 2" xfId="26470" xr:uid="{00000000-0005-0000-0000-000066050000}"/>
    <cellStyle name="4_5225402107005(1) 3 3 3 2 2" xfId="40785" xr:uid="{00000000-0005-0000-0000-000067050000}"/>
    <cellStyle name="4_5225402107005(1) 3 3 3 3" xfId="33648" xr:uid="{00000000-0005-0000-0000-000068050000}"/>
    <cellStyle name="4_5225402107005(1) 3 3 4" xfId="20631" xr:uid="{00000000-0005-0000-0000-000069050000}"/>
    <cellStyle name="4_5225402107005(1) 3 3 4 2" xfId="27768" xr:uid="{00000000-0005-0000-0000-00006A050000}"/>
    <cellStyle name="4_5225402107005(1) 3 3 4 2 2" xfId="42083" xr:uid="{00000000-0005-0000-0000-00006B050000}"/>
    <cellStyle name="4_5225402107005(1) 3 3 4 3" xfId="34946" xr:uid="{00000000-0005-0000-0000-00006C050000}"/>
    <cellStyle name="4_5225402107005(1) 3 3 5" xfId="21846" xr:uid="{00000000-0005-0000-0000-00006D050000}"/>
    <cellStyle name="4_5225402107005(1) 3 3 5 2" xfId="36161" xr:uid="{00000000-0005-0000-0000-00006E050000}"/>
    <cellStyle name="4_5225402107005(1) 3 3 6" xfId="28983" xr:uid="{00000000-0005-0000-0000-00006F050000}"/>
    <cellStyle name="4_5225402107005(1) 3 4" xfId="19703" xr:uid="{00000000-0005-0000-0000-000070050000}"/>
    <cellStyle name="4_5225402107005(1) 3 4 2" xfId="26840" xr:uid="{00000000-0005-0000-0000-000071050000}"/>
    <cellStyle name="4_5225402107005(1) 3 4 2 2" xfId="41155" xr:uid="{00000000-0005-0000-0000-000072050000}"/>
    <cellStyle name="4_5225402107005(1) 3 4 3" xfId="34018" xr:uid="{00000000-0005-0000-0000-000073050000}"/>
    <cellStyle name="4_5225402107005(1) 4" xfId="42628" xr:uid="{00000000-0005-0000-0000-000074050000}"/>
    <cellStyle name="4_DeckblattNeu" xfId="211" xr:uid="{00000000-0005-0000-0000-000075050000}"/>
    <cellStyle name="4_DeckblattNeu 2" xfId="416" xr:uid="{00000000-0005-0000-0000-000076050000}"/>
    <cellStyle name="4_DeckblattNeu 2 2" xfId="417" xr:uid="{00000000-0005-0000-0000-000077050000}"/>
    <cellStyle name="4_DeckblattNeu 2 2 2" xfId="418" xr:uid="{00000000-0005-0000-0000-000078050000}"/>
    <cellStyle name="4_DeckblattNeu 2 2 2 2" xfId="12660" xr:uid="{00000000-0005-0000-0000-000079050000}"/>
    <cellStyle name="4_DeckblattNeu 2 2 2 2 2" xfId="14676" xr:uid="{00000000-0005-0000-0000-00007A050000}"/>
    <cellStyle name="4_DeckblattNeu 2 2 2 2 2 2" xfId="17039" xr:uid="{00000000-0005-0000-0000-00007B050000}"/>
    <cellStyle name="4_DeckblattNeu 2 2 2 2 2 2 2" xfId="24198" xr:uid="{00000000-0005-0000-0000-00007C050000}"/>
    <cellStyle name="4_DeckblattNeu 2 2 2 2 2 2 2 2" xfId="38513" xr:uid="{00000000-0005-0000-0000-00007D050000}"/>
    <cellStyle name="4_DeckblattNeu 2 2 2 2 2 2 3" xfId="31354" xr:uid="{00000000-0005-0000-0000-00007E050000}"/>
    <cellStyle name="4_DeckblattNeu 2 2 2 2 2 3" xfId="19393" xr:uid="{00000000-0005-0000-0000-00007F050000}"/>
    <cellStyle name="4_DeckblattNeu 2 2 2 2 2 3 2" xfId="26530" xr:uid="{00000000-0005-0000-0000-000080050000}"/>
    <cellStyle name="4_DeckblattNeu 2 2 2 2 2 3 2 2" xfId="40845" xr:uid="{00000000-0005-0000-0000-000081050000}"/>
    <cellStyle name="4_DeckblattNeu 2 2 2 2 2 3 3" xfId="33708" xr:uid="{00000000-0005-0000-0000-000082050000}"/>
    <cellStyle name="4_DeckblattNeu 2 2 2 2 2 4" xfId="20691" xr:uid="{00000000-0005-0000-0000-000083050000}"/>
    <cellStyle name="4_DeckblattNeu 2 2 2 2 2 4 2" xfId="27828" xr:uid="{00000000-0005-0000-0000-000084050000}"/>
    <cellStyle name="4_DeckblattNeu 2 2 2 2 2 4 2 2" xfId="42143" xr:uid="{00000000-0005-0000-0000-000085050000}"/>
    <cellStyle name="4_DeckblattNeu 2 2 2 2 2 4 3" xfId="35006" xr:uid="{00000000-0005-0000-0000-000086050000}"/>
    <cellStyle name="4_DeckblattNeu 2 2 2 2 2 5" xfId="21906" xr:uid="{00000000-0005-0000-0000-000087050000}"/>
    <cellStyle name="4_DeckblattNeu 2 2 2 2 2 5 2" xfId="36221" xr:uid="{00000000-0005-0000-0000-000088050000}"/>
    <cellStyle name="4_DeckblattNeu 2 2 2 2 2 6" xfId="29043" xr:uid="{00000000-0005-0000-0000-000089050000}"/>
    <cellStyle name="4_DeckblattNeu 2 2 2 2 3" xfId="15029" xr:uid="{00000000-0005-0000-0000-00008A050000}"/>
    <cellStyle name="4_DeckblattNeu 2 2 2 2 3 2" xfId="22188" xr:uid="{00000000-0005-0000-0000-00008B050000}"/>
    <cellStyle name="4_DeckblattNeu 2 2 2 2 3 2 2" xfId="36503" xr:uid="{00000000-0005-0000-0000-00008C050000}"/>
    <cellStyle name="4_DeckblattNeu 2 2 2 2 3 3" xfId="29344" xr:uid="{00000000-0005-0000-0000-00008D050000}"/>
    <cellStyle name="4_DeckblattNeu 2 2 2 2 4" xfId="17383" xr:uid="{00000000-0005-0000-0000-00008E050000}"/>
    <cellStyle name="4_DeckblattNeu 2 2 2 2 4 2" xfId="24520" xr:uid="{00000000-0005-0000-0000-00008F050000}"/>
    <cellStyle name="4_DeckblattNeu 2 2 2 2 4 2 2" xfId="38835" xr:uid="{00000000-0005-0000-0000-000090050000}"/>
    <cellStyle name="4_DeckblattNeu 2 2 2 2 4 3" xfId="31698" xr:uid="{00000000-0005-0000-0000-000091050000}"/>
    <cellStyle name="4_DeckblattNeu 2 2 3" xfId="419" xr:uid="{00000000-0005-0000-0000-000092050000}"/>
    <cellStyle name="4_DeckblattNeu 2 2 3 2" xfId="12661" xr:uid="{00000000-0005-0000-0000-000093050000}"/>
    <cellStyle name="4_DeckblattNeu 2 2 3 2 2" xfId="13425" xr:uid="{00000000-0005-0000-0000-000094050000}"/>
    <cellStyle name="4_DeckblattNeu 2 2 3 2 2 2" xfId="15794" xr:uid="{00000000-0005-0000-0000-000095050000}"/>
    <cellStyle name="4_DeckblattNeu 2 2 3 2 2 2 2" xfId="22953" xr:uid="{00000000-0005-0000-0000-000096050000}"/>
    <cellStyle name="4_DeckblattNeu 2 2 3 2 2 2 2 2" xfId="37268" xr:uid="{00000000-0005-0000-0000-000097050000}"/>
    <cellStyle name="4_DeckblattNeu 2 2 3 2 2 2 3" xfId="30109" xr:uid="{00000000-0005-0000-0000-000098050000}"/>
    <cellStyle name="4_DeckblattNeu 2 2 3 2 2 3" xfId="18148" xr:uid="{00000000-0005-0000-0000-000099050000}"/>
    <cellStyle name="4_DeckblattNeu 2 2 3 2 2 3 2" xfId="25285" xr:uid="{00000000-0005-0000-0000-00009A050000}"/>
    <cellStyle name="4_DeckblattNeu 2 2 3 2 2 3 2 2" xfId="39600" xr:uid="{00000000-0005-0000-0000-00009B050000}"/>
    <cellStyle name="4_DeckblattNeu 2 2 3 2 2 3 3" xfId="32463" xr:uid="{00000000-0005-0000-0000-00009C050000}"/>
    <cellStyle name="4_DeckblattNeu 2 2 3 2 2 4" xfId="19852" xr:uid="{00000000-0005-0000-0000-00009D050000}"/>
    <cellStyle name="4_DeckblattNeu 2 2 3 2 2 4 2" xfId="26989" xr:uid="{00000000-0005-0000-0000-00009E050000}"/>
    <cellStyle name="4_DeckblattNeu 2 2 3 2 2 4 2 2" xfId="41304" xr:uid="{00000000-0005-0000-0000-00009F050000}"/>
    <cellStyle name="4_DeckblattNeu 2 2 3 2 2 4 3" xfId="34167" xr:uid="{00000000-0005-0000-0000-0000A0050000}"/>
    <cellStyle name="4_DeckblattNeu 2 2 3 2 2 5" xfId="21067" xr:uid="{00000000-0005-0000-0000-0000A1050000}"/>
    <cellStyle name="4_DeckblattNeu 2 2 3 2 2 5 2" xfId="35382" xr:uid="{00000000-0005-0000-0000-0000A2050000}"/>
    <cellStyle name="4_DeckblattNeu 2 2 3 2 2 6" xfId="28204" xr:uid="{00000000-0005-0000-0000-0000A3050000}"/>
    <cellStyle name="4_DeckblattNeu 2 2 3 2 3" xfId="15030" xr:uid="{00000000-0005-0000-0000-0000A4050000}"/>
    <cellStyle name="4_DeckblattNeu 2 2 3 2 3 2" xfId="22189" xr:uid="{00000000-0005-0000-0000-0000A5050000}"/>
    <cellStyle name="4_DeckblattNeu 2 2 3 2 3 2 2" xfId="36504" xr:uid="{00000000-0005-0000-0000-0000A6050000}"/>
    <cellStyle name="4_DeckblattNeu 2 2 3 2 3 3" xfId="29345" xr:uid="{00000000-0005-0000-0000-0000A7050000}"/>
    <cellStyle name="4_DeckblattNeu 2 2 3 2 4" xfId="17384" xr:uid="{00000000-0005-0000-0000-0000A8050000}"/>
    <cellStyle name="4_DeckblattNeu 2 2 3 2 4 2" xfId="24521" xr:uid="{00000000-0005-0000-0000-0000A9050000}"/>
    <cellStyle name="4_DeckblattNeu 2 2 3 2 4 2 2" xfId="38836" xr:uid="{00000000-0005-0000-0000-0000AA050000}"/>
    <cellStyle name="4_DeckblattNeu 2 2 3 2 4 3" xfId="31699" xr:uid="{00000000-0005-0000-0000-0000AB050000}"/>
    <cellStyle name="4_DeckblattNeu 2 2 4" xfId="420" xr:uid="{00000000-0005-0000-0000-0000AC050000}"/>
    <cellStyle name="4_DeckblattNeu 2 2 4 2" xfId="12662" xr:uid="{00000000-0005-0000-0000-0000AD050000}"/>
    <cellStyle name="4_DeckblattNeu 2 2 4 2 2" xfId="14014" xr:uid="{00000000-0005-0000-0000-0000AE050000}"/>
    <cellStyle name="4_DeckblattNeu 2 2 4 2 2 2" xfId="16383" xr:uid="{00000000-0005-0000-0000-0000AF050000}"/>
    <cellStyle name="4_DeckblattNeu 2 2 4 2 2 2 2" xfId="23542" xr:uid="{00000000-0005-0000-0000-0000B0050000}"/>
    <cellStyle name="4_DeckblattNeu 2 2 4 2 2 2 2 2" xfId="37857" xr:uid="{00000000-0005-0000-0000-0000B1050000}"/>
    <cellStyle name="4_DeckblattNeu 2 2 4 2 2 2 3" xfId="30698" xr:uid="{00000000-0005-0000-0000-0000B2050000}"/>
    <cellStyle name="4_DeckblattNeu 2 2 4 2 2 3" xfId="18737" xr:uid="{00000000-0005-0000-0000-0000B3050000}"/>
    <cellStyle name="4_DeckblattNeu 2 2 4 2 2 3 2" xfId="25874" xr:uid="{00000000-0005-0000-0000-0000B4050000}"/>
    <cellStyle name="4_DeckblattNeu 2 2 4 2 2 3 2 2" xfId="40189" xr:uid="{00000000-0005-0000-0000-0000B5050000}"/>
    <cellStyle name="4_DeckblattNeu 2 2 4 2 2 3 3" xfId="33052" xr:uid="{00000000-0005-0000-0000-0000B6050000}"/>
    <cellStyle name="4_DeckblattNeu 2 2 4 2 2 4" xfId="20105" xr:uid="{00000000-0005-0000-0000-0000B7050000}"/>
    <cellStyle name="4_DeckblattNeu 2 2 4 2 2 4 2" xfId="27242" xr:uid="{00000000-0005-0000-0000-0000B8050000}"/>
    <cellStyle name="4_DeckblattNeu 2 2 4 2 2 4 2 2" xfId="41557" xr:uid="{00000000-0005-0000-0000-0000B9050000}"/>
    <cellStyle name="4_DeckblattNeu 2 2 4 2 2 4 3" xfId="34420" xr:uid="{00000000-0005-0000-0000-0000BA050000}"/>
    <cellStyle name="4_DeckblattNeu 2 2 4 2 2 5" xfId="21320" xr:uid="{00000000-0005-0000-0000-0000BB050000}"/>
    <cellStyle name="4_DeckblattNeu 2 2 4 2 2 5 2" xfId="35635" xr:uid="{00000000-0005-0000-0000-0000BC050000}"/>
    <cellStyle name="4_DeckblattNeu 2 2 4 2 2 6" xfId="28457" xr:uid="{00000000-0005-0000-0000-0000BD050000}"/>
    <cellStyle name="4_DeckblattNeu 2 2 4 2 3" xfId="15031" xr:uid="{00000000-0005-0000-0000-0000BE050000}"/>
    <cellStyle name="4_DeckblattNeu 2 2 4 2 3 2" xfId="22190" xr:uid="{00000000-0005-0000-0000-0000BF050000}"/>
    <cellStyle name="4_DeckblattNeu 2 2 4 2 3 2 2" xfId="36505" xr:uid="{00000000-0005-0000-0000-0000C0050000}"/>
    <cellStyle name="4_DeckblattNeu 2 2 4 2 3 3" xfId="29346" xr:uid="{00000000-0005-0000-0000-0000C1050000}"/>
    <cellStyle name="4_DeckblattNeu 2 2 4 2 4" xfId="17385" xr:uid="{00000000-0005-0000-0000-0000C2050000}"/>
    <cellStyle name="4_DeckblattNeu 2 2 4 2 4 2" xfId="24522" xr:uid="{00000000-0005-0000-0000-0000C3050000}"/>
    <cellStyle name="4_DeckblattNeu 2 2 4 2 4 2 2" xfId="38837" xr:uid="{00000000-0005-0000-0000-0000C4050000}"/>
    <cellStyle name="4_DeckblattNeu 2 2 4 2 4 3" xfId="31700" xr:uid="{00000000-0005-0000-0000-0000C5050000}"/>
    <cellStyle name="4_DeckblattNeu 2 2 5" xfId="421" xr:uid="{00000000-0005-0000-0000-0000C6050000}"/>
    <cellStyle name="4_DeckblattNeu 2 2 5 2" xfId="12663" xr:uid="{00000000-0005-0000-0000-0000C7050000}"/>
    <cellStyle name="4_DeckblattNeu 2 2 5 2 2" xfId="14382" xr:uid="{00000000-0005-0000-0000-0000C8050000}"/>
    <cellStyle name="4_DeckblattNeu 2 2 5 2 2 2" xfId="16751" xr:uid="{00000000-0005-0000-0000-0000C9050000}"/>
    <cellStyle name="4_DeckblattNeu 2 2 5 2 2 2 2" xfId="23910" xr:uid="{00000000-0005-0000-0000-0000CA050000}"/>
    <cellStyle name="4_DeckblattNeu 2 2 5 2 2 2 2 2" xfId="38225" xr:uid="{00000000-0005-0000-0000-0000CB050000}"/>
    <cellStyle name="4_DeckblattNeu 2 2 5 2 2 2 3" xfId="31066" xr:uid="{00000000-0005-0000-0000-0000CC050000}"/>
    <cellStyle name="4_DeckblattNeu 2 2 5 2 2 3" xfId="19105" xr:uid="{00000000-0005-0000-0000-0000CD050000}"/>
    <cellStyle name="4_DeckblattNeu 2 2 5 2 2 3 2" xfId="26242" xr:uid="{00000000-0005-0000-0000-0000CE050000}"/>
    <cellStyle name="4_DeckblattNeu 2 2 5 2 2 3 2 2" xfId="40557" xr:uid="{00000000-0005-0000-0000-0000CF050000}"/>
    <cellStyle name="4_DeckblattNeu 2 2 5 2 2 3 3" xfId="33420" xr:uid="{00000000-0005-0000-0000-0000D0050000}"/>
    <cellStyle name="4_DeckblattNeu 2 2 5 2 2 4" xfId="20438" xr:uid="{00000000-0005-0000-0000-0000D1050000}"/>
    <cellStyle name="4_DeckblattNeu 2 2 5 2 2 4 2" xfId="27575" xr:uid="{00000000-0005-0000-0000-0000D2050000}"/>
    <cellStyle name="4_DeckblattNeu 2 2 5 2 2 4 2 2" xfId="41890" xr:uid="{00000000-0005-0000-0000-0000D3050000}"/>
    <cellStyle name="4_DeckblattNeu 2 2 5 2 2 4 3" xfId="34753" xr:uid="{00000000-0005-0000-0000-0000D4050000}"/>
    <cellStyle name="4_DeckblattNeu 2 2 5 2 2 5" xfId="21653" xr:uid="{00000000-0005-0000-0000-0000D5050000}"/>
    <cellStyle name="4_DeckblattNeu 2 2 5 2 2 5 2" xfId="35968" xr:uid="{00000000-0005-0000-0000-0000D6050000}"/>
    <cellStyle name="4_DeckblattNeu 2 2 5 2 2 6" xfId="28790" xr:uid="{00000000-0005-0000-0000-0000D7050000}"/>
    <cellStyle name="4_DeckblattNeu 2 2 5 2 3" xfId="15032" xr:uid="{00000000-0005-0000-0000-0000D8050000}"/>
    <cellStyle name="4_DeckblattNeu 2 2 5 2 3 2" xfId="22191" xr:uid="{00000000-0005-0000-0000-0000D9050000}"/>
    <cellStyle name="4_DeckblattNeu 2 2 5 2 3 2 2" xfId="36506" xr:uid="{00000000-0005-0000-0000-0000DA050000}"/>
    <cellStyle name="4_DeckblattNeu 2 2 5 2 3 3" xfId="29347" xr:uid="{00000000-0005-0000-0000-0000DB050000}"/>
    <cellStyle name="4_DeckblattNeu 2 2 5 2 4" xfId="17386" xr:uid="{00000000-0005-0000-0000-0000DC050000}"/>
    <cellStyle name="4_DeckblattNeu 2 2 5 2 4 2" xfId="24523" xr:uid="{00000000-0005-0000-0000-0000DD050000}"/>
    <cellStyle name="4_DeckblattNeu 2 2 5 2 4 2 2" xfId="38838" xr:uid="{00000000-0005-0000-0000-0000DE050000}"/>
    <cellStyle name="4_DeckblattNeu 2 2 5 2 4 3" xfId="31701" xr:uid="{00000000-0005-0000-0000-0000DF050000}"/>
    <cellStyle name="4_DeckblattNeu 2 2 6" xfId="12659" xr:uid="{00000000-0005-0000-0000-0000E0050000}"/>
    <cellStyle name="4_DeckblattNeu 2 2 6 2" xfId="13649" xr:uid="{00000000-0005-0000-0000-0000E1050000}"/>
    <cellStyle name="4_DeckblattNeu 2 2 6 2 2" xfId="16018" xr:uid="{00000000-0005-0000-0000-0000E2050000}"/>
    <cellStyle name="4_DeckblattNeu 2 2 6 2 2 2" xfId="23177" xr:uid="{00000000-0005-0000-0000-0000E3050000}"/>
    <cellStyle name="4_DeckblattNeu 2 2 6 2 2 2 2" xfId="37492" xr:uid="{00000000-0005-0000-0000-0000E4050000}"/>
    <cellStyle name="4_DeckblattNeu 2 2 6 2 2 3" xfId="30333" xr:uid="{00000000-0005-0000-0000-0000E5050000}"/>
    <cellStyle name="4_DeckblattNeu 2 2 6 2 3" xfId="18372" xr:uid="{00000000-0005-0000-0000-0000E6050000}"/>
    <cellStyle name="4_DeckblattNeu 2 2 6 2 3 2" xfId="25509" xr:uid="{00000000-0005-0000-0000-0000E7050000}"/>
    <cellStyle name="4_DeckblattNeu 2 2 6 2 3 2 2" xfId="39824" xr:uid="{00000000-0005-0000-0000-0000E8050000}"/>
    <cellStyle name="4_DeckblattNeu 2 2 6 2 3 3" xfId="32687" xr:uid="{00000000-0005-0000-0000-0000E9050000}"/>
    <cellStyle name="4_DeckblattNeu 2 2 6 2 4" xfId="19898" xr:uid="{00000000-0005-0000-0000-0000EA050000}"/>
    <cellStyle name="4_DeckblattNeu 2 2 6 2 4 2" xfId="27035" xr:uid="{00000000-0005-0000-0000-0000EB050000}"/>
    <cellStyle name="4_DeckblattNeu 2 2 6 2 4 2 2" xfId="41350" xr:uid="{00000000-0005-0000-0000-0000EC050000}"/>
    <cellStyle name="4_DeckblattNeu 2 2 6 2 4 3" xfId="34213" xr:uid="{00000000-0005-0000-0000-0000ED050000}"/>
    <cellStyle name="4_DeckblattNeu 2 2 6 2 5" xfId="21113" xr:uid="{00000000-0005-0000-0000-0000EE050000}"/>
    <cellStyle name="4_DeckblattNeu 2 2 6 2 5 2" xfId="35428" xr:uid="{00000000-0005-0000-0000-0000EF050000}"/>
    <cellStyle name="4_DeckblattNeu 2 2 6 2 6" xfId="28250" xr:uid="{00000000-0005-0000-0000-0000F0050000}"/>
    <cellStyle name="4_DeckblattNeu 2 2 6 3" xfId="15028" xr:uid="{00000000-0005-0000-0000-0000F1050000}"/>
    <cellStyle name="4_DeckblattNeu 2 2 6 3 2" xfId="22187" xr:uid="{00000000-0005-0000-0000-0000F2050000}"/>
    <cellStyle name="4_DeckblattNeu 2 2 6 3 2 2" xfId="36502" xr:uid="{00000000-0005-0000-0000-0000F3050000}"/>
    <cellStyle name="4_DeckblattNeu 2 2 6 3 3" xfId="29343" xr:uid="{00000000-0005-0000-0000-0000F4050000}"/>
    <cellStyle name="4_DeckblattNeu 2 2 6 4" xfId="17382" xr:uid="{00000000-0005-0000-0000-0000F5050000}"/>
    <cellStyle name="4_DeckblattNeu 2 2 6 4 2" xfId="24519" xr:uid="{00000000-0005-0000-0000-0000F6050000}"/>
    <cellStyle name="4_DeckblattNeu 2 2 6 4 2 2" xfId="38834" xr:uid="{00000000-0005-0000-0000-0000F7050000}"/>
    <cellStyle name="4_DeckblattNeu 2 2 6 4 3" xfId="31697" xr:uid="{00000000-0005-0000-0000-0000F8050000}"/>
    <cellStyle name="4_DeckblattNeu 2 3" xfId="422" xr:uid="{00000000-0005-0000-0000-0000F9050000}"/>
    <cellStyle name="4_DeckblattNeu 2 3 2" xfId="12664" xr:uid="{00000000-0005-0000-0000-0000FA050000}"/>
    <cellStyle name="4_DeckblattNeu 2 3 2 2" xfId="14675" xr:uid="{00000000-0005-0000-0000-0000FB050000}"/>
    <cellStyle name="4_DeckblattNeu 2 3 2 2 2" xfId="17038" xr:uid="{00000000-0005-0000-0000-0000FC050000}"/>
    <cellStyle name="4_DeckblattNeu 2 3 2 2 2 2" xfId="24197" xr:uid="{00000000-0005-0000-0000-0000FD050000}"/>
    <cellStyle name="4_DeckblattNeu 2 3 2 2 2 2 2" xfId="38512" xr:uid="{00000000-0005-0000-0000-0000FE050000}"/>
    <cellStyle name="4_DeckblattNeu 2 3 2 2 2 3" xfId="31353" xr:uid="{00000000-0005-0000-0000-0000FF050000}"/>
    <cellStyle name="4_DeckblattNeu 2 3 2 2 3" xfId="19392" xr:uid="{00000000-0005-0000-0000-000000060000}"/>
    <cellStyle name="4_DeckblattNeu 2 3 2 2 3 2" xfId="26529" xr:uid="{00000000-0005-0000-0000-000001060000}"/>
    <cellStyle name="4_DeckblattNeu 2 3 2 2 3 2 2" xfId="40844" xr:uid="{00000000-0005-0000-0000-000002060000}"/>
    <cellStyle name="4_DeckblattNeu 2 3 2 2 3 3" xfId="33707" xr:uid="{00000000-0005-0000-0000-000003060000}"/>
    <cellStyle name="4_DeckblattNeu 2 3 2 2 4" xfId="20690" xr:uid="{00000000-0005-0000-0000-000004060000}"/>
    <cellStyle name="4_DeckblattNeu 2 3 2 2 4 2" xfId="27827" xr:uid="{00000000-0005-0000-0000-000005060000}"/>
    <cellStyle name="4_DeckblattNeu 2 3 2 2 4 2 2" xfId="42142" xr:uid="{00000000-0005-0000-0000-000006060000}"/>
    <cellStyle name="4_DeckblattNeu 2 3 2 2 4 3" xfId="35005" xr:uid="{00000000-0005-0000-0000-000007060000}"/>
    <cellStyle name="4_DeckblattNeu 2 3 2 2 5" xfId="21905" xr:uid="{00000000-0005-0000-0000-000008060000}"/>
    <cellStyle name="4_DeckblattNeu 2 3 2 2 5 2" xfId="36220" xr:uid="{00000000-0005-0000-0000-000009060000}"/>
    <cellStyle name="4_DeckblattNeu 2 3 2 2 6" xfId="29042" xr:uid="{00000000-0005-0000-0000-00000A060000}"/>
    <cellStyle name="4_DeckblattNeu 2 3 2 3" xfId="15033" xr:uid="{00000000-0005-0000-0000-00000B060000}"/>
    <cellStyle name="4_DeckblattNeu 2 3 2 3 2" xfId="22192" xr:uid="{00000000-0005-0000-0000-00000C060000}"/>
    <cellStyle name="4_DeckblattNeu 2 3 2 3 2 2" xfId="36507" xr:uid="{00000000-0005-0000-0000-00000D060000}"/>
    <cellStyle name="4_DeckblattNeu 2 3 2 3 3" xfId="29348" xr:uid="{00000000-0005-0000-0000-00000E060000}"/>
    <cellStyle name="4_DeckblattNeu 2 3 2 4" xfId="17387" xr:uid="{00000000-0005-0000-0000-00000F060000}"/>
    <cellStyle name="4_DeckblattNeu 2 3 2 4 2" xfId="24524" xr:uid="{00000000-0005-0000-0000-000010060000}"/>
    <cellStyle name="4_DeckblattNeu 2 3 2 4 2 2" xfId="38839" xr:uid="{00000000-0005-0000-0000-000011060000}"/>
    <cellStyle name="4_DeckblattNeu 2 3 2 4 3" xfId="31702" xr:uid="{00000000-0005-0000-0000-000012060000}"/>
    <cellStyle name="4_DeckblattNeu 2 4" xfId="423" xr:uid="{00000000-0005-0000-0000-000013060000}"/>
    <cellStyle name="4_DeckblattNeu 2 4 2" xfId="12665" xr:uid="{00000000-0005-0000-0000-000014060000}"/>
    <cellStyle name="4_DeckblattNeu 2 4 2 2" xfId="13739" xr:uid="{00000000-0005-0000-0000-000015060000}"/>
    <cellStyle name="4_DeckblattNeu 2 4 2 2 2" xfId="16108" xr:uid="{00000000-0005-0000-0000-000016060000}"/>
    <cellStyle name="4_DeckblattNeu 2 4 2 2 2 2" xfId="23267" xr:uid="{00000000-0005-0000-0000-000017060000}"/>
    <cellStyle name="4_DeckblattNeu 2 4 2 2 2 2 2" xfId="37582" xr:uid="{00000000-0005-0000-0000-000018060000}"/>
    <cellStyle name="4_DeckblattNeu 2 4 2 2 2 3" xfId="30423" xr:uid="{00000000-0005-0000-0000-000019060000}"/>
    <cellStyle name="4_DeckblattNeu 2 4 2 2 3" xfId="18462" xr:uid="{00000000-0005-0000-0000-00001A060000}"/>
    <cellStyle name="4_DeckblattNeu 2 4 2 2 3 2" xfId="25599" xr:uid="{00000000-0005-0000-0000-00001B060000}"/>
    <cellStyle name="4_DeckblattNeu 2 4 2 2 3 2 2" xfId="39914" xr:uid="{00000000-0005-0000-0000-00001C060000}"/>
    <cellStyle name="4_DeckblattNeu 2 4 2 2 3 3" xfId="32777" xr:uid="{00000000-0005-0000-0000-00001D060000}"/>
    <cellStyle name="4_DeckblattNeu 2 4 2 2 4" xfId="19988" xr:uid="{00000000-0005-0000-0000-00001E060000}"/>
    <cellStyle name="4_DeckblattNeu 2 4 2 2 4 2" xfId="27125" xr:uid="{00000000-0005-0000-0000-00001F060000}"/>
    <cellStyle name="4_DeckblattNeu 2 4 2 2 4 2 2" xfId="41440" xr:uid="{00000000-0005-0000-0000-000020060000}"/>
    <cellStyle name="4_DeckblattNeu 2 4 2 2 4 3" xfId="34303" xr:uid="{00000000-0005-0000-0000-000021060000}"/>
    <cellStyle name="4_DeckblattNeu 2 4 2 2 5" xfId="21203" xr:uid="{00000000-0005-0000-0000-000022060000}"/>
    <cellStyle name="4_DeckblattNeu 2 4 2 2 5 2" xfId="35518" xr:uid="{00000000-0005-0000-0000-000023060000}"/>
    <cellStyle name="4_DeckblattNeu 2 4 2 2 6" xfId="28340" xr:uid="{00000000-0005-0000-0000-000024060000}"/>
    <cellStyle name="4_DeckblattNeu 2 4 2 3" xfId="15034" xr:uid="{00000000-0005-0000-0000-000025060000}"/>
    <cellStyle name="4_DeckblattNeu 2 4 2 3 2" xfId="22193" xr:uid="{00000000-0005-0000-0000-000026060000}"/>
    <cellStyle name="4_DeckblattNeu 2 4 2 3 2 2" xfId="36508" xr:uid="{00000000-0005-0000-0000-000027060000}"/>
    <cellStyle name="4_DeckblattNeu 2 4 2 3 3" xfId="29349" xr:uid="{00000000-0005-0000-0000-000028060000}"/>
    <cellStyle name="4_DeckblattNeu 2 4 2 4" xfId="17388" xr:uid="{00000000-0005-0000-0000-000029060000}"/>
    <cellStyle name="4_DeckblattNeu 2 4 2 4 2" xfId="24525" xr:uid="{00000000-0005-0000-0000-00002A060000}"/>
    <cellStyle name="4_DeckblattNeu 2 4 2 4 2 2" xfId="38840" xr:uid="{00000000-0005-0000-0000-00002B060000}"/>
    <cellStyle name="4_DeckblattNeu 2 4 2 4 3" xfId="31703" xr:uid="{00000000-0005-0000-0000-00002C060000}"/>
    <cellStyle name="4_DeckblattNeu 2 5" xfId="424" xr:uid="{00000000-0005-0000-0000-00002D060000}"/>
    <cellStyle name="4_DeckblattNeu 2 5 2" xfId="12666" xr:uid="{00000000-0005-0000-0000-00002E060000}"/>
    <cellStyle name="4_DeckblattNeu 2 5 2 2" xfId="14533" xr:uid="{00000000-0005-0000-0000-00002F060000}"/>
    <cellStyle name="4_DeckblattNeu 2 5 2 2 2" xfId="16902" xr:uid="{00000000-0005-0000-0000-000030060000}"/>
    <cellStyle name="4_DeckblattNeu 2 5 2 2 2 2" xfId="24061" xr:uid="{00000000-0005-0000-0000-000031060000}"/>
    <cellStyle name="4_DeckblattNeu 2 5 2 2 2 2 2" xfId="38376" xr:uid="{00000000-0005-0000-0000-000032060000}"/>
    <cellStyle name="4_DeckblattNeu 2 5 2 2 2 3" xfId="31217" xr:uid="{00000000-0005-0000-0000-000033060000}"/>
    <cellStyle name="4_DeckblattNeu 2 5 2 2 3" xfId="19256" xr:uid="{00000000-0005-0000-0000-000034060000}"/>
    <cellStyle name="4_DeckblattNeu 2 5 2 2 3 2" xfId="26393" xr:uid="{00000000-0005-0000-0000-000035060000}"/>
    <cellStyle name="4_DeckblattNeu 2 5 2 2 3 2 2" xfId="40708" xr:uid="{00000000-0005-0000-0000-000036060000}"/>
    <cellStyle name="4_DeckblattNeu 2 5 2 2 3 3" xfId="33571" xr:uid="{00000000-0005-0000-0000-000037060000}"/>
    <cellStyle name="4_DeckblattNeu 2 5 2 2 4" xfId="20554" xr:uid="{00000000-0005-0000-0000-000038060000}"/>
    <cellStyle name="4_DeckblattNeu 2 5 2 2 4 2" xfId="27691" xr:uid="{00000000-0005-0000-0000-000039060000}"/>
    <cellStyle name="4_DeckblattNeu 2 5 2 2 4 2 2" xfId="42006" xr:uid="{00000000-0005-0000-0000-00003A060000}"/>
    <cellStyle name="4_DeckblattNeu 2 5 2 2 4 3" xfId="34869" xr:uid="{00000000-0005-0000-0000-00003B060000}"/>
    <cellStyle name="4_DeckblattNeu 2 5 2 2 5" xfId="21769" xr:uid="{00000000-0005-0000-0000-00003C060000}"/>
    <cellStyle name="4_DeckblattNeu 2 5 2 2 5 2" xfId="36084" xr:uid="{00000000-0005-0000-0000-00003D060000}"/>
    <cellStyle name="4_DeckblattNeu 2 5 2 2 6" xfId="28906" xr:uid="{00000000-0005-0000-0000-00003E060000}"/>
    <cellStyle name="4_DeckblattNeu 2 5 2 3" xfId="15035" xr:uid="{00000000-0005-0000-0000-00003F060000}"/>
    <cellStyle name="4_DeckblattNeu 2 5 2 3 2" xfId="22194" xr:uid="{00000000-0005-0000-0000-000040060000}"/>
    <cellStyle name="4_DeckblattNeu 2 5 2 3 2 2" xfId="36509" xr:uid="{00000000-0005-0000-0000-000041060000}"/>
    <cellStyle name="4_DeckblattNeu 2 5 2 3 3" xfId="29350" xr:uid="{00000000-0005-0000-0000-000042060000}"/>
    <cellStyle name="4_DeckblattNeu 2 5 2 4" xfId="17389" xr:uid="{00000000-0005-0000-0000-000043060000}"/>
    <cellStyle name="4_DeckblattNeu 2 5 2 4 2" xfId="24526" xr:uid="{00000000-0005-0000-0000-000044060000}"/>
    <cellStyle name="4_DeckblattNeu 2 5 2 4 2 2" xfId="38841" xr:uid="{00000000-0005-0000-0000-000045060000}"/>
    <cellStyle name="4_DeckblattNeu 2 5 2 4 3" xfId="31704" xr:uid="{00000000-0005-0000-0000-000046060000}"/>
    <cellStyle name="4_DeckblattNeu 2 6" xfId="425" xr:uid="{00000000-0005-0000-0000-000047060000}"/>
    <cellStyle name="4_DeckblattNeu 2 6 2" xfId="12667" xr:uid="{00000000-0005-0000-0000-000048060000}"/>
    <cellStyle name="4_DeckblattNeu 2 6 2 2" xfId="14609" xr:uid="{00000000-0005-0000-0000-000049060000}"/>
    <cellStyle name="4_DeckblattNeu 2 6 2 2 2" xfId="16972" xr:uid="{00000000-0005-0000-0000-00004A060000}"/>
    <cellStyle name="4_DeckblattNeu 2 6 2 2 2 2" xfId="24131" xr:uid="{00000000-0005-0000-0000-00004B060000}"/>
    <cellStyle name="4_DeckblattNeu 2 6 2 2 2 2 2" xfId="38446" xr:uid="{00000000-0005-0000-0000-00004C060000}"/>
    <cellStyle name="4_DeckblattNeu 2 6 2 2 2 3" xfId="31287" xr:uid="{00000000-0005-0000-0000-00004D060000}"/>
    <cellStyle name="4_DeckblattNeu 2 6 2 2 3" xfId="19326" xr:uid="{00000000-0005-0000-0000-00004E060000}"/>
    <cellStyle name="4_DeckblattNeu 2 6 2 2 3 2" xfId="26463" xr:uid="{00000000-0005-0000-0000-00004F060000}"/>
    <cellStyle name="4_DeckblattNeu 2 6 2 2 3 2 2" xfId="40778" xr:uid="{00000000-0005-0000-0000-000050060000}"/>
    <cellStyle name="4_DeckblattNeu 2 6 2 2 3 3" xfId="33641" xr:uid="{00000000-0005-0000-0000-000051060000}"/>
    <cellStyle name="4_DeckblattNeu 2 6 2 2 4" xfId="20624" xr:uid="{00000000-0005-0000-0000-000052060000}"/>
    <cellStyle name="4_DeckblattNeu 2 6 2 2 4 2" xfId="27761" xr:uid="{00000000-0005-0000-0000-000053060000}"/>
    <cellStyle name="4_DeckblattNeu 2 6 2 2 4 2 2" xfId="42076" xr:uid="{00000000-0005-0000-0000-000054060000}"/>
    <cellStyle name="4_DeckblattNeu 2 6 2 2 4 3" xfId="34939" xr:uid="{00000000-0005-0000-0000-000055060000}"/>
    <cellStyle name="4_DeckblattNeu 2 6 2 2 5" xfId="21839" xr:uid="{00000000-0005-0000-0000-000056060000}"/>
    <cellStyle name="4_DeckblattNeu 2 6 2 2 5 2" xfId="36154" xr:uid="{00000000-0005-0000-0000-000057060000}"/>
    <cellStyle name="4_DeckblattNeu 2 6 2 2 6" xfId="28976" xr:uid="{00000000-0005-0000-0000-000058060000}"/>
    <cellStyle name="4_DeckblattNeu 2 6 2 3" xfId="15036" xr:uid="{00000000-0005-0000-0000-000059060000}"/>
    <cellStyle name="4_DeckblattNeu 2 6 2 3 2" xfId="22195" xr:uid="{00000000-0005-0000-0000-00005A060000}"/>
    <cellStyle name="4_DeckblattNeu 2 6 2 3 2 2" xfId="36510" xr:uid="{00000000-0005-0000-0000-00005B060000}"/>
    <cellStyle name="4_DeckblattNeu 2 6 2 3 3" xfId="29351" xr:uid="{00000000-0005-0000-0000-00005C060000}"/>
    <cellStyle name="4_DeckblattNeu 2 6 2 4" xfId="17390" xr:uid="{00000000-0005-0000-0000-00005D060000}"/>
    <cellStyle name="4_DeckblattNeu 2 6 2 4 2" xfId="24527" xr:uid="{00000000-0005-0000-0000-00005E060000}"/>
    <cellStyle name="4_DeckblattNeu 2 6 2 4 2 2" xfId="38842" xr:uid="{00000000-0005-0000-0000-00005F060000}"/>
    <cellStyle name="4_DeckblattNeu 2 6 2 4 3" xfId="31705" xr:uid="{00000000-0005-0000-0000-000060060000}"/>
    <cellStyle name="4_DeckblattNeu 2 7" xfId="12658" xr:uid="{00000000-0005-0000-0000-000061060000}"/>
    <cellStyle name="4_DeckblattNeu 2 7 2" xfId="14254" xr:uid="{00000000-0005-0000-0000-000062060000}"/>
    <cellStyle name="4_DeckblattNeu 2 7 2 2" xfId="16623" xr:uid="{00000000-0005-0000-0000-000063060000}"/>
    <cellStyle name="4_DeckblattNeu 2 7 2 2 2" xfId="23782" xr:uid="{00000000-0005-0000-0000-000064060000}"/>
    <cellStyle name="4_DeckblattNeu 2 7 2 2 2 2" xfId="38097" xr:uid="{00000000-0005-0000-0000-000065060000}"/>
    <cellStyle name="4_DeckblattNeu 2 7 2 2 3" xfId="30938" xr:uid="{00000000-0005-0000-0000-000066060000}"/>
    <cellStyle name="4_DeckblattNeu 2 7 2 3" xfId="18977" xr:uid="{00000000-0005-0000-0000-000067060000}"/>
    <cellStyle name="4_DeckblattNeu 2 7 2 3 2" xfId="26114" xr:uid="{00000000-0005-0000-0000-000068060000}"/>
    <cellStyle name="4_DeckblattNeu 2 7 2 3 2 2" xfId="40429" xr:uid="{00000000-0005-0000-0000-000069060000}"/>
    <cellStyle name="4_DeckblattNeu 2 7 2 3 3" xfId="33292" xr:uid="{00000000-0005-0000-0000-00006A060000}"/>
    <cellStyle name="4_DeckblattNeu 2 7 2 4" xfId="20310" xr:uid="{00000000-0005-0000-0000-00006B060000}"/>
    <cellStyle name="4_DeckblattNeu 2 7 2 4 2" xfId="27447" xr:uid="{00000000-0005-0000-0000-00006C060000}"/>
    <cellStyle name="4_DeckblattNeu 2 7 2 4 2 2" xfId="41762" xr:uid="{00000000-0005-0000-0000-00006D060000}"/>
    <cellStyle name="4_DeckblattNeu 2 7 2 4 3" xfId="34625" xr:uid="{00000000-0005-0000-0000-00006E060000}"/>
    <cellStyle name="4_DeckblattNeu 2 7 2 5" xfId="21525" xr:uid="{00000000-0005-0000-0000-00006F060000}"/>
    <cellStyle name="4_DeckblattNeu 2 7 2 5 2" xfId="35840" xr:uid="{00000000-0005-0000-0000-000070060000}"/>
    <cellStyle name="4_DeckblattNeu 2 7 2 6" xfId="28662" xr:uid="{00000000-0005-0000-0000-000071060000}"/>
    <cellStyle name="4_DeckblattNeu 2 7 3" xfId="15027" xr:uid="{00000000-0005-0000-0000-000072060000}"/>
    <cellStyle name="4_DeckblattNeu 2 7 3 2" xfId="22186" xr:uid="{00000000-0005-0000-0000-000073060000}"/>
    <cellStyle name="4_DeckblattNeu 2 7 3 2 2" xfId="36501" xr:uid="{00000000-0005-0000-0000-000074060000}"/>
    <cellStyle name="4_DeckblattNeu 2 7 3 3" xfId="29342" xr:uid="{00000000-0005-0000-0000-000075060000}"/>
    <cellStyle name="4_DeckblattNeu 2 7 4" xfId="17381" xr:uid="{00000000-0005-0000-0000-000076060000}"/>
    <cellStyle name="4_DeckblattNeu 2 7 4 2" xfId="24518" xr:uid="{00000000-0005-0000-0000-000077060000}"/>
    <cellStyle name="4_DeckblattNeu 2 7 4 2 2" xfId="38833" xr:uid="{00000000-0005-0000-0000-000078060000}"/>
    <cellStyle name="4_DeckblattNeu 2 7 4 3" xfId="31696" xr:uid="{00000000-0005-0000-0000-000079060000}"/>
    <cellStyle name="4_DeckblattNeu 3" xfId="426" xr:uid="{00000000-0005-0000-0000-00007A060000}"/>
    <cellStyle name="4_DeckblattNeu 3 2" xfId="427" xr:uid="{00000000-0005-0000-0000-00007B060000}"/>
    <cellStyle name="4_DeckblattNeu 3 2 2" xfId="12669" xr:uid="{00000000-0005-0000-0000-00007C060000}"/>
    <cellStyle name="4_DeckblattNeu 3 2 2 2" xfId="13357" xr:uid="{00000000-0005-0000-0000-00007D060000}"/>
    <cellStyle name="4_DeckblattNeu 3 2 2 2 2" xfId="15726" xr:uid="{00000000-0005-0000-0000-00007E060000}"/>
    <cellStyle name="4_DeckblattNeu 3 2 2 2 2 2" xfId="22885" xr:uid="{00000000-0005-0000-0000-00007F060000}"/>
    <cellStyle name="4_DeckblattNeu 3 2 2 2 2 2 2" xfId="37200" xr:uid="{00000000-0005-0000-0000-000080060000}"/>
    <cellStyle name="4_DeckblattNeu 3 2 2 2 2 3" xfId="30041" xr:uid="{00000000-0005-0000-0000-000081060000}"/>
    <cellStyle name="4_DeckblattNeu 3 2 2 2 3" xfId="18080" xr:uid="{00000000-0005-0000-0000-000082060000}"/>
    <cellStyle name="4_DeckblattNeu 3 2 2 2 3 2" xfId="25217" xr:uid="{00000000-0005-0000-0000-000083060000}"/>
    <cellStyle name="4_DeckblattNeu 3 2 2 2 3 2 2" xfId="39532" xr:uid="{00000000-0005-0000-0000-000084060000}"/>
    <cellStyle name="4_DeckblattNeu 3 2 2 2 3 3" xfId="32395" xr:uid="{00000000-0005-0000-0000-000085060000}"/>
    <cellStyle name="4_DeckblattNeu 3 2 2 2 4" xfId="19784" xr:uid="{00000000-0005-0000-0000-000086060000}"/>
    <cellStyle name="4_DeckblattNeu 3 2 2 2 4 2" xfId="26921" xr:uid="{00000000-0005-0000-0000-000087060000}"/>
    <cellStyle name="4_DeckblattNeu 3 2 2 2 4 2 2" xfId="41236" xr:uid="{00000000-0005-0000-0000-000088060000}"/>
    <cellStyle name="4_DeckblattNeu 3 2 2 2 4 3" xfId="34099" xr:uid="{00000000-0005-0000-0000-000089060000}"/>
    <cellStyle name="4_DeckblattNeu 3 2 2 2 5" xfId="20999" xr:uid="{00000000-0005-0000-0000-00008A060000}"/>
    <cellStyle name="4_DeckblattNeu 3 2 2 2 5 2" xfId="35314" xr:uid="{00000000-0005-0000-0000-00008B060000}"/>
    <cellStyle name="4_DeckblattNeu 3 2 2 2 6" xfId="28136" xr:uid="{00000000-0005-0000-0000-00008C060000}"/>
    <cellStyle name="4_DeckblattNeu 3 2 2 3" xfId="15038" xr:uid="{00000000-0005-0000-0000-00008D060000}"/>
    <cellStyle name="4_DeckblattNeu 3 2 2 3 2" xfId="22197" xr:uid="{00000000-0005-0000-0000-00008E060000}"/>
    <cellStyle name="4_DeckblattNeu 3 2 2 3 2 2" xfId="36512" xr:uid="{00000000-0005-0000-0000-00008F060000}"/>
    <cellStyle name="4_DeckblattNeu 3 2 2 3 3" xfId="29353" xr:uid="{00000000-0005-0000-0000-000090060000}"/>
    <cellStyle name="4_DeckblattNeu 3 2 2 4" xfId="17392" xr:uid="{00000000-0005-0000-0000-000091060000}"/>
    <cellStyle name="4_DeckblattNeu 3 2 2 4 2" xfId="24529" xr:uid="{00000000-0005-0000-0000-000092060000}"/>
    <cellStyle name="4_DeckblattNeu 3 2 2 4 2 2" xfId="38844" xr:uid="{00000000-0005-0000-0000-000093060000}"/>
    <cellStyle name="4_DeckblattNeu 3 2 2 4 3" xfId="31707" xr:uid="{00000000-0005-0000-0000-000094060000}"/>
    <cellStyle name="4_DeckblattNeu 3 3" xfId="428" xr:uid="{00000000-0005-0000-0000-000095060000}"/>
    <cellStyle name="4_DeckblattNeu 3 3 2" xfId="12670" xr:uid="{00000000-0005-0000-0000-000096060000}"/>
    <cellStyle name="4_DeckblattNeu 3 3 2 2" xfId="14082" xr:uid="{00000000-0005-0000-0000-000097060000}"/>
    <cellStyle name="4_DeckblattNeu 3 3 2 2 2" xfId="16451" xr:uid="{00000000-0005-0000-0000-000098060000}"/>
    <cellStyle name="4_DeckblattNeu 3 3 2 2 2 2" xfId="23610" xr:uid="{00000000-0005-0000-0000-000099060000}"/>
    <cellStyle name="4_DeckblattNeu 3 3 2 2 2 2 2" xfId="37925" xr:uid="{00000000-0005-0000-0000-00009A060000}"/>
    <cellStyle name="4_DeckblattNeu 3 3 2 2 2 3" xfId="30766" xr:uid="{00000000-0005-0000-0000-00009B060000}"/>
    <cellStyle name="4_DeckblattNeu 3 3 2 2 3" xfId="18805" xr:uid="{00000000-0005-0000-0000-00009C060000}"/>
    <cellStyle name="4_DeckblattNeu 3 3 2 2 3 2" xfId="25942" xr:uid="{00000000-0005-0000-0000-00009D060000}"/>
    <cellStyle name="4_DeckblattNeu 3 3 2 2 3 2 2" xfId="40257" xr:uid="{00000000-0005-0000-0000-00009E060000}"/>
    <cellStyle name="4_DeckblattNeu 3 3 2 2 3 3" xfId="33120" xr:uid="{00000000-0005-0000-0000-00009F060000}"/>
    <cellStyle name="4_DeckblattNeu 3 3 2 2 4" xfId="20142" xr:uid="{00000000-0005-0000-0000-0000A0060000}"/>
    <cellStyle name="4_DeckblattNeu 3 3 2 2 4 2" xfId="27279" xr:uid="{00000000-0005-0000-0000-0000A1060000}"/>
    <cellStyle name="4_DeckblattNeu 3 3 2 2 4 2 2" xfId="41594" xr:uid="{00000000-0005-0000-0000-0000A2060000}"/>
    <cellStyle name="4_DeckblattNeu 3 3 2 2 4 3" xfId="34457" xr:uid="{00000000-0005-0000-0000-0000A3060000}"/>
    <cellStyle name="4_DeckblattNeu 3 3 2 2 5" xfId="21357" xr:uid="{00000000-0005-0000-0000-0000A4060000}"/>
    <cellStyle name="4_DeckblattNeu 3 3 2 2 5 2" xfId="35672" xr:uid="{00000000-0005-0000-0000-0000A5060000}"/>
    <cellStyle name="4_DeckblattNeu 3 3 2 2 6" xfId="28494" xr:uid="{00000000-0005-0000-0000-0000A6060000}"/>
    <cellStyle name="4_DeckblattNeu 3 3 2 3" xfId="15039" xr:uid="{00000000-0005-0000-0000-0000A7060000}"/>
    <cellStyle name="4_DeckblattNeu 3 3 2 3 2" xfId="22198" xr:uid="{00000000-0005-0000-0000-0000A8060000}"/>
    <cellStyle name="4_DeckblattNeu 3 3 2 3 2 2" xfId="36513" xr:uid="{00000000-0005-0000-0000-0000A9060000}"/>
    <cellStyle name="4_DeckblattNeu 3 3 2 3 3" xfId="29354" xr:uid="{00000000-0005-0000-0000-0000AA060000}"/>
    <cellStyle name="4_DeckblattNeu 3 3 2 4" xfId="17393" xr:uid="{00000000-0005-0000-0000-0000AB060000}"/>
    <cellStyle name="4_DeckblattNeu 3 3 2 4 2" xfId="24530" xr:uid="{00000000-0005-0000-0000-0000AC060000}"/>
    <cellStyle name="4_DeckblattNeu 3 3 2 4 2 2" xfId="38845" xr:uid="{00000000-0005-0000-0000-0000AD060000}"/>
    <cellStyle name="4_DeckblattNeu 3 3 2 4 3" xfId="31708" xr:uid="{00000000-0005-0000-0000-0000AE060000}"/>
    <cellStyle name="4_DeckblattNeu 3 4" xfId="429" xr:uid="{00000000-0005-0000-0000-0000AF060000}"/>
    <cellStyle name="4_DeckblattNeu 3 4 2" xfId="12671" xr:uid="{00000000-0005-0000-0000-0000B0060000}"/>
    <cellStyle name="4_DeckblattNeu 3 4 2 2" xfId="14383" xr:uid="{00000000-0005-0000-0000-0000B1060000}"/>
    <cellStyle name="4_DeckblattNeu 3 4 2 2 2" xfId="16752" xr:uid="{00000000-0005-0000-0000-0000B2060000}"/>
    <cellStyle name="4_DeckblattNeu 3 4 2 2 2 2" xfId="23911" xr:uid="{00000000-0005-0000-0000-0000B3060000}"/>
    <cellStyle name="4_DeckblattNeu 3 4 2 2 2 2 2" xfId="38226" xr:uid="{00000000-0005-0000-0000-0000B4060000}"/>
    <cellStyle name="4_DeckblattNeu 3 4 2 2 2 3" xfId="31067" xr:uid="{00000000-0005-0000-0000-0000B5060000}"/>
    <cellStyle name="4_DeckblattNeu 3 4 2 2 3" xfId="19106" xr:uid="{00000000-0005-0000-0000-0000B6060000}"/>
    <cellStyle name="4_DeckblattNeu 3 4 2 2 3 2" xfId="26243" xr:uid="{00000000-0005-0000-0000-0000B7060000}"/>
    <cellStyle name="4_DeckblattNeu 3 4 2 2 3 2 2" xfId="40558" xr:uid="{00000000-0005-0000-0000-0000B8060000}"/>
    <cellStyle name="4_DeckblattNeu 3 4 2 2 3 3" xfId="33421" xr:uid="{00000000-0005-0000-0000-0000B9060000}"/>
    <cellStyle name="4_DeckblattNeu 3 4 2 2 4" xfId="20439" xr:uid="{00000000-0005-0000-0000-0000BA060000}"/>
    <cellStyle name="4_DeckblattNeu 3 4 2 2 4 2" xfId="27576" xr:uid="{00000000-0005-0000-0000-0000BB060000}"/>
    <cellStyle name="4_DeckblattNeu 3 4 2 2 4 2 2" xfId="41891" xr:uid="{00000000-0005-0000-0000-0000BC060000}"/>
    <cellStyle name="4_DeckblattNeu 3 4 2 2 4 3" xfId="34754" xr:uid="{00000000-0005-0000-0000-0000BD060000}"/>
    <cellStyle name="4_DeckblattNeu 3 4 2 2 5" xfId="21654" xr:uid="{00000000-0005-0000-0000-0000BE060000}"/>
    <cellStyle name="4_DeckblattNeu 3 4 2 2 5 2" xfId="35969" xr:uid="{00000000-0005-0000-0000-0000BF060000}"/>
    <cellStyle name="4_DeckblattNeu 3 4 2 2 6" xfId="28791" xr:uid="{00000000-0005-0000-0000-0000C0060000}"/>
    <cellStyle name="4_DeckblattNeu 3 4 2 3" xfId="15040" xr:uid="{00000000-0005-0000-0000-0000C1060000}"/>
    <cellStyle name="4_DeckblattNeu 3 4 2 3 2" xfId="22199" xr:uid="{00000000-0005-0000-0000-0000C2060000}"/>
    <cellStyle name="4_DeckblattNeu 3 4 2 3 2 2" xfId="36514" xr:uid="{00000000-0005-0000-0000-0000C3060000}"/>
    <cellStyle name="4_DeckblattNeu 3 4 2 3 3" xfId="29355" xr:uid="{00000000-0005-0000-0000-0000C4060000}"/>
    <cellStyle name="4_DeckblattNeu 3 4 2 4" xfId="17394" xr:uid="{00000000-0005-0000-0000-0000C5060000}"/>
    <cellStyle name="4_DeckblattNeu 3 4 2 4 2" xfId="24531" xr:uid="{00000000-0005-0000-0000-0000C6060000}"/>
    <cellStyle name="4_DeckblattNeu 3 4 2 4 2 2" xfId="38846" xr:uid="{00000000-0005-0000-0000-0000C7060000}"/>
    <cellStyle name="4_DeckblattNeu 3 4 2 4 3" xfId="31709" xr:uid="{00000000-0005-0000-0000-0000C8060000}"/>
    <cellStyle name="4_DeckblattNeu 3 5" xfId="430" xr:uid="{00000000-0005-0000-0000-0000C9060000}"/>
    <cellStyle name="4_DeckblattNeu 3 5 2" xfId="12672" xr:uid="{00000000-0005-0000-0000-0000CA060000}"/>
    <cellStyle name="4_DeckblattNeu 3 5 2 2" xfId="14674" xr:uid="{00000000-0005-0000-0000-0000CB060000}"/>
    <cellStyle name="4_DeckblattNeu 3 5 2 2 2" xfId="17037" xr:uid="{00000000-0005-0000-0000-0000CC060000}"/>
    <cellStyle name="4_DeckblattNeu 3 5 2 2 2 2" xfId="24196" xr:uid="{00000000-0005-0000-0000-0000CD060000}"/>
    <cellStyle name="4_DeckblattNeu 3 5 2 2 2 2 2" xfId="38511" xr:uid="{00000000-0005-0000-0000-0000CE060000}"/>
    <cellStyle name="4_DeckblattNeu 3 5 2 2 2 3" xfId="31352" xr:uid="{00000000-0005-0000-0000-0000CF060000}"/>
    <cellStyle name="4_DeckblattNeu 3 5 2 2 3" xfId="19391" xr:uid="{00000000-0005-0000-0000-0000D0060000}"/>
    <cellStyle name="4_DeckblattNeu 3 5 2 2 3 2" xfId="26528" xr:uid="{00000000-0005-0000-0000-0000D1060000}"/>
    <cellStyle name="4_DeckblattNeu 3 5 2 2 3 2 2" xfId="40843" xr:uid="{00000000-0005-0000-0000-0000D2060000}"/>
    <cellStyle name="4_DeckblattNeu 3 5 2 2 3 3" xfId="33706" xr:uid="{00000000-0005-0000-0000-0000D3060000}"/>
    <cellStyle name="4_DeckblattNeu 3 5 2 2 4" xfId="20689" xr:uid="{00000000-0005-0000-0000-0000D4060000}"/>
    <cellStyle name="4_DeckblattNeu 3 5 2 2 4 2" xfId="27826" xr:uid="{00000000-0005-0000-0000-0000D5060000}"/>
    <cellStyle name="4_DeckblattNeu 3 5 2 2 4 2 2" xfId="42141" xr:uid="{00000000-0005-0000-0000-0000D6060000}"/>
    <cellStyle name="4_DeckblattNeu 3 5 2 2 4 3" xfId="35004" xr:uid="{00000000-0005-0000-0000-0000D7060000}"/>
    <cellStyle name="4_DeckblattNeu 3 5 2 2 5" xfId="21904" xr:uid="{00000000-0005-0000-0000-0000D8060000}"/>
    <cellStyle name="4_DeckblattNeu 3 5 2 2 5 2" xfId="36219" xr:uid="{00000000-0005-0000-0000-0000D9060000}"/>
    <cellStyle name="4_DeckblattNeu 3 5 2 2 6" xfId="29041" xr:uid="{00000000-0005-0000-0000-0000DA060000}"/>
    <cellStyle name="4_DeckblattNeu 3 5 2 3" xfId="15041" xr:uid="{00000000-0005-0000-0000-0000DB060000}"/>
    <cellStyle name="4_DeckblattNeu 3 5 2 3 2" xfId="22200" xr:uid="{00000000-0005-0000-0000-0000DC060000}"/>
    <cellStyle name="4_DeckblattNeu 3 5 2 3 2 2" xfId="36515" xr:uid="{00000000-0005-0000-0000-0000DD060000}"/>
    <cellStyle name="4_DeckblattNeu 3 5 2 3 3" xfId="29356" xr:uid="{00000000-0005-0000-0000-0000DE060000}"/>
    <cellStyle name="4_DeckblattNeu 3 5 2 4" xfId="17395" xr:uid="{00000000-0005-0000-0000-0000DF060000}"/>
    <cellStyle name="4_DeckblattNeu 3 5 2 4 2" xfId="24532" xr:uid="{00000000-0005-0000-0000-0000E0060000}"/>
    <cellStyle name="4_DeckblattNeu 3 5 2 4 2 2" xfId="38847" xr:uid="{00000000-0005-0000-0000-0000E1060000}"/>
    <cellStyle name="4_DeckblattNeu 3 5 2 4 3" xfId="31710" xr:uid="{00000000-0005-0000-0000-0000E2060000}"/>
    <cellStyle name="4_DeckblattNeu 3 6" xfId="12668" xr:uid="{00000000-0005-0000-0000-0000E3060000}"/>
    <cellStyle name="4_DeckblattNeu 3 6 2" xfId="13650" xr:uid="{00000000-0005-0000-0000-0000E4060000}"/>
    <cellStyle name="4_DeckblattNeu 3 6 2 2" xfId="16019" xr:uid="{00000000-0005-0000-0000-0000E5060000}"/>
    <cellStyle name="4_DeckblattNeu 3 6 2 2 2" xfId="23178" xr:uid="{00000000-0005-0000-0000-0000E6060000}"/>
    <cellStyle name="4_DeckblattNeu 3 6 2 2 2 2" xfId="37493" xr:uid="{00000000-0005-0000-0000-0000E7060000}"/>
    <cellStyle name="4_DeckblattNeu 3 6 2 2 3" xfId="30334" xr:uid="{00000000-0005-0000-0000-0000E8060000}"/>
    <cellStyle name="4_DeckblattNeu 3 6 2 3" xfId="18373" xr:uid="{00000000-0005-0000-0000-0000E9060000}"/>
    <cellStyle name="4_DeckblattNeu 3 6 2 3 2" xfId="25510" xr:uid="{00000000-0005-0000-0000-0000EA060000}"/>
    <cellStyle name="4_DeckblattNeu 3 6 2 3 2 2" xfId="39825" xr:uid="{00000000-0005-0000-0000-0000EB060000}"/>
    <cellStyle name="4_DeckblattNeu 3 6 2 3 3" xfId="32688" xr:uid="{00000000-0005-0000-0000-0000EC060000}"/>
    <cellStyle name="4_DeckblattNeu 3 6 2 4" xfId="19899" xr:uid="{00000000-0005-0000-0000-0000ED060000}"/>
    <cellStyle name="4_DeckblattNeu 3 6 2 4 2" xfId="27036" xr:uid="{00000000-0005-0000-0000-0000EE060000}"/>
    <cellStyle name="4_DeckblattNeu 3 6 2 4 2 2" xfId="41351" xr:uid="{00000000-0005-0000-0000-0000EF060000}"/>
    <cellStyle name="4_DeckblattNeu 3 6 2 4 3" xfId="34214" xr:uid="{00000000-0005-0000-0000-0000F0060000}"/>
    <cellStyle name="4_DeckblattNeu 3 6 2 5" xfId="21114" xr:uid="{00000000-0005-0000-0000-0000F1060000}"/>
    <cellStyle name="4_DeckblattNeu 3 6 2 5 2" xfId="35429" xr:uid="{00000000-0005-0000-0000-0000F2060000}"/>
    <cellStyle name="4_DeckblattNeu 3 6 2 6" xfId="28251" xr:uid="{00000000-0005-0000-0000-0000F3060000}"/>
    <cellStyle name="4_DeckblattNeu 3 6 3" xfId="15037" xr:uid="{00000000-0005-0000-0000-0000F4060000}"/>
    <cellStyle name="4_DeckblattNeu 3 6 3 2" xfId="22196" xr:uid="{00000000-0005-0000-0000-0000F5060000}"/>
    <cellStyle name="4_DeckblattNeu 3 6 3 2 2" xfId="36511" xr:uid="{00000000-0005-0000-0000-0000F6060000}"/>
    <cellStyle name="4_DeckblattNeu 3 6 3 3" xfId="29352" xr:uid="{00000000-0005-0000-0000-0000F7060000}"/>
    <cellStyle name="4_DeckblattNeu 3 6 4" xfId="17391" xr:uid="{00000000-0005-0000-0000-0000F8060000}"/>
    <cellStyle name="4_DeckblattNeu 3 6 4 2" xfId="24528" xr:uid="{00000000-0005-0000-0000-0000F9060000}"/>
    <cellStyle name="4_DeckblattNeu 3 6 4 2 2" xfId="38843" xr:uid="{00000000-0005-0000-0000-0000FA060000}"/>
    <cellStyle name="4_DeckblattNeu 3 6 4 3" xfId="31706" xr:uid="{00000000-0005-0000-0000-0000FB060000}"/>
    <cellStyle name="4_DeckblattNeu 4" xfId="431" xr:uid="{00000000-0005-0000-0000-0000FC060000}"/>
    <cellStyle name="4_DeckblattNeu 4 2" xfId="432" xr:uid="{00000000-0005-0000-0000-0000FD060000}"/>
    <cellStyle name="4_DeckblattNeu 4 2 2" xfId="12674" xr:uid="{00000000-0005-0000-0000-0000FE060000}"/>
    <cellStyle name="4_DeckblattNeu 4 2 2 2" xfId="14083" xr:uid="{00000000-0005-0000-0000-0000FF060000}"/>
    <cellStyle name="4_DeckblattNeu 4 2 2 2 2" xfId="16452" xr:uid="{00000000-0005-0000-0000-000000070000}"/>
    <cellStyle name="4_DeckblattNeu 4 2 2 2 2 2" xfId="23611" xr:uid="{00000000-0005-0000-0000-000001070000}"/>
    <cellStyle name="4_DeckblattNeu 4 2 2 2 2 2 2" xfId="37926" xr:uid="{00000000-0005-0000-0000-000002070000}"/>
    <cellStyle name="4_DeckblattNeu 4 2 2 2 2 3" xfId="30767" xr:uid="{00000000-0005-0000-0000-000003070000}"/>
    <cellStyle name="4_DeckblattNeu 4 2 2 2 3" xfId="18806" xr:uid="{00000000-0005-0000-0000-000004070000}"/>
    <cellStyle name="4_DeckblattNeu 4 2 2 2 3 2" xfId="25943" xr:uid="{00000000-0005-0000-0000-000005070000}"/>
    <cellStyle name="4_DeckblattNeu 4 2 2 2 3 2 2" xfId="40258" xr:uid="{00000000-0005-0000-0000-000006070000}"/>
    <cellStyle name="4_DeckblattNeu 4 2 2 2 3 3" xfId="33121" xr:uid="{00000000-0005-0000-0000-000007070000}"/>
    <cellStyle name="4_DeckblattNeu 4 2 2 2 4" xfId="20143" xr:uid="{00000000-0005-0000-0000-000008070000}"/>
    <cellStyle name="4_DeckblattNeu 4 2 2 2 4 2" xfId="27280" xr:uid="{00000000-0005-0000-0000-000009070000}"/>
    <cellStyle name="4_DeckblattNeu 4 2 2 2 4 2 2" xfId="41595" xr:uid="{00000000-0005-0000-0000-00000A070000}"/>
    <cellStyle name="4_DeckblattNeu 4 2 2 2 4 3" xfId="34458" xr:uid="{00000000-0005-0000-0000-00000B070000}"/>
    <cellStyle name="4_DeckblattNeu 4 2 2 2 5" xfId="21358" xr:uid="{00000000-0005-0000-0000-00000C070000}"/>
    <cellStyle name="4_DeckblattNeu 4 2 2 2 5 2" xfId="35673" xr:uid="{00000000-0005-0000-0000-00000D070000}"/>
    <cellStyle name="4_DeckblattNeu 4 2 2 2 6" xfId="28495" xr:uid="{00000000-0005-0000-0000-00000E070000}"/>
    <cellStyle name="4_DeckblattNeu 4 2 2 3" xfId="15043" xr:uid="{00000000-0005-0000-0000-00000F070000}"/>
    <cellStyle name="4_DeckblattNeu 4 2 2 3 2" xfId="22202" xr:uid="{00000000-0005-0000-0000-000010070000}"/>
    <cellStyle name="4_DeckblattNeu 4 2 2 3 2 2" xfId="36517" xr:uid="{00000000-0005-0000-0000-000011070000}"/>
    <cellStyle name="4_DeckblattNeu 4 2 2 3 3" xfId="29358" xr:uid="{00000000-0005-0000-0000-000012070000}"/>
    <cellStyle name="4_DeckblattNeu 4 2 2 4" xfId="17397" xr:uid="{00000000-0005-0000-0000-000013070000}"/>
    <cellStyle name="4_DeckblattNeu 4 2 2 4 2" xfId="24534" xr:uid="{00000000-0005-0000-0000-000014070000}"/>
    <cellStyle name="4_DeckblattNeu 4 2 2 4 2 2" xfId="38849" xr:uid="{00000000-0005-0000-0000-000015070000}"/>
    <cellStyle name="4_DeckblattNeu 4 2 2 4 3" xfId="31712" xr:uid="{00000000-0005-0000-0000-000016070000}"/>
    <cellStyle name="4_DeckblattNeu 4 3" xfId="433" xr:uid="{00000000-0005-0000-0000-000017070000}"/>
    <cellStyle name="4_DeckblattNeu 4 3 2" xfId="12675" xr:uid="{00000000-0005-0000-0000-000018070000}"/>
    <cellStyle name="4_DeckblattNeu 4 3 2 2" xfId="13368" xr:uid="{00000000-0005-0000-0000-000019070000}"/>
    <cellStyle name="4_DeckblattNeu 4 3 2 2 2" xfId="15737" xr:uid="{00000000-0005-0000-0000-00001A070000}"/>
    <cellStyle name="4_DeckblattNeu 4 3 2 2 2 2" xfId="22896" xr:uid="{00000000-0005-0000-0000-00001B070000}"/>
    <cellStyle name="4_DeckblattNeu 4 3 2 2 2 2 2" xfId="37211" xr:uid="{00000000-0005-0000-0000-00001C070000}"/>
    <cellStyle name="4_DeckblattNeu 4 3 2 2 2 3" xfId="30052" xr:uid="{00000000-0005-0000-0000-00001D070000}"/>
    <cellStyle name="4_DeckblattNeu 4 3 2 2 3" xfId="18091" xr:uid="{00000000-0005-0000-0000-00001E070000}"/>
    <cellStyle name="4_DeckblattNeu 4 3 2 2 3 2" xfId="25228" xr:uid="{00000000-0005-0000-0000-00001F070000}"/>
    <cellStyle name="4_DeckblattNeu 4 3 2 2 3 2 2" xfId="39543" xr:uid="{00000000-0005-0000-0000-000020070000}"/>
    <cellStyle name="4_DeckblattNeu 4 3 2 2 3 3" xfId="32406" xr:uid="{00000000-0005-0000-0000-000021070000}"/>
    <cellStyle name="4_DeckblattNeu 4 3 2 2 4" xfId="19795" xr:uid="{00000000-0005-0000-0000-000022070000}"/>
    <cellStyle name="4_DeckblattNeu 4 3 2 2 4 2" xfId="26932" xr:uid="{00000000-0005-0000-0000-000023070000}"/>
    <cellStyle name="4_DeckblattNeu 4 3 2 2 4 2 2" xfId="41247" xr:uid="{00000000-0005-0000-0000-000024070000}"/>
    <cellStyle name="4_DeckblattNeu 4 3 2 2 4 3" xfId="34110" xr:uid="{00000000-0005-0000-0000-000025070000}"/>
    <cellStyle name="4_DeckblattNeu 4 3 2 2 5" xfId="21010" xr:uid="{00000000-0005-0000-0000-000026070000}"/>
    <cellStyle name="4_DeckblattNeu 4 3 2 2 5 2" xfId="35325" xr:uid="{00000000-0005-0000-0000-000027070000}"/>
    <cellStyle name="4_DeckblattNeu 4 3 2 2 6" xfId="28147" xr:uid="{00000000-0005-0000-0000-000028070000}"/>
    <cellStyle name="4_DeckblattNeu 4 3 2 3" xfId="15044" xr:uid="{00000000-0005-0000-0000-000029070000}"/>
    <cellStyle name="4_DeckblattNeu 4 3 2 3 2" xfId="22203" xr:uid="{00000000-0005-0000-0000-00002A070000}"/>
    <cellStyle name="4_DeckblattNeu 4 3 2 3 2 2" xfId="36518" xr:uid="{00000000-0005-0000-0000-00002B070000}"/>
    <cellStyle name="4_DeckblattNeu 4 3 2 3 3" xfId="29359" xr:uid="{00000000-0005-0000-0000-00002C070000}"/>
    <cellStyle name="4_DeckblattNeu 4 3 2 4" xfId="17398" xr:uid="{00000000-0005-0000-0000-00002D070000}"/>
    <cellStyle name="4_DeckblattNeu 4 3 2 4 2" xfId="24535" xr:uid="{00000000-0005-0000-0000-00002E070000}"/>
    <cellStyle name="4_DeckblattNeu 4 3 2 4 2 2" xfId="38850" xr:uid="{00000000-0005-0000-0000-00002F070000}"/>
    <cellStyle name="4_DeckblattNeu 4 3 2 4 3" xfId="31713" xr:uid="{00000000-0005-0000-0000-000030070000}"/>
    <cellStyle name="4_DeckblattNeu 4 4" xfId="434" xr:uid="{00000000-0005-0000-0000-000031070000}"/>
    <cellStyle name="4_DeckblattNeu 4 4 2" xfId="12676" xr:uid="{00000000-0005-0000-0000-000032070000}"/>
    <cellStyle name="4_DeckblattNeu 4 4 2 2" xfId="14530" xr:uid="{00000000-0005-0000-0000-000033070000}"/>
    <cellStyle name="4_DeckblattNeu 4 4 2 2 2" xfId="16899" xr:uid="{00000000-0005-0000-0000-000034070000}"/>
    <cellStyle name="4_DeckblattNeu 4 4 2 2 2 2" xfId="24058" xr:uid="{00000000-0005-0000-0000-000035070000}"/>
    <cellStyle name="4_DeckblattNeu 4 4 2 2 2 2 2" xfId="38373" xr:uid="{00000000-0005-0000-0000-000036070000}"/>
    <cellStyle name="4_DeckblattNeu 4 4 2 2 2 3" xfId="31214" xr:uid="{00000000-0005-0000-0000-000037070000}"/>
    <cellStyle name="4_DeckblattNeu 4 4 2 2 3" xfId="19253" xr:uid="{00000000-0005-0000-0000-000038070000}"/>
    <cellStyle name="4_DeckblattNeu 4 4 2 2 3 2" xfId="26390" xr:uid="{00000000-0005-0000-0000-000039070000}"/>
    <cellStyle name="4_DeckblattNeu 4 4 2 2 3 2 2" xfId="40705" xr:uid="{00000000-0005-0000-0000-00003A070000}"/>
    <cellStyle name="4_DeckblattNeu 4 4 2 2 3 3" xfId="33568" xr:uid="{00000000-0005-0000-0000-00003B070000}"/>
    <cellStyle name="4_DeckblattNeu 4 4 2 2 4" xfId="20551" xr:uid="{00000000-0005-0000-0000-00003C070000}"/>
    <cellStyle name="4_DeckblattNeu 4 4 2 2 4 2" xfId="27688" xr:uid="{00000000-0005-0000-0000-00003D070000}"/>
    <cellStyle name="4_DeckblattNeu 4 4 2 2 4 2 2" xfId="42003" xr:uid="{00000000-0005-0000-0000-00003E070000}"/>
    <cellStyle name="4_DeckblattNeu 4 4 2 2 4 3" xfId="34866" xr:uid="{00000000-0005-0000-0000-00003F070000}"/>
    <cellStyle name="4_DeckblattNeu 4 4 2 2 5" xfId="21766" xr:uid="{00000000-0005-0000-0000-000040070000}"/>
    <cellStyle name="4_DeckblattNeu 4 4 2 2 5 2" xfId="36081" xr:uid="{00000000-0005-0000-0000-000041070000}"/>
    <cellStyle name="4_DeckblattNeu 4 4 2 2 6" xfId="28903" xr:uid="{00000000-0005-0000-0000-000042070000}"/>
    <cellStyle name="4_DeckblattNeu 4 4 2 3" xfId="15045" xr:uid="{00000000-0005-0000-0000-000043070000}"/>
    <cellStyle name="4_DeckblattNeu 4 4 2 3 2" xfId="22204" xr:uid="{00000000-0005-0000-0000-000044070000}"/>
    <cellStyle name="4_DeckblattNeu 4 4 2 3 2 2" xfId="36519" xr:uid="{00000000-0005-0000-0000-000045070000}"/>
    <cellStyle name="4_DeckblattNeu 4 4 2 3 3" xfId="29360" xr:uid="{00000000-0005-0000-0000-000046070000}"/>
    <cellStyle name="4_DeckblattNeu 4 4 2 4" xfId="17399" xr:uid="{00000000-0005-0000-0000-000047070000}"/>
    <cellStyle name="4_DeckblattNeu 4 4 2 4 2" xfId="24536" xr:uid="{00000000-0005-0000-0000-000048070000}"/>
    <cellStyle name="4_DeckblattNeu 4 4 2 4 2 2" xfId="38851" xr:uid="{00000000-0005-0000-0000-000049070000}"/>
    <cellStyle name="4_DeckblattNeu 4 4 2 4 3" xfId="31714" xr:uid="{00000000-0005-0000-0000-00004A070000}"/>
    <cellStyle name="4_DeckblattNeu 4 5" xfId="435" xr:uid="{00000000-0005-0000-0000-00004B070000}"/>
    <cellStyle name="4_DeckblattNeu 4 5 2" xfId="12677" xr:uid="{00000000-0005-0000-0000-00004C070000}"/>
    <cellStyle name="4_DeckblattNeu 4 5 2 2" xfId="13519" xr:uid="{00000000-0005-0000-0000-00004D070000}"/>
    <cellStyle name="4_DeckblattNeu 4 5 2 2 2" xfId="15888" xr:uid="{00000000-0005-0000-0000-00004E070000}"/>
    <cellStyle name="4_DeckblattNeu 4 5 2 2 2 2" xfId="23047" xr:uid="{00000000-0005-0000-0000-00004F070000}"/>
    <cellStyle name="4_DeckblattNeu 4 5 2 2 2 2 2" xfId="37362" xr:uid="{00000000-0005-0000-0000-000050070000}"/>
    <cellStyle name="4_DeckblattNeu 4 5 2 2 2 3" xfId="30203" xr:uid="{00000000-0005-0000-0000-000051070000}"/>
    <cellStyle name="4_DeckblattNeu 4 5 2 2 3" xfId="18242" xr:uid="{00000000-0005-0000-0000-000052070000}"/>
    <cellStyle name="4_DeckblattNeu 4 5 2 2 3 2" xfId="25379" xr:uid="{00000000-0005-0000-0000-000053070000}"/>
    <cellStyle name="4_DeckblattNeu 4 5 2 2 3 2 2" xfId="39694" xr:uid="{00000000-0005-0000-0000-000054070000}"/>
    <cellStyle name="4_DeckblattNeu 4 5 2 2 3 3" xfId="32557" xr:uid="{00000000-0005-0000-0000-000055070000}"/>
    <cellStyle name="4_DeckblattNeu 4 5 2 2 4" xfId="19867" xr:uid="{00000000-0005-0000-0000-000056070000}"/>
    <cellStyle name="4_DeckblattNeu 4 5 2 2 4 2" xfId="27004" xr:uid="{00000000-0005-0000-0000-000057070000}"/>
    <cellStyle name="4_DeckblattNeu 4 5 2 2 4 2 2" xfId="41319" xr:uid="{00000000-0005-0000-0000-000058070000}"/>
    <cellStyle name="4_DeckblattNeu 4 5 2 2 4 3" xfId="34182" xr:uid="{00000000-0005-0000-0000-000059070000}"/>
    <cellStyle name="4_DeckblattNeu 4 5 2 2 5" xfId="21082" xr:uid="{00000000-0005-0000-0000-00005A070000}"/>
    <cellStyle name="4_DeckblattNeu 4 5 2 2 5 2" xfId="35397" xr:uid="{00000000-0005-0000-0000-00005B070000}"/>
    <cellStyle name="4_DeckblattNeu 4 5 2 2 6" xfId="28219" xr:uid="{00000000-0005-0000-0000-00005C070000}"/>
    <cellStyle name="4_DeckblattNeu 4 5 2 3" xfId="15046" xr:uid="{00000000-0005-0000-0000-00005D070000}"/>
    <cellStyle name="4_DeckblattNeu 4 5 2 3 2" xfId="22205" xr:uid="{00000000-0005-0000-0000-00005E070000}"/>
    <cellStyle name="4_DeckblattNeu 4 5 2 3 2 2" xfId="36520" xr:uid="{00000000-0005-0000-0000-00005F070000}"/>
    <cellStyle name="4_DeckblattNeu 4 5 2 3 3" xfId="29361" xr:uid="{00000000-0005-0000-0000-000060070000}"/>
    <cellStyle name="4_DeckblattNeu 4 5 2 4" xfId="17400" xr:uid="{00000000-0005-0000-0000-000061070000}"/>
    <cellStyle name="4_DeckblattNeu 4 5 2 4 2" xfId="24537" xr:uid="{00000000-0005-0000-0000-000062070000}"/>
    <cellStyle name="4_DeckblattNeu 4 5 2 4 2 2" xfId="38852" xr:uid="{00000000-0005-0000-0000-000063070000}"/>
    <cellStyle name="4_DeckblattNeu 4 5 2 4 3" xfId="31715" xr:uid="{00000000-0005-0000-0000-000064070000}"/>
    <cellStyle name="4_DeckblattNeu 4 6" xfId="12673" xr:uid="{00000000-0005-0000-0000-000065070000}"/>
    <cellStyle name="4_DeckblattNeu 4 6 2" xfId="13758" xr:uid="{00000000-0005-0000-0000-000066070000}"/>
    <cellStyle name="4_DeckblattNeu 4 6 2 2" xfId="16127" xr:uid="{00000000-0005-0000-0000-000067070000}"/>
    <cellStyle name="4_DeckblattNeu 4 6 2 2 2" xfId="23286" xr:uid="{00000000-0005-0000-0000-000068070000}"/>
    <cellStyle name="4_DeckblattNeu 4 6 2 2 2 2" xfId="37601" xr:uid="{00000000-0005-0000-0000-000069070000}"/>
    <cellStyle name="4_DeckblattNeu 4 6 2 2 3" xfId="30442" xr:uid="{00000000-0005-0000-0000-00006A070000}"/>
    <cellStyle name="4_DeckblattNeu 4 6 2 3" xfId="18481" xr:uid="{00000000-0005-0000-0000-00006B070000}"/>
    <cellStyle name="4_DeckblattNeu 4 6 2 3 2" xfId="25618" xr:uid="{00000000-0005-0000-0000-00006C070000}"/>
    <cellStyle name="4_DeckblattNeu 4 6 2 3 2 2" xfId="39933" xr:uid="{00000000-0005-0000-0000-00006D070000}"/>
    <cellStyle name="4_DeckblattNeu 4 6 2 3 3" xfId="32796" xr:uid="{00000000-0005-0000-0000-00006E070000}"/>
    <cellStyle name="4_DeckblattNeu 4 6 2 4" xfId="20006" xr:uid="{00000000-0005-0000-0000-00006F070000}"/>
    <cellStyle name="4_DeckblattNeu 4 6 2 4 2" xfId="27143" xr:uid="{00000000-0005-0000-0000-000070070000}"/>
    <cellStyle name="4_DeckblattNeu 4 6 2 4 2 2" xfId="41458" xr:uid="{00000000-0005-0000-0000-000071070000}"/>
    <cellStyle name="4_DeckblattNeu 4 6 2 4 3" xfId="34321" xr:uid="{00000000-0005-0000-0000-000072070000}"/>
    <cellStyle name="4_DeckblattNeu 4 6 2 5" xfId="21221" xr:uid="{00000000-0005-0000-0000-000073070000}"/>
    <cellStyle name="4_DeckblattNeu 4 6 2 5 2" xfId="35536" xr:uid="{00000000-0005-0000-0000-000074070000}"/>
    <cellStyle name="4_DeckblattNeu 4 6 2 6" xfId="28358" xr:uid="{00000000-0005-0000-0000-000075070000}"/>
    <cellStyle name="4_DeckblattNeu 4 6 3" xfId="15042" xr:uid="{00000000-0005-0000-0000-000076070000}"/>
    <cellStyle name="4_DeckblattNeu 4 6 3 2" xfId="22201" xr:uid="{00000000-0005-0000-0000-000077070000}"/>
    <cellStyle name="4_DeckblattNeu 4 6 3 2 2" xfId="36516" xr:uid="{00000000-0005-0000-0000-000078070000}"/>
    <cellStyle name="4_DeckblattNeu 4 6 3 3" xfId="29357" xr:uid="{00000000-0005-0000-0000-000079070000}"/>
    <cellStyle name="4_DeckblattNeu 4 6 4" xfId="17396" xr:uid="{00000000-0005-0000-0000-00007A070000}"/>
    <cellStyle name="4_DeckblattNeu 4 6 4 2" xfId="24533" xr:uid="{00000000-0005-0000-0000-00007B070000}"/>
    <cellStyle name="4_DeckblattNeu 4 6 4 2 2" xfId="38848" xr:uid="{00000000-0005-0000-0000-00007C070000}"/>
    <cellStyle name="4_DeckblattNeu 4 6 4 3" xfId="31711" xr:uid="{00000000-0005-0000-0000-00007D070000}"/>
    <cellStyle name="4_DeckblattNeu 5" xfId="436" xr:uid="{00000000-0005-0000-0000-00007E070000}"/>
    <cellStyle name="4_DeckblattNeu 5 2" xfId="12678" xr:uid="{00000000-0005-0000-0000-00007F070000}"/>
    <cellStyle name="4_DeckblattNeu 5 2 2" xfId="13651" xr:uid="{00000000-0005-0000-0000-000080070000}"/>
    <cellStyle name="4_DeckblattNeu 5 2 2 2" xfId="16020" xr:uid="{00000000-0005-0000-0000-000081070000}"/>
    <cellStyle name="4_DeckblattNeu 5 2 2 2 2" xfId="23179" xr:uid="{00000000-0005-0000-0000-000082070000}"/>
    <cellStyle name="4_DeckblattNeu 5 2 2 2 2 2" xfId="37494" xr:uid="{00000000-0005-0000-0000-000083070000}"/>
    <cellStyle name="4_DeckblattNeu 5 2 2 2 3" xfId="30335" xr:uid="{00000000-0005-0000-0000-000084070000}"/>
    <cellStyle name="4_DeckblattNeu 5 2 2 3" xfId="18374" xr:uid="{00000000-0005-0000-0000-000085070000}"/>
    <cellStyle name="4_DeckblattNeu 5 2 2 3 2" xfId="25511" xr:uid="{00000000-0005-0000-0000-000086070000}"/>
    <cellStyle name="4_DeckblattNeu 5 2 2 3 2 2" xfId="39826" xr:uid="{00000000-0005-0000-0000-000087070000}"/>
    <cellStyle name="4_DeckblattNeu 5 2 2 3 3" xfId="32689" xr:uid="{00000000-0005-0000-0000-000088070000}"/>
    <cellStyle name="4_DeckblattNeu 5 2 2 4" xfId="19900" xr:uid="{00000000-0005-0000-0000-000089070000}"/>
    <cellStyle name="4_DeckblattNeu 5 2 2 4 2" xfId="27037" xr:uid="{00000000-0005-0000-0000-00008A070000}"/>
    <cellStyle name="4_DeckblattNeu 5 2 2 4 2 2" xfId="41352" xr:uid="{00000000-0005-0000-0000-00008B070000}"/>
    <cellStyle name="4_DeckblattNeu 5 2 2 4 3" xfId="34215" xr:uid="{00000000-0005-0000-0000-00008C070000}"/>
    <cellStyle name="4_DeckblattNeu 5 2 2 5" xfId="21115" xr:uid="{00000000-0005-0000-0000-00008D070000}"/>
    <cellStyle name="4_DeckblattNeu 5 2 2 5 2" xfId="35430" xr:uid="{00000000-0005-0000-0000-00008E070000}"/>
    <cellStyle name="4_DeckblattNeu 5 2 2 6" xfId="28252" xr:uid="{00000000-0005-0000-0000-00008F070000}"/>
    <cellStyle name="4_DeckblattNeu 5 2 3" xfId="15047" xr:uid="{00000000-0005-0000-0000-000090070000}"/>
    <cellStyle name="4_DeckblattNeu 5 2 3 2" xfId="22206" xr:uid="{00000000-0005-0000-0000-000091070000}"/>
    <cellStyle name="4_DeckblattNeu 5 2 3 2 2" xfId="36521" xr:uid="{00000000-0005-0000-0000-000092070000}"/>
    <cellStyle name="4_DeckblattNeu 5 2 3 3" xfId="29362" xr:uid="{00000000-0005-0000-0000-000093070000}"/>
    <cellStyle name="4_DeckblattNeu 5 2 4" xfId="17401" xr:uid="{00000000-0005-0000-0000-000094070000}"/>
    <cellStyle name="4_DeckblattNeu 5 2 4 2" xfId="24538" xr:uid="{00000000-0005-0000-0000-000095070000}"/>
    <cellStyle name="4_DeckblattNeu 5 2 4 2 2" xfId="38853" xr:uid="{00000000-0005-0000-0000-000096070000}"/>
    <cellStyle name="4_DeckblattNeu 5 2 4 3" xfId="31716" xr:uid="{00000000-0005-0000-0000-000097070000}"/>
    <cellStyle name="4_DeckblattNeu 6" xfId="437" xr:uid="{00000000-0005-0000-0000-000098070000}"/>
    <cellStyle name="4_DeckblattNeu 6 2" xfId="12679" xr:uid="{00000000-0005-0000-0000-000099070000}"/>
    <cellStyle name="4_DeckblattNeu 6 2 2" xfId="13418" xr:uid="{00000000-0005-0000-0000-00009A070000}"/>
    <cellStyle name="4_DeckblattNeu 6 2 2 2" xfId="15787" xr:uid="{00000000-0005-0000-0000-00009B070000}"/>
    <cellStyle name="4_DeckblattNeu 6 2 2 2 2" xfId="22946" xr:uid="{00000000-0005-0000-0000-00009C070000}"/>
    <cellStyle name="4_DeckblattNeu 6 2 2 2 2 2" xfId="37261" xr:uid="{00000000-0005-0000-0000-00009D070000}"/>
    <cellStyle name="4_DeckblattNeu 6 2 2 2 3" xfId="30102" xr:uid="{00000000-0005-0000-0000-00009E070000}"/>
    <cellStyle name="4_DeckblattNeu 6 2 2 3" xfId="18141" xr:uid="{00000000-0005-0000-0000-00009F070000}"/>
    <cellStyle name="4_DeckblattNeu 6 2 2 3 2" xfId="25278" xr:uid="{00000000-0005-0000-0000-0000A0070000}"/>
    <cellStyle name="4_DeckblattNeu 6 2 2 3 2 2" xfId="39593" xr:uid="{00000000-0005-0000-0000-0000A1070000}"/>
    <cellStyle name="4_DeckblattNeu 6 2 2 3 3" xfId="32456" xr:uid="{00000000-0005-0000-0000-0000A2070000}"/>
    <cellStyle name="4_DeckblattNeu 6 2 2 4" xfId="19845" xr:uid="{00000000-0005-0000-0000-0000A3070000}"/>
    <cellStyle name="4_DeckblattNeu 6 2 2 4 2" xfId="26982" xr:uid="{00000000-0005-0000-0000-0000A4070000}"/>
    <cellStyle name="4_DeckblattNeu 6 2 2 4 2 2" xfId="41297" xr:uid="{00000000-0005-0000-0000-0000A5070000}"/>
    <cellStyle name="4_DeckblattNeu 6 2 2 4 3" xfId="34160" xr:uid="{00000000-0005-0000-0000-0000A6070000}"/>
    <cellStyle name="4_DeckblattNeu 6 2 2 5" xfId="21060" xr:uid="{00000000-0005-0000-0000-0000A7070000}"/>
    <cellStyle name="4_DeckblattNeu 6 2 2 5 2" xfId="35375" xr:uid="{00000000-0005-0000-0000-0000A8070000}"/>
    <cellStyle name="4_DeckblattNeu 6 2 2 6" xfId="28197" xr:uid="{00000000-0005-0000-0000-0000A9070000}"/>
    <cellStyle name="4_DeckblattNeu 6 2 3" xfId="15048" xr:uid="{00000000-0005-0000-0000-0000AA070000}"/>
    <cellStyle name="4_DeckblattNeu 6 2 3 2" xfId="22207" xr:uid="{00000000-0005-0000-0000-0000AB070000}"/>
    <cellStyle name="4_DeckblattNeu 6 2 3 2 2" xfId="36522" xr:uid="{00000000-0005-0000-0000-0000AC070000}"/>
    <cellStyle name="4_DeckblattNeu 6 2 3 3" xfId="29363" xr:uid="{00000000-0005-0000-0000-0000AD070000}"/>
    <cellStyle name="4_DeckblattNeu 6 2 4" xfId="17402" xr:uid="{00000000-0005-0000-0000-0000AE070000}"/>
    <cellStyle name="4_DeckblattNeu 6 2 4 2" xfId="24539" xr:uid="{00000000-0005-0000-0000-0000AF070000}"/>
    <cellStyle name="4_DeckblattNeu 6 2 4 2 2" xfId="38854" xr:uid="{00000000-0005-0000-0000-0000B0070000}"/>
    <cellStyle name="4_DeckblattNeu 6 2 4 3" xfId="31717" xr:uid="{00000000-0005-0000-0000-0000B1070000}"/>
    <cellStyle name="4_DeckblattNeu 7" xfId="438" xr:uid="{00000000-0005-0000-0000-0000B2070000}"/>
    <cellStyle name="4_DeckblattNeu 7 2" xfId="12680" xr:uid="{00000000-0005-0000-0000-0000B3070000}"/>
    <cellStyle name="4_DeckblattNeu 7 2 2" xfId="13652" xr:uid="{00000000-0005-0000-0000-0000B4070000}"/>
    <cellStyle name="4_DeckblattNeu 7 2 2 2" xfId="16021" xr:uid="{00000000-0005-0000-0000-0000B5070000}"/>
    <cellStyle name="4_DeckblattNeu 7 2 2 2 2" xfId="23180" xr:uid="{00000000-0005-0000-0000-0000B6070000}"/>
    <cellStyle name="4_DeckblattNeu 7 2 2 2 2 2" xfId="37495" xr:uid="{00000000-0005-0000-0000-0000B7070000}"/>
    <cellStyle name="4_DeckblattNeu 7 2 2 2 3" xfId="30336" xr:uid="{00000000-0005-0000-0000-0000B8070000}"/>
    <cellStyle name="4_DeckblattNeu 7 2 2 3" xfId="18375" xr:uid="{00000000-0005-0000-0000-0000B9070000}"/>
    <cellStyle name="4_DeckblattNeu 7 2 2 3 2" xfId="25512" xr:uid="{00000000-0005-0000-0000-0000BA070000}"/>
    <cellStyle name="4_DeckblattNeu 7 2 2 3 2 2" xfId="39827" xr:uid="{00000000-0005-0000-0000-0000BB070000}"/>
    <cellStyle name="4_DeckblattNeu 7 2 2 3 3" xfId="32690" xr:uid="{00000000-0005-0000-0000-0000BC070000}"/>
    <cellStyle name="4_DeckblattNeu 7 2 2 4" xfId="19901" xr:uid="{00000000-0005-0000-0000-0000BD070000}"/>
    <cellStyle name="4_DeckblattNeu 7 2 2 4 2" xfId="27038" xr:uid="{00000000-0005-0000-0000-0000BE070000}"/>
    <cellStyle name="4_DeckblattNeu 7 2 2 4 2 2" xfId="41353" xr:uid="{00000000-0005-0000-0000-0000BF070000}"/>
    <cellStyle name="4_DeckblattNeu 7 2 2 4 3" xfId="34216" xr:uid="{00000000-0005-0000-0000-0000C0070000}"/>
    <cellStyle name="4_DeckblattNeu 7 2 2 5" xfId="21116" xr:uid="{00000000-0005-0000-0000-0000C1070000}"/>
    <cellStyle name="4_DeckblattNeu 7 2 2 5 2" xfId="35431" xr:uid="{00000000-0005-0000-0000-0000C2070000}"/>
    <cellStyle name="4_DeckblattNeu 7 2 2 6" xfId="28253" xr:uid="{00000000-0005-0000-0000-0000C3070000}"/>
    <cellStyle name="4_DeckblattNeu 7 2 3" xfId="15049" xr:uid="{00000000-0005-0000-0000-0000C4070000}"/>
    <cellStyle name="4_DeckblattNeu 7 2 3 2" xfId="22208" xr:uid="{00000000-0005-0000-0000-0000C5070000}"/>
    <cellStyle name="4_DeckblattNeu 7 2 3 2 2" xfId="36523" xr:uid="{00000000-0005-0000-0000-0000C6070000}"/>
    <cellStyle name="4_DeckblattNeu 7 2 3 3" xfId="29364" xr:uid="{00000000-0005-0000-0000-0000C7070000}"/>
    <cellStyle name="4_DeckblattNeu 7 2 4" xfId="17403" xr:uid="{00000000-0005-0000-0000-0000C8070000}"/>
    <cellStyle name="4_DeckblattNeu 7 2 4 2" xfId="24540" xr:uid="{00000000-0005-0000-0000-0000C9070000}"/>
    <cellStyle name="4_DeckblattNeu 7 2 4 2 2" xfId="38855" xr:uid="{00000000-0005-0000-0000-0000CA070000}"/>
    <cellStyle name="4_DeckblattNeu 7 2 4 3" xfId="31718" xr:uid="{00000000-0005-0000-0000-0000CB070000}"/>
    <cellStyle name="4_DeckblattNeu 8" xfId="439" xr:uid="{00000000-0005-0000-0000-0000CC070000}"/>
    <cellStyle name="4_DeckblattNeu 8 2" xfId="12681" xr:uid="{00000000-0005-0000-0000-0000CD070000}"/>
    <cellStyle name="4_DeckblattNeu 8 2 2" xfId="14418" xr:uid="{00000000-0005-0000-0000-0000CE070000}"/>
    <cellStyle name="4_DeckblattNeu 8 2 2 2" xfId="16787" xr:uid="{00000000-0005-0000-0000-0000CF070000}"/>
    <cellStyle name="4_DeckblattNeu 8 2 2 2 2" xfId="23946" xr:uid="{00000000-0005-0000-0000-0000D0070000}"/>
    <cellStyle name="4_DeckblattNeu 8 2 2 2 2 2" xfId="38261" xr:uid="{00000000-0005-0000-0000-0000D1070000}"/>
    <cellStyle name="4_DeckblattNeu 8 2 2 2 3" xfId="31102" xr:uid="{00000000-0005-0000-0000-0000D2070000}"/>
    <cellStyle name="4_DeckblattNeu 8 2 2 3" xfId="19141" xr:uid="{00000000-0005-0000-0000-0000D3070000}"/>
    <cellStyle name="4_DeckblattNeu 8 2 2 3 2" xfId="26278" xr:uid="{00000000-0005-0000-0000-0000D4070000}"/>
    <cellStyle name="4_DeckblattNeu 8 2 2 3 2 2" xfId="40593" xr:uid="{00000000-0005-0000-0000-0000D5070000}"/>
    <cellStyle name="4_DeckblattNeu 8 2 2 3 3" xfId="33456" xr:uid="{00000000-0005-0000-0000-0000D6070000}"/>
    <cellStyle name="4_DeckblattNeu 8 2 2 4" xfId="20474" xr:uid="{00000000-0005-0000-0000-0000D7070000}"/>
    <cellStyle name="4_DeckblattNeu 8 2 2 4 2" xfId="27611" xr:uid="{00000000-0005-0000-0000-0000D8070000}"/>
    <cellStyle name="4_DeckblattNeu 8 2 2 4 2 2" xfId="41926" xr:uid="{00000000-0005-0000-0000-0000D9070000}"/>
    <cellStyle name="4_DeckblattNeu 8 2 2 4 3" xfId="34789" xr:uid="{00000000-0005-0000-0000-0000DA070000}"/>
    <cellStyle name="4_DeckblattNeu 8 2 2 5" xfId="21689" xr:uid="{00000000-0005-0000-0000-0000DB070000}"/>
    <cellStyle name="4_DeckblattNeu 8 2 2 5 2" xfId="36004" xr:uid="{00000000-0005-0000-0000-0000DC070000}"/>
    <cellStyle name="4_DeckblattNeu 8 2 2 6" xfId="28826" xr:uid="{00000000-0005-0000-0000-0000DD070000}"/>
    <cellStyle name="4_DeckblattNeu 8 2 3" xfId="15050" xr:uid="{00000000-0005-0000-0000-0000DE070000}"/>
    <cellStyle name="4_DeckblattNeu 8 2 3 2" xfId="22209" xr:uid="{00000000-0005-0000-0000-0000DF070000}"/>
    <cellStyle name="4_DeckblattNeu 8 2 3 2 2" xfId="36524" xr:uid="{00000000-0005-0000-0000-0000E0070000}"/>
    <cellStyle name="4_DeckblattNeu 8 2 3 3" xfId="29365" xr:uid="{00000000-0005-0000-0000-0000E1070000}"/>
    <cellStyle name="4_DeckblattNeu 8 2 4" xfId="17404" xr:uid="{00000000-0005-0000-0000-0000E2070000}"/>
    <cellStyle name="4_DeckblattNeu 8 2 4 2" xfId="24541" xr:uid="{00000000-0005-0000-0000-0000E3070000}"/>
    <cellStyle name="4_DeckblattNeu 8 2 4 2 2" xfId="38856" xr:uid="{00000000-0005-0000-0000-0000E4070000}"/>
    <cellStyle name="4_DeckblattNeu 8 2 4 3" xfId="31719" xr:uid="{00000000-0005-0000-0000-0000E5070000}"/>
    <cellStyle name="4_DeckblattNeu 9" xfId="12657" xr:uid="{00000000-0005-0000-0000-0000E6070000}"/>
    <cellStyle name="4_DeckblattNeu 9 2" xfId="14056" xr:uid="{00000000-0005-0000-0000-0000E7070000}"/>
    <cellStyle name="4_DeckblattNeu 9 2 2" xfId="16425" xr:uid="{00000000-0005-0000-0000-0000E8070000}"/>
    <cellStyle name="4_DeckblattNeu 9 2 2 2" xfId="23584" xr:uid="{00000000-0005-0000-0000-0000E9070000}"/>
    <cellStyle name="4_DeckblattNeu 9 2 2 2 2" xfId="37899" xr:uid="{00000000-0005-0000-0000-0000EA070000}"/>
    <cellStyle name="4_DeckblattNeu 9 2 2 3" xfId="30740" xr:uid="{00000000-0005-0000-0000-0000EB070000}"/>
    <cellStyle name="4_DeckblattNeu 9 2 3" xfId="18779" xr:uid="{00000000-0005-0000-0000-0000EC070000}"/>
    <cellStyle name="4_DeckblattNeu 9 2 3 2" xfId="25916" xr:uid="{00000000-0005-0000-0000-0000ED070000}"/>
    <cellStyle name="4_DeckblattNeu 9 2 3 2 2" xfId="40231" xr:uid="{00000000-0005-0000-0000-0000EE070000}"/>
    <cellStyle name="4_DeckblattNeu 9 2 3 3" xfId="33094" xr:uid="{00000000-0005-0000-0000-0000EF070000}"/>
    <cellStyle name="4_DeckblattNeu 9 2 4" xfId="20139" xr:uid="{00000000-0005-0000-0000-0000F0070000}"/>
    <cellStyle name="4_DeckblattNeu 9 2 4 2" xfId="27276" xr:uid="{00000000-0005-0000-0000-0000F1070000}"/>
    <cellStyle name="4_DeckblattNeu 9 2 4 2 2" xfId="41591" xr:uid="{00000000-0005-0000-0000-0000F2070000}"/>
    <cellStyle name="4_DeckblattNeu 9 2 4 3" xfId="34454" xr:uid="{00000000-0005-0000-0000-0000F3070000}"/>
    <cellStyle name="4_DeckblattNeu 9 2 5" xfId="21354" xr:uid="{00000000-0005-0000-0000-0000F4070000}"/>
    <cellStyle name="4_DeckblattNeu 9 2 5 2" xfId="35669" xr:uid="{00000000-0005-0000-0000-0000F5070000}"/>
    <cellStyle name="4_DeckblattNeu 9 2 6" xfId="28491" xr:uid="{00000000-0005-0000-0000-0000F6070000}"/>
    <cellStyle name="4_DeckblattNeu 9 3" xfId="15026" xr:uid="{00000000-0005-0000-0000-0000F7070000}"/>
    <cellStyle name="4_DeckblattNeu 9 3 2" xfId="22185" xr:uid="{00000000-0005-0000-0000-0000F8070000}"/>
    <cellStyle name="4_DeckblattNeu 9 3 2 2" xfId="36500" xr:uid="{00000000-0005-0000-0000-0000F9070000}"/>
    <cellStyle name="4_DeckblattNeu 9 3 3" xfId="29341" xr:uid="{00000000-0005-0000-0000-0000FA070000}"/>
    <cellStyle name="4_DeckblattNeu 9 4" xfId="17380" xr:uid="{00000000-0005-0000-0000-0000FB070000}"/>
    <cellStyle name="4_DeckblattNeu 9 4 2" xfId="24517" xr:uid="{00000000-0005-0000-0000-0000FC070000}"/>
    <cellStyle name="4_DeckblattNeu 9 4 2 2" xfId="38832" xr:uid="{00000000-0005-0000-0000-0000FD070000}"/>
    <cellStyle name="4_DeckblattNeu 9 4 3" xfId="31695" xr:uid="{00000000-0005-0000-0000-0000FE070000}"/>
    <cellStyle name="4_III_Tagesbetreuung_2010_Rev1" xfId="212" xr:uid="{00000000-0005-0000-0000-0000FF070000}"/>
    <cellStyle name="4_III_Tagesbetreuung_2010_Rev1 2" xfId="440" xr:uid="{00000000-0005-0000-0000-000000080000}"/>
    <cellStyle name="4_III_Tagesbetreuung_2010_Rev1 2 2" xfId="441" xr:uid="{00000000-0005-0000-0000-000001080000}"/>
    <cellStyle name="4_III_Tagesbetreuung_2010_Rev1 2 2 2" xfId="442" xr:uid="{00000000-0005-0000-0000-000002080000}"/>
    <cellStyle name="4_III_Tagesbetreuung_2010_Rev1 2 2 2 2" xfId="12685" xr:uid="{00000000-0005-0000-0000-000003080000}"/>
    <cellStyle name="4_III_Tagesbetreuung_2010_Rev1 2 2 2 2 2" xfId="14673" xr:uid="{00000000-0005-0000-0000-000004080000}"/>
    <cellStyle name="4_III_Tagesbetreuung_2010_Rev1 2 2 2 2 2 2" xfId="17036" xr:uid="{00000000-0005-0000-0000-000005080000}"/>
    <cellStyle name="4_III_Tagesbetreuung_2010_Rev1 2 2 2 2 2 2 2" xfId="24195" xr:uid="{00000000-0005-0000-0000-000006080000}"/>
    <cellStyle name="4_III_Tagesbetreuung_2010_Rev1 2 2 2 2 2 2 2 2" xfId="38510" xr:uid="{00000000-0005-0000-0000-000007080000}"/>
    <cellStyle name="4_III_Tagesbetreuung_2010_Rev1 2 2 2 2 2 2 3" xfId="31351" xr:uid="{00000000-0005-0000-0000-000008080000}"/>
    <cellStyle name="4_III_Tagesbetreuung_2010_Rev1 2 2 2 2 2 3" xfId="19390" xr:uid="{00000000-0005-0000-0000-000009080000}"/>
    <cellStyle name="4_III_Tagesbetreuung_2010_Rev1 2 2 2 2 2 3 2" xfId="26527" xr:uid="{00000000-0005-0000-0000-00000A080000}"/>
    <cellStyle name="4_III_Tagesbetreuung_2010_Rev1 2 2 2 2 2 3 2 2" xfId="40842" xr:uid="{00000000-0005-0000-0000-00000B080000}"/>
    <cellStyle name="4_III_Tagesbetreuung_2010_Rev1 2 2 2 2 2 3 3" xfId="33705" xr:uid="{00000000-0005-0000-0000-00000C080000}"/>
    <cellStyle name="4_III_Tagesbetreuung_2010_Rev1 2 2 2 2 2 4" xfId="20688" xr:uid="{00000000-0005-0000-0000-00000D080000}"/>
    <cellStyle name="4_III_Tagesbetreuung_2010_Rev1 2 2 2 2 2 4 2" xfId="27825" xr:uid="{00000000-0005-0000-0000-00000E080000}"/>
    <cellStyle name="4_III_Tagesbetreuung_2010_Rev1 2 2 2 2 2 4 2 2" xfId="42140" xr:uid="{00000000-0005-0000-0000-00000F080000}"/>
    <cellStyle name="4_III_Tagesbetreuung_2010_Rev1 2 2 2 2 2 4 3" xfId="35003" xr:uid="{00000000-0005-0000-0000-000010080000}"/>
    <cellStyle name="4_III_Tagesbetreuung_2010_Rev1 2 2 2 2 2 5" xfId="21903" xr:uid="{00000000-0005-0000-0000-000011080000}"/>
    <cellStyle name="4_III_Tagesbetreuung_2010_Rev1 2 2 2 2 2 5 2" xfId="36218" xr:uid="{00000000-0005-0000-0000-000012080000}"/>
    <cellStyle name="4_III_Tagesbetreuung_2010_Rev1 2 2 2 2 2 6" xfId="29040" xr:uid="{00000000-0005-0000-0000-000013080000}"/>
    <cellStyle name="4_III_Tagesbetreuung_2010_Rev1 2 2 2 2 3" xfId="15054" xr:uid="{00000000-0005-0000-0000-000014080000}"/>
    <cellStyle name="4_III_Tagesbetreuung_2010_Rev1 2 2 2 2 3 2" xfId="22213" xr:uid="{00000000-0005-0000-0000-000015080000}"/>
    <cellStyle name="4_III_Tagesbetreuung_2010_Rev1 2 2 2 2 3 2 2" xfId="36528" xr:uid="{00000000-0005-0000-0000-000016080000}"/>
    <cellStyle name="4_III_Tagesbetreuung_2010_Rev1 2 2 2 2 3 3" xfId="29369" xr:uid="{00000000-0005-0000-0000-000017080000}"/>
    <cellStyle name="4_III_Tagesbetreuung_2010_Rev1 2 2 2 2 4" xfId="17408" xr:uid="{00000000-0005-0000-0000-000018080000}"/>
    <cellStyle name="4_III_Tagesbetreuung_2010_Rev1 2 2 2 2 4 2" xfId="24545" xr:uid="{00000000-0005-0000-0000-000019080000}"/>
    <cellStyle name="4_III_Tagesbetreuung_2010_Rev1 2 2 2 2 4 2 2" xfId="38860" xr:uid="{00000000-0005-0000-0000-00001A080000}"/>
    <cellStyle name="4_III_Tagesbetreuung_2010_Rev1 2 2 2 2 4 3" xfId="31723" xr:uid="{00000000-0005-0000-0000-00001B080000}"/>
    <cellStyle name="4_III_Tagesbetreuung_2010_Rev1 2 2 3" xfId="443" xr:uid="{00000000-0005-0000-0000-00001C080000}"/>
    <cellStyle name="4_III_Tagesbetreuung_2010_Rev1 2 2 3 2" xfId="12686" xr:uid="{00000000-0005-0000-0000-00001D080000}"/>
    <cellStyle name="4_III_Tagesbetreuung_2010_Rev1 2 2 3 2 2" xfId="13369" xr:uid="{00000000-0005-0000-0000-00001E080000}"/>
    <cellStyle name="4_III_Tagesbetreuung_2010_Rev1 2 2 3 2 2 2" xfId="15738" xr:uid="{00000000-0005-0000-0000-00001F080000}"/>
    <cellStyle name="4_III_Tagesbetreuung_2010_Rev1 2 2 3 2 2 2 2" xfId="22897" xr:uid="{00000000-0005-0000-0000-000020080000}"/>
    <cellStyle name="4_III_Tagesbetreuung_2010_Rev1 2 2 3 2 2 2 2 2" xfId="37212" xr:uid="{00000000-0005-0000-0000-000021080000}"/>
    <cellStyle name="4_III_Tagesbetreuung_2010_Rev1 2 2 3 2 2 2 3" xfId="30053" xr:uid="{00000000-0005-0000-0000-000022080000}"/>
    <cellStyle name="4_III_Tagesbetreuung_2010_Rev1 2 2 3 2 2 3" xfId="18092" xr:uid="{00000000-0005-0000-0000-000023080000}"/>
    <cellStyle name="4_III_Tagesbetreuung_2010_Rev1 2 2 3 2 2 3 2" xfId="25229" xr:uid="{00000000-0005-0000-0000-000024080000}"/>
    <cellStyle name="4_III_Tagesbetreuung_2010_Rev1 2 2 3 2 2 3 2 2" xfId="39544" xr:uid="{00000000-0005-0000-0000-000025080000}"/>
    <cellStyle name="4_III_Tagesbetreuung_2010_Rev1 2 2 3 2 2 3 3" xfId="32407" xr:uid="{00000000-0005-0000-0000-000026080000}"/>
    <cellStyle name="4_III_Tagesbetreuung_2010_Rev1 2 2 3 2 2 4" xfId="19796" xr:uid="{00000000-0005-0000-0000-000027080000}"/>
    <cellStyle name="4_III_Tagesbetreuung_2010_Rev1 2 2 3 2 2 4 2" xfId="26933" xr:uid="{00000000-0005-0000-0000-000028080000}"/>
    <cellStyle name="4_III_Tagesbetreuung_2010_Rev1 2 2 3 2 2 4 2 2" xfId="41248" xr:uid="{00000000-0005-0000-0000-000029080000}"/>
    <cellStyle name="4_III_Tagesbetreuung_2010_Rev1 2 2 3 2 2 4 3" xfId="34111" xr:uid="{00000000-0005-0000-0000-00002A080000}"/>
    <cellStyle name="4_III_Tagesbetreuung_2010_Rev1 2 2 3 2 2 5" xfId="21011" xr:uid="{00000000-0005-0000-0000-00002B080000}"/>
    <cellStyle name="4_III_Tagesbetreuung_2010_Rev1 2 2 3 2 2 5 2" xfId="35326" xr:uid="{00000000-0005-0000-0000-00002C080000}"/>
    <cellStyle name="4_III_Tagesbetreuung_2010_Rev1 2 2 3 2 2 6" xfId="28148" xr:uid="{00000000-0005-0000-0000-00002D080000}"/>
    <cellStyle name="4_III_Tagesbetreuung_2010_Rev1 2 2 3 2 3" xfId="15055" xr:uid="{00000000-0005-0000-0000-00002E080000}"/>
    <cellStyle name="4_III_Tagesbetreuung_2010_Rev1 2 2 3 2 3 2" xfId="22214" xr:uid="{00000000-0005-0000-0000-00002F080000}"/>
    <cellStyle name="4_III_Tagesbetreuung_2010_Rev1 2 2 3 2 3 2 2" xfId="36529" xr:uid="{00000000-0005-0000-0000-000030080000}"/>
    <cellStyle name="4_III_Tagesbetreuung_2010_Rev1 2 2 3 2 3 3" xfId="29370" xr:uid="{00000000-0005-0000-0000-000031080000}"/>
    <cellStyle name="4_III_Tagesbetreuung_2010_Rev1 2 2 3 2 4" xfId="17409" xr:uid="{00000000-0005-0000-0000-000032080000}"/>
    <cellStyle name="4_III_Tagesbetreuung_2010_Rev1 2 2 3 2 4 2" xfId="24546" xr:uid="{00000000-0005-0000-0000-000033080000}"/>
    <cellStyle name="4_III_Tagesbetreuung_2010_Rev1 2 2 3 2 4 2 2" xfId="38861" xr:uid="{00000000-0005-0000-0000-000034080000}"/>
    <cellStyle name="4_III_Tagesbetreuung_2010_Rev1 2 2 3 2 4 3" xfId="31724" xr:uid="{00000000-0005-0000-0000-000035080000}"/>
    <cellStyle name="4_III_Tagesbetreuung_2010_Rev1 2 2 4" xfId="444" xr:uid="{00000000-0005-0000-0000-000036080000}"/>
    <cellStyle name="4_III_Tagesbetreuung_2010_Rev1 2 2 4 2" xfId="12687" xr:uid="{00000000-0005-0000-0000-000037080000}"/>
    <cellStyle name="4_III_Tagesbetreuung_2010_Rev1 2 2 4 2 2" xfId="14084" xr:uid="{00000000-0005-0000-0000-000038080000}"/>
    <cellStyle name="4_III_Tagesbetreuung_2010_Rev1 2 2 4 2 2 2" xfId="16453" xr:uid="{00000000-0005-0000-0000-000039080000}"/>
    <cellStyle name="4_III_Tagesbetreuung_2010_Rev1 2 2 4 2 2 2 2" xfId="23612" xr:uid="{00000000-0005-0000-0000-00003A080000}"/>
    <cellStyle name="4_III_Tagesbetreuung_2010_Rev1 2 2 4 2 2 2 2 2" xfId="37927" xr:uid="{00000000-0005-0000-0000-00003B080000}"/>
    <cellStyle name="4_III_Tagesbetreuung_2010_Rev1 2 2 4 2 2 2 3" xfId="30768" xr:uid="{00000000-0005-0000-0000-00003C080000}"/>
    <cellStyle name="4_III_Tagesbetreuung_2010_Rev1 2 2 4 2 2 3" xfId="18807" xr:uid="{00000000-0005-0000-0000-00003D080000}"/>
    <cellStyle name="4_III_Tagesbetreuung_2010_Rev1 2 2 4 2 2 3 2" xfId="25944" xr:uid="{00000000-0005-0000-0000-00003E080000}"/>
    <cellStyle name="4_III_Tagesbetreuung_2010_Rev1 2 2 4 2 2 3 2 2" xfId="40259" xr:uid="{00000000-0005-0000-0000-00003F080000}"/>
    <cellStyle name="4_III_Tagesbetreuung_2010_Rev1 2 2 4 2 2 3 3" xfId="33122" xr:uid="{00000000-0005-0000-0000-000040080000}"/>
    <cellStyle name="4_III_Tagesbetreuung_2010_Rev1 2 2 4 2 2 4" xfId="20144" xr:uid="{00000000-0005-0000-0000-000041080000}"/>
    <cellStyle name="4_III_Tagesbetreuung_2010_Rev1 2 2 4 2 2 4 2" xfId="27281" xr:uid="{00000000-0005-0000-0000-000042080000}"/>
    <cellStyle name="4_III_Tagesbetreuung_2010_Rev1 2 2 4 2 2 4 2 2" xfId="41596" xr:uid="{00000000-0005-0000-0000-000043080000}"/>
    <cellStyle name="4_III_Tagesbetreuung_2010_Rev1 2 2 4 2 2 4 3" xfId="34459" xr:uid="{00000000-0005-0000-0000-000044080000}"/>
    <cellStyle name="4_III_Tagesbetreuung_2010_Rev1 2 2 4 2 2 5" xfId="21359" xr:uid="{00000000-0005-0000-0000-000045080000}"/>
    <cellStyle name="4_III_Tagesbetreuung_2010_Rev1 2 2 4 2 2 5 2" xfId="35674" xr:uid="{00000000-0005-0000-0000-000046080000}"/>
    <cellStyle name="4_III_Tagesbetreuung_2010_Rev1 2 2 4 2 2 6" xfId="28496" xr:uid="{00000000-0005-0000-0000-000047080000}"/>
    <cellStyle name="4_III_Tagesbetreuung_2010_Rev1 2 2 4 2 3" xfId="15056" xr:uid="{00000000-0005-0000-0000-000048080000}"/>
    <cellStyle name="4_III_Tagesbetreuung_2010_Rev1 2 2 4 2 3 2" xfId="22215" xr:uid="{00000000-0005-0000-0000-000049080000}"/>
    <cellStyle name="4_III_Tagesbetreuung_2010_Rev1 2 2 4 2 3 2 2" xfId="36530" xr:uid="{00000000-0005-0000-0000-00004A080000}"/>
    <cellStyle name="4_III_Tagesbetreuung_2010_Rev1 2 2 4 2 3 3" xfId="29371" xr:uid="{00000000-0005-0000-0000-00004B080000}"/>
    <cellStyle name="4_III_Tagesbetreuung_2010_Rev1 2 2 4 2 4" xfId="17410" xr:uid="{00000000-0005-0000-0000-00004C080000}"/>
    <cellStyle name="4_III_Tagesbetreuung_2010_Rev1 2 2 4 2 4 2" xfId="24547" xr:uid="{00000000-0005-0000-0000-00004D080000}"/>
    <cellStyle name="4_III_Tagesbetreuung_2010_Rev1 2 2 4 2 4 2 2" xfId="38862" xr:uid="{00000000-0005-0000-0000-00004E080000}"/>
    <cellStyle name="4_III_Tagesbetreuung_2010_Rev1 2 2 4 2 4 3" xfId="31725" xr:uid="{00000000-0005-0000-0000-00004F080000}"/>
    <cellStyle name="4_III_Tagesbetreuung_2010_Rev1 2 2 5" xfId="445" xr:uid="{00000000-0005-0000-0000-000050080000}"/>
    <cellStyle name="4_III_Tagesbetreuung_2010_Rev1 2 2 5 2" xfId="12688" xr:uid="{00000000-0005-0000-0000-000051080000}"/>
    <cellStyle name="4_III_Tagesbetreuung_2010_Rev1 2 2 5 2 2" xfId="14417" xr:uid="{00000000-0005-0000-0000-000052080000}"/>
    <cellStyle name="4_III_Tagesbetreuung_2010_Rev1 2 2 5 2 2 2" xfId="16786" xr:uid="{00000000-0005-0000-0000-000053080000}"/>
    <cellStyle name="4_III_Tagesbetreuung_2010_Rev1 2 2 5 2 2 2 2" xfId="23945" xr:uid="{00000000-0005-0000-0000-000054080000}"/>
    <cellStyle name="4_III_Tagesbetreuung_2010_Rev1 2 2 5 2 2 2 2 2" xfId="38260" xr:uid="{00000000-0005-0000-0000-000055080000}"/>
    <cellStyle name="4_III_Tagesbetreuung_2010_Rev1 2 2 5 2 2 2 3" xfId="31101" xr:uid="{00000000-0005-0000-0000-000056080000}"/>
    <cellStyle name="4_III_Tagesbetreuung_2010_Rev1 2 2 5 2 2 3" xfId="19140" xr:uid="{00000000-0005-0000-0000-000057080000}"/>
    <cellStyle name="4_III_Tagesbetreuung_2010_Rev1 2 2 5 2 2 3 2" xfId="26277" xr:uid="{00000000-0005-0000-0000-000058080000}"/>
    <cellStyle name="4_III_Tagesbetreuung_2010_Rev1 2 2 5 2 2 3 2 2" xfId="40592" xr:uid="{00000000-0005-0000-0000-000059080000}"/>
    <cellStyle name="4_III_Tagesbetreuung_2010_Rev1 2 2 5 2 2 3 3" xfId="33455" xr:uid="{00000000-0005-0000-0000-00005A080000}"/>
    <cellStyle name="4_III_Tagesbetreuung_2010_Rev1 2 2 5 2 2 4" xfId="20473" xr:uid="{00000000-0005-0000-0000-00005B080000}"/>
    <cellStyle name="4_III_Tagesbetreuung_2010_Rev1 2 2 5 2 2 4 2" xfId="27610" xr:uid="{00000000-0005-0000-0000-00005C080000}"/>
    <cellStyle name="4_III_Tagesbetreuung_2010_Rev1 2 2 5 2 2 4 2 2" xfId="41925" xr:uid="{00000000-0005-0000-0000-00005D080000}"/>
    <cellStyle name="4_III_Tagesbetreuung_2010_Rev1 2 2 5 2 2 4 3" xfId="34788" xr:uid="{00000000-0005-0000-0000-00005E080000}"/>
    <cellStyle name="4_III_Tagesbetreuung_2010_Rev1 2 2 5 2 2 5" xfId="21688" xr:uid="{00000000-0005-0000-0000-00005F080000}"/>
    <cellStyle name="4_III_Tagesbetreuung_2010_Rev1 2 2 5 2 2 5 2" xfId="36003" xr:uid="{00000000-0005-0000-0000-000060080000}"/>
    <cellStyle name="4_III_Tagesbetreuung_2010_Rev1 2 2 5 2 2 6" xfId="28825" xr:uid="{00000000-0005-0000-0000-000061080000}"/>
    <cellStyle name="4_III_Tagesbetreuung_2010_Rev1 2 2 5 2 3" xfId="15057" xr:uid="{00000000-0005-0000-0000-000062080000}"/>
    <cellStyle name="4_III_Tagesbetreuung_2010_Rev1 2 2 5 2 3 2" xfId="22216" xr:uid="{00000000-0005-0000-0000-000063080000}"/>
    <cellStyle name="4_III_Tagesbetreuung_2010_Rev1 2 2 5 2 3 2 2" xfId="36531" xr:uid="{00000000-0005-0000-0000-000064080000}"/>
    <cellStyle name="4_III_Tagesbetreuung_2010_Rev1 2 2 5 2 3 3" xfId="29372" xr:uid="{00000000-0005-0000-0000-000065080000}"/>
    <cellStyle name="4_III_Tagesbetreuung_2010_Rev1 2 2 5 2 4" xfId="17411" xr:uid="{00000000-0005-0000-0000-000066080000}"/>
    <cellStyle name="4_III_Tagesbetreuung_2010_Rev1 2 2 5 2 4 2" xfId="24548" xr:uid="{00000000-0005-0000-0000-000067080000}"/>
    <cellStyle name="4_III_Tagesbetreuung_2010_Rev1 2 2 5 2 4 2 2" xfId="38863" xr:uid="{00000000-0005-0000-0000-000068080000}"/>
    <cellStyle name="4_III_Tagesbetreuung_2010_Rev1 2 2 5 2 4 3" xfId="31726" xr:uid="{00000000-0005-0000-0000-000069080000}"/>
    <cellStyle name="4_III_Tagesbetreuung_2010_Rev1 2 2 6" xfId="12684" xr:uid="{00000000-0005-0000-0000-00006A080000}"/>
    <cellStyle name="4_III_Tagesbetreuung_2010_Rev1 2 2 6 2" xfId="14534" xr:uid="{00000000-0005-0000-0000-00006B080000}"/>
    <cellStyle name="4_III_Tagesbetreuung_2010_Rev1 2 2 6 2 2" xfId="16903" xr:uid="{00000000-0005-0000-0000-00006C080000}"/>
    <cellStyle name="4_III_Tagesbetreuung_2010_Rev1 2 2 6 2 2 2" xfId="24062" xr:uid="{00000000-0005-0000-0000-00006D080000}"/>
    <cellStyle name="4_III_Tagesbetreuung_2010_Rev1 2 2 6 2 2 2 2" xfId="38377" xr:uid="{00000000-0005-0000-0000-00006E080000}"/>
    <cellStyle name="4_III_Tagesbetreuung_2010_Rev1 2 2 6 2 2 3" xfId="31218" xr:uid="{00000000-0005-0000-0000-00006F080000}"/>
    <cellStyle name="4_III_Tagesbetreuung_2010_Rev1 2 2 6 2 3" xfId="19257" xr:uid="{00000000-0005-0000-0000-000070080000}"/>
    <cellStyle name="4_III_Tagesbetreuung_2010_Rev1 2 2 6 2 3 2" xfId="26394" xr:uid="{00000000-0005-0000-0000-000071080000}"/>
    <cellStyle name="4_III_Tagesbetreuung_2010_Rev1 2 2 6 2 3 2 2" xfId="40709" xr:uid="{00000000-0005-0000-0000-000072080000}"/>
    <cellStyle name="4_III_Tagesbetreuung_2010_Rev1 2 2 6 2 3 3" xfId="33572" xr:uid="{00000000-0005-0000-0000-000073080000}"/>
    <cellStyle name="4_III_Tagesbetreuung_2010_Rev1 2 2 6 2 4" xfId="20555" xr:uid="{00000000-0005-0000-0000-000074080000}"/>
    <cellStyle name="4_III_Tagesbetreuung_2010_Rev1 2 2 6 2 4 2" xfId="27692" xr:uid="{00000000-0005-0000-0000-000075080000}"/>
    <cellStyle name="4_III_Tagesbetreuung_2010_Rev1 2 2 6 2 4 2 2" xfId="42007" xr:uid="{00000000-0005-0000-0000-000076080000}"/>
    <cellStyle name="4_III_Tagesbetreuung_2010_Rev1 2 2 6 2 4 3" xfId="34870" xr:uid="{00000000-0005-0000-0000-000077080000}"/>
    <cellStyle name="4_III_Tagesbetreuung_2010_Rev1 2 2 6 2 5" xfId="21770" xr:uid="{00000000-0005-0000-0000-000078080000}"/>
    <cellStyle name="4_III_Tagesbetreuung_2010_Rev1 2 2 6 2 5 2" xfId="36085" xr:uid="{00000000-0005-0000-0000-000079080000}"/>
    <cellStyle name="4_III_Tagesbetreuung_2010_Rev1 2 2 6 2 6" xfId="28907" xr:uid="{00000000-0005-0000-0000-00007A080000}"/>
    <cellStyle name="4_III_Tagesbetreuung_2010_Rev1 2 2 6 3" xfId="15053" xr:uid="{00000000-0005-0000-0000-00007B080000}"/>
    <cellStyle name="4_III_Tagesbetreuung_2010_Rev1 2 2 6 3 2" xfId="22212" xr:uid="{00000000-0005-0000-0000-00007C080000}"/>
    <cellStyle name="4_III_Tagesbetreuung_2010_Rev1 2 2 6 3 2 2" xfId="36527" xr:uid="{00000000-0005-0000-0000-00007D080000}"/>
    <cellStyle name="4_III_Tagesbetreuung_2010_Rev1 2 2 6 3 3" xfId="29368" xr:uid="{00000000-0005-0000-0000-00007E080000}"/>
    <cellStyle name="4_III_Tagesbetreuung_2010_Rev1 2 2 6 4" xfId="17407" xr:uid="{00000000-0005-0000-0000-00007F080000}"/>
    <cellStyle name="4_III_Tagesbetreuung_2010_Rev1 2 2 6 4 2" xfId="24544" xr:uid="{00000000-0005-0000-0000-000080080000}"/>
    <cellStyle name="4_III_Tagesbetreuung_2010_Rev1 2 2 6 4 2 2" xfId="38859" xr:uid="{00000000-0005-0000-0000-000081080000}"/>
    <cellStyle name="4_III_Tagesbetreuung_2010_Rev1 2 2 6 4 3" xfId="31722" xr:uid="{00000000-0005-0000-0000-000082080000}"/>
    <cellStyle name="4_III_Tagesbetreuung_2010_Rev1 2 3" xfId="446" xr:uid="{00000000-0005-0000-0000-000083080000}"/>
    <cellStyle name="4_III_Tagesbetreuung_2010_Rev1 2 3 2" xfId="12689" xr:uid="{00000000-0005-0000-0000-000084080000}"/>
    <cellStyle name="4_III_Tagesbetreuung_2010_Rev1 2 3 2 2" xfId="14545" xr:uid="{00000000-0005-0000-0000-000085080000}"/>
    <cellStyle name="4_III_Tagesbetreuung_2010_Rev1 2 3 2 2 2" xfId="16914" xr:uid="{00000000-0005-0000-0000-000086080000}"/>
    <cellStyle name="4_III_Tagesbetreuung_2010_Rev1 2 3 2 2 2 2" xfId="24073" xr:uid="{00000000-0005-0000-0000-000087080000}"/>
    <cellStyle name="4_III_Tagesbetreuung_2010_Rev1 2 3 2 2 2 2 2" xfId="38388" xr:uid="{00000000-0005-0000-0000-000088080000}"/>
    <cellStyle name="4_III_Tagesbetreuung_2010_Rev1 2 3 2 2 2 3" xfId="31229" xr:uid="{00000000-0005-0000-0000-000089080000}"/>
    <cellStyle name="4_III_Tagesbetreuung_2010_Rev1 2 3 2 2 3" xfId="19268" xr:uid="{00000000-0005-0000-0000-00008A080000}"/>
    <cellStyle name="4_III_Tagesbetreuung_2010_Rev1 2 3 2 2 3 2" xfId="26405" xr:uid="{00000000-0005-0000-0000-00008B080000}"/>
    <cellStyle name="4_III_Tagesbetreuung_2010_Rev1 2 3 2 2 3 2 2" xfId="40720" xr:uid="{00000000-0005-0000-0000-00008C080000}"/>
    <cellStyle name="4_III_Tagesbetreuung_2010_Rev1 2 3 2 2 3 3" xfId="33583" xr:uid="{00000000-0005-0000-0000-00008D080000}"/>
    <cellStyle name="4_III_Tagesbetreuung_2010_Rev1 2 3 2 2 4" xfId="20566" xr:uid="{00000000-0005-0000-0000-00008E080000}"/>
    <cellStyle name="4_III_Tagesbetreuung_2010_Rev1 2 3 2 2 4 2" xfId="27703" xr:uid="{00000000-0005-0000-0000-00008F080000}"/>
    <cellStyle name="4_III_Tagesbetreuung_2010_Rev1 2 3 2 2 4 2 2" xfId="42018" xr:uid="{00000000-0005-0000-0000-000090080000}"/>
    <cellStyle name="4_III_Tagesbetreuung_2010_Rev1 2 3 2 2 4 3" xfId="34881" xr:uid="{00000000-0005-0000-0000-000091080000}"/>
    <cellStyle name="4_III_Tagesbetreuung_2010_Rev1 2 3 2 2 5" xfId="21781" xr:uid="{00000000-0005-0000-0000-000092080000}"/>
    <cellStyle name="4_III_Tagesbetreuung_2010_Rev1 2 3 2 2 5 2" xfId="36096" xr:uid="{00000000-0005-0000-0000-000093080000}"/>
    <cellStyle name="4_III_Tagesbetreuung_2010_Rev1 2 3 2 2 6" xfId="28918" xr:uid="{00000000-0005-0000-0000-000094080000}"/>
    <cellStyle name="4_III_Tagesbetreuung_2010_Rev1 2 3 2 3" xfId="15058" xr:uid="{00000000-0005-0000-0000-000095080000}"/>
    <cellStyle name="4_III_Tagesbetreuung_2010_Rev1 2 3 2 3 2" xfId="22217" xr:uid="{00000000-0005-0000-0000-000096080000}"/>
    <cellStyle name="4_III_Tagesbetreuung_2010_Rev1 2 3 2 3 2 2" xfId="36532" xr:uid="{00000000-0005-0000-0000-000097080000}"/>
    <cellStyle name="4_III_Tagesbetreuung_2010_Rev1 2 3 2 3 3" xfId="29373" xr:uid="{00000000-0005-0000-0000-000098080000}"/>
    <cellStyle name="4_III_Tagesbetreuung_2010_Rev1 2 3 2 4" xfId="17412" xr:uid="{00000000-0005-0000-0000-000099080000}"/>
    <cellStyle name="4_III_Tagesbetreuung_2010_Rev1 2 3 2 4 2" xfId="24549" xr:uid="{00000000-0005-0000-0000-00009A080000}"/>
    <cellStyle name="4_III_Tagesbetreuung_2010_Rev1 2 3 2 4 2 2" xfId="38864" xr:uid="{00000000-0005-0000-0000-00009B080000}"/>
    <cellStyle name="4_III_Tagesbetreuung_2010_Rev1 2 3 2 4 3" xfId="31727" xr:uid="{00000000-0005-0000-0000-00009C080000}"/>
    <cellStyle name="4_III_Tagesbetreuung_2010_Rev1 2 4" xfId="447" xr:uid="{00000000-0005-0000-0000-00009D080000}"/>
    <cellStyle name="4_III_Tagesbetreuung_2010_Rev1 2 4 2" xfId="12690" xr:uid="{00000000-0005-0000-0000-00009E080000}"/>
    <cellStyle name="4_III_Tagesbetreuung_2010_Rev1 2 4 2 2" xfId="14637" xr:uid="{00000000-0005-0000-0000-00009F080000}"/>
    <cellStyle name="4_III_Tagesbetreuung_2010_Rev1 2 4 2 2 2" xfId="17000" xr:uid="{00000000-0005-0000-0000-0000A0080000}"/>
    <cellStyle name="4_III_Tagesbetreuung_2010_Rev1 2 4 2 2 2 2" xfId="24159" xr:uid="{00000000-0005-0000-0000-0000A1080000}"/>
    <cellStyle name="4_III_Tagesbetreuung_2010_Rev1 2 4 2 2 2 2 2" xfId="38474" xr:uid="{00000000-0005-0000-0000-0000A2080000}"/>
    <cellStyle name="4_III_Tagesbetreuung_2010_Rev1 2 4 2 2 2 3" xfId="31315" xr:uid="{00000000-0005-0000-0000-0000A3080000}"/>
    <cellStyle name="4_III_Tagesbetreuung_2010_Rev1 2 4 2 2 3" xfId="19354" xr:uid="{00000000-0005-0000-0000-0000A4080000}"/>
    <cellStyle name="4_III_Tagesbetreuung_2010_Rev1 2 4 2 2 3 2" xfId="26491" xr:uid="{00000000-0005-0000-0000-0000A5080000}"/>
    <cellStyle name="4_III_Tagesbetreuung_2010_Rev1 2 4 2 2 3 2 2" xfId="40806" xr:uid="{00000000-0005-0000-0000-0000A6080000}"/>
    <cellStyle name="4_III_Tagesbetreuung_2010_Rev1 2 4 2 2 3 3" xfId="33669" xr:uid="{00000000-0005-0000-0000-0000A7080000}"/>
    <cellStyle name="4_III_Tagesbetreuung_2010_Rev1 2 4 2 2 4" xfId="20652" xr:uid="{00000000-0005-0000-0000-0000A8080000}"/>
    <cellStyle name="4_III_Tagesbetreuung_2010_Rev1 2 4 2 2 4 2" xfId="27789" xr:uid="{00000000-0005-0000-0000-0000A9080000}"/>
    <cellStyle name="4_III_Tagesbetreuung_2010_Rev1 2 4 2 2 4 2 2" xfId="42104" xr:uid="{00000000-0005-0000-0000-0000AA080000}"/>
    <cellStyle name="4_III_Tagesbetreuung_2010_Rev1 2 4 2 2 4 3" xfId="34967" xr:uid="{00000000-0005-0000-0000-0000AB080000}"/>
    <cellStyle name="4_III_Tagesbetreuung_2010_Rev1 2 4 2 2 5" xfId="21867" xr:uid="{00000000-0005-0000-0000-0000AC080000}"/>
    <cellStyle name="4_III_Tagesbetreuung_2010_Rev1 2 4 2 2 5 2" xfId="36182" xr:uid="{00000000-0005-0000-0000-0000AD080000}"/>
    <cellStyle name="4_III_Tagesbetreuung_2010_Rev1 2 4 2 2 6" xfId="29004" xr:uid="{00000000-0005-0000-0000-0000AE080000}"/>
    <cellStyle name="4_III_Tagesbetreuung_2010_Rev1 2 4 2 3" xfId="15059" xr:uid="{00000000-0005-0000-0000-0000AF080000}"/>
    <cellStyle name="4_III_Tagesbetreuung_2010_Rev1 2 4 2 3 2" xfId="22218" xr:uid="{00000000-0005-0000-0000-0000B0080000}"/>
    <cellStyle name="4_III_Tagesbetreuung_2010_Rev1 2 4 2 3 2 2" xfId="36533" xr:uid="{00000000-0005-0000-0000-0000B1080000}"/>
    <cellStyle name="4_III_Tagesbetreuung_2010_Rev1 2 4 2 3 3" xfId="29374" xr:uid="{00000000-0005-0000-0000-0000B2080000}"/>
    <cellStyle name="4_III_Tagesbetreuung_2010_Rev1 2 4 2 4" xfId="17413" xr:uid="{00000000-0005-0000-0000-0000B3080000}"/>
    <cellStyle name="4_III_Tagesbetreuung_2010_Rev1 2 4 2 4 2" xfId="24550" xr:uid="{00000000-0005-0000-0000-0000B4080000}"/>
    <cellStyle name="4_III_Tagesbetreuung_2010_Rev1 2 4 2 4 2 2" xfId="38865" xr:uid="{00000000-0005-0000-0000-0000B5080000}"/>
    <cellStyle name="4_III_Tagesbetreuung_2010_Rev1 2 4 2 4 3" xfId="31728" xr:uid="{00000000-0005-0000-0000-0000B6080000}"/>
    <cellStyle name="4_III_Tagesbetreuung_2010_Rev1 2 5" xfId="448" xr:uid="{00000000-0005-0000-0000-0000B7080000}"/>
    <cellStyle name="4_III_Tagesbetreuung_2010_Rev1 2 5 2" xfId="12691" xr:uid="{00000000-0005-0000-0000-0000B8080000}"/>
    <cellStyle name="4_III_Tagesbetreuung_2010_Rev1 2 5 2 2" xfId="14531" xr:uid="{00000000-0005-0000-0000-0000B9080000}"/>
    <cellStyle name="4_III_Tagesbetreuung_2010_Rev1 2 5 2 2 2" xfId="16900" xr:uid="{00000000-0005-0000-0000-0000BA080000}"/>
    <cellStyle name="4_III_Tagesbetreuung_2010_Rev1 2 5 2 2 2 2" xfId="24059" xr:uid="{00000000-0005-0000-0000-0000BB080000}"/>
    <cellStyle name="4_III_Tagesbetreuung_2010_Rev1 2 5 2 2 2 2 2" xfId="38374" xr:uid="{00000000-0005-0000-0000-0000BC080000}"/>
    <cellStyle name="4_III_Tagesbetreuung_2010_Rev1 2 5 2 2 2 3" xfId="31215" xr:uid="{00000000-0005-0000-0000-0000BD080000}"/>
    <cellStyle name="4_III_Tagesbetreuung_2010_Rev1 2 5 2 2 3" xfId="19254" xr:uid="{00000000-0005-0000-0000-0000BE080000}"/>
    <cellStyle name="4_III_Tagesbetreuung_2010_Rev1 2 5 2 2 3 2" xfId="26391" xr:uid="{00000000-0005-0000-0000-0000BF080000}"/>
    <cellStyle name="4_III_Tagesbetreuung_2010_Rev1 2 5 2 2 3 2 2" xfId="40706" xr:uid="{00000000-0005-0000-0000-0000C0080000}"/>
    <cellStyle name="4_III_Tagesbetreuung_2010_Rev1 2 5 2 2 3 3" xfId="33569" xr:uid="{00000000-0005-0000-0000-0000C1080000}"/>
    <cellStyle name="4_III_Tagesbetreuung_2010_Rev1 2 5 2 2 4" xfId="20552" xr:uid="{00000000-0005-0000-0000-0000C2080000}"/>
    <cellStyle name="4_III_Tagesbetreuung_2010_Rev1 2 5 2 2 4 2" xfId="27689" xr:uid="{00000000-0005-0000-0000-0000C3080000}"/>
    <cellStyle name="4_III_Tagesbetreuung_2010_Rev1 2 5 2 2 4 2 2" xfId="42004" xr:uid="{00000000-0005-0000-0000-0000C4080000}"/>
    <cellStyle name="4_III_Tagesbetreuung_2010_Rev1 2 5 2 2 4 3" xfId="34867" xr:uid="{00000000-0005-0000-0000-0000C5080000}"/>
    <cellStyle name="4_III_Tagesbetreuung_2010_Rev1 2 5 2 2 5" xfId="21767" xr:uid="{00000000-0005-0000-0000-0000C6080000}"/>
    <cellStyle name="4_III_Tagesbetreuung_2010_Rev1 2 5 2 2 5 2" xfId="36082" xr:uid="{00000000-0005-0000-0000-0000C7080000}"/>
    <cellStyle name="4_III_Tagesbetreuung_2010_Rev1 2 5 2 2 6" xfId="28904" xr:uid="{00000000-0005-0000-0000-0000C8080000}"/>
    <cellStyle name="4_III_Tagesbetreuung_2010_Rev1 2 5 2 3" xfId="15060" xr:uid="{00000000-0005-0000-0000-0000C9080000}"/>
    <cellStyle name="4_III_Tagesbetreuung_2010_Rev1 2 5 2 3 2" xfId="22219" xr:uid="{00000000-0005-0000-0000-0000CA080000}"/>
    <cellStyle name="4_III_Tagesbetreuung_2010_Rev1 2 5 2 3 2 2" xfId="36534" xr:uid="{00000000-0005-0000-0000-0000CB080000}"/>
    <cellStyle name="4_III_Tagesbetreuung_2010_Rev1 2 5 2 3 3" xfId="29375" xr:uid="{00000000-0005-0000-0000-0000CC080000}"/>
    <cellStyle name="4_III_Tagesbetreuung_2010_Rev1 2 5 2 4" xfId="17414" xr:uid="{00000000-0005-0000-0000-0000CD080000}"/>
    <cellStyle name="4_III_Tagesbetreuung_2010_Rev1 2 5 2 4 2" xfId="24551" xr:uid="{00000000-0005-0000-0000-0000CE080000}"/>
    <cellStyle name="4_III_Tagesbetreuung_2010_Rev1 2 5 2 4 2 2" xfId="38866" xr:uid="{00000000-0005-0000-0000-0000CF080000}"/>
    <cellStyle name="4_III_Tagesbetreuung_2010_Rev1 2 5 2 4 3" xfId="31729" xr:uid="{00000000-0005-0000-0000-0000D0080000}"/>
    <cellStyle name="4_III_Tagesbetreuung_2010_Rev1 2 6" xfId="449" xr:uid="{00000000-0005-0000-0000-0000D1080000}"/>
    <cellStyle name="4_III_Tagesbetreuung_2010_Rev1 2 6 2" xfId="12692" xr:uid="{00000000-0005-0000-0000-0000D2080000}"/>
    <cellStyle name="4_III_Tagesbetreuung_2010_Rev1 2 6 2 2" xfId="14416" xr:uid="{00000000-0005-0000-0000-0000D3080000}"/>
    <cellStyle name="4_III_Tagesbetreuung_2010_Rev1 2 6 2 2 2" xfId="16785" xr:uid="{00000000-0005-0000-0000-0000D4080000}"/>
    <cellStyle name="4_III_Tagesbetreuung_2010_Rev1 2 6 2 2 2 2" xfId="23944" xr:uid="{00000000-0005-0000-0000-0000D5080000}"/>
    <cellStyle name="4_III_Tagesbetreuung_2010_Rev1 2 6 2 2 2 2 2" xfId="38259" xr:uid="{00000000-0005-0000-0000-0000D6080000}"/>
    <cellStyle name="4_III_Tagesbetreuung_2010_Rev1 2 6 2 2 2 3" xfId="31100" xr:uid="{00000000-0005-0000-0000-0000D7080000}"/>
    <cellStyle name="4_III_Tagesbetreuung_2010_Rev1 2 6 2 2 3" xfId="19139" xr:uid="{00000000-0005-0000-0000-0000D8080000}"/>
    <cellStyle name="4_III_Tagesbetreuung_2010_Rev1 2 6 2 2 3 2" xfId="26276" xr:uid="{00000000-0005-0000-0000-0000D9080000}"/>
    <cellStyle name="4_III_Tagesbetreuung_2010_Rev1 2 6 2 2 3 2 2" xfId="40591" xr:uid="{00000000-0005-0000-0000-0000DA080000}"/>
    <cellStyle name="4_III_Tagesbetreuung_2010_Rev1 2 6 2 2 3 3" xfId="33454" xr:uid="{00000000-0005-0000-0000-0000DB080000}"/>
    <cellStyle name="4_III_Tagesbetreuung_2010_Rev1 2 6 2 2 4" xfId="20472" xr:uid="{00000000-0005-0000-0000-0000DC080000}"/>
    <cellStyle name="4_III_Tagesbetreuung_2010_Rev1 2 6 2 2 4 2" xfId="27609" xr:uid="{00000000-0005-0000-0000-0000DD080000}"/>
    <cellStyle name="4_III_Tagesbetreuung_2010_Rev1 2 6 2 2 4 2 2" xfId="41924" xr:uid="{00000000-0005-0000-0000-0000DE080000}"/>
    <cellStyle name="4_III_Tagesbetreuung_2010_Rev1 2 6 2 2 4 3" xfId="34787" xr:uid="{00000000-0005-0000-0000-0000DF080000}"/>
    <cellStyle name="4_III_Tagesbetreuung_2010_Rev1 2 6 2 2 5" xfId="21687" xr:uid="{00000000-0005-0000-0000-0000E0080000}"/>
    <cellStyle name="4_III_Tagesbetreuung_2010_Rev1 2 6 2 2 5 2" xfId="36002" xr:uid="{00000000-0005-0000-0000-0000E1080000}"/>
    <cellStyle name="4_III_Tagesbetreuung_2010_Rev1 2 6 2 2 6" xfId="28824" xr:uid="{00000000-0005-0000-0000-0000E2080000}"/>
    <cellStyle name="4_III_Tagesbetreuung_2010_Rev1 2 6 2 3" xfId="15061" xr:uid="{00000000-0005-0000-0000-0000E3080000}"/>
    <cellStyle name="4_III_Tagesbetreuung_2010_Rev1 2 6 2 3 2" xfId="22220" xr:uid="{00000000-0005-0000-0000-0000E4080000}"/>
    <cellStyle name="4_III_Tagesbetreuung_2010_Rev1 2 6 2 3 2 2" xfId="36535" xr:uid="{00000000-0005-0000-0000-0000E5080000}"/>
    <cellStyle name="4_III_Tagesbetreuung_2010_Rev1 2 6 2 3 3" xfId="29376" xr:uid="{00000000-0005-0000-0000-0000E6080000}"/>
    <cellStyle name="4_III_Tagesbetreuung_2010_Rev1 2 6 2 4" xfId="17415" xr:uid="{00000000-0005-0000-0000-0000E7080000}"/>
    <cellStyle name="4_III_Tagesbetreuung_2010_Rev1 2 6 2 4 2" xfId="24552" xr:uid="{00000000-0005-0000-0000-0000E8080000}"/>
    <cellStyle name="4_III_Tagesbetreuung_2010_Rev1 2 6 2 4 2 2" xfId="38867" xr:uid="{00000000-0005-0000-0000-0000E9080000}"/>
    <cellStyle name="4_III_Tagesbetreuung_2010_Rev1 2 6 2 4 3" xfId="31730" xr:uid="{00000000-0005-0000-0000-0000EA080000}"/>
    <cellStyle name="4_III_Tagesbetreuung_2010_Rev1 2 7" xfId="12683" xr:uid="{00000000-0005-0000-0000-0000EB080000}"/>
    <cellStyle name="4_III_Tagesbetreuung_2010_Rev1 2 7 2" xfId="14535" xr:uid="{00000000-0005-0000-0000-0000EC080000}"/>
    <cellStyle name="4_III_Tagesbetreuung_2010_Rev1 2 7 2 2" xfId="16904" xr:uid="{00000000-0005-0000-0000-0000ED080000}"/>
    <cellStyle name="4_III_Tagesbetreuung_2010_Rev1 2 7 2 2 2" xfId="24063" xr:uid="{00000000-0005-0000-0000-0000EE080000}"/>
    <cellStyle name="4_III_Tagesbetreuung_2010_Rev1 2 7 2 2 2 2" xfId="38378" xr:uid="{00000000-0005-0000-0000-0000EF080000}"/>
    <cellStyle name="4_III_Tagesbetreuung_2010_Rev1 2 7 2 2 3" xfId="31219" xr:uid="{00000000-0005-0000-0000-0000F0080000}"/>
    <cellStyle name="4_III_Tagesbetreuung_2010_Rev1 2 7 2 3" xfId="19258" xr:uid="{00000000-0005-0000-0000-0000F1080000}"/>
    <cellStyle name="4_III_Tagesbetreuung_2010_Rev1 2 7 2 3 2" xfId="26395" xr:uid="{00000000-0005-0000-0000-0000F2080000}"/>
    <cellStyle name="4_III_Tagesbetreuung_2010_Rev1 2 7 2 3 2 2" xfId="40710" xr:uid="{00000000-0005-0000-0000-0000F3080000}"/>
    <cellStyle name="4_III_Tagesbetreuung_2010_Rev1 2 7 2 3 3" xfId="33573" xr:uid="{00000000-0005-0000-0000-0000F4080000}"/>
    <cellStyle name="4_III_Tagesbetreuung_2010_Rev1 2 7 2 4" xfId="20556" xr:uid="{00000000-0005-0000-0000-0000F5080000}"/>
    <cellStyle name="4_III_Tagesbetreuung_2010_Rev1 2 7 2 4 2" xfId="27693" xr:uid="{00000000-0005-0000-0000-0000F6080000}"/>
    <cellStyle name="4_III_Tagesbetreuung_2010_Rev1 2 7 2 4 2 2" xfId="42008" xr:uid="{00000000-0005-0000-0000-0000F7080000}"/>
    <cellStyle name="4_III_Tagesbetreuung_2010_Rev1 2 7 2 4 3" xfId="34871" xr:uid="{00000000-0005-0000-0000-0000F8080000}"/>
    <cellStyle name="4_III_Tagesbetreuung_2010_Rev1 2 7 2 5" xfId="21771" xr:uid="{00000000-0005-0000-0000-0000F9080000}"/>
    <cellStyle name="4_III_Tagesbetreuung_2010_Rev1 2 7 2 5 2" xfId="36086" xr:uid="{00000000-0005-0000-0000-0000FA080000}"/>
    <cellStyle name="4_III_Tagesbetreuung_2010_Rev1 2 7 2 6" xfId="28908" xr:uid="{00000000-0005-0000-0000-0000FB080000}"/>
    <cellStyle name="4_III_Tagesbetreuung_2010_Rev1 2 7 3" xfId="15052" xr:uid="{00000000-0005-0000-0000-0000FC080000}"/>
    <cellStyle name="4_III_Tagesbetreuung_2010_Rev1 2 7 3 2" xfId="22211" xr:uid="{00000000-0005-0000-0000-0000FD080000}"/>
    <cellStyle name="4_III_Tagesbetreuung_2010_Rev1 2 7 3 2 2" xfId="36526" xr:uid="{00000000-0005-0000-0000-0000FE080000}"/>
    <cellStyle name="4_III_Tagesbetreuung_2010_Rev1 2 7 3 3" xfId="29367" xr:uid="{00000000-0005-0000-0000-0000FF080000}"/>
    <cellStyle name="4_III_Tagesbetreuung_2010_Rev1 2 7 4" xfId="17406" xr:uid="{00000000-0005-0000-0000-000000090000}"/>
    <cellStyle name="4_III_Tagesbetreuung_2010_Rev1 2 7 4 2" xfId="24543" xr:uid="{00000000-0005-0000-0000-000001090000}"/>
    <cellStyle name="4_III_Tagesbetreuung_2010_Rev1 2 7 4 2 2" xfId="38858" xr:uid="{00000000-0005-0000-0000-000002090000}"/>
    <cellStyle name="4_III_Tagesbetreuung_2010_Rev1 2 7 4 3" xfId="31721" xr:uid="{00000000-0005-0000-0000-000003090000}"/>
    <cellStyle name="4_III_Tagesbetreuung_2010_Rev1 3" xfId="450" xr:uid="{00000000-0005-0000-0000-000004090000}"/>
    <cellStyle name="4_III_Tagesbetreuung_2010_Rev1 3 2" xfId="451" xr:uid="{00000000-0005-0000-0000-000005090000}"/>
    <cellStyle name="4_III_Tagesbetreuung_2010_Rev1 3 2 2" xfId="452" xr:uid="{00000000-0005-0000-0000-000006090000}"/>
    <cellStyle name="4_III_Tagesbetreuung_2010_Rev1 3 2 2 2" xfId="12695" xr:uid="{00000000-0005-0000-0000-000007090000}"/>
    <cellStyle name="4_III_Tagesbetreuung_2010_Rev1 3 2 2 2 2" xfId="14546" xr:uid="{00000000-0005-0000-0000-000008090000}"/>
    <cellStyle name="4_III_Tagesbetreuung_2010_Rev1 3 2 2 2 2 2" xfId="16915" xr:uid="{00000000-0005-0000-0000-000009090000}"/>
    <cellStyle name="4_III_Tagesbetreuung_2010_Rev1 3 2 2 2 2 2 2" xfId="24074" xr:uid="{00000000-0005-0000-0000-00000A090000}"/>
    <cellStyle name="4_III_Tagesbetreuung_2010_Rev1 3 2 2 2 2 2 2 2" xfId="38389" xr:uid="{00000000-0005-0000-0000-00000B090000}"/>
    <cellStyle name="4_III_Tagesbetreuung_2010_Rev1 3 2 2 2 2 2 3" xfId="31230" xr:uid="{00000000-0005-0000-0000-00000C090000}"/>
    <cellStyle name="4_III_Tagesbetreuung_2010_Rev1 3 2 2 2 2 3" xfId="19269" xr:uid="{00000000-0005-0000-0000-00000D090000}"/>
    <cellStyle name="4_III_Tagesbetreuung_2010_Rev1 3 2 2 2 2 3 2" xfId="26406" xr:uid="{00000000-0005-0000-0000-00000E090000}"/>
    <cellStyle name="4_III_Tagesbetreuung_2010_Rev1 3 2 2 2 2 3 2 2" xfId="40721" xr:uid="{00000000-0005-0000-0000-00000F090000}"/>
    <cellStyle name="4_III_Tagesbetreuung_2010_Rev1 3 2 2 2 2 3 3" xfId="33584" xr:uid="{00000000-0005-0000-0000-000010090000}"/>
    <cellStyle name="4_III_Tagesbetreuung_2010_Rev1 3 2 2 2 2 4" xfId="20567" xr:uid="{00000000-0005-0000-0000-000011090000}"/>
    <cellStyle name="4_III_Tagesbetreuung_2010_Rev1 3 2 2 2 2 4 2" xfId="27704" xr:uid="{00000000-0005-0000-0000-000012090000}"/>
    <cellStyle name="4_III_Tagesbetreuung_2010_Rev1 3 2 2 2 2 4 2 2" xfId="42019" xr:uid="{00000000-0005-0000-0000-000013090000}"/>
    <cellStyle name="4_III_Tagesbetreuung_2010_Rev1 3 2 2 2 2 4 3" xfId="34882" xr:uid="{00000000-0005-0000-0000-000014090000}"/>
    <cellStyle name="4_III_Tagesbetreuung_2010_Rev1 3 2 2 2 2 5" xfId="21782" xr:uid="{00000000-0005-0000-0000-000015090000}"/>
    <cellStyle name="4_III_Tagesbetreuung_2010_Rev1 3 2 2 2 2 5 2" xfId="36097" xr:uid="{00000000-0005-0000-0000-000016090000}"/>
    <cellStyle name="4_III_Tagesbetreuung_2010_Rev1 3 2 2 2 2 6" xfId="28919" xr:uid="{00000000-0005-0000-0000-000017090000}"/>
    <cellStyle name="4_III_Tagesbetreuung_2010_Rev1 3 2 2 2 3" xfId="15064" xr:uid="{00000000-0005-0000-0000-000018090000}"/>
    <cellStyle name="4_III_Tagesbetreuung_2010_Rev1 3 2 2 2 3 2" xfId="22223" xr:uid="{00000000-0005-0000-0000-000019090000}"/>
    <cellStyle name="4_III_Tagesbetreuung_2010_Rev1 3 2 2 2 3 2 2" xfId="36538" xr:uid="{00000000-0005-0000-0000-00001A090000}"/>
    <cellStyle name="4_III_Tagesbetreuung_2010_Rev1 3 2 2 2 3 3" xfId="29379" xr:uid="{00000000-0005-0000-0000-00001B090000}"/>
    <cellStyle name="4_III_Tagesbetreuung_2010_Rev1 3 2 2 2 4" xfId="17418" xr:uid="{00000000-0005-0000-0000-00001C090000}"/>
    <cellStyle name="4_III_Tagesbetreuung_2010_Rev1 3 2 2 2 4 2" xfId="24555" xr:uid="{00000000-0005-0000-0000-00001D090000}"/>
    <cellStyle name="4_III_Tagesbetreuung_2010_Rev1 3 2 2 2 4 2 2" xfId="38870" xr:uid="{00000000-0005-0000-0000-00001E090000}"/>
    <cellStyle name="4_III_Tagesbetreuung_2010_Rev1 3 2 2 2 4 3" xfId="31733" xr:uid="{00000000-0005-0000-0000-00001F090000}"/>
    <cellStyle name="4_III_Tagesbetreuung_2010_Rev1 3 2 3" xfId="453" xr:uid="{00000000-0005-0000-0000-000020090000}"/>
    <cellStyle name="4_III_Tagesbetreuung_2010_Rev1 3 2 3 2" xfId="12696" xr:uid="{00000000-0005-0000-0000-000021090000}"/>
    <cellStyle name="4_III_Tagesbetreuung_2010_Rev1 3 2 3 2 2" xfId="14547" xr:uid="{00000000-0005-0000-0000-000022090000}"/>
    <cellStyle name="4_III_Tagesbetreuung_2010_Rev1 3 2 3 2 2 2" xfId="16916" xr:uid="{00000000-0005-0000-0000-000023090000}"/>
    <cellStyle name="4_III_Tagesbetreuung_2010_Rev1 3 2 3 2 2 2 2" xfId="24075" xr:uid="{00000000-0005-0000-0000-000024090000}"/>
    <cellStyle name="4_III_Tagesbetreuung_2010_Rev1 3 2 3 2 2 2 2 2" xfId="38390" xr:uid="{00000000-0005-0000-0000-000025090000}"/>
    <cellStyle name="4_III_Tagesbetreuung_2010_Rev1 3 2 3 2 2 2 3" xfId="31231" xr:uid="{00000000-0005-0000-0000-000026090000}"/>
    <cellStyle name="4_III_Tagesbetreuung_2010_Rev1 3 2 3 2 2 3" xfId="19270" xr:uid="{00000000-0005-0000-0000-000027090000}"/>
    <cellStyle name="4_III_Tagesbetreuung_2010_Rev1 3 2 3 2 2 3 2" xfId="26407" xr:uid="{00000000-0005-0000-0000-000028090000}"/>
    <cellStyle name="4_III_Tagesbetreuung_2010_Rev1 3 2 3 2 2 3 2 2" xfId="40722" xr:uid="{00000000-0005-0000-0000-000029090000}"/>
    <cellStyle name="4_III_Tagesbetreuung_2010_Rev1 3 2 3 2 2 3 3" xfId="33585" xr:uid="{00000000-0005-0000-0000-00002A090000}"/>
    <cellStyle name="4_III_Tagesbetreuung_2010_Rev1 3 2 3 2 2 4" xfId="20568" xr:uid="{00000000-0005-0000-0000-00002B090000}"/>
    <cellStyle name="4_III_Tagesbetreuung_2010_Rev1 3 2 3 2 2 4 2" xfId="27705" xr:uid="{00000000-0005-0000-0000-00002C090000}"/>
    <cellStyle name="4_III_Tagesbetreuung_2010_Rev1 3 2 3 2 2 4 2 2" xfId="42020" xr:uid="{00000000-0005-0000-0000-00002D090000}"/>
    <cellStyle name="4_III_Tagesbetreuung_2010_Rev1 3 2 3 2 2 4 3" xfId="34883" xr:uid="{00000000-0005-0000-0000-00002E090000}"/>
    <cellStyle name="4_III_Tagesbetreuung_2010_Rev1 3 2 3 2 2 5" xfId="21783" xr:uid="{00000000-0005-0000-0000-00002F090000}"/>
    <cellStyle name="4_III_Tagesbetreuung_2010_Rev1 3 2 3 2 2 5 2" xfId="36098" xr:uid="{00000000-0005-0000-0000-000030090000}"/>
    <cellStyle name="4_III_Tagesbetreuung_2010_Rev1 3 2 3 2 2 6" xfId="28920" xr:uid="{00000000-0005-0000-0000-000031090000}"/>
    <cellStyle name="4_III_Tagesbetreuung_2010_Rev1 3 2 3 2 3" xfId="15065" xr:uid="{00000000-0005-0000-0000-000032090000}"/>
    <cellStyle name="4_III_Tagesbetreuung_2010_Rev1 3 2 3 2 3 2" xfId="22224" xr:uid="{00000000-0005-0000-0000-000033090000}"/>
    <cellStyle name="4_III_Tagesbetreuung_2010_Rev1 3 2 3 2 3 2 2" xfId="36539" xr:uid="{00000000-0005-0000-0000-000034090000}"/>
    <cellStyle name="4_III_Tagesbetreuung_2010_Rev1 3 2 3 2 3 3" xfId="29380" xr:uid="{00000000-0005-0000-0000-000035090000}"/>
    <cellStyle name="4_III_Tagesbetreuung_2010_Rev1 3 2 3 2 4" xfId="17419" xr:uid="{00000000-0005-0000-0000-000036090000}"/>
    <cellStyle name="4_III_Tagesbetreuung_2010_Rev1 3 2 3 2 4 2" xfId="24556" xr:uid="{00000000-0005-0000-0000-000037090000}"/>
    <cellStyle name="4_III_Tagesbetreuung_2010_Rev1 3 2 3 2 4 2 2" xfId="38871" xr:uid="{00000000-0005-0000-0000-000038090000}"/>
    <cellStyle name="4_III_Tagesbetreuung_2010_Rev1 3 2 3 2 4 3" xfId="31734" xr:uid="{00000000-0005-0000-0000-000039090000}"/>
    <cellStyle name="4_III_Tagesbetreuung_2010_Rev1 3 2 4" xfId="454" xr:uid="{00000000-0005-0000-0000-00003A090000}"/>
    <cellStyle name="4_III_Tagesbetreuung_2010_Rev1 3 2 4 2" xfId="12697" xr:uid="{00000000-0005-0000-0000-00003B090000}"/>
    <cellStyle name="4_III_Tagesbetreuung_2010_Rev1 3 2 4 2 2" xfId="14636" xr:uid="{00000000-0005-0000-0000-00003C090000}"/>
    <cellStyle name="4_III_Tagesbetreuung_2010_Rev1 3 2 4 2 2 2" xfId="16999" xr:uid="{00000000-0005-0000-0000-00003D090000}"/>
    <cellStyle name="4_III_Tagesbetreuung_2010_Rev1 3 2 4 2 2 2 2" xfId="24158" xr:uid="{00000000-0005-0000-0000-00003E090000}"/>
    <cellStyle name="4_III_Tagesbetreuung_2010_Rev1 3 2 4 2 2 2 2 2" xfId="38473" xr:uid="{00000000-0005-0000-0000-00003F090000}"/>
    <cellStyle name="4_III_Tagesbetreuung_2010_Rev1 3 2 4 2 2 2 3" xfId="31314" xr:uid="{00000000-0005-0000-0000-000040090000}"/>
    <cellStyle name="4_III_Tagesbetreuung_2010_Rev1 3 2 4 2 2 3" xfId="19353" xr:uid="{00000000-0005-0000-0000-000041090000}"/>
    <cellStyle name="4_III_Tagesbetreuung_2010_Rev1 3 2 4 2 2 3 2" xfId="26490" xr:uid="{00000000-0005-0000-0000-000042090000}"/>
    <cellStyle name="4_III_Tagesbetreuung_2010_Rev1 3 2 4 2 2 3 2 2" xfId="40805" xr:uid="{00000000-0005-0000-0000-000043090000}"/>
    <cellStyle name="4_III_Tagesbetreuung_2010_Rev1 3 2 4 2 2 3 3" xfId="33668" xr:uid="{00000000-0005-0000-0000-000044090000}"/>
    <cellStyle name="4_III_Tagesbetreuung_2010_Rev1 3 2 4 2 2 4" xfId="20651" xr:uid="{00000000-0005-0000-0000-000045090000}"/>
    <cellStyle name="4_III_Tagesbetreuung_2010_Rev1 3 2 4 2 2 4 2" xfId="27788" xr:uid="{00000000-0005-0000-0000-000046090000}"/>
    <cellStyle name="4_III_Tagesbetreuung_2010_Rev1 3 2 4 2 2 4 2 2" xfId="42103" xr:uid="{00000000-0005-0000-0000-000047090000}"/>
    <cellStyle name="4_III_Tagesbetreuung_2010_Rev1 3 2 4 2 2 4 3" xfId="34966" xr:uid="{00000000-0005-0000-0000-000048090000}"/>
    <cellStyle name="4_III_Tagesbetreuung_2010_Rev1 3 2 4 2 2 5" xfId="21866" xr:uid="{00000000-0005-0000-0000-000049090000}"/>
    <cellStyle name="4_III_Tagesbetreuung_2010_Rev1 3 2 4 2 2 5 2" xfId="36181" xr:uid="{00000000-0005-0000-0000-00004A090000}"/>
    <cellStyle name="4_III_Tagesbetreuung_2010_Rev1 3 2 4 2 2 6" xfId="29003" xr:uid="{00000000-0005-0000-0000-00004B090000}"/>
    <cellStyle name="4_III_Tagesbetreuung_2010_Rev1 3 2 4 2 3" xfId="15066" xr:uid="{00000000-0005-0000-0000-00004C090000}"/>
    <cellStyle name="4_III_Tagesbetreuung_2010_Rev1 3 2 4 2 3 2" xfId="22225" xr:uid="{00000000-0005-0000-0000-00004D090000}"/>
    <cellStyle name="4_III_Tagesbetreuung_2010_Rev1 3 2 4 2 3 2 2" xfId="36540" xr:uid="{00000000-0005-0000-0000-00004E090000}"/>
    <cellStyle name="4_III_Tagesbetreuung_2010_Rev1 3 2 4 2 3 3" xfId="29381" xr:uid="{00000000-0005-0000-0000-00004F090000}"/>
    <cellStyle name="4_III_Tagesbetreuung_2010_Rev1 3 2 4 2 4" xfId="17420" xr:uid="{00000000-0005-0000-0000-000050090000}"/>
    <cellStyle name="4_III_Tagesbetreuung_2010_Rev1 3 2 4 2 4 2" xfId="24557" xr:uid="{00000000-0005-0000-0000-000051090000}"/>
    <cellStyle name="4_III_Tagesbetreuung_2010_Rev1 3 2 4 2 4 2 2" xfId="38872" xr:uid="{00000000-0005-0000-0000-000052090000}"/>
    <cellStyle name="4_III_Tagesbetreuung_2010_Rev1 3 2 4 2 4 3" xfId="31735" xr:uid="{00000000-0005-0000-0000-000053090000}"/>
    <cellStyle name="4_III_Tagesbetreuung_2010_Rev1 3 2 5" xfId="455" xr:uid="{00000000-0005-0000-0000-000054090000}"/>
    <cellStyle name="4_III_Tagesbetreuung_2010_Rev1 3 2 5 2" xfId="12698" xr:uid="{00000000-0005-0000-0000-000055090000}"/>
    <cellStyle name="4_III_Tagesbetreuung_2010_Rev1 3 2 5 2 2" xfId="14250" xr:uid="{00000000-0005-0000-0000-000056090000}"/>
    <cellStyle name="4_III_Tagesbetreuung_2010_Rev1 3 2 5 2 2 2" xfId="16619" xr:uid="{00000000-0005-0000-0000-000057090000}"/>
    <cellStyle name="4_III_Tagesbetreuung_2010_Rev1 3 2 5 2 2 2 2" xfId="23778" xr:uid="{00000000-0005-0000-0000-000058090000}"/>
    <cellStyle name="4_III_Tagesbetreuung_2010_Rev1 3 2 5 2 2 2 2 2" xfId="38093" xr:uid="{00000000-0005-0000-0000-000059090000}"/>
    <cellStyle name="4_III_Tagesbetreuung_2010_Rev1 3 2 5 2 2 2 3" xfId="30934" xr:uid="{00000000-0005-0000-0000-00005A090000}"/>
    <cellStyle name="4_III_Tagesbetreuung_2010_Rev1 3 2 5 2 2 3" xfId="18973" xr:uid="{00000000-0005-0000-0000-00005B090000}"/>
    <cellStyle name="4_III_Tagesbetreuung_2010_Rev1 3 2 5 2 2 3 2" xfId="26110" xr:uid="{00000000-0005-0000-0000-00005C090000}"/>
    <cellStyle name="4_III_Tagesbetreuung_2010_Rev1 3 2 5 2 2 3 2 2" xfId="40425" xr:uid="{00000000-0005-0000-0000-00005D090000}"/>
    <cellStyle name="4_III_Tagesbetreuung_2010_Rev1 3 2 5 2 2 3 3" xfId="33288" xr:uid="{00000000-0005-0000-0000-00005E090000}"/>
    <cellStyle name="4_III_Tagesbetreuung_2010_Rev1 3 2 5 2 2 4" xfId="20306" xr:uid="{00000000-0005-0000-0000-00005F090000}"/>
    <cellStyle name="4_III_Tagesbetreuung_2010_Rev1 3 2 5 2 2 4 2" xfId="27443" xr:uid="{00000000-0005-0000-0000-000060090000}"/>
    <cellStyle name="4_III_Tagesbetreuung_2010_Rev1 3 2 5 2 2 4 2 2" xfId="41758" xr:uid="{00000000-0005-0000-0000-000061090000}"/>
    <cellStyle name="4_III_Tagesbetreuung_2010_Rev1 3 2 5 2 2 4 3" xfId="34621" xr:uid="{00000000-0005-0000-0000-000062090000}"/>
    <cellStyle name="4_III_Tagesbetreuung_2010_Rev1 3 2 5 2 2 5" xfId="21521" xr:uid="{00000000-0005-0000-0000-000063090000}"/>
    <cellStyle name="4_III_Tagesbetreuung_2010_Rev1 3 2 5 2 2 5 2" xfId="35836" xr:uid="{00000000-0005-0000-0000-000064090000}"/>
    <cellStyle name="4_III_Tagesbetreuung_2010_Rev1 3 2 5 2 2 6" xfId="28658" xr:uid="{00000000-0005-0000-0000-000065090000}"/>
    <cellStyle name="4_III_Tagesbetreuung_2010_Rev1 3 2 5 2 3" xfId="15067" xr:uid="{00000000-0005-0000-0000-000066090000}"/>
    <cellStyle name="4_III_Tagesbetreuung_2010_Rev1 3 2 5 2 3 2" xfId="22226" xr:uid="{00000000-0005-0000-0000-000067090000}"/>
    <cellStyle name="4_III_Tagesbetreuung_2010_Rev1 3 2 5 2 3 2 2" xfId="36541" xr:uid="{00000000-0005-0000-0000-000068090000}"/>
    <cellStyle name="4_III_Tagesbetreuung_2010_Rev1 3 2 5 2 3 3" xfId="29382" xr:uid="{00000000-0005-0000-0000-000069090000}"/>
    <cellStyle name="4_III_Tagesbetreuung_2010_Rev1 3 2 5 2 4" xfId="17421" xr:uid="{00000000-0005-0000-0000-00006A090000}"/>
    <cellStyle name="4_III_Tagesbetreuung_2010_Rev1 3 2 5 2 4 2" xfId="24558" xr:uid="{00000000-0005-0000-0000-00006B090000}"/>
    <cellStyle name="4_III_Tagesbetreuung_2010_Rev1 3 2 5 2 4 2 2" xfId="38873" xr:uid="{00000000-0005-0000-0000-00006C090000}"/>
    <cellStyle name="4_III_Tagesbetreuung_2010_Rev1 3 2 5 2 4 3" xfId="31736" xr:uid="{00000000-0005-0000-0000-00006D090000}"/>
    <cellStyle name="4_III_Tagesbetreuung_2010_Rev1 3 2 6" xfId="12694" xr:uid="{00000000-0005-0000-0000-00006E090000}"/>
    <cellStyle name="4_III_Tagesbetreuung_2010_Rev1 3 2 6 2" xfId="13653" xr:uid="{00000000-0005-0000-0000-00006F090000}"/>
    <cellStyle name="4_III_Tagesbetreuung_2010_Rev1 3 2 6 2 2" xfId="16022" xr:uid="{00000000-0005-0000-0000-000070090000}"/>
    <cellStyle name="4_III_Tagesbetreuung_2010_Rev1 3 2 6 2 2 2" xfId="23181" xr:uid="{00000000-0005-0000-0000-000071090000}"/>
    <cellStyle name="4_III_Tagesbetreuung_2010_Rev1 3 2 6 2 2 2 2" xfId="37496" xr:uid="{00000000-0005-0000-0000-000072090000}"/>
    <cellStyle name="4_III_Tagesbetreuung_2010_Rev1 3 2 6 2 2 3" xfId="30337" xr:uid="{00000000-0005-0000-0000-000073090000}"/>
    <cellStyle name="4_III_Tagesbetreuung_2010_Rev1 3 2 6 2 3" xfId="18376" xr:uid="{00000000-0005-0000-0000-000074090000}"/>
    <cellStyle name="4_III_Tagesbetreuung_2010_Rev1 3 2 6 2 3 2" xfId="25513" xr:uid="{00000000-0005-0000-0000-000075090000}"/>
    <cellStyle name="4_III_Tagesbetreuung_2010_Rev1 3 2 6 2 3 2 2" xfId="39828" xr:uid="{00000000-0005-0000-0000-000076090000}"/>
    <cellStyle name="4_III_Tagesbetreuung_2010_Rev1 3 2 6 2 3 3" xfId="32691" xr:uid="{00000000-0005-0000-0000-000077090000}"/>
    <cellStyle name="4_III_Tagesbetreuung_2010_Rev1 3 2 6 2 4" xfId="19902" xr:uid="{00000000-0005-0000-0000-000078090000}"/>
    <cellStyle name="4_III_Tagesbetreuung_2010_Rev1 3 2 6 2 4 2" xfId="27039" xr:uid="{00000000-0005-0000-0000-000079090000}"/>
    <cellStyle name="4_III_Tagesbetreuung_2010_Rev1 3 2 6 2 4 2 2" xfId="41354" xr:uid="{00000000-0005-0000-0000-00007A090000}"/>
    <cellStyle name="4_III_Tagesbetreuung_2010_Rev1 3 2 6 2 4 3" xfId="34217" xr:uid="{00000000-0005-0000-0000-00007B090000}"/>
    <cellStyle name="4_III_Tagesbetreuung_2010_Rev1 3 2 6 2 5" xfId="21117" xr:uid="{00000000-0005-0000-0000-00007C090000}"/>
    <cellStyle name="4_III_Tagesbetreuung_2010_Rev1 3 2 6 2 5 2" xfId="35432" xr:uid="{00000000-0005-0000-0000-00007D090000}"/>
    <cellStyle name="4_III_Tagesbetreuung_2010_Rev1 3 2 6 2 6" xfId="28254" xr:uid="{00000000-0005-0000-0000-00007E090000}"/>
    <cellStyle name="4_III_Tagesbetreuung_2010_Rev1 3 2 6 3" xfId="15063" xr:uid="{00000000-0005-0000-0000-00007F090000}"/>
    <cellStyle name="4_III_Tagesbetreuung_2010_Rev1 3 2 6 3 2" xfId="22222" xr:uid="{00000000-0005-0000-0000-000080090000}"/>
    <cellStyle name="4_III_Tagesbetreuung_2010_Rev1 3 2 6 3 2 2" xfId="36537" xr:uid="{00000000-0005-0000-0000-000081090000}"/>
    <cellStyle name="4_III_Tagesbetreuung_2010_Rev1 3 2 6 3 3" xfId="29378" xr:uid="{00000000-0005-0000-0000-000082090000}"/>
    <cellStyle name="4_III_Tagesbetreuung_2010_Rev1 3 2 6 4" xfId="17417" xr:uid="{00000000-0005-0000-0000-000083090000}"/>
    <cellStyle name="4_III_Tagesbetreuung_2010_Rev1 3 2 6 4 2" xfId="24554" xr:uid="{00000000-0005-0000-0000-000084090000}"/>
    <cellStyle name="4_III_Tagesbetreuung_2010_Rev1 3 2 6 4 2 2" xfId="38869" xr:uid="{00000000-0005-0000-0000-000085090000}"/>
    <cellStyle name="4_III_Tagesbetreuung_2010_Rev1 3 2 6 4 3" xfId="31732" xr:uid="{00000000-0005-0000-0000-000086090000}"/>
    <cellStyle name="4_III_Tagesbetreuung_2010_Rev1 3 3" xfId="456" xr:uid="{00000000-0005-0000-0000-000087090000}"/>
    <cellStyle name="4_III_Tagesbetreuung_2010_Rev1 3 3 2" xfId="12699" xr:uid="{00000000-0005-0000-0000-000088090000}"/>
    <cellStyle name="4_III_Tagesbetreuung_2010_Rev1 3 3 2 2" xfId="14415" xr:uid="{00000000-0005-0000-0000-000089090000}"/>
    <cellStyle name="4_III_Tagesbetreuung_2010_Rev1 3 3 2 2 2" xfId="16784" xr:uid="{00000000-0005-0000-0000-00008A090000}"/>
    <cellStyle name="4_III_Tagesbetreuung_2010_Rev1 3 3 2 2 2 2" xfId="23943" xr:uid="{00000000-0005-0000-0000-00008B090000}"/>
    <cellStyle name="4_III_Tagesbetreuung_2010_Rev1 3 3 2 2 2 2 2" xfId="38258" xr:uid="{00000000-0005-0000-0000-00008C090000}"/>
    <cellStyle name="4_III_Tagesbetreuung_2010_Rev1 3 3 2 2 2 3" xfId="31099" xr:uid="{00000000-0005-0000-0000-00008D090000}"/>
    <cellStyle name="4_III_Tagesbetreuung_2010_Rev1 3 3 2 2 3" xfId="19138" xr:uid="{00000000-0005-0000-0000-00008E090000}"/>
    <cellStyle name="4_III_Tagesbetreuung_2010_Rev1 3 3 2 2 3 2" xfId="26275" xr:uid="{00000000-0005-0000-0000-00008F090000}"/>
    <cellStyle name="4_III_Tagesbetreuung_2010_Rev1 3 3 2 2 3 2 2" xfId="40590" xr:uid="{00000000-0005-0000-0000-000090090000}"/>
    <cellStyle name="4_III_Tagesbetreuung_2010_Rev1 3 3 2 2 3 3" xfId="33453" xr:uid="{00000000-0005-0000-0000-000091090000}"/>
    <cellStyle name="4_III_Tagesbetreuung_2010_Rev1 3 3 2 2 4" xfId="20471" xr:uid="{00000000-0005-0000-0000-000092090000}"/>
    <cellStyle name="4_III_Tagesbetreuung_2010_Rev1 3 3 2 2 4 2" xfId="27608" xr:uid="{00000000-0005-0000-0000-000093090000}"/>
    <cellStyle name="4_III_Tagesbetreuung_2010_Rev1 3 3 2 2 4 2 2" xfId="41923" xr:uid="{00000000-0005-0000-0000-000094090000}"/>
    <cellStyle name="4_III_Tagesbetreuung_2010_Rev1 3 3 2 2 4 3" xfId="34786" xr:uid="{00000000-0005-0000-0000-000095090000}"/>
    <cellStyle name="4_III_Tagesbetreuung_2010_Rev1 3 3 2 2 5" xfId="21686" xr:uid="{00000000-0005-0000-0000-000096090000}"/>
    <cellStyle name="4_III_Tagesbetreuung_2010_Rev1 3 3 2 2 5 2" xfId="36001" xr:uid="{00000000-0005-0000-0000-000097090000}"/>
    <cellStyle name="4_III_Tagesbetreuung_2010_Rev1 3 3 2 2 6" xfId="28823" xr:uid="{00000000-0005-0000-0000-000098090000}"/>
    <cellStyle name="4_III_Tagesbetreuung_2010_Rev1 3 3 2 3" xfId="15068" xr:uid="{00000000-0005-0000-0000-000099090000}"/>
    <cellStyle name="4_III_Tagesbetreuung_2010_Rev1 3 3 2 3 2" xfId="22227" xr:uid="{00000000-0005-0000-0000-00009A090000}"/>
    <cellStyle name="4_III_Tagesbetreuung_2010_Rev1 3 3 2 3 2 2" xfId="36542" xr:uid="{00000000-0005-0000-0000-00009B090000}"/>
    <cellStyle name="4_III_Tagesbetreuung_2010_Rev1 3 3 2 3 3" xfId="29383" xr:uid="{00000000-0005-0000-0000-00009C090000}"/>
    <cellStyle name="4_III_Tagesbetreuung_2010_Rev1 3 3 2 4" xfId="17422" xr:uid="{00000000-0005-0000-0000-00009D090000}"/>
    <cellStyle name="4_III_Tagesbetreuung_2010_Rev1 3 3 2 4 2" xfId="24559" xr:uid="{00000000-0005-0000-0000-00009E090000}"/>
    <cellStyle name="4_III_Tagesbetreuung_2010_Rev1 3 3 2 4 2 2" xfId="38874" xr:uid="{00000000-0005-0000-0000-00009F090000}"/>
    <cellStyle name="4_III_Tagesbetreuung_2010_Rev1 3 3 2 4 3" xfId="31737" xr:uid="{00000000-0005-0000-0000-0000A0090000}"/>
    <cellStyle name="4_III_Tagesbetreuung_2010_Rev1 3 4" xfId="457" xr:uid="{00000000-0005-0000-0000-0000A1090000}"/>
    <cellStyle name="4_III_Tagesbetreuung_2010_Rev1 3 4 2" xfId="12700" xr:uid="{00000000-0005-0000-0000-0000A2090000}"/>
    <cellStyle name="4_III_Tagesbetreuung_2010_Rev1 3 4 2 2" xfId="14548" xr:uid="{00000000-0005-0000-0000-0000A3090000}"/>
    <cellStyle name="4_III_Tagesbetreuung_2010_Rev1 3 4 2 2 2" xfId="16917" xr:uid="{00000000-0005-0000-0000-0000A4090000}"/>
    <cellStyle name="4_III_Tagesbetreuung_2010_Rev1 3 4 2 2 2 2" xfId="24076" xr:uid="{00000000-0005-0000-0000-0000A5090000}"/>
    <cellStyle name="4_III_Tagesbetreuung_2010_Rev1 3 4 2 2 2 2 2" xfId="38391" xr:uid="{00000000-0005-0000-0000-0000A6090000}"/>
    <cellStyle name="4_III_Tagesbetreuung_2010_Rev1 3 4 2 2 2 3" xfId="31232" xr:uid="{00000000-0005-0000-0000-0000A7090000}"/>
    <cellStyle name="4_III_Tagesbetreuung_2010_Rev1 3 4 2 2 3" xfId="19271" xr:uid="{00000000-0005-0000-0000-0000A8090000}"/>
    <cellStyle name="4_III_Tagesbetreuung_2010_Rev1 3 4 2 2 3 2" xfId="26408" xr:uid="{00000000-0005-0000-0000-0000A9090000}"/>
    <cellStyle name="4_III_Tagesbetreuung_2010_Rev1 3 4 2 2 3 2 2" xfId="40723" xr:uid="{00000000-0005-0000-0000-0000AA090000}"/>
    <cellStyle name="4_III_Tagesbetreuung_2010_Rev1 3 4 2 2 3 3" xfId="33586" xr:uid="{00000000-0005-0000-0000-0000AB090000}"/>
    <cellStyle name="4_III_Tagesbetreuung_2010_Rev1 3 4 2 2 4" xfId="20569" xr:uid="{00000000-0005-0000-0000-0000AC090000}"/>
    <cellStyle name="4_III_Tagesbetreuung_2010_Rev1 3 4 2 2 4 2" xfId="27706" xr:uid="{00000000-0005-0000-0000-0000AD090000}"/>
    <cellStyle name="4_III_Tagesbetreuung_2010_Rev1 3 4 2 2 4 2 2" xfId="42021" xr:uid="{00000000-0005-0000-0000-0000AE090000}"/>
    <cellStyle name="4_III_Tagesbetreuung_2010_Rev1 3 4 2 2 4 3" xfId="34884" xr:uid="{00000000-0005-0000-0000-0000AF090000}"/>
    <cellStyle name="4_III_Tagesbetreuung_2010_Rev1 3 4 2 2 5" xfId="21784" xr:uid="{00000000-0005-0000-0000-0000B0090000}"/>
    <cellStyle name="4_III_Tagesbetreuung_2010_Rev1 3 4 2 2 5 2" xfId="36099" xr:uid="{00000000-0005-0000-0000-0000B1090000}"/>
    <cellStyle name="4_III_Tagesbetreuung_2010_Rev1 3 4 2 2 6" xfId="28921" xr:uid="{00000000-0005-0000-0000-0000B2090000}"/>
    <cellStyle name="4_III_Tagesbetreuung_2010_Rev1 3 4 2 3" xfId="15069" xr:uid="{00000000-0005-0000-0000-0000B3090000}"/>
    <cellStyle name="4_III_Tagesbetreuung_2010_Rev1 3 4 2 3 2" xfId="22228" xr:uid="{00000000-0005-0000-0000-0000B4090000}"/>
    <cellStyle name="4_III_Tagesbetreuung_2010_Rev1 3 4 2 3 2 2" xfId="36543" xr:uid="{00000000-0005-0000-0000-0000B5090000}"/>
    <cellStyle name="4_III_Tagesbetreuung_2010_Rev1 3 4 2 3 3" xfId="29384" xr:uid="{00000000-0005-0000-0000-0000B6090000}"/>
    <cellStyle name="4_III_Tagesbetreuung_2010_Rev1 3 4 2 4" xfId="17423" xr:uid="{00000000-0005-0000-0000-0000B7090000}"/>
    <cellStyle name="4_III_Tagesbetreuung_2010_Rev1 3 4 2 4 2" xfId="24560" xr:uid="{00000000-0005-0000-0000-0000B8090000}"/>
    <cellStyle name="4_III_Tagesbetreuung_2010_Rev1 3 4 2 4 2 2" xfId="38875" xr:uid="{00000000-0005-0000-0000-0000B9090000}"/>
    <cellStyle name="4_III_Tagesbetreuung_2010_Rev1 3 4 2 4 3" xfId="31738" xr:uid="{00000000-0005-0000-0000-0000BA090000}"/>
    <cellStyle name="4_III_Tagesbetreuung_2010_Rev1 3 5" xfId="458" xr:uid="{00000000-0005-0000-0000-0000BB090000}"/>
    <cellStyle name="4_III_Tagesbetreuung_2010_Rev1 3 5 2" xfId="12701" xr:uid="{00000000-0005-0000-0000-0000BC090000}"/>
    <cellStyle name="4_III_Tagesbetreuung_2010_Rev1 3 5 2 2" xfId="13377" xr:uid="{00000000-0005-0000-0000-0000BD090000}"/>
    <cellStyle name="4_III_Tagesbetreuung_2010_Rev1 3 5 2 2 2" xfId="15746" xr:uid="{00000000-0005-0000-0000-0000BE090000}"/>
    <cellStyle name="4_III_Tagesbetreuung_2010_Rev1 3 5 2 2 2 2" xfId="22905" xr:uid="{00000000-0005-0000-0000-0000BF090000}"/>
    <cellStyle name="4_III_Tagesbetreuung_2010_Rev1 3 5 2 2 2 2 2" xfId="37220" xr:uid="{00000000-0005-0000-0000-0000C0090000}"/>
    <cellStyle name="4_III_Tagesbetreuung_2010_Rev1 3 5 2 2 2 3" xfId="30061" xr:uid="{00000000-0005-0000-0000-0000C1090000}"/>
    <cellStyle name="4_III_Tagesbetreuung_2010_Rev1 3 5 2 2 3" xfId="18100" xr:uid="{00000000-0005-0000-0000-0000C2090000}"/>
    <cellStyle name="4_III_Tagesbetreuung_2010_Rev1 3 5 2 2 3 2" xfId="25237" xr:uid="{00000000-0005-0000-0000-0000C3090000}"/>
    <cellStyle name="4_III_Tagesbetreuung_2010_Rev1 3 5 2 2 3 2 2" xfId="39552" xr:uid="{00000000-0005-0000-0000-0000C4090000}"/>
    <cellStyle name="4_III_Tagesbetreuung_2010_Rev1 3 5 2 2 3 3" xfId="32415" xr:uid="{00000000-0005-0000-0000-0000C5090000}"/>
    <cellStyle name="4_III_Tagesbetreuung_2010_Rev1 3 5 2 2 4" xfId="19804" xr:uid="{00000000-0005-0000-0000-0000C6090000}"/>
    <cellStyle name="4_III_Tagesbetreuung_2010_Rev1 3 5 2 2 4 2" xfId="26941" xr:uid="{00000000-0005-0000-0000-0000C7090000}"/>
    <cellStyle name="4_III_Tagesbetreuung_2010_Rev1 3 5 2 2 4 2 2" xfId="41256" xr:uid="{00000000-0005-0000-0000-0000C8090000}"/>
    <cellStyle name="4_III_Tagesbetreuung_2010_Rev1 3 5 2 2 4 3" xfId="34119" xr:uid="{00000000-0005-0000-0000-0000C9090000}"/>
    <cellStyle name="4_III_Tagesbetreuung_2010_Rev1 3 5 2 2 5" xfId="21019" xr:uid="{00000000-0005-0000-0000-0000CA090000}"/>
    <cellStyle name="4_III_Tagesbetreuung_2010_Rev1 3 5 2 2 5 2" xfId="35334" xr:uid="{00000000-0005-0000-0000-0000CB090000}"/>
    <cellStyle name="4_III_Tagesbetreuung_2010_Rev1 3 5 2 2 6" xfId="28156" xr:uid="{00000000-0005-0000-0000-0000CC090000}"/>
    <cellStyle name="4_III_Tagesbetreuung_2010_Rev1 3 5 2 3" xfId="15070" xr:uid="{00000000-0005-0000-0000-0000CD090000}"/>
    <cellStyle name="4_III_Tagesbetreuung_2010_Rev1 3 5 2 3 2" xfId="22229" xr:uid="{00000000-0005-0000-0000-0000CE090000}"/>
    <cellStyle name="4_III_Tagesbetreuung_2010_Rev1 3 5 2 3 2 2" xfId="36544" xr:uid="{00000000-0005-0000-0000-0000CF090000}"/>
    <cellStyle name="4_III_Tagesbetreuung_2010_Rev1 3 5 2 3 3" xfId="29385" xr:uid="{00000000-0005-0000-0000-0000D0090000}"/>
    <cellStyle name="4_III_Tagesbetreuung_2010_Rev1 3 5 2 4" xfId="17424" xr:uid="{00000000-0005-0000-0000-0000D1090000}"/>
    <cellStyle name="4_III_Tagesbetreuung_2010_Rev1 3 5 2 4 2" xfId="24561" xr:uid="{00000000-0005-0000-0000-0000D2090000}"/>
    <cellStyle name="4_III_Tagesbetreuung_2010_Rev1 3 5 2 4 2 2" xfId="38876" xr:uid="{00000000-0005-0000-0000-0000D3090000}"/>
    <cellStyle name="4_III_Tagesbetreuung_2010_Rev1 3 5 2 4 3" xfId="31739" xr:uid="{00000000-0005-0000-0000-0000D4090000}"/>
    <cellStyle name="4_III_Tagesbetreuung_2010_Rev1 3 6" xfId="459" xr:uid="{00000000-0005-0000-0000-0000D5090000}"/>
    <cellStyle name="4_III_Tagesbetreuung_2010_Rev1 3 6 2" xfId="12702" xr:uid="{00000000-0005-0000-0000-0000D6090000}"/>
    <cellStyle name="4_III_Tagesbetreuung_2010_Rev1 3 6 2 2" xfId="13654" xr:uid="{00000000-0005-0000-0000-0000D7090000}"/>
    <cellStyle name="4_III_Tagesbetreuung_2010_Rev1 3 6 2 2 2" xfId="16023" xr:uid="{00000000-0005-0000-0000-0000D8090000}"/>
    <cellStyle name="4_III_Tagesbetreuung_2010_Rev1 3 6 2 2 2 2" xfId="23182" xr:uid="{00000000-0005-0000-0000-0000D9090000}"/>
    <cellStyle name="4_III_Tagesbetreuung_2010_Rev1 3 6 2 2 2 2 2" xfId="37497" xr:uid="{00000000-0005-0000-0000-0000DA090000}"/>
    <cellStyle name="4_III_Tagesbetreuung_2010_Rev1 3 6 2 2 2 3" xfId="30338" xr:uid="{00000000-0005-0000-0000-0000DB090000}"/>
    <cellStyle name="4_III_Tagesbetreuung_2010_Rev1 3 6 2 2 3" xfId="18377" xr:uid="{00000000-0005-0000-0000-0000DC090000}"/>
    <cellStyle name="4_III_Tagesbetreuung_2010_Rev1 3 6 2 2 3 2" xfId="25514" xr:uid="{00000000-0005-0000-0000-0000DD090000}"/>
    <cellStyle name="4_III_Tagesbetreuung_2010_Rev1 3 6 2 2 3 2 2" xfId="39829" xr:uid="{00000000-0005-0000-0000-0000DE090000}"/>
    <cellStyle name="4_III_Tagesbetreuung_2010_Rev1 3 6 2 2 3 3" xfId="32692" xr:uid="{00000000-0005-0000-0000-0000DF090000}"/>
    <cellStyle name="4_III_Tagesbetreuung_2010_Rev1 3 6 2 2 4" xfId="19903" xr:uid="{00000000-0005-0000-0000-0000E0090000}"/>
    <cellStyle name="4_III_Tagesbetreuung_2010_Rev1 3 6 2 2 4 2" xfId="27040" xr:uid="{00000000-0005-0000-0000-0000E1090000}"/>
    <cellStyle name="4_III_Tagesbetreuung_2010_Rev1 3 6 2 2 4 2 2" xfId="41355" xr:uid="{00000000-0005-0000-0000-0000E2090000}"/>
    <cellStyle name="4_III_Tagesbetreuung_2010_Rev1 3 6 2 2 4 3" xfId="34218" xr:uid="{00000000-0005-0000-0000-0000E3090000}"/>
    <cellStyle name="4_III_Tagesbetreuung_2010_Rev1 3 6 2 2 5" xfId="21118" xr:uid="{00000000-0005-0000-0000-0000E4090000}"/>
    <cellStyle name="4_III_Tagesbetreuung_2010_Rev1 3 6 2 2 5 2" xfId="35433" xr:uid="{00000000-0005-0000-0000-0000E5090000}"/>
    <cellStyle name="4_III_Tagesbetreuung_2010_Rev1 3 6 2 2 6" xfId="28255" xr:uid="{00000000-0005-0000-0000-0000E6090000}"/>
    <cellStyle name="4_III_Tagesbetreuung_2010_Rev1 3 6 2 3" xfId="15071" xr:uid="{00000000-0005-0000-0000-0000E7090000}"/>
    <cellStyle name="4_III_Tagesbetreuung_2010_Rev1 3 6 2 3 2" xfId="22230" xr:uid="{00000000-0005-0000-0000-0000E8090000}"/>
    <cellStyle name="4_III_Tagesbetreuung_2010_Rev1 3 6 2 3 2 2" xfId="36545" xr:uid="{00000000-0005-0000-0000-0000E9090000}"/>
    <cellStyle name="4_III_Tagesbetreuung_2010_Rev1 3 6 2 3 3" xfId="29386" xr:uid="{00000000-0005-0000-0000-0000EA090000}"/>
    <cellStyle name="4_III_Tagesbetreuung_2010_Rev1 3 6 2 4" xfId="17425" xr:uid="{00000000-0005-0000-0000-0000EB090000}"/>
    <cellStyle name="4_III_Tagesbetreuung_2010_Rev1 3 6 2 4 2" xfId="24562" xr:uid="{00000000-0005-0000-0000-0000EC090000}"/>
    <cellStyle name="4_III_Tagesbetreuung_2010_Rev1 3 6 2 4 2 2" xfId="38877" xr:uid="{00000000-0005-0000-0000-0000ED090000}"/>
    <cellStyle name="4_III_Tagesbetreuung_2010_Rev1 3 6 2 4 3" xfId="31740" xr:uid="{00000000-0005-0000-0000-0000EE090000}"/>
    <cellStyle name="4_III_Tagesbetreuung_2010_Rev1 3 7" xfId="12693" xr:uid="{00000000-0005-0000-0000-0000EF090000}"/>
    <cellStyle name="4_III_Tagesbetreuung_2010_Rev1 3 7 2" xfId="14608" xr:uid="{00000000-0005-0000-0000-0000F0090000}"/>
    <cellStyle name="4_III_Tagesbetreuung_2010_Rev1 3 7 2 2" xfId="16971" xr:uid="{00000000-0005-0000-0000-0000F1090000}"/>
    <cellStyle name="4_III_Tagesbetreuung_2010_Rev1 3 7 2 2 2" xfId="24130" xr:uid="{00000000-0005-0000-0000-0000F2090000}"/>
    <cellStyle name="4_III_Tagesbetreuung_2010_Rev1 3 7 2 2 2 2" xfId="38445" xr:uid="{00000000-0005-0000-0000-0000F3090000}"/>
    <cellStyle name="4_III_Tagesbetreuung_2010_Rev1 3 7 2 2 3" xfId="31286" xr:uid="{00000000-0005-0000-0000-0000F4090000}"/>
    <cellStyle name="4_III_Tagesbetreuung_2010_Rev1 3 7 2 3" xfId="19325" xr:uid="{00000000-0005-0000-0000-0000F5090000}"/>
    <cellStyle name="4_III_Tagesbetreuung_2010_Rev1 3 7 2 3 2" xfId="26462" xr:uid="{00000000-0005-0000-0000-0000F6090000}"/>
    <cellStyle name="4_III_Tagesbetreuung_2010_Rev1 3 7 2 3 2 2" xfId="40777" xr:uid="{00000000-0005-0000-0000-0000F7090000}"/>
    <cellStyle name="4_III_Tagesbetreuung_2010_Rev1 3 7 2 3 3" xfId="33640" xr:uid="{00000000-0005-0000-0000-0000F8090000}"/>
    <cellStyle name="4_III_Tagesbetreuung_2010_Rev1 3 7 2 4" xfId="20623" xr:uid="{00000000-0005-0000-0000-0000F9090000}"/>
    <cellStyle name="4_III_Tagesbetreuung_2010_Rev1 3 7 2 4 2" xfId="27760" xr:uid="{00000000-0005-0000-0000-0000FA090000}"/>
    <cellStyle name="4_III_Tagesbetreuung_2010_Rev1 3 7 2 4 2 2" xfId="42075" xr:uid="{00000000-0005-0000-0000-0000FB090000}"/>
    <cellStyle name="4_III_Tagesbetreuung_2010_Rev1 3 7 2 4 3" xfId="34938" xr:uid="{00000000-0005-0000-0000-0000FC090000}"/>
    <cellStyle name="4_III_Tagesbetreuung_2010_Rev1 3 7 2 5" xfId="21838" xr:uid="{00000000-0005-0000-0000-0000FD090000}"/>
    <cellStyle name="4_III_Tagesbetreuung_2010_Rev1 3 7 2 5 2" xfId="36153" xr:uid="{00000000-0005-0000-0000-0000FE090000}"/>
    <cellStyle name="4_III_Tagesbetreuung_2010_Rev1 3 7 2 6" xfId="28975" xr:uid="{00000000-0005-0000-0000-0000FF090000}"/>
    <cellStyle name="4_III_Tagesbetreuung_2010_Rev1 3 7 3" xfId="15062" xr:uid="{00000000-0005-0000-0000-0000000A0000}"/>
    <cellStyle name="4_III_Tagesbetreuung_2010_Rev1 3 7 3 2" xfId="22221" xr:uid="{00000000-0005-0000-0000-0000010A0000}"/>
    <cellStyle name="4_III_Tagesbetreuung_2010_Rev1 3 7 3 2 2" xfId="36536" xr:uid="{00000000-0005-0000-0000-0000020A0000}"/>
    <cellStyle name="4_III_Tagesbetreuung_2010_Rev1 3 7 3 3" xfId="29377" xr:uid="{00000000-0005-0000-0000-0000030A0000}"/>
    <cellStyle name="4_III_Tagesbetreuung_2010_Rev1 3 7 4" xfId="17416" xr:uid="{00000000-0005-0000-0000-0000040A0000}"/>
    <cellStyle name="4_III_Tagesbetreuung_2010_Rev1 3 7 4 2" xfId="24553" xr:uid="{00000000-0005-0000-0000-0000050A0000}"/>
    <cellStyle name="4_III_Tagesbetreuung_2010_Rev1 3 7 4 2 2" xfId="38868" xr:uid="{00000000-0005-0000-0000-0000060A0000}"/>
    <cellStyle name="4_III_Tagesbetreuung_2010_Rev1 3 7 4 3" xfId="31731" xr:uid="{00000000-0005-0000-0000-0000070A0000}"/>
    <cellStyle name="4_III_Tagesbetreuung_2010_Rev1 4" xfId="460" xr:uid="{00000000-0005-0000-0000-0000080A0000}"/>
    <cellStyle name="4_III_Tagesbetreuung_2010_Rev1 4 2" xfId="461" xr:uid="{00000000-0005-0000-0000-0000090A0000}"/>
    <cellStyle name="4_III_Tagesbetreuung_2010_Rev1 4 2 2" xfId="12704" xr:uid="{00000000-0005-0000-0000-00000A0A0000}"/>
    <cellStyle name="4_III_Tagesbetreuung_2010_Rev1 4 2 2 2" xfId="14550" xr:uid="{00000000-0005-0000-0000-00000B0A0000}"/>
    <cellStyle name="4_III_Tagesbetreuung_2010_Rev1 4 2 2 2 2" xfId="16919" xr:uid="{00000000-0005-0000-0000-00000C0A0000}"/>
    <cellStyle name="4_III_Tagesbetreuung_2010_Rev1 4 2 2 2 2 2" xfId="24078" xr:uid="{00000000-0005-0000-0000-00000D0A0000}"/>
    <cellStyle name="4_III_Tagesbetreuung_2010_Rev1 4 2 2 2 2 2 2" xfId="38393" xr:uid="{00000000-0005-0000-0000-00000E0A0000}"/>
    <cellStyle name="4_III_Tagesbetreuung_2010_Rev1 4 2 2 2 2 3" xfId="31234" xr:uid="{00000000-0005-0000-0000-00000F0A0000}"/>
    <cellStyle name="4_III_Tagesbetreuung_2010_Rev1 4 2 2 2 3" xfId="19273" xr:uid="{00000000-0005-0000-0000-0000100A0000}"/>
    <cellStyle name="4_III_Tagesbetreuung_2010_Rev1 4 2 2 2 3 2" xfId="26410" xr:uid="{00000000-0005-0000-0000-0000110A0000}"/>
    <cellStyle name="4_III_Tagesbetreuung_2010_Rev1 4 2 2 2 3 2 2" xfId="40725" xr:uid="{00000000-0005-0000-0000-0000120A0000}"/>
    <cellStyle name="4_III_Tagesbetreuung_2010_Rev1 4 2 2 2 3 3" xfId="33588" xr:uid="{00000000-0005-0000-0000-0000130A0000}"/>
    <cellStyle name="4_III_Tagesbetreuung_2010_Rev1 4 2 2 2 4" xfId="20571" xr:uid="{00000000-0005-0000-0000-0000140A0000}"/>
    <cellStyle name="4_III_Tagesbetreuung_2010_Rev1 4 2 2 2 4 2" xfId="27708" xr:uid="{00000000-0005-0000-0000-0000150A0000}"/>
    <cellStyle name="4_III_Tagesbetreuung_2010_Rev1 4 2 2 2 4 2 2" xfId="42023" xr:uid="{00000000-0005-0000-0000-0000160A0000}"/>
    <cellStyle name="4_III_Tagesbetreuung_2010_Rev1 4 2 2 2 4 3" xfId="34886" xr:uid="{00000000-0005-0000-0000-0000170A0000}"/>
    <cellStyle name="4_III_Tagesbetreuung_2010_Rev1 4 2 2 2 5" xfId="21786" xr:uid="{00000000-0005-0000-0000-0000180A0000}"/>
    <cellStyle name="4_III_Tagesbetreuung_2010_Rev1 4 2 2 2 5 2" xfId="36101" xr:uid="{00000000-0005-0000-0000-0000190A0000}"/>
    <cellStyle name="4_III_Tagesbetreuung_2010_Rev1 4 2 2 2 6" xfId="28923" xr:uid="{00000000-0005-0000-0000-00001A0A0000}"/>
    <cellStyle name="4_III_Tagesbetreuung_2010_Rev1 4 2 2 3" xfId="15073" xr:uid="{00000000-0005-0000-0000-00001B0A0000}"/>
    <cellStyle name="4_III_Tagesbetreuung_2010_Rev1 4 2 2 3 2" xfId="22232" xr:uid="{00000000-0005-0000-0000-00001C0A0000}"/>
    <cellStyle name="4_III_Tagesbetreuung_2010_Rev1 4 2 2 3 2 2" xfId="36547" xr:uid="{00000000-0005-0000-0000-00001D0A0000}"/>
    <cellStyle name="4_III_Tagesbetreuung_2010_Rev1 4 2 2 3 3" xfId="29388" xr:uid="{00000000-0005-0000-0000-00001E0A0000}"/>
    <cellStyle name="4_III_Tagesbetreuung_2010_Rev1 4 2 2 4" xfId="17427" xr:uid="{00000000-0005-0000-0000-00001F0A0000}"/>
    <cellStyle name="4_III_Tagesbetreuung_2010_Rev1 4 2 2 4 2" xfId="24564" xr:uid="{00000000-0005-0000-0000-0000200A0000}"/>
    <cellStyle name="4_III_Tagesbetreuung_2010_Rev1 4 2 2 4 2 2" xfId="38879" xr:uid="{00000000-0005-0000-0000-0000210A0000}"/>
    <cellStyle name="4_III_Tagesbetreuung_2010_Rev1 4 2 2 4 3" xfId="31742" xr:uid="{00000000-0005-0000-0000-0000220A0000}"/>
    <cellStyle name="4_III_Tagesbetreuung_2010_Rev1 4 3" xfId="462" xr:uid="{00000000-0005-0000-0000-0000230A0000}"/>
    <cellStyle name="4_III_Tagesbetreuung_2010_Rev1 4 3 2" xfId="12705" xr:uid="{00000000-0005-0000-0000-0000240A0000}"/>
    <cellStyle name="4_III_Tagesbetreuung_2010_Rev1 4 3 2 2" xfId="14238" xr:uid="{00000000-0005-0000-0000-0000250A0000}"/>
    <cellStyle name="4_III_Tagesbetreuung_2010_Rev1 4 3 2 2 2" xfId="16607" xr:uid="{00000000-0005-0000-0000-0000260A0000}"/>
    <cellStyle name="4_III_Tagesbetreuung_2010_Rev1 4 3 2 2 2 2" xfId="23766" xr:uid="{00000000-0005-0000-0000-0000270A0000}"/>
    <cellStyle name="4_III_Tagesbetreuung_2010_Rev1 4 3 2 2 2 2 2" xfId="38081" xr:uid="{00000000-0005-0000-0000-0000280A0000}"/>
    <cellStyle name="4_III_Tagesbetreuung_2010_Rev1 4 3 2 2 2 3" xfId="30922" xr:uid="{00000000-0005-0000-0000-0000290A0000}"/>
    <cellStyle name="4_III_Tagesbetreuung_2010_Rev1 4 3 2 2 3" xfId="18961" xr:uid="{00000000-0005-0000-0000-00002A0A0000}"/>
    <cellStyle name="4_III_Tagesbetreuung_2010_Rev1 4 3 2 2 3 2" xfId="26098" xr:uid="{00000000-0005-0000-0000-00002B0A0000}"/>
    <cellStyle name="4_III_Tagesbetreuung_2010_Rev1 4 3 2 2 3 2 2" xfId="40413" xr:uid="{00000000-0005-0000-0000-00002C0A0000}"/>
    <cellStyle name="4_III_Tagesbetreuung_2010_Rev1 4 3 2 2 3 3" xfId="33276" xr:uid="{00000000-0005-0000-0000-00002D0A0000}"/>
    <cellStyle name="4_III_Tagesbetreuung_2010_Rev1 4 3 2 2 4" xfId="20294" xr:uid="{00000000-0005-0000-0000-00002E0A0000}"/>
    <cellStyle name="4_III_Tagesbetreuung_2010_Rev1 4 3 2 2 4 2" xfId="27431" xr:uid="{00000000-0005-0000-0000-00002F0A0000}"/>
    <cellStyle name="4_III_Tagesbetreuung_2010_Rev1 4 3 2 2 4 2 2" xfId="41746" xr:uid="{00000000-0005-0000-0000-0000300A0000}"/>
    <cellStyle name="4_III_Tagesbetreuung_2010_Rev1 4 3 2 2 4 3" xfId="34609" xr:uid="{00000000-0005-0000-0000-0000310A0000}"/>
    <cellStyle name="4_III_Tagesbetreuung_2010_Rev1 4 3 2 2 5" xfId="21509" xr:uid="{00000000-0005-0000-0000-0000320A0000}"/>
    <cellStyle name="4_III_Tagesbetreuung_2010_Rev1 4 3 2 2 5 2" xfId="35824" xr:uid="{00000000-0005-0000-0000-0000330A0000}"/>
    <cellStyle name="4_III_Tagesbetreuung_2010_Rev1 4 3 2 2 6" xfId="28646" xr:uid="{00000000-0005-0000-0000-0000340A0000}"/>
    <cellStyle name="4_III_Tagesbetreuung_2010_Rev1 4 3 2 3" xfId="15074" xr:uid="{00000000-0005-0000-0000-0000350A0000}"/>
    <cellStyle name="4_III_Tagesbetreuung_2010_Rev1 4 3 2 3 2" xfId="22233" xr:uid="{00000000-0005-0000-0000-0000360A0000}"/>
    <cellStyle name="4_III_Tagesbetreuung_2010_Rev1 4 3 2 3 2 2" xfId="36548" xr:uid="{00000000-0005-0000-0000-0000370A0000}"/>
    <cellStyle name="4_III_Tagesbetreuung_2010_Rev1 4 3 2 3 3" xfId="29389" xr:uid="{00000000-0005-0000-0000-0000380A0000}"/>
    <cellStyle name="4_III_Tagesbetreuung_2010_Rev1 4 3 2 4" xfId="17428" xr:uid="{00000000-0005-0000-0000-0000390A0000}"/>
    <cellStyle name="4_III_Tagesbetreuung_2010_Rev1 4 3 2 4 2" xfId="24565" xr:uid="{00000000-0005-0000-0000-00003A0A0000}"/>
    <cellStyle name="4_III_Tagesbetreuung_2010_Rev1 4 3 2 4 2 2" xfId="38880" xr:uid="{00000000-0005-0000-0000-00003B0A0000}"/>
    <cellStyle name="4_III_Tagesbetreuung_2010_Rev1 4 3 2 4 3" xfId="31743" xr:uid="{00000000-0005-0000-0000-00003C0A0000}"/>
    <cellStyle name="4_III_Tagesbetreuung_2010_Rev1 4 4" xfId="463" xr:uid="{00000000-0005-0000-0000-00003D0A0000}"/>
    <cellStyle name="4_III_Tagesbetreuung_2010_Rev1 4 4 2" xfId="12706" xr:uid="{00000000-0005-0000-0000-00003E0A0000}"/>
    <cellStyle name="4_III_Tagesbetreuung_2010_Rev1 4 4 2 2" xfId="14607" xr:uid="{00000000-0005-0000-0000-00003F0A0000}"/>
    <cellStyle name="4_III_Tagesbetreuung_2010_Rev1 4 4 2 2 2" xfId="16970" xr:uid="{00000000-0005-0000-0000-0000400A0000}"/>
    <cellStyle name="4_III_Tagesbetreuung_2010_Rev1 4 4 2 2 2 2" xfId="24129" xr:uid="{00000000-0005-0000-0000-0000410A0000}"/>
    <cellStyle name="4_III_Tagesbetreuung_2010_Rev1 4 4 2 2 2 2 2" xfId="38444" xr:uid="{00000000-0005-0000-0000-0000420A0000}"/>
    <cellStyle name="4_III_Tagesbetreuung_2010_Rev1 4 4 2 2 2 3" xfId="31285" xr:uid="{00000000-0005-0000-0000-0000430A0000}"/>
    <cellStyle name="4_III_Tagesbetreuung_2010_Rev1 4 4 2 2 3" xfId="19324" xr:uid="{00000000-0005-0000-0000-0000440A0000}"/>
    <cellStyle name="4_III_Tagesbetreuung_2010_Rev1 4 4 2 2 3 2" xfId="26461" xr:uid="{00000000-0005-0000-0000-0000450A0000}"/>
    <cellStyle name="4_III_Tagesbetreuung_2010_Rev1 4 4 2 2 3 2 2" xfId="40776" xr:uid="{00000000-0005-0000-0000-0000460A0000}"/>
    <cellStyle name="4_III_Tagesbetreuung_2010_Rev1 4 4 2 2 3 3" xfId="33639" xr:uid="{00000000-0005-0000-0000-0000470A0000}"/>
    <cellStyle name="4_III_Tagesbetreuung_2010_Rev1 4 4 2 2 4" xfId="20622" xr:uid="{00000000-0005-0000-0000-0000480A0000}"/>
    <cellStyle name="4_III_Tagesbetreuung_2010_Rev1 4 4 2 2 4 2" xfId="27759" xr:uid="{00000000-0005-0000-0000-0000490A0000}"/>
    <cellStyle name="4_III_Tagesbetreuung_2010_Rev1 4 4 2 2 4 2 2" xfId="42074" xr:uid="{00000000-0005-0000-0000-00004A0A0000}"/>
    <cellStyle name="4_III_Tagesbetreuung_2010_Rev1 4 4 2 2 4 3" xfId="34937" xr:uid="{00000000-0005-0000-0000-00004B0A0000}"/>
    <cellStyle name="4_III_Tagesbetreuung_2010_Rev1 4 4 2 2 5" xfId="21837" xr:uid="{00000000-0005-0000-0000-00004C0A0000}"/>
    <cellStyle name="4_III_Tagesbetreuung_2010_Rev1 4 4 2 2 5 2" xfId="36152" xr:uid="{00000000-0005-0000-0000-00004D0A0000}"/>
    <cellStyle name="4_III_Tagesbetreuung_2010_Rev1 4 4 2 2 6" xfId="28974" xr:uid="{00000000-0005-0000-0000-00004E0A0000}"/>
    <cellStyle name="4_III_Tagesbetreuung_2010_Rev1 4 4 2 3" xfId="15075" xr:uid="{00000000-0005-0000-0000-00004F0A0000}"/>
    <cellStyle name="4_III_Tagesbetreuung_2010_Rev1 4 4 2 3 2" xfId="22234" xr:uid="{00000000-0005-0000-0000-0000500A0000}"/>
    <cellStyle name="4_III_Tagesbetreuung_2010_Rev1 4 4 2 3 2 2" xfId="36549" xr:uid="{00000000-0005-0000-0000-0000510A0000}"/>
    <cellStyle name="4_III_Tagesbetreuung_2010_Rev1 4 4 2 3 3" xfId="29390" xr:uid="{00000000-0005-0000-0000-0000520A0000}"/>
    <cellStyle name="4_III_Tagesbetreuung_2010_Rev1 4 4 2 4" xfId="17429" xr:uid="{00000000-0005-0000-0000-0000530A0000}"/>
    <cellStyle name="4_III_Tagesbetreuung_2010_Rev1 4 4 2 4 2" xfId="24566" xr:uid="{00000000-0005-0000-0000-0000540A0000}"/>
    <cellStyle name="4_III_Tagesbetreuung_2010_Rev1 4 4 2 4 2 2" xfId="38881" xr:uid="{00000000-0005-0000-0000-0000550A0000}"/>
    <cellStyle name="4_III_Tagesbetreuung_2010_Rev1 4 4 2 4 3" xfId="31744" xr:uid="{00000000-0005-0000-0000-0000560A0000}"/>
    <cellStyle name="4_III_Tagesbetreuung_2010_Rev1 4 5" xfId="464" xr:uid="{00000000-0005-0000-0000-0000570A0000}"/>
    <cellStyle name="4_III_Tagesbetreuung_2010_Rev1 4 5 2" xfId="12707" xr:uid="{00000000-0005-0000-0000-0000580A0000}"/>
    <cellStyle name="4_III_Tagesbetreuung_2010_Rev1 4 5 2 2" xfId="14532" xr:uid="{00000000-0005-0000-0000-0000590A0000}"/>
    <cellStyle name="4_III_Tagesbetreuung_2010_Rev1 4 5 2 2 2" xfId="16901" xr:uid="{00000000-0005-0000-0000-00005A0A0000}"/>
    <cellStyle name="4_III_Tagesbetreuung_2010_Rev1 4 5 2 2 2 2" xfId="24060" xr:uid="{00000000-0005-0000-0000-00005B0A0000}"/>
    <cellStyle name="4_III_Tagesbetreuung_2010_Rev1 4 5 2 2 2 2 2" xfId="38375" xr:uid="{00000000-0005-0000-0000-00005C0A0000}"/>
    <cellStyle name="4_III_Tagesbetreuung_2010_Rev1 4 5 2 2 2 3" xfId="31216" xr:uid="{00000000-0005-0000-0000-00005D0A0000}"/>
    <cellStyle name="4_III_Tagesbetreuung_2010_Rev1 4 5 2 2 3" xfId="19255" xr:uid="{00000000-0005-0000-0000-00005E0A0000}"/>
    <cellStyle name="4_III_Tagesbetreuung_2010_Rev1 4 5 2 2 3 2" xfId="26392" xr:uid="{00000000-0005-0000-0000-00005F0A0000}"/>
    <cellStyle name="4_III_Tagesbetreuung_2010_Rev1 4 5 2 2 3 2 2" xfId="40707" xr:uid="{00000000-0005-0000-0000-0000600A0000}"/>
    <cellStyle name="4_III_Tagesbetreuung_2010_Rev1 4 5 2 2 3 3" xfId="33570" xr:uid="{00000000-0005-0000-0000-0000610A0000}"/>
    <cellStyle name="4_III_Tagesbetreuung_2010_Rev1 4 5 2 2 4" xfId="20553" xr:uid="{00000000-0005-0000-0000-0000620A0000}"/>
    <cellStyle name="4_III_Tagesbetreuung_2010_Rev1 4 5 2 2 4 2" xfId="27690" xr:uid="{00000000-0005-0000-0000-0000630A0000}"/>
    <cellStyle name="4_III_Tagesbetreuung_2010_Rev1 4 5 2 2 4 2 2" xfId="42005" xr:uid="{00000000-0005-0000-0000-0000640A0000}"/>
    <cellStyle name="4_III_Tagesbetreuung_2010_Rev1 4 5 2 2 4 3" xfId="34868" xr:uid="{00000000-0005-0000-0000-0000650A0000}"/>
    <cellStyle name="4_III_Tagesbetreuung_2010_Rev1 4 5 2 2 5" xfId="21768" xr:uid="{00000000-0005-0000-0000-0000660A0000}"/>
    <cellStyle name="4_III_Tagesbetreuung_2010_Rev1 4 5 2 2 5 2" xfId="36083" xr:uid="{00000000-0005-0000-0000-0000670A0000}"/>
    <cellStyle name="4_III_Tagesbetreuung_2010_Rev1 4 5 2 2 6" xfId="28905" xr:uid="{00000000-0005-0000-0000-0000680A0000}"/>
    <cellStyle name="4_III_Tagesbetreuung_2010_Rev1 4 5 2 3" xfId="15076" xr:uid="{00000000-0005-0000-0000-0000690A0000}"/>
    <cellStyle name="4_III_Tagesbetreuung_2010_Rev1 4 5 2 3 2" xfId="22235" xr:uid="{00000000-0005-0000-0000-00006A0A0000}"/>
    <cellStyle name="4_III_Tagesbetreuung_2010_Rev1 4 5 2 3 2 2" xfId="36550" xr:uid="{00000000-0005-0000-0000-00006B0A0000}"/>
    <cellStyle name="4_III_Tagesbetreuung_2010_Rev1 4 5 2 3 3" xfId="29391" xr:uid="{00000000-0005-0000-0000-00006C0A0000}"/>
    <cellStyle name="4_III_Tagesbetreuung_2010_Rev1 4 5 2 4" xfId="17430" xr:uid="{00000000-0005-0000-0000-00006D0A0000}"/>
    <cellStyle name="4_III_Tagesbetreuung_2010_Rev1 4 5 2 4 2" xfId="24567" xr:uid="{00000000-0005-0000-0000-00006E0A0000}"/>
    <cellStyle name="4_III_Tagesbetreuung_2010_Rev1 4 5 2 4 2 2" xfId="38882" xr:uid="{00000000-0005-0000-0000-00006F0A0000}"/>
    <cellStyle name="4_III_Tagesbetreuung_2010_Rev1 4 5 2 4 3" xfId="31745" xr:uid="{00000000-0005-0000-0000-0000700A0000}"/>
    <cellStyle name="4_III_Tagesbetreuung_2010_Rev1 4 6" xfId="12703" xr:uid="{00000000-0005-0000-0000-0000710A0000}"/>
    <cellStyle name="4_III_Tagesbetreuung_2010_Rev1 4 6 2" xfId="14549" xr:uid="{00000000-0005-0000-0000-0000720A0000}"/>
    <cellStyle name="4_III_Tagesbetreuung_2010_Rev1 4 6 2 2" xfId="16918" xr:uid="{00000000-0005-0000-0000-0000730A0000}"/>
    <cellStyle name="4_III_Tagesbetreuung_2010_Rev1 4 6 2 2 2" xfId="24077" xr:uid="{00000000-0005-0000-0000-0000740A0000}"/>
    <cellStyle name="4_III_Tagesbetreuung_2010_Rev1 4 6 2 2 2 2" xfId="38392" xr:uid="{00000000-0005-0000-0000-0000750A0000}"/>
    <cellStyle name="4_III_Tagesbetreuung_2010_Rev1 4 6 2 2 3" xfId="31233" xr:uid="{00000000-0005-0000-0000-0000760A0000}"/>
    <cellStyle name="4_III_Tagesbetreuung_2010_Rev1 4 6 2 3" xfId="19272" xr:uid="{00000000-0005-0000-0000-0000770A0000}"/>
    <cellStyle name="4_III_Tagesbetreuung_2010_Rev1 4 6 2 3 2" xfId="26409" xr:uid="{00000000-0005-0000-0000-0000780A0000}"/>
    <cellStyle name="4_III_Tagesbetreuung_2010_Rev1 4 6 2 3 2 2" xfId="40724" xr:uid="{00000000-0005-0000-0000-0000790A0000}"/>
    <cellStyle name="4_III_Tagesbetreuung_2010_Rev1 4 6 2 3 3" xfId="33587" xr:uid="{00000000-0005-0000-0000-00007A0A0000}"/>
    <cellStyle name="4_III_Tagesbetreuung_2010_Rev1 4 6 2 4" xfId="20570" xr:uid="{00000000-0005-0000-0000-00007B0A0000}"/>
    <cellStyle name="4_III_Tagesbetreuung_2010_Rev1 4 6 2 4 2" xfId="27707" xr:uid="{00000000-0005-0000-0000-00007C0A0000}"/>
    <cellStyle name="4_III_Tagesbetreuung_2010_Rev1 4 6 2 4 2 2" xfId="42022" xr:uid="{00000000-0005-0000-0000-00007D0A0000}"/>
    <cellStyle name="4_III_Tagesbetreuung_2010_Rev1 4 6 2 4 3" xfId="34885" xr:uid="{00000000-0005-0000-0000-00007E0A0000}"/>
    <cellStyle name="4_III_Tagesbetreuung_2010_Rev1 4 6 2 5" xfId="21785" xr:uid="{00000000-0005-0000-0000-00007F0A0000}"/>
    <cellStyle name="4_III_Tagesbetreuung_2010_Rev1 4 6 2 5 2" xfId="36100" xr:uid="{00000000-0005-0000-0000-0000800A0000}"/>
    <cellStyle name="4_III_Tagesbetreuung_2010_Rev1 4 6 2 6" xfId="28922" xr:uid="{00000000-0005-0000-0000-0000810A0000}"/>
    <cellStyle name="4_III_Tagesbetreuung_2010_Rev1 4 6 3" xfId="15072" xr:uid="{00000000-0005-0000-0000-0000820A0000}"/>
    <cellStyle name="4_III_Tagesbetreuung_2010_Rev1 4 6 3 2" xfId="22231" xr:uid="{00000000-0005-0000-0000-0000830A0000}"/>
    <cellStyle name="4_III_Tagesbetreuung_2010_Rev1 4 6 3 2 2" xfId="36546" xr:uid="{00000000-0005-0000-0000-0000840A0000}"/>
    <cellStyle name="4_III_Tagesbetreuung_2010_Rev1 4 6 3 3" xfId="29387" xr:uid="{00000000-0005-0000-0000-0000850A0000}"/>
    <cellStyle name="4_III_Tagesbetreuung_2010_Rev1 4 6 4" xfId="17426" xr:uid="{00000000-0005-0000-0000-0000860A0000}"/>
    <cellStyle name="4_III_Tagesbetreuung_2010_Rev1 4 6 4 2" xfId="24563" xr:uid="{00000000-0005-0000-0000-0000870A0000}"/>
    <cellStyle name="4_III_Tagesbetreuung_2010_Rev1 4 6 4 2 2" xfId="38878" xr:uid="{00000000-0005-0000-0000-0000880A0000}"/>
    <cellStyle name="4_III_Tagesbetreuung_2010_Rev1 4 6 4 3" xfId="31741" xr:uid="{00000000-0005-0000-0000-0000890A0000}"/>
    <cellStyle name="4_III_Tagesbetreuung_2010_Rev1 5" xfId="465" xr:uid="{00000000-0005-0000-0000-00008A0A0000}"/>
    <cellStyle name="4_III_Tagesbetreuung_2010_Rev1 5 2" xfId="12708" xr:uid="{00000000-0005-0000-0000-00008B0A0000}"/>
    <cellStyle name="4_III_Tagesbetreuung_2010_Rev1 5 2 2" xfId="14606" xr:uid="{00000000-0005-0000-0000-00008C0A0000}"/>
    <cellStyle name="4_III_Tagesbetreuung_2010_Rev1 5 2 2 2" xfId="16969" xr:uid="{00000000-0005-0000-0000-00008D0A0000}"/>
    <cellStyle name="4_III_Tagesbetreuung_2010_Rev1 5 2 2 2 2" xfId="24128" xr:uid="{00000000-0005-0000-0000-00008E0A0000}"/>
    <cellStyle name="4_III_Tagesbetreuung_2010_Rev1 5 2 2 2 2 2" xfId="38443" xr:uid="{00000000-0005-0000-0000-00008F0A0000}"/>
    <cellStyle name="4_III_Tagesbetreuung_2010_Rev1 5 2 2 2 3" xfId="31284" xr:uid="{00000000-0005-0000-0000-0000900A0000}"/>
    <cellStyle name="4_III_Tagesbetreuung_2010_Rev1 5 2 2 3" xfId="19323" xr:uid="{00000000-0005-0000-0000-0000910A0000}"/>
    <cellStyle name="4_III_Tagesbetreuung_2010_Rev1 5 2 2 3 2" xfId="26460" xr:uid="{00000000-0005-0000-0000-0000920A0000}"/>
    <cellStyle name="4_III_Tagesbetreuung_2010_Rev1 5 2 2 3 2 2" xfId="40775" xr:uid="{00000000-0005-0000-0000-0000930A0000}"/>
    <cellStyle name="4_III_Tagesbetreuung_2010_Rev1 5 2 2 3 3" xfId="33638" xr:uid="{00000000-0005-0000-0000-0000940A0000}"/>
    <cellStyle name="4_III_Tagesbetreuung_2010_Rev1 5 2 2 4" xfId="20621" xr:uid="{00000000-0005-0000-0000-0000950A0000}"/>
    <cellStyle name="4_III_Tagesbetreuung_2010_Rev1 5 2 2 4 2" xfId="27758" xr:uid="{00000000-0005-0000-0000-0000960A0000}"/>
    <cellStyle name="4_III_Tagesbetreuung_2010_Rev1 5 2 2 4 2 2" xfId="42073" xr:uid="{00000000-0005-0000-0000-0000970A0000}"/>
    <cellStyle name="4_III_Tagesbetreuung_2010_Rev1 5 2 2 4 3" xfId="34936" xr:uid="{00000000-0005-0000-0000-0000980A0000}"/>
    <cellStyle name="4_III_Tagesbetreuung_2010_Rev1 5 2 2 5" xfId="21836" xr:uid="{00000000-0005-0000-0000-0000990A0000}"/>
    <cellStyle name="4_III_Tagesbetreuung_2010_Rev1 5 2 2 5 2" xfId="36151" xr:uid="{00000000-0005-0000-0000-00009A0A0000}"/>
    <cellStyle name="4_III_Tagesbetreuung_2010_Rev1 5 2 2 6" xfId="28973" xr:uid="{00000000-0005-0000-0000-00009B0A0000}"/>
    <cellStyle name="4_III_Tagesbetreuung_2010_Rev1 5 2 3" xfId="15077" xr:uid="{00000000-0005-0000-0000-00009C0A0000}"/>
    <cellStyle name="4_III_Tagesbetreuung_2010_Rev1 5 2 3 2" xfId="22236" xr:uid="{00000000-0005-0000-0000-00009D0A0000}"/>
    <cellStyle name="4_III_Tagesbetreuung_2010_Rev1 5 2 3 2 2" xfId="36551" xr:uid="{00000000-0005-0000-0000-00009E0A0000}"/>
    <cellStyle name="4_III_Tagesbetreuung_2010_Rev1 5 2 3 3" xfId="29392" xr:uid="{00000000-0005-0000-0000-00009F0A0000}"/>
    <cellStyle name="4_III_Tagesbetreuung_2010_Rev1 5 2 4" xfId="17431" xr:uid="{00000000-0005-0000-0000-0000A00A0000}"/>
    <cellStyle name="4_III_Tagesbetreuung_2010_Rev1 5 2 4 2" xfId="24568" xr:uid="{00000000-0005-0000-0000-0000A10A0000}"/>
    <cellStyle name="4_III_Tagesbetreuung_2010_Rev1 5 2 4 2 2" xfId="38883" xr:uid="{00000000-0005-0000-0000-0000A20A0000}"/>
    <cellStyle name="4_III_Tagesbetreuung_2010_Rev1 5 2 4 3" xfId="31746" xr:uid="{00000000-0005-0000-0000-0000A30A0000}"/>
    <cellStyle name="4_III_Tagesbetreuung_2010_Rev1 6" xfId="466" xr:uid="{00000000-0005-0000-0000-0000A40A0000}"/>
    <cellStyle name="4_III_Tagesbetreuung_2010_Rev1 6 2" xfId="12709" xr:uid="{00000000-0005-0000-0000-0000A50A0000}"/>
    <cellStyle name="4_III_Tagesbetreuung_2010_Rev1 6 2 2" xfId="13754" xr:uid="{00000000-0005-0000-0000-0000A60A0000}"/>
    <cellStyle name="4_III_Tagesbetreuung_2010_Rev1 6 2 2 2" xfId="16123" xr:uid="{00000000-0005-0000-0000-0000A70A0000}"/>
    <cellStyle name="4_III_Tagesbetreuung_2010_Rev1 6 2 2 2 2" xfId="23282" xr:uid="{00000000-0005-0000-0000-0000A80A0000}"/>
    <cellStyle name="4_III_Tagesbetreuung_2010_Rev1 6 2 2 2 2 2" xfId="37597" xr:uid="{00000000-0005-0000-0000-0000A90A0000}"/>
    <cellStyle name="4_III_Tagesbetreuung_2010_Rev1 6 2 2 2 3" xfId="30438" xr:uid="{00000000-0005-0000-0000-0000AA0A0000}"/>
    <cellStyle name="4_III_Tagesbetreuung_2010_Rev1 6 2 2 3" xfId="18477" xr:uid="{00000000-0005-0000-0000-0000AB0A0000}"/>
    <cellStyle name="4_III_Tagesbetreuung_2010_Rev1 6 2 2 3 2" xfId="25614" xr:uid="{00000000-0005-0000-0000-0000AC0A0000}"/>
    <cellStyle name="4_III_Tagesbetreuung_2010_Rev1 6 2 2 3 2 2" xfId="39929" xr:uid="{00000000-0005-0000-0000-0000AD0A0000}"/>
    <cellStyle name="4_III_Tagesbetreuung_2010_Rev1 6 2 2 3 3" xfId="32792" xr:uid="{00000000-0005-0000-0000-0000AE0A0000}"/>
    <cellStyle name="4_III_Tagesbetreuung_2010_Rev1 6 2 2 4" xfId="20002" xr:uid="{00000000-0005-0000-0000-0000AF0A0000}"/>
    <cellStyle name="4_III_Tagesbetreuung_2010_Rev1 6 2 2 4 2" xfId="27139" xr:uid="{00000000-0005-0000-0000-0000B00A0000}"/>
    <cellStyle name="4_III_Tagesbetreuung_2010_Rev1 6 2 2 4 2 2" xfId="41454" xr:uid="{00000000-0005-0000-0000-0000B10A0000}"/>
    <cellStyle name="4_III_Tagesbetreuung_2010_Rev1 6 2 2 4 3" xfId="34317" xr:uid="{00000000-0005-0000-0000-0000B20A0000}"/>
    <cellStyle name="4_III_Tagesbetreuung_2010_Rev1 6 2 2 5" xfId="21217" xr:uid="{00000000-0005-0000-0000-0000B30A0000}"/>
    <cellStyle name="4_III_Tagesbetreuung_2010_Rev1 6 2 2 5 2" xfId="35532" xr:uid="{00000000-0005-0000-0000-0000B40A0000}"/>
    <cellStyle name="4_III_Tagesbetreuung_2010_Rev1 6 2 2 6" xfId="28354" xr:uid="{00000000-0005-0000-0000-0000B50A0000}"/>
    <cellStyle name="4_III_Tagesbetreuung_2010_Rev1 6 2 3" xfId="15078" xr:uid="{00000000-0005-0000-0000-0000B60A0000}"/>
    <cellStyle name="4_III_Tagesbetreuung_2010_Rev1 6 2 3 2" xfId="22237" xr:uid="{00000000-0005-0000-0000-0000B70A0000}"/>
    <cellStyle name="4_III_Tagesbetreuung_2010_Rev1 6 2 3 2 2" xfId="36552" xr:uid="{00000000-0005-0000-0000-0000B80A0000}"/>
    <cellStyle name="4_III_Tagesbetreuung_2010_Rev1 6 2 3 3" xfId="29393" xr:uid="{00000000-0005-0000-0000-0000B90A0000}"/>
    <cellStyle name="4_III_Tagesbetreuung_2010_Rev1 6 2 4" xfId="17432" xr:uid="{00000000-0005-0000-0000-0000BA0A0000}"/>
    <cellStyle name="4_III_Tagesbetreuung_2010_Rev1 6 2 4 2" xfId="24569" xr:uid="{00000000-0005-0000-0000-0000BB0A0000}"/>
    <cellStyle name="4_III_Tagesbetreuung_2010_Rev1 6 2 4 2 2" xfId="38884" xr:uid="{00000000-0005-0000-0000-0000BC0A0000}"/>
    <cellStyle name="4_III_Tagesbetreuung_2010_Rev1 6 2 4 3" xfId="31747" xr:uid="{00000000-0005-0000-0000-0000BD0A0000}"/>
    <cellStyle name="4_III_Tagesbetreuung_2010_Rev1 7" xfId="467" xr:uid="{00000000-0005-0000-0000-0000BE0A0000}"/>
    <cellStyle name="4_III_Tagesbetreuung_2010_Rev1 7 2" xfId="12710" xr:uid="{00000000-0005-0000-0000-0000BF0A0000}"/>
    <cellStyle name="4_III_Tagesbetreuung_2010_Rev1 7 2 2" xfId="14605" xr:uid="{00000000-0005-0000-0000-0000C00A0000}"/>
    <cellStyle name="4_III_Tagesbetreuung_2010_Rev1 7 2 2 2" xfId="16968" xr:uid="{00000000-0005-0000-0000-0000C10A0000}"/>
    <cellStyle name="4_III_Tagesbetreuung_2010_Rev1 7 2 2 2 2" xfId="24127" xr:uid="{00000000-0005-0000-0000-0000C20A0000}"/>
    <cellStyle name="4_III_Tagesbetreuung_2010_Rev1 7 2 2 2 2 2" xfId="38442" xr:uid="{00000000-0005-0000-0000-0000C30A0000}"/>
    <cellStyle name="4_III_Tagesbetreuung_2010_Rev1 7 2 2 2 3" xfId="31283" xr:uid="{00000000-0005-0000-0000-0000C40A0000}"/>
    <cellStyle name="4_III_Tagesbetreuung_2010_Rev1 7 2 2 3" xfId="19322" xr:uid="{00000000-0005-0000-0000-0000C50A0000}"/>
    <cellStyle name="4_III_Tagesbetreuung_2010_Rev1 7 2 2 3 2" xfId="26459" xr:uid="{00000000-0005-0000-0000-0000C60A0000}"/>
    <cellStyle name="4_III_Tagesbetreuung_2010_Rev1 7 2 2 3 2 2" xfId="40774" xr:uid="{00000000-0005-0000-0000-0000C70A0000}"/>
    <cellStyle name="4_III_Tagesbetreuung_2010_Rev1 7 2 2 3 3" xfId="33637" xr:uid="{00000000-0005-0000-0000-0000C80A0000}"/>
    <cellStyle name="4_III_Tagesbetreuung_2010_Rev1 7 2 2 4" xfId="20620" xr:uid="{00000000-0005-0000-0000-0000C90A0000}"/>
    <cellStyle name="4_III_Tagesbetreuung_2010_Rev1 7 2 2 4 2" xfId="27757" xr:uid="{00000000-0005-0000-0000-0000CA0A0000}"/>
    <cellStyle name="4_III_Tagesbetreuung_2010_Rev1 7 2 2 4 2 2" xfId="42072" xr:uid="{00000000-0005-0000-0000-0000CB0A0000}"/>
    <cellStyle name="4_III_Tagesbetreuung_2010_Rev1 7 2 2 4 3" xfId="34935" xr:uid="{00000000-0005-0000-0000-0000CC0A0000}"/>
    <cellStyle name="4_III_Tagesbetreuung_2010_Rev1 7 2 2 5" xfId="21835" xr:uid="{00000000-0005-0000-0000-0000CD0A0000}"/>
    <cellStyle name="4_III_Tagesbetreuung_2010_Rev1 7 2 2 5 2" xfId="36150" xr:uid="{00000000-0005-0000-0000-0000CE0A0000}"/>
    <cellStyle name="4_III_Tagesbetreuung_2010_Rev1 7 2 2 6" xfId="28972" xr:uid="{00000000-0005-0000-0000-0000CF0A0000}"/>
    <cellStyle name="4_III_Tagesbetreuung_2010_Rev1 7 2 3" xfId="15079" xr:uid="{00000000-0005-0000-0000-0000D00A0000}"/>
    <cellStyle name="4_III_Tagesbetreuung_2010_Rev1 7 2 3 2" xfId="22238" xr:uid="{00000000-0005-0000-0000-0000D10A0000}"/>
    <cellStyle name="4_III_Tagesbetreuung_2010_Rev1 7 2 3 2 2" xfId="36553" xr:uid="{00000000-0005-0000-0000-0000D20A0000}"/>
    <cellStyle name="4_III_Tagesbetreuung_2010_Rev1 7 2 3 3" xfId="29394" xr:uid="{00000000-0005-0000-0000-0000D30A0000}"/>
    <cellStyle name="4_III_Tagesbetreuung_2010_Rev1 7 2 4" xfId="17433" xr:uid="{00000000-0005-0000-0000-0000D40A0000}"/>
    <cellStyle name="4_III_Tagesbetreuung_2010_Rev1 7 2 4 2" xfId="24570" xr:uid="{00000000-0005-0000-0000-0000D50A0000}"/>
    <cellStyle name="4_III_Tagesbetreuung_2010_Rev1 7 2 4 2 2" xfId="38885" xr:uid="{00000000-0005-0000-0000-0000D60A0000}"/>
    <cellStyle name="4_III_Tagesbetreuung_2010_Rev1 7 2 4 3" xfId="31748" xr:uid="{00000000-0005-0000-0000-0000D70A0000}"/>
    <cellStyle name="4_III_Tagesbetreuung_2010_Rev1 8" xfId="468" xr:uid="{00000000-0005-0000-0000-0000D80A0000}"/>
    <cellStyle name="4_III_Tagesbetreuung_2010_Rev1 8 2" xfId="12711" xr:uid="{00000000-0005-0000-0000-0000D90A0000}"/>
    <cellStyle name="4_III_Tagesbetreuung_2010_Rev1 8 2 2" xfId="13655" xr:uid="{00000000-0005-0000-0000-0000DA0A0000}"/>
    <cellStyle name="4_III_Tagesbetreuung_2010_Rev1 8 2 2 2" xfId="16024" xr:uid="{00000000-0005-0000-0000-0000DB0A0000}"/>
    <cellStyle name="4_III_Tagesbetreuung_2010_Rev1 8 2 2 2 2" xfId="23183" xr:uid="{00000000-0005-0000-0000-0000DC0A0000}"/>
    <cellStyle name="4_III_Tagesbetreuung_2010_Rev1 8 2 2 2 2 2" xfId="37498" xr:uid="{00000000-0005-0000-0000-0000DD0A0000}"/>
    <cellStyle name="4_III_Tagesbetreuung_2010_Rev1 8 2 2 2 3" xfId="30339" xr:uid="{00000000-0005-0000-0000-0000DE0A0000}"/>
    <cellStyle name="4_III_Tagesbetreuung_2010_Rev1 8 2 2 3" xfId="18378" xr:uid="{00000000-0005-0000-0000-0000DF0A0000}"/>
    <cellStyle name="4_III_Tagesbetreuung_2010_Rev1 8 2 2 3 2" xfId="25515" xr:uid="{00000000-0005-0000-0000-0000E00A0000}"/>
    <cellStyle name="4_III_Tagesbetreuung_2010_Rev1 8 2 2 3 2 2" xfId="39830" xr:uid="{00000000-0005-0000-0000-0000E10A0000}"/>
    <cellStyle name="4_III_Tagesbetreuung_2010_Rev1 8 2 2 3 3" xfId="32693" xr:uid="{00000000-0005-0000-0000-0000E20A0000}"/>
    <cellStyle name="4_III_Tagesbetreuung_2010_Rev1 8 2 2 4" xfId="19904" xr:uid="{00000000-0005-0000-0000-0000E30A0000}"/>
    <cellStyle name="4_III_Tagesbetreuung_2010_Rev1 8 2 2 4 2" xfId="27041" xr:uid="{00000000-0005-0000-0000-0000E40A0000}"/>
    <cellStyle name="4_III_Tagesbetreuung_2010_Rev1 8 2 2 4 2 2" xfId="41356" xr:uid="{00000000-0005-0000-0000-0000E50A0000}"/>
    <cellStyle name="4_III_Tagesbetreuung_2010_Rev1 8 2 2 4 3" xfId="34219" xr:uid="{00000000-0005-0000-0000-0000E60A0000}"/>
    <cellStyle name="4_III_Tagesbetreuung_2010_Rev1 8 2 2 5" xfId="21119" xr:uid="{00000000-0005-0000-0000-0000E70A0000}"/>
    <cellStyle name="4_III_Tagesbetreuung_2010_Rev1 8 2 2 5 2" xfId="35434" xr:uid="{00000000-0005-0000-0000-0000E80A0000}"/>
    <cellStyle name="4_III_Tagesbetreuung_2010_Rev1 8 2 2 6" xfId="28256" xr:uid="{00000000-0005-0000-0000-0000E90A0000}"/>
    <cellStyle name="4_III_Tagesbetreuung_2010_Rev1 8 2 3" xfId="15080" xr:uid="{00000000-0005-0000-0000-0000EA0A0000}"/>
    <cellStyle name="4_III_Tagesbetreuung_2010_Rev1 8 2 3 2" xfId="22239" xr:uid="{00000000-0005-0000-0000-0000EB0A0000}"/>
    <cellStyle name="4_III_Tagesbetreuung_2010_Rev1 8 2 3 2 2" xfId="36554" xr:uid="{00000000-0005-0000-0000-0000EC0A0000}"/>
    <cellStyle name="4_III_Tagesbetreuung_2010_Rev1 8 2 3 3" xfId="29395" xr:uid="{00000000-0005-0000-0000-0000ED0A0000}"/>
    <cellStyle name="4_III_Tagesbetreuung_2010_Rev1 8 2 4" xfId="17434" xr:uid="{00000000-0005-0000-0000-0000EE0A0000}"/>
    <cellStyle name="4_III_Tagesbetreuung_2010_Rev1 8 2 4 2" xfId="24571" xr:uid="{00000000-0005-0000-0000-0000EF0A0000}"/>
    <cellStyle name="4_III_Tagesbetreuung_2010_Rev1 8 2 4 2 2" xfId="38886" xr:uid="{00000000-0005-0000-0000-0000F00A0000}"/>
    <cellStyle name="4_III_Tagesbetreuung_2010_Rev1 8 2 4 3" xfId="31749" xr:uid="{00000000-0005-0000-0000-0000F10A0000}"/>
    <cellStyle name="4_III_Tagesbetreuung_2010_Rev1 9" xfId="12682" xr:uid="{00000000-0005-0000-0000-0000F20A0000}"/>
    <cellStyle name="4_III_Tagesbetreuung_2010_Rev1 9 2" xfId="13741" xr:uid="{00000000-0005-0000-0000-0000F30A0000}"/>
    <cellStyle name="4_III_Tagesbetreuung_2010_Rev1 9 2 2" xfId="16110" xr:uid="{00000000-0005-0000-0000-0000F40A0000}"/>
    <cellStyle name="4_III_Tagesbetreuung_2010_Rev1 9 2 2 2" xfId="23269" xr:uid="{00000000-0005-0000-0000-0000F50A0000}"/>
    <cellStyle name="4_III_Tagesbetreuung_2010_Rev1 9 2 2 2 2" xfId="37584" xr:uid="{00000000-0005-0000-0000-0000F60A0000}"/>
    <cellStyle name="4_III_Tagesbetreuung_2010_Rev1 9 2 2 3" xfId="30425" xr:uid="{00000000-0005-0000-0000-0000F70A0000}"/>
    <cellStyle name="4_III_Tagesbetreuung_2010_Rev1 9 2 3" xfId="18464" xr:uid="{00000000-0005-0000-0000-0000F80A0000}"/>
    <cellStyle name="4_III_Tagesbetreuung_2010_Rev1 9 2 3 2" xfId="25601" xr:uid="{00000000-0005-0000-0000-0000F90A0000}"/>
    <cellStyle name="4_III_Tagesbetreuung_2010_Rev1 9 2 3 2 2" xfId="39916" xr:uid="{00000000-0005-0000-0000-0000FA0A0000}"/>
    <cellStyle name="4_III_Tagesbetreuung_2010_Rev1 9 2 3 3" xfId="32779" xr:uid="{00000000-0005-0000-0000-0000FB0A0000}"/>
    <cellStyle name="4_III_Tagesbetreuung_2010_Rev1 9 2 4" xfId="19990" xr:uid="{00000000-0005-0000-0000-0000FC0A0000}"/>
    <cellStyle name="4_III_Tagesbetreuung_2010_Rev1 9 2 4 2" xfId="27127" xr:uid="{00000000-0005-0000-0000-0000FD0A0000}"/>
    <cellStyle name="4_III_Tagesbetreuung_2010_Rev1 9 2 4 2 2" xfId="41442" xr:uid="{00000000-0005-0000-0000-0000FE0A0000}"/>
    <cellStyle name="4_III_Tagesbetreuung_2010_Rev1 9 2 4 3" xfId="34305" xr:uid="{00000000-0005-0000-0000-0000FF0A0000}"/>
    <cellStyle name="4_III_Tagesbetreuung_2010_Rev1 9 2 5" xfId="21205" xr:uid="{00000000-0005-0000-0000-0000000B0000}"/>
    <cellStyle name="4_III_Tagesbetreuung_2010_Rev1 9 2 5 2" xfId="35520" xr:uid="{00000000-0005-0000-0000-0000010B0000}"/>
    <cellStyle name="4_III_Tagesbetreuung_2010_Rev1 9 2 6" xfId="28342" xr:uid="{00000000-0005-0000-0000-0000020B0000}"/>
    <cellStyle name="4_III_Tagesbetreuung_2010_Rev1 9 3" xfId="15051" xr:uid="{00000000-0005-0000-0000-0000030B0000}"/>
    <cellStyle name="4_III_Tagesbetreuung_2010_Rev1 9 3 2" xfId="22210" xr:uid="{00000000-0005-0000-0000-0000040B0000}"/>
    <cellStyle name="4_III_Tagesbetreuung_2010_Rev1 9 3 2 2" xfId="36525" xr:uid="{00000000-0005-0000-0000-0000050B0000}"/>
    <cellStyle name="4_III_Tagesbetreuung_2010_Rev1 9 3 3" xfId="29366" xr:uid="{00000000-0005-0000-0000-0000060B0000}"/>
    <cellStyle name="4_III_Tagesbetreuung_2010_Rev1 9 4" xfId="17405" xr:uid="{00000000-0005-0000-0000-0000070B0000}"/>
    <cellStyle name="4_III_Tagesbetreuung_2010_Rev1 9 4 2" xfId="24542" xr:uid="{00000000-0005-0000-0000-0000080B0000}"/>
    <cellStyle name="4_III_Tagesbetreuung_2010_Rev1 9 4 2 2" xfId="38857" xr:uid="{00000000-0005-0000-0000-0000090B0000}"/>
    <cellStyle name="4_III_Tagesbetreuung_2010_Rev1 9 4 3" xfId="31720" xr:uid="{00000000-0005-0000-0000-00000A0B0000}"/>
    <cellStyle name="4_leertabellen_teil_iii" xfId="213" xr:uid="{00000000-0005-0000-0000-00000B0B0000}"/>
    <cellStyle name="4_leertabellen_teil_iii 2" xfId="469" xr:uid="{00000000-0005-0000-0000-00000C0B0000}"/>
    <cellStyle name="4_leertabellen_teil_iii 2 2" xfId="470" xr:uid="{00000000-0005-0000-0000-00000D0B0000}"/>
    <cellStyle name="4_leertabellen_teil_iii 2 2 2" xfId="471" xr:uid="{00000000-0005-0000-0000-00000E0B0000}"/>
    <cellStyle name="4_leertabellen_teil_iii 2 2 2 2" xfId="12715" xr:uid="{00000000-0005-0000-0000-00000F0B0000}"/>
    <cellStyle name="4_leertabellen_teil_iii 2 2 2 2 2" xfId="14414" xr:uid="{00000000-0005-0000-0000-0000100B0000}"/>
    <cellStyle name="4_leertabellen_teil_iii 2 2 2 2 2 2" xfId="16783" xr:uid="{00000000-0005-0000-0000-0000110B0000}"/>
    <cellStyle name="4_leertabellen_teil_iii 2 2 2 2 2 2 2" xfId="23942" xr:uid="{00000000-0005-0000-0000-0000120B0000}"/>
    <cellStyle name="4_leertabellen_teil_iii 2 2 2 2 2 2 2 2" xfId="38257" xr:uid="{00000000-0005-0000-0000-0000130B0000}"/>
    <cellStyle name="4_leertabellen_teil_iii 2 2 2 2 2 2 3" xfId="31098" xr:uid="{00000000-0005-0000-0000-0000140B0000}"/>
    <cellStyle name="4_leertabellen_teil_iii 2 2 2 2 2 3" xfId="19137" xr:uid="{00000000-0005-0000-0000-0000150B0000}"/>
    <cellStyle name="4_leertabellen_teil_iii 2 2 2 2 2 3 2" xfId="26274" xr:uid="{00000000-0005-0000-0000-0000160B0000}"/>
    <cellStyle name="4_leertabellen_teil_iii 2 2 2 2 2 3 2 2" xfId="40589" xr:uid="{00000000-0005-0000-0000-0000170B0000}"/>
    <cellStyle name="4_leertabellen_teil_iii 2 2 2 2 2 3 3" xfId="33452" xr:uid="{00000000-0005-0000-0000-0000180B0000}"/>
    <cellStyle name="4_leertabellen_teil_iii 2 2 2 2 2 4" xfId="20470" xr:uid="{00000000-0005-0000-0000-0000190B0000}"/>
    <cellStyle name="4_leertabellen_teil_iii 2 2 2 2 2 4 2" xfId="27607" xr:uid="{00000000-0005-0000-0000-00001A0B0000}"/>
    <cellStyle name="4_leertabellen_teil_iii 2 2 2 2 2 4 2 2" xfId="41922" xr:uid="{00000000-0005-0000-0000-00001B0B0000}"/>
    <cellStyle name="4_leertabellen_teil_iii 2 2 2 2 2 4 3" xfId="34785" xr:uid="{00000000-0005-0000-0000-00001C0B0000}"/>
    <cellStyle name="4_leertabellen_teil_iii 2 2 2 2 2 5" xfId="21685" xr:uid="{00000000-0005-0000-0000-00001D0B0000}"/>
    <cellStyle name="4_leertabellen_teil_iii 2 2 2 2 2 5 2" xfId="36000" xr:uid="{00000000-0005-0000-0000-00001E0B0000}"/>
    <cellStyle name="4_leertabellen_teil_iii 2 2 2 2 2 6" xfId="28822" xr:uid="{00000000-0005-0000-0000-00001F0B0000}"/>
    <cellStyle name="4_leertabellen_teil_iii 2 2 2 2 3" xfId="15084" xr:uid="{00000000-0005-0000-0000-0000200B0000}"/>
    <cellStyle name="4_leertabellen_teil_iii 2 2 2 2 3 2" xfId="22243" xr:uid="{00000000-0005-0000-0000-0000210B0000}"/>
    <cellStyle name="4_leertabellen_teil_iii 2 2 2 2 3 2 2" xfId="36558" xr:uid="{00000000-0005-0000-0000-0000220B0000}"/>
    <cellStyle name="4_leertabellen_teil_iii 2 2 2 2 3 3" xfId="29399" xr:uid="{00000000-0005-0000-0000-0000230B0000}"/>
    <cellStyle name="4_leertabellen_teil_iii 2 2 2 2 4" xfId="17438" xr:uid="{00000000-0005-0000-0000-0000240B0000}"/>
    <cellStyle name="4_leertabellen_teil_iii 2 2 2 2 4 2" xfId="24575" xr:uid="{00000000-0005-0000-0000-0000250B0000}"/>
    <cellStyle name="4_leertabellen_teil_iii 2 2 2 2 4 2 2" xfId="38890" xr:uid="{00000000-0005-0000-0000-0000260B0000}"/>
    <cellStyle name="4_leertabellen_teil_iii 2 2 2 2 4 3" xfId="31753" xr:uid="{00000000-0005-0000-0000-0000270B0000}"/>
    <cellStyle name="4_leertabellen_teil_iii 2 2 3" xfId="472" xr:uid="{00000000-0005-0000-0000-0000280B0000}"/>
    <cellStyle name="4_leertabellen_teil_iii 2 2 3 2" xfId="12716" xr:uid="{00000000-0005-0000-0000-0000290B0000}"/>
    <cellStyle name="4_leertabellen_teil_iii 2 2 3 2 2" xfId="13385" xr:uid="{00000000-0005-0000-0000-00002A0B0000}"/>
    <cellStyle name="4_leertabellen_teil_iii 2 2 3 2 2 2" xfId="15754" xr:uid="{00000000-0005-0000-0000-00002B0B0000}"/>
    <cellStyle name="4_leertabellen_teil_iii 2 2 3 2 2 2 2" xfId="22913" xr:uid="{00000000-0005-0000-0000-00002C0B0000}"/>
    <cellStyle name="4_leertabellen_teil_iii 2 2 3 2 2 2 2 2" xfId="37228" xr:uid="{00000000-0005-0000-0000-00002D0B0000}"/>
    <cellStyle name="4_leertabellen_teil_iii 2 2 3 2 2 2 3" xfId="30069" xr:uid="{00000000-0005-0000-0000-00002E0B0000}"/>
    <cellStyle name="4_leertabellen_teil_iii 2 2 3 2 2 3" xfId="18108" xr:uid="{00000000-0005-0000-0000-00002F0B0000}"/>
    <cellStyle name="4_leertabellen_teil_iii 2 2 3 2 2 3 2" xfId="25245" xr:uid="{00000000-0005-0000-0000-0000300B0000}"/>
    <cellStyle name="4_leertabellen_teil_iii 2 2 3 2 2 3 2 2" xfId="39560" xr:uid="{00000000-0005-0000-0000-0000310B0000}"/>
    <cellStyle name="4_leertabellen_teil_iii 2 2 3 2 2 3 3" xfId="32423" xr:uid="{00000000-0005-0000-0000-0000320B0000}"/>
    <cellStyle name="4_leertabellen_teil_iii 2 2 3 2 2 4" xfId="19812" xr:uid="{00000000-0005-0000-0000-0000330B0000}"/>
    <cellStyle name="4_leertabellen_teil_iii 2 2 3 2 2 4 2" xfId="26949" xr:uid="{00000000-0005-0000-0000-0000340B0000}"/>
    <cellStyle name="4_leertabellen_teil_iii 2 2 3 2 2 4 2 2" xfId="41264" xr:uid="{00000000-0005-0000-0000-0000350B0000}"/>
    <cellStyle name="4_leertabellen_teil_iii 2 2 3 2 2 4 3" xfId="34127" xr:uid="{00000000-0005-0000-0000-0000360B0000}"/>
    <cellStyle name="4_leertabellen_teil_iii 2 2 3 2 2 5" xfId="21027" xr:uid="{00000000-0005-0000-0000-0000370B0000}"/>
    <cellStyle name="4_leertabellen_teil_iii 2 2 3 2 2 5 2" xfId="35342" xr:uid="{00000000-0005-0000-0000-0000380B0000}"/>
    <cellStyle name="4_leertabellen_teil_iii 2 2 3 2 2 6" xfId="28164" xr:uid="{00000000-0005-0000-0000-0000390B0000}"/>
    <cellStyle name="4_leertabellen_teil_iii 2 2 3 2 3" xfId="15085" xr:uid="{00000000-0005-0000-0000-00003A0B0000}"/>
    <cellStyle name="4_leertabellen_teil_iii 2 2 3 2 3 2" xfId="22244" xr:uid="{00000000-0005-0000-0000-00003B0B0000}"/>
    <cellStyle name="4_leertabellen_teil_iii 2 2 3 2 3 2 2" xfId="36559" xr:uid="{00000000-0005-0000-0000-00003C0B0000}"/>
    <cellStyle name="4_leertabellen_teil_iii 2 2 3 2 3 3" xfId="29400" xr:uid="{00000000-0005-0000-0000-00003D0B0000}"/>
    <cellStyle name="4_leertabellen_teil_iii 2 2 3 2 4" xfId="17439" xr:uid="{00000000-0005-0000-0000-00003E0B0000}"/>
    <cellStyle name="4_leertabellen_teil_iii 2 2 3 2 4 2" xfId="24576" xr:uid="{00000000-0005-0000-0000-00003F0B0000}"/>
    <cellStyle name="4_leertabellen_teil_iii 2 2 3 2 4 2 2" xfId="38891" xr:uid="{00000000-0005-0000-0000-0000400B0000}"/>
    <cellStyle name="4_leertabellen_teil_iii 2 2 3 2 4 3" xfId="31754" xr:uid="{00000000-0005-0000-0000-0000410B0000}"/>
    <cellStyle name="4_leertabellen_teil_iii 2 2 4" xfId="473" xr:uid="{00000000-0005-0000-0000-0000420B0000}"/>
    <cellStyle name="4_leertabellen_teil_iii 2 2 4 2" xfId="12717" xr:uid="{00000000-0005-0000-0000-0000430B0000}"/>
    <cellStyle name="4_leertabellen_teil_iii 2 2 4 2 2" xfId="14086" xr:uid="{00000000-0005-0000-0000-0000440B0000}"/>
    <cellStyle name="4_leertabellen_teil_iii 2 2 4 2 2 2" xfId="16455" xr:uid="{00000000-0005-0000-0000-0000450B0000}"/>
    <cellStyle name="4_leertabellen_teil_iii 2 2 4 2 2 2 2" xfId="23614" xr:uid="{00000000-0005-0000-0000-0000460B0000}"/>
    <cellStyle name="4_leertabellen_teil_iii 2 2 4 2 2 2 2 2" xfId="37929" xr:uid="{00000000-0005-0000-0000-0000470B0000}"/>
    <cellStyle name="4_leertabellen_teil_iii 2 2 4 2 2 2 3" xfId="30770" xr:uid="{00000000-0005-0000-0000-0000480B0000}"/>
    <cellStyle name="4_leertabellen_teil_iii 2 2 4 2 2 3" xfId="18809" xr:uid="{00000000-0005-0000-0000-0000490B0000}"/>
    <cellStyle name="4_leertabellen_teil_iii 2 2 4 2 2 3 2" xfId="25946" xr:uid="{00000000-0005-0000-0000-00004A0B0000}"/>
    <cellStyle name="4_leertabellen_teil_iii 2 2 4 2 2 3 2 2" xfId="40261" xr:uid="{00000000-0005-0000-0000-00004B0B0000}"/>
    <cellStyle name="4_leertabellen_teil_iii 2 2 4 2 2 3 3" xfId="33124" xr:uid="{00000000-0005-0000-0000-00004C0B0000}"/>
    <cellStyle name="4_leertabellen_teil_iii 2 2 4 2 2 4" xfId="20146" xr:uid="{00000000-0005-0000-0000-00004D0B0000}"/>
    <cellStyle name="4_leertabellen_teil_iii 2 2 4 2 2 4 2" xfId="27283" xr:uid="{00000000-0005-0000-0000-00004E0B0000}"/>
    <cellStyle name="4_leertabellen_teil_iii 2 2 4 2 2 4 2 2" xfId="41598" xr:uid="{00000000-0005-0000-0000-00004F0B0000}"/>
    <cellStyle name="4_leertabellen_teil_iii 2 2 4 2 2 4 3" xfId="34461" xr:uid="{00000000-0005-0000-0000-0000500B0000}"/>
    <cellStyle name="4_leertabellen_teil_iii 2 2 4 2 2 5" xfId="21361" xr:uid="{00000000-0005-0000-0000-0000510B0000}"/>
    <cellStyle name="4_leertabellen_teil_iii 2 2 4 2 2 5 2" xfId="35676" xr:uid="{00000000-0005-0000-0000-0000520B0000}"/>
    <cellStyle name="4_leertabellen_teil_iii 2 2 4 2 2 6" xfId="28498" xr:uid="{00000000-0005-0000-0000-0000530B0000}"/>
    <cellStyle name="4_leertabellen_teil_iii 2 2 4 2 3" xfId="15086" xr:uid="{00000000-0005-0000-0000-0000540B0000}"/>
    <cellStyle name="4_leertabellen_teil_iii 2 2 4 2 3 2" xfId="22245" xr:uid="{00000000-0005-0000-0000-0000550B0000}"/>
    <cellStyle name="4_leertabellen_teil_iii 2 2 4 2 3 2 2" xfId="36560" xr:uid="{00000000-0005-0000-0000-0000560B0000}"/>
    <cellStyle name="4_leertabellen_teil_iii 2 2 4 2 3 3" xfId="29401" xr:uid="{00000000-0005-0000-0000-0000570B0000}"/>
    <cellStyle name="4_leertabellen_teil_iii 2 2 4 2 4" xfId="17440" xr:uid="{00000000-0005-0000-0000-0000580B0000}"/>
    <cellStyle name="4_leertabellen_teil_iii 2 2 4 2 4 2" xfId="24577" xr:uid="{00000000-0005-0000-0000-0000590B0000}"/>
    <cellStyle name="4_leertabellen_teil_iii 2 2 4 2 4 2 2" xfId="38892" xr:uid="{00000000-0005-0000-0000-00005A0B0000}"/>
    <cellStyle name="4_leertabellen_teil_iii 2 2 4 2 4 3" xfId="31755" xr:uid="{00000000-0005-0000-0000-00005B0B0000}"/>
    <cellStyle name="4_leertabellen_teil_iii 2 2 5" xfId="474" xr:uid="{00000000-0005-0000-0000-00005C0B0000}"/>
    <cellStyle name="4_leertabellen_teil_iii 2 2 5 2" xfId="12718" xr:uid="{00000000-0005-0000-0000-00005D0B0000}"/>
    <cellStyle name="4_leertabellen_teil_iii 2 2 5 2 2" xfId="14551" xr:uid="{00000000-0005-0000-0000-00005E0B0000}"/>
    <cellStyle name="4_leertabellen_teil_iii 2 2 5 2 2 2" xfId="16920" xr:uid="{00000000-0005-0000-0000-00005F0B0000}"/>
    <cellStyle name="4_leertabellen_teil_iii 2 2 5 2 2 2 2" xfId="24079" xr:uid="{00000000-0005-0000-0000-0000600B0000}"/>
    <cellStyle name="4_leertabellen_teil_iii 2 2 5 2 2 2 2 2" xfId="38394" xr:uid="{00000000-0005-0000-0000-0000610B0000}"/>
    <cellStyle name="4_leertabellen_teil_iii 2 2 5 2 2 2 3" xfId="31235" xr:uid="{00000000-0005-0000-0000-0000620B0000}"/>
    <cellStyle name="4_leertabellen_teil_iii 2 2 5 2 2 3" xfId="19274" xr:uid="{00000000-0005-0000-0000-0000630B0000}"/>
    <cellStyle name="4_leertabellen_teil_iii 2 2 5 2 2 3 2" xfId="26411" xr:uid="{00000000-0005-0000-0000-0000640B0000}"/>
    <cellStyle name="4_leertabellen_teil_iii 2 2 5 2 2 3 2 2" xfId="40726" xr:uid="{00000000-0005-0000-0000-0000650B0000}"/>
    <cellStyle name="4_leertabellen_teil_iii 2 2 5 2 2 3 3" xfId="33589" xr:uid="{00000000-0005-0000-0000-0000660B0000}"/>
    <cellStyle name="4_leertabellen_teil_iii 2 2 5 2 2 4" xfId="20572" xr:uid="{00000000-0005-0000-0000-0000670B0000}"/>
    <cellStyle name="4_leertabellen_teil_iii 2 2 5 2 2 4 2" xfId="27709" xr:uid="{00000000-0005-0000-0000-0000680B0000}"/>
    <cellStyle name="4_leertabellen_teil_iii 2 2 5 2 2 4 2 2" xfId="42024" xr:uid="{00000000-0005-0000-0000-0000690B0000}"/>
    <cellStyle name="4_leertabellen_teil_iii 2 2 5 2 2 4 3" xfId="34887" xr:uid="{00000000-0005-0000-0000-00006A0B0000}"/>
    <cellStyle name="4_leertabellen_teil_iii 2 2 5 2 2 5" xfId="21787" xr:uid="{00000000-0005-0000-0000-00006B0B0000}"/>
    <cellStyle name="4_leertabellen_teil_iii 2 2 5 2 2 5 2" xfId="36102" xr:uid="{00000000-0005-0000-0000-00006C0B0000}"/>
    <cellStyle name="4_leertabellen_teil_iii 2 2 5 2 2 6" xfId="28924" xr:uid="{00000000-0005-0000-0000-00006D0B0000}"/>
    <cellStyle name="4_leertabellen_teil_iii 2 2 5 2 3" xfId="15087" xr:uid="{00000000-0005-0000-0000-00006E0B0000}"/>
    <cellStyle name="4_leertabellen_teil_iii 2 2 5 2 3 2" xfId="22246" xr:uid="{00000000-0005-0000-0000-00006F0B0000}"/>
    <cellStyle name="4_leertabellen_teil_iii 2 2 5 2 3 2 2" xfId="36561" xr:uid="{00000000-0005-0000-0000-0000700B0000}"/>
    <cellStyle name="4_leertabellen_teil_iii 2 2 5 2 3 3" xfId="29402" xr:uid="{00000000-0005-0000-0000-0000710B0000}"/>
    <cellStyle name="4_leertabellen_teil_iii 2 2 5 2 4" xfId="17441" xr:uid="{00000000-0005-0000-0000-0000720B0000}"/>
    <cellStyle name="4_leertabellen_teil_iii 2 2 5 2 4 2" xfId="24578" xr:uid="{00000000-0005-0000-0000-0000730B0000}"/>
    <cellStyle name="4_leertabellen_teil_iii 2 2 5 2 4 2 2" xfId="38893" xr:uid="{00000000-0005-0000-0000-0000740B0000}"/>
    <cellStyle name="4_leertabellen_teil_iii 2 2 5 2 4 3" xfId="31756" xr:uid="{00000000-0005-0000-0000-0000750B0000}"/>
    <cellStyle name="4_leertabellen_teil_iii 2 2 6" xfId="12714" xr:uid="{00000000-0005-0000-0000-0000760B0000}"/>
    <cellStyle name="4_leertabellen_teil_iii 2 2 6 2" xfId="13520" xr:uid="{00000000-0005-0000-0000-0000770B0000}"/>
    <cellStyle name="4_leertabellen_teil_iii 2 2 6 2 2" xfId="15889" xr:uid="{00000000-0005-0000-0000-0000780B0000}"/>
    <cellStyle name="4_leertabellen_teil_iii 2 2 6 2 2 2" xfId="23048" xr:uid="{00000000-0005-0000-0000-0000790B0000}"/>
    <cellStyle name="4_leertabellen_teil_iii 2 2 6 2 2 2 2" xfId="37363" xr:uid="{00000000-0005-0000-0000-00007A0B0000}"/>
    <cellStyle name="4_leertabellen_teil_iii 2 2 6 2 2 3" xfId="30204" xr:uid="{00000000-0005-0000-0000-00007B0B0000}"/>
    <cellStyle name="4_leertabellen_teil_iii 2 2 6 2 3" xfId="18243" xr:uid="{00000000-0005-0000-0000-00007C0B0000}"/>
    <cellStyle name="4_leertabellen_teil_iii 2 2 6 2 3 2" xfId="25380" xr:uid="{00000000-0005-0000-0000-00007D0B0000}"/>
    <cellStyle name="4_leertabellen_teil_iii 2 2 6 2 3 2 2" xfId="39695" xr:uid="{00000000-0005-0000-0000-00007E0B0000}"/>
    <cellStyle name="4_leertabellen_teil_iii 2 2 6 2 3 3" xfId="32558" xr:uid="{00000000-0005-0000-0000-00007F0B0000}"/>
    <cellStyle name="4_leertabellen_teil_iii 2 2 6 2 4" xfId="19868" xr:uid="{00000000-0005-0000-0000-0000800B0000}"/>
    <cellStyle name="4_leertabellen_teil_iii 2 2 6 2 4 2" xfId="27005" xr:uid="{00000000-0005-0000-0000-0000810B0000}"/>
    <cellStyle name="4_leertabellen_teil_iii 2 2 6 2 4 2 2" xfId="41320" xr:uid="{00000000-0005-0000-0000-0000820B0000}"/>
    <cellStyle name="4_leertabellen_teil_iii 2 2 6 2 4 3" xfId="34183" xr:uid="{00000000-0005-0000-0000-0000830B0000}"/>
    <cellStyle name="4_leertabellen_teil_iii 2 2 6 2 5" xfId="21083" xr:uid="{00000000-0005-0000-0000-0000840B0000}"/>
    <cellStyle name="4_leertabellen_teil_iii 2 2 6 2 5 2" xfId="35398" xr:uid="{00000000-0005-0000-0000-0000850B0000}"/>
    <cellStyle name="4_leertabellen_teil_iii 2 2 6 2 6" xfId="28220" xr:uid="{00000000-0005-0000-0000-0000860B0000}"/>
    <cellStyle name="4_leertabellen_teil_iii 2 2 6 3" xfId="15083" xr:uid="{00000000-0005-0000-0000-0000870B0000}"/>
    <cellStyle name="4_leertabellen_teil_iii 2 2 6 3 2" xfId="22242" xr:uid="{00000000-0005-0000-0000-0000880B0000}"/>
    <cellStyle name="4_leertabellen_teil_iii 2 2 6 3 2 2" xfId="36557" xr:uid="{00000000-0005-0000-0000-0000890B0000}"/>
    <cellStyle name="4_leertabellen_teil_iii 2 2 6 3 3" xfId="29398" xr:uid="{00000000-0005-0000-0000-00008A0B0000}"/>
    <cellStyle name="4_leertabellen_teil_iii 2 2 6 4" xfId="17437" xr:uid="{00000000-0005-0000-0000-00008B0B0000}"/>
    <cellStyle name="4_leertabellen_teil_iii 2 2 6 4 2" xfId="24574" xr:uid="{00000000-0005-0000-0000-00008C0B0000}"/>
    <cellStyle name="4_leertabellen_teil_iii 2 2 6 4 2 2" xfId="38889" xr:uid="{00000000-0005-0000-0000-00008D0B0000}"/>
    <cellStyle name="4_leertabellen_teil_iii 2 2 6 4 3" xfId="31752" xr:uid="{00000000-0005-0000-0000-00008E0B0000}"/>
    <cellStyle name="4_leertabellen_teil_iii 2 3" xfId="475" xr:uid="{00000000-0005-0000-0000-00008F0B0000}"/>
    <cellStyle name="4_leertabellen_teil_iii 2 3 2" xfId="12719" xr:uid="{00000000-0005-0000-0000-0000900B0000}"/>
    <cellStyle name="4_leertabellen_teil_iii 2 3 2 2" xfId="14552" xr:uid="{00000000-0005-0000-0000-0000910B0000}"/>
    <cellStyle name="4_leertabellen_teil_iii 2 3 2 2 2" xfId="16921" xr:uid="{00000000-0005-0000-0000-0000920B0000}"/>
    <cellStyle name="4_leertabellen_teil_iii 2 3 2 2 2 2" xfId="24080" xr:uid="{00000000-0005-0000-0000-0000930B0000}"/>
    <cellStyle name="4_leertabellen_teil_iii 2 3 2 2 2 2 2" xfId="38395" xr:uid="{00000000-0005-0000-0000-0000940B0000}"/>
    <cellStyle name="4_leertabellen_teil_iii 2 3 2 2 2 3" xfId="31236" xr:uid="{00000000-0005-0000-0000-0000950B0000}"/>
    <cellStyle name="4_leertabellen_teil_iii 2 3 2 2 3" xfId="19275" xr:uid="{00000000-0005-0000-0000-0000960B0000}"/>
    <cellStyle name="4_leertabellen_teil_iii 2 3 2 2 3 2" xfId="26412" xr:uid="{00000000-0005-0000-0000-0000970B0000}"/>
    <cellStyle name="4_leertabellen_teil_iii 2 3 2 2 3 2 2" xfId="40727" xr:uid="{00000000-0005-0000-0000-0000980B0000}"/>
    <cellStyle name="4_leertabellen_teil_iii 2 3 2 2 3 3" xfId="33590" xr:uid="{00000000-0005-0000-0000-0000990B0000}"/>
    <cellStyle name="4_leertabellen_teil_iii 2 3 2 2 4" xfId="20573" xr:uid="{00000000-0005-0000-0000-00009A0B0000}"/>
    <cellStyle name="4_leertabellen_teil_iii 2 3 2 2 4 2" xfId="27710" xr:uid="{00000000-0005-0000-0000-00009B0B0000}"/>
    <cellStyle name="4_leertabellen_teil_iii 2 3 2 2 4 2 2" xfId="42025" xr:uid="{00000000-0005-0000-0000-00009C0B0000}"/>
    <cellStyle name="4_leertabellen_teil_iii 2 3 2 2 4 3" xfId="34888" xr:uid="{00000000-0005-0000-0000-00009D0B0000}"/>
    <cellStyle name="4_leertabellen_teil_iii 2 3 2 2 5" xfId="21788" xr:uid="{00000000-0005-0000-0000-00009E0B0000}"/>
    <cellStyle name="4_leertabellen_teil_iii 2 3 2 2 5 2" xfId="36103" xr:uid="{00000000-0005-0000-0000-00009F0B0000}"/>
    <cellStyle name="4_leertabellen_teil_iii 2 3 2 2 6" xfId="28925" xr:uid="{00000000-0005-0000-0000-0000A00B0000}"/>
    <cellStyle name="4_leertabellen_teil_iii 2 3 2 3" xfId="15088" xr:uid="{00000000-0005-0000-0000-0000A10B0000}"/>
    <cellStyle name="4_leertabellen_teil_iii 2 3 2 3 2" xfId="22247" xr:uid="{00000000-0005-0000-0000-0000A20B0000}"/>
    <cellStyle name="4_leertabellen_teil_iii 2 3 2 3 2 2" xfId="36562" xr:uid="{00000000-0005-0000-0000-0000A30B0000}"/>
    <cellStyle name="4_leertabellen_teil_iii 2 3 2 3 3" xfId="29403" xr:uid="{00000000-0005-0000-0000-0000A40B0000}"/>
    <cellStyle name="4_leertabellen_teil_iii 2 3 2 4" xfId="17442" xr:uid="{00000000-0005-0000-0000-0000A50B0000}"/>
    <cellStyle name="4_leertabellen_teil_iii 2 3 2 4 2" xfId="24579" xr:uid="{00000000-0005-0000-0000-0000A60B0000}"/>
    <cellStyle name="4_leertabellen_teil_iii 2 3 2 4 2 2" xfId="38894" xr:uid="{00000000-0005-0000-0000-0000A70B0000}"/>
    <cellStyle name="4_leertabellen_teil_iii 2 3 2 4 3" xfId="31757" xr:uid="{00000000-0005-0000-0000-0000A80B0000}"/>
    <cellStyle name="4_leertabellen_teil_iii 2 4" xfId="476" xr:uid="{00000000-0005-0000-0000-0000A90B0000}"/>
    <cellStyle name="4_leertabellen_teil_iii 2 4 2" xfId="12720" xr:uid="{00000000-0005-0000-0000-0000AA0B0000}"/>
    <cellStyle name="4_leertabellen_teil_iii 2 4 2 2" xfId="14034" xr:uid="{00000000-0005-0000-0000-0000AB0B0000}"/>
    <cellStyle name="4_leertabellen_teil_iii 2 4 2 2 2" xfId="16403" xr:uid="{00000000-0005-0000-0000-0000AC0B0000}"/>
    <cellStyle name="4_leertabellen_teil_iii 2 4 2 2 2 2" xfId="23562" xr:uid="{00000000-0005-0000-0000-0000AD0B0000}"/>
    <cellStyle name="4_leertabellen_teil_iii 2 4 2 2 2 2 2" xfId="37877" xr:uid="{00000000-0005-0000-0000-0000AE0B0000}"/>
    <cellStyle name="4_leertabellen_teil_iii 2 4 2 2 2 3" xfId="30718" xr:uid="{00000000-0005-0000-0000-0000AF0B0000}"/>
    <cellStyle name="4_leertabellen_teil_iii 2 4 2 2 3" xfId="18757" xr:uid="{00000000-0005-0000-0000-0000B00B0000}"/>
    <cellStyle name="4_leertabellen_teil_iii 2 4 2 2 3 2" xfId="25894" xr:uid="{00000000-0005-0000-0000-0000B10B0000}"/>
    <cellStyle name="4_leertabellen_teil_iii 2 4 2 2 3 2 2" xfId="40209" xr:uid="{00000000-0005-0000-0000-0000B20B0000}"/>
    <cellStyle name="4_leertabellen_teil_iii 2 4 2 2 3 3" xfId="33072" xr:uid="{00000000-0005-0000-0000-0000B30B0000}"/>
    <cellStyle name="4_leertabellen_teil_iii 2 4 2 2 4" xfId="20117" xr:uid="{00000000-0005-0000-0000-0000B40B0000}"/>
    <cellStyle name="4_leertabellen_teil_iii 2 4 2 2 4 2" xfId="27254" xr:uid="{00000000-0005-0000-0000-0000B50B0000}"/>
    <cellStyle name="4_leertabellen_teil_iii 2 4 2 2 4 2 2" xfId="41569" xr:uid="{00000000-0005-0000-0000-0000B60B0000}"/>
    <cellStyle name="4_leertabellen_teil_iii 2 4 2 2 4 3" xfId="34432" xr:uid="{00000000-0005-0000-0000-0000B70B0000}"/>
    <cellStyle name="4_leertabellen_teil_iii 2 4 2 2 5" xfId="21332" xr:uid="{00000000-0005-0000-0000-0000B80B0000}"/>
    <cellStyle name="4_leertabellen_teil_iii 2 4 2 2 5 2" xfId="35647" xr:uid="{00000000-0005-0000-0000-0000B90B0000}"/>
    <cellStyle name="4_leertabellen_teil_iii 2 4 2 2 6" xfId="28469" xr:uid="{00000000-0005-0000-0000-0000BA0B0000}"/>
    <cellStyle name="4_leertabellen_teil_iii 2 4 2 3" xfId="15089" xr:uid="{00000000-0005-0000-0000-0000BB0B0000}"/>
    <cellStyle name="4_leertabellen_teil_iii 2 4 2 3 2" xfId="22248" xr:uid="{00000000-0005-0000-0000-0000BC0B0000}"/>
    <cellStyle name="4_leertabellen_teil_iii 2 4 2 3 2 2" xfId="36563" xr:uid="{00000000-0005-0000-0000-0000BD0B0000}"/>
    <cellStyle name="4_leertabellen_teil_iii 2 4 2 3 3" xfId="29404" xr:uid="{00000000-0005-0000-0000-0000BE0B0000}"/>
    <cellStyle name="4_leertabellen_teil_iii 2 4 2 4" xfId="17443" xr:uid="{00000000-0005-0000-0000-0000BF0B0000}"/>
    <cellStyle name="4_leertabellen_teil_iii 2 4 2 4 2" xfId="24580" xr:uid="{00000000-0005-0000-0000-0000C00B0000}"/>
    <cellStyle name="4_leertabellen_teil_iii 2 4 2 4 2 2" xfId="38895" xr:uid="{00000000-0005-0000-0000-0000C10B0000}"/>
    <cellStyle name="4_leertabellen_teil_iii 2 4 2 4 3" xfId="31758" xr:uid="{00000000-0005-0000-0000-0000C20B0000}"/>
    <cellStyle name="4_leertabellen_teil_iii 2 5" xfId="477" xr:uid="{00000000-0005-0000-0000-0000C30B0000}"/>
    <cellStyle name="4_leertabellen_teil_iii 2 5 2" xfId="12721" xr:uid="{00000000-0005-0000-0000-0000C40B0000}"/>
    <cellStyle name="4_leertabellen_teil_iii 2 5 2 2" xfId="14457" xr:uid="{00000000-0005-0000-0000-0000C50B0000}"/>
    <cellStyle name="4_leertabellen_teil_iii 2 5 2 2 2" xfId="16826" xr:uid="{00000000-0005-0000-0000-0000C60B0000}"/>
    <cellStyle name="4_leertabellen_teil_iii 2 5 2 2 2 2" xfId="23985" xr:uid="{00000000-0005-0000-0000-0000C70B0000}"/>
    <cellStyle name="4_leertabellen_teil_iii 2 5 2 2 2 2 2" xfId="38300" xr:uid="{00000000-0005-0000-0000-0000C80B0000}"/>
    <cellStyle name="4_leertabellen_teil_iii 2 5 2 2 2 3" xfId="31141" xr:uid="{00000000-0005-0000-0000-0000C90B0000}"/>
    <cellStyle name="4_leertabellen_teil_iii 2 5 2 2 3" xfId="19180" xr:uid="{00000000-0005-0000-0000-0000CA0B0000}"/>
    <cellStyle name="4_leertabellen_teil_iii 2 5 2 2 3 2" xfId="26317" xr:uid="{00000000-0005-0000-0000-0000CB0B0000}"/>
    <cellStyle name="4_leertabellen_teil_iii 2 5 2 2 3 2 2" xfId="40632" xr:uid="{00000000-0005-0000-0000-0000CC0B0000}"/>
    <cellStyle name="4_leertabellen_teil_iii 2 5 2 2 3 3" xfId="33495" xr:uid="{00000000-0005-0000-0000-0000CD0B0000}"/>
    <cellStyle name="4_leertabellen_teil_iii 2 5 2 2 4" xfId="20487" xr:uid="{00000000-0005-0000-0000-0000CE0B0000}"/>
    <cellStyle name="4_leertabellen_teil_iii 2 5 2 2 4 2" xfId="27624" xr:uid="{00000000-0005-0000-0000-0000CF0B0000}"/>
    <cellStyle name="4_leertabellen_teil_iii 2 5 2 2 4 2 2" xfId="41939" xr:uid="{00000000-0005-0000-0000-0000D00B0000}"/>
    <cellStyle name="4_leertabellen_teil_iii 2 5 2 2 4 3" xfId="34802" xr:uid="{00000000-0005-0000-0000-0000D10B0000}"/>
    <cellStyle name="4_leertabellen_teil_iii 2 5 2 2 5" xfId="21702" xr:uid="{00000000-0005-0000-0000-0000D20B0000}"/>
    <cellStyle name="4_leertabellen_teil_iii 2 5 2 2 5 2" xfId="36017" xr:uid="{00000000-0005-0000-0000-0000D30B0000}"/>
    <cellStyle name="4_leertabellen_teil_iii 2 5 2 2 6" xfId="28839" xr:uid="{00000000-0005-0000-0000-0000D40B0000}"/>
    <cellStyle name="4_leertabellen_teil_iii 2 5 2 3" xfId="15090" xr:uid="{00000000-0005-0000-0000-0000D50B0000}"/>
    <cellStyle name="4_leertabellen_teil_iii 2 5 2 3 2" xfId="22249" xr:uid="{00000000-0005-0000-0000-0000D60B0000}"/>
    <cellStyle name="4_leertabellen_teil_iii 2 5 2 3 2 2" xfId="36564" xr:uid="{00000000-0005-0000-0000-0000D70B0000}"/>
    <cellStyle name="4_leertabellen_teil_iii 2 5 2 3 3" xfId="29405" xr:uid="{00000000-0005-0000-0000-0000D80B0000}"/>
    <cellStyle name="4_leertabellen_teil_iii 2 5 2 4" xfId="17444" xr:uid="{00000000-0005-0000-0000-0000D90B0000}"/>
    <cellStyle name="4_leertabellen_teil_iii 2 5 2 4 2" xfId="24581" xr:uid="{00000000-0005-0000-0000-0000DA0B0000}"/>
    <cellStyle name="4_leertabellen_teil_iii 2 5 2 4 2 2" xfId="38896" xr:uid="{00000000-0005-0000-0000-0000DB0B0000}"/>
    <cellStyle name="4_leertabellen_teil_iii 2 5 2 4 3" xfId="31759" xr:uid="{00000000-0005-0000-0000-0000DC0B0000}"/>
    <cellStyle name="4_leertabellen_teil_iii 2 6" xfId="478" xr:uid="{00000000-0005-0000-0000-0000DD0B0000}"/>
    <cellStyle name="4_leertabellen_teil_iii 2 6 2" xfId="12722" xr:uid="{00000000-0005-0000-0000-0000DE0B0000}"/>
    <cellStyle name="4_leertabellen_teil_iii 2 6 2 2" xfId="14448" xr:uid="{00000000-0005-0000-0000-0000DF0B0000}"/>
    <cellStyle name="4_leertabellen_teil_iii 2 6 2 2 2" xfId="16817" xr:uid="{00000000-0005-0000-0000-0000E00B0000}"/>
    <cellStyle name="4_leertabellen_teil_iii 2 6 2 2 2 2" xfId="23976" xr:uid="{00000000-0005-0000-0000-0000E10B0000}"/>
    <cellStyle name="4_leertabellen_teil_iii 2 6 2 2 2 2 2" xfId="38291" xr:uid="{00000000-0005-0000-0000-0000E20B0000}"/>
    <cellStyle name="4_leertabellen_teil_iii 2 6 2 2 2 3" xfId="31132" xr:uid="{00000000-0005-0000-0000-0000E30B0000}"/>
    <cellStyle name="4_leertabellen_teil_iii 2 6 2 2 3" xfId="19171" xr:uid="{00000000-0005-0000-0000-0000E40B0000}"/>
    <cellStyle name="4_leertabellen_teil_iii 2 6 2 2 3 2" xfId="26308" xr:uid="{00000000-0005-0000-0000-0000E50B0000}"/>
    <cellStyle name="4_leertabellen_teil_iii 2 6 2 2 3 2 2" xfId="40623" xr:uid="{00000000-0005-0000-0000-0000E60B0000}"/>
    <cellStyle name="4_leertabellen_teil_iii 2 6 2 2 3 3" xfId="33486" xr:uid="{00000000-0005-0000-0000-0000E70B0000}"/>
    <cellStyle name="4_leertabellen_teil_iii 2 6 2 2 4" xfId="20486" xr:uid="{00000000-0005-0000-0000-0000E80B0000}"/>
    <cellStyle name="4_leertabellen_teil_iii 2 6 2 2 4 2" xfId="27623" xr:uid="{00000000-0005-0000-0000-0000E90B0000}"/>
    <cellStyle name="4_leertabellen_teil_iii 2 6 2 2 4 2 2" xfId="41938" xr:uid="{00000000-0005-0000-0000-0000EA0B0000}"/>
    <cellStyle name="4_leertabellen_teil_iii 2 6 2 2 4 3" xfId="34801" xr:uid="{00000000-0005-0000-0000-0000EB0B0000}"/>
    <cellStyle name="4_leertabellen_teil_iii 2 6 2 2 5" xfId="21701" xr:uid="{00000000-0005-0000-0000-0000EC0B0000}"/>
    <cellStyle name="4_leertabellen_teil_iii 2 6 2 2 5 2" xfId="36016" xr:uid="{00000000-0005-0000-0000-0000ED0B0000}"/>
    <cellStyle name="4_leertabellen_teil_iii 2 6 2 2 6" xfId="28838" xr:uid="{00000000-0005-0000-0000-0000EE0B0000}"/>
    <cellStyle name="4_leertabellen_teil_iii 2 6 2 3" xfId="15091" xr:uid="{00000000-0005-0000-0000-0000EF0B0000}"/>
    <cellStyle name="4_leertabellen_teil_iii 2 6 2 3 2" xfId="22250" xr:uid="{00000000-0005-0000-0000-0000F00B0000}"/>
    <cellStyle name="4_leertabellen_teil_iii 2 6 2 3 2 2" xfId="36565" xr:uid="{00000000-0005-0000-0000-0000F10B0000}"/>
    <cellStyle name="4_leertabellen_teil_iii 2 6 2 3 3" xfId="29406" xr:uid="{00000000-0005-0000-0000-0000F20B0000}"/>
    <cellStyle name="4_leertabellen_teil_iii 2 6 2 4" xfId="17445" xr:uid="{00000000-0005-0000-0000-0000F30B0000}"/>
    <cellStyle name="4_leertabellen_teil_iii 2 6 2 4 2" xfId="24582" xr:uid="{00000000-0005-0000-0000-0000F40B0000}"/>
    <cellStyle name="4_leertabellen_teil_iii 2 6 2 4 2 2" xfId="38897" xr:uid="{00000000-0005-0000-0000-0000F50B0000}"/>
    <cellStyle name="4_leertabellen_teil_iii 2 6 2 4 3" xfId="31760" xr:uid="{00000000-0005-0000-0000-0000F60B0000}"/>
    <cellStyle name="4_leertabellen_teil_iii 2 7" xfId="12713" xr:uid="{00000000-0005-0000-0000-0000F70B0000}"/>
    <cellStyle name="4_leertabellen_teil_iii 2 7 2" xfId="13656" xr:uid="{00000000-0005-0000-0000-0000F80B0000}"/>
    <cellStyle name="4_leertabellen_teil_iii 2 7 2 2" xfId="16025" xr:uid="{00000000-0005-0000-0000-0000F90B0000}"/>
    <cellStyle name="4_leertabellen_teil_iii 2 7 2 2 2" xfId="23184" xr:uid="{00000000-0005-0000-0000-0000FA0B0000}"/>
    <cellStyle name="4_leertabellen_teil_iii 2 7 2 2 2 2" xfId="37499" xr:uid="{00000000-0005-0000-0000-0000FB0B0000}"/>
    <cellStyle name="4_leertabellen_teil_iii 2 7 2 2 3" xfId="30340" xr:uid="{00000000-0005-0000-0000-0000FC0B0000}"/>
    <cellStyle name="4_leertabellen_teil_iii 2 7 2 3" xfId="18379" xr:uid="{00000000-0005-0000-0000-0000FD0B0000}"/>
    <cellStyle name="4_leertabellen_teil_iii 2 7 2 3 2" xfId="25516" xr:uid="{00000000-0005-0000-0000-0000FE0B0000}"/>
    <cellStyle name="4_leertabellen_teil_iii 2 7 2 3 2 2" xfId="39831" xr:uid="{00000000-0005-0000-0000-0000FF0B0000}"/>
    <cellStyle name="4_leertabellen_teil_iii 2 7 2 3 3" xfId="32694" xr:uid="{00000000-0005-0000-0000-0000000C0000}"/>
    <cellStyle name="4_leertabellen_teil_iii 2 7 2 4" xfId="19905" xr:uid="{00000000-0005-0000-0000-0000010C0000}"/>
    <cellStyle name="4_leertabellen_teil_iii 2 7 2 4 2" xfId="27042" xr:uid="{00000000-0005-0000-0000-0000020C0000}"/>
    <cellStyle name="4_leertabellen_teil_iii 2 7 2 4 2 2" xfId="41357" xr:uid="{00000000-0005-0000-0000-0000030C0000}"/>
    <cellStyle name="4_leertabellen_teil_iii 2 7 2 4 3" xfId="34220" xr:uid="{00000000-0005-0000-0000-0000040C0000}"/>
    <cellStyle name="4_leertabellen_teil_iii 2 7 2 5" xfId="21120" xr:uid="{00000000-0005-0000-0000-0000050C0000}"/>
    <cellStyle name="4_leertabellen_teil_iii 2 7 2 5 2" xfId="35435" xr:uid="{00000000-0005-0000-0000-0000060C0000}"/>
    <cellStyle name="4_leertabellen_teil_iii 2 7 2 6" xfId="28257" xr:uid="{00000000-0005-0000-0000-0000070C0000}"/>
    <cellStyle name="4_leertabellen_teil_iii 2 7 3" xfId="15082" xr:uid="{00000000-0005-0000-0000-0000080C0000}"/>
    <cellStyle name="4_leertabellen_teil_iii 2 7 3 2" xfId="22241" xr:uid="{00000000-0005-0000-0000-0000090C0000}"/>
    <cellStyle name="4_leertabellen_teil_iii 2 7 3 2 2" xfId="36556" xr:uid="{00000000-0005-0000-0000-00000A0C0000}"/>
    <cellStyle name="4_leertabellen_teil_iii 2 7 3 3" xfId="29397" xr:uid="{00000000-0005-0000-0000-00000B0C0000}"/>
    <cellStyle name="4_leertabellen_teil_iii 2 7 4" xfId="17436" xr:uid="{00000000-0005-0000-0000-00000C0C0000}"/>
    <cellStyle name="4_leertabellen_teil_iii 2 7 4 2" xfId="24573" xr:uid="{00000000-0005-0000-0000-00000D0C0000}"/>
    <cellStyle name="4_leertabellen_teil_iii 2 7 4 2 2" xfId="38888" xr:uid="{00000000-0005-0000-0000-00000E0C0000}"/>
    <cellStyle name="4_leertabellen_teil_iii 2 7 4 3" xfId="31751" xr:uid="{00000000-0005-0000-0000-00000F0C0000}"/>
    <cellStyle name="4_leertabellen_teil_iii 3" xfId="479" xr:uid="{00000000-0005-0000-0000-0000100C0000}"/>
    <cellStyle name="4_leertabellen_teil_iii 3 2" xfId="480" xr:uid="{00000000-0005-0000-0000-0000110C0000}"/>
    <cellStyle name="4_leertabellen_teil_iii 3 2 2" xfId="481" xr:uid="{00000000-0005-0000-0000-0000120C0000}"/>
    <cellStyle name="4_leertabellen_teil_iii 3 2 2 2" xfId="12725" xr:uid="{00000000-0005-0000-0000-0000130C0000}"/>
    <cellStyle name="4_leertabellen_teil_iii 3 2 2 2 2" xfId="13764" xr:uid="{00000000-0005-0000-0000-0000140C0000}"/>
    <cellStyle name="4_leertabellen_teil_iii 3 2 2 2 2 2" xfId="16133" xr:uid="{00000000-0005-0000-0000-0000150C0000}"/>
    <cellStyle name="4_leertabellen_teil_iii 3 2 2 2 2 2 2" xfId="23292" xr:uid="{00000000-0005-0000-0000-0000160C0000}"/>
    <cellStyle name="4_leertabellen_teil_iii 3 2 2 2 2 2 2 2" xfId="37607" xr:uid="{00000000-0005-0000-0000-0000170C0000}"/>
    <cellStyle name="4_leertabellen_teil_iii 3 2 2 2 2 2 3" xfId="30448" xr:uid="{00000000-0005-0000-0000-0000180C0000}"/>
    <cellStyle name="4_leertabellen_teil_iii 3 2 2 2 2 3" xfId="18487" xr:uid="{00000000-0005-0000-0000-0000190C0000}"/>
    <cellStyle name="4_leertabellen_teil_iii 3 2 2 2 2 3 2" xfId="25624" xr:uid="{00000000-0005-0000-0000-00001A0C0000}"/>
    <cellStyle name="4_leertabellen_teil_iii 3 2 2 2 2 3 2 2" xfId="39939" xr:uid="{00000000-0005-0000-0000-00001B0C0000}"/>
    <cellStyle name="4_leertabellen_teil_iii 3 2 2 2 2 3 3" xfId="32802" xr:uid="{00000000-0005-0000-0000-00001C0C0000}"/>
    <cellStyle name="4_leertabellen_teil_iii 3 2 2 2 2 4" xfId="20012" xr:uid="{00000000-0005-0000-0000-00001D0C0000}"/>
    <cellStyle name="4_leertabellen_teil_iii 3 2 2 2 2 4 2" xfId="27149" xr:uid="{00000000-0005-0000-0000-00001E0C0000}"/>
    <cellStyle name="4_leertabellen_teil_iii 3 2 2 2 2 4 2 2" xfId="41464" xr:uid="{00000000-0005-0000-0000-00001F0C0000}"/>
    <cellStyle name="4_leertabellen_teil_iii 3 2 2 2 2 4 3" xfId="34327" xr:uid="{00000000-0005-0000-0000-0000200C0000}"/>
    <cellStyle name="4_leertabellen_teil_iii 3 2 2 2 2 5" xfId="21227" xr:uid="{00000000-0005-0000-0000-0000210C0000}"/>
    <cellStyle name="4_leertabellen_teil_iii 3 2 2 2 2 5 2" xfId="35542" xr:uid="{00000000-0005-0000-0000-0000220C0000}"/>
    <cellStyle name="4_leertabellen_teil_iii 3 2 2 2 2 6" xfId="28364" xr:uid="{00000000-0005-0000-0000-0000230C0000}"/>
    <cellStyle name="4_leertabellen_teil_iii 3 2 2 2 3" xfId="15094" xr:uid="{00000000-0005-0000-0000-0000240C0000}"/>
    <cellStyle name="4_leertabellen_teil_iii 3 2 2 2 3 2" xfId="22253" xr:uid="{00000000-0005-0000-0000-0000250C0000}"/>
    <cellStyle name="4_leertabellen_teil_iii 3 2 2 2 3 2 2" xfId="36568" xr:uid="{00000000-0005-0000-0000-0000260C0000}"/>
    <cellStyle name="4_leertabellen_teil_iii 3 2 2 2 3 3" xfId="29409" xr:uid="{00000000-0005-0000-0000-0000270C0000}"/>
    <cellStyle name="4_leertabellen_teil_iii 3 2 2 2 4" xfId="17448" xr:uid="{00000000-0005-0000-0000-0000280C0000}"/>
    <cellStyle name="4_leertabellen_teil_iii 3 2 2 2 4 2" xfId="24585" xr:uid="{00000000-0005-0000-0000-0000290C0000}"/>
    <cellStyle name="4_leertabellen_teil_iii 3 2 2 2 4 2 2" xfId="38900" xr:uid="{00000000-0005-0000-0000-00002A0C0000}"/>
    <cellStyle name="4_leertabellen_teil_iii 3 2 2 2 4 3" xfId="31763" xr:uid="{00000000-0005-0000-0000-00002B0C0000}"/>
    <cellStyle name="4_leertabellen_teil_iii 3 2 3" xfId="482" xr:uid="{00000000-0005-0000-0000-00002C0C0000}"/>
    <cellStyle name="4_leertabellen_teil_iii 3 2 3 2" xfId="12726" xr:uid="{00000000-0005-0000-0000-00002D0C0000}"/>
    <cellStyle name="4_leertabellen_teil_iii 3 2 3 2 2" xfId="13391" xr:uid="{00000000-0005-0000-0000-00002E0C0000}"/>
    <cellStyle name="4_leertabellen_teil_iii 3 2 3 2 2 2" xfId="15760" xr:uid="{00000000-0005-0000-0000-00002F0C0000}"/>
    <cellStyle name="4_leertabellen_teil_iii 3 2 3 2 2 2 2" xfId="22919" xr:uid="{00000000-0005-0000-0000-0000300C0000}"/>
    <cellStyle name="4_leertabellen_teil_iii 3 2 3 2 2 2 2 2" xfId="37234" xr:uid="{00000000-0005-0000-0000-0000310C0000}"/>
    <cellStyle name="4_leertabellen_teil_iii 3 2 3 2 2 2 3" xfId="30075" xr:uid="{00000000-0005-0000-0000-0000320C0000}"/>
    <cellStyle name="4_leertabellen_teil_iii 3 2 3 2 2 3" xfId="18114" xr:uid="{00000000-0005-0000-0000-0000330C0000}"/>
    <cellStyle name="4_leertabellen_teil_iii 3 2 3 2 2 3 2" xfId="25251" xr:uid="{00000000-0005-0000-0000-0000340C0000}"/>
    <cellStyle name="4_leertabellen_teil_iii 3 2 3 2 2 3 2 2" xfId="39566" xr:uid="{00000000-0005-0000-0000-0000350C0000}"/>
    <cellStyle name="4_leertabellen_teil_iii 3 2 3 2 2 3 3" xfId="32429" xr:uid="{00000000-0005-0000-0000-0000360C0000}"/>
    <cellStyle name="4_leertabellen_teil_iii 3 2 3 2 2 4" xfId="19818" xr:uid="{00000000-0005-0000-0000-0000370C0000}"/>
    <cellStyle name="4_leertabellen_teil_iii 3 2 3 2 2 4 2" xfId="26955" xr:uid="{00000000-0005-0000-0000-0000380C0000}"/>
    <cellStyle name="4_leertabellen_teil_iii 3 2 3 2 2 4 2 2" xfId="41270" xr:uid="{00000000-0005-0000-0000-0000390C0000}"/>
    <cellStyle name="4_leertabellen_teil_iii 3 2 3 2 2 4 3" xfId="34133" xr:uid="{00000000-0005-0000-0000-00003A0C0000}"/>
    <cellStyle name="4_leertabellen_teil_iii 3 2 3 2 2 5" xfId="21033" xr:uid="{00000000-0005-0000-0000-00003B0C0000}"/>
    <cellStyle name="4_leertabellen_teil_iii 3 2 3 2 2 5 2" xfId="35348" xr:uid="{00000000-0005-0000-0000-00003C0C0000}"/>
    <cellStyle name="4_leertabellen_teil_iii 3 2 3 2 2 6" xfId="28170" xr:uid="{00000000-0005-0000-0000-00003D0C0000}"/>
    <cellStyle name="4_leertabellen_teil_iii 3 2 3 2 3" xfId="15095" xr:uid="{00000000-0005-0000-0000-00003E0C0000}"/>
    <cellStyle name="4_leertabellen_teil_iii 3 2 3 2 3 2" xfId="22254" xr:uid="{00000000-0005-0000-0000-00003F0C0000}"/>
    <cellStyle name="4_leertabellen_teil_iii 3 2 3 2 3 2 2" xfId="36569" xr:uid="{00000000-0005-0000-0000-0000400C0000}"/>
    <cellStyle name="4_leertabellen_teil_iii 3 2 3 2 3 3" xfId="29410" xr:uid="{00000000-0005-0000-0000-0000410C0000}"/>
    <cellStyle name="4_leertabellen_teil_iii 3 2 3 2 4" xfId="17449" xr:uid="{00000000-0005-0000-0000-0000420C0000}"/>
    <cellStyle name="4_leertabellen_teil_iii 3 2 3 2 4 2" xfId="24586" xr:uid="{00000000-0005-0000-0000-0000430C0000}"/>
    <cellStyle name="4_leertabellen_teil_iii 3 2 3 2 4 2 2" xfId="38901" xr:uid="{00000000-0005-0000-0000-0000440C0000}"/>
    <cellStyle name="4_leertabellen_teil_iii 3 2 3 2 4 3" xfId="31764" xr:uid="{00000000-0005-0000-0000-0000450C0000}"/>
    <cellStyle name="4_leertabellen_teil_iii 3 2 4" xfId="483" xr:uid="{00000000-0005-0000-0000-0000460C0000}"/>
    <cellStyle name="4_leertabellen_teil_iii 3 2 4 2" xfId="12727" xr:uid="{00000000-0005-0000-0000-0000470C0000}"/>
    <cellStyle name="4_leertabellen_teil_iii 3 2 4 2 2" xfId="14048" xr:uid="{00000000-0005-0000-0000-0000480C0000}"/>
    <cellStyle name="4_leertabellen_teil_iii 3 2 4 2 2 2" xfId="16417" xr:uid="{00000000-0005-0000-0000-0000490C0000}"/>
    <cellStyle name="4_leertabellen_teil_iii 3 2 4 2 2 2 2" xfId="23576" xr:uid="{00000000-0005-0000-0000-00004A0C0000}"/>
    <cellStyle name="4_leertabellen_teil_iii 3 2 4 2 2 2 2 2" xfId="37891" xr:uid="{00000000-0005-0000-0000-00004B0C0000}"/>
    <cellStyle name="4_leertabellen_teil_iii 3 2 4 2 2 2 3" xfId="30732" xr:uid="{00000000-0005-0000-0000-00004C0C0000}"/>
    <cellStyle name="4_leertabellen_teil_iii 3 2 4 2 2 3" xfId="18771" xr:uid="{00000000-0005-0000-0000-00004D0C0000}"/>
    <cellStyle name="4_leertabellen_teil_iii 3 2 4 2 2 3 2" xfId="25908" xr:uid="{00000000-0005-0000-0000-00004E0C0000}"/>
    <cellStyle name="4_leertabellen_teil_iii 3 2 4 2 2 3 2 2" xfId="40223" xr:uid="{00000000-0005-0000-0000-00004F0C0000}"/>
    <cellStyle name="4_leertabellen_teil_iii 3 2 4 2 2 3 3" xfId="33086" xr:uid="{00000000-0005-0000-0000-0000500C0000}"/>
    <cellStyle name="4_leertabellen_teil_iii 3 2 4 2 2 4" xfId="20131" xr:uid="{00000000-0005-0000-0000-0000510C0000}"/>
    <cellStyle name="4_leertabellen_teil_iii 3 2 4 2 2 4 2" xfId="27268" xr:uid="{00000000-0005-0000-0000-0000520C0000}"/>
    <cellStyle name="4_leertabellen_teil_iii 3 2 4 2 2 4 2 2" xfId="41583" xr:uid="{00000000-0005-0000-0000-0000530C0000}"/>
    <cellStyle name="4_leertabellen_teil_iii 3 2 4 2 2 4 3" xfId="34446" xr:uid="{00000000-0005-0000-0000-0000540C0000}"/>
    <cellStyle name="4_leertabellen_teil_iii 3 2 4 2 2 5" xfId="21346" xr:uid="{00000000-0005-0000-0000-0000550C0000}"/>
    <cellStyle name="4_leertabellen_teil_iii 3 2 4 2 2 5 2" xfId="35661" xr:uid="{00000000-0005-0000-0000-0000560C0000}"/>
    <cellStyle name="4_leertabellen_teil_iii 3 2 4 2 2 6" xfId="28483" xr:uid="{00000000-0005-0000-0000-0000570C0000}"/>
    <cellStyle name="4_leertabellen_teil_iii 3 2 4 2 3" xfId="15096" xr:uid="{00000000-0005-0000-0000-0000580C0000}"/>
    <cellStyle name="4_leertabellen_teil_iii 3 2 4 2 3 2" xfId="22255" xr:uid="{00000000-0005-0000-0000-0000590C0000}"/>
    <cellStyle name="4_leertabellen_teil_iii 3 2 4 2 3 2 2" xfId="36570" xr:uid="{00000000-0005-0000-0000-00005A0C0000}"/>
    <cellStyle name="4_leertabellen_teil_iii 3 2 4 2 3 3" xfId="29411" xr:uid="{00000000-0005-0000-0000-00005B0C0000}"/>
    <cellStyle name="4_leertabellen_teil_iii 3 2 4 2 4" xfId="17450" xr:uid="{00000000-0005-0000-0000-00005C0C0000}"/>
    <cellStyle name="4_leertabellen_teil_iii 3 2 4 2 4 2" xfId="24587" xr:uid="{00000000-0005-0000-0000-00005D0C0000}"/>
    <cellStyle name="4_leertabellen_teil_iii 3 2 4 2 4 2 2" xfId="38902" xr:uid="{00000000-0005-0000-0000-00005E0C0000}"/>
    <cellStyle name="4_leertabellen_teil_iii 3 2 4 2 4 3" xfId="31765" xr:uid="{00000000-0005-0000-0000-00005F0C0000}"/>
    <cellStyle name="4_leertabellen_teil_iii 3 2 5" xfId="484" xr:uid="{00000000-0005-0000-0000-0000600C0000}"/>
    <cellStyle name="4_leertabellen_teil_iii 3 2 5 2" xfId="12728" xr:uid="{00000000-0005-0000-0000-0000610C0000}"/>
    <cellStyle name="4_leertabellen_teil_iii 3 2 5 2 2" xfId="14087" xr:uid="{00000000-0005-0000-0000-0000620C0000}"/>
    <cellStyle name="4_leertabellen_teil_iii 3 2 5 2 2 2" xfId="16456" xr:uid="{00000000-0005-0000-0000-0000630C0000}"/>
    <cellStyle name="4_leertabellen_teil_iii 3 2 5 2 2 2 2" xfId="23615" xr:uid="{00000000-0005-0000-0000-0000640C0000}"/>
    <cellStyle name="4_leertabellen_teil_iii 3 2 5 2 2 2 2 2" xfId="37930" xr:uid="{00000000-0005-0000-0000-0000650C0000}"/>
    <cellStyle name="4_leertabellen_teil_iii 3 2 5 2 2 2 3" xfId="30771" xr:uid="{00000000-0005-0000-0000-0000660C0000}"/>
    <cellStyle name="4_leertabellen_teil_iii 3 2 5 2 2 3" xfId="18810" xr:uid="{00000000-0005-0000-0000-0000670C0000}"/>
    <cellStyle name="4_leertabellen_teil_iii 3 2 5 2 2 3 2" xfId="25947" xr:uid="{00000000-0005-0000-0000-0000680C0000}"/>
    <cellStyle name="4_leertabellen_teil_iii 3 2 5 2 2 3 2 2" xfId="40262" xr:uid="{00000000-0005-0000-0000-0000690C0000}"/>
    <cellStyle name="4_leertabellen_teil_iii 3 2 5 2 2 3 3" xfId="33125" xr:uid="{00000000-0005-0000-0000-00006A0C0000}"/>
    <cellStyle name="4_leertabellen_teil_iii 3 2 5 2 2 4" xfId="20147" xr:uid="{00000000-0005-0000-0000-00006B0C0000}"/>
    <cellStyle name="4_leertabellen_teil_iii 3 2 5 2 2 4 2" xfId="27284" xr:uid="{00000000-0005-0000-0000-00006C0C0000}"/>
    <cellStyle name="4_leertabellen_teil_iii 3 2 5 2 2 4 2 2" xfId="41599" xr:uid="{00000000-0005-0000-0000-00006D0C0000}"/>
    <cellStyle name="4_leertabellen_teil_iii 3 2 5 2 2 4 3" xfId="34462" xr:uid="{00000000-0005-0000-0000-00006E0C0000}"/>
    <cellStyle name="4_leertabellen_teil_iii 3 2 5 2 2 5" xfId="21362" xr:uid="{00000000-0005-0000-0000-00006F0C0000}"/>
    <cellStyle name="4_leertabellen_teil_iii 3 2 5 2 2 5 2" xfId="35677" xr:uid="{00000000-0005-0000-0000-0000700C0000}"/>
    <cellStyle name="4_leertabellen_teil_iii 3 2 5 2 2 6" xfId="28499" xr:uid="{00000000-0005-0000-0000-0000710C0000}"/>
    <cellStyle name="4_leertabellen_teil_iii 3 2 5 2 3" xfId="15097" xr:uid="{00000000-0005-0000-0000-0000720C0000}"/>
    <cellStyle name="4_leertabellen_teil_iii 3 2 5 2 3 2" xfId="22256" xr:uid="{00000000-0005-0000-0000-0000730C0000}"/>
    <cellStyle name="4_leertabellen_teil_iii 3 2 5 2 3 2 2" xfId="36571" xr:uid="{00000000-0005-0000-0000-0000740C0000}"/>
    <cellStyle name="4_leertabellen_teil_iii 3 2 5 2 3 3" xfId="29412" xr:uid="{00000000-0005-0000-0000-0000750C0000}"/>
    <cellStyle name="4_leertabellen_teil_iii 3 2 5 2 4" xfId="17451" xr:uid="{00000000-0005-0000-0000-0000760C0000}"/>
    <cellStyle name="4_leertabellen_teil_iii 3 2 5 2 4 2" xfId="24588" xr:uid="{00000000-0005-0000-0000-0000770C0000}"/>
    <cellStyle name="4_leertabellen_teil_iii 3 2 5 2 4 2 2" xfId="38903" xr:uid="{00000000-0005-0000-0000-0000780C0000}"/>
    <cellStyle name="4_leertabellen_teil_iii 3 2 5 2 4 3" xfId="31766" xr:uid="{00000000-0005-0000-0000-0000790C0000}"/>
    <cellStyle name="4_leertabellen_teil_iii 3 2 6" xfId="12724" xr:uid="{00000000-0005-0000-0000-00007A0C0000}"/>
    <cellStyle name="4_leertabellen_teil_iii 3 2 6 2" xfId="13390" xr:uid="{00000000-0005-0000-0000-00007B0C0000}"/>
    <cellStyle name="4_leertabellen_teil_iii 3 2 6 2 2" xfId="15759" xr:uid="{00000000-0005-0000-0000-00007C0C0000}"/>
    <cellStyle name="4_leertabellen_teil_iii 3 2 6 2 2 2" xfId="22918" xr:uid="{00000000-0005-0000-0000-00007D0C0000}"/>
    <cellStyle name="4_leertabellen_teil_iii 3 2 6 2 2 2 2" xfId="37233" xr:uid="{00000000-0005-0000-0000-00007E0C0000}"/>
    <cellStyle name="4_leertabellen_teil_iii 3 2 6 2 2 3" xfId="30074" xr:uid="{00000000-0005-0000-0000-00007F0C0000}"/>
    <cellStyle name="4_leertabellen_teil_iii 3 2 6 2 3" xfId="18113" xr:uid="{00000000-0005-0000-0000-0000800C0000}"/>
    <cellStyle name="4_leertabellen_teil_iii 3 2 6 2 3 2" xfId="25250" xr:uid="{00000000-0005-0000-0000-0000810C0000}"/>
    <cellStyle name="4_leertabellen_teil_iii 3 2 6 2 3 2 2" xfId="39565" xr:uid="{00000000-0005-0000-0000-0000820C0000}"/>
    <cellStyle name="4_leertabellen_teil_iii 3 2 6 2 3 3" xfId="32428" xr:uid="{00000000-0005-0000-0000-0000830C0000}"/>
    <cellStyle name="4_leertabellen_teil_iii 3 2 6 2 4" xfId="19817" xr:uid="{00000000-0005-0000-0000-0000840C0000}"/>
    <cellStyle name="4_leertabellen_teil_iii 3 2 6 2 4 2" xfId="26954" xr:uid="{00000000-0005-0000-0000-0000850C0000}"/>
    <cellStyle name="4_leertabellen_teil_iii 3 2 6 2 4 2 2" xfId="41269" xr:uid="{00000000-0005-0000-0000-0000860C0000}"/>
    <cellStyle name="4_leertabellen_teil_iii 3 2 6 2 4 3" xfId="34132" xr:uid="{00000000-0005-0000-0000-0000870C0000}"/>
    <cellStyle name="4_leertabellen_teil_iii 3 2 6 2 5" xfId="21032" xr:uid="{00000000-0005-0000-0000-0000880C0000}"/>
    <cellStyle name="4_leertabellen_teil_iii 3 2 6 2 5 2" xfId="35347" xr:uid="{00000000-0005-0000-0000-0000890C0000}"/>
    <cellStyle name="4_leertabellen_teil_iii 3 2 6 2 6" xfId="28169" xr:uid="{00000000-0005-0000-0000-00008A0C0000}"/>
    <cellStyle name="4_leertabellen_teil_iii 3 2 6 3" xfId="15093" xr:uid="{00000000-0005-0000-0000-00008B0C0000}"/>
    <cellStyle name="4_leertabellen_teil_iii 3 2 6 3 2" xfId="22252" xr:uid="{00000000-0005-0000-0000-00008C0C0000}"/>
    <cellStyle name="4_leertabellen_teil_iii 3 2 6 3 2 2" xfId="36567" xr:uid="{00000000-0005-0000-0000-00008D0C0000}"/>
    <cellStyle name="4_leertabellen_teil_iii 3 2 6 3 3" xfId="29408" xr:uid="{00000000-0005-0000-0000-00008E0C0000}"/>
    <cellStyle name="4_leertabellen_teil_iii 3 2 6 4" xfId="17447" xr:uid="{00000000-0005-0000-0000-00008F0C0000}"/>
    <cellStyle name="4_leertabellen_teil_iii 3 2 6 4 2" xfId="24584" xr:uid="{00000000-0005-0000-0000-0000900C0000}"/>
    <cellStyle name="4_leertabellen_teil_iii 3 2 6 4 2 2" xfId="38899" xr:uid="{00000000-0005-0000-0000-0000910C0000}"/>
    <cellStyle name="4_leertabellen_teil_iii 3 2 6 4 3" xfId="31762" xr:uid="{00000000-0005-0000-0000-0000920C0000}"/>
    <cellStyle name="4_leertabellen_teil_iii 3 3" xfId="485" xr:uid="{00000000-0005-0000-0000-0000930C0000}"/>
    <cellStyle name="4_leertabellen_teil_iii 3 3 2" xfId="12729" xr:uid="{00000000-0005-0000-0000-0000940C0000}"/>
    <cellStyle name="4_leertabellen_teil_iii 3 3 2 2" xfId="13392" xr:uid="{00000000-0005-0000-0000-0000950C0000}"/>
    <cellStyle name="4_leertabellen_teil_iii 3 3 2 2 2" xfId="15761" xr:uid="{00000000-0005-0000-0000-0000960C0000}"/>
    <cellStyle name="4_leertabellen_teil_iii 3 3 2 2 2 2" xfId="22920" xr:uid="{00000000-0005-0000-0000-0000970C0000}"/>
    <cellStyle name="4_leertabellen_teil_iii 3 3 2 2 2 2 2" xfId="37235" xr:uid="{00000000-0005-0000-0000-0000980C0000}"/>
    <cellStyle name="4_leertabellen_teil_iii 3 3 2 2 2 3" xfId="30076" xr:uid="{00000000-0005-0000-0000-0000990C0000}"/>
    <cellStyle name="4_leertabellen_teil_iii 3 3 2 2 3" xfId="18115" xr:uid="{00000000-0005-0000-0000-00009A0C0000}"/>
    <cellStyle name="4_leertabellen_teil_iii 3 3 2 2 3 2" xfId="25252" xr:uid="{00000000-0005-0000-0000-00009B0C0000}"/>
    <cellStyle name="4_leertabellen_teil_iii 3 3 2 2 3 2 2" xfId="39567" xr:uid="{00000000-0005-0000-0000-00009C0C0000}"/>
    <cellStyle name="4_leertabellen_teil_iii 3 3 2 2 3 3" xfId="32430" xr:uid="{00000000-0005-0000-0000-00009D0C0000}"/>
    <cellStyle name="4_leertabellen_teil_iii 3 3 2 2 4" xfId="19819" xr:uid="{00000000-0005-0000-0000-00009E0C0000}"/>
    <cellStyle name="4_leertabellen_teil_iii 3 3 2 2 4 2" xfId="26956" xr:uid="{00000000-0005-0000-0000-00009F0C0000}"/>
    <cellStyle name="4_leertabellen_teil_iii 3 3 2 2 4 2 2" xfId="41271" xr:uid="{00000000-0005-0000-0000-0000A00C0000}"/>
    <cellStyle name="4_leertabellen_teil_iii 3 3 2 2 4 3" xfId="34134" xr:uid="{00000000-0005-0000-0000-0000A10C0000}"/>
    <cellStyle name="4_leertabellen_teil_iii 3 3 2 2 5" xfId="21034" xr:uid="{00000000-0005-0000-0000-0000A20C0000}"/>
    <cellStyle name="4_leertabellen_teil_iii 3 3 2 2 5 2" xfId="35349" xr:uid="{00000000-0005-0000-0000-0000A30C0000}"/>
    <cellStyle name="4_leertabellen_teil_iii 3 3 2 2 6" xfId="28171" xr:uid="{00000000-0005-0000-0000-0000A40C0000}"/>
    <cellStyle name="4_leertabellen_teil_iii 3 3 2 3" xfId="15098" xr:uid="{00000000-0005-0000-0000-0000A50C0000}"/>
    <cellStyle name="4_leertabellen_teil_iii 3 3 2 3 2" xfId="22257" xr:uid="{00000000-0005-0000-0000-0000A60C0000}"/>
    <cellStyle name="4_leertabellen_teil_iii 3 3 2 3 2 2" xfId="36572" xr:uid="{00000000-0005-0000-0000-0000A70C0000}"/>
    <cellStyle name="4_leertabellen_teil_iii 3 3 2 3 3" xfId="29413" xr:uid="{00000000-0005-0000-0000-0000A80C0000}"/>
    <cellStyle name="4_leertabellen_teil_iii 3 3 2 4" xfId="17452" xr:uid="{00000000-0005-0000-0000-0000A90C0000}"/>
    <cellStyle name="4_leertabellen_teil_iii 3 3 2 4 2" xfId="24589" xr:uid="{00000000-0005-0000-0000-0000AA0C0000}"/>
    <cellStyle name="4_leertabellen_teil_iii 3 3 2 4 2 2" xfId="38904" xr:uid="{00000000-0005-0000-0000-0000AB0C0000}"/>
    <cellStyle name="4_leertabellen_teil_iii 3 3 2 4 3" xfId="31767" xr:uid="{00000000-0005-0000-0000-0000AC0C0000}"/>
    <cellStyle name="4_leertabellen_teil_iii 3 4" xfId="486" xr:uid="{00000000-0005-0000-0000-0000AD0C0000}"/>
    <cellStyle name="4_leertabellen_teil_iii 3 4 2" xfId="12730" xr:uid="{00000000-0005-0000-0000-0000AE0C0000}"/>
    <cellStyle name="4_leertabellen_teil_iii 3 4 2 2" xfId="14049" xr:uid="{00000000-0005-0000-0000-0000AF0C0000}"/>
    <cellStyle name="4_leertabellen_teil_iii 3 4 2 2 2" xfId="16418" xr:uid="{00000000-0005-0000-0000-0000B00C0000}"/>
    <cellStyle name="4_leertabellen_teil_iii 3 4 2 2 2 2" xfId="23577" xr:uid="{00000000-0005-0000-0000-0000B10C0000}"/>
    <cellStyle name="4_leertabellen_teil_iii 3 4 2 2 2 2 2" xfId="37892" xr:uid="{00000000-0005-0000-0000-0000B20C0000}"/>
    <cellStyle name="4_leertabellen_teil_iii 3 4 2 2 2 3" xfId="30733" xr:uid="{00000000-0005-0000-0000-0000B30C0000}"/>
    <cellStyle name="4_leertabellen_teil_iii 3 4 2 2 3" xfId="18772" xr:uid="{00000000-0005-0000-0000-0000B40C0000}"/>
    <cellStyle name="4_leertabellen_teil_iii 3 4 2 2 3 2" xfId="25909" xr:uid="{00000000-0005-0000-0000-0000B50C0000}"/>
    <cellStyle name="4_leertabellen_teil_iii 3 4 2 2 3 2 2" xfId="40224" xr:uid="{00000000-0005-0000-0000-0000B60C0000}"/>
    <cellStyle name="4_leertabellen_teil_iii 3 4 2 2 3 3" xfId="33087" xr:uid="{00000000-0005-0000-0000-0000B70C0000}"/>
    <cellStyle name="4_leertabellen_teil_iii 3 4 2 2 4" xfId="20132" xr:uid="{00000000-0005-0000-0000-0000B80C0000}"/>
    <cellStyle name="4_leertabellen_teil_iii 3 4 2 2 4 2" xfId="27269" xr:uid="{00000000-0005-0000-0000-0000B90C0000}"/>
    <cellStyle name="4_leertabellen_teil_iii 3 4 2 2 4 2 2" xfId="41584" xr:uid="{00000000-0005-0000-0000-0000BA0C0000}"/>
    <cellStyle name="4_leertabellen_teil_iii 3 4 2 2 4 3" xfId="34447" xr:uid="{00000000-0005-0000-0000-0000BB0C0000}"/>
    <cellStyle name="4_leertabellen_teil_iii 3 4 2 2 5" xfId="21347" xr:uid="{00000000-0005-0000-0000-0000BC0C0000}"/>
    <cellStyle name="4_leertabellen_teil_iii 3 4 2 2 5 2" xfId="35662" xr:uid="{00000000-0005-0000-0000-0000BD0C0000}"/>
    <cellStyle name="4_leertabellen_teil_iii 3 4 2 2 6" xfId="28484" xr:uid="{00000000-0005-0000-0000-0000BE0C0000}"/>
    <cellStyle name="4_leertabellen_teil_iii 3 4 2 3" xfId="15099" xr:uid="{00000000-0005-0000-0000-0000BF0C0000}"/>
    <cellStyle name="4_leertabellen_teil_iii 3 4 2 3 2" xfId="22258" xr:uid="{00000000-0005-0000-0000-0000C00C0000}"/>
    <cellStyle name="4_leertabellen_teil_iii 3 4 2 3 2 2" xfId="36573" xr:uid="{00000000-0005-0000-0000-0000C10C0000}"/>
    <cellStyle name="4_leertabellen_teil_iii 3 4 2 3 3" xfId="29414" xr:uid="{00000000-0005-0000-0000-0000C20C0000}"/>
    <cellStyle name="4_leertabellen_teil_iii 3 4 2 4" xfId="17453" xr:uid="{00000000-0005-0000-0000-0000C30C0000}"/>
    <cellStyle name="4_leertabellen_teil_iii 3 4 2 4 2" xfId="24590" xr:uid="{00000000-0005-0000-0000-0000C40C0000}"/>
    <cellStyle name="4_leertabellen_teil_iii 3 4 2 4 2 2" xfId="38905" xr:uid="{00000000-0005-0000-0000-0000C50C0000}"/>
    <cellStyle name="4_leertabellen_teil_iii 3 4 2 4 3" xfId="31768" xr:uid="{00000000-0005-0000-0000-0000C60C0000}"/>
    <cellStyle name="4_leertabellen_teil_iii 3 5" xfId="487" xr:uid="{00000000-0005-0000-0000-0000C70C0000}"/>
    <cellStyle name="4_leertabellen_teil_iii 3 5 2" xfId="12731" xr:uid="{00000000-0005-0000-0000-0000C80C0000}"/>
    <cellStyle name="4_leertabellen_teil_iii 3 5 2 2" xfId="14206" xr:uid="{00000000-0005-0000-0000-0000C90C0000}"/>
    <cellStyle name="4_leertabellen_teil_iii 3 5 2 2 2" xfId="16575" xr:uid="{00000000-0005-0000-0000-0000CA0C0000}"/>
    <cellStyle name="4_leertabellen_teil_iii 3 5 2 2 2 2" xfId="23734" xr:uid="{00000000-0005-0000-0000-0000CB0C0000}"/>
    <cellStyle name="4_leertabellen_teil_iii 3 5 2 2 2 2 2" xfId="38049" xr:uid="{00000000-0005-0000-0000-0000CC0C0000}"/>
    <cellStyle name="4_leertabellen_teil_iii 3 5 2 2 2 3" xfId="30890" xr:uid="{00000000-0005-0000-0000-0000CD0C0000}"/>
    <cellStyle name="4_leertabellen_teil_iii 3 5 2 2 3" xfId="18929" xr:uid="{00000000-0005-0000-0000-0000CE0C0000}"/>
    <cellStyle name="4_leertabellen_teil_iii 3 5 2 2 3 2" xfId="26066" xr:uid="{00000000-0005-0000-0000-0000CF0C0000}"/>
    <cellStyle name="4_leertabellen_teil_iii 3 5 2 2 3 2 2" xfId="40381" xr:uid="{00000000-0005-0000-0000-0000D00C0000}"/>
    <cellStyle name="4_leertabellen_teil_iii 3 5 2 2 3 3" xfId="33244" xr:uid="{00000000-0005-0000-0000-0000D10C0000}"/>
    <cellStyle name="4_leertabellen_teil_iii 3 5 2 2 4" xfId="20263" xr:uid="{00000000-0005-0000-0000-0000D20C0000}"/>
    <cellStyle name="4_leertabellen_teil_iii 3 5 2 2 4 2" xfId="27400" xr:uid="{00000000-0005-0000-0000-0000D30C0000}"/>
    <cellStyle name="4_leertabellen_teil_iii 3 5 2 2 4 2 2" xfId="41715" xr:uid="{00000000-0005-0000-0000-0000D40C0000}"/>
    <cellStyle name="4_leertabellen_teil_iii 3 5 2 2 4 3" xfId="34578" xr:uid="{00000000-0005-0000-0000-0000D50C0000}"/>
    <cellStyle name="4_leertabellen_teil_iii 3 5 2 2 5" xfId="21478" xr:uid="{00000000-0005-0000-0000-0000D60C0000}"/>
    <cellStyle name="4_leertabellen_teil_iii 3 5 2 2 5 2" xfId="35793" xr:uid="{00000000-0005-0000-0000-0000D70C0000}"/>
    <cellStyle name="4_leertabellen_teil_iii 3 5 2 2 6" xfId="28615" xr:uid="{00000000-0005-0000-0000-0000D80C0000}"/>
    <cellStyle name="4_leertabellen_teil_iii 3 5 2 3" xfId="15100" xr:uid="{00000000-0005-0000-0000-0000D90C0000}"/>
    <cellStyle name="4_leertabellen_teil_iii 3 5 2 3 2" xfId="22259" xr:uid="{00000000-0005-0000-0000-0000DA0C0000}"/>
    <cellStyle name="4_leertabellen_teil_iii 3 5 2 3 2 2" xfId="36574" xr:uid="{00000000-0005-0000-0000-0000DB0C0000}"/>
    <cellStyle name="4_leertabellen_teil_iii 3 5 2 3 3" xfId="29415" xr:uid="{00000000-0005-0000-0000-0000DC0C0000}"/>
    <cellStyle name="4_leertabellen_teil_iii 3 5 2 4" xfId="17454" xr:uid="{00000000-0005-0000-0000-0000DD0C0000}"/>
    <cellStyle name="4_leertabellen_teil_iii 3 5 2 4 2" xfId="24591" xr:uid="{00000000-0005-0000-0000-0000DE0C0000}"/>
    <cellStyle name="4_leertabellen_teil_iii 3 5 2 4 2 2" xfId="38906" xr:uid="{00000000-0005-0000-0000-0000DF0C0000}"/>
    <cellStyle name="4_leertabellen_teil_iii 3 5 2 4 3" xfId="31769" xr:uid="{00000000-0005-0000-0000-0000E00C0000}"/>
    <cellStyle name="4_leertabellen_teil_iii 3 6" xfId="488" xr:uid="{00000000-0005-0000-0000-0000E10C0000}"/>
    <cellStyle name="4_leertabellen_teil_iii 3 6 2" xfId="12732" xr:uid="{00000000-0005-0000-0000-0000E20C0000}"/>
    <cellStyle name="4_leertabellen_teil_iii 3 6 2 2" xfId="14057" xr:uid="{00000000-0005-0000-0000-0000E30C0000}"/>
    <cellStyle name="4_leertabellen_teil_iii 3 6 2 2 2" xfId="16426" xr:uid="{00000000-0005-0000-0000-0000E40C0000}"/>
    <cellStyle name="4_leertabellen_teil_iii 3 6 2 2 2 2" xfId="23585" xr:uid="{00000000-0005-0000-0000-0000E50C0000}"/>
    <cellStyle name="4_leertabellen_teil_iii 3 6 2 2 2 2 2" xfId="37900" xr:uid="{00000000-0005-0000-0000-0000E60C0000}"/>
    <cellStyle name="4_leertabellen_teil_iii 3 6 2 2 2 3" xfId="30741" xr:uid="{00000000-0005-0000-0000-0000E70C0000}"/>
    <cellStyle name="4_leertabellen_teil_iii 3 6 2 2 3" xfId="18780" xr:uid="{00000000-0005-0000-0000-0000E80C0000}"/>
    <cellStyle name="4_leertabellen_teil_iii 3 6 2 2 3 2" xfId="25917" xr:uid="{00000000-0005-0000-0000-0000E90C0000}"/>
    <cellStyle name="4_leertabellen_teil_iii 3 6 2 2 3 2 2" xfId="40232" xr:uid="{00000000-0005-0000-0000-0000EA0C0000}"/>
    <cellStyle name="4_leertabellen_teil_iii 3 6 2 2 3 3" xfId="33095" xr:uid="{00000000-0005-0000-0000-0000EB0C0000}"/>
    <cellStyle name="4_leertabellen_teil_iii 3 6 2 2 4" xfId="20140" xr:uid="{00000000-0005-0000-0000-0000EC0C0000}"/>
    <cellStyle name="4_leertabellen_teil_iii 3 6 2 2 4 2" xfId="27277" xr:uid="{00000000-0005-0000-0000-0000ED0C0000}"/>
    <cellStyle name="4_leertabellen_teil_iii 3 6 2 2 4 2 2" xfId="41592" xr:uid="{00000000-0005-0000-0000-0000EE0C0000}"/>
    <cellStyle name="4_leertabellen_teil_iii 3 6 2 2 4 3" xfId="34455" xr:uid="{00000000-0005-0000-0000-0000EF0C0000}"/>
    <cellStyle name="4_leertabellen_teil_iii 3 6 2 2 5" xfId="21355" xr:uid="{00000000-0005-0000-0000-0000F00C0000}"/>
    <cellStyle name="4_leertabellen_teil_iii 3 6 2 2 5 2" xfId="35670" xr:uid="{00000000-0005-0000-0000-0000F10C0000}"/>
    <cellStyle name="4_leertabellen_teil_iii 3 6 2 2 6" xfId="28492" xr:uid="{00000000-0005-0000-0000-0000F20C0000}"/>
    <cellStyle name="4_leertabellen_teil_iii 3 6 2 3" xfId="15101" xr:uid="{00000000-0005-0000-0000-0000F30C0000}"/>
    <cellStyle name="4_leertabellen_teil_iii 3 6 2 3 2" xfId="22260" xr:uid="{00000000-0005-0000-0000-0000F40C0000}"/>
    <cellStyle name="4_leertabellen_teil_iii 3 6 2 3 2 2" xfId="36575" xr:uid="{00000000-0005-0000-0000-0000F50C0000}"/>
    <cellStyle name="4_leertabellen_teil_iii 3 6 2 3 3" xfId="29416" xr:uid="{00000000-0005-0000-0000-0000F60C0000}"/>
    <cellStyle name="4_leertabellen_teil_iii 3 6 2 4" xfId="17455" xr:uid="{00000000-0005-0000-0000-0000F70C0000}"/>
    <cellStyle name="4_leertabellen_teil_iii 3 6 2 4 2" xfId="24592" xr:uid="{00000000-0005-0000-0000-0000F80C0000}"/>
    <cellStyle name="4_leertabellen_teil_iii 3 6 2 4 2 2" xfId="38907" xr:uid="{00000000-0005-0000-0000-0000F90C0000}"/>
    <cellStyle name="4_leertabellen_teil_iii 3 6 2 4 3" xfId="31770" xr:uid="{00000000-0005-0000-0000-0000FA0C0000}"/>
    <cellStyle name="4_leertabellen_teil_iii 3 7" xfId="12723" xr:uid="{00000000-0005-0000-0000-0000FB0C0000}"/>
    <cellStyle name="4_leertabellen_teil_iii 3 7 2" xfId="14085" xr:uid="{00000000-0005-0000-0000-0000FC0C0000}"/>
    <cellStyle name="4_leertabellen_teil_iii 3 7 2 2" xfId="16454" xr:uid="{00000000-0005-0000-0000-0000FD0C0000}"/>
    <cellStyle name="4_leertabellen_teil_iii 3 7 2 2 2" xfId="23613" xr:uid="{00000000-0005-0000-0000-0000FE0C0000}"/>
    <cellStyle name="4_leertabellen_teil_iii 3 7 2 2 2 2" xfId="37928" xr:uid="{00000000-0005-0000-0000-0000FF0C0000}"/>
    <cellStyle name="4_leertabellen_teil_iii 3 7 2 2 3" xfId="30769" xr:uid="{00000000-0005-0000-0000-0000000D0000}"/>
    <cellStyle name="4_leertabellen_teil_iii 3 7 2 3" xfId="18808" xr:uid="{00000000-0005-0000-0000-0000010D0000}"/>
    <cellStyle name="4_leertabellen_teil_iii 3 7 2 3 2" xfId="25945" xr:uid="{00000000-0005-0000-0000-0000020D0000}"/>
    <cellStyle name="4_leertabellen_teil_iii 3 7 2 3 2 2" xfId="40260" xr:uid="{00000000-0005-0000-0000-0000030D0000}"/>
    <cellStyle name="4_leertabellen_teil_iii 3 7 2 3 3" xfId="33123" xr:uid="{00000000-0005-0000-0000-0000040D0000}"/>
    <cellStyle name="4_leertabellen_teil_iii 3 7 2 4" xfId="20145" xr:uid="{00000000-0005-0000-0000-0000050D0000}"/>
    <cellStyle name="4_leertabellen_teil_iii 3 7 2 4 2" xfId="27282" xr:uid="{00000000-0005-0000-0000-0000060D0000}"/>
    <cellStyle name="4_leertabellen_teil_iii 3 7 2 4 2 2" xfId="41597" xr:uid="{00000000-0005-0000-0000-0000070D0000}"/>
    <cellStyle name="4_leertabellen_teil_iii 3 7 2 4 3" xfId="34460" xr:uid="{00000000-0005-0000-0000-0000080D0000}"/>
    <cellStyle name="4_leertabellen_teil_iii 3 7 2 5" xfId="21360" xr:uid="{00000000-0005-0000-0000-0000090D0000}"/>
    <cellStyle name="4_leertabellen_teil_iii 3 7 2 5 2" xfId="35675" xr:uid="{00000000-0005-0000-0000-00000A0D0000}"/>
    <cellStyle name="4_leertabellen_teil_iii 3 7 2 6" xfId="28497" xr:uid="{00000000-0005-0000-0000-00000B0D0000}"/>
    <cellStyle name="4_leertabellen_teil_iii 3 7 3" xfId="15092" xr:uid="{00000000-0005-0000-0000-00000C0D0000}"/>
    <cellStyle name="4_leertabellen_teil_iii 3 7 3 2" xfId="22251" xr:uid="{00000000-0005-0000-0000-00000D0D0000}"/>
    <cellStyle name="4_leertabellen_teil_iii 3 7 3 2 2" xfId="36566" xr:uid="{00000000-0005-0000-0000-00000E0D0000}"/>
    <cellStyle name="4_leertabellen_teil_iii 3 7 3 3" xfId="29407" xr:uid="{00000000-0005-0000-0000-00000F0D0000}"/>
    <cellStyle name="4_leertabellen_teil_iii 3 7 4" xfId="17446" xr:uid="{00000000-0005-0000-0000-0000100D0000}"/>
    <cellStyle name="4_leertabellen_teil_iii 3 7 4 2" xfId="24583" xr:uid="{00000000-0005-0000-0000-0000110D0000}"/>
    <cellStyle name="4_leertabellen_teil_iii 3 7 4 2 2" xfId="38898" xr:uid="{00000000-0005-0000-0000-0000120D0000}"/>
    <cellStyle name="4_leertabellen_teil_iii 3 7 4 3" xfId="31761" xr:uid="{00000000-0005-0000-0000-0000130D0000}"/>
    <cellStyle name="4_leertabellen_teil_iii 4" xfId="489" xr:uid="{00000000-0005-0000-0000-0000140D0000}"/>
    <cellStyle name="4_leertabellen_teil_iii 4 2" xfId="490" xr:uid="{00000000-0005-0000-0000-0000150D0000}"/>
    <cellStyle name="4_leertabellen_teil_iii 4 2 2" xfId="12734" xr:uid="{00000000-0005-0000-0000-0000160D0000}"/>
    <cellStyle name="4_leertabellen_teil_iii 4 2 2 2" xfId="13997" xr:uid="{00000000-0005-0000-0000-0000170D0000}"/>
    <cellStyle name="4_leertabellen_teil_iii 4 2 2 2 2" xfId="16366" xr:uid="{00000000-0005-0000-0000-0000180D0000}"/>
    <cellStyle name="4_leertabellen_teil_iii 4 2 2 2 2 2" xfId="23525" xr:uid="{00000000-0005-0000-0000-0000190D0000}"/>
    <cellStyle name="4_leertabellen_teil_iii 4 2 2 2 2 2 2" xfId="37840" xr:uid="{00000000-0005-0000-0000-00001A0D0000}"/>
    <cellStyle name="4_leertabellen_teil_iii 4 2 2 2 2 3" xfId="30681" xr:uid="{00000000-0005-0000-0000-00001B0D0000}"/>
    <cellStyle name="4_leertabellen_teil_iii 4 2 2 2 3" xfId="18720" xr:uid="{00000000-0005-0000-0000-00001C0D0000}"/>
    <cellStyle name="4_leertabellen_teil_iii 4 2 2 2 3 2" xfId="25857" xr:uid="{00000000-0005-0000-0000-00001D0D0000}"/>
    <cellStyle name="4_leertabellen_teil_iii 4 2 2 2 3 2 2" xfId="40172" xr:uid="{00000000-0005-0000-0000-00001E0D0000}"/>
    <cellStyle name="4_leertabellen_teil_iii 4 2 2 2 3 3" xfId="33035" xr:uid="{00000000-0005-0000-0000-00001F0D0000}"/>
    <cellStyle name="4_leertabellen_teil_iii 4 2 2 2 4" xfId="20089" xr:uid="{00000000-0005-0000-0000-0000200D0000}"/>
    <cellStyle name="4_leertabellen_teil_iii 4 2 2 2 4 2" xfId="27226" xr:uid="{00000000-0005-0000-0000-0000210D0000}"/>
    <cellStyle name="4_leertabellen_teil_iii 4 2 2 2 4 2 2" xfId="41541" xr:uid="{00000000-0005-0000-0000-0000220D0000}"/>
    <cellStyle name="4_leertabellen_teil_iii 4 2 2 2 4 3" xfId="34404" xr:uid="{00000000-0005-0000-0000-0000230D0000}"/>
    <cellStyle name="4_leertabellen_teil_iii 4 2 2 2 5" xfId="21304" xr:uid="{00000000-0005-0000-0000-0000240D0000}"/>
    <cellStyle name="4_leertabellen_teil_iii 4 2 2 2 5 2" xfId="35619" xr:uid="{00000000-0005-0000-0000-0000250D0000}"/>
    <cellStyle name="4_leertabellen_teil_iii 4 2 2 2 6" xfId="28441" xr:uid="{00000000-0005-0000-0000-0000260D0000}"/>
    <cellStyle name="4_leertabellen_teil_iii 4 2 2 3" xfId="15103" xr:uid="{00000000-0005-0000-0000-0000270D0000}"/>
    <cellStyle name="4_leertabellen_teil_iii 4 2 2 3 2" xfId="22262" xr:uid="{00000000-0005-0000-0000-0000280D0000}"/>
    <cellStyle name="4_leertabellen_teil_iii 4 2 2 3 2 2" xfId="36577" xr:uid="{00000000-0005-0000-0000-0000290D0000}"/>
    <cellStyle name="4_leertabellen_teil_iii 4 2 2 3 3" xfId="29418" xr:uid="{00000000-0005-0000-0000-00002A0D0000}"/>
    <cellStyle name="4_leertabellen_teil_iii 4 2 2 4" xfId="17457" xr:uid="{00000000-0005-0000-0000-00002B0D0000}"/>
    <cellStyle name="4_leertabellen_teil_iii 4 2 2 4 2" xfId="24594" xr:uid="{00000000-0005-0000-0000-00002C0D0000}"/>
    <cellStyle name="4_leertabellen_teil_iii 4 2 2 4 2 2" xfId="38909" xr:uid="{00000000-0005-0000-0000-00002D0D0000}"/>
    <cellStyle name="4_leertabellen_teil_iii 4 2 2 4 3" xfId="31772" xr:uid="{00000000-0005-0000-0000-00002E0D0000}"/>
    <cellStyle name="4_leertabellen_teil_iii 4 3" xfId="491" xr:uid="{00000000-0005-0000-0000-00002F0D0000}"/>
    <cellStyle name="4_leertabellen_teil_iii 4 3 2" xfId="12735" xr:uid="{00000000-0005-0000-0000-0000300D0000}"/>
    <cellStyle name="4_leertabellen_teil_iii 4 3 2 2" xfId="13393" xr:uid="{00000000-0005-0000-0000-0000310D0000}"/>
    <cellStyle name="4_leertabellen_teil_iii 4 3 2 2 2" xfId="15762" xr:uid="{00000000-0005-0000-0000-0000320D0000}"/>
    <cellStyle name="4_leertabellen_teil_iii 4 3 2 2 2 2" xfId="22921" xr:uid="{00000000-0005-0000-0000-0000330D0000}"/>
    <cellStyle name="4_leertabellen_teil_iii 4 3 2 2 2 2 2" xfId="37236" xr:uid="{00000000-0005-0000-0000-0000340D0000}"/>
    <cellStyle name="4_leertabellen_teil_iii 4 3 2 2 2 3" xfId="30077" xr:uid="{00000000-0005-0000-0000-0000350D0000}"/>
    <cellStyle name="4_leertabellen_teil_iii 4 3 2 2 3" xfId="18116" xr:uid="{00000000-0005-0000-0000-0000360D0000}"/>
    <cellStyle name="4_leertabellen_teil_iii 4 3 2 2 3 2" xfId="25253" xr:uid="{00000000-0005-0000-0000-0000370D0000}"/>
    <cellStyle name="4_leertabellen_teil_iii 4 3 2 2 3 2 2" xfId="39568" xr:uid="{00000000-0005-0000-0000-0000380D0000}"/>
    <cellStyle name="4_leertabellen_teil_iii 4 3 2 2 3 3" xfId="32431" xr:uid="{00000000-0005-0000-0000-0000390D0000}"/>
    <cellStyle name="4_leertabellen_teil_iii 4 3 2 2 4" xfId="19820" xr:uid="{00000000-0005-0000-0000-00003A0D0000}"/>
    <cellStyle name="4_leertabellen_teil_iii 4 3 2 2 4 2" xfId="26957" xr:uid="{00000000-0005-0000-0000-00003B0D0000}"/>
    <cellStyle name="4_leertabellen_teil_iii 4 3 2 2 4 2 2" xfId="41272" xr:uid="{00000000-0005-0000-0000-00003C0D0000}"/>
    <cellStyle name="4_leertabellen_teil_iii 4 3 2 2 4 3" xfId="34135" xr:uid="{00000000-0005-0000-0000-00003D0D0000}"/>
    <cellStyle name="4_leertabellen_teil_iii 4 3 2 2 5" xfId="21035" xr:uid="{00000000-0005-0000-0000-00003E0D0000}"/>
    <cellStyle name="4_leertabellen_teil_iii 4 3 2 2 5 2" xfId="35350" xr:uid="{00000000-0005-0000-0000-00003F0D0000}"/>
    <cellStyle name="4_leertabellen_teil_iii 4 3 2 2 6" xfId="28172" xr:uid="{00000000-0005-0000-0000-0000400D0000}"/>
    <cellStyle name="4_leertabellen_teil_iii 4 3 2 3" xfId="15104" xr:uid="{00000000-0005-0000-0000-0000410D0000}"/>
    <cellStyle name="4_leertabellen_teil_iii 4 3 2 3 2" xfId="22263" xr:uid="{00000000-0005-0000-0000-0000420D0000}"/>
    <cellStyle name="4_leertabellen_teil_iii 4 3 2 3 2 2" xfId="36578" xr:uid="{00000000-0005-0000-0000-0000430D0000}"/>
    <cellStyle name="4_leertabellen_teil_iii 4 3 2 3 3" xfId="29419" xr:uid="{00000000-0005-0000-0000-0000440D0000}"/>
    <cellStyle name="4_leertabellen_teil_iii 4 3 2 4" xfId="17458" xr:uid="{00000000-0005-0000-0000-0000450D0000}"/>
    <cellStyle name="4_leertabellen_teil_iii 4 3 2 4 2" xfId="24595" xr:uid="{00000000-0005-0000-0000-0000460D0000}"/>
    <cellStyle name="4_leertabellen_teil_iii 4 3 2 4 2 2" xfId="38910" xr:uid="{00000000-0005-0000-0000-0000470D0000}"/>
    <cellStyle name="4_leertabellen_teil_iii 4 3 2 4 3" xfId="31773" xr:uid="{00000000-0005-0000-0000-0000480D0000}"/>
    <cellStyle name="4_leertabellen_teil_iii 4 4" xfId="492" xr:uid="{00000000-0005-0000-0000-0000490D0000}"/>
    <cellStyle name="4_leertabellen_teil_iii 4 4 2" xfId="12736" xr:uid="{00000000-0005-0000-0000-00004A0D0000}"/>
    <cellStyle name="4_leertabellen_teil_iii 4 4 2 2" xfId="13893" xr:uid="{00000000-0005-0000-0000-00004B0D0000}"/>
    <cellStyle name="4_leertabellen_teil_iii 4 4 2 2 2" xfId="16262" xr:uid="{00000000-0005-0000-0000-00004C0D0000}"/>
    <cellStyle name="4_leertabellen_teil_iii 4 4 2 2 2 2" xfId="23421" xr:uid="{00000000-0005-0000-0000-00004D0D0000}"/>
    <cellStyle name="4_leertabellen_teil_iii 4 4 2 2 2 2 2" xfId="37736" xr:uid="{00000000-0005-0000-0000-00004E0D0000}"/>
    <cellStyle name="4_leertabellen_teil_iii 4 4 2 2 2 3" xfId="30577" xr:uid="{00000000-0005-0000-0000-00004F0D0000}"/>
    <cellStyle name="4_leertabellen_teil_iii 4 4 2 2 3" xfId="18616" xr:uid="{00000000-0005-0000-0000-0000500D0000}"/>
    <cellStyle name="4_leertabellen_teil_iii 4 4 2 2 3 2" xfId="25753" xr:uid="{00000000-0005-0000-0000-0000510D0000}"/>
    <cellStyle name="4_leertabellen_teil_iii 4 4 2 2 3 2 2" xfId="40068" xr:uid="{00000000-0005-0000-0000-0000520D0000}"/>
    <cellStyle name="4_leertabellen_teil_iii 4 4 2 2 3 3" xfId="32931" xr:uid="{00000000-0005-0000-0000-0000530D0000}"/>
    <cellStyle name="4_leertabellen_teil_iii 4 4 2 2 4" xfId="20059" xr:uid="{00000000-0005-0000-0000-0000540D0000}"/>
    <cellStyle name="4_leertabellen_teil_iii 4 4 2 2 4 2" xfId="27196" xr:uid="{00000000-0005-0000-0000-0000550D0000}"/>
    <cellStyle name="4_leertabellen_teil_iii 4 4 2 2 4 2 2" xfId="41511" xr:uid="{00000000-0005-0000-0000-0000560D0000}"/>
    <cellStyle name="4_leertabellen_teil_iii 4 4 2 2 4 3" xfId="34374" xr:uid="{00000000-0005-0000-0000-0000570D0000}"/>
    <cellStyle name="4_leertabellen_teil_iii 4 4 2 2 5" xfId="21274" xr:uid="{00000000-0005-0000-0000-0000580D0000}"/>
    <cellStyle name="4_leertabellen_teil_iii 4 4 2 2 5 2" xfId="35589" xr:uid="{00000000-0005-0000-0000-0000590D0000}"/>
    <cellStyle name="4_leertabellen_teil_iii 4 4 2 2 6" xfId="28411" xr:uid="{00000000-0005-0000-0000-00005A0D0000}"/>
    <cellStyle name="4_leertabellen_teil_iii 4 4 2 3" xfId="15105" xr:uid="{00000000-0005-0000-0000-00005B0D0000}"/>
    <cellStyle name="4_leertabellen_teil_iii 4 4 2 3 2" xfId="22264" xr:uid="{00000000-0005-0000-0000-00005C0D0000}"/>
    <cellStyle name="4_leertabellen_teil_iii 4 4 2 3 2 2" xfId="36579" xr:uid="{00000000-0005-0000-0000-00005D0D0000}"/>
    <cellStyle name="4_leertabellen_teil_iii 4 4 2 3 3" xfId="29420" xr:uid="{00000000-0005-0000-0000-00005E0D0000}"/>
    <cellStyle name="4_leertabellen_teil_iii 4 4 2 4" xfId="17459" xr:uid="{00000000-0005-0000-0000-00005F0D0000}"/>
    <cellStyle name="4_leertabellen_teil_iii 4 4 2 4 2" xfId="24596" xr:uid="{00000000-0005-0000-0000-0000600D0000}"/>
    <cellStyle name="4_leertabellen_teil_iii 4 4 2 4 2 2" xfId="38911" xr:uid="{00000000-0005-0000-0000-0000610D0000}"/>
    <cellStyle name="4_leertabellen_teil_iii 4 4 2 4 3" xfId="31774" xr:uid="{00000000-0005-0000-0000-0000620D0000}"/>
    <cellStyle name="4_leertabellen_teil_iii 4 5" xfId="493" xr:uid="{00000000-0005-0000-0000-0000630D0000}"/>
    <cellStyle name="4_leertabellen_teil_iii 4 5 2" xfId="12737" xr:uid="{00000000-0005-0000-0000-0000640D0000}"/>
    <cellStyle name="4_leertabellen_teil_iii 4 5 2 2" xfId="14116" xr:uid="{00000000-0005-0000-0000-0000650D0000}"/>
    <cellStyle name="4_leertabellen_teil_iii 4 5 2 2 2" xfId="16485" xr:uid="{00000000-0005-0000-0000-0000660D0000}"/>
    <cellStyle name="4_leertabellen_teil_iii 4 5 2 2 2 2" xfId="23644" xr:uid="{00000000-0005-0000-0000-0000670D0000}"/>
    <cellStyle name="4_leertabellen_teil_iii 4 5 2 2 2 2 2" xfId="37959" xr:uid="{00000000-0005-0000-0000-0000680D0000}"/>
    <cellStyle name="4_leertabellen_teil_iii 4 5 2 2 2 3" xfId="30800" xr:uid="{00000000-0005-0000-0000-0000690D0000}"/>
    <cellStyle name="4_leertabellen_teil_iii 4 5 2 2 3" xfId="18839" xr:uid="{00000000-0005-0000-0000-00006A0D0000}"/>
    <cellStyle name="4_leertabellen_teil_iii 4 5 2 2 3 2" xfId="25976" xr:uid="{00000000-0005-0000-0000-00006B0D0000}"/>
    <cellStyle name="4_leertabellen_teil_iii 4 5 2 2 3 2 2" xfId="40291" xr:uid="{00000000-0005-0000-0000-00006C0D0000}"/>
    <cellStyle name="4_leertabellen_teil_iii 4 5 2 2 3 3" xfId="33154" xr:uid="{00000000-0005-0000-0000-00006D0D0000}"/>
    <cellStyle name="4_leertabellen_teil_iii 4 5 2 2 4" xfId="20176" xr:uid="{00000000-0005-0000-0000-00006E0D0000}"/>
    <cellStyle name="4_leertabellen_teil_iii 4 5 2 2 4 2" xfId="27313" xr:uid="{00000000-0005-0000-0000-00006F0D0000}"/>
    <cellStyle name="4_leertabellen_teil_iii 4 5 2 2 4 2 2" xfId="41628" xr:uid="{00000000-0005-0000-0000-0000700D0000}"/>
    <cellStyle name="4_leertabellen_teil_iii 4 5 2 2 4 3" xfId="34491" xr:uid="{00000000-0005-0000-0000-0000710D0000}"/>
    <cellStyle name="4_leertabellen_teil_iii 4 5 2 2 5" xfId="21391" xr:uid="{00000000-0005-0000-0000-0000720D0000}"/>
    <cellStyle name="4_leertabellen_teil_iii 4 5 2 2 5 2" xfId="35706" xr:uid="{00000000-0005-0000-0000-0000730D0000}"/>
    <cellStyle name="4_leertabellen_teil_iii 4 5 2 2 6" xfId="28528" xr:uid="{00000000-0005-0000-0000-0000740D0000}"/>
    <cellStyle name="4_leertabellen_teil_iii 4 5 2 3" xfId="15106" xr:uid="{00000000-0005-0000-0000-0000750D0000}"/>
    <cellStyle name="4_leertabellen_teil_iii 4 5 2 3 2" xfId="22265" xr:uid="{00000000-0005-0000-0000-0000760D0000}"/>
    <cellStyle name="4_leertabellen_teil_iii 4 5 2 3 2 2" xfId="36580" xr:uid="{00000000-0005-0000-0000-0000770D0000}"/>
    <cellStyle name="4_leertabellen_teil_iii 4 5 2 3 3" xfId="29421" xr:uid="{00000000-0005-0000-0000-0000780D0000}"/>
    <cellStyle name="4_leertabellen_teil_iii 4 5 2 4" xfId="17460" xr:uid="{00000000-0005-0000-0000-0000790D0000}"/>
    <cellStyle name="4_leertabellen_teil_iii 4 5 2 4 2" xfId="24597" xr:uid="{00000000-0005-0000-0000-00007A0D0000}"/>
    <cellStyle name="4_leertabellen_teil_iii 4 5 2 4 2 2" xfId="38912" xr:uid="{00000000-0005-0000-0000-00007B0D0000}"/>
    <cellStyle name="4_leertabellen_teil_iii 4 5 2 4 3" xfId="31775" xr:uid="{00000000-0005-0000-0000-00007C0D0000}"/>
    <cellStyle name="4_leertabellen_teil_iii 4 6" xfId="12733" xr:uid="{00000000-0005-0000-0000-00007D0D0000}"/>
    <cellStyle name="4_leertabellen_teil_iii 4 6 2" xfId="14050" xr:uid="{00000000-0005-0000-0000-00007E0D0000}"/>
    <cellStyle name="4_leertabellen_teil_iii 4 6 2 2" xfId="16419" xr:uid="{00000000-0005-0000-0000-00007F0D0000}"/>
    <cellStyle name="4_leertabellen_teil_iii 4 6 2 2 2" xfId="23578" xr:uid="{00000000-0005-0000-0000-0000800D0000}"/>
    <cellStyle name="4_leertabellen_teil_iii 4 6 2 2 2 2" xfId="37893" xr:uid="{00000000-0005-0000-0000-0000810D0000}"/>
    <cellStyle name="4_leertabellen_teil_iii 4 6 2 2 3" xfId="30734" xr:uid="{00000000-0005-0000-0000-0000820D0000}"/>
    <cellStyle name="4_leertabellen_teil_iii 4 6 2 3" xfId="18773" xr:uid="{00000000-0005-0000-0000-0000830D0000}"/>
    <cellStyle name="4_leertabellen_teil_iii 4 6 2 3 2" xfId="25910" xr:uid="{00000000-0005-0000-0000-0000840D0000}"/>
    <cellStyle name="4_leertabellen_teil_iii 4 6 2 3 2 2" xfId="40225" xr:uid="{00000000-0005-0000-0000-0000850D0000}"/>
    <cellStyle name="4_leertabellen_teil_iii 4 6 2 3 3" xfId="33088" xr:uid="{00000000-0005-0000-0000-0000860D0000}"/>
    <cellStyle name="4_leertabellen_teil_iii 4 6 2 4" xfId="20133" xr:uid="{00000000-0005-0000-0000-0000870D0000}"/>
    <cellStyle name="4_leertabellen_teil_iii 4 6 2 4 2" xfId="27270" xr:uid="{00000000-0005-0000-0000-0000880D0000}"/>
    <cellStyle name="4_leertabellen_teil_iii 4 6 2 4 2 2" xfId="41585" xr:uid="{00000000-0005-0000-0000-0000890D0000}"/>
    <cellStyle name="4_leertabellen_teil_iii 4 6 2 4 3" xfId="34448" xr:uid="{00000000-0005-0000-0000-00008A0D0000}"/>
    <cellStyle name="4_leertabellen_teil_iii 4 6 2 5" xfId="21348" xr:uid="{00000000-0005-0000-0000-00008B0D0000}"/>
    <cellStyle name="4_leertabellen_teil_iii 4 6 2 5 2" xfId="35663" xr:uid="{00000000-0005-0000-0000-00008C0D0000}"/>
    <cellStyle name="4_leertabellen_teil_iii 4 6 2 6" xfId="28485" xr:uid="{00000000-0005-0000-0000-00008D0D0000}"/>
    <cellStyle name="4_leertabellen_teil_iii 4 6 3" xfId="15102" xr:uid="{00000000-0005-0000-0000-00008E0D0000}"/>
    <cellStyle name="4_leertabellen_teil_iii 4 6 3 2" xfId="22261" xr:uid="{00000000-0005-0000-0000-00008F0D0000}"/>
    <cellStyle name="4_leertabellen_teil_iii 4 6 3 2 2" xfId="36576" xr:uid="{00000000-0005-0000-0000-0000900D0000}"/>
    <cellStyle name="4_leertabellen_teil_iii 4 6 3 3" xfId="29417" xr:uid="{00000000-0005-0000-0000-0000910D0000}"/>
    <cellStyle name="4_leertabellen_teil_iii 4 6 4" xfId="17456" xr:uid="{00000000-0005-0000-0000-0000920D0000}"/>
    <cellStyle name="4_leertabellen_teil_iii 4 6 4 2" xfId="24593" xr:uid="{00000000-0005-0000-0000-0000930D0000}"/>
    <cellStyle name="4_leertabellen_teil_iii 4 6 4 2 2" xfId="38908" xr:uid="{00000000-0005-0000-0000-0000940D0000}"/>
    <cellStyle name="4_leertabellen_teil_iii 4 6 4 3" xfId="31771" xr:uid="{00000000-0005-0000-0000-0000950D0000}"/>
    <cellStyle name="4_leertabellen_teil_iii 5" xfId="494" xr:uid="{00000000-0005-0000-0000-0000960D0000}"/>
    <cellStyle name="4_leertabellen_teil_iii 5 2" xfId="12738" xr:uid="{00000000-0005-0000-0000-0000970D0000}"/>
    <cellStyle name="4_leertabellen_teil_iii 5 2 2" xfId="14883" xr:uid="{00000000-0005-0000-0000-0000980D0000}"/>
    <cellStyle name="4_leertabellen_teil_iii 5 2 2 2" xfId="17246" xr:uid="{00000000-0005-0000-0000-0000990D0000}"/>
    <cellStyle name="4_leertabellen_teil_iii 5 2 2 2 2" xfId="24383" xr:uid="{00000000-0005-0000-0000-00009A0D0000}"/>
    <cellStyle name="4_leertabellen_teil_iii 5 2 2 2 2 2" xfId="38698" xr:uid="{00000000-0005-0000-0000-00009B0D0000}"/>
    <cellStyle name="4_leertabellen_teil_iii 5 2 2 2 3" xfId="31561" xr:uid="{00000000-0005-0000-0000-00009C0D0000}"/>
    <cellStyle name="4_leertabellen_teil_iii 5 2 2 3" xfId="19600" xr:uid="{00000000-0005-0000-0000-00009D0D0000}"/>
    <cellStyle name="4_leertabellen_teil_iii 5 2 2 3 2" xfId="26737" xr:uid="{00000000-0005-0000-0000-00009E0D0000}"/>
    <cellStyle name="4_leertabellen_teil_iii 5 2 2 3 2 2" xfId="41052" xr:uid="{00000000-0005-0000-0000-00009F0D0000}"/>
    <cellStyle name="4_leertabellen_teil_iii 5 2 2 3 3" xfId="33915" xr:uid="{00000000-0005-0000-0000-0000A00D0000}"/>
    <cellStyle name="4_leertabellen_teil_iii 5 2 2 4" xfId="20876" xr:uid="{00000000-0005-0000-0000-0000A10D0000}"/>
    <cellStyle name="4_leertabellen_teil_iii 5 2 2 4 2" xfId="28013" xr:uid="{00000000-0005-0000-0000-0000A20D0000}"/>
    <cellStyle name="4_leertabellen_teil_iii 5 2 2 4 2 2" xfId="42328" xr:uid="{00000000-0005-0000-0000-0000A30D0000}"/>
    <cellStyle name="4_leertabellen_teil_iii 5 2 2 4 3" xfId="35191" xr:uid="{00000000-0005-0000-0000-0000A40D0000}"/>
    <cellStyle name="4_leertabellen_teil_iii 5 2 2 5" xfId="22052" xr:uid="{00000000-0005-0000-0000-0000A50D0000}"/>
    <cellStyle name="4_leertabellen_teil_iii 5 2 2 5 2" xfId="36367" xr:uid="{00000000-0005-0000-0000-0000A60D0000}"/>
    <cellStyle name="4_leertabellen_teil_iii 5 2 2 6" xfId="29208" xr:uid="{00000000-0005-0000-0000-0000A70D0000}"/>
    <cellStyle name="4_leertabellen_teil_iii 5 2 3" xfId="15107" xr:uid="{00000000-0005-0000-0000-0000A80D0000}"/>
    <cellStyle name="4_leertabellen_teil_iii 5 2 3 2" xfId="22266" xr:uid="{00000000-0005-0000-0000-0000A90D0000}"/>
    <cellStyle name="4_leertabellen_teil_iii 5 2 3 2 2" xfId="36581" xr:uid="{00000000-0005-0000-0000-0000AA0D0000}"/>
    <cellStyle name="4_leertabellen_teil_iii 5 2 3 3" xfId="29422" xr:uid="{00000000-0005-0000-0000-0000AB0D0000}"/>
    <cellStyle name="4_leertabellen_teil_iii 5 2 4" xfId="17461" xr:uid="{00000000-0005-0000-0000-0000AC0D0000}"/>
    <cellStyle name="4_leertabellen_teil_iii 5 2 4 2" xfId="24598" xr:uid="{00000000-0005-0000-0000-0000AD0D0000}"/>
    <cellStyle name="4_leertabellen_teil_iii 5 2 4 2 2" xfId="38913" xr:uid="{00000000-0005-0000-0000-0000AE0D0000}"/>
    <cellStyle name="4_leertabellen_teil_iii 5 2 4 3" xfId="31776" xr:uid="{00000000-0005-0000-0000-0000AF0D0000}"/>
    <cellStyle name="4_leertabellen_teil_iii 6" xfId="495" xr:uid="{00000000-0005-0000-0000-0000B00D0000}"/>
    <cellStyle name="4_leertabellen_teil_iii 6 2" xfId="12739" xr:uid="{00000000-0005-0000-0000-0000B10D0000}"/>
    <cellStyle name="4_leertabellen_teil_iii 6 2 2" xfId="14907" xr:uid="{00000000-0005-0000-0000-0000B20D0000}"/>
    <cellStyle name="4_leertabellen_teil_iii 6 2 2 2" xfId="17270" xr:uid="{00000000-0005-0000-0000-0000B30D0000}"/>
    <cellStyle name="4_leertabellen_teil_iii 6 2 2 2 2" xfId="24407" xr:uid="{00000000-0005-0000-0000-0000B40D0000}"/>
    <cellStyle name="4_leertabellen_teil_iii 6 2 2 2 2 2" xfId="38722" xr:uid="{00000000-0005-0000-0000-0000B50D0000}"/>
    <cellStyle name="4_leertabellen_teil_iii 6 2 2 2 3" xfId="31585" xr:uid="{00000000-0005-0000-0000-0000B60D0000}"/>
    <cellStyle name="4_leertabellen_teil_iii 6 2 2 3" xfId="19624" xr:uid="{00000000-0005-0000-0000-0000B70D0000}"/>
    <cellStyle name="4_leertabellen_teil_iii 6 2 2 3 2" xfId="26761" xr:uid="{00000000-0005-0000-0000-0000B80D0000}"/>
    <cellStyle name="4_leertabellen_teil_iii 6 2 2 3 2 2" xfId="41076" xr:uid="{00000000-0005-0000-0000-0000B90D0000}"/>
    <cellStyle name="4_leertabellen_teil_iii 6 2 2 3 3" xfId="33939" xr:uid="{00000000-0005-0000-0000-0000BA0D0000}"/>
    <cellStyle name="4_leertabellen_teil_iii 6 2 2 4" xfId="20900" xr:uid="{00000000-0005-0000-0000-0000BB0D0000}"/>
    <cellStyle name="4_leertabellen_teil_iii 6 2 2 4 2" xfId="28037" xr:uid="{00000000-0005-0000-0000-0000BC0D0000}"/>
    <cellStyle name="4_leertabellen_teil_iii 6 2 2 4 2 2" xfId="42352" xr:uid="{00000000-0005-0000-0000-0000BD0D0000}"/>
    <cellStyle name="4_leertabellen_teil_iii 6 2 2 4 3" xfId="35215" xr:uid="{00000000-0005-0000-0000-0000BE0D0000}"/>
    <cellStyle name="4_leertabellen_teil_iii 6 2 2 5" xfId="22076" xr:uid="{00000000-0005-0000-0000-0000BF0D0000}"/>
    <cellStyle name="4_leertabellen_teil_iii 6 2 2 5 2" xfId="36391" xr:uid="{00000000-0005-0000-0000-0000C00D0000}"/>
    <cellStyle name="4_leertabellen_teil_iii 6 2 2 6" xfId="29232" xr:uid="{00000000-0005-0000-0000-0000C10D0000}"/>
    <cellStyle name="4_leertabellen_teil_iii 6 2 3" xfId="15108" xr:uid="{00000000-0005-0000-0000-0000C20D0000}"/>
    <cellStyle name="4_leertabellen_teil_iii 6 2 3 2" xfId="22267" xr:uid="{00000000-0005-0000-0000-0000C30D0000}"/>
    <cellStyle name="4_leertabellen_teil_iii 6 2 3 2 2" xfId="36582" xr:uid="{00000000-0005-0000-0000-0000C40D0000}"/>
    <cellStyle name="4_leertabellen_teil_iii 6 2 3 3" xfId="29423" xr:uid="{00000000-0005-0000-0000-0000C50D0000}"/>
    <cellStyle name="4_leertabellen_teil_iii 6 2 4" xfId="17462" xr:uid="{00000000-0005-0000-0000-0000C60D0000}"/>
    <cellStyle name="4_leertabellen_teil_iii 6 2 4 2" xfId="24599" xr:uid="{00000000-0005-0000-0000-0000C70D0000}"/>
    <cellStyle name="4_leertabellen_teil_iii 6 2 4 2 2" xfId="38914" xr:uid="{00000000-0005-0000-0000-0000C80D0000}"/>
    <cellStyle name="4_leertabellen_teil_iii 6 2 4 3" xfId="31777" xr:uid="{00000000-0005-0000-0000-0000C90D0000}"/>
    <cellStyle name="4_leertabellen_teil_iii 7" xfId="496" xr:uid="{00000000-0005-0000-0000-0000CA0D0000}"/>
    <cellStyle name="4_leertabellen_teil_iii 7 2" xfId="12740" xr:uid="{00000000-0005-0000-0000-0000CB0D0000}"/>
    <cellStyle name="4_leertabellen_teil_iii 7 2 2" xfId="14553" xr:uid="{00000000-0005-0000-0000-0000CC0D0000}"/>
    <cellStyle name="4_leertabellen_teil_iii 7 2 2 2" xfId="16922" xr:uid="{00000000-0005-0000-0000-0000CD0D0000}"/>
    <cellStyle name="4_leertabellen_teil_iii 7 2 2 2 2" xfId="24081" xr:uid="{00000000-0005-0000-0000-0000CE0D0000}"/>
    <cellStyle name="4_leertabellen_teil_iii 7 2 2 2 2 2" xfId="38396" xr:uid="{00000000-0005-0000-0000-0000CF0D0000}"/>
    <cellStyle name="4_leertabellen_teil_iii 7 2 2 2 3" xfId="31237" xr:uid="{00000000-0005-0000-0000-0000D00D0000}"/>
    <cellStyle name="4_leertabellen_teil_iii 7 2 2 3" xfId="19276" xr:uid="{00000000-0005-0000-0000-0000D10D0000}"/>
    <cellStyle name="4_leertabellen_teil_iii 7 2 2 3 2" xfId="26413" xr:uid="{00000000-0005-0000-0000-0000D20D0000}"/>
    <cellStyle name="4_leertabellen_teil_iii 7 2 2 3 2 2" xfId="40728" xr:uid="{00000000-0005-0000-0000-0000D30D0000}"/>
    <cellStyle name="4_leertabellen_teil_iii 7 2 2 3 3" xfId="33591" xr:uid="{00000000-0005-0000-0000-0000D40D0000}"/>
    <cellStyle name="4_leertabellen_teil_iii 7 2 2 4" xfId="20574" xr:uid="{00000000-0005-0000-0000-0000D50D0000}"/>
    <cellStyle name="4_leertabellen_teil_iii 7 2 2 4 2" xfId="27711" xr:uid="{00000000-0005-0000-0000-0000D60D0000}"/>
    <cellStyle name="4_leertabellen_teil_iii 7 2 2 4 2 2" xfId="42026" xr:uid="{00000000-0005-0000-0000-0000D70D0000}"/>
    <cellStyle name="4_leertabellen_teil_iii 7 2 2 4 3" xfId="34889" xr:uid="{00000000-0005-0000-0000-0000D80D0000}"/>
    <cellStyle name="4_leertabellen_teil_iii 7 2 2 5" xfId="21789" xr:uid="{00000000-0005-0000-0000-0000D90D0000}"/>
    <cellStyle name="4_leertabellen_teil_iii 7 2 2 5 2" xfId="36104" xr:uid="{00000000-0005-0000-0000-0000DA0D0000}"/>
    <cellStyle name="4_leertabellen_teil_iii 7 2 2 6" xfId="28926" xr:uid="{00000000-0005-0000-0000-0000DB0D0000}"/>
    <cellStyle name="4_leertabellen_teil_iii 7 2 3" xfId="15109" xr:uid="{00000000-0005-0000-0000-0000DC0D0000}"/>
    <cellStyle name="4_leertabellen_teil_iii 7 2 3 2" xfId="22268" xr:uid="{00000000-0005-0000-0000-0000DD0D0000}"/>
    <cellStyle name="4_leertabellen_teil_iii 7 2 3 2 2" xfId="36583" xr:uid="{00000000-0005-0000-0000-0000DE0D0000}"/>
    <cellStyle name="4_leertabellen_teil_iii 7 2 3 3" xfId="29424" xr:uid="{00000000-0005-0000-0000-0000DF0D0000}"/>
    <cellStyle name="4_leertabellen_teil_iii 7 2 4" xfId="17463" xr:uid="{00000000-0005-0000-0000-0000E00D0000}"/>
    <cellStyle name="4_leertabellen_teil_iii 7 2 4 2" xfId="24600" xr:uid="{00000000-0005-0000-0000-0000E10D0000}"/>
    <cellStyle name="4_leertabellen_teil_iii 7 2 4 2 2" xfId="38915" xr:uid="{00000000-0005-0000-0000-0000E20D0000}"/>
    <cellStyle name="4_leertabellen_teil_iii 7 2 4 3" xfId="31778" xr:uid="{00000000-0005-0000-0000-0000E30D0000}"/>
    <cellStyle name="4_leertabellen_teil_iii 8" xfId="497" xr:uid="{00000000-0005-0000-0000-0000E40D0000}"/>
    <cellStyle name="4_leertabellen_teil_iii 8 2" xfId="12741" xr:uid="{00000000-0005-0000-0000-0000E50D0000}"/>
    <cellStyle name="4_leertabellen_teil_iii 8 2 2" xfId="14906" xr:uid="{00000000-0005-0000-0000-0000E60D0000}"/>
    <cellStyle name="4_leertabellen_teil_iii 8 2 2 2" xfId="17269" xr:uid="{00000000-0005-0000-0000-0000E70D0000}"/>
    <cellStyle name="4_leertabellen_teil_iii 8 2 2 2 2" xfId="24406" xr:uid="{00000000-0005-0000-0000-0000E80D0000}"/>
    <cellStyle name="4_leertabellen_teil_iii 8 2 2 2 2 2" xfId="38721" xr:uid="{00000000-0005-0000-0000-0000E90D0000}"/>
    <cellStyle name="4_leertabellen_teil_iii 8 2 2 2 3" xfId="31584" xr:uid="{00000000-0005-0000-0000-0000EA0D0000}"/>
    <cellStyle name="4_leertabellen_teil_iii 8 2 2 3" xfId="19623" xr:uid="{00000000-0005-0000-0000-0000EB0D0000}"/>
    <cellStyle name="4_leertabellen_teil_iii 8 2 2 3 2" xfId="26760" xr:uid="{00000000-0005-0000-0000-0000EC0D0000}"/>
    <cellStyle name="4_leertabellen_teil_iii 8 2 2 3 2 2" xfId="41075" xr:uid="{00000000-0005-0000-0000-0000ED0D0000}"/>
    <cellStyle name="4_leertabellen_teil_iii 8 2 2 3 3" xfId="33938" xr:uid="{00000000-0005-0000-0000-0000EE0D0000}"/>
    <cellStyle name="4_leertabellen_teil_iii 8 2 2 4" xfId="20899" xr:uid="{00000000-0005-0000-0000-0000EF0D0000}"/>
    <cellStyle name="4_leertabellen_teil_iii 8 2 2 4 2" xfId="28036" xr:uid="{00000000-0005-0000-0000-0000F00D0000}"/>
    <cellStyle name="4_leertabellen_teil_iii 8 2 2 4 2 2" xfId="42351" xr:uid="{00000000-0005-0000-0000-0000F10D0000}"/>
    <cellStyle name="4_leertabellen_teil_iii 8 2 2 4 3" xfId="35214" xr:uid="{00000000-0005-0000-0000-0000F20D0000}"/>
    <cellStyle name="4_leertabellen_teil_iii 8 2 2 5" xfId="22075" xr:uid="{00000000-0005-0000-0000-0000F30D0000}"/>
    <cellStyle name="4_leertabellen_teil_iii 8 2 2 5 2" xfId="36390" xr:uid="{00000000-0005-0000-0000-0000F40D0000}"/>
    <cellStyle name="4_leertabellen_teil_iii 8 2 2 6" xfId="29231" xr:uid="{00000000-0005-0000-0000-0000F50D0000}"/>
    <cellStyle name="4_leertabellen_teil_iii 8 2 3" xfId="15110" xr:uid="{00000000-0005-0000-0000-0000F60D0000}"/>
    <cellStyle name="4_leertabellen_teil_iii 8 2 3 2" xfId="22269" xr:uid="{00000000-0005-0000-0000-0000F70D0000}"/>
    <cellStyle name="4_leertabellen_teil_iii 8 2 3 2 2" xfId="36584" xr:uid="{00000000-0005-0000-0000-0000F80D0000}"/>
    <cellStyle name="4_leertabellen_teil_iii 8 2 3 3" xfId="29425" xr:uid="{00000000-0005-0000-0000-0000F90D0000}"/>
    <cellStyle name="4_leertabellen_teil_iii 8 2 4" xfId="17464" xr:uid="{00000000-0005-0000-0000-0000FA0D0000}"/>
    <cellStyle name="4_leertabellen_teil_iii 8 2 4 2" xfId="24601" xr:uid="{00000000-0005-0000-0000-0000FB0D0000}"/>
    <cellStyle name="4_leertabellen_teil_iii 8 2 4 2 2" xfId="38916" xr:uid="{00000000-0005-0000-0000-0000FC0D0000}"/>
    <cellStyle name="4_leertabellen_teil_iii 8 2 4 3" xfId="31779" xr:uid="{00000000-0005-0000-0000-0000FD0D0000}"/>
    <cellStyle name="4_leertabellen_teil_iii 9" xfId="12712" xr:uid="{00000000-0005-0000-0000-0000FE0D0000}"/>
    <cellStyle name="4_leertabellen_teil_iii 9 2" xfId="14635" xr:uid="{00000000-0005-0000-0000-0000FF0D0000}"/>
    <cellStyle name="4_leertabellen_teil_iii 9 2 2" xfId="16998" xr:uid="{00000000-0005-0000-0000-0000000E0000}"/>
    <cellStyle name="4_leertabellen_teil_iii 9 2 2 2" xfId="24157" xr:uid="{00000000-0005-0000-0000-0000010E0000}"/>
    <cellStyle name="4_leertabellen_teil_iii 9 2 2 2 2" xfId="38472" xr:uid="{00000000-0005-0000-0000-0000020E0000}"/>
    <cellStyle name="4_leertabellen_teil_iii 9 2 2 3" xfId="31313" xr:uid="{00000000-0005-0000-0000-0000030E0000}"/>
    <cellStyle name="4_leertabellen_teil_iii 9 2 3" xfId="19352" xr:uid="{00000000-0005-0000-0000-0000040E0000}"/>
    <cellStyle name="4_leertabellen_teil_iii 9 2 3 2" xfId="26489" xr:uid="{00000000-0005-0000-0000-0000050E0000}"/>
    <cellStyle name="4_leertabellen_teil_iii 9 2 3 2 2" xfId="40804" xr:uid="{00000000-0005-0000-0000-0000060E0000}"/>
    <cellStyle name="4_leertabellen_teil_iii 9 2 3 3" xfId="33667" xr:uid="{00000000-0005-0000-0000-0000070E0000}"/>
    <cellStyle name="4_leertabellen_teil_iii 9 2 4" xfId="20650" xr:uid="{00000000-0005-0000-0000-0000080E0000}"/>
    <cellStyle name="4_leertabellen_teil_iii 9 2 4 2" xfId="27787" xr:uid="{00000000-0005-0000-0000-0000090E0000}"/>
    <cellStyle name="4_leertabellen_teil_iii 9 2 4 2 2" xfId="42102" xr:uid="{00000000-0005-0000-0000-00000A0E0000}"/>
    <cellStyle name="4_leertabellen_teil_iii 9 2 4 3" xfId="34965" xr:uid="{00000000-0005-0000-0000-00000B0E0000}"/>
    <cellStyle name="4_leertabellen_teil_iii 9 2 5" xfId="21865" xr:uid="{00000000-0005-0000-0000-00000C0E0000}"/>
    <cellStyle name="4_leertabellen_teil_iii 9 2 5 2" xfId="36180" xr:uid="{00000000-0005-0000-0000-00000D0E0000}"/>
    <cellStyle name="4_leertabellen_teil_iii 9 2 6" xfId="29002" xr:uid="{00000000-0005-0000-0000-00000E0E0000}"/>
    <cellStyle name="4_leertabellen_teil_iii 9 3" xfId="15081" xr:uid="{00000000-0005-0000-0000-00000F0E0000}"/>
    <cellStyle name="4_leertabellen_teil_iii 9 3 2" xfId="22240" xr:uid="{00000000-0005-0000-0000-0000100E0000}"/>
    <cellStyle name="4_leertabellen_teil_iii 9 3 2 2" xfId="36555" xr:uid="{00000000-0005-0000-0000-0000110E0000}"/>
    <cellStyle name="4_leertabellen_teil_iii 9 3 3" xfId="29396" xr:uid="{00000000-0005-0000-0000-0000120E0000}"/>
    <cellStyle name="4_leertabellen_teil_iii 9 4" xfId="17435" xr:uid="{00000000-0005-0000-0000-0000130E0000}"/>
    <cellStyle name="4_leertabellen_teil_iii 9 4 2" xfId="24572" xr:uid="{00000000-0005-0000-0000-0000140E0000}"/>
    <cellStyle name="4_leertabellen_teil_iii 9 4 2 2" xfId="38887" xr:uid="{00000000-0005-0000-0000-0000150E0000}"/>
    <cellStyle name="4_leertabellen_teil_iii 9 4 3" xfId="31750" xr:uid="{00000000-0005-0000-0000-0000160E0000}"/>
    <cellStyle name="4_Merkmalsuebersicht_neu" xfId="214" xr:uid="{00000000-0005-0000-0000-0000170E0000}"/>
    <cellStyle name="4_Merkmalsuebersicht_neu 2" xfId="498" xr:uid="{00000000-0005-0000-0000-0000180E0000}"/>
    <cellStyle name="4_Merkmalsuebersicht_neu 2 2" xfId="499" xr:uid="{00000000-0005-0000-0000-0000190E0000}"/>
    <cellStyle name="4_Merkmalsuebersicht_neu 2 2 2" xfId="500" xr:uid="{00000000-0005-0000-0000-00001A0E0000}"/>
    <cellStyle name="4_Merkmalsuebersicht_neu 2 2 2 2" xfId="12745" xr:uid="{00000000-0005-0000-0000-00001B0E0000}"/>
    <cellStyle name="4_Merkmalsuebersicht_neu 2 2 2 2 2" xfId="14904" xr:uid="{00000000-0005-0000-0000-00001C0E0000}"/>
    <cellStyle name="4_Merkmalsuebersicht_neu 2 2 2 2 2 2" xfId="17267" xr:uid="{00000000-0005-0000-0000-00001D0E0000}"/>
    <cellStyle name="4_Merkmalsuebersicht_neu 2 2 2 2 2 2 2" xfId="24404" xr:uid="{00000000-0005-0000-0000-00001E0E0000}"/>
    <cellStyle name="4_Merkmalsuebersicht_neu 2 2 2 2 2 2 2 2" xfId="38719" xr:uid="{00000000-0005-0000-0000-00001F0E0000}"/>
    <cellStyle name="4_Merkmalsuebersicht_neu 2 2 2 2 2 2 3" xfId="31582" xr:uid="{00000000-0005-0000-0000-0000200E0000}"/>
    <cellStyle name="4_Merkmalsuebersicht_neu 2 2 2 2 2 3" xfId="19621" xr:uid="{00000000-0005-0000-0000-0000210E0000}"/>
    <cellStyle name="4_Merkmalsuebersicht_neu 2 2 2 2 2 3 2" xfId="26758" xr:uid="{00000000-0005-0000-0000-0000220E0000}"/>
    <cellStyle name="4_Merkmalsuebersicht_neu 2 2 2 2 2 3 2 2" xfId="41073" xr:uid="{00000000-0005-0000-0000-0000230E0000}"/>
    <cellStyle name="4_Merkmalsuebersicht_neu 2 2 2 2 2 3 3" xfId="33936" xr:uid="{00000000-0005-0000-0000-0000240E0000}"/>
    <cellStyle name="4_Merkmalsuebersicht_neu 2 2 2 2 2 4" xfId="20897" xr:uid="{00000000-0005-0000-0000-0000250E0000}"/>
    <cellStyle name="4_Merkmalsuebersicht_neu 2 2 2 2 2 4 2" xfId="28034" xr:uid="{00000000-0005-0000-0000-0000260E0000}"/>
    <cellStyle name="4_Merkmalsuebersicht_neu 2 2 2 2 2 4 2 2" xfId="42349" xr:uid="{00000000-0005-0000-0000-0000270E0000}"/>
    <cellStyle name="4_Merkmalsuebersicht_neu 2 2 2 2 2 4 3" xfId="35212" xr:uid="{00000000-0005-0000-0000-0000280E0000}"/>
    <cellStyle name="4_Merkmalsuebersicht_neu 2 2 2 2 2 5" xfId="22073" xr:uid="{00000000-0005-0000-0000-0000290E0000}"/>
    <cellStyle name="4_Merkmalsuebersicht_neu 2 2 2 2 2 5 2" xfId="36388" xr:uid="{00000000-0005-0000-0000-00002A0E0000}"/>
    <cellStyle name="4_Merkmalsuebersicht_neu 2 2 2 2 2 6" xfId="29229" xr:uid="{00000000-0005-0000-0000-00002B0E0000}"/>
    <cellStyle name="4_Merkmalsuebersicht_neu 2 2 2 2 3" xfId="15114" xr:uid="{00000000-0005-0000-0000-00002C0E0000}"/>
    <cellStyle name="4_Merkmalsuebersicht_neu 2 2 2 2 3 2" xfId="22273" xr:uid="{00000000-0005-0000-0000-00002D0E0000}"/>
    <cellStyle name="4_Merkmalsuebersicht_neu 2 2 2 2 3 2 2" xfId="36588" xr:uid="{00000000-0005-0000-0000-00002E0E0000}"/>
    <cellStyle name="4_Merkmalsuebersicht_neu 2 2 2 2 3 3" xfId="29429" xr:uid="{00000000-0005-0000-0000-00002F0E0000}"/>
    <cellStyle name="4_Merkmalsuebersicht_neu 2 2 2 2 4" xfId="17468" xr:uid="{00000000-0005-0000-0000-0000300E0000}"/>
    <cellStyle name="4_Merkmalsuebersicht_neu 2 2 2 2 4 2" xfId="24605" xr:uid="{00000000-0005-0000-0000-0000310E0000}"/>
    <cellStyle name="4_Merkmalsuebersicht_neu 2 2 2 2 4 2 2" xfId="38920" xr:uid="{00000000-0005-0000-0000-0000320E0000}"/>
    <cellStyle name="4_Merkmalsuebersicht_neu 2 2 2 2 4 3" xfId="31783" xr:uid="{00000000-0005-0000-0000-0000330E0000}"/>
    <cellStyle name="4_Merkmalsuebersicht_neu 2 2 3" xfId="501" xr:uid="{00000000-0005-0000-0000-0000340E0000}"/>
    <cellStyle name="4_Merkmalsuebersicht_neu 2 2 3 2" xfId="12746" xr:uid="{00000000-0005-0000-0000-0000350E0000}"/>
    <cellStyle name="4_Merkmalsuebersicht_neu 2 2 3 2 2" xfId="14556" xr:uid="{00000000-0005-0000-0000-0000360E0000}"/>
    <cellStyle name="4_Merkmalsuebersicht_neu 2 2 3 2 2 2" xfId="16925" xr:uid="{00000000-0005-0000-0000-0000370E0000}"/>
    <cellStyle name="4_Merkmalsuebersicht_neu 2 2 3 2 2 2 2" xfId="24084" xr:uid="{00000000-0005-0000-0000-0000380E0000}"/>
    <cellStyle name="4_Merkmalsuebersicht_neu 2 2 3 2 2 2 2 2" xfId="38399" xr:uid="{00000000-0005-0000-0000-0000390E0000}"/>
    <cellStyle name="4_Merkmalsuebersicht_neu 2 2 3 2 2 2 3" xfId="31240" xr:uid="{00000000-0005-0000-0000-00003A0E0000}"/>
    <cellStyle name="4_Merkmalsuebersicht_neu 2 2 3 2 2 3" xfId="19279" xr:uid="{00000000-0005-0000-0000-00003B0E0000}"/>
    <cellStyle name="4_Merkmalsuebersicht_neu 2 2 3 2 2 3 2" xfId="26416" xr:uid="{00000000-0005-0000-0000-00003C0E0000}"/>
    <cellStyle name="4_Merkmalsuebersicht_neu 2 2 3 2 2 3 2 2" xfId="40731" xr:uid="{00000000-0005-0000-0000-00003D0E0000}"/>
    <cellStyle name="4_Merkmalsuebersicht_neu 2 2 3 2 2 3 3" xfId="33594" xr:uid="{00000000-0005-0000-0000-00003E0E0000}"/>
    <cellStyle name="4_Merkmalsuebersicht_neu 2 2 3 2 2 4" xfId="20577" xr:uid="{00000000-0005-0000-0000-00003F0E0000}"/>
    <cellStyle name="4_Merkmalsuebersicht_neu 2 2 3 2 2 4 2" xfId="27714" xr:uid="{00000000-0005-0000-0000-0000400E0000}"/>
    <cellStyle name="4_Merkmalsuebersicht_neu 2 2 3 2 2 4 2 2" xfId="42029" xr:uid="{00000000-0005-0000-0000-0000410E0000}"/>
    <cellStyle name="4_Merkmalsuebersicht_neu 2 2 3 2 2 4 3" xfId="34892" xr:uid="{00000000-0005-0000-0000-0000420E0000}"/>
    <cellStyle name="4_Merkmalsuebersicht_neu 2 2 3 2 2 5" xfId="21792" xr:uid="{00000000-0005-0000-0000-0000430E0000}"/>
    <cellStyle name="4_Merkmalsuebersicht_neu 2 2 3 2 2 5 2" xfId="36107" xr:uid="{00000000-0005-0000-0000-0000440E0000}"/>
    <cellStyle name="4_Merkmalsuebersicht_neu 2 2 3 2 2 6" xfId="28929" xr:uid="{00000000-0005-0000-0000-0000450E0000}"/>
    <cellStyle name="4_Merkmalsuebersicht_neu 2 2 3 2 3" xfId="15115" xr:uid="{00000000-0005-0000-0000-0000460E0000}"/>
    <cellStyle name="4_Merkmalsuebersicht_neu 2 2 3 2 3 2" xfId="22274" xr:uid="{00000000-0005-0000-0000-0000470E0000}"/>
    <cellStyle name="4_Merkmalsuebersicht_neu 2 2 3 2 3 2 2" xfId="36589" xr:uid="{00000000-0005-0000-0000-0000480E0000}"/>
    <cellStyle name="4_Merkmalsuebersicht_neu 2 2 3 2 3 3" xfId="29430" xr:uid="{00000000-0005-0000-0000-0000490E0000}"/>
    <cellStyle name="4_Merkmalsuebersicht_neu 2 2 3 2 4" xfId="17469" xr:uid="{00000000-0005-0000-0000-00004A0E0000}"/>
    <cellStyle name="4_Merkmalsuebersicht_neu 2 2 3 2 4 2" xfId="24606" xr:uid="{00000000-0005-0000-0000-00004B0E0000}"/>
    <cellStyle name="4_Merkmalsuebersicht_neu 2 2 3 2 4 2 2" xfId="38921" xr:uid="{00000000-0005-0000-0000-00004C0E0000}"/>
    <cellStyle name="4_Merkmalsuebersicht_neu 2 2 3 2 4 3" xfId="31784" xr:uid="{00000000-0005-0000-0000-00004D0E0000}"/>
    <cellStyle name="4_Merkmalsuebersicht_neu 2 2 4" xfId="502" xr:uid="{00000000-0005-0000-0000-00004E0E0000}"/>
    <cellStyle name="4_Merkmalsuebersicht_neu 2 2 4 2" xfId="12747" xr:uid="{00000000-0005-0000-0000-00004F0E0000}"/>
    <cellStyle name="4_Merkmalsuebersicht_neu 2 2 4 2 2" xfId="14899" xr:uid="{00000000-0005-0000-0000-0000500E0000}"/>
    <cellStyle name="4_Merkmalsuebersicht_neu 2 2 4 2 2 2" xfId="17262" xr:uid="{00000000-0005-0000-0000-0000510E0000}"/>
    <cellStyle name="4_Merkmalsuebersicht_neu 2 2 4 2 2 2 2" xfId="24399" xr:uid="{00000000-0005-0000-0000-0000520E0000}"/>
    <cellStyle name="4_Merkmalsuebersicht_neu 2 2 4 2 2 2 2 2" xfId="38714" xr:uid="{00000000-0005-0000-0000-0000530E0000}"/>
    <cellStyle name="4_Merkmalsuebersicht_neu 2 2 4 2 2 2 3" xfId="31577" xr:uid="{00000000-0005-0000-0000-0000540E0000}"/>
    <cellStyle name="4_Merkmalsuebersicht_neu 2 2 4 2 2 3" xfId="19616" xr:uid="{00000000-0005-0000-0000-0000550E0000}"/>
    <cellStyle name="4_Merkmalsuebersicht_neu 2 2 4 2 2 3 2" xfId="26753" xr:uid="{00000000-0005-0000-0000-0000560E0000}"/>
    <cellStyle name="4_Merkmalsuebersicht_neu 2 2 4 2 2 3 2 2" xfId="41068" xr:uid="{00000000-0005-0000-0000-0000570E0000}"/>
    <cellStyle name="4_Merkmalsuebersicht_neu 2 2 4 2 2 3 3" xfId="33931" xr:uid="{00000000-0005-0000-0000-0000580E0000}"/>
    <cellStyle name="4_Merkmalsuebersicht_neu 2 2 4 2 2 4" xfId="20892" xr:uid="{00000000-0005-0000-0000-0000590E0000}"/>
    <cellStyle name="4_Merkmalsuebersicht_neu 2 2 4 2 2 4 2" xfId="28029" xr:uid="{00000000-0005-0000-0000-00005A0E0000}"/>
    <cellStyle name="4_Merkmalsuebersicht_neu 2 2 4 2 2 4 2 2" xfId="42344" xr:uid="{00000000-0005-0000-0000-00005B0E0000}"/>
    <cellStyle name="4_Merkmalsuebersicht_neu 2 2 4 2 2 4 3" xfId="35207" xr:uid="{00000000-0005-0000-0000-00005C0E0000}"/>
    <cellStyle name="4_Merkmalsuebersicht_neu 2 2 4 2 2 5" xfId="22068" xr:uid="{00000000-0005-0000-0000-00005D0E0000}"/>
    <cellStyle name="4_Merkmalsuebersicht_neu 2 2 4 2 2 5 2" xfId="36383" xr:uid="{00000000-0005-0000-0000-00005E0E0000}"/>
    <cellStyle name="4_Merkmalsuebersicht_neu 2 2 4 2 2 6" xfId="29224" xr:uid="{00000000-0005-0000-0000-00005F0E0000}"/>
    <cellStyle name="4_Merkmalsuebersicht_neu 2 2 4 2 3" xfId="15116" xr:uid="{00000000-0005-0000-0000-0000600E0000}"/>
    <cellStyle name="4_Merkmalsuebersicht_neu 2 2 4 2 3 2" xfId="22275" xr:uid="{00000000-0005-0000-0000-0000610E0000}"/>
    <cellStyle name="4_Merkmalsuebersicht_neu 2 2 4 2 3 2 2" xfId="36590" xr:uid="{00000000-0005-0000-0000-0000620E0000}"/>
    <cellStyle name="4_Merkmalsuebersicht_neu 2 2 4 2 3 3" xfId="29431" xr:uid="{00000000-0005-0000-0000-0000630E0000}"/>
    <cellStyle name="4_Merkmalsuebersicht_neu 2 2 4 2 4" xfId="17470" xr:uid="{00000000-0005-0000-0000-0000640E0000}"/>
    <cellStyle name="4_Merkmalsuebersicht_neu 2 2 4 2 4 2" xfId="24607" xr:uid="{00000000-0005-0000-0000-0000650E0000}"/>
    <cellStyle name="4_Merkmalsuebersicht_neu 2 2 4 2 4 2 2" xfId="38922" xr:uid="{00000000-0005-0000-0000-0000660E0000}"/>
    <cellStyle name="4_Merkmalsuebersicht_neu 2 2 4 2 4 3" xfId="31785" xr:uid="{00000000-0005-0000-0000-0000670E0000}"/>
    <cellStyle name="4_Merkmalsuebersicht_neu 2 2 5" xfId="503" xr:uid="{00000000-0005-0000-0000-0000680E0000}"/>
    <cellStyle name="4_Merkmalsuebersicht_neu 2 2 5 2" xfId="12748" xr:uid="{00000000-0005-0000-0000-0000690E0000}"/>
    <cellStyle name="4_Merkmalsuebersicht_neu 2 2 5 2 2" xfId="14903" xr:uid="{00000000-0005-0000-0000-00006A0E0000}"/>
    <cellStyle name="4_Merkmalsuebersicht_neu 2 2 5 2 2 2" xfId="17266" xr:uid="{00000000-0005-0000-0000-00006B0E0000}"/>
    <cellStyle name="4_Merkmalsuebersicht_neu 2 2 5 2 2 2 2" xfId="24403" xr:uid="{00000000-0005-0000-0000-00006C0E0000}"/>
    <cellStyle name="4_Merkmalsuebersicht_neu 2 2 5 2 2 2 2 2" xfId="38718" xr:uid="{00000000-0005-0000-0000-00006D0E0000}"/>
    <cellStyle name="4_Merkmalsuebersicht_neu 2 2 5 2 2 2 3" xfId="31581" xr:uid="{00000000-0005-0000-0000-00006E0E0000}"/>
    <cellStyle name="4_Merkmalsuebersicht_neu 2 2 5 2 2 3" xfId="19620" xr:uid="{00000000-0005-0000-0000-00006F0E0000}"/>
    <cellStyle name="4_Merkmalsuebersicht_neu 2 2 5 2 2 3 2" xfId="26757" xr:uid="{00000000-0005-0000-0000-0000700E0000}"/>
    <cellStyle name="4_Merkmalsuebersicht_neu 2 2 5 2 2 3 2 2" xfId="41072" xr:uid="{00000000-0005-0000-0000-0000710E0000}"/>
    <cellStyle name="4_Merkmalsuebersicht_neu 2 2 5 2 2 3 3" xfId="33935" xr:uid="{00000000-0005-0000-0000-0000720E0000}"/>
    <cellStyle name="4_Merkmalsuebersicht_neu 2 2 5 2 2 4" xfId="20896" xr:uid="{00000000-0005-0000-0000-0000730E0000}"/>
    <cellStyle name="4_Merkmalsuebersicht_neu 2 2 5 2 2 4 2" xfId="28033" xr:uid="{00000000-0005-0000-0000-0000740E0000}"/>
    <cellStyle name="4_Merkmalsuebersicht_neu 2 2 5 2 2 4 2 2" xfId="42348" xr:uid="{00000000-0005-0000-0000-0000750E0000}"/>
    <cellStyle name="4_Merkmalsuebersicht_neu 2 2 5 2 2 4 3" xfId="35211" xr:uid="{00000000-0005-0000-0000-0000760E0000}"/>
    <cellStyle name="4_Merkmalsuebersicht_neu 2 2 5 2 2 5" xfId="22072" xr:uid="{00000000-0005-0000-0000-0000770E0000}"/>
    <cellStyle name="4_Merkmalsuebersicht_neu 2 2 5 2 2 5 2" xfId="36387" xr:uid="{00000000-0005-0000-0000-0000780E0000}"/>
    <cellStyle name="4_Merkmalsuebersicht_neu 2 2 5 2 2 6" xfId="29228" xr:uid="{00000000-0005-0000-0000-0000790E0000}"/>
    <cellStyle name="4_Merkmalsuebersicht_neu 2 2 5 2 3" xfId="15117" xr:uid="{00000000-0005-0000-0000-00007A0E0000}"/>
    <cellStyle name="4_Merkmalsuebersicht_neu 2 2 5 2 3 2" xfId="22276" xr:uid="{00000000-0005-0000-0000-00007B0E0000}"/>
    <cellStyle name="4_Merkmalsuebersicht_neu 2 2 5 2 3 2 2" xfId="36591" xr:uid="{00000000-0005-0000-0000-00007C0E0000}"/>
    <cellStyle name="4_Merkmalsuebersicht_neu 2 2 5 2 3 3" xfId="29432" xr:uid="{00000000-0005-0000-0000-00007D0E0000}"/>
    <cellStyle name="4_Merkmalsuebersicht_neu 2 2 5 2 4" xfId="17471" xr:uid="{00000000-0005-0000-0000-00007E0E0000}"/>
    <cellStyle name="4_Merkmalsuebersicht_neu 2 2 5 2 4 2" xfId="24608" xr:uid="{00000000-0005-0000-0000-00007F0E0000}"/>
    <cellStyle name="4_Merkmalsuebersicht_neu 2 2 5 2 4 2 2" xfId="38923" xr:uid="{00000000-0005-0000-0000-0000800E0000}"/>
    <cellStyle name="4_Merkmalsuebersicht_neu 2 2 5 2 4 3" xfId="31786" xr:uid="{00000000-0005-0000-0000-0000810E0000}"/>
    <cellStyle name="4_Merkmalsuebersicht_neu 2 2 6" xfId="12744" xr:uid="{00000000-0005-0000-0000-0000820E0000}"/>
    <cellStyle name="4_Merkmalsuebersicht_neu 2 2 6 2" xfId="14555" xr:uid="{00000000-0005-0000-0000-0000830E0000}"/>
    <cellStyle name="4_Merkmalsuebersicht_neu 2 2 6 2 2" xfId="16924" xr:uid="{00000000-0005-0000-0000-0000840E0000}"/>
    <cellStyle name="4_Merkmalsuebersicht_neu 2 2 6 2 2 2" xfId="24083" xr:uid="{00000000-0005-0000-0000-0000850E0000}"/>
    <cellStyle name="4_Merkmalsuebersicht_neu 2 2 6 2 2 2 2" xfId="38398" xr:uid="{00000000-0005-0000-0000-0000860E0000}"/>
    <cellStyle name="4_Merkmalsuebersicht_neu 2 2 6 2 2 3" xfId="31239" xr:uid="{00000000-0005-0000-0000-0000870E0000}"/>
    <cellStyle name="4_Merkmalsuebersicht_neu 2 2 6 2 3" xfId="19278" xr:uid="{00000000-0005-0000-0000-0000880E0000}"/>
    <cellStyle name="4_Merkmalsuebersicht_neu 2 2 6 2 3 2" xfId="26415" xr:uid="{00000000-0005-0000-0000-0000890E0000}"/>
    <cellStyle name="4_Merkmalsuebersicht_neu 2 2 6 2 3 2 2" xfId="40730" xr:uid="{00000000-0005-0000-0000-00008A0E0000}"/>
    <cellStyle name="4_Merkmalsuebersicht_neu 2 2 6 2 3 3" xfId="33593" xr:uid="{00000000-0005-0000-0000-00008B0E0000}"/>
    <cellStyle name="4_Merkmalsuebersicht_neu 2 2 6 2 4" xfId="20576" xr:uid="{00000000-0005-0000-0000-00008C0E0000}"/>
    <cellStyle name="4_Merkmalsuebersicht_neu 2 2 6 2 4 2" xfId="27713" xr:uid="{00000000-0005-0000-0000-00008D0E0000}"/>
    <cellStyle name="4_Merkmalsuebersicht_neu 2 2 6 2 4 2 2" xfId="42028" xr:uid="{00000000-0005-0000-0000-00008E0E0000}"/>
    <cellStyle name="4_Merkmalsuebersicht_neu 2 2 6 2 4 3" xfId="34891" xr:uid="{00000000-0005-0000-0000-00008F0E0000}"/>
    <cellStyle name="4_Merkmalsuebersicht_neu 2 2 6 2 5" xfId="21791" xr:uid="{00000000-0005-0000-0000-0000900E0000}"/>
    <cellStyle name="4_Merkmalsuebersicht_neu 2 2 6 2 5 2" xfId="36106" xr:uid="{00000000-0005-0000-0000-0000910E0000}"/>
    <cellStyle name="4_Merkmalsuebersicht_neu 2 2 6 2 6" xfId="28928" xr:uid="{00000000-0005-0000-0000-0000920E0000}"/>
    <cellStyle name="4_Merkmalsuebersicht_neu 2 2 6 3" xfId="15113" xr:uid="{00000000-0005-0000-0000-0000930E0000}"/>
    <cellStyle name="4_Merkmalsuebersicht_neu 2 2 6 3 2" xfId="22272" xr:uid="{00000000-0005-0000-0000-0000940E0000}"/>
    <cellStyle name="4_Merkmalsuebersicht_neu 2 2 6 3 2 2" xfId="36587" xr:uid="{00000000-0005-0000-0000-0000950E0000}"/>
    <cellStyle name="4_Merkmalsuebersicht_neu 2 2 6 3 3" xfId="29428" xr:uid="{00000000-0005-0000-0000-0000960E0000}"/>
    <cellStyle name="4_Merkmalsuebersicht_neu 2 2 6 4" xfId="17467" xr:uid="{00000000-0005-0000-0000-0000970E0000}"/>
    <cellStyle name="4_Merkmalsuebersicht_neu 2 2 6 4 2" xfId="24604" xr:uid="{00000000-0005-0000-0000-0000980E0000}"/>
    <cellStyle name="4_Merkmalsuebersicht_neu 2 2 6 4 2 2" xfId="38919" xr:uid="{00000000-0005-0000-0000-0000990E0000}"/>
    <cellStyle name="4_Merkmalsuebersicht_neu 2 2 6 4 3" xfId="31782" xr:uid="{00000000-0005-0000-0000-00009A0E0000}"/>
    <cellStyle name="4_Merkmalsuebersicht_neu 2 3" xfId="504" xr:uid="{00000000-0005-0000-0000-00009B0E0000}"/>
    <cellStyle name="4_Merkmalsuebersicht_neu 2 3 2" xfId="12749" xr:uid="{00000000-0005-0000-0000-00009C0E0000}"/>
    <cellStyle name="4_Merkmalsuebersicht_neu 2 3 2 2" xfId="14557" xr:uid="{00000000-0005-0000-0000-00009D0E0000}"/>
    <cellStyle name="4_Merkmalsuebersicht_neu 2 3 2 2 2" xfId="16926" xr:uid="{00000000-0005-0000-0000-00009E0E0000}"/>
    <cellStyle name="4_Merkmalsuebersicht_neu 2 3 2 2 2 2" xfId="24085" xr:uid="{00000000-0005-0000-0000-00009F0E0000}"/>
    <cellStyle name="4_Merkmalsuebersicht_neu 2 3 2 2 2 2 2" xfId="38400" xr:uid="{00000000-0005-0000-0000-0000A00E0000}"/>
    <cellStyle name="4_Merkmalsuebersicht_neu 2 3 2 2 2 3" xfId="31241" xr:uid="{00000000-0005-0000-0000-0000A10E0000}"/>
    <cellStyle name="4_Merkmalsuebersicht_neu 2 3 2 2 3" xfId="19280" xr:uid="{00000000-0005-0000-0000-0000A20E0000}"/>
    <cellStyle name="4_Merkmalsuebersicht_neu 2 3 2 2 3 2" xfId="26417" xr:uid="{00000000-0005-0000-0000-0000A30E0000}"/>
    <cellStyle name="4_Merkmalsuebersicht_neu 2 3 2 2 3 2 2" xfId="40732" xr:uid="{00000000-0005-0000-0000-0000A40E0000}"/>
    <cellStyle name="4_Merkmalsuebersicht_neu 2 3 2 2 3 3" xfId="33595" xr:uid="{00000000-0005-0000-0000-0000A50E0000}"/>
    <cellStyle name="4_Merkmalsuebersicht_neu 2 3 2 2 4" xfId="20578" xr:uid="{00000000-0005-0000-0000-0000A60E0000}"/>
    <cellStyle name="4_Merkmalsuebersicht_neu 2 3 2 2 4 2" xfId="27715" xr:uid="{00000000-0005-0000-0000-0000A70E0000}"/>
    <cellStyle name="4_Merkmalsuebersicht_neu 2 3 2 2 4 2 2" xfId="42030" xr:uid="{00000000-0005-0000-0000-0000A80E0000}"/>
    <cellStyle name="4_Merkmalsuebersicht_neu 2 3 2 2 4 3" xfId="34893" xr:uid="{00000000-0005-0000-0000-0000A90E0000}"/>
    <cellStyle name="4_Merkmalsuebersicht_neu 2 3 2 2 5" xfId="21793" xr:uid="{00000000-0005-0000-0000-0000AA0E0000}"/>
    <cellStyle name="4_Merkmalsuebersicht_neu 2 3 2 2 5 2" xfId="36108" xr:uid="{00000000-0005-0000-0000-0000AB0E0000}"/>
    <cellStyle name="4_Merkmalsuebersicht_neu 2 3 2 2 6" xfId="28930" xr:uid="{00000000-0005-0000-0000-0000AC0E0000}"/>
    <cellStyle name="4_Merkmalsuebersicht_neu 2 3 2 3" xfId="15118" xr:uid="{00000000-0005-0000-0000-0000AD0E0000}"/>
    <cellStyle name="4_Merkmalsuebersicht_neu 2 3 2 3 2" xfId="22277" xr:uid="{00000000-0005-0000-0000-0000AE0E0000}"/>
    <cellStyle name="4_Merkmalsuebersicht_neu 2 3 2 3 2 2" xfId="36592" xr:uid="{00000000-0005-0000-0000-0000AF0E0000}"/>
    <cellStyle name="4_Merkmalsuebersicht_neu 2 3 2 3 3" xfId="29433" xr:uid="{00000000-0005-0000-0000-0000B00E0000}"/>
    <cellStyle name="4_Merkmalsuebersicht_neu 2 3 2 4" xfId="17472" xr:uid="{00000000-0005-0000-0000-0000B10E0000}"/>
    <cellStyle name="4_Merkmalsuebersicht_neu 2 3 2 4 2" xfId="24609" xr:uid="{00000000-0005-0000-0000-0000B20E0000}"/>
    <cellStyle name="4_Merkmalsuebersicht_neu 2 3 2 4 2 2" xfId="38924" xr:uid="{00000000-0005-0000-0000-0000B30E0000}"/>
    <cellStyle name="4_Merkmalsuebersicht_neu 2 3 2 4 3" xfId="31787" xr:uid="{00000000-0005-0000-0000-0000B40E0000}"/>
    <cellStyle name="4_Merkmalsuebersicht_neu 2 4" xfId="505" xr:uid="{00000000-0005-0000-0000-0000B50E0000}"/>
    <cellStyle name="4_Merkmalsuebersicht_neu 2 4 2" xfId="12750" xr:uid="{00000000-0005-0000-0000-0000B60E0000}"/>
    <cellStyle name="4_Merkmalsuebersicht_neu 2 4 2 2" xfId="14902" xr:uid="{00000000-0005-0000-0000-0000B70E0000}"/>
    <cellStyle name="4_Merkmalsuebersicht_neu 2 4 2 2 2" xfId="17265" xr:uid="{00000000-0005-0000-0000-0000B80E0000}"/>
    <cellStyle name="4_Merkmalsuebersicht_neu 2 4 2 2 2 2" xfId="24402" xr:uid="{00000000-0005-0000-0000-0000B90E0000}"/>
    <cellStyle name="4_Merkmalsuebersicht_neu 2 4 2 2 2 2 2" xfId="38717" xr:uid="{00000000-0005-0000-0000-0000BA0E0000}"/>
    <cellStyle name="4_Merkmalsuebersicht_neu 2 4 2 2 2 3" xfId="31580" xr:uid="{00000000-0005-0000-0000-0000BB0E0000}"/>
    <cellStyle name="4_Merkmalsuebersicht_neu 2 4 2 2 3" xfId="19619" xr:uid="{00000000-0005-0000-0000-0000BC0E0000}"/>
    <cellStyle name="4_Merkmalsuebersicht_neu 2 4 2 2 3 2" xfId="26756" xr:uid="{00000000-0005-0000-0000-0000BD0E0000}"/>
    <cellStyle name="4_Merkmalsuebersicht_neu 2 4 2 2 3 2 2" xfId="41071" xr:uid="{00000000-0005-0000-0000-0000BE0E0000}"/>
    <cellStyle name="4_Merkmalsuebersicht_neu 2 4 2 2 3 3" xfId="33934" xr:uid="{00000000-0005-0000-0000-0000BF0E0000}"/>
    <cellStyle name="4_Merkmalsuebersicht_neu 2 4 2 2 4" xfId="20895" xr:uid="{00000000-0005-0000-0000-0000C00E0000}"/>
    <cellStyle name="4_Merkmalsuebersicht_neu 2 4 2 2 4 2" xfId="28032" xr:uid="{00000000-0005-0000-0000-0000C10E0000}"/>
    <cellStyle name="4_Merkmalsuebersicht_neu 2 4 2 2 4 2 2" xfId="42347" xr:uid="{00000000-0005-0000-0000-0000C20E0000}"/>
    <cellStyle name="4_Merkmalsuebersicht_neu 2 4 2 2 4 3" xfId="35210" xr:uid="{00000000-0005-0000-0000-0000C30E0000}"/>
    <cellStyle name="4_Merkmalsuebersicht_neu 2 4 2 2 5" xfId="22071" xr:uid="{00000000-0005-0000-0000-0000C40E0000}"/>
    <cellStyle name="4_Merkmalsuebersicht_neu 2 4 2 2 5 2" xfId="36386" xr:uid="{00000000-0005-0000-0000-0000C50E0000}"/>
    <cellStyle name="4_Merkmalsuebersicht_neu 2 4 2 2 6" xfId="29227" xr:uid="{00000000-0005-0000-0000-0000C60E0000}"/>
    <cellStyle name="4_Merkmalsuebersicht_neu 2 4 2 3" xfId="15119" xr:uid="{00000000-0005-0000-0000-0000C70E0000}"/>
    <cellStyle name="4_Merkmalsuebersicht_neu 2 4 2 3 2" xfId="22278" xr:uid="{00000000-0005-0000-0000-0000C80E0000}"/>
    <cellStyle name="4_Merkmalsuebersicht_neu 2 4 2 3 2 2" xfId="36593" xr:uid="{00000000-0005-0000-0000-0000C90E0000}"/>
    <cellStyle name="4_Merkmalsuebersicht_neu 2 4 2 3 3" xfId="29434" xr:uid="{00000000-0005-0000-0000-0000CA0E0000}"/>
    <cellStyle name="4_Merkmalsuebersicht_neu 2 4 2 4" xfId="17473" xr:uid="{00000000-0005-0000-0000-0000CB0E0000}"/>
    <cellStyle name="4_Merkmalsuebersicht_neu 2 4 2 4 2" xfId="24610" xr:uid="{00000000-0005-0000-0000-0000CC0E0000}"/>
    <cellStyle name="4_Merkmalsuebersicht_neu 2 4 2 4 2 2" xfId="38925" xr:uid="{00000000-0005-0000-0000-0000CD0E0000}"/>
    <cellStyle name="4_Merkmalsuebersicht_neu 2 4 2 4 3" xfId="31788" xr:uid="{00000000-0005-0000-0000-0000CE0E0000}"/>
    <cellStyle name="4_Merkmalsuebersicht_neu 2 5" xfId="506" xr:uid="{00000000-0005-0000-0000-0000CF0E0000}"/>
    <cellStyle name="4_Merkmalsuebersicht_neu 2 5 2" xfId="12751" xr:uid="{00000000-0005-0000-0000-0000D00E0000}"/>
    <cellStyle name="4_Merkmalsuebersicht_neu 2 5 2 2" xfId="14558" xr:uid="{00000000-0005-0000-0000-0000D10E0000}"/>
    <cellStyle name="4_Merkmalsuebersicht_neu 2 5 2 2 2" xfId="16927" xr:uid="{00000000-0005-0000-0000-0000D20E0000}"/>
    <cellStyle name="4_Merkmalsuebersicht_neu 2 5 2 2 2 2" xfId="24086" xr:uid="{00000000-0005-0000-0000-0000D30E0000}"/>
    <cellStyle name="4_Merkmalsuebersicht_neu 2 5 2 2 2 2 2" xfId="38401" xr:uid="{00000000-0005-0000-0000-0000D40E0000}"/>
    <cellStyle name="4_Merkmalsuebersicht_neu 2 5 2 2 2 3" xfId="31242" xr:uid="{00000000-0005-0000-0000-0000D50E0000}"/>
    <cellStyle name="4_Merkmalsuebersicht_neu 2 5 2 2 3" xfId="19281" xr:uid="{00000000-0005-0000-0000-0000D60E0000}"/>
    <cellStyle name="4_Merkmalsuebersicht_neu 2 5 2 2 3 2" xfId="26418" xr:uid="{00000000-0005-0000-0000-0000D70E0000}"/>
    <cellStyle name="4_Merkmalsuebersicht_neu 2 5 2 2 3 2 2" xfId="40733" xr:uid="{00000000-0005-0000-0000-0000D80E0000}"/>
    <cellStyle name="4_Merkmalsuebersicht_neu 2 5 2 2 3 3" xfId="33596" xr:uid="{00000000-0005-0000-0000-0000D90E0000}"/>
    <cellStyle name="4_Merkmalsuebersicht_neu 2 5 2 2 4" xfId="20579" xr:uid="{00000000-0005-0000-0000-0000DA0E0000}"/>
    <cellStyle name="4_Merkmalsuebersicht_neu 2 5 2 2 4 2" xfId="27716" xr:uid="{00000000-0005-0000-0000-0000DB0E0000}"/>
    <cellStyle name="4_Merkmalsuebersicht_neu 2 5 2 2 4 2 2" xfId="42031" xr:uid="{00000000-0005-0000-0000-0000DC0E0000}"/>
    <cellStyle name="4_Merkmalsuebersicht_neu 2 5 2 2 4 3" xfId="34894" xr:uid="{00000000-0005-0000-0000-0000DD0E0000}"/>
    <cellStyle name="4_Merkmalsuebersicht_neu 2 5 2 2 5" xfId="21794" xr:uid="{00000000-0005-0000-0000-0000DE0E0000}"/>
    <cellStyle name="4_Merkmalsuebersicht_neu 2 5 2 2 5 2" xfId="36109" xr:uid="{00000000-0005-0000-0000-0000DF0E0000}"/>
    <cellStyle name="4_Merkmalsuebersicht_neu 2 5 2 2 6" xfId="28931" xr:uid="{00000000-0005-0000-0000-0000E00E0000}"/>
    <cellStyle name="4_Merkmalsuebersicht_neu 2 5 2 3" xfId="15120" xr:uid="{00000000-0005-0000-0000-0000E10E0000}"/>
    <cellStyle name="4_Merkmalsuebersicht_neu 2 5 2 3 2" xfId="22279" xr:uid="{00000000-0005-0000-0000-0000E20E0000}"/>
    <cellStyle name="4_Merkmalsuebersicht_neu 2 5 2 3 2 2" xfId="36594" xr:uid="{00000000-0005-0000-0000-0000E30E0000}"/>
    <cellStyle name="4_Merkmalsuebersicht_neu 2 5 2 3 3" xfId="29435" xr:uid="{00000000-0005-0000-0000-0000E40E0000}"/>
    <cellStyle name="4_Merkmalsuebersicht_neu 2 5 2 4" xfId="17474" xr:uid="{00000000-0005-0000-0000-0000E50E0000}"/>
    <cellStyle name="4_Merkmalsuebersicht_neu 2 5 2 4 2" xfId="24611" xr:uid="{00000000-0005-0000-0000-0000E60E0000}"/>
    <cellStyle name="4_Merkmalsuebersicht_neu 2 5 2 4 2 2" xfId="38926" xr:uid="{00000000-0005-0000-0000-0000E70E0000}"/>
    <cellStyle name="4_Merkmalsuebersicht_neu 2 5 2 4 3" xfId="31789" xr:uid="{00000000-0005-0000-0000-0000E80E0000}"/>
    <cellStyle name="4_Merkmalsuebersicht_neu 2 6" xfId="507" xr:uid="{00000000-0005-0000-0000-0000E90E0000}"/>
    <cellStyle name="4_Merkmalsuebersicht_neu 2 6 2" xfId="12752" xr:uid="{00000000-0005-0000-0000-0000EA0E0000}"/>
    <cellStyle name="4_Merkmalsuebersicht_neu 2 6 2 2" xfId="14901" xr:uid="{00000000-0005-0000-0000-0000EB0E0000}"/>
    <cellStyle name="4_Merkmalsuebersicht_neu 2 6 2 2 2" xfId="17264" xr:uid="{00000000-0005-0000-0000-0000EC0E0000}"/>
    <cellStyle name="4_Merkmalsuebersicht_neu 2 6 2 2 2 2" xfId="24401" xr:uid="{00000000-0005-0000-0000-0000ED0E0000}"/>
    <cellStyle name="4_Merkmalsuebersicht_neu 2 6 2 2 2 2 2" xfId="38716" xr:uid="{00000000-0005-0000-0000-0000EE0E0000}"/>
    <cellStyle name="4_Merkmalsuebersicht_neu 2 6 2 2 2 3" xfId="31579" xr:uid="{00000000-0005-0000-0000-0000EF0E0000}"/>
    <cellStyle name="4_Merkmalsuebersicht_neu 2 6 2 2 3" xfId="19618" xr:uid="{00000000-0005-0000-0000-0000F00E0000}"/>
    <cellStyle name="4_Merkmalsuebersicht_neu 2 6 2 2 3 2" xfId="26755" xr:uid="{00000000-0005-0000-0000-0000F10E0000}"/>
    <cellStyle name="4_Merkmalsuebersicht_neu 2 6 2 2 3 2 2" xfId="41070" xr:uid="{00000000-0005-0000-0000-0000F20E0000}"/>
    <cellStyle name="4_Merkmalsuebersicht_neu 2 6 2 2 3 3" xfId="33933" xr:uid="{00000000-0005-0000-0000-0000F30E0000}"/>
    <cellStyle name="4_Merkmalsuebersicht_neu 2 6 2 2 4" xfId="20894" xr:uid="{00000000-0005-0000-0000-0000F40E0000}"/>
    <cellStyle name="4_Merkmalsuebersicht_neu 2 6 2 2 4 2" xfId="28031" xr:uid="{00000000-0005-0000-0000-0000F50E0000}"/>
    <cellStyle name="4_Merkmalsuebersicht_neu 2 6 2 2 4 2 2" xfId="42346" xr:uid="{00000000-0005-0000-0000-0000F60E0000}"/>
    <cellStyle name="4_Merkmalsuebersicht_neu 2 6 2 2 4 3" xfId="35209" xr:uid="{00000000-0005-0000-0000-0000F70E0000}"/>
    <cellStyle name="4_Merkmalsuebersicht_neu 2 6 2 2 5" xfId="22070" xr:uid="{00000000-0005-0000-0000-0000F80E0000}"/>
    <cellStyle name="4_Merkmalsuebersicht_neu 2 6 2 2 5 2" xfId="36385" xr:uid="{00000000-0005-0000-0000-0000F90E0000}"/>
    <cellStyle name="4_Merkmalsuebersicht_neu 2 6 2 2 6" xfId="29226" xr:uid="{00000000-0005-0000-0000-0000FA0E0000}"/>
    <cellStyle name="4_Merkmalsuebersicht_neu 2 6 2 3" xfId="15121" xr:uid="{00000000-0005-0000-0000-0000FB0E0000}"/>
    <cellStyle name="4_Merkmalsuebersicht_neu 2 6 2 3 2" xfId="22280" xr:uid="{00000000-0005-0000-0000-0000FC0E0000}"/>
    <cellStyle name="4_Merkmalsuebersicht_neu 2 6 2 3 2 2" xfId="36595" xr:uid="{00000000-0005-0000-0000-0000FD0E0000}"/>
    <cellStyle name="4_Merkmalsuebersicht_neu 2 6 2 3 3" xfId="29436" xr:uid="{00000000-0005-0000-0000-0000FE0E0000}"/>
    <cellStyle name="4_Merkmalsuebersicht_neu 2 6 2 4" xfId="17475" xr:uid="{00000000-0005-0000-0000-0000FF0E0000}"/>
    <cellStyle name="4_Merkmalsuebersicht_neu 2 6 2 4 2" xfId="24612" xr:uid="{00000000-0005-0000-0000-0000000F0000}"/>
    <cellStyle name="4_Merkmalsuebersicht_neu 2 6 2 4 2 2" xfId="38927" xr:uid="{00000000-0005-0000-0000-0000010F0000}"/>
    <cellStyle name="4_Merkmalsuebersicht_neu 2 6 2 4 3" xfId="31790" xr:uid="{00000000-0005-0000-0000-0000020F0000}"/>
    <cellStyle name="4_Merkmalsuebersicht_neu 2 7" xfId="12743" xr:uid="{00000000-0005-0000-0000-0000030F0000}"/>
    <cellStyle name="4_Merkmalsuebersicht_neu 2 7 2" xfId="14905" xr:uid="{00000000-0005-0000-0000-0000040F0000}"/>
    <cellStyle name="4_Merkmalsuebersicht_neu 2 7 2 2" xfId="17268" xr:uid="{00000000-0005-0000-0000-0000050F0000}"/>
    <cellStyle name="4_Merkmalsuebersicht_neu 2 7 2 2 2" xfId="24405" xr:uid="{00000000-0005-0000-0000-0000060F0000}"/>
    <cellStyle name="4_Merkmalsuebersicht_neu 2 7 2 2 2 2" xfId="38720" xr:uid="{00000000-0005-0000-0000-0000070F0000}"/>
    <cellStyle name="4_Merkmalsuebersicht_neu 2 7 2 2 3" xfId="31583" xr:uid="{00000000-0005-0000-0000-0000080F0000}"/>
    <cellStyle name="4_Merkmalsuebersicht_neu 2 7 2 3" xfId="19622" xr:uid="{00000000-0005-0000-0000-0000090F0000}"/>
    <cellStyle name="4_Merkmalsuebersicht_neu 2 7 2 3 2" xfId="26759" xr:uid="{00000000-0005-0000-0000-00000A0F0000}"/>
    <cellStyle name="4_Merkmalsuebersicht_neu 2 7 2 3 2 2" xfId="41074" xr:uid="{00000000-0005-0000-0000-00000B0F0000}"/>
    <cellStyle name="4_Merkmalsuebersicht_neu 2 7 2 3 3" xfId="33937" xr:uid="{00000000-0005-0000-0000-00000C0F0000}"/>
    <cellStyle name="4_Merkmalsuebersicht_neu 2 7 2 4" xfId="20898" xr:uid="{00000000-0005-0000-0000-00000D0F0000}"/>
    <cellStyle name="4_Merkmalsuebersicht_neu 2 7 2 4 2" xfId="28035" xr:uid="{00000000-0005-0000-0000-00000E0F0000}"/>
    <cellStyle name="4_Merkmalsuebersicht_neu 2 7 2 4 2 2" xfId="42350" xr:uid="{00000000-0005-0000-0000-00000F0F0000}"/>
    <cellStyle name="4_Merkmalsuebersicht_neu 2 7 2 4 3" xfId="35213" xr:uid="{00000000-0005-0000-0000-0000100F0000}"/>
    <cellStyle name="4_Merkmalsuebersicht_neu 2 7 2 5" xfId="22074" xr:uid="{00000000-0005-0000-0000-0000110F0000}"/>
    <cellStyle name="4_Merkmalsuebersicht_neu 2 7 2 5 2" xfId="36389" xr:uid="{00000000-0005-0000-0000-0000120F0000}"/>
    <cellStyle name="4_Merkmalsuebersicht_neu 2 7 2 6" xfId="29230" xr:uid="{00000000-0005-0000-0000-0000130F0000}"/>
    <cellStyle name="4_Merkmalsuebersicht_neu 2 7 3" xfId="15112" xr:uid="{00000000-0005-0000-0000-0000140F0000}"/>
    <cellStyle name="4_Merkmalsuebersicht_neu 2 7 3 2" xfId="22271" xr:uid="{00000000-0005-0000-0000-0000150F0000}"/>
    <cellStyle name="4_Merkmalsuebersicht_neu 2 7 3 2 2" xfId="36586" xr:uid="{00000000-0005-0000-0000-0000160F0000}"/>
    <cellStyle name="4_Merkmalsuebersicht_neu 2 7 3 3" xfId="29427" xr:uid="{00000000-0005-0000-0000-0000170F0000}"/>
    <cellStyle name="4_Merkmalsuebersicht_neu 2 7 4" xfId="17466" xr:uid="{00000000-0005-0000-0000-0000180F0000}"/>
    <cellStyle name="4_Merkmalsuebersicht_neu 2 7 4 2" xfId="24603" xr:uid="{00000000-0005-0000-0000-0000190F0000}"/>
    <cellStyle name="4_Merkmalsuebersicht_neu 2 7 4 2 2" xfId="38918" xr:uid="{00000000-0005-0000-0000-00001A0F0000}"/>
    <cellStyle name="4_Merkmalsuebersicht_neu 2 7 4 3" xfId="31781" xr:uid="{00000000-0005-0000-0000-00001B0F0000}"/>
    <cellStyle name="4_Merkmalsuebersicht_neu 3" xfId="508" xr:uid="{00000000-0005-0000-0000-00001C0F0000}"/>
    <cellStyle name="4_Merkmalsuebersicht_neu 3 2" xfId="509" xr:uid="{00000000-0005-0000-0000-00001D0F0000}"/>
    <cellStyle name="4_Merkmalsuebersicht_neu 3 2 2" xfId="12754" xr:uid="{00000000-0005-0000-0000-00001E0F0000}"/>
    <cellStyle name="4_Merkmalsuebersicht_neu 3 2 2 2" xfId="14900" xr:uid="{00000000-0005-0000-0000-00001F0F0000}"/>
    <cellStyle name="4_Merkmalsuebersicht_neu 3 2 2 2 2" xfId="17263" xr:uid="{00000000-0005-0000-0000-0000200F0000}"/>
    <cellStyle name="4_Merkmalsuebersicht_neu 3 2 2 2 2 2" xfId="24400" xr:uid="{00000000-0005-0000-0000-0000210F0000}"/>
    <cellStyle name="4_Merkmalsuebersicht_neu 3 2 2 2 2 2 2" xfId="38715" xr:uid="{00000000-0005-0000-0000-0000220F0000}"/>
    <cellStyle name="4_Merkmalsuebersicht_neu 3 2 2 2 2 3" xfId="31578" xr:uid="{00000000-0005-0000-0000-0000230F0000}"/>
    <cellStyle name="4_Merkmalsuebersicht_neu 3 2 2 2 3" xfId="19617" xr:uid="{00000000-0005-0000-0000-0000240F0000}"/>
    <cellStyle name="4_Merkmalsuebersicht_neu 3 2 2 2 3 2" xfId="26754" xr:uid="{00000000-0005-0000-0000-0000250F0000}"/>
    <cellStyle name="4_Merkmalsuebersicht_neu 3 2 2 2 3 2 2" xfId="41069" xr:uid="{00000000-0005-0000-0000-0000260F0000}"/>
    <cellStyle name="4_Merkmalsuebersicht_neu 3 2 2 2 3 3" xfId="33932" xr:uid="{00000000-0005-0000-0000-0000270F0000}"/>
    <cellStyle name="4_Merkmalsuebersicht_neu 3 2 2 2 4" xfId="20893" xr:uid="{00000000-0005-0000-0000-0000280F0000}"/>
    <cellStyle name="4_Merkmalsuebersicht_neu 3 2 2 2 4 2" xfId="28030" xr:uid="{00000000-0005-0000-0000-0000290F0000}"/>
    <cellStyle name="4_Merkmalsuebersicht_neu 3 2 2 2 4 2 2" xfId="42345" xr:uid="{00000000-0005-0000-0000-00002A0F0000}"/>
    <cellStyle name="4_Merkmalsuebersicht_neu 3 2 2 2 4 3" xfId="35208" xr:uid="{00000000-0005-0000-0000-00002B0F0000}"/>
    <cellStyle name="4_Merkmalsuebersicht_neu 3 2 2 2 5" xfId="22069" xr:uid="{00000000-0005-0000-0000-00002C0F0000}"/>
    <cellStyle name="4_Merkmalsuebersicht_neu 3 2 2 2 5 2" xfId="36384" xr:uid="{00000000-0005-0000-0000-00002D0F0000}"/>
    <cellStyle name="4_Merkmalsuebersicht_neu 3 2 2 2 6" xfId="29225" xr:uid="{00000000-0005-0000-0000-00002E0F0000}"/>
    <cellStyle name="4_Merkmalsuebersicht_neu 3 2 2 3" xfId="15123" xr:uid="{00000000-0005-0000-0000-00002F0F0000}"/>
    <cellStyle name="4_Merkmalsuebersicht_neu 3 2 2 3 2" xfId="22282" xr:uid="{00000000-0005-0000-0000-0000300F0000}"/>
    <cellStyle name="4_Merkmalsuebersicht_neu 3 2 2 3 2 2" xfId="36597" xr:uid="{00000000-0005-0000-0000-0000310F0000}"/>
    <cellStyle name="4_Merkmalsuebersicht_neu 3 2 2 3 3" xfId="29438" xr:uid="{00000000-0005-0000-0000-0000320F0000}"/>
    <cellStyle name="4_Merkmalsuebersicht_neu 3 2 2 4" xfId="17477" xr:uid="{00000000-0005-0000-0000-0000330F0000}"/>
    <cellStyle name="4_Merkmalsuebersicht_neu 3 2 2 4 2" xfId="24614" xr:uid="{00000000-0005-0000-0000-0000340F0000}"/>
    <cellStyle name="4_Merkmalsuebersicht_neu 3 2 2 4 2 2" xfId="38929" xr:uid="{00000000-0005-0000-0000-0000350F0000}"/>
    <cellStyle name="4_Merkmalsuebersicht_neu 3 2 2 4 3" xfId="31792" xr:uid="{00000000-0005-0000-0000-0000360F0000}"/>
    <cellStyle name="4_Merkmalsuebersicht_neu 3 3" xfId="510" xr:uid="{00000000-0005-0000-0000-0000370F0000}"/>
    <cellStyle name="4_Merkmalsuebersicht_neu 3 3 2" xfId="12755" xr:uid="{00000000-0005-0000-0000-0000380F0000}"/>
    <cellStyle name="4_Merkmalsuebersicht_neu 3 3 2 2" xfId="14560" xr:uid="{00000000-0005-0000-0000-0000390F0000}"/>
    <cellStyle name="4_Merkmalsuebersicht_neu 3 3 2 2 2" xfId="16929" xr:uid="{00000000-0005-0000-0000-00003A0F0000}"/>
    <cellStyle name="4_Merkmalsuebersicht_neu 3 3 2 2 2 2" xfId="24088" xr:uid="{00000000-0005-0000-0000-00003B0F0000}"/>
    <cellStyle name="4_Merkmalsuebersicht_neu 3 3 2 2 2 2 2" xfId="38403" xr:uid="{00000000-0005-0000-0000-00003C0F0000}"/>
    <cellStyle name="4_Merkmalsuebersicht_neu 3 3 2 2 2 3" xfId="31244" xr:uid="{00000000-0005-0000-0000-00003D0F0000}"/>
    <cellStyle name="4_Merkmalsuebersicht_neu 3 3 2 2 3" xfId="19283" xr:uid="{00000000-0005-0000-0000-00003E0F0000}"/>
    <cellStyle name="4_Merkmalsuebersicht_neu 3 3 2 2 3 2" xfId="26420" xr:uid="{00000000-0005-0000-0000-00003F0F0000}"/>
    <cellStyle name="4_Merkmalsuebersicht_neu 3 3 2 2 3 2 2" xfId="40735" xr:uid="{00000000-0005-0000-0000-0000400F0000}"/>
    <cellStyle name="4_Merkmalsuebersicht_neu 3 3 2 2 3 3" xfId="33598" xr:uid="{00000000-0005-0000-0000-0000410F0000}"/>
    <cellStyle name="4_Merkmalsuebersicht_neu 3 3 2 2 4" xfId="20581" xr:uid="{00000000-0005-0000-0000-0000420F0000}"/>
    <cellStyle name="4_Merkmalsuebersicht_neu 3 3 2 2 4 2" xfId="27718" xr:uid="{00000000-0005-0000-0000-0000430F0000}"/>
    <cellStyle name="4_Merkmalsuebersicht_neu 3 3 2 2 4 2 2" xfId="42033" xr:uid="{00000000-0005-0000-0000-0000440F0000}"/>
    <cellStyle name="4_Merkmalsuebersicht_neu 3 3 2 2 4 3" xfId="34896" xr:uid="{00000000-0005-0000-0000-0000450F0000}"/>
    <cellStyle name="4_Merkmalsuebersicht_neu 3 3 2 2 5" xfId="21796" xr:uid="{00000000-0005-0000-0000-0000460F0000}"/>
    <cellStyle name="4_Merkmalsuebersicht_neu 3 3 2 2 5 2" xfId="36111" xr:uid="{00000000-0005-0000-0000-0000470F0000}"/>
    <cellStyle name="4_Merkmalsuebersicht_neu 3 3 2 2 6" xfId="28933" xr:uid="{00000000-0005-0000-0000-0000480F0000}"/>
    <cellStyle name="4_Merkmalsuebersicht_neu 3 3 2 3" xfId="15124" xr:uid="{00000000-0005-0000-0000-0000490F0000}"/>
    <cellStyle name="4_Merkmalsuebersicht_neu 3 3 2 3 2" xfId="22283" xr:uid="{00000000-0005-0000-0000-00004A0F0000}"/>
    <cellStyle name="4_Merkmalsuebersicht_neu 3 3 2 3 2 2" xfId="36598" xr:uid="{00000000-0005-0000-0000-00004B0F0000}"/>
    <cellStyle name="4_Merkmalsuebersicht_neu 3 3 2 3 3" xfId="29439" xr:uid="{00000000-0005-0000-0000-00004C0F0000}"/>
    <cellStyle name="4_Merkmalsuebersicht_neu 3 3 2 4" xfId="17478" xr:uid="{00000000-0005-0000-0000-00004D0F0000}"/>
    <cellStyle name="4_Merkmalsuebersicht_neu 3 3 2 4 2" xfId="24615" xr:uid="{00000000-0005-0000-0000-00004E0F0000}"/>
    <cellStyle name="4_Merkmalsuebersicht_neu 3 3 2 4 2 2" xfId="38930" xr:uid="{00000000-0005-0000-0000-00004F0F0000}"/>
    <cellStyle name="4_Merkmalsuebersicht_neu 3 3 2 4 3" xfId="31793" xr:uid="{00000000-0005-0000-0000-0000500F0000}"/>
    <cellStyle name="4_Merkmalsuebersicht_neu 3 4" xfId="511" xr:uid="{00000000-0005-0000-0000-0000510F0000}"/>
    <cellStyle name="4_Merkmalsuebersicht_neu 3 4 2" xfId="12756" xr:uid="{00000000-0005-0000-0000-0000520F0000}"/>
    <cellStyle name="4_Merkmalsuebersicht_neu 3 4 2 2" xfId="14561" xr:uid="{00000000-0005-0000-0000-0000530F0000}"/>
    <cellStyle name="4_Merkmalsuebersicht_neu 3 4 2 2 2" xfId="16930" xr:uid="{00000000-0005-0000-0000-0000540F0000}"/>
    <cellStyle name="4_Merkmalsuebersicht_neu 3 4 2 2 2 2" xfId="24089" xr:uid="{00000000-0005-0000-0000-0000550F0000}"/>
    <cellStyle name="4_Merkmalsuebersicht_neu 3 4 2 2 2 2 2" xfId="38404" xr:uid="{00000000-0005-0000-0000-0000560F0000}"/>
    <cellStyle name="4_Merkmalsuebersicht_neu 3 4 2 2 2 3" xfId="31245" xr:uid="{00000000-0005-0000-0000-0000570F0000}"/>
    <cellStyle name="4_Merkmalsuebersicht_neu 3 4 2 2 3" xfId="19284" xr:uid="{00000000-0005-0000-0000-0000580F0000}"/>
    <cellStyle name="4_Merkmalsuebersicht_neu 3 4 2 2 3 2" xfId="26421" xr:uid="{00000000-0005-0000-0000-0000590F0000}"/>
    <cellStyle name="4_Merkmalsuebersicht_neu 3 4 2 2 3 2 2" xfId="40736" xr:uid="{00000000-0005-0000-0000-00005A0F0000}"/>
    <cellStyle name="4_Merkmalsuebersicht_neu 3 4 2 2 3 3" xfId="33599" xr:uid="{00000000-0005-0000-0000-00005B0F0000}"/>
    <cellStyle name="4_Merkmalsuebersicht_neu 3 4 2 2 4" xfId="20582" xr:uid="{00000000-0005-0000-0000-00005C0F0000}"/>
    <cellStyle name="4_Merkmalsuebersicht_neu 3 4 2 2 4 2" xfId="27719" xr:uid="{00000000-0005-0000-0000-00005D0F0000}"/>
    <cellStyle name="4_Merkmalsuebersicht_neu 3 4 2 2 4 2 2" xfId="42034" xr:uid="{00000000-0005-0000-0000-00005E0F0000}"/>
    <cellStyle name="4_Merkmalsuebersicht_neu 3 4 2 2 4 3" xfId="34897" xr:uid="{00000000-0005-0000-0000-00005F0F0000}"/>
    <cellStyle name="4_Merkmalsuebersicht_neu 3 4 2 2 5" xfId="21797" xr:uid="{00000000-0005-0000-0000-0000600F0000}"/>
    <cellStyle name="4_Merkmalsuebersicht_neu 3 4 2 2 5 2" xfId="36112" xr:uid="{00000000-0005-0000-0000-0000610F0000}"/>
    <cellStyle name="4_Merkmalsuebersicht_neu 3 4 2 2 6" xfId="28934" xr:uid="{00000000-0005-0000-0000-0000620F0000}"/>
    <cellStyle name="4_Merkmalsuebersicht_neu 3 4 2 3" xfId="15125" xr:uid="{00000000-0005-0000-0000-0000630F0000}"/>
    <cellStyle name="4_Merkmalsuebersicht_neu 3 4 2 3 2" xfId="22284" xr:uid="{00000000-0005-0000-0000-0000640F0000}"/>
    <cellStyle name="4_Merkmalsuebersicht_neu 3 4 2 3 2 2" xfId="36599" xr:uid="{00000000-0005-0000-0000-0000650F0000}"/>
    <cellStyle name="4_Merkmalsuebersicht_neu 3 4 2 3 3" xfId="29440" xr:uid="{00000000-0005-0000-0000-0000660F0000}"/>
    <cellStyle name="4_Merkmalsuebersicht_neu 3 4 2 4" xfId="17479" xr:uid="{00000000-0005-0000-0000-0000670F0000}"/>
    <cellStyle name="4_Merkmalsuebersicht_neu 3 4 2 4 2" xfId="24616" xr:uid="{00000000-0005-0000-0000-0000680F0000}"/>
    <cellStyle name="4_Merkmalsuebersicht_neu 3 4 2 4 2 2" xfId="38931" xr:uid="{00000000-0005-0000-0000-0000690F0000}"/>
    <cellStyle name="4_Merkmalsuebersicht_neu 3 4 2 4 3" xfId="31794" xr:uid="{00000000-0005-0000-0000-00006A0F0000}"/>
    <cellStyle name="4_Merkmalsuebersicht_neu 3 5" xfId="512" xr:uid="{00000000-0005-0000-0000-00006B0F0000}"/>
    <cellStyle name="4_Merkmalsuebersicht_neu 3 5 2" xfId="12757" xr:uid="{00000000-0005-0000-0000-00006C0F0000}"/>
    <cellStyle name="4_Merkmalsuebersicht_neu 3 5 2 2" xfId="14894" xr:uid="{00000000-0005-0000-0000-00006D0F0000}"/>
    <cellStyle name="4_Merkmalsuebersicht_neu 3 5 2 2 2" xfId="17257" xr:uid="{00000000-0005-0000-0000-00006E0F0000}"/>
    <cellStyle name="4_Merkmalsuebersicht_neu 3 5 2 2 2 2" xfId="24394" xr:uid="{00000000-0005-0000-0000-00006F0F0000}"/>
    <cellStyle name="4_Merkmalsuebersicht_neu 3 5 2 2 2 2 2" xfId="38709" xr:uid="{00000000-0005-0000-0000-0000700F0000}"/>
    <cellStyle name="4_Merkmalsuebersicht_neu 3 5 2 2 2 3" xfId="31572" xr:uid="{00000000-0005-0000-0000-0000710F0000}"/>
    <cellStyle name="4_Merkmalsuebersicht_neu 3 5 2 2 3" xfId="19611" xr:uid="{00000000-0005-0000-0000-0000720F0000}"/>
    <cellStyle name="4_Merkmalsuebersicht_neu 3 5 2 2 3 2" xfId="26748" xr:uid="{00000000-0005-0000-0000-0000730F0000}"/>
    <cellStyle name="4_Merkmalsuebersicht_neu 3 5 2 2 3 2 2" xfId="41063" xr:uid="{00000000-0005-0000-0000-0000740F0000}"/>
    <cellStyle name="4_Merkmalsuebersicht_neu 3 5 2 2 3 3" xfId="33926" xr:uid="{00000000-0005-0000-0000-0000750F0000}"/>
    <cellStyle name="4_Merkmalsuebersicht_neu 3 5 2 2 4" xfId="20887" xr:uid="{00000000-0005-0000-0000-0000760F0000}"/>
    <cellStyle name="4_Merkmalsuebersicht_neu 3 5 2 2 4 2" xfId="28024" xr:uid="{00000000-0005-0000-0000-0000770F0000}"/>
    <cellStyle name="4_Merkmalsuebersicht_neu 3 5 2 2 4 2 2" xfId="42339" xr:uid="{00000000-0005-0000-0000-0000780F0000}"/>
    <cellStyle name="4_Merkmalsuebersicht_neu 3 5 2 2 4 3" xfId="35202" xr:uid="{00000000-0005-0000-0000-0000790F0000}"/>
    <cellStyle name="4_Merkmalsuebersicht_neu 3 5 2 2 5" xfId="22063" xr:uid="{00000000-0005-0000-0000-00007A0F0000}"/>
    <cellStyle name="4_Merkmalsuebersicht_neu 3 5 2 2 5 2" xfId="36378" xr:uid="{00000000-0005-0000-0000-00007B0F0000}"/>
    <cellStyle name="4_Merkmalsuebersicht_neu 3 5 2 2 6" xfId="29219" xr:uid="{00000000-0005-0000-0000-00007C0F0000}"/>
    <cellStyle name="4_Merkmalsuebersicht_neu 3 5 2 3" xfId="15126" xr:uid="{00000000-0005-0000-0000-00007D0F0000}"/>
    <cellStyle name="4_Merkmalsuebersicht_neu 3 5 2 3 2" xfId="22285" xr:uid="{00000000-0005-0000-0000-00007E0F0000}"/>
    <cellStyle name="4_Merkmalsuebersicht_neu 3 5 2 3 2 2" xfId="36600" xr:uid="{00000000-0005-0000-0000-00007F0F0000}"/>
    <cellStyle name="4_Merkmalsuebersicht_neu 3 5 2 3 3" xfId="29441" xr:uid="{00000000-0005-0000-0000-0000800F0000}"/>
    <cellStyle name="4_Merkmalsuebersicht_neu 3 5 2 4" xfId="17480" xr:uid="{00000000-0005-0000-0000-0000810F0000}"/>
    <cellStyle name="4_Merkmalsuebersicht_neu 3 5 2 4 2" xfId="24617" xr:uid="{00000000-0005-0000-0000-0000820F0000}"/>
    <cellStyle name="4_Merkmalsuebersicht_neu 3 5 2 4 2 2" xfId="38932" xr:uid="{00000000-0005-0000-0000-0000830F0000}"/>
    <cellStyle name="4_Merkmalsuebersicht_neu 3 5 2 4 3" xfId="31795" xr:uid="{00000000-0005-0000-0000-0000840F0000}"/>
    <cellStyle name="4_Merkmalsuebersicht_neu 3 6" xfId="12753" xr:uid="{00000000-0005-0000-0000-0000850F0000}"/>
    <cellStyle name="4_Merkmalsuebersicht_neu 3 6 2" xfId="14559" xr:uid="{00000000-0005-0000-0000-0000860F0000}"/>
    <cellStyle name="4_Merkmalsuebersicht_neu 3 6 2 2" xfId="16928" xr:uid="{00000000-0005-0000-0000-0000870F0000}"/>
    <cellStyle name="4_Merkmalsuebersicht_neu 3 6 2 2 2" xfId="24087" xr:uid="{00000000-0005-0000-0000-0000880F0000}"/>
    <cellStyle name="4_Merkmalsuebersicht_neu 3 6 2 2 2 2" xfId="38402" xr:uid="{00000000-0005-0000-0000-0000890F0000}"/>
    <cellStyle name="4_Merkmalsuebersicht_neu 3 6 2 2 3" xfId="31243" xr:uid="{00000000-0005-0000-0000-00008A0F0000}"/>
    <cellStyle name="4_Merkmalsuebersicht_neu 3 6 2 3" xfId="19282" xr:uid="{00000000-0005-0000-0000-00008B0F0000}"/>
    <cellStyle name="4_Merkmalsuebersicht_neu 3 6 2 3 2" xfId="26419" xr:uid="{00000000-0005-0000-0000-00008C0F0000}"/>
    <cellStyle name="4_Merkmalsuebersicht_neu 3 6 2 3 2 2" xfId="40734" xr:uid="{00000000-0005-0000-0000-00008D0F0000}"/>
    <cellStyle name="4_Merkmalsuebersicht_neu 3 6 2 3 3" xfId="33597" xr:uid="{00000000-0005-0000-0000-00008E0F0000}"/>
    <cellStyle name="4_Merkmalsuebersicht_neu 3 6 2 4" xfId="20580" xr:uid="{00000000-0005-0000-0000-00008F0F0000}"/>
    <cellStyle name="4_Merkmalsuebersicht_neu 3 6 2 4 2" xfId="27717" xr:uid="{00000000-0005-0000-0000-0000900F0000}"/>
    <cellStyle name="4_Merkmalsuebersicht_neu 3 6 2 4 2 2" xfId="42032" xr:uid="{00000000-0005-0000-0000-0000910F0000}"/>
    <cellStyle name="4_Merkmalsuebersicht_neu 3 6 2 4 3" xfId="34895" xr:uid="{00000000-0005-0000-0000-0000920F0000}"/>
    <cellStyle name="4_Merkmalsuebersicht_neu 3 6 2 5" xfId="21795" xr:uid="{00000000-0005-0000-0000-0000930F0000}"/>
    <cellStyle name="4_Merkmalsuebersicht_neu 3 6 2 5 2" xfId="36110" xr:uid="{00000000-0005-0000-0000-0000940F0000}"/>
    <cellStyle name="4_Merkmalsuebersicht_neu 3 6 2 6" xfId="28932" xr:uid="{00000000-0005-0000-0000-0000950F0000}"/>
    <cellStyle name="4_Merkmalsuebersicht_neu 3 6 3" xfId="15122" xr:uid="{00000000-0005-0000-0000-0000960F0000}"/>
    <cellStyle name="4_Merkmalsuebersicht_neu 3 6 3 2" xfId="22281" xr:uid="{00000000-0005-0000-0000-0000970F0000}"/>
    <cellStyle name="4_Merkmalsuebersicht_neu 3 6 3 2 2" xfId="36596" xr:uid="{00000000-0005-0000-0000-0000980F0000}"/>
    <cellStyle name="4_Merkmalsuebersicht_neu 3 6 3 3" xfId="29437" xr:uid="{00000000-0005-0000-0000-0000990F0000}"/>
    <cellStyle name="4_Merkmalsuebersicht_neu 3 6 4" xfId="17476" xr:uid="{00000000-0005-0000-0000-00009A0F0000}"/>
    <cellStyle name="4_Merkmalsuebersicht_neu 3 6 4 2" xfId="24613" xr:uid="{00000000-0005-0000-0000-00009B0F0000}"/>
    <cellStyle name="4_Merkmalsuebersicht_neu 3 6 4 2 2" xfId="38928" xr:uid="{00000000-0005-0000-0000-00009C0F0000}"/>
    <cellStyle name="4_Merkmalsuebersicht_neu 3 6 4 3" xfId="31791" xr:uid="{00000000-0005-0000-0000-00009D0F0000}"/>
    <cellStyle name="4_Merkmalsuebersicht_neu 4" xfId="513" xr:uid="{00000000-0005-0000-0000-00009E0F0000}"/>
    <cellStyle name="4_Merkmalsuebersicht_neu 4 2" xfId="514" xr:uid="{00000000-0005-0000-0000-00009F0F0000}"/>
    <cellStyle name="4_Merkmalsuebersicht_neu 4 2 2" xfId="12759" xr:uid="{00000000-0005-0000-0000-0000A00F0000}"/>
    <cellStyle name="4_Merkmalsuebersicht_neu 4 2 2 2" xfId="14562" xr:uid="{00000000-0005-0000-0000-0000A10F0000}"/>
    <cellStyle name="4_Merkmalsuebersicht_neu 4 2 2 2 2" xfId="16931" xr:uid="{00000000-0005-0000-0000-0000A20F0000}"/>
    <cellStyle name="4_Merkmalsuebersicht_neu 4 2 2 2 2 2" xfId="24090" xr:uid="{00000000-0005-0000-0000-0000A30F0000}"/>
    <cellStyle name="4_Merkmalsuebersicht_neu 4 2 2 2 2 2 2" xfId="38405" xr:uid="{00000000-0005-0000-0000-0000A40F0000}"/>
    <cellStyle name="4_Merkmalsuebersicht_neu 4 2 2 2 2 3" xfId="31246" xr:uid="{00000000-0005-0000-0000-0000A50F0000}"/>
    <cellStyle name="4_Merkmalsuebersicht_neu 4 2 2 2 3" xfId="19285" xr:uid="{00000000-0005-0000-0000-0000A60F0000}"/>
    <cellStyle name="4_Merkmalsuebersicht_neu 4 2 2 2 3 2" xfId="26422" xr:uid="{00000000-0005-0000-0000-0000A70F0000}"/>
    <cellStyle name="4_Merkmalsuebersicht_neu 4 2 2 2 3 2 2" xfId="40737" xr:uid="{00000000-0005-0000-0000-0000A80F0000}"/>
    <cellStyle name="4_Merkmalsuebersicht_neu 4 2 2 2 3 3" xfId="33600" xr:uid="{00000000-0005-0000-0000-0000A90F0000}"/>
    <cellStyle name="4_Merkmalsuebersicht_neu 4 2 2 2 4" xfId="20583" xr:uid="{00000000-0005-0000-0000-0000AA0F0000}"/>
    <cellStyle name="4_Merkmalsuebersicht_neu 4 2 2 2 4 2" xfId="27720" xr:uid="{00000000-0005-0000-0000-0000AB0F0000}"/>
    <cellStyle name="4_Merkmalsuebersicht_neu 4 2 2 2 4 2 2" xfId="42035" xr:uid="{00000000-0005-0000-0000-0000AC0F0000}"/>
    <cellStyle name="4_Merkmalsuebersicht_neu 4 2 2 2 4 3" xfId="34898" xr:uid="{00000000-0005-0000-0000-0000AD0F0000}"/>
    <cellStyle name="4_Merkmalsuebersicht_neu 4 2 2 2 5" xfId="21798" xr:uid="{00000000-0005-0000-0000-0000AE0F0000}"/>
    <cellStyle name="4_Merkmalsuebersicht_neu 4 2 2 2 5 2" xfId="36113" xr:uid="{00000000-0005-0000-0000-0000AF0F0000}"/>
    <cellStyle name="4_Merkmalsuebersicht_neu 4 2 2 2 6" xfId="28935" xr:uid="{00000000-0005-0000-0000-0000B00F0000}"/>
    <cellStyle name="4_Merkmalsuebersicht_neu 4 2 2 3" xfId="15128" xr:uid="{00000000-0005-0000-0000-0000B10F0000}"/>
    <cellStyle name="4_Merkmalsuebersicht_neu 4 2 2 3 2" xfId="22287" xr:uid="{00000000-0005-0000-0000-0000B20F0000}"/>
    <cellStyle name="4_Merkmalsuebersicht_neu 4 2 2 3 2 2" xfId="36602" xr:uid="{00000000-0005-0000-0000-0000B30F0000}"/>
    <cellStyle name="4_Merkmalsuebersicht_neu 4 2 2 3 3" xfId="29443" xr:uid="{00000000-0005-0000-0000-0000B40F0000}"/>
    <cellStyle name="4_Merkmalsuebersicht_neu 4 2 2 4" xfId="17482" xr:uid="{00000000-0005-0000-0000-0000B50F0000}"/>
    <cellStyle name="4_Merkmalsuebersicht_neu 4 2 2 4 2" xfId="24619" xr:uid="{00000000-0005-0000-0000-0000B60F0000}"/>
    <cellStyle name="4_Merkmalsuebersicht_neu 4 2 2 4 2 2" xfId="38934" xr:uid="{00000000-0005-0000-0000-0000B70F0000}"/>
    <cellStyle name="4_Merkmalsuebersicht_neu 4 2 2 4 3" xfId="31797" xr:uid="{00000000-0005-0000-0000-0000B80F0000}"/>
    <cellStyle name="4_Merkmalsuebersicht_neu 4 3" xfId="515" xr:uid="{00000000-0005-0000-0000-0000B90F0000}"/>
    <cellStyle name="4_Merkmalsuebersicht_neu 4 3 2" xfId="12760" xr:uid="{00000000-0005-0000-0000-0000BA0F0000}"/>
    <cellStyle name="4_Merkmalsuebersicht_neu 4 3 2 2" xfId="14897" xr:uid="{00000000-0005-0000-0000-0000BB0F0000}"/>
    <cellStyle name="4_Merkmalsuebersicht_neu 4 3 2 2 2" xfId="17260" xr:uid="{00000000-0005-0000-0000-0000BC0F0000}"/>
    <cellStyle name="4_Merkmalsuebersicht_neu 4 3 2 2 2 2" xfId="24397" xr:uid="{00000000-0005-0000-0000-0000BD0F0000}"/>
    <cellStyle name="4_Merkmalsuebersicht_neu 4 3 2 2 2 2 2" xfId="38712" xr:uid="{00000000-0005-0000-0000-0000BE0F0000}"/>
    <cellStyle name="4_Merkmalsuebersicht_neu 4 3 2 2 2 3" xfId="31575" xr:uid="{00000000-0005-0000-0000-0000BF0F0000}"/>
    <cellStyle name="4_Merkmalsuebersicht_neu 4 3 2 2 3" xfId="19614" xr:uid="{00000000-0005-0000-0000-0000C00F0000}"/>
    <cellStyle name="4_Merkmalsuebersicht_neu 4 3 2 2 3 2" xfId="26751" xr:uid="{00000000-0005-0000-0000-0000C10F0000}"/>
    <cellStyle name="4_Merkmalsuebersicht_neu 4 3 2 2 3 2 2" xfId="41066" xr:uid="{00000000-0005-0000-0000-0000C20F0000}"/>
    <cellStyle name="4_Merkmalsuebersicht_neu 4 3 2 2 3 3" xfId="33929" xr:uid="{00000000-0005-0000-0000-0000C30F0000}"/>
    <cellStyle name="4_Merkmalsuebersicht_neu 4 3 2 2 4" xfId="20890" xr:uid="{00000000-0005-0000-0000-0000C40F0000}"/>
    <cellStyle name="4_Merkmalsuebersicht_neu 4 3 2 2 4 2" xfId="28027" xr:uid="{00000000-0005-0000-0000-0000C50F0000}"/>
    <cellStyle name="4_Merkmalsuebersicht_neu 4 3 2 2 4 2 2" xfId="42342" xr:uid="{00000000-0005-0000-0000-0000C60F0000}"/>
    <cellStyle name="4_Merkmalsuebersicht_neu 4 3 2 2 4 3" xfId="35205" xr:uid="{00000000-0005-0000-0000-0000C70F0000}"/>
    <cellStyle name="4_Merkmalsuebersicht_neu 4 3 2 2 5" xfId="22066" xr:uid="{00000000-0005-0000-0000-0000C80F0000}"/>
    <cellStyle name="4_Merkmalsuebersicht_neu 4 3 2 2 5 2" xfId="36381" xr:uid="{00000000-0005-0000-0000-0000C90F0000}"/>
    <cellStyle name="4_Merkmalsuebersicht_neu 4 3 2 2 6" xfId="29222" xr:uid="{00000000-0005-0000-0000-0000CA0F0000}"/>
    <cellStyle name="4_Merkmalsuebersicht_neu 4 3 2 3" xfId="15129" xr:uid="{00000000-0005-0000-0000-0000CB0F0000}"/>
    <cellStyle name="4_Merkmalsuebersicht_neu 4 3 2 3 2" xfId="22288" xr:uid="{00000000-0005-0000-0000-0000CC0F0000}"/>
    <cellStyle name="4_Merkmalsuebersicht_neu 4 3 2 3 2 2" xfId="36603" xr:uid="{00000000-0005-0000-0000-0000CD0F0000}"/>
    <cellStyle name="4_Merkmalsuebersicht_neu 4 3 2 3 3" xfId="29444" xr:uid="{00000000-0005-0000-0000-0000CE0F0000}"/>
    <cellStyle name="4_Merkmalsuebersicht_neu 4 3 2 4" xfId="17483" xr:uid="{00000000-0005-0000-0000-0000CF0F0000}"/>
    <cellStyle name="4_Merkmalsuebersicht_neu 4 3 2 4 2" xfId="24620" xr:uid="{00000000-0005-0000-0000-0000D00F0000}"/>
    <cellStyle name="4_Merkmalsuebersicht_neu 4 3 2 4 2 2" xfId="38935" xr:uid="{00000000-0005-0000-0000-0000D10F0000}"/>
    <cellStyle name="4_Merkmalsuebersicht_neu 4 3 2 4 3" xfId="31798" xr:uid="{00000000-0005-0000-0000-0000D20F0000}"/>
    <cellStyle name="4_Merkmalsuebersicht_neu 4 4" xfId="516" xr:uid="{00000000-0005-0000-0000-0000D30F0000}"/>
    <cellStyle name="4_Merkmalsuebersicht_neu 4 4 2" xfId="12761" xr:uid="{00000000-0005-0000-0000-0000D40F0000}"/>
    <cellStyle name="4_Merkmalsuebersicht_neu 4 4 2 2" xfId="14563" xr:uid="{00000000-0005-0000-0000-0000D50F0000}"/>
    <cellStyle name="4_Merkmalsuebersicht_neu 4 4 2 2 2" xfId="16932" xr:uid="{00000000-0005-0000-0000-0000D60F0000}"/>
    <cellStyle name="4_Merkmalsuebersicht_neu 4 4 2 2 2 2" xfId="24091" xr:uid="{00000000-0005-0000-0000-0000D70F0000}"/>
    <cellStyle name="4_Merkmalsuebersicht_neu 4 4 2 2 2 2 2" xfId="38406" xr:uid="{00000000-0005-0000-0000-0000D80F0000}"/>
    <cellStyle name="4_Merkmalsuebersicht_neu 4 4 2 2 2 3" xfId="31247" xr:uid="{00000000-0005-0000-0000-0000D90F0000}"/>
    <cellStyle name="4_Merkmalsuebersicht_neu 4 4 2 2 3" xfId="19286" xr:uid="{00000000-0005-0000-0000-0000DA0F0000}"/>
    <cellStyle name="4_Merkmalsuebersicht_neu 4 4 2 2 3 2" xfId="26423" xr:uid="{00000000-0005-0000-0000-0000DB0F0000}"/>
    <cellStyle name="4_Merkmalsuebersicht_neu 4 4 2 2 3 2 2" xfId="40738" xr:uid="{00000000-0005-0000-0000-0000DC0F0000}"/>
    <cellStyle name="4_Merkmalsuebersicht_neu 4 4 2 2 3 3" xfId="33601" xr:uid="{00000000-0005-0000-0000-0000DD0F0000}"/>
    <cellStyle name="4_Merkmalsuebersicht_neu 4 4 2 2 4" xfId="20584" xr:uid="{00000000-0005-0000-0000-0000DE0F0000}"/>
    <cellStyle name="4_Merkmalsuebersicht_neu 4 4 2 2 4 2" xfId="27721" xr:uid="{00000000-0005-0000-0000-0000DF0F0000}"/>
    <cellStyle name="4_Merkmalsuebersicht_neu 4 4 2 2 4 2 2" xfId="42036" xr:uid="{00000000-0005-0000-0000-0000E00F0000}"/>
    <cellStyle name="4_Merkmalsuebersicht_neu 4 4 2 2 4 3" xfId="34899" xr:uid="{00000000-0005-0000-0000-0000E10F0000}"/>
    <cellStyle name="4_Merkmalsuebersicht_neu 4 4 2 2 5" xfId="21799" xr:uid="{00000000-0005-0000-0000-0000E20F0000}"/>
    <cellStyle name="4_Merkmalsuebersicht_neu 4 4 2 2 5 2" xfId="36114" xr:uid="{00000000-0005-0000-0000-0000E30F0000}"/>
    <cellStyle name="4_Merkmalsuebersicht_neu 4 4 2 2 6" xfId="28936" xr:uid="{00000000-0005-0000-0000-0000E40F0000}"/>
    <cellStyle name="4_Merkmalsuebersicht_neu 4 4 2 3" xfId="15130" xr:uid="{00000000-0005-0000-0000-0000E50F0000}"/>
    <cellStyle name="4_Merkmalsuebersicht_neu 4 4 2 3 2" xfId="22289" xr:uid="{00000000-0005-0000-0000-0000E60F0000}"/>
    <cellStyle name="4_Merkmalsuebersicht_neu 4 4 2 3 2 2" xfId="36604" xr:uid="{00000000-0005-0000-0000-0000E70F0000}"/>
    <cellStyle name="4_Merkmalsuebersicht_neu 4 4 2 3 3" xfId="29445" xr:uid="{00000000-0005-0000-0000-0000E80F0000}"/>
    <cellStyle name="4_Merkmalsuebersicht_neu 4 4 2 4" xfId="17484" xr:uid="{00000000-0005-0000-0000-0000E90F0000}"/>
    <cellStyle name="4_Merkmalsuebersicht_neu 4 4 2 4 2" xfId="24621" xr:uid="{00000000-0005-0000-0000-0000EA0F0000}"/>
    <cellStyle name="4_Merkmalsuebersicht_neu 4 4 2 4 2 2" xfId="38936" xr:uid="{00000000-0005-0000-0000-0000EB0F0000}"/>
    <cellStyle name="4_Merkmalsuebersicht_neu 4 4 2 4 3" xfId="31799" xr:uid="{00000000-0005-0000-0000-0000EC0F0000}"/>
    <cellStyle name="4_Merkmalsuebersicht_neu 4 5" xfId="517" xr:uid="{00000000-0005-0000-0000-0000ED0F0000}"/>
    <cellStyle name="4_Merkmalsuebersicht_neu 4 5 2" xfId="12762" xr:uid="{00000000-0005-0000-0000-0000EE0F0000}"/>
    <cellStyle name="4_Merkmalsuebersicht_neu 4 5 2 2" xfId="14896" xr:uid="{00000000-0005-0000-0000-0000EF0F0000}"/>
    <cellStyle name="4_Merkmalsuebersicht_neu 4 5 2 2 2" xfId="17259" xr:uid="{00000000-0005-0000-0000-0000F00F0000}"/>
    <cellStyle name="4_Merkmalsuebersicht_neu 4 5 2 2 2 2" xfId="24396" xr:uid="{00000000-0005-0000-0000-0000F10F0000}"/>
    <cellStyle name="4_Merkmalsuebersicht_neu 4 5 2 2 2 2 2" xfId="38711" xr:uid="{00000000-0005-0000-0000-0000F20F0000}"/>
    <cellStyle name="4_Merkmalsuebersicht_neu 4 5 2 2 2 3" xfId="31574" xr:uid="{00000000-0005-0000-0000-0000F30F0000}"/>
    <cellStyle name="4_Merkmalsuebersicht_neu 4 5 2 2 3" xfId="19613" xr:uid="{00000000-0005-0000-0000-0000F40F0000}"/>
    <cellStyle name="4_Merkmalsuebersicht_neu 4 5 2 2 3 2" xfId="26750" xr:uid="{00000000-0005-0000-0000-0000F50F0000}"/>
    <cellStyle name="4_Merkmalsuebersicht_neu 4 5 2 2 3 2 2" xfId="41065" xr:uid="{00000000-0005-0000-0000-0000F60F0000}"/>
    <cellStyle name="4_Merkmalsuebersicht_neu 4 5 2 2 3 3" xfId="33928" xr:uid="{00000000-0005-0000-0000-0000F70F0000}"/>
    <cellStyle name="4_Merkmalsuebersicht_neu 4 5 2 2 4" xfId="20889" xr:uid="{00000000-0005-0000-0000-0000F80F0000}"/>
    <cellStyle name="4_Merkmalsuebersicht_neu 4 5 2 2 4 2" xfId="28026" xr:uid="{00000000-0005-0000-0000-0000F90F0000}"/>
    <cellStyle name="4_Merkmalsuebersicht_neu 4 5 2 2 4 2 2" xfId="42341" xr:uid="{00000000-0005-0000-0000-0000FA0F0000}"/>
    <cellStyle name="4_Merkmalsuebersicht_neu 4 5 2 2 4 3" xfId="35204" xr:uid="{00000000-0005-0000-0000-0000FB0F0000}"/>
    <cellStyle name="4_Merkmalsuebersicht_neu 4 5 2 2 5" xfId="22065" xr:uid="{00000000-0005-0000-0000-0000FC0F0000}"/>
    <cellStyle name="4_Merkmalsuebersicht_neu 4 5 2 2 5 2" xfId="36380" xr:uid="{00000000-0005-0000-0000-0000FD0F0000}"/>
    <cellStyle name="4_Merkmalsuebersicht_neu 4 5 2 2 6" xfId="29221" xr:uid="{00000000-0005-0000-0000-0000FE0F0000}"/>
    <cellStyle name="4_Merkmalsuebersicht_neu 4 5 2 3" xfId="15131" xr:uid="{00000000-0005-0000-0000-0000FF0F0000}"/>
    <cellStyle name="4_Merkmalsuebersicht_neu 4 5 2 3 2" xfId="22290" xr:uid="{00000000-0005-0000-0000-000000100000}"/>
    <cellStyle name="4_Merkmalsuebersicht_neu 4 5 2 3 2 2" xfId="36605" xr:uid="{00000000-0005-0000-0000-000001100000}"/>
    <cellStyle name="4_Merkmalsuebersicht_neu 4 5 2 3 3" xfId="29446" xr:uid="{00000000-0005-0000-0000-000002100000}"/>
    <cellStyle name="4_Merkmalsuebersicht_neu 4 5 2 4" xfId="17485" xr:uid="{00000000-0005-0000-0000-000003100000}"/>
    <cellStyle name="4_Merkmalsuebersicht_neu 4 5 2 4 2" xfId="24622" xr:uid="{00000000-0005-0000-0000-000004100000}"/>
    <cellStyle name="4_Merkmalsuebersicht_neu 4 5 2 4 2 2" xfId="38937" xr:uid="{00000000-0005-0000-0000-000005100000}"/>
    <cellStyle name="4_Merkmalsuebersicht_neu 4 5 2 4 3" xfId="31800" xr:uid="{00000000-0005-0000-0000-000006100000}"/>
    <cellStyle name="4_Merkmalsuebersicht_neu 4 6" xfId="12758" xr:uid="{00000000-0005-0000-0000-000007100000}"/>
    <cellStyle name="4_Merkmalsuebersicht_neu 4 6 2" xfId="14898" xr:uid="{00000000-0005-0000-0000-000008100000}"/>
    <cellStyle name="4_Merkmalsuebersicht_neu 4 6 2 2" xfId="17261" xr:uid="{00000000-0005-0000-0000-000009100000}"/>
    <cellStyle name="4_Merkmalsuebersicht_neu 4 6 2 2 2" xfId="24398" xr:uid="{00000000-0005-0000-0000-00000A100000}"/>
    <cellStyle name="4_Merkmalsuebersicht_neu 4 6 2 2 2 2" xfId="38713" xr:uid="{00000000-0005-0000-0000-00000B100000}"/>
    <cellStyle name="4_Merkmalsuebersicht_neu 4 6 2 2 3" xfId="31576" xr:uid="{00000000-0005-0000-0000-00000C100000}"/>
    <cellStyle name="4_Merkmalsuebersicht_neu 4 6 2 3" xfId="19615" xr:uid="{00000000-0005-0000-0000-00000D100000}"/>
    <cellStyle name="4_Merkmalsuebersicht_neu 4 6 2 3 2" xfId="26752" xr:uid="{00000000-0005-0000-0000-00000E100000}"/>
    <cellStyle name="4_Merkmalsuebersicht_neu 4 6 2 3 2 2" xfId="41067" xr:uid="{00000000-0005-0000-0000-00000F100000}"/>
    <cellStyle name="4_Merkmalsuebersicht_neu 4 6 2 3 3" xfId="33930" xr:uid="{00000000-0005-0000-0000-000010100000}"/>
    <cellStyle name="4_Merkmalsuebersicht_neu 4 6 2 4" xfId="20891" xr:uid="{00000000-0005-0000-0000-000011100000}"/>
    <cellStyle name="4_Merkmalsuebersicht_neu 4 6 2 4 2" xfId="28028" xr:uid="{00000000-0005-0000-0000-000012100000}"/>
    <cellStyle name="4_Merkmalsuebersicht_neu 4 6 2 4 2 2" xfId="42343" xr:uid="{00000000-0005-0000-0000-000013100000}"/>
    <cellStyle name="4_Merkmalsuebersicht_neu 4 6 2 4 3" xfId="35206" xr:uid="{00000000-0005-0000-0000-000014100000}"/>
    <cellStyle name="4_Merkmalsuebersicht_neu 4 6 2 5" xfId="22067" xr:uid="{00000000-0005-0000-0000-000015100000}"/>
    <cellStyle name="4_Merkmalsuebersicht_neu 4 6 2 5 2" xfId="36382" xr:uid="{00000000-0005-0000-0000-000016100000}"/>
    <cellStyle name="4_Merkmalsuebersicht_neu 4 6 2 6" xfId="29223" xr:uid="{00000000-0005-0000-0000-000017100000}"/>
    <cellStyle name="4_Merkmalsuebersicht_neu 4 6 3" xfId="15127" xr:uid="{00000000-0005-0000-0000-000018100000}"/>
    <cellStyle name="4_Merkmalsuebersicht_neu 4 6 3 2" xfId="22286" xr:uid="{00000000-0005-0000-0000-000019100000}"/>
    <cellStyle name="4_Merkmalsuebersicht_neu 4 6 3 2 2" xfId="36601" xr:uid="{00000000-0005-0000-0000-00001A100000}"/>
    <cellStyle name="4_Merkmalsuebersicht_neu 4 6 3 3" xfId="29442" xr:uid="{00000000-0005-0000-0000-00001B100000}"/>
    <cellStyle name="4_Merkmalsuebersicht_neu 4 6 4" xfId="17481" xr:uid="{00000000-0005-0000-0000-00001C100000}"/>
    <cellStyle name="4_Merkmalsuebersicht_neu 4 6 4 2" xfId="24618" xr:uid="{00000000-0005-0000-0000-00001D100000}"/>
    <cellStyle name="4_Merkmalsuebersicht_neu 4 6 4 2 2" xfId="38933" xr:uid="{00000000-0005-0000-0000-00001E100000}"/>
    <cellStyle name="4_Merkmalsuebersicht_neu 4 6 4 3" xfId="31796" xr:uid="{00000000-0005-0000-0000-00001F100000}"/>
    <cellStyle name="4_Merkmalsuebersicht_neu 5" xfId="518" xr:uid="{00000000-0005-0000-0000-000020100000}"/>
    <cellStyle name="4_Merkmalsuebersicht_neu 5 2" xfId="12763" xr:uid="{00000000-0005-0000-0000-000021100000}"/>
    <cellStyle name="4_Merkmalsuebersicht_neu 5 2 2" xfId="14564" xr:uid="{00000000-0005-0000-0000-000022100000}"/>
    <cellStyle name="4_Merkmalsuebersicht_neu 5 2 2 2" xfId="16933" xr:uid="{00000000-0005-0000-0000-000023100000}"/>
    <cellStyle name="4_Merkmalsuebersicht_neu 5 2 2 2 2" xfId="24092" xr:uid="{00000000-0005-0000-0000-000024100000}"/>
    <cellStyle name="4_Merkmalsuebersicht_neu 5 2 2 2 2 2" xfId="38407" xr:uid="{00000000-0005-0000-0000-000025100000}"/>
    <cellStyle name="4_Merkmalsuebersicht_neu 5 2 2 2 3" xfId="31248" xr:uid="{00000000-0005-0000-0000-000026100000}"/>
    <cellStyle name="4_Merkmalsuebersicht_neu 5 2 2 3" xfId="19287" xr:uid="{00000000-0005-0000-0000-000027100000}"/>
    <cellStyle name="4_Merkmalsuebersicht_neu 5 2 2 3 2" xfId="26424" xr:uid="{00000000-0005-0000-0000-000028100000}"/>
    <cellStyle name="4_Merkmalsuebersicht_neu 5 2 2 3 2 2" xfId="40739" xr:uid="{00000000-0005-0000-0000-000029100000}"/>
    <cellStyle name="4_Merkmalsuebersicht_neu 5 2 2 3 3" xfId="33602" xr:uid="{00000000-0005-0000-0000-00002A100000}"/>
    <cellStyle name="4_Merkmalsuebersicht_neu 5 2 2 4" xfId="20585" xr:uid="{00000000-0005-0000-0000-00002B100000}"/>
    <cellStyle name="4_Merkmalsuebersicht_neu 5 2 2 4 2" xfId="27722" xr:uid="{00000000-0005-0000-0000-00002C100000}"/>
    <cellStyle name="4_Merkmalsuebersicht_neu 5 2 2 4 2 2" xfId="42037" xr:uid="{00000000-0005-0000-0000-00002D100000}"/>
    <cellStyle name="4_Merkmalsuebersicht_neu 5 2 2 4 3" xfId="34900" xr:uid="{00000000-0005-0000-0000-00002E100000}"/>
    <cellStyle name="4_Merkmalsuebersicht_neu 5 2 2 5" xfId="21800" xr:uid="{00000000-0005-0000-0000-00002F100000}"/>
    <cellStyle name="4_Merkmalsuebersicht_neu 5 2 2 5 2" xfId="36115" xr:uid="{00000000-0005-0000-0000-000030100000}"/>
    <cellStyle name="4_Merkmalsuebersicht_neu 5 2 2 6" xfId="28937" xr:uid="{00000000-0005-0000-0000-000031100000}"/>
    <cellStyle name="4_Merkmalsuebersicht_neu 5 2 3" xfId="15132" xr:uid="{00000000-0005-0000-0000-000032100000}"/>
    <cellStyle name="4_Merkmalsuebersicht_neu 5 2 3 2" xfId="22291" xr:uid="{00000000-0005-0000-0000-000033100000}"/>
    <cellStyle name="4_Merkmalsuebersicht_neu 5 2 3 2 2" xfId="36606" xr:uid="{00000000-0005-0000-0000-000034100000}"/>
    <cellStyle name="4_Merkmalsuebersicht_neu 5 2 3 3" xfId="29447" xr:uid="{00000000-0005-0000-0000-000035100000}"/>
    <cellStyle name="4_Merkmalsuebersicht_neu 5 2 4" xfId="17486" xr:uid="{00000000-0005-0000-0000-000036100000}"/>
    <cellStyle name="4_Merkmalsuebersicht_neu 5 2 4 2" xfId="24623" xr:uid="{00000000-0005-0000-0000-000037100000}"/>
    <cellStyle name="4_Merkmalsuebersicht_neu 5 2 4 2 2" xfId="38938" xr:uid="{00000000-0005-0000-0000-000038100000}"/>
    <cellStyle name="4_Merkmalsuebersicht_neu 5 2 4 3" xfId="31801" xr:uid="{00000000-0005-0000-0000-000039100000}"/>
    <cellStyle name="4_Merkmalsuebersicht_neu 6" xfId="519" xr:uid="{00000000-0005-0000-0000-00003A100000}"/>
    <cellStyle name="4_Merkmalsuebersicht_neu 6 2" xfId="12764" xr:uid="{00000000-0005-0000-0000-00003B100000}"/>
    <cellStyle name="4_Merkmalsuebersicht_neu 6 2 2" xfId="14895" xr:uid="{00000000-0005-0000-0000-00003C100000}"/>
    <cellStyle name="4_Merkmalsuebersicht_neu 6 2 2 2" xfId="17258" xr:uid="{00000000-0005-0000-0000-00003D100000}"/>
    <cellStyle name="4_Merkmalsuebersicht_neu 6 2 2 2 2" xfId="24395" xr:uid="{00000000-0005-0000-0000-00003E100000}"/>
    <cellStyle name="4_Merkmalsuebersicht_neu 6 2 2 2 2 2" xfId="38710" xr:uid="{00000000-0005-0000-0000-00003F100000}"/>
    <cellStyle name="4_Merkmalsuebersicht_neu 6 2 2 2 3" xfId="31573" xr:uid="{00000000-0005-0000-0000-000040100000}"/>
    <cellStyle name="4_Merkmalsuebersicht_neu 6 2 2 3" xfId="19612" xr:uid="{00000000-0005-0000-0000-000041100000}"/>
    <cellStyle name="4_Merkmalsuebersicht_neu 6 2 2 3 2" xfId="26749" xr:uid="{00000000-0005-0000-0000-000042100000}"/>
    <cellStyle name="4_Merkmalsuebersicht_neu 6 2 2 3 2 2" xfId="41064" xr:uid="{00000000-0005-0000-0000-000043100000}"/>
    <cellStyle name="4_Merkmalsuebersicht_neu 6 2 2 3 3" xfId="33927" xr:uid="{00000000-0005-0000-0000-000044100000}"/>
    <cellStyle name="4_Merkmalsuebersicht_neu 6 2 2 4" xfId="20888" xr:uid="{00000000-0005-0000-0000-000045100000}"/>
    <cellStyle name="4_Merkmalsuebersicht_neu 6 2 2 4 2" xfId="28025" xr:uid="{00000000-0005-0000-0000-000046100000}"/>
    <cellStyle name="4_Merkmalsuebersicht_neu 6 2 2 4 2 2" xfId="42340" xr:uid="{00000000-0005-0000-0000-000047100000}"/>
    <cellStyle name="4_Merkmalsuebersicht_neu 6 2 2 4 3" xfId="35203" xr:uid="{00000000-0005-0000-0000-000048100000}"/>
    <cellStyle name="4_Merkmalsuebersicht_neu 6 2 2 5" xfId="22064" xr:uid="{00000000-0005-0000-0000-000049100000}"/>
    <cellStyle name="4_Merkmalsuebersicht_neu 6 2 2 5 2" xfId="36379" xr:uid="{00000000-0005-0000-0000-00004A100000}"/>
    <cellStyle name="4_Merkmalsuebersicht_neu 6 2 2 6" xfId="29220" xr:uid="{00000000-0005-0000-0000-00004B100000}"/>
    <cellStyle name="4_Merkmalsuebersicht_neu 6 2 3" xfId="15133" xr:uid="{00000000-0005-0000-0000-00004C100000}"/>
    <cellStyle name="4_Merkmalsuebersicht_neu 6 2 3 2" xfId="22292" xr:uid="{00000000-0005-0000-0000-00004D100000}"/>
    <cellStyle name="4_Merkmalsuebersicht_neu 6 2 3 2 2" xfId="36607" xr:uid="{00000000-0005-0000-0000-00004E100000}"/>
    <cellStyle name="4_Merkmalsuebersicht_neu 6 2 3 3" xfId="29448" xr:uid="{00000000-0005-0000-0000-00004F100000}"/>
    <cellStyle name="4_Merkmalsuebersicht_neu 6 2 4" xfId="17487" xr:uid="{00000000-0005-0000-0000-000050100000}"/>
    <cellStyle name="4_Merkmalsuebersicht_neu 6 2 4 2" xfId="24624" xr:uid="{00000000-0005-0000-0000-000051100000}"/>
    <cellStyle name="4_Merkmalsuebersicht_neu 6 2 4 2 2" xfId="38939" xr:uid="{00000000-0005-0000-0000-000052100000}"/>
    <cellStyle name="4_Merkmalsuebersicht_neu 6 2 4 3" xfId="31802" xr:uid="{00000000-0005-0000-0000-000053100000}"/>
    <cellStyle name="4_Merkmalsuebersicht_neu 7" xfId="520" xr:uid="{00000000-0005-0000-0000-000054100000}"/>
    <cellStyle name="4_Merkmalsuebersicht_neu 7 2" xfId="12765" xr:uid="{00000000-0005-0000-0000-000055100000}"/>
    <cellStyle name="4_Merkmalsuebersicht_neu 7 2 2" xfId="14118" xr:uid="{00000000-0005-0000-0000-000056100000}"/>
    <cellStyle name="4_Merkmalsuebersicht_neu 7 2 2 2" xfId="16487" xr:uid="{00000000-0005-0000-0000-000057100000}"/>
    <cellStyle name="4_Merkmalsuebersicht_neu 7 2 2 2 2" xfId="23646" xr:uid="{00000000-0005-0000-0000-000058100000}"/>
    <cellStyle name="4_Merkmalsuebersicht_neu 7 2 2 2 2 2" xfId="37961" xr:uid="{00000000-0005-0000-0000-000059100000}"/>
    <cellStyle name="4_Merkmalsuebersicht_neu 7 2 2 2 3" xfId="30802" xr:uid="{00000000-0005-0000-0000-00005A100000}"/>
    <cellStyle name="4_Merkmalsuebersicht_neu 7 2 2 3" xfId="18841" xr:uid="{00000000-0005-0000-0000-00005B100000}"/>
    <cellStyle name="4_Merkmalsuebersicht_neu 7 2 2 3 2" xfId="25978" xr:uid="{00000000-0005-0000-0000-00005C100000}"/>
    <cellStyle name="4_Merkmalsuebersicht_neu 7 2 2 3 2 2" xfId="40293" xr:uid="{00000000-0005-0000-0000-00005D100000}"/>
    <cellStyle name="4_Merkmalsuebersicht_neu 7 2 2 3 3" xfId="33156" xr:uid="{00000000-0005-0000-0000-00005E100000}"/>
    <cellStyle name="4_Merkmalsuebersicht_neu 7 2 2 4" xfId="20178" xr:uid="{00000000-0005-0000-0000-00005F100000}"/>
    <cellStyle name="4_Merkmalsuebersicht_neu 7 2 2 4 2" xfId="27315" xr:uid="{00000000-0005-0000-0000-000060100000}"/>
    <cellStyle name="4_Merkmalsuebersicht_neu 7 2 2 4 2 2" xfId="41630" xr:uid="{00000000-0005-0000-0000-000061100000}"/>
    <cellStyle name="4_Merkmalsuebersicht_neu 7 2 2 4 3" xfId="34493" xr:uid="{00000000-0005-0000-0000-000062100000}"/>
    <cellStyle name="4_Merkmalsuebersicht_neu 7 2 2 5" xfId="21393" xr:uid="{00000000-0005-0000-0000-000063100000}"/>
    <cellStyle name="4_Merkmalsuebersicht_neu 7 2 2 5 2" xfId="35708" xr:uid="{00000000-0005-0000-0000-000064100000}"/>
    <cellStyle name="4_Merkmalsuebersicht_neu 7 2 2 6" xfId="28530" xr:uid="{00000000-0005-0000-0000-000065100000}"/>
    <cellStyle name="4_Merkmalsuebersicht_neu 7 2 3" xfId="15134" xr:uid="{00000000-0005-0000-0000-000066100000}"/>
    <cellStyle name="4_Merkmalsuebersicht_neu 7 2 3 2" xfId="22293" xr:uid="{00000000-0005-0000-0000-000067100000}"/>
    <cellStyle name="4_Merkmalsuebersicht_neu 7 2 3 2 2" xfId="36608" xr:uid="{00000000-0005-0000-0000-000068100000}"/>
    <cellStyle name="4_Merkmalsuebersicht_neu 7 2 3 3" xfId="29449" xr:uid="{00000000-0005-0000-0000-000069100000}"/>
    <cellStyle name="4_Merkmalsuebersicht_neu 7 2 4" xfId="17488" xr:uid="{00000000-0005-0000-0000-00006A100000}"/>
    <cellStyle name="4_Merkmalsuebersicht_neu 7 2 4 2" xfId="24625" xr:uid="{00000000-0005-0000-0000-00006B100000}"/>
    <cellStyle name="4_Merkmalsuebersicht_neu 7 2 4 2 2" xfId="38940" xr:uid="{00000000-0005-0000-0000-00006C100000}"/>
    <cellStyle name="4_Merkmalsuebersicht_neu 7 2 4 3" xfId="31803" xr:uid="{00000000-0005-0000-0000-00006D100000}"/>
    <cellStyle name="4_Merkmalsuebersicht_neu 8" xfId="521" xr:uid="{00000000-0005-0000-0000-00006E100000}"/>
    <cellStyle name="4_Merkmalsuebersicht_neu 8 2" xfId="12766" xr:uid="{00000000-0005-0000-0000-00006F100000}"/>
    <cellStyle name="4_Merkmalsuebersicht_neu 8 2 2" xfId="14119" xr:uid="{00000000-0005-0000-0000-000070100000}"/>
    <cellStyle name="4_Merkmalsuebersicht_neu 8 2 2 2" xfId="16488" xr:uid="{00000000-0005-0000-0000-000071100000}"/>
    <cellStyle name="4_Merkmalsuebersicht_neu 8 2 2 2 2" xfId="23647" xr:uid="{00000000-0005-0000-0000-000072100000}"/>
    <cellStyle name="4_Merkmalsuebersicht_neu 8 2 2 2 2 2" xfId="37962" xr:uid="{00000000-0005-0000-0000-000073100000}"/>
    <cellStyle name="4_Merkmalsuebersicht_neu 8 2 2 2 3" xfId="30803" xr:uid="{00000000-0005-0000-0000-000074100000}"/>
    <cellStyle name="4_Merkmalsuebersicht_neu 8 2 2 3" xfId="18842" xr:uid="{00000000-0005-0000-0000-000075100000}"/>
    <cellStyle name="4_Merkmalsuebersicht_neu 8 2 2 3 2" xfId="25979" xr:uid="{00000000-0005-0000-0000-000076100000}"/>
    <cellStyle name="4_Merkmalsuebersicht_neu 8 2 2 3 2 2" xfId="40294" xr:uid="{00000000-0005-0000-0000-000077100000}"/>
    <cellStyle name="4_Merkmalsuebersicht_neu 8 2 2 3 3" xfId="33157" xr:uid="{00000000-0005-0000-0000-000078100000}"/>
    <cellStyle name="4_Merkmalsuebersicht_neu 8 2 2 4" xfId="20179" xr:uid="{00000000-0005-0000-0000-000079100000}"/>
    <cellStyle name="4_Merkmalsuebersicht_neu 8 2 2 4 2" xfId="27316" xr:uid="{00000000-0005-0000-0000-00007A100000}"/>
    <cellStyle name="4_Merkmalsuebersicht_neu 8 2 2 4 2 2" xfId="41631" xr:uid="{00000000-0005-0000-0000-00007B100000}"/>
    <cellStyle name="4_Merkmalsuebersicht_neu 8 2 2 4 3" xfId="34494" xr:uid="{00000000-0005-0000-0000-00007C100000}"/>
    <cellStyle name="4_Merkmalsuebersicht_neu 8 2 2 5" xfId="21394" xr:uid="{00000000-0005-0000-0000-00007D100000}"/>
    <cellStyle name="4_Merkmalsuebersicht_neu 8 2 2 5 2" xfId="35709" xr:uid="{00000000-0005-0000-0000-00007E100000}"/>
    <cellStyle name="4_Merkmalsuebersicht_neu 8 2 2 6" xfId="28531" xr:uid="{00000000-0005-0000-0000-00007F100000}"/>
    <cellStyle name="4_Merkmalsuebersicht_neu 8 2 3" xfId="15135" xr:uid="{00000000-0005-0000-0000-000080100000}"/>
    <cellStyle name="4_Merkmalsuebersicht_neu 8 2 3 2" xfId="22294" xr:uid="{00000000-0005-0000-0000-000081100000}"/>
    <cellStyle name="4_Merkmalsuebersicht_neu 8 2 3 2 2" xfId="36609" xr:uid="{00000000-0005-0000-0000-000082100000}"/>
    <cellStyle name="4_Merkmalsuebersicht_neu 8 2 3 3" xfId="29450" xr:uid="{00000000-0005-0000-0000-000083100000}"/>
    <cellStyle name="4_Merkmalsuebersicht_neu 8 2 4" xfId="17489" xr:uid="{00000000-0005-0000-0000-000084100000}"/>
    <cellStyle name="4_Merkmalsuebersicht_neu 8 2 4 2" xfId="24626" xr:uid="{00000000-0005-0000-0000-000085100000}"/>
    <cellStyle name="4_Merkmalsuebersicht_neu 8 2 4 2 2" xfId="38941" xr:uid="{00000000-0005-0000-0000-000086100000}"/>
    <cellStyle name="4_Merkmalsuebersicht_neu 8 2 4 3" xfId="31804" xr:uid="{00000000-0005-0000-0000-000087100000}"/>
    <cellStyle name="4_Merkmalsuebersicht_neu 9" xfId="12742" xr:uid="{00000000-0005-0000-0000-000088100000}"/>
    <cellStyle name="4_Merkmalsuebersicht_neu 9 2" xfId="14554" xr:uid="{00000000-0005-0000-0000-000089100000}"/>
    <cellStyle name="4_Merkmalsuebersicht_neu 9 2 2" xfId="16923" xr:uid="{00000000-0005-0000-0000-00008A100000}"/>
    <cellStyle name="4_Merkmalsuebersicht_neu 9 2 2 2" xfId="24082" xr:uid="{00000000-0005-0000-0000-00008B100000}"/>
    <cellStyle name="4_Merkmalsuebersicht_neu 9 2 2 2 2" xfId="38397" xr:uid="{00000000-0005-0000-0000-00008C100000}"/>
    <cellStyle name="4_Merkmalsuebersicht_neu 9 2 2 3" xfId="31238" xr:uid="{00000000-0005-0000-0000-00008D100000}"/>
    <cellStyle name="4_Merkmalsuebersicht_neu 9 2 3" xfId="19277" xr:uid="{00000000-0005-0000-0000-00008E100000}"/>
    <cellStyle name="4_Merkmalsuebersicht_neu 9 2 3 2" xfId="26414" xr:uid="{00000000-0005-0000-0000-00008F100000}"/>
    <cellStyle name="4_Merkmalsuebersicht_neu 9 2 3 2 2" xfId="40729" xr:uid="{00000000-0005-0000-0000-000090100000}"/>
    <cellStyle name="4_Merkmalsuebersicht_neu 9 2 3 3" xfId="33592" xr:uid="{00000000-0005-0000-0000-000091100000}"/>
    <cellStyle name="4_Merkmalsuebersicht_neu 9 2 4" xfId="20575" xr:uid="{00000000-0005-0000-0000-000092100000}"/>
    <cellStyle name="4_Merkmalsuebersicht_neu 9 2 4 2" xfId="27712" xr:uid="{00000000-0005-0000-0000-000093100000}"/>
    <cellStyle name="4_Merkmalsuebersicht_neu 9 2 4 2 2" xfId="42027" xr:uid="{00000000-0005-0000-0000-000094100000}"/>
    <cellStyle name="4_Merkmalsuebersicht_neu 9 2 4 3" xfId="34890" xr:uid="{00000000-0005-0000-0000-000095100000}"/>
    <cellStyle name="4_Merkmalsuebersicht_neu 9 2 5" xfId="21790" xr:uid="{00000000-0005-0000-0000-000096100000}"/>
    <cellStyle name="4_Merkmalsuebersicht_neu 9 2 5 2" xfId="36105" xr:uid="{00000000-0005-0000-0000-000097100000}"/>
    <cellStyle name="4_Merkmalsuebersicht_neu 9 2 6" xfId="28927" xr:uid="{00000000-0005-0000-0000-000098100000}"/>
    <cellStyle name="4_Merkmalsuebersicht_neu 9 3" xfId="15111" xr:uid="{00000000-0005-0000-0000-000099100000}"/>
    <cellStyle name="4_Merkmalsuebersicht_neu 9 3 2" xfId="22270" xr:uid="{00000000-0005-0000-0000-00009A100000}"/>
    <cellStyle name="4_Merkmalsuebersicht_neu 9 3 2 2" xfId="36585" xr:uid="{00000000-0005-0000-0000-00009B100000}"/>
    <cellStyle name="4_Merkmalsuebersicht_neu 9 3 3" xfId="29426" xr:uid="{00000000-0005-0000-0000-00009C100000}"/>
    <cellStyle name="4_Merkmalsuebersicht_neu 9 4" xfId="17465" xr:uid="{00000000-0005-0000-0000-00009D100000}"/>
    <cellStyle name="4_Merkmalsuebersicht_neu 9 4 2" xfId="24602" xr:uid="{00000000-0005-0000-0000-00009E100000}"/>
    <cellStyle name="4_Merkmalsuebersicht_neu 9 4 2 2" xfId="38917" xr:uid="{00000000-0005-0000-0000-00009F100000}"/>
    <cellStyle name="4_Merkmalsuebersicht_neu 9 4 3" xfId="31780" xr:uid="{00000000-0005-0000-0000-0000A0100000}"/>
    <cellStyle name="4_Tab. F1-3" xfId="3219" xr:uid="{00000000-0005-0000-0000-0000A1100000}"/>
    <cellStyle name="4_Tab. F1-3 2" xfId="12607" xr:uid="{00000000-0005-0000-0000-0000A2100000}"/>
    <cellStyle name="4_Tab. F1-3 2 2" xfId="14730" xr:uid="{00000000-0005-0000-0000-0000A3100000}"/>
    <cellStyle name="4_Tab. F1-3 2 2 2" xfId="17093" xr:uid="{00000000-0005-0000-0000-0000A4100000}"/>
    <cellStyle name="4_Tab. F1-3 2 2 2 2" xfId="24237" xr:uid="{00000000-0005-0000-0000-0000A5100000}"/>
    <cellStyle name="4_Tab. F1-3 2 2 2 2 2" xfId="38552" xr:uid="{00000000-0005-0000-0000-0000A6100000}"/>
    <cellStyle name="4_Tab. F1-3 2 2 2 3" xfId="31408" xr:uid="{00000000-0005-0000-0000-0000A7100000}"/>
    <cellStyle name="4_Tab. F1-3 2 2 3" xfId="19447" xr:uid="{00000000-0005-0000-0000-0000A8100000}"/>
    <cellStyle name="4_Tab. F1-3 2 2 3 2" xfId="26584" xr:uid="{00000000-0005-0000-0000-0000A9100000}"/>
    <cellStyle name="4_Tab. F1-3 2 2 3 2 2" xfId="40899" xr:uid="{00000000-0005-0000-0000-0000AA100000}"/>
    <cellStyle name="4_Tab. F1-3 2 2 3 3" xfId="33762" xr:uid="{00000000-0005-0000-0000-0000AB100000}"/>
    <cellStyle name="4_Tab. F1-3 2 2 4" xfId="20730" xr:uid="{00000000-0005-0000-0000-0000AC100000}"/>
    <cellStyle name="4_Tab. F1-3 2 2 4 2" xfId="27867" xr:uid="{00000000-0005-0000-0000-0000AD100000}"/>
    <cellStyle name="4_Tab. F1-3 2 2 4 2 2" xfId="42182" xr:uid="{00000000-0005-0000-0000-0000AE100000}"/>
    <cellStyle name="4_Tab. F1-3 2 2 4 3" xfId="35045" xr:uid="{00000000-0005-0000-0000-0000AF100000}"/>
    <cellStyle name="4_Tab. F1-3 2 3" xfId="13388" xr:uid="{00000000-0005-0000-0000-0000B0100000}"/>
    <cellStyle name="4_Tab. F1-3 2 3 2" xfId="15757" xr:uid="{00000000-0005-0000-0000-0000B1100000}"/>
    <cellStyle name="4_Tab. F1-3 2 3 2 2" xfId="22916" xr:uid="{00000000-0005-0000-0000-0000B2100000}"/>
    <cellStyle name="4_Tab. F1-3 2 3 2 2 2" xfId="37231" xr:uid="{00000000-0005-0000-0000-0000B3100000}"/>
    <cellStyle name="4_Tab. F1-3 2 3 2 3" xfId="30072" xr:uid="{00000000-0005-0000-0000-0000B4100000}"/>
    <cellStyle name="4_Tab. F1-3 2 3 3" xfId="18111" xr:uid="{00000000-0005-0000-0000-0000B5100000}"/>
    <cellStyle name="4_Tab. F1-3 2 3 3 2" xfId="25248" xr:uid="{00000000-0005-0000-0000-0000B6100000}"/>
    <cellStyle name="4_Tab. F1-3 2 3 3 2 2" xfId="39563" xr:uid="{00000000-0005-0000-0000-0000B7100000}"/>
    <cellStyle name="4_Tab. F1-3 2 3 3 3" xfId="32426" xr:uid="{00000000-0005-0000-0000-0000B8100000}"/>
    <cellStyle name="4_Tab. F1-3 2 3 4" xfId="19815" xr:uid="{00000000-0005-0000-0000-0000B9100000}"/>
    <cellStyle name="4_Tab. F1-3 2 3 4 2" xfId="26952" xr:uid="{00000000-0005-0000-0000-0000BA100000}"/>
    <cellStyle name="4_Tab. F1-3 2 3 4 2 2" xfId="41267" xr:uid="{00000000-0005-0000-0000-0000BB100000}"/>
    <cellStyle name="4_Tab. F1-3 2 3 4 3" xfId="34130" xr:uid="{00000000-0005-0000-0000-0000BC100000}"/>
    <cellStyle name="4_Tab. F1-3 2 3 5" xfId="21030" xr:uid="{00000000-0005-0000-0000-0000BD100000}"/>
    <cellStyle name="4_Tab. F1-3 2 3 5 2" xfId="35345" xr:uid="{00000000-0005-0000-0000-0000BE100000}"/>
    <cellStyle name="4_Tab. F1-3 2 3 6" xfId="28167" xr:uid="{00000000-0005-0000-0000-0000BF100000}"/>
    <cellStyle name="4_Tab. F1-3 2 4" xfId="19745" xr:uid="{00000000-0005-0000-0000-0000C0100000}"/>
    <cellStyle name="4_Tab. F1-3 2 4 2" xfId="26882" xr:uid="{00000000-0005-0000-0000-0000C1100000}"/>
    <cellStyle name="4_Tab. F1-3 2 4 2 2" xfId="41197" xr:uid="{00000000-0005-0000-0000-0000C2100000}"/>
    <cellStyle name="4_Tab. F1-3 2 4 3" xfId="34060" xr:uid="{00000000-0005-0000-0000-0000C3100000}"/>
    <cellStyle name="4_Tab_III_1_1-10_neu_Endgueltig" xfId="215" xr:uid="{00000000-0005-0000-0000-0000C4100000}"/>
    <cellStyle name="4_Tab_III_1_1-10_neu_Endgueltig 2" xfId="522" xr:uid="{00000000-0005-0000-0000-0000C5100000}"/>
    <cellStyle name="4_Tab_III_1_1-10_neu_Endgueltig 2 2" xfId="12578" xr:uid="{00000000-0005-0000-0000-0000C6100000}"/>
    <cellStyle name="4_Tab_III_1_1-10_neu_Endgueltig 2 2 2" xfId="14701" xr:uid="{00000000-0005-0000-0000-0000C7100000}"/>
    <cellStyle name="4_Tab_III_1_1-10_neu_Endgueltig 2 2 2 2" xfId="17064" xr:uid="{00000000-0005-0000-0000-0000C8100000}"/>
    <cellStyle name="4_Tab_III_1_1-10_neu_Endgueltig 2 2 2 2 2" xfId="24223" xr:uid="{00000000-0005-0000-0000-0000C9100000}"/>
    <cellStyle name="4_Tab_III_1_1-10_neu_Endgueltig 2 2 2 2 2 2" xfId="38538" xr:uid="{00000000-0005-0000-0000-0000CA100000}"/>
    <cellStyle name="4_Tab_III_1_1-10_neu_Endgueltig 2 2 2 2 3" xfId="31379" xr:uid="{00000000-0005-0000-0000-0000CB100000}"/>
    <cellStyle name="4_Tab_III_1_1-10_neu_Endgueltig 2 2 2 3" xfId="19418" xr:uid="{00000000-0005-0000-0000-0000CC100000}"/>
    <cellStyle name="4_Tab_III_1_1-10_neu_Endgueltig 2 2 2 3 2" xfId="26555" xr:uid="{00000000-0005-0000-0000-0000CD100000}"/>
    <cellStyle name="4_Tab_III_1_1-10_neu_Endgueltig 2 2 2 3 2 2" xfId="40870" xr:uid="{00000000-0005-0000-0000-0000CE100000}"/>
    <cellStyle name="4_Tab_III_1_1-10_neu_Endgueltig 2 2 2 3 3" xfId="33733" xr:uid="{00000000-0005-0000-0000-0000CF100000}"/>
    <cellStyle name="4_Tab_III_1_1-10_neu_Endgueltig 2 2 2 4" xfId="20716" xr:uid="{00000000-0005-0000-0000-0000D0100000}"/>
    <cellStyle name="4_Tab_III_1_1-10_neu_Endgueltig 2 2 2 4 2" xfId="27853" xr:uid="{00000000-0005-0000-0000-0000D1100000}"/>
    <cellStyle name="4_Tab_III_1_1-10_neu_Endgueltig 2 2 2 4 2 2" xfId="42168" xr:uid="{00000000-0005-0000-0000-0000D2100000}"/>
    <cellStyle name="4_Tab_III_1_1-10_neu_Endgueltig 2 2 2 4 3" xfId="35031" xr:uid="{00000000-0005-0000-0000-0000D3100000}"/>
    <cellStyle name="4_Tab_III_1_1-10_neu_Endgueltig 2 2 3" xfId="14615" xr:uid="{00000000-0005-0000-0000-0000D4100000}"/>
    <cellStyle name="4_Tab_III_1_1-10_neu_Endgueltig 2 2 3 2" xfId="16978" xr:uid="{00000000-0005-0000-0000-0000D5100000}"/>
    <cellStyle name="4_Tab_III_1_1-10_neu_Endgueltig 2 2 3 2 2" xfId="24137" xr:uid="{00000000-0005-0000-0000-0000D6100000}"/>
    <cellStyle name="4_Tab_III_1_1-10_neu_Endgueltig 2 2 3 2 2 2" xfId="38452" xr:uid="{00000000-0005-0000-0000-0000D7100000}"/>
    <cellStyle name="4_Tab_III_1_1-10_neu_Endgueltig 2 2 3 2 3" xfId="31293" xr:uid="{00000000-0005-0000-0000-0000D8100000}"/>
    <cellStyle name="4_Tab_III_1_1-10_neu_Endgueltig 2 2 3 3" xfId="19332" xr:uid="{00000000-0005-0000-0000-0000D9100000}"/>
    <cellStyle name="4_Tab_III_1_1-10_neu_Endgueltig 2 2 3 3 2" xfId="26469" xr:uid="{00000000-0005-0000-0000-0000DA100000}"/>
    <cellStyle name="4_Tab_III_1_1-10_neu_Endgueltig 2 2 3 3 2 2" xfId="40784" xr:uid="{00000000-0005-0000-0000-0000DB100000}"/>
    <cellStyle name="4_Tab_III_1_1-10_neu_Endgueltig 2 2 3 3 3" xfId="33647" xr:uid="{00000000-0005-0000-0000-0000DC100000}"/>
    <cellStyle name="4_Tab_III_1_1-10_neu_Endgueltig 2 2 3 4" xfId="20630" xr:uid="{00000000-0005-0000-0000-0000DD100000}"/>
    <cellStyle name="4_Tab_III_1_1-10_neu_Endgueltig 2 2 3 4 2" xfId="27767" xr:uid="{00000000-0005-0000-0000-0000DE100000}"/>
    <cellStyle name="4_Tab_III_1_1-10_neu_Endgueltig 2 2 3 4 2 2" xfId="42082" xr:uid="{00000000-0005-0000-0000-0000DF100000}"/>
    <cellStyle name="4_Tab_III_1_1-10_neu_Endgueltig 2 2 3 4 3" xfId="34945" xr:uid="{00000000-0005-0000-0000-0000E0100000}"/>
    <cellStyle name="4_Tab_III_1_1-10_neu_Endgueltig 2 2 3 5" xfId="21845" xr:uid="{00000000-0005-0000-0000-0000E1100000}"/>
    <cellStyle name="4_Tab_III_1_1-10_neu_Endgueltig 2 2 3 5 2" xfId="36160" xr:uid="{00000000-0005-0000-0000-0000E2100000}"/>
    <cellStyle name="4_Tab_III_1_1-10_neu_Endgueltig 2 2 3 6" xfId="28982" xr:uid="{00000000-0005-0000-0000-0000E3100000}"/>
    <cellStyle name="4_Tab_III_1_1-10_neu_Endgueltig 2 2 4" xfId="19716" xr:uid="{00000000-0005-0000-0000-0000E4100000}"/>
    <cellStyle name="4_Tab_III_1_1-10_neu_Endgueltig 2 2 4 2" xfId="26853" xr:uid="{00000000-0005-0000-0000-0000E5100000}"/>
    <cellStyle name="4_Tab_III_1_1-10_neu_Endgueltig 2 2 4 2 2" xfId="41168" xr:uid="{00000000-0005-0000-0000-0000E6100000}"/>
    <cellStyle name="4_Tab_III_1_1-10_neu_Endgueltig 2 2 4 3" xfId="34031" xr:uid="{00000000-0005-0000-0000-0000E7100000}"/>
    <cellStyle name="4_Tab_III_1_1-10_neu_Endgueltig 3" xfId="12566" xr:uid="{00000000-0005-0000-0000-0000E8100000}"/>
    <cellStyle name="4_Tab_III_1_1-10_neu_Endgueltig 3 2" xfId="14689" xr:uid="{00000000-0005-0000-0000-0000E9100000}"/>
    <cellStyle name="4_Tab_III_1_1-10_neu_Endgueltig 3 2 2" xfId="17052" xr:uid="{00000000-0005-0000-0000-0000EA100000}"/>
    <cellStyle name="4_Tab_III_1_1-10_neu_Endgueltig 3 2 2 2" xfId="24211" xr:uid="{00000000-0005-0000-0000-0000EB100000}"/>
    <cellStyle name="4_Tab_III_1_1-10_neu_Endgueltig 3 2 2 2 2" xfId="38526" xr:uid="{00000000-0005-0000-0000-0000EC100000}"/>
    <cellStyle name="4_Tab_III_1_1-10_neu_Endgueltig 3 2 2 3" xfId="31367" xr:uid="{00000000-0005-0000-0000-0000ED100000}"/>
    <cellStyle name="4_Tab_III_1_1-10_neu_Endgueltig 3 2 3" xfId="19406" xr:uid="{00000000-0005-0000-0000-0000EE100000}"/>
    <cellStyle name="4_Tab_III_1_1-10_neu_Endgueltig 3 2 3 2" xfId="26543" xr:uid="{00000000-0005-0000-0000-0000EF100000}"/>
    <cellStyle name="4_Tab_III_1_1-10_neu_Endgueltig 3 2 3 2 2" xfId="40858" xr:uid="{00000000-0005-0000-0000-0000F0100000}"/>
    <cellStyle name="4_Tab_III_1_1-10_neu_Endgueltig 3 2 3 3" xfId="33721" xr:uid="{00000000-0005-0000-0000-0000F1100000}"/>
    <cellStyle name="4_Tab_III_1_1-10_neu_Endgueltig 3 2 4" xfId="20704" xr:uid="{00000000-0005-0000-0000-0000F2100000}"/>
    <cellStyle name="4_Tab_III_1_1-10_neu_Endgueltig 3 2 4 2" xfId="27841" xr:uid="{00000000-0005-0000-0000-0000F3100000}"/>
    <cellStyle name="4_Tab_III_1_1-10_neu_Endgueltig 3 2 4 2 2" xfId="42156" xr:uid="{00000000-0005-0000-0000-0000F4100000}"/>
    <cellStyle name="4_Tab_III_1_1-10_neu_Endgueltig 3 2 4 3" xfId="35019" xr:uid="{00000000-0005-0000-0000-0000F5100000}"/>
    <cellStyle name="4_Tab_III_1_1-10_neu_Endgueltig 3 3" xfId="13625" xr:uid="{00000000-0005-0000-0000-0000F6100000}"/>
    <cellStyle name="4_Tab_III_1_1-10_neu_Endgueltig 3 3 2" xfId="15994" xr:uid="{00000000-0005-0000-0000-0000F7100000}"/>
    <cellStyle name="4_Tab_III_1_1-10_neu_Endgueltig 3 3 2 2" xfId="23153" xr:uid="{00000000-0005-0000-0000-0000F8100000}"/>
    <cellStyle name="4_Tab_III_1_1-10_neu_Endgueltig 3 3 2 2 2" xfId="37468" xr:uid="{00000000-0005-0000-0000-0000F9100000}"/>
    <cellStyle name="4_Tab_III_1_1-10_neu_Endgueltig 3 3 2 3" xfId="30309" xr:uid="{00000000-0005-0000-0000-0000FA100000}"/>
    <cellStyle name="4_Tab_III_1_1-10_neu_Endgueltig 3 3 3" xfId="18348" xr:uid="{00000000-0005-0000-0000-0000FB100000}"/>
    <cellStyle name="4_Tab_III_1_1-10_neu_Endgueltig 3 3 3 2" xfId="25485" xr:uid="{00000000-0005-0000-0000-0000FC100000}"/>
    <cellStyle name="4_Tab_III_1_1-10_neu_Endgueltig 3 3 3 2 2" xfId="39800" xr:uid="{00000000-0005-0000-0000-0000FD100000}"/>
    <cellStyle name="4_Tab_III_1_1-10_neu_Endgueltig 3 3 3 3" xfId="32663" xr:uid="{00000000-0005-0000-0000-0000FE100000}"/>
    <cellStyle name="4_Tab_III_1_1-10_neu_Endgueltig 3 3 4" xfId="19874" xr:uid="{00000000-0005-0000-0000-0000FF100000}"/>
    <cellStyle name="4_Tab_III_1_1-10_neu_Endgueltig 3 3 4 2" xfId="27011" xr:uid="{00000000-0005-0000-0000-000000110000}"/>
    <cellStyle name="4_Tab_III_1_1-10_neu_Endgueltig 3 3 4 2 2" xfId="41326" xr:uid="{00000000-0005-0000-0000-000001110000}"/>
    <cellStyle name="4_Tab_III_1_1-10_neu_Endgueltig 3 3 4 3" xfId="34189" xr:uid="{00000000-0005-0000-0000-000002110000}"/>
    <cellStyle name="4_Tab_III_1_1-10_neu_Endgueltig 3 3 5" xfId="21089" xr:uid="{00000000-0005-0000-0000-000003110000}"/>
    <cellStyle name="4_Tab_III_1_1-10_neu_Endgueltig 3 3 5 2" xfId="35404" xr:uid="{00000000-0005-0000-0000-000004110000}"/>
    <cellStyle name="4_Tab_III_1_1-10_neu_Endgueltig 3 3 6" xfId="28226" xr:uid="{00000000-0005-0000-0000-000005110000}"/>
    <cellStyle name="4_Tab_III_1_1-10_neu_Endgueltig 3 4" xfId="19704" xr:uid="{00000000-0005-0000-0000-000006110000}"/>
    <cellStyle name="4_Tab_III_1_1-10_neu_Endgueltig 3 4 2" xfId="26841" xr:uid="{00000000-0005-0000-0000-000007110000}"/>
    <cellStyle name="4_Tab_III_1_1-10_neu_Endgueltig 3 4 2 2" xfId="41156" xr:uid="{00000000-0005-0000-0000-000008110000}"/>
    <cellStyle name="4_Tab_III_1_1-10_neu_Endgueltig 3 4 3" xfId="34019" xr:uid="{00000000-0005-0000-0000-000009110000}"/>
    <cellStyle name="4_Tab_III_1_1-10_neu_Endgueltig 4" xfId="42629" xr:uid="{00000000-0005-0000-0000-00000A110000}"/>
    <cellStyle name="4_tabellen_teil_iii_2011_l12" xfId="216" xr:uid="{00000000-0005-0000-0000-00000B110000}"/>
    <cellStyle name="4_tabellen_teil_iii_2011_l12 2" xfId="523" xr:uid="{00000000-0005-0000-0000-00000C110000}"/>
    <cellStyle name="4_tabellen_teil_iii_2011_l12 2 2" xfId="524" xr:uid="{00000000-0005-0000-0000-00000D110000}"/>
    <cellStyle name="4_tabellen_teil_iii_2011_l12 2 2 2" xfId="525" xr:uid="{00000000-0005-0000-0000-00000E110000}"/>
    <cellStyle name="4_tabellen_teil_iii_2011_l12 2 2 2 2" xfId="12770" xr:uid="{00000000-0005-0000-0000-00000F110000}"/>
    <cellStyle name="4_tabellen_teil_iii_2011_l12 2 2 2 2 2" xfId="14892" xr:uid="{00000000-0005-0000-0000-000010110000}"/>
    <cellStyle name="4_tabellen_teil_iii_2011_l12 2 2 2 2 2 2" xfId="17255" xr:uid="{00000000-0005-0000-0000-000011110000}"/>
    <cellStyle name="4_tabellen_teil_iii_2011_l12 2 2 2 2 2 2 2" xfId="24392" xr:uid="{00000000-0005-0000-0000-000012110000}"/>
    <cellStyle name="4_tabellen_teil_iii_2011_l12 2 2 2 2 2 2 2 2" xfId="38707" xr:uid="{00000000-0005-0000-0000-000013110000}"/>
    <cellStyle name="4_tabellen_teil_iii_2011_l12 2 2 2 2 2 2 3" xfId="31570" xr:uid="{00000000-0005-0000-0000-000014110000}"/>
    <cellStyle name="4_tabellen_teil_iii_2011_l12 2 2 2 2 2 3" xfId="19609" xr:uid="{00000000-0005-0000-0000-000015110000}"/>
    <cellStyle name="4_tabellen_teil_iii_2011_l12 2 2 2 2 2 3 2" xfId="26746" xr:uid="{00000000-0005-0000-0000-000016110000}"/>
    <cellStyle name="4_tabellen_teil_iii_2011_l12 2 2 2 2 2 3 2 2" xfId="41061" xr:uid="{00000000-0005-0000-0000-000017110000}"/>
    <cellStyle name="4_tabellen_teil_iii_2011_l12 2 2 2 2 2 3 3" xfId="33924" xr:uid="{00000000-0005-0000-0000-000018110000}"/>
    <cellStyle name="4_tabellen_teil_iii_2011_l12 2 2 2 2 2 4" xfId="20885" xr:uid="{00000000-0005-0000-0000-000019110000}"/>
    <cellStyle name="4_tabellen_teil_iii_2011_l12 2 2 2 2 2 4 2" xfId="28022" xr:uid="{00000000-0005-0000-0000-00001A110000}"/>
    <cellStyle name="4_tabellen_teil_iii_2011_l12 2 2 2 2 2 4 2 2" xfId="42337" xr:uid="{00000000-0005-0000-0000-00001B110000}"/>
    <cellStyle name="4_tabellen_teil_iii_2011_l12 2 2 2 2 2 4 3" xfId="35200" xr:uid="{00000000-0005-0000-0000-00001C110000}"/>
    <cellStyle name="4_tabellen_teil_iii_2011_l12 2 2 2 2 2 5" xfId="22061" xr:uid="{00000000-0005-0000-0000-00001D110000}"/>
    <cellStyle name="4_tabellen_teil_iii_2011_l12 2 2 2 2 2 5 2" xfId="36376" xr:uid="{00000000-0005-0000-0000-00001E110000}"/>
    <cellStyle name="4_tabellen_teil_iii_2011_l12 2 2 2 2 2 6" xfId="29217" xr:uid="{00000000-0005-0000-0000-00001F110000}"/>
    <cellStyle name="4_tabellen_teil_iii_2011_l12 2 2 2 2 3" xfId="15139" xr:uid="{00000000-0005-0000-0000-000020110000}"/>
    <cellStyle name="4_tabellen_teil_iii_2011_l12 2 2 2 2 3 2" xfId="22298" xr:uid="{00000000-0005-0000-0000-000021110000}"/>
    <cellStyle name="4_tabellen_teil_iii_2011_l12 2 2 2 2 3 2 2" xfId="36613" xr:uid="{00000000-0005-0000-0000-000022110000}"/>
    <cellStyle name="4_tabellen_teil_iii_2011_l12 2 2 2 2 3 3" xfId="29454" xr:uid="{00000000-0005-0000-0000-000023110000}"/>
    <cellStyle name="4_tabellen_teil_iii_2011_l12 2 2 2 2 4" xfId="17493" xr:uid="{00000000-0005-0000-0000-000024110000}"/>
    <cellStyle name="4_tabellen_teil_iii_2011_l12 2 2 2 2 4 2" xfId="24630" xr:uid="{00000000-0005-0000-0000-000025110000}"/>
    <cellStyle name="4_tabellen_teil_iii_2011_l12 2 2 2 2 4 2 2" xfId="38945" xr:uid="{00000000-0005-0000-0000-000026110000}"/>
    <cellStyle name="4_tabellen_teil_iii_2011_l12 2 2 2 2 4 3" xfId="31808" xr:uid="{00000000-0005-0000-0000-000027110000}"/>
    <cellStyle name="4_tabellen_teil_iii_2011_l12 2 2 3" xfId="526" xr:uid="{00000000-0005-0000-0000-000028110000}"/>
    <cellStyle name="4_tabellen_teil_iii_2011_l12 2 2 3 2" xfId="12771" xr:uid="{00000000-0005-0000-0000-000029110000}"/>
    <cellStyle name="4_tabellen_teil_iii_2011_l12 2 2 3 2 2" xfId="14121" xr:uid="{00000000-0005-0000-0000-00002A110000}"/>
    <cellStyle name="4_tabellen_teil_iii_2011_l12 2 2 3 2 2 2" xfId="16490" xr:uid="{00000000-0005-0000-0000-00002B110000}"/>
    <cellStyle name="4_tabellen_teil_iii_2011_l12 2 2 3 2 2 2 2" xfId="23649" xr:uid="{00000000-0005-0000-0000-00002C110000}"/>
    <cellStyle name="4_tabellen_teil_iii_2011_l12 2 2 3 2 2 2 2 2" xfId="37964" xr:uid="{00000000-0005-0000-0000-00002D110000}"/>
    <cellStyle name="4_tabellen_teil_iii_2011_l12 2 2 3 2 2 2 3" xfId="30805" xr:uid="{00000000-0005-0000-0000-00002E110000}"/>
    <cellStyle name="4_tabellen_teil_iii_2011_l12 2 2 3 2 2 3" xfId="18844" xr:uid="{00000000-0005-0000-0000-00002F110000}"/>
    <cellStyle name="4_tabellen_teil_iii_2011_l12 2 2 3 2 2 3 2" xfId="25981" xr:uid="{00000000-0005-0000-0000-000030110000}"/>
    <cellStyle name="4_tabellen_teil_iii_2011_l12 2 2 3 2 2 3 2 2" xfId="40296" xr:uid="{00000000-0005-0000-0000-000031110000}"/>
    <cellStyle name="4_tabellen_teil_iii_2011_l12 2 2 3 2 2 3 3" xfId="33159" xr:uid="{00000000-0005-0000-0000-000032110000}"/>
    <cellStyle name="4_tabellen_teil_iii_2011_l12 2 2 3 2 2 4" xfId="20181" xr:uid="{00000000-0005-0000-0000-000033110000}"/>
    <cellStyle name="4_tabellen_teil_iii_2011_l12 2 2 3 2 2 4 2" xfId="27318" xr:uid="{00000000-0005-0000-0000-000034110000}"/>
    <cellStyle name="4_tabellen_teil_iii_2011_l12 2 2 3 2 2 4 2 2" xfId="41633" xr:uid="{00000000-0005-0000-0000-000035110000}"/>
    <cellStyle name="4_tabellen_teil_iii_2011_l12 2 2 3 2 2 4 3" xfId="34496" xr:uid="{00000000-0005-0000-0000-000036110000}"/>
    <cellStyle name="4_tabellen_teil_iii_2011_l12 2 2 3 2 2 5" xfId="21396" xr:uid="{00000000-0005-0000-0000-000037110000}"/>
    <cellStyle name="4_tabellen_teil_iii_2011_l12 2 2 3 2 2 5 2" xfId="35711" xr:uid="{00000000-0005-0000-0000-000038110000}"/>
    <cellStyle name="4_tabellen_teil_iii_2011_l12 2 2 3 2 2 6" xfId="28533" xr:uid="{00000000-0005-0000-0000-000039110000}"/>
    <cellStyle name="4_tabellen_teil_iii_2011_l12 2 2 3 2 3" xfId="15140" xr:uid="{00000000-0005-0000-0000-00003A110000}"/>
    <cellStyle name="4_tabellen_teil_iii_2011_l12 2 2 3 2 3 2" xfId="22299" xr:uid="{00000000-0005-0000-0000-00003B110000}"/>
    <cellStyle name="4_tabellen_teil_iii_2011_l12 2 2 3 2 3 2 2" xfId="36614" xr:uid="{00000000-0005-0000-0000-00003C110000}"/>
    <cellStyle name="4_tabellen_teil_iii_2011_l12 2 2 3 2 3 3" xfId="29455" xr:uid="{00000000-0005-0000-0000-00003D110000}"/>
    <cellStyle name="4_tabellen_teil_iii_2011_l12 2 2 3 2 4" xfId="17494" xr:uid="{00000000-0005-0000-0000-00003E110000}"/>
    <cellStyle name="4_tabellen_teil_iii_2011_l12 2 2 3 2 4 2" xfId="24631" xr:uid="{00000000-0005-0000-0000-00003F110000}"/>
    <cellStyle name="4_tabellen_teil_iii_2011_l12 2 2 3 2 4 2 2" xfId="38946" xr:uid="{00000000-0005-0000-0000-000040110000}"/>
    <cellStyle name="4_tabellen_teil_iii_2011_l12 2 2 3 2 4 3" xfId="31809" xr:uid="{00000000-0005-0000-0000-000041110000}"/>
    <cellStyle name="4_tabellen_teil_iii_2011_l12 2 2 4" xfId="527" xr:uid="{00000000-0005-0000-0000-000042110000}"/>
    <cellStyle name="4_tabellen_teil_iii_2011_l12 2 2 4 2" xfId="12772" xr:uid="{00000000-0005-0000-0000-000043110000}"/>
    <cellStyle name="4_tabellen_teil_iii_2011_l12 2 2 4 2 2" xfId="14891" xr:uid="{00000000-0005-0000-0000-000044110000}"/>
    <cellStyle name="4_tabellen_teil_iii_2011_l12 2 2 4 2 2 2" xfId="17254" xr:uid="{00000000-0005-0000-0000-000045110000}"/>
    <cellStyle name="4_tabellen_teil_iii_2011_l12 2 2 4 2 2 2 2" xfId="24391" xr:uid="{00000000-0005-0000-0000-000046110000}"/>
    <cellStyle name="4_tabellen_teil_iii_2011_l12 2 2 4 2 2 2 2 2" xfId="38706" xr:uid="{00000000-0005-0000-0000-000047110000}"/>
    <cellStyle name="4_tabellen_teil_iii_2011_l12 2 2 4 2 2 2 3" xfId="31569" xr:uid="{00000000-0005-0000-0000-000048110000}"/>
    <cellStyle name="4_tabellen_teil_iii_2011_l12 2 2 4 2 2 3" xfId="19608" xr:uid="{00000000-0005-0000-0000-000049110000}"/>
    <cellStyle name="4_tabellen_teil_iii_2011_l12 2 2 4 2 2 3 2" xfId="26745" xr:uid="{00000000-0005-0000-0000-00004A110000}"/>
    <cellStyle name="4_tabellen_teil_iii_2011_l12 2 2 4 2 2 3 2 2" xfId="41060" xr:uid="{00000000-0005-0000-0000-00004B110000}"/>
    <cellStyle name="4_tabellen_teil_iii_2011_l12 2 2 4 2 2 3 3" xfId="33923" xr:uid="{00000000-0005-0000-0000-00004C110000}"/>
    <cellStyle name="4_tabellen_teil_iii_2011_l12 2 2 4 2 2 4" xfId="20884" xr:uid="{00000000-0005-0000-0000-00004D110000}"/>
    <cellStyle name="4_tabellen_teil_iii_2011_l12 2 2 4 2 2 4 2" xfId="28021" xr:uid="{00000000-0005-0000-0000-00004E110000}"/>
    <cellStyle name="4_tabellen_teil_iii_2011_l12 2 2 4 2 2 4 2 2" xfId="42336" xr:uid="{00000000-0005-0000-0000-00004F110000}"/>
    <cellStyle name="4_tabellen_teil_iii_2011_l12 2 2 4 2 2 4 3" xfId="35199" xr:uid="{00000000-0005-0000-0000-000050110000}"/>
    <cellStyle name="4_tabellen_teil_iii_2011_l12 2 2 4 2 2 5" xfId="22060" xr:uid="{00000000-0005-0000-0000-000051110000}"/>
    <cellStyle name="4_tabellen_teil_iii_2011_l12 2 2 4 2 2 5 2" xfId="36375" xr:uid="{00000000-0005-0000-0000-000052110000}"/>
    <cellStyle name="4_tabellen_teil_iii_2011_l12 2 2 4 2 2 6" xfId="29216" xr:uid="{00000000-0005-0000-0000-000053110000}"/>
    <cellStyle name="4_tabellen_teil_iii_2011_l12 2 2 4 2 3" xfId="15141" xr:uid="{00000000-0005-0000-0000-000054110000}"/>
    <cellStyle name="4_tabellen_teil_iii_2011_l12 2 2 4 2 3 2" xfId="22300" xr:uid="{00000000-0005-0000-0000-000055110000}"/>
    <cellStyle name="4_tabellen_teil_iii_2011_l12 2 2 4 2 3 2 2" xfId="36615" xr:uid="{00000000-0005-0000-0000-000056110000}"/>
    <cellStyle name="4_tabellen_teil_iii_2011_l12 2 2 4 2 3 3" xfId="29456" xr:uid="{00000000-0005-0000-0000-000057110000}"/>
    <cellStyle name="4_tabellen_teil_iii_2011_l12 2 2 4 2 4" xfId="17495" xr:uid="{00000000-0005-0000-0000-000058110000}"/>
    <cellStyle name="4_tabellen_teil_iii_2011_l12 2 2 4 2 4 2" xfId="24632" xr:uid="{00000000-0005-0000-0000-000059110000}"/>
    <cellStyle name="4_tabellen_teil_iii_2011_l12 2 2 4 2 4 2 2" xfId="38947" xr:uid="{00000000-0005-0000-0000-00005A110000}"/>
    <cellStyle name="4_tabellen_teil_iii_2011_l12 2 2 4 2 4 3" xfId="31810" xr:uid="{00000000-0005-0000-0000-00005B110000}"/>
    <cellStyle name="4_tabellen_teil_iii_2011_l12 2 2 5" xfId="528" xr:uid="{00000000-0005-0000-0000-00005C110000}"/>
    <cellStyle name="4_tabellen_teil_iii_2011_l12 2 2 5 2" xfId="12773" xr:uid="{00000000-0005-0000-0000-00005D110000}"/>
    <cellStyle name="4_tabellen_teil_iii_2011_l12 2 2 5 2 2" xfId="14458" xr:uid="{00000000-0005-0000-0000-00005E110000}"/>
    <cellStyle name="4_tabellen_teil_iii_2011_l12 2 2 5 2 2 2" xfId="16827" xr:uid="{00000000-0005-0000-0000-00005F110000}"/>
    <cellStyle name="4_tabellen_teil_iii_2011_l12 2 2 5 2 2 2 2" xfId="23986" xr:uid="{00000000-0005-0000-0000-000060110000}"/>
    <cellStyle name="4_tabellen_teil_iii_2011_l12 2 2 5 2 2 2 2 2" xfId="38301" xr:uid="{00000000-0005-0000-0000-000061110000}"/>
    <cellStyle name="4_tabellen_teil_iii_2011_l12 2 2 5 2 2 2 3" xfId="31142" xr:uid="{00000000-0005-0000-0000-000062110000}"/>
    <cellStyle name="4_tabellen_teil_iii_2011_l12 2 2 5 2 2 3" xfId="19181" xr:uid="{00000000-0005-0000-0000-000063110000}"/>
    <cellStyle name="4_tabellen_teil_iii_2011_l12 2 2 5 2 2 3 2" xfId="26318" xr:uid="{00000000-0005-0000-0000-000064110000}"/>
    <cellStyle name="4_tabellen_teil_iii_2011_l12 2 2 5 2 2 3 2 2" xfId="40633" xr:uid="{00000000-0005-0000-0000-000065110000}"/>
    <cellStyle name="4_tabellen_teil_iii_2011_l12 2 2 5 2 2 3 3" xfId="33496" xr:uid="{00000000-0005-0000-0000-000066110000}"/>
    <cellStyle name="4_tabellen_teil_iii_2011_l12 2 2 5 2 2 4" xfId="20488" xr:uid="{00000000-0005-0000-0000-000067110000}"/>
    <cellStyle name="4_tabellen_teil_iii_2011_l12 2 2 5 2 2 4 2" xfId="27625" xr:uid="{00000000-0005-0000-0000-000068110000}"/>
    <cellStyle name="4_tabellen_teil_iii_2011_l12 2 2 5 2 2 4 2 2" xfId="41940" xr:uid="{00000000-0005-0000-0000-000069110000}"/>
    <cellStyle name="4_tabellen_teil_iii_2011_l12 2 2 5 2 2 4 3" xfId="34803" xr:uid="{00000000-0005-0000-0000-00006A110000}"/>
    <cellStyle name="4_tabellen_teil_iii_2011_l12 2 2 5 2 2 5" xfId="21703" xr:uid="{00000000-0005-0000-0000-00006B110000}"/>
    <cellStyle name="4_tabellen_teil_iii_2011_l12 2 2 5 2 2 5 2" xfId="36018" xr:uid="{00000000-0005-0000-0000-00006C110000}"/>
    <cellStyle name="4_tabellen_teil_iii_2011_l12 2 2 5 2 2 6" xfId="28840" xr:uid="{00000000-0005-0000-0000-00006D110000}"/>
    <cellStyle name="4_tabellen_teil_iii_2011_l12 2 2 5 2 3" xfId="15142" xr:uid="{00000000-0005-0000-0000-00006E110000}"/>
    <cellStyle name="4_tabellen_teil_iii_2011_l12 2 2 5 2 3 2" xfId="22301" xr:uid="{00000000-0005-0000-0000-00006F110000}"/>
    <cellStyle name="4_tabellen_teil_iii_2011_l12 2 2 5 2 3 2 2" xfId="36616" xr:uid="{00000000-0005-0000-0000-000070110000}"/>
    <cellStyle name="4_tabellen_teil_iii_2011_l12 2 2 5 2 3 3" xfId="29457" xr:uid="{00000000-0005-0000-0000-000071110000}"/>
    <cellStyle name="4_tabellen_teil_iii_2011_l12 2 2 5 2 4" xfId="17496" xr:uid="{00000000-0005-0000-0000-000072110000}"/>
    <cellStyle name="4_tabellen_teil_iii_2011_l12 2 2 5 2 4 2" xfId="24633" xr:uid="{00000000-0005-0000-0000-000073110000}"/>
    <cellStyle name="4_tabellen_teil_iii_2011_l12 2 2 5 2 4 2 2" xfId="38948" xr:uid="{00000000-0005-0000-0000-000074110000}"/>
    <cellStyle name="4_tabellen_teil_iii_2011_l12 2 2 5 2 4 3" xfId="31811" xr:uid="{00000000-0005-0000-0000-000075110000}"/>
    <cellStyle name="4_tabellen_teil_iii_2011_l12 2 2 6" xfId="12769" xr:uid="{00000000-0005-0000-0000-000076110000}"/>
    <cellStyle name="4_tabellen_teil_iii_2011_l12 2 2 6 2" xfId="14120" xr:uid="{00000000-0005-0000-0000-000077110000}"/>
    <cellStyle name="4_tabellen_teil_iii_2011_l12 2 2 6 2 2" xfId="16489" xr:uid="{00000000-0005-0000-0000-000078110000}"/>
    <cellStyle name="4_tabellen_teil_iii_2011_l12 2 2 6 2 2 2" xfId="23648" xr:uid="{00000000-0005-0000-0000-000079110000}"/>
    <cellStyle name="4_tabellen_teil_iii_2011_l12 2 2 6 2 2 2 2" xfId="37963" xr:uid="{00000000-0005-0000-0000-00007A110000}"/>
    <cellStyle name="4_tabellen_teil_iii_2011_l12 2 2 6 2 2 3" xfId="30804" xr:uid="{00000000-0005-0000-0000-00007B110000}"/>
    <cellStyle name="4_tabellen_teil_iii_2011_l12 2 2 6 2 3" xfId="18843" xr:uid="{00000000-0005-0000-0000-00007C110000}"/>
    <cellStyle name="4_tabellen_teil_iii_2011_l12 2 2 6 2 3 2" xfId="25980" xr:uid="{00000000-0005-0000-0000-00007D110000}"/>
    <cellStyle name="4_tabellen_teil_iii_2011_l12 2 2 6 2 3 2 2" xfId="40295" xr:uid="{00000000-0005-0000-0000-00007E110000}"/>
    <cellStyle name="4_tabellen_teil_iii_2011_l12 2 2 6 2 3 3" xfId="33158" xr:uid="{00000000-0005-0000-0000-00007F110000}"/>
    <cellStyle name="4_tabellen_teil_iii_2011_l12 2 2 6 2 4" xfId="20180" xr:uid="{00000000-0005-0000-0000-000080110000}"/>
    <cellStyle name="4_tabellen_teil_iii_2011_l12 2 2 6 2 4 2" xfId="27317" xr:uid="{00000000-0005-0000-0000-000081110000}"/>
    <cellStyle name="4_tabellen_teil_iii_2011_l12 2 2 6 2 4 2 2" xfId="41632" xr:uid="{00000000-0005-0000-0000-000082110000}"/>
    <cellStyle name="4_tabellen_teil_iii_2011_l12 2 2 6 2 4 3" xfId="34495" xr:uid="{00000000-0005-0000-0000-000083110000}"/>
    <cellStyle name="4_tabellen_teil_iii_2011_l12 2 2 6 2 5" xfId="21395" xr:uid="{00000000-0005-0000-0000-000084110000}"/>
    <cellStyle name="4_tabellen_teil_iii_2011_l12 2 2 6 2 5 2" xfId="35710" xr:uid="{00000000-0005-0000-0000-000085110000}"/>
    <cellStyle name="4_tabellen_teil_iii_2011_l12 2 2 6 2 6" xfId="28532" xr:uid="{00000000-0005-0000-0000-000086110000}"/>
    <cellStyle name="4_tabellen_teil_iii_2011_l12 2 2 6 3" xfId="15138" xr:uid="{00000000-0005-0000-0000-000087110000}"/>
    <cellStyle name="4_tabellen_teil_iii_2011_l12 2 2 6 3 2" xfId="22297" xr:uid="{00000000-0005-0000-0000-000088110000}"/>
    <cellStyle name="4_tabellen_teil_iii_2011_l12 2 2 6 3 2 2" xfId="36612" xr:uid="{00000000-0005-0000-0000-000089110000}"/>
    <cellStyle name="4_tabellen_teil_iii_2011_l12 2 2 6 3 3" xfId="29453" xr:uid="{00000000-0005-0000-0000-00008A110000}"/>
    <cellStyle name="4_tabellen_teil_iii_2011_l12 2 2 6 4" xfId="17492" xr:uid="{00000000-0005-0000-0000-00008B110000}"/>
    <cellStyle name="4_tabellen_teil_iii_2011_l12 2 2 6 4 2" xfId="24629" xr:uid="{00000000-0005-0000-0000-00008C110000}"/>
    <cellStyle name="4_tabellen_teil_iii_2011_l12 2 2 6 4 2 2" xfId="38944" xr:uid="{00000000-0005-0000-0000-00008D110000}"/>
    <cellStyle name="4_tabellen_teil_iii_2011_l12 2 2 6 4 3" xfId="31807" xr:uid="{00000000-0005-0000-0000-00008E110000}"/>
    <cellStyle name="4_tabellen_teil_iii_2011_l12 2 3" xfId="529" xr:uid="{00000000-0005-0000-0000-00008F110000}"/>
    <cellStyle name="4_tabellen_teil_iii_2011_l12 2 3 2" xfId="12774" xr:uid="{00000000-0005-0000-0000-000090110000}"/>
    <cellStyle name="4_tabellen_teil_iii_2011_l12 2 3 2 2" xfId="14890" xr:uid="{00000000-0005-0000-0000-000091110000}"/>
    <cellStyle name="4_tabellen_teil_iii_2011_l12 2 3 2 2 2" xfId="17253" xr:uid="{00000000-0005-0000-0000-000092110000}"/>
    <cellStyle name="4_tabellen_teil_iii_2011_l12 2 3 2 2 2 2" xfId="24390" xr:uid="{00000000-0005-0000-0000-000093110000}"/>
    <cellStyle name="4_tabellen_teil_iii_2011_l12 2 3 2 2 2 2 2" xfId="38705" xr:uid="{00000000-0005-0000-0000-000094110000}"/>
    <cellStyle name="4_tabellen_teil_iii_2011_l12 2 3 2 2 2 3" xfId="31568" xr:uid="{00000000-0005-0000-0000-000095110000}"/>
    <cellStyle name="4_tabellen_teil_iii_2011_l12 2 3 2 2 3" xfId="19607" xr:uid="{00000000-0005-0000-0000-000096110000}"/>
    <cellStyle name="4_tabellen_teil_iii_2011_l12 2 3 2 2 3 2" xfId="26744" xr:uid="{00000000-0005-0000-0000-000097110000}"/>
    <cellStyle name="4_tabellen_teil_iii_2011_l12 2 3 2 2 3 2 2" xfId="41059" xr:uid="{00000000-0005-0000-0000-000098110000}"/>
    <cellStyle name="4_tabellen_teil_iii_2011_l12 2 3 2 2 3 3" xfId="33922" xr:uid="{00000000-0005-0000-0000-000099110000}"/>
    <cellStyle name="4_tabellen_teil_iii_2011_l12 2 3 2 2 4" xfId="20883" xr:uid="{00000000-0005-0000-0000-00009A110000}"/>
    <cellStyle name="4_tabellen_teil_iii_2011_l12 2 3 2 2 4 2" xfId="28020" xr:uid="{00000000-0005-0000-0000-00009B110000}"/>
    <cellStyle name="4_tabellen_teil_iii_2011_l12 2 3 2 2 4 2 2" xfId="42335" xr:uid="{00000000-0005-0000-0000-00009C110000}"/>
    <cellStyle name="4_tabellen_teil_iii_2011_l12 2 3 2 2 4 3" xfId="35198" xr:uid="{00000000-0005-0000-0000-00009D110000}"/>
    <cellStyle name="4_tabellen_teil_iii_2011_l12 2 3 2 2 5" xfId="22059" xr:uid="{00000000-0005-0000-0000-00009E110000}"/>
    <cellStyle name="4_tabellen_teil_iii_2011_l12 2 3 2 2 5 2" xfId="36374" xr:uid="{00000000-0005-0000-0000-00009F110000}"/>
    <cellStyle name="4_tabellen_teil_iii_2011_l12 2 3 2 2 6" xfId="29215" xr:uid="{00000000-0005-0000-0000-0000A0110000}"/>
    <cellStyle name="4_tabellen_teil_iii_2011_l12 2 3 2 3" xfId="15143" xr:uid="{00000000-0005-0000-0000-0000A1110000}"/>
    <cellStyle name="4_tabellen_teil_iii_2011_l12 2 3 2 3 2" xfId="22302" xr:uid="{00000000-0005-0000-0000-0000A2110000}"/>
    <cellStyle name="4_tabellen_teil_iii_2011_l12 2 3 2 3 2 2" xfId="36617" xr:uid="{00000000-0005-0000-0000-0000A3110000}"/>
    <cellStyle name="4_tabellen_teil_iii_2011_l12 2 3 2 3 3" xfId="29458" xr:uid="{00000000-0005-0000-0000-0000A4110000}"/>
    <cellStyle name="4_tabellen_teil_iii_2011_l12 2 3 2 4" xfId="17497" xr:uid="{00000000-0005-0000-0000-0000A5110000}"/>
    <cellStyle name="4_tabellen_teil_iii_2011_l12 2 3 2 4 2" xfId="24634" xr:uid="{00000000-0005-0000-0000-0000A6110000}"/>
    <cellStyle name="4_tabellen_teil_iii_2011_l12 2 3 2 4 2 2" xfId="38949" xr:uid="{00000000-0005-0000-0000-0000A7110000}"/>
    <cellStyle name="4_tabellen_teil_iii_2011_l12 2 3 2 4 3" xfId="31812" xr:uid="{00000000-0005-0000-0000-0000A8110000}"/>
    <cellStyle name="4_tabellen_teil_iii_2011_l12 2 4" xfId="530" xr:uid="{00000000-0005-0000-0000-0000A9110000}"/>
    <cellStyle name="4_tabellen_teil_iii_2011_l12 2 4 2" xfId="12775" xr:uid="{00000000-0005-0000-0000-0000AA110000}"/>
    <cellStyle name="4_tabellen_teil_iii_2011_l12 2 4 2 2" xfId="13701" xr:uid="{00000000-0005-0000-0000-0000AB110000}"/>
    <cellStyle name="4_tabellen_teil_iii_2011_l12 2 4 2 2 2" xfId="16070" xr:uid="{00000000-0005-0000-0000-0000AC110000}"/>
    <cellStyle name="4_tabellen_teil_iii_2011_l12 2 4 2 2 2 2" xfId="23229" xr:uid="{00000000-0005-0000-0000-0000AD110000}"/>
    <cellStyle name="4_tabellen_teil_iii_2011_l12 2 4 2 2 2 2 2" xfId="37544" xr:uid="{00000000-0005-0000-0000-0000AE110000}"/>
    <cellStyle name="4_tabellen_teil_iii_2011_l12 2 4 2 2 2 3" xfId="30385" xr:uid="{00000000-0005-0000-0000-0000AF110000}"/>
    <cellStyle name="4_tabellen_teil_iii_2011_l12 2 4 2 2 3" xfId="18424" xr:uid="{00000000-0005-0000-0000-0000B0110000}"/>
    <cellStyle name="4_tabellen_teil_iii_2011_l12 2 4 2 2 3 2" xfId="25561" xr:uid="{00000000-0005-0000-0000-0000B1110000}"/>
    <cellStyle name="4_tabellen_teil_iii_2011_l12 2 4 2 2 3 2 2" xfId="39876" xr:uid="{00000000-0005-0000-0000-0000B2110000}"/>
    <cellStyle name="4_tabellen_teil_iii_2011_l12 2 4 2 2 3 3" xfId="32739" xr:uid="{00000000-0005-0000-0000-0000B3110000}"/>
    <cellStyle name="4_tabellen_teil_iii_2011_l12 2 4 2 2 4" xfId="19950" xr:uid="{00000000-0005-0000-0000-0000B4110000}"/>
    <cellStyle name="4_tabellen_teil_iii_2011_l12 2 4 2 2 4 2" xfId="27087" xr:uid="{00000000-0005-0000-0000-0000B5110000}"/>
    <cellStyle name="4_tabellen_teil_iii_2011_l12 2 4 2 2 4 2 2" xfId="41402" xr:uid="{00000000-0005-0000-0000-0000B6110000}"/>
    <cellStyle name="4_tabellen_teil_iii_2011_l12 2 4 2 2 4 3" xfId="34265" xr:uid="{00000000-0005-0000-0000-0000B7110000}"/>
    <cellStyle name="4_tabellen_teil_iii_2011_l12 2 4 2 2 5" xfId="21165" xr:uid="{00000000-0005-0000-0000-0000B8110000}"/>
    <cellStyle name="4_tabellen_teil_iii_2011_l12 2 4 2 2 5 2" xfId="35480" xr:uid="{00000000-0005-0000-0000-0000B9110000}"/>
    <cellStyle name="4_tabellen_teil_iii_2011_l12 2 4 2 2 6" xfId="28302" xr:uid="{00000000-0005-0000-0000-0000BA110000}"/>
    <cellStyle name="4_tabellen_teil_iii_2011_l12 2 4 2 3" xfId="15144" xr:uid="{00000000-0005-0000-0000-0000BB110000}"/>
    <cellStyle name="4_tabellen_teil_iii_2011_l12 2 4 2 3 2" xfId="22303" xr:uid="{00000000-0005-0000-0000-0000BC110000}"/>
    <cellStyle name="4_tabellen_teil_iii_2011_l12 2 4 2 3 2 2" xfId="36618" xr:uid="{00000000-0005-0000-0000-0000BD110000}"/>
    <cellStyle name="4_tabellen_teil_iii_2011_l12 2 4 2 3 3" xfId="29459" xr:uid="{00000000-0005-0000-0000-0000BE110000}"/>
    <cellStyle name="4_tabellen_teil_iii_2011_l12 2 4 2 4" xfId="17498" xr:uid="{00000000-0005-0000-0000-0000BF110000}"/>
    <cellStyle name="4_tabellen_teil_iii_2011_l12 2 4 2 4 2" xfId="24635" xr:uid="{00000000-0005-0000-0000-0000C0110000}"/>
    <cellStyle name="4_tabellen_teil_iii_2011_l12 2 4 2 4 2 2" xfId="38950" xr:uid="{00000000-0005-0000-0000-0000C1110000}"/>
    <cellStyle name="4_tabellen_teil_iii_2011_l12 2 4 2 4 3" xfId="31813" xr:uid="{00000000-0005-0000-0000-0000C2110000}"/>
    <cellStyle name="4_tabellen_teil_iii_2011_l12 2 5" xfId="531" xr:uid="{00000000-0005-0000-0000-0000C3110000}"/>
    <cellStyle name="4_tabellen_teil_iii_2011_l12 2 5 2" xfId="12776" xr:uid="{00000000-0005-0000-0000-0000C4110000}"/>
    <cellStyle name="4_tabellen_teil_iii_2011_l12 2 5 2 2" xfId="14885" xr:uid="{00000000-0005-0000-0000-0000C5110000}"/>
    <cellStyle name="4_tabellen_teil_iii_2011_l12 2 5 2 2 2" xfId="17248" xr:uid="{00000000-0005-0000-0000-0000C6110000}"/>
    <cellStyle name="4_tabellen_teil_iii_2011_l12 2 5 2 2 2 2" xfId="24385" xr:uid="{00000000-0005-0000-0000-0000C7110000}"/>
    <cellStyle name="4_tabellen_teil_iii_2011_l12 2 5 2 2 2 2 2" xfId="38700" xr:uid="{00000000-0005-0000-0000-0000C8110000}"/>
    <cellStyle name="4_tabellen_teil_iii_2011_l12 2 5 2 2 2 3" xfId="31563" xr:uid="{00000000-0005-0000-0000-0000C9110000}"/>
    <cellStyle name="4_tabellen_teil_iii_2011_l12 2 5 2 2 3" xfId="19602" xr:uid="{00000000-0005-0000-0000-0000CA110000}"/>
    <cellStyle name="4_tabellen_teil_iii_2011_l12 2 5 2 2 3 2" xfId="26739" xr:uid="{00000000-0005-0000-0000-0000CB110000}"/>
    <cellStyle name="4_tabellen_teil_iii_2011_l12 2 5 2 2 3 2 2" xfId="41054" xr:uid="{00000000-0005-0000-0000-0000CC110000}"/>
    <cellStyle name="4_tabellen_teil_iii_2011_l12 2 5 2 2 3 3" xfId="33917" xr:uid="{00000000-0005-0000-0000-0000CD110000}"/>
    <cellStyle name="4_tabellen_teil_iii_2011_l12 2 5 2 2 4" xfId="20878" xr:uid="{00000000-0005-0000-0000-0000CE110000}"/>
    <cellStyle name="4_tabellen_teil_iii_2011_l12 2 5 2 2 4 2" xfId="28015" xr:uid="{00000000-0005-0000-0000-0000CF110000}"/>
    <cellStyle name="4_tabellen_teil_iii_2011_l12 2 5 2 2 4 2 2" xfId="42330" xr:uid="{00000000-0005-0000-0000-0000D0110000}"/>
    <cellStyle name="4_tabellen_teil_iii_2011_l12 2 5 2 2 4 3" xfId="35193" xr:uid="{00000000-0005-0000-0000-0000D1110000}"/>
    <cellStyle name="4_tabellen_teil_iii_2011_l12 2 5 2 2 5" xfId="22054" xr:uid="{00000000-0005-0000-0000-0000D2110000}"/>
    <cellStyle name="4_tabellen_teil_iii_2011_l12 2 5 2 2 5 2" xfId="36369" xr:uid="{00000000-0005-0000-0000-0000D3110000}"/>
    <cellStyle name="4_tabellen_teil_iii_2011_l12 2 5 2 2 6" xfId="29210" xr:uid="{00000000-0005-0000-0000-0000D4110000}"/>
    <cellStyle name="4_tabellen_teil_iii_2011_l12 2 5 2 3" xfId="15145" xr:uid="{00000000-0005-0000-0000-0000D5110000}"/>
    <cellStyle name="4_tabellen_teil_iii_2011_l12 2 5 2 3 2" xfId="22304" xr:uid="{00000000-0005-0000-0000-0000D6110000}"/>
    <cellStyle name="4_tabellen_teil_iii_2011_l12 2 5 2 3 2 2" xfId="36619" xr:uid="{00000000-0005-0000-0000-0000D7110000}"/>
    <cellStyle name="4_tabellen_teil_iii_2011_l12 2 5 2 3 3" xfId="29460" xr:uid="{00000000-0005-0000-0000-0000D8110000}"/>
    <cellStyle name="4_tabellen_teil_iii_2011_l12 2 5 2 4" xfId="17499" xr:uid="{00000000-0005-0000-0000-0000D9110000}"/>
    <cellStyle name="4_tabellen_teil_iii_2011_l12 2 5 2 4 2" xfId="24636" xr:uid="{00000000-0005-0000-0000-0000DA110000}"/>
    <cellStyle name="4_tabellen_teil_iii_2011_l12 2 5 2 4 2 2" xfId="38951" xr:uid="{00000000-0005-0000-0000-0000DB110000}"/>
    <cellStyle name="4_tabellen_teil_iii_2011_l12 2 5 2 4 3" xfId="31814" xr:uid="{00000000-0005-0000-0000-0000DC110000}"/>
    <cellStyle name="4_tabellen_teil_iii_2011_l12 2 6" xfId="532" xr:uid="{00000000-0005-0000-0000-0000DD110000}"/>
    <cellStyle name="4_tabellen_teil_iii_2011_l12 2 6 2" xfId="12777" xr:uid="{00000000-0005-0000-0000-0000DE110000}"/>
    <cellStyle name="4_tabellen_teil_iii_2011_l12 2 6 2 2" xfId="14889" xr:uid="{00000000-0005-0000-0000-0000DF110000}"/>
    <cellStyle name="4_tabellen_teil_iii_2011_l12 2 6 2 2 2" xfId="17252" xr:uid="{00000000-0005-0000-0000-0000E0110000}"/>
    <cellStyle name="4_tabellen_teil_iii_2011_l12 2 6 2 2 2 2" xfId="24389" xr:uid="{00000000-0005-0000-0000-0000E1110000}"/>
    <cellStyle name="4_tabellen_teil_iii_2011_l12 2 6 2 2 2 2 2" xfId="38704" xr:uid="{00000000-0005-0000-0000-0000E2110000}"/>
    <cellStyle name="4_tabellen_teil_iii_2011_l12 2 6 2 2 2 3" xfId="31567" xr:uid="{00000000-0005-0000-0000-0000E3110000}"/>
    <cellStyle name="4_tabellen_teil_iii_2011_l12 2 6 2 2 3" xfId="19606" xr:uid="{00000000-0005-0000-0000-0000E4110000}"/>
    <cellStyle name="4_tabellen_teil_iii_2011_l12 2 6 2 2 3 2" xfId="26743" xr:uid="{00000000-0005-0000-0000-0000E5110000}"/>
    <cellStyle name="4_tabellen_teil_iii_2011_l12 2 6 2 2 3 2 2" xfId="41058" xr:uid="{00000000-0005-0000-0000-0000E6110000}"/>
    <cellStyle name="4_tabellen_teil_iii_2011_l12 2 6 2 2 3 3" xfId="33921" xr:uid="{00000000-0005-0000-0000-0000E7110000}"/>
    <cellStyle name="4_tabellen_teil_iii_2011_l12 2 6 2 2 4" xfId="20882" xr:uid="{00000000-0005-0000-0000-0000E8110000}"/>
    <cellStyle name="4_tabellen_teil_iii_2011_l12 2 6 2 2 4 2" xfId="28019" xr:uid="{00000000-0005-0000-0000-0000E9110000}"/>
    <cellStyle name="4_tabellen_teil_iii_2011_l12 2 6 2 2 4 2 2" xfId="42334" xr:uid="{00000000-0005-0000-0000-0000EA110000}"/>
    <cellStyle name="4_tabellen_teil_iii_2011_l12 2 6 2 2 4 3" xfId="35197" xr:uid="{00000000-0005-0000-0000-0000EB110000}"/>
    <cellStyle name="4_tabellen_teil_iii_2011_l12 2 6 2 2 5" xfId="22058" xr:uid="{00000000-0005-0000-0000-0000EC110000}"/>
    <cellStyle name="4_tabellen_teil_iii_2011_l12 2 6 2 2 5 2" xfId="36373" xr:uid="{00000000-0005-0000-0000-0000ED110000}"/>
    <cellStyle name="4_tabellen_teil_iii_2011_l12 2 6 2 2 6" xfId="29214" xr:uid="{00000000-0005-0000-0000-0000EE110000}"/>
    <cellStyle name="4_tabellen_teil_iii_2011_l12 2 6 2 3" xfId="15146" xr:uid="{00000000-0005-0000-0000-0000EF110000}"/>
    <cellStyle name="4_tabellen_teil_iii_2011_l12 2 6 2 3 2" xfId="22305" xr:uid="{00000000-0005-0000-0000-0000F0110000}"/>
    <cellStyle name="4_tabellen_teil_iii_2011_l12 2 6 2 3 2 2" xfId="36620" xr:uid="{00000000-0005-0000-0000-0000F1110000}"/>
    <cellStyle name="4_tabellen_teil_iii_2011_l12 2 6 2 3 3" xfId="29461" xr:uid="{00000000-0005-0000-0000-0000F2110000}"/>
    <cellStyle name="4_tabellen_teil_iii_2011_l12 2 6 2 4" xfId="17500" xr:uid="{00000000-0005-0000-0000-0000F3110000}"/>
    <cellStyle name="4_tabellen_teil_iii_2011_l12 2 6 2 4 2" xfId="24637" xr:uid="{00000000-0005-0000-0000-0000F4110000}"/>
    <cellStyle name="4_tabellen_teil_iii_2011_l12 2 6 2 4 2 2" xfId="38952" xr:uid="{00000000-0005-0000-0000-0000F5110000}"/>
    <cellStyle name="4_tabellen_teil_iii_2011_l12 2 6 2 4 3" xfId="31815" xr:uid="{00000000-0005-0000-0000-0000F6110000}"/>
    <cellStyle name="4_tabellen_teil_iii_2011_l12 2 7" xfId="12768" xr:uid="{00000000-0005-0000-0000-0000F7110000}"/>
    <cellStyle name="4_tabellen_teil_iii_2011_l12 2 7 2" xfId="14893" xr:uid="{00000000-0005-0000-0000-0000F8110000}"/>
    <cellStyle name="4_tabellen_teil_iii_2011_l12 2 7 2 2" xfId="17256" xr:uid="{00000000-0005-0000-0000-0000F9110000}"/>
    <cellStyle name="4_tabellen_teil_iii_2011_l12 2 7 2 2 2" xfId="24393" xr:uid="{00000000-0005-0000-0000-0000FA110000}"/>
    <cellStyle name="4_tabellen_teil_iii_2011_l12 2 7 2 2 2 2" xfId="38708" xr:uid="{00000000-0005-0000-0000-0000FB110000}"/>
    <cellStyle name="4_tabellen_teil_iii_2011_l12 2 7 2 2 3" xfId="31571" xr:uid="{00000000-0005-0000-0000-0000FC110000}"/>
    <cellStyle name="4_tabellen_teil_iii_2011_l12 2 7 2 3" xfId="19610" xr:uid="{00000000-0005-0000-0000-0000FD110000}"/>
    <cellStyle name="4_tabellen_teil_iii_2011_l12 2 7 2 3 2" xfId="26747" xr:uid="{00000000-0005-0000-0000-0000FE110000}"/>
    <cellStyle name="4_tabellen_teil_iii_2011_l12 2 7 2 3 2 2" xfId="41062" xr:uid="{00000000-0005-0000-0000-0000FF110000}"/>
    <cellStyle name="4_tabellen_teil_iii_2011_l12 2 7 2 3 3" xfId="33925" xr:uid="{00000000-0005-0000-0000-000000120000}"/>
    <cellStyle name="4_tabellen_teil_iii_2011_l12 2 7 2 4" xfId="20886" xr:uid="{00000000-0005-0000-0000-000001120000}"/>
    <cellStyle name="4_tabellen_teil_iii_2011_l12 2 7 2 4 2" xfId="28023" xr:uid="{00000000-0005-0000-0000-000002120000}"/>
    <cellStyle name="4_tabellen_teil_iii_2011_l12 2 7 2 4 2 2" xfId="42338" xr:uid="{00000000-0005-0000-0000-000003120000}"/>
    <cellStyle name="4_tabellen_teil_iii_2011_l12 2 7 2 4 3" xfId="35201" xr:uid="{00000000-0005-0000-0000-000004120000}"/>
    <cellStyle name="4_tabellen_teil_iii_2011_l12 2 7 2 5" xfId="22062" xr:uid="{00000000-0005-0000-0000-000005120000}"/>
    <cellStyle name="4_tabellen_teil_iii_2011_l12 2 7 2 5 2" xfId="36377" xr:uid="{00000000-0005-0000-0000-000006120000}"/>
    <cellStyle name="4_tabellen_teil_iii_2011_l12 2 7 2 6" xfId="29218" xr:uid="{00000000-0005-0000-0000-000007120000}"/>
    <cellStyle name="4_tabellen_teil_iii_2011_l12 2 7 3" xfId="15137" xr:uid="{00000000-0005-0000-0000-000008120000}"/>
    <cellStyle name="4_tabellen_teil_iii_2011_l12 2 7 3 2" xfId="22296" xr:uid="{00000000-0005-0000-0000-000009120000}"/>
    <cellStyle name="4_tabellen_teil_iii_2011_l12 2 7 3 2 2" xfId="36611" xr:uid="{00000000-0005-0000-0000-00000A120000}"/>
    <cellStyle name="4_tabellen_teil_iii_2011_l12 2 7 3 3" xfId="29452" xr:uid="{00000000-0005-0000-0000-00000B120000}"/>
    <cellStyle name="4_tabellen_teil_iii_2011_l12 2 7 4" xfId="17491" xr:uid="{00000000-0005-0000-0000-00000C120000}"/>
    <cellStyle name="4_tabellen_teil_iii_2011_l12 2 7 4 2" xfId="24628" xr:uid="{00000000-0005-0000-0000-00000D120000}"/>
    <cellStyle name="4_tabellen_teil_iii_2011_l12 2 7 4 2 2" xfId="38943" xr:uid="{00000000-0005-0000-0000-00000E120000}"/>
    <cellStyle name="4_tabellen_teil_iii_2011_l12 2 7 4 3" xfId="31806" xr:uid="{00000000-0005-0000-0000-00000F120000}"/>
    <cellStyle name="4_tabellen_teil_iii_2011_l12 3" xfId="533" xr:uid="{00000000-0005-0000-0000-000010120000}"/>
    <cellStyle name="4_tabellen_teil_iii_2011_l12 3 2" xfId="534" xr:uid="{00000000-0005-0000-0000-000011120000}"/>
    <cellStyle name="4_tabellen_teil_iii_2011_l12 3 2 2" xfId="12779" xr:uid="{00000000-0005-0000-0000-000012120000}"/>
    <cellStyle name="4_tabellen_teil_iii_2011_l12 3 2 2 2" xfId="14888" xr:uid="{00000000-0005-0000-0000-000013120000}"/>
    <cellStyle name="4_tabellen_teil_iii_2011_l12 3 2 2 2 2" xfId="17251" xr:uid="{00000000-0005-0000-0000-000014120000}"/>
    <cellStyle name="4_tabellen_teil_iii_2011_l12 3 2 2 2 2 2" xfId="24388" xr:uid="{00000000-0005-0000-0000-000015120000}"/>
    <cellStyle name="4_tabellen_teil_iii_2011_l12 3 2 2 2 2 2 2" xfId="38703" xr:uid="{00000000-0005-0000-0000-000016120000}"/>
    <cellStyle name="4_tabellen_teil_iii_2011_l12 3 2 2 2 2 3" xfId="31566" xr:uid="{00000000-0005-0000-0000-000017120000}"/>
    <cellStyle name="4_tabellen_teil_iii_2011_l12 3 2 2 2 3" xfId="19605" xr:uid="{00000000-0005-0000-0000-000018120000}"/>
    <cellStyle name="4_tabellen_teil_iii_2011_l12 3 2 2 2 3 2" xfId="26742" xr:uid="{00000000-0005-0000-0000-000019120000}"/>
    <cellStyle name="4_tabellen_teil_iii_2011_l12 3 2 2 2 3 2 2" xfId="41057" xr:uid="{00000000-0005-0000-0000-00001A120000}"/>
    <cellStyle name="4_tabellen_teil_iii_2011_l12 3 2 2 2 3 3" xfId="33920" xr:uid="{00000000-0005-0000-0000-00001B120000}"/>
    <cellStyle name="4_tabellen_teil_iii_2011_l12 3 2 2 2 4" xfId="20881" xr:uid="{00000000-0005-0000-0000-00001C120000}"/>
    <cellStyle name="4_tabellen_teil_iii_2011_l12 3 2 2 2 4 2" xfId="28018" xr:uid="{00000000-0005-0000-0000-00001D120000}"/>
    <cellStyle name="4_tabellen_teil_iii_2011_l12 3 2 2 2 4 2 2" xfId="42333" xr:uid="{00000000-0005-0000-0000-00001E120000}"/>
    <cellStyle name="4_tabellen_teil_iii_2011_l12 3 2 2 2 4 3" xfId="35196" xr:uid="{00000000-0005-0000-0000-00001F120000}"/>
    <cellStyle name="4_tabellen_teil_iii_2011_l12 3 2 2 2 5" xfId="22057" xr:uid="{00000000-0005-0000-0000-000020120000}"/>
    <cellStyle name="4_tabellen_teil_iii_2011_l12 3 2 2 2 5 2" xfId="36372" xr:uid="{00000000-0005-0000-0000-000021120000}"/>
    <cellStyle name="4_tabellen_teil_iii_2011_l12 3 2 2 2 6" xfId="29213" xr:uid="{00000000-0005-0000-0000-000022120000}"/>
    <cellStyle name="4_tabellen_teil_iii_2011_l12 3 2 2 3" xfId="15148" xr:uid="{00000000-0005-0000-0000-000023120000}"/>
    <cellStyle name="4_tabellen_teil_iii_2011_l12 3 2 2 3 2" xfId="22307" xr:uid="{00000000-0005-0000-0000-000024120000}"/>
    <cellStyle name="4_tabellen_teil_iii_2011_l12 3 2 2 3 2 2" xfId="36622" xr:uid="{00000000-0005-0000-0000-000025120000}"/>
    <cellStyle name="4_tabellen_teil_iii_2011_l12 3 2 2 3 3" xfId="29463" xr:uid="{00000000-0005-0000-0000-000026120000}"/>
    <cellStyle name="4_tabellen_teil_iii_2011_l12 3 2 2 4" xfId="17502" xr:uid="{00000000-0005-0000-0000-000027120000}"/>
    <cellStyle name="4_tabellen_teil_iii_2011_l12 3 2 2 4 2" xfId="24639" xr:uid="{00000000-0005-0000-0000-000028120000}"/>
    <cellStyle name="4_tabellen_teil_iii_2011_l12 3 2 2 4 2 2" xfId="38954" xr:uid="{00000000-0005-0000-0000-000029120000}"/>
    <cellStyle name="4_tabellen_teil_iii_2011_l12 3 2 2 4 3" xfId="31817" xr:uid="{00000000-0005-0000-0000-00002A120000}"/>
    <cellStyle name="4_tabellen_teil_iii_2011_l12 3 3" xfId="535" xr:uid="{00000000-0005-0000-0000-00002B120000}"/>
    <cellStyle name="4_tabellen_teil_iii_2011_l12 3 3 2" xfId="12780" xr:uid="{00000000-0005-0000-0000-00002C120000}"/>
    <cellStyle name="4_tabellen_teil_iii_2011_l12 3 3 2 2" xfId="14123" xr:uid="{00000000-0005-0000-0000-00002D120000}"/>
    <cellStyle name="4_tabellen_teil_iii_2011_l12 3 3 2 2 2" xfId="16492" xr:uid="{00000000-0005-0000-0000-00002E120000}"/>
    <cellStyle name="4_tabellen_teil_iii_2011_l12 3 3 2 2 2 2" xfId="23651" xr:uid="{00000000-0005-0000-0000-00002F120000}"/>
    <cellStyle name="4_tabellen_teil_iii_2011_l12 3 3 2 2 2 2 2" xfId="37966" xr:uid="{00000000-0005-0000-0000-000030120000}"/>
    <cellStyle name="4_tabellen_teil_iii_2011_l12 3 3 2 2 2 3" xfId="30807" xr:uid="{00000000-0005-0000-0000-000031120000}"/>
    <cellStyle name="4_tabellen_teil_iii_2011_l12 3 3 2 2 3" xfId="18846" xr:uid="{00000000-0005-0000-0000-000032120000}"/>
    <cellStyle name="4_tabellen_teil_iii_2011_l12 3 3 2 2 3 2" xfId="25983" xr:uid="{00000000-0005-0000-0000-000033120000}"/>
    <cellStyle name="4_tabellen_teil_iii_2011_l12 3 3 2 2 3 2 2" xfId="40298" xr:uid="{00000000-0005-0000-0000-000034120000}"/>
    <cellStyle name="4_tabellen_teil_iii_2011_l12 3 3 2 2 3 3" xfId="33161" xr:uid="{00000000-0005-0000-0000-000035120000}"/>
    <cellStyle name="4_tabellen_teil_iii_2011_l12 3 3 2 2 4" xfId="20183" xr:uid="{00000000-0005-0000-0000-000036120000}"/>
    <cellStyle name="4_tabellen_teil_iii_2011_l12 3 3 2 2 4 2" xfId="27320" xr:uid="{00000000-0005-0000-0000-000037120000}"/>
    <cellStyle name="4_tabellen_teil_iii_2011_l12 3 3 2 2 4 2 2" xfId="41635" xr:uid="{00000000-0005-0000-0000-000038120000}"/>
    <cellStyle name="4_tabellen_teil_iii_2011_l12 3 3 2 2 4 3" xfId="34498" xr:uid="{00000000-0005-0000-0000-000039120000}"/>
    <cellStyle name="4_tabellen_teil_iii_2011_l12 3 3 2 2 5" xfId="21398" xr:uid="{00000000-0005-0000-0000-00003A120000}"/>
    <cellStyle name="4_tabellen_teil_iii_2011_l12 3 3 2 2 5 2" xfId="35713" xr:uid="{00000000-0005-0000-0000-00003B120000}"/>
    <cellStyle name="4_tabellen_teil_iii_2011_l12 3 3 2 2 6" xfId="28535" xr:uid="{00000000-0005-0000-0000-00003C120000}"/>
    <cellStyle name="4_tabellen_teil_iii_2011_l12 3 3 2 3" xfId="15149" xr:uid="{00000000-0005-0000-0000-00003D120000}"/>
    <cellStyle name="4_tabellen_teil_iii_2011_l12 3 3 2 3 2" xfId="22308" xr:uid="{00000000-0005-0000-0000-00003E120000}"/>
    <cellStyle name="4_tabellen_teil_iii_2011_l12 3 3 2 3 2 2" xfId="36623" xr:uid="{00000000-0005-0000-0000-00003F120000}"/>
    <cellStyle name="4_tabellen_teil_iii_2011_l12 3 3 2 3 3" xfId="29464" xr:uid="{00000000-0005-0000-0000-000040120000}"/>
    <cellStyle name="4_tabellen_teil_iii_2011_l12 3 3 2 4" xfId="17503" xr:uid="{00000000-0005-0000-0000-000041120000}"/>
    <cellStyle name="4_tabellen_teil_iii_2011_l12 3 3 2 4 2" xfId="24640" xr:uid="{00000000-0005-0000-0000-000042120000}"/>
    <cellStyle name="4_tabellen_teil_iii_2011_l12 3 3 2 4 2 2" xfId="38955" xr:uid="{00000000-0005-0000-0000-000043120000}"/>
    <cellStyle name="4_tabellen_teil_iii_2011_l12 3 3 2 4 3" xfId="31818" xr:uid="{00000000-0005-0000-0000-000044120000}"/>
    <cellStyle name="4_tabellen_teil_iii_2011_l12 3 4" xfId="536" xr:uid="{00000000-0005-0000-0000-000045120000}"/>
    <cellStyle name="4_tabellen_teil_iii_2011_l12 3 4 2" xfId="12781" xr:uid="{00000000-0005-0000-0000-000046120000}"/>
    <cellStyle name="4_tabellen_teil_iii_2011_l12 3 4 2 2" xfId="14887" xr:uid="{00000000-0005-0000-0000-000047120000}"/>
    <cellStyle name="4_tabellen_teil_iii_2011_l12 3 4 2 2 2" xfId="17250" xr:uid="{00000000-0005-0000-0000-000048120000}"/>
    <cellStyle name="4_tabellen_teil_iii_2011_l12 3 4 2 2 2 2" xfId="24387" xr:uid="{00000000-0005-0000-0000-000049120000}"/>
    <cellStyle name="4_tabellen_teil_iii_2011_l12 3 4 2 2 2 2 2" xfId="38702" xr:uid="{00000000-0005-0000-0000-00004A120000}"/>
    <cellStyle name="4_tabellen_teil_iii_2011_l12 3 4 2 2 2 3" xfId="31565" xr:uid="{00000000-0005-0000-0000-00004B120000}"/>
    <cellStyle name="4_tabellen_teil_iii_2011_l12 3 4 2 2 3" xfId="19604" xr:uid="{00000000-0005-0000-0000-00004C120000}"/>
    <cellStyle name="4_tabellen_teil_iii_2011_l12 3 4 2 2 3 2" xfId="26741" xr:uid="{00000000-0005-0000-0000-00004D120000}"/>
    <cellStyle name="4_tabellen_teil_iii_2011_l12 3 4 2 2 3 2 2" xfId="41056" xr:uid="{00000000-0005-0000-0000-00004E120000}"/>
    <cellStyle name="4_tabellen_teil_iii_2011_l12 3 4 2 2 3 3" xfId="33919" xr:uid="{00000000-0005-0000-0000-00004F120000}"/>
    <cellStyle name="4_tabellen_teil_iii_2011_l12 3 4 2 2 4" xfId="20880" xr:uid="{00000000-0005-0000-0000-000050120000}"/>
    <cellStyle name="4_tabellen_teil_iii_2011_l12 3 4 2 2 4 2" xfId="28017" xr:uid="{00000000-0005-0000-0000-000051120000}"/>
    <cellStyle name="4_tabellen_teil_iii_2011_l12 3 4 2 2 4 2 2" xfId="42332" xr:uid="{00000000-0005-0000-0000-000052120000}"/>
    <cellStyle name="4_tabellen_teil_iii_2011_l12 3 4 2 2 4 3" xfId="35195" xr:uid="{00000000-0005-0000-0000-000053120000}"/>
    <cellStyle name="4_tabellen_teil_iii_2011_l12 3 4 2 2 5" xfId="22056" xr:uid="{00000000-0005-0000-0000-000054120000}"/>
    <cellStyle name="4_tabellen_teil_iii_2011_l12 3 4 2 2 5 2" xfId="36371" xr:uid="{00000000-0005-0000-0000-000055120000}"/>
    <cellStyle name="4_tabellen_teil_iii_2011_l12 3 4 2 2 6" xfId="29212" xr:uid="{00000000-0005-0000-0000-000056120000}"/>
    <cellStyle name="4_tabellen_teil_iii_2011_l12 3 4 2 3" xfId="15150" xr:uid="{00000000-0005-0000-0000-000057120000}"/>
    <cellStyle name="4_tabellen_teil_iii_2011_l12 3 4 2 3 2" xfId="22309" xr:uid="{00000000-0005-0000-0000-000058120000}"/>
    <cellStyle name="4_tabellen_teil_iii_2011_l12 3 4 2 3 2 2" xfId="36624" xr:uid="{00000000-0005-0000-0000-000059120000}"/>
    <cellStyle name="4_tabellen_teil_iii_2011_l12 3 4 2 3 3" xfId="29465" xr:uid="{00000000-0005-0000-0000-00005A120000}"/>
    <cellStyle name="4_tabellen_teil_iii_2011_l12 3 4 2 4" xfId="17504" xr:uid="{00000000-0005-0000-0000-00005B120000}"/>
    <cellStyle name="4_tabellen_teil_iii_2011_l12 3 4 2 4 2" xfId="24641" xr:uid="{00000000-0005-0000-0000-00005C120000}"/>
    <cellStyle name="4_tabellen_teil_iii_2011_l12 3 4 2 4 2 2" xfId="38956" xr:uid="{00000000-0005-0000-0000-00005D120000}"/>
    <cellStyle name="4_tabellen_teil_iii_2011_l12 3 4 2 4 3" xfId="31819" xr:uid="{00000000-0005-0000-0000-00005E120000}"/>
    <cellStyle name="4_tabellen_teil_iii_2011_l12 3 5" xfId="537" xr:uid="{00000000-0005-0000-0000-00005F120000}"/>
    <cellStyle name="4_tabellen_teil_iii_2011_l12 3 5 2" xfId="12782" xr:uid="{00000000-0005-0000-0000-000060120000}"/>
    <cellStyle name="4_tabellen_teil_iii_2011_l12 3 5 2 2" xfId="13702" xr:uid="{00000000-0005-0000-0000-000061120000}"/>
    <cellStyle name="4_tabellen_teil_iii_2011_l12 3 5 2 2 2" xfId="16071" xr:uid="{00000000-0005-0000-0000-000062120000}"/>
    <cellStyle name="4_tabellen_teil_iii_2011_l12 3 5 2 2 2 2" xfId="23230" xr:uid="{00000000-0005-0000-0000-000063120000}"/>
    <cellStyle name="4_tabellen_teil_iii_2011_l12 3 5 2 2 2 2 2" xfId="37545" xr:uid="{00000000-0005-0000-0000-000064120000}"/>
    <cellStyle name="4_tabellen_teil_iii_2011_l12 3 5 2 2 2 3" xfId="30386" xr:uid="{00000000-0005-0000-0000-000065120000}"/>
    <cellStyle name="4_tabellen_teil_iii_2011_l12 3 5 2 2 3" xfId="18425" xr:uid="{00000000-0005-0000-0000-000066120000}"/>
    <cellStyle name="4_tabellen_teil_iii_2011_l12 3 5 2 2 3 2" xfId="25562" xr:uid="{00000000-0005-0000-0000-000067120000}"/>
    <cellStyle name="4_tabellen_teil_iii_2011_l12 3 5 2 2 3 2 2" xfId="39877" xr:uid="{00000000-0005-0000-0000-000068120000}"/>
    <cellStyle name="4_tabellen_teil_iii_2011_l12 3 5 2 2 3 3" xfId="32740" xr:uid="{00000000-0005-0000-0000-000069120000}"/>
    <cellStyle name="4_tabellen_teil_iii_2011_l12 3 5 2 2 4" xfId="19951" xr:uid="{00000000-0005-0000-0000-00006A120000}"/>
    <cellStyle name="4_tabellen_teil_iii_2011_l12 3 5 2 2 4 2" xfId="27088" xr:uid="{00000000-0005-0000-0000-00006B120000}"/>
    <cellStyle name="4_tabellen_teil_iii_2011_l12 3 5 2 2 4 2 2" xfId="41403" xr:uid="{00000000-0005-0000-0000-00006C120000}"/>
    <cellStyle name="4_tabellen_teil_iii_2011_l12 3 5 2 2 4 3" xfId="34266" xr:uid="{00000000-0005-0000-0000-00006D120000}"/>
    <cellStyle name="4_tabellen_teil_iii_2011_l12 3 5 2 2 5" xfId="21166" xr:uid="{00000000-0005-0000-0000-00006E120000}"/>
    <cellStyle name="4_tabellen_teil_iii_2011_l12 3 5 2 2 5 2" xfId="35481" xr:uid="{00000000-0005-0000-0000-00006F120000}"/>
    <cellStyle name="4_tabellen_teil_iii_2011_l12 3 5 2 2 6" xfId="28303" xr:uid="{00000000-0005-0000-0000-000070120000}"/>
    <cellStyle name="4_tabellen_teil_iii_2011_l12 3 5 2 3" xfId="15151" xr:uid="{00000000-0005-0000-0000-000071120000}"/>
    <cellStyle name="4_tabellen_teil_iii_2011_l12 3 5 2 3 2" xfId="22310" xr:uid="{00000000-0005-0000-0000-000072120000}"/>
    <cellStyle name="4_tabellen_teil_iii_2011_l12 3 5 2 3 2 2" xfId="36625" xr:uid="{00000000-0005-0000-0000-000073120000}"/>
    <cellStyle name="4_tabellen_teil_iii_2011_l12 3 5 2 3 3" xfId="29466" xr:uid="{00000000-0005-0000-0000-000074120000}"/>
    <cellStyle name="4_tabellen_teil_iii_2011_l12 3 5 2 4" xfId="17505" xr:uid="{00000000-0005-0000-0000-000075120000}"/>
    <cellStyle name="4_tabellen_teil_iii_2011_l12 3 5 2 4 2" xfId="24642" xr:uid="{00000000-0005-0000-0000-000076120000}"/>
    <cellStyle name="4_tabellen_teil_iii_2011_l12 3 5 2 4 2 2" xfId="38957" xr:uid="{00000000-0005-0000-0000-000077120000}"/>
    <cellStyle name="4_tabellen_teil_iii_2011_l12 3 5 2 4 3" xfId="31820" xr:uid="{00000000-0005-0000-0000-000078120000}"/>
    <cellStyle name="4_tabellen_teil_iii_2011_l12 3 6" xfId="12778" xr:uid="{00000000-0005-0000-0000-000079120000}"/>
    <cellStyle name="4_tabellen_teil_iii_2011_l12 3 6 2" xfId="14122" xr:uid="{00000000-0005-0000-0000-00007A120000}"/>
    <cellStyle name="4_tabellen_teil_iii_2011_l12 3 6 2 2" xfId="16491" xr:uid="{00000000-0005-0000-0000-00007B120000}"/>
    <cellStyle name="4_tabellen_teil_iii_2011_l12 3 6 2 2 2" xfId="23650" xr:uid="{00000000-0005-0000-0000-00007C120000}"/>
    <cellStyle name="4_tabellen_teil_iii_2011_l12 3 6 2 2 2 2" xfId="37965" xr:uid="{00000000-0005-0000-0000-00007D120000}"/>
    <cellStyle name="4_tabellen_teil_iii_2011_l12 3 6 2 2 3" xfId="30806" xr:uid="{00000000-0005-0000-0000-00007E120000}"/>
    <cellStyle name="4_tabellen_teil_iii_2011_l12 3 6 2 3" xfId="18845" xr:uid="{00000000-0005-0000-0000-00007F120000}"/>
    <cellStyle name="4_tabellen_teil_iii_2011_l12 3 6 2 3 2" xfId="25982" xr:uid="{00000000-0005-0000-0000-000080120000}"/>
    <cellStyle name="4_tabellen_teil_iii_2011_l12 3 6 2 3 2 2" xfId="40297" xr:uid="{00000000-0005-0000-0000-000081120000}"/>
    <cellStyle name="4_tabellen_teil_iii_2011_l12 3 6 2 3 3" xfId="33160" xr:uid="{00000000-0005-0000-0000-000082120000}"/>
    <cellStyle name="4_tabellen_teil_iii_2011_l12 3 6 2 4" xfId="20182" xr:uid="{00000000-0005-0000-0000-000083120000}"/>
    <cellStyle name="4_tabellen_teil_iii_2011_l12 3 6 2 4 2" xfId="27319" xr:uid="{00000000-0005-0000-0000-000084120000}"/>
    <cellStyle name="4_tabellen_teil_iii_2011_l12 3 6 2 4 2 2" xfId="41634" xr:uid="{00000000-0005-0000-0000-000085120000}"/>
    <cellStyle name="4_tabellen_teil_iii_2011_l12 3 6 2 4 3" xfId="34497" xr:uid="{00000000-0005-0000-0000-000086120000}"/>
    <cellStyle name="4_tabellen_teil_iii_2011_l12 3 6 2 5" xfId="21397" xr:uid="{00000000-0005-0000-0000-000087120000}"/>
    <cellStyle name="4_tabellen_teil_iii_2011_l12 3 6 2 5 2" xfId="35712" xr:uid="{00000000-0005-0000-0000-000088120000}"/>
    <cellStyle name="4_tabellen_teil_iii_2011_l12 3 6 2 6" xfId="28534" xr:uid="{00000000-0005-0000-0000-000089120000}"/>
    <cellStyle name="4_tabellen_teil_iii_2011_l12 3 6 3" xfId="15147" xr:uid="{00000000-0005-0000-0000-00008A120000}"/>
    <cellStyle name="4_tabellen_teil_iii_2011_l12 3 6 3 2" xfId="22306" xr:uid="{00000000-0005-0000-0000-00008B120000}"/>
    <cellStyle name="4_tabellen_teil_iii_2011_l12 3 6 3 2 2" xfId="36621" xr:uid="{00000000-0005-0000-0000-00008C120000}"/>
    <cellStyle name="4_tabellen_teil_iii_2011_l12 3 6 3 3" xfId="29462" xr:uid="{00000000-0005-0000-0000-00008D120000}"/>
    <cellStyle name="4_tabellen_teil_iii_2011_l12 3 6 4" xfId="17501" xr:uid="{00000000-0005-0000-0000-00008E120000}"/>
    <cellStyle name="4_tabellen_teil_iii_2011_l12 3 6 4 2" xfId="24638" xr:uid="{00000000-0005-0000-0000-00008F120000}"/>
    <cellStyle name="4_tabellen_teil_iii_2011_l12 3 6 4 2 2" xfId="38953" xr:uid="{00000000-0005-0000-0000-000090120000}"/>
    <cellStyle name="4_tabellen_teil_iii_2011_l12 3 6 4 3" xfId="31816" xr:uid="{00000000-0005-0000-0000-000091120000}"/>
    <cellStyle name="4_tabellen_teil_iii_2011_l12 4" xfId="538" xr:uid="{00000000-0005-0000-0000-000092120000}"/>
    <cellStyle name="4_tabellen_teil_iii_2011_l12 4 2" xfId="539" xr:uid="{00000000-0005-0000-0000-000093120000}"/>
    <cellStyle name="4_tabellen_teil_iii_2011_l12 4 2 2" xfId="12784" xr:uid="{00000000-0005-0000-0000-000094120000}"/>
    <cellStyle name="4_tabellen_teil_iii_2011_l12 4 2 2 2" xfId="14459" xr:uid="{00000000-0005-0000-0000-000095120000}"/>
    <cellStyle name="4_tabellen_teil_iii_2011_l12 4 2 2 2 2" xfId="16828" xr:uid="{00000000-0005-0000-0000-000096120000}"/>
    <cellStyle name="4_tabellen_teil_iii_2011_l12 4 2 2 2 2 2" xfId="23987" xr:uid="{00000000-0005-0000-0000-000097120000}"/>
    <cellStyle name="4_tabellen_teil_iii_2011_l12 4 2 2 2 2 2 2" xfId="38302" xr:uid="{00000000-0005-0000-0000-000098120000}"/>
    <cellStyle name="4_tabellen_teil_iii_2011_l12 4 2 2 2 2 3" xfId="31143" xr:uid="{00000000-0005-0000-0000-000099120000}"/>
    <cellStyle name="4_tabellen_teil_iii_2011_l12 4 2 2 2 3" xfId="19182" xr:uid="{00000000-0005-0000-0000-00009A120000}"/>
    <cellStyle name="4_tabellen_teil_iii_2011_l12 4 2 2 2 3 2" xfId="26319" xr:uid="{00000000-0005-0000-0000-00009B120000}"/>
    <cellStyle name="4_tabellen_teil_iii_2011_l12 4 2 2 2 3 2 2" xfId="40634" xr:uid="{00000000-0005-0000-0000-00009C120000}"/>
    <cellStyle name="4_tabellen_teil_iii_2011_l12 4 2 2 2 3 3" xfId="33497" xr:uid="{00000000-0005-0000-0000-00009D120000}"/>
    <cellStyle name="4_tabellen_teil_iii_2011_l12 4 2 2 2 4" xfId="20489" xr:uid="{00000000-0005-0000-0000-00009E120000}"/>
    <cellStyle name="4_tabellen_teil_iii_2011_l12 4 2 2 2 4 2" xfId="27626" xr:uid="{00000000-0005-0000-0000-00009F120000}"/>
    <cellStyle name="4_tabellen_teil_iii_2011_l12 4 2 2 2 4 2 2" xfId="41941" xr:uid="{00000000-0005-0000-0000-0000A0120000}"/>
    <cellStyle name="4_tabellen_teil_iii_2011_l12 4 2 2 2 4 3" xfId="34804" xr:uid="{00000000-0005-0000-0000-0000A1120000}"/>
    <cellStyle name="4_tabellen_teil_iii_2011_l12 4 2 2 2 5" xfId="21704" xr:uid="{00000000-0005-0000-0000-0000A2120000}"/>
    <cellStyle name="4_tabellen_teil_iii_2011_l12 4 2 2 2 5 2" xfId="36019" xr:uid="{00000000-0005-0000-0000-0000A3120000}"/>
    <cellStyle name="4_tabellen_teil_iii_2011_l12 4 2 2 2 6" xfId="28841" xr:uid="{00000000-0005-0000-0000-0000A4120000}"/>
    <cellStyle name="4_tabellen_teil_iii_2011_l12 4 2 2 3" xfId="15153" xr:uid="{00000000-0005-0000-0000-0000A5120000}"/>
    <cellStyle name="4_tabellen_teil_iii_2011_l12 4 2 2 3 2" xfId="22312" xr:uid="{00000000-0005-0000-0000-0000A6120000}"/>
    <cellStyle name="4_tabellen_teil_iii_2011_l12 4 2 2 3 2 2" xfId="36627" xr:uid="{00000000-0005-0000-0000-0000A7120000}"/>
    <cellStyle name="4_tabellen_teil_iii_2011_l12 4 2 2 3 3" xfId="29468" xr:uid="{00000000-0005-0000-0000-0000A8120000}"/>
    <cellStyle name="4_tabellen_teil_iii_2011_l12 4 2 2 4" xfId="17507" xr:uid="{00000000-0005-0000-0000-0000A9120000}"/>
    <cellStyle name="4_tabellen_teil_iii_2011_l12 4 2 2 4 2" xfId="24644" xr:uid="{00000000-0005-0000-0000-0000AA120000}"/>
    <cellStyle name="4_tabellen_teil_iii_2011_l12 4 2 2 4 2 2" xfId="38959" xr:uid="{00000000-0005-0000-0000-0000AB120000}"/>
    <cellStyle name="4_tabellen_teil_iii_2011_l12 4 2 2 4 3" xfId="31822" xr:uid="{00000000-0005-0000-0000-0000AC120000}"/>
    <cellStyle name="4_tabellen_teil_iii_2011_l12 4 3" xfId="540" xr:uid="{00000000-0005-0000-0000-0000AD120000}"/>
    <cellStyle name="4_tabellen_teil_iii_2011_l12 4 3 2" xfId="12785" xr:uid="{00000000-0005-0000-0000-0000AE120000}"/>
    <cellStyle name="4_tabellen_teil_iii_2011_l12 4 3 2 2" xfId="13703" xr:uid="{00000000-0005-0000-0000-0000AF120000}"/>
    <cellStyle name="4_tabellen_teil_iii_2011_l12 4 3 2 2 2" xfId="16072" xr:uid="{00000000-0005-0000-0000-0000B0120000}"/>
    <cellStyle name="4_tabellen_teil_iii_2011_l12 4 3 2 2 2 2" xfId="23231" xr:uid="{00000000-0005-0000-0000-0000B1120000}"/>
    <cellStyle name="4_tabellen_teil_iii_2011_l12 4 3 2 2 2 2 2" xfId="37546" xr:uid="{00000000-0005-0000-0000-0000B2120000}"/>
    <cellStyle name="4_tabellen_teil_iii_2011_l12 4 3 2 2 2 3" xfId="30387" xr:uid="{00000000-0005-0000-0000-0000B3120000}"/>
    <cellStyle name="4_tabellen_teil_iii_2011_l12 4 3 2 2 3" xfId="18426" xr:uid="{00000000-0005-0000-0000-0000B4120000}"/>
    <cellStyle name="4_tabellen_teil_iii_2011_l12 4 3 2 2 3 2" xfId="25563" xr:uid="{00000000-0005-0000-0000-0000B5120000}"/>
    <cellStyle name="4_tabellen_teil_iii_2011_l12 4 3 2 2 3 2 2" xfId="39878" xr:uid="{00000000-0005-0000-0000-0000B6120000}"/>
    <cellStyle name="4_tabellen_teil_iii_2011_l12 4 3 2 2 3 3" xfId="32741" xr:uid="{00000000-0005-0000-0000-0000B7120000}"/>
    <cellStyle name="4_tabellen_teil_iii_2011_l12 4 3 2 2 4" xfId="19952" xr:uid="{00000000-0005-0000-0000-0000B8120000}"/>
    <cellStyle name="4_tabellen_teil_iii_2011_l12 4 3 2 2 4 2" xfId="27089" xr:uid="{00000000-0005-0000-0000-0000B9120000}"/>
    <cellStyle name="4_tabellen_teil_iii_2011_l12 4 3 2 2 4 2 2" xfId="41404" xr:uid="{00000000-0005-0000-0000-0000BA120000}"/>
    <cellStyle name="4_tabellen_teil_iii_2011_l12 4 3 2 2 4 3" xfId="34267" xr:uid="{00000000-0005-0000-0000-0000BB120000}"/>
    <cellStyle name="4_tabellen_teil_iii_2011_l12 4 3 2 2 5" xfId="21167" xr:uid="{00000000-0005-0000-0000-0000BC120000}"/>
    <cellStyle name="4_tabellen_teil_iii_2011_l12 4 3 2 2 5 2" xfId="35482" xr:uid="{00000000-0005-0000-0000-0000BD120000}"/>
    <cellStyle name="4_tabellen_teil_iii_2011_l12 4 3 2 2 6" xfId="28304" xr:uid="{00000000-0005-0000-0000-0000BE120000}"/>
    <cellStyle name="4_tabellen_teil_iii_2011_l12 4 3 2 3" xfId="15154" xr:uid="{00000000-0005-0000-0000-0000BF120000}"/>
    <cellStyle name="4_tabellen_teil_iii_2011_l12 4 3 2 3 2" xfId="22313" xr:uid="{00000000-0005-0000-0000-0000C0120000}"/>
    <cellStyle name="4_tabellen_teil_iii_2011_l12 4 3 2 3 2 2" xfId="36628" xr:uid="{00000000-0005-0000-0000-0000C1120000}"/>
    <cellStyle name="4_tabellen_teil_iii_2011_l12 4 3 2 3 3" xfId="29469" xr:uid="{00000000-0005-0000-0000-0000C2120000}"/>
    <cellStyle name="4_tabellen_teil_iii_2011_l12 4 3 2 4" xfId="17508" xr:uid="{00000000-0005-0000-0000-0000C3120000}"/>
    <cellStyle name="4_tabellen_teil_iii_2011_l12 4 3 2 4 2" xfId="24645" xr:uid="{00000000-0005-0000-0000-0000C4120000}"/>
    <cellStyle name="4_tabellen_teil_iii_2011_l12 4 3 2 4 2 2" xfId="38960" xr:uid="{00000000-0005-0000-0000-0000C5120000}"/>
    <cellStyle name="4_tabellen_teil_iii_2011_l12 4 3 2 4 3" xfId="31823" xr:uid="{00000000-0005-0000-0000-0000C6120000}"/>
    <cellStyle name="4_tabellen_teil_iii_2011_l12 4 4" xfId="541" xr:uid="{00000000-0005-0000-0000-0000C7120000}"/>
    <cellStyle name="4_tabellen_teil_iii_2011_l12 4 4 2" xfId="12786" xr:uid="{00000000-0005-0000-0000-0000C8120000}"/>
    <cellStyle name="4_tabellen_teil_iii_2011_l12 4 4 2 2" xfId="13749" xr:uid="{00000000-0005-0000-0000-0000C9120000}"/>
    <cellStyle name="4_tabellen_teil_iii_2011_l12 4 4 2 2 2" xfId="16118" xr:uid="{00000000-0005-0000-0000-0000CA120000}"/>
    <cellStyle name="4_tabellen_teil_iii_2011_l12 4 4 2 2 2 2" xfId="23277" xr:uid="{00000000-0005-0000-0000-0000CB120000}"/>
    <cellStyle name="4_tabellen_teil_iii_2011_l12 4 4 2 2 2 2 2" xfId="37592" xr:uid="{00000000-0005-0000-0000-0000CC120000}"/>
    <cellStyle name="4_tabellen_teil_iii_2011_l12 4 4 2 2 2 3" xfId="30433" xr:uid="{00000000-0005-0000-0000-0000CD120000}"/>
    <cellStyle name="4_tabellen_teil_iii_2011_l12 4 4 2 2 3" xfId="18472" xr:uid="{00000000-0005-0000-0000-0000CE120000}"/>
    <cellStyle name="4_tabellen_teil_iii_2011_l12 4 4 2 2 3 2" xfId="25609" xr:uid="{00000000-0005-0000-0000-0000CF120000}"/>
    <cellStyle name="4_tabellen_teil_iii_2011_l12 4 4 2 2 3 2 2" xfId="39924" xr:uid="{00000000-0005-0000-0000-0000D0120000}"/>
    <cellStyle name="4_tabellen_teil_iii_2011_l12 4 4 2 2 3 3" xfId="32787" xr:uid="{00000000-0005-0000-0000-0000D1120000}"/>
    <cellStyle name="4_tabellen_teil_iii_2011_l12 4 4 2 2 4" xfId="19997" xr:uid="{00000000-0005-0000-0000-0000D2120000}"/>
    <cellStyle name="4_tabellen_teil_iii_2011_l12 4 4 2 2 4 2" xfId="27134" xr:uid="{00000000-0005-0000-0000-0000D3120000}"/>
    <cellStyle name="4_tabellen_teil_iii_2011_l12 4 4 2 2 4 2 2" xfId="41449" xr:uid="{00000000-0005-0000-0000-0000D4120000}"/>
    <cellStyle name="4_tabellen_teil_iii_2011_l12 4 4 2 2 4 3" xfId="34312" xr:uid="{00000000-0005-0000-0000-0000D5120000}"/>
    <cellStyle name="4_tabellen_teil_iii_2011_l12 4 4 2 2 5" xfId="21212" xr:uid="{00000000-0005-0000-0000-0000D6120000}"/>
    <cellStyle name="4_tabellen_teil_iii_2011_l12 4 4 2 2 5 2" xfId="35527" xr:uid="{00000000-0005-0000-0000-0000D7120000}"/>
    <cellStyle name="4_tabellen_teil_iii_2011_l12 4 4 2 2 6" xfId="28349" xr:uid="{00000000-0005-0000-0000-0000D8120000}"/>
    <cellStyle name="4_tabellen_teil_iii_2011_l12 4 4 2 3" xfId="15155" xr:uid="{00000000-0005-0000-0000-0000D9120000}"/>
    <cellStyle name="4_tabellen_teil_iii_2011_l12 4 4 2 3 2" xfId="22314" xr:uid="{00000000-0005-0000-0000-0000DA120000}"/>
    <cellStyle name="4_tabellen_teil_iii_2011_l12 4 4 2 3 2 2" xfId="36629" xr:uid="{00000000-0005-0000-0000-0000DB120000}"/>
    <cellStyle name="4_tabellen_teil_iii_2011_l12 4 4 2 3 3" xfId="29470" xr:uid="{00000000-0005-0000-0000-0000DC120000}"/>
    <cellStyle name="4_tabellen_teil_iii_2011_l12 4 4 2 4" xfId="17509" xr:uid="{00000000-0005-0000-0000-0000DD120000}"/>
    <cellStyle name="4_tabellen_teil_iii_2011_l12 4 4 2 4 2" xfId="24646" xr:uid="{00000000-0005-0000-0000-0000DE120000}"/>
    <cellStyle name="4_tabellen_teil_iii_2011_l12 4 4 2 4 2 2" xfId="38961" xr:uid="{00000000-0005-0000-0000-0000DF120000}"/>
    <cellStyle name="4_tabellen_teil_iii_2011_l12 4 4 2 4 3" xfId="31824" xr:uid="{00000000-0005-0000-0000-0000E0120000}"/>
    <cellStyle name="4_tabellen_teil_iii_2011_l12 4 5" xfId="542" xr:uid="{00000000-0005-0000-0000-0000E1120000}"/>
    <cellStyle name="4_tabellen_teil_iii_2011_l12 4 5 2" xfId="12787" xr:uid="{00000000-0005-0000-0000-0000E2120000}"/>
    <cellStyle name="4_tabellen_teil_iii_2011_l12 4 5 2 2" xfId="13750" xr:uid="{00000000-0005-0000-0000-0000E3120000}"/>
    <cellStyle name="4_tabellen_teil_iii_2011_l12 4 5 2 2 2" xfId="16119" xr:uid="{00000000-0005-0000-0000-0000E4120000}"/>
    <cellStyle name="4_tabellen_teil_iii_2011_l12 4 5 2 2 2 2" xfId="23278" xr:uid="{00000000-0005-0000-0000-0000E5120000}"/>
    <cellStyle name="4_tabellen_teil_iii_2011_l12 4 5 2 2 2 2 2" xfId="37593" xr:uid="{00000000-0005-0000-0000-0000E6120000}"/>
    <cellStyle name="4_tabellen_teil_iii_2011_l12 4 5 2 2 2 3" xfId="30434" xr:uid="{00000000-0005-0000-0000-0000E7120000}"/>
    <cellStyle name="4_tabellen_teil_iii_2011_l12 4 5 2 2 3" xfId="18473" xr:uid="{00000000-0005-0000-0000-0000E8120000}"/>
    <cellStyle name="4_tabellen_teil_iii_2011_l12 4 5 2 2 3 2" xfId="25610" xr:uid="{00000000-0005-0000-0000-0000E9120000}"/>
    <cellStyle name="4_tabellen_teil_iii_2011_l12 4 5 2 2 3 2 2" xfId="39925" xr:uid="{00000000-0005-0000-0000-0000EA120000}"/>
    <cellStyle name="4_tabellen_teil_iii_2011_l12 4 5 2 2 3 3" xfId="32788" xr:uid="{00000000-0005-0000-0000-0000EB120000}"/>
    <cellStyle name="4_tabellen_teil_iii_2011_l12 4 5 2 2 4" xfId="19998" xr:uid="{00000000-0005-0000-0000-0000EC120000}"/>
    <cellStyle name="4_tabellen_teil_iii_2011_l12 4 5 2 2 4 2" xfId="27135" xr:uid="{00000000-0005-0000-0000-0000ED120000}"/>
    <cellStyle name="4_tabellen_teil_iii_2011_l12 4 5 2 2 4 2 2" xfId="41450" xr:uid="{00000000-0005-0000-0000-0000EE120000}"/>
    <cellStyle name="4_tabellen_teil_iii_2011_l12 4 5 2 2 4 3" xfId="34313" xr:uid="{00000000-0005-0000-0000-0000EF120000}"/>
    <cellStyle name="4_tabellen_teil_iii_2011_l12 4 5 2 2 5" xfId="21213" xr:uid="{00000000-0005-0000-0000-0000F0120000}"/>
    <cellStyle name="4_tabellen_teil_iii_2011_l12 4 5 2 2 5 2" xfId="35528" xr:uid="{00000000-0005-0000-0000-0000F1120000}"/>
    <cellStyle name="4_tabellen_teil_iii_2011_l12 4 5 2 2 6" xfId="28350" xr:uid="{00000000-0005-0000-0000-0000F2120000}"/>
    <cellStyle name="4_tabellen_teil_iii_2011_l12 4 5 2 3" xfId="15156" xr:uid="{00000000-0005-0000-0000-0000F3120000}"/>
    <cellStyle name="4_tabellen_teil_iii_2011_l12 4 5 2 3 2" xfId="22315" xr:uid="{00000000-0005-0000-0000-0000F4120000}"/>
    <cellStyle name="4_tabellen_teil_iii_2011_l12 4 5 2 3 2 2" xfId="36630" xr:uid="{00000000-0005-0000-0000-0000F5120000}"/>
    <cellStyle name="4_tabellen_teil_iii_2011_l12 4 5 2 3 3" xfId="29471" xr:uid="{00000000-0005-0000-0000-0000F6120000}"/>
    <cellStyle name="4_tabellen_teil_iii_2011_l12 4 5 2 4" xfId="17510" xr:uid="{00000000-0005-0000-0000-0000F7120000}"/>
    <cellStyle name="4_tabellen_teil_iii_2011_l12 4 5 2 4 2" xfId="24647" xr:uid="{00000000-0005-0000-0000-0000F8120000}"/>
    <cellStyle name="4_tabellen_teil_iii_2011_l12 4 5 2 4 2 2" xfId="38962" xr:uid="{00000000-0005-0000-0000-0000F9120000}"/>
    <cellStyle name="4_tabellen_teil_iii_2011_l12 4 5 2 4 3" xfId="31825" xr:uid="{00000000-0005-0000-0000-0000FA120000}"/>
    <cellStyle name="4_tabellen_teil_iii_2011_l12 4 6" xfId="12783" xr:uid="{00000000-0005-0000-0000-0000FB120000}"/>
    <cellStyle name="4_tabellen_teil_iii_2011_l12 4 6 2" xfId="14886" xr:uid="{00000000-0005-0000-0000-0000FC120000}"/>
    <cellStyle name="4_tabellen_teil_iii_2011_l12 4 6 2 2" xfId="17249" xr:uid="{00000000-0005-0000-0000-0000FD120000}"/>
    <cellStyle name="4_tabellen_teil_iii_2011_l12 4 6 2 2 2" xfId="24386" xr:uid="{00000000-0005-0000-0000-0000FE120000}"/>
    <cellStyle name="4_tabellen_teil_iii_2011_l12 4 6 2 2 2 2" xfId="38701" xr:uid="{00000000-0005-0000-0000-0000FF120000}"/>
    <cellStyle name="4_tabellen_teil_iii_2011_l12 4 6 2 2 3" xfId="31564" xr:uid="{00000000-0005-0000-0000-000000130000}"/>
    <cellStyle name="4_tabellen_teil_iii_2011_l12 4 6 2 3" xfId="19603" xr:uid="{00000000-0005-0000-0000-000001130000}"/>
    <cellStyle name="4_tabellen_teil_iii_2011_l12 4 6 2 3 2" xfId="26740" xr:uid="{00000000-0005-0000-0000-000002130000}"/>
    <cellStyle name="4_tabellen_teil_iii_2011_l12 4 6 2 3 2 2" xfId="41055" xr:uid="{00000000-0005-0000-0000-000003130000}"/>
    <cellStyle name="4_tabellen_teil_iii_2011_l12 4 6 2 3 3" xfId="33918" xr:uid="{00000000-0005-0000-0000-000004130000}"/>
    <cellStyle name="4_tabellen_teil_iii_2011_l12 4 6 2 4" xfId="20879" xr:uid="{00000000-0005-0000-0000-000005130000}"/>
    <cellStyle name="4_tabellen_teil_iii_2011_l12 4 6 2 4 2" xfId="28016" xr:uid="{00000000-0005-0000-0000-000006130000}"/>
    <cellStyle name="4_tabellen_teil_iii_2011_l12 4 6 2 4 2 2" xfId="42331" xr:uid="{00000000-0005-0000-0000-000007130000}"/>
    <cellStyle name="4_tabellen_teil_iii_2011_l12 4 6 2 4 3" xfId="35194" xr:uid="{00000000-0005-0000-0000-000008130000}"/>
    <cellStyle name="4_tabellen_teil_iii_2011_l12 4 6 2 5" xfId="22055" xr:uid="{00000000-0005-0000-0000-000009130000}"/>
    <cellStyle name="4_tabellen_teil_iii_2011_l12 4 6 2 5 2" xfId="36370" xr:uid="{00000000-0005-0000-0000-00000A130000}"/>
    <cellStyle name="4_tabellen_teil_iii_2011_l12 4 6 2 6" xfId="29211" xr:uid="{00000000-0005-0000-0000-00000B130000}"/>
    <cellStyle name="4_tabellen_teil_iii_2011_l12 4 6 3" xfId="15152" xr:uid="{00000000-0005-0000-0000-00000C130000}"/>
    <cellStyle name="4_tabellen_teil_iii_2011_l12 4 6 3 2" xfId="22311" xr:uid="{00000000-0005-0000-0000-00000D130000}"/>
    <cellStyle name="4_tabellen_teil_iii_2011_l12 4 6 3 2 2" xfId="36626" xr:uid="{00000000-0005-0000-0000-00000E130000}"/>
    <cellStyle name="4_tabellen_teil_iii_2011_l12 4 6 3 3" xfId="29467" xr:uid="{00000000-0005-0000-0000-00000F130000}"/>
    <cellStyle name="4_tabellen_teil_iii_2011_l12 4 6 4" xfId="17506" xr:uid="{00000000-0005-0000-0000-000010130000}"/>
    <cellStyle name="4_tabellen_teil_iii_2011_l12 4 6 4 2" xfId="24643" xr:uid="{00000000-0005-0000-0000-000011130000}"/>
    <cellStyle name="4_tabellen_teil_iii_2011_l12 4 6 4 2 2" xfId="38958" xr:uid="{00000000-0005-0000-0000-000012130000}"/>
    <cellStyle name="4_tabellen_teil_iii_2011_l12 4 6 4 3" xfId="31821" xr:uid="{00000000-0005-0000-0000-000013130000}"/>
    <cellStyle name="4_tabellen_teil_iii_2011_l12 5" xfId="543" xr:uid="{00000000-0005-0000-0000-000014130000}"/>
    <cellStyle name="4_tabellen_teil_iii_2011_l12 5 2" xfId="12788" xr:uid="{00000000-0005-0000-0000-000015130000}"/>
    <cellStyle name="4_tabellen_teil_iii_2011_l12 5 2 2" xfId="13704" xr:uid="{00000000-0005-0000-0000-000016130000}"/>
    <cellStyle name="4_tabellen_teil_iii_2011_l12 5 2 2 2" xfId="16073" xr:uid="{00000000-0005-0000-0000-000017130000}"/>
    <cellStyle name="4_tabellen_teil_iii_2011_l12 5 2 2 2 2" xfId="23232" xr:uid="{00000000-0005-0000-0000-000018130000}"/>
    <cellStyle name="4_tabellen_teil_iii_2011_l12 5 2 2 2 2 2" xfId="37547" xr:uid="{00000000-0005-0000-0000-000019130000}"/>
    <cellStyle name="4_tabellen_teil_iii_2011_l12 5 2 2 2 3" xfId="30388" xr:uid="{00000000-0005-0000-0000-00001A130000}"/>
    <cellStyle name="4_tabellen_teil_iii_2011_l12 5 2 2 3" xfId="18427" xr:uid="{00000000-0005-0000-0000-00001B130000}"/>
    <cellStyle name="4_tabellen_teil_iii_2011_l12 5 2 2 3 2" xfId="25564" xr:uid="{00000000-0005-0000-0000-00001C130000}"/>
    <cellStyle name="4_tabellen_teil_iii_2011_l12 5 2 2 3 2 2" xfId="39879" xr:uid="{00000000-0005-0000-0000-00001D130000}"/>
    <cellStyle name="4_tabellen_teil_iii_2011_l12 5 2 2 3 3" xfId="32742" xr:uid="{00000000-0005-0000-0000-00001E130000}"/>
    <cellStyle name="4_tabellen_teil_iii_2011_l12 5 2 2 4" xfId="19953" xr:uid="{00000000-0005-0000-0000-00001F130000}"/>
    <cellStyle name="4_tabellen_teil_iii_2011_l12 5 2 2 4 2" xfId="27090" xr:uid="{00000000-0005-0000-0000-000020130000}"/>
    <cellStyle name="4_tabellen_teil_iii_2011_l12 5 2 2 4 2 2" xfId="41405" xr:uid="{00000000-0005-0000-0000-000021130000}"/>
    <cellStyle name="4_tabellen_teil_iii_2011_l12 5 2 2 4 3" xfId="34268" xr:uid="{00000000-0005-0000-0000-000022130000}"/>
    <cellStyle name="4_tabellen_teil_iii_2011_l12 5 2 2 5" xfId="21168" xr:uid="{00000000-0005-0000-0000-000023130000}"/>
    <cellStyle name="4_tabellen_teil_iii_2011_l12 5 2 2 5 2" xfId="35483" xr:uid="{00000000-0005-0000-0000-000024130000}"/>
    <cellStyle name="4_tabellen_teil_iii_2011_l12 5 2 2 6" xfId="28305" xr:uid="{00000000-0005-0000-0000-000025130000}"/>
    <cellStyle name="4_tabellen_teil_iii_2011_l12 5 2 3" xfId="15157" xr:uid="{00000000-0005-0000-0000-000026130000}"/>
    <cellStyle name="4_tabellen_teil_iii_2011_l12 5 2 3 2" xfId="22316" xr:uid="{00000000-0005-0000-0000-000027130000}"/>
    <cellStyle name="4_tabellen_teil_iii_2011_l12 5 2 3 2 2" xfId="36631" xr:uid="{00000000-0005-0000-0000-000028130000}"/>
    <cellStyle name="4_tabellen_teil_iii_2011_l12 5 2 3 3" xfId="29472" xr:uid="{00000000-0005-0000-0000-000029130000}"/>
    <cellStyle name="4_tabellen_teil_iii_2011_l12 5 2 4" xfId="17511" xr:uid="{00000000-0005-0000-0000-00002A130000}"/>
    <cellStyle name="4_tabellen_teil_iii_2011_l12 5 2 4 2" xfId="24648" xr:uid="{00000000-0005-0000-0000-00002B130000}"/>
    <cellStyle name="4_tabellen_teil_iii_2011_l12 5 2 4 2 2" xfId="38963" xr:uid="{00000000-0005-0000-0000-00002C130000}"/>
    <cellStyle name="4_tabellen_teil_iii_2011_l12 5 2 4 3" xfId="31826" xr:uid="{00000000-0005-0000-0000-00002D130000}"/>
    <cellStyle name="4_tabellen_teil_iii_2011_l12 6" xfId="544" xr:uid="{00000000-0005-0000-0000-00002E130000}"/>
    <cellStyle name="4_tabellen_teil_iii_2011_l12 6 2" xfId="12789" xr:uid="{00000000-0005-0000-0000-00002F130000}"/>
    <cellStyle name="4_tabellen_teil_iii_2011_l12 6 2 2" xfId="13766" xr:uid="{00000000-0005-0000-0000-000030130000}"/>
    <cellStyle name="4_tabellen_teil_iii_2011_l12 6 2 2 2" xfId="16135" xr:uid="{00000000-0005-0000-0000-000031130000}"/>
    <cellStyle name="4_tabellen_teil_iii_2011_l12 6 2 2 2 2" xfId="23294" xr:uid="{00000000-0005-0000-0000-000032130000}"/>
    <cellStyle name="4_tabellen_teil_iii_2011_l12 6 2 2 2 2 2" xfId="37609" xr:uid="{00000000-0005-0000-0000-000033130000}"/>
    <cellStyle name="4_tabellen_teil_iii_2011_l12 6 2 2 2 3" xfId="30450" xr:uid="{00000000-0005-0000-0000-000034130000}"/>
    <cellStyle name="4_tabellen_teil_iii_2011_l12 6 2 2 3" xfId="18489" xr:uid="{00000000-0005-0000-0000-000035130000}"/>
    <cellStyle name="4_tabellen_teil_iii_2011_l12 6 2 2 3 2" xfId="25626" xr:uid="{00000000-0005-0000-0000-000036130000}"/>
    <cellStyle name="4_tabellen_teil_iii_2011_l12 6 2 2 3 2 2" xfId="39941" xr:uid="{00000000-0005-0000-0000-000037130000}"/>
    <cellStyle name="4_tabellen_teil_iii_2011_l12 6 2 2 3 3" xfId="32804" xr:uid="{00000000-0005-0000-0000-000038130000}"/>
    <cellStyle name="4_tabellen_teil_iii_2011_l12 6 2 2 4" xfId="20014" xr:uid="{00000000-0005-0000-0000-000039130000}"/>
    <cellStyle name="4_tabellen_teil_iii_2011_l12 6 2 2 4 2" xfId="27151" xr:uid="{00000000-0005-0000-0000-00003A130000}"/>
    <cellStyle name="4_tabellen_teil_iii_2011_l12 6 2 2 4 2 2" xfId="41466" xr:uid="{00000000-0005-0000-0000-00003B130000}"/>
    <cellStyle name="4_tabellen_teil_iii_2011_l12 6 2 2 4 3" xfId="34329" xr:uid="{00000000-0005-0000-0000-00003C130000}"/>
    <cellStyle name="4_tabellen_teil_iii_2011_l12 6 2 2 5" xfId="21229" xr:uid="{00000000-0005-0000-0000-00003D130000}"/>
    <cellStyle name="4_tabellen_teil_iii_2011_l12 6 2 2 5 2" xfId="35544" xr:uid="{00000000-0005-0000-0000-00003E130000}"/>
    <cellStyle name="4_tabellen_teil_iii_2011_l12 6 2 2 6" xfId="28366" xr:uid="{00000000-0005-0000-0000-00003F130000}"/>
    <cellStyle name="4_tabellen_teil_iii_2011_l12 6 2 3" xfId="15158" xr:uid="{00000000-0005-0000-0000-000040130000}"/>
    <cellStyle name="4_tabellen_teil_iii_2011_l12 6 2 3 2" xfId="22317" xr:uid="{00000000-0005-0000-0000-000041130000}"/>
    <cellStyle name="4_tabellen_teil_iii_2011_l12 6 2 3 2 2" xfId="36632" xr:uid="{00000000-0005-0000-0000-000042130000}"/>
    <cellStyle name="4_tabellen_teil_iii_2011_l12 6 2 3 3" xfId="29473" xr:uid="{00000000-0005-0000-0000-000043130000}"/>
    <cellStyle name="4_tabellen_teil_iii_2011_l12 6 2 4" xfId="17512" xr:uid="{00000000-0005-0000-0000-000044130000}"/>
    <cellStyle name="4_tabellen_teil_iii_2011_l12 6 2 4 2" xfId="24649" xr:uid="{00000000-0005-0000-0000-000045130000}"/>
    <cellStyle name="4_tabellen_teil_iii_2011_l12 6 2 4 2 2" xfId="38964" xr:uid="{00000000-0005-0000-0000-000046130000}"/>
    <cellStyle name="4_tabellen_teil_iii_2011_l12 6 2 4 3" xfId="31827" xr:uid="{00000000-0005-0000-0000-000047130000}"/>
    <cellStyle name="4_tabellen_teil_iii_2011_l12 7" xfId="545" xr:uid="{00000000-0005-0000-0000-000048130000}"/>
    <cellStyle name="4_tabellen_teil_iii_2011_l12 7 2" xfId="12790" xr:uid="{00000000-0005-0000-0000-000049130000}"/>
    <cellStyle name="4_tabellen_teil_iii_2011_l12 7 2 2" xfId="14127" xr:uid="{00000000-0005-0000-0000-00004A130000}"/>
    <cellStyle name="4_tabellen_teil_iii_2011_l12 7 2 2 2" xfId="16496" xr:uid="{00000000-0005-0000-0000-00004B130000}"/>
    <cellStyle name="4_tabellen_teil_iii_2011_l12 7 2 2 2 2" xfId="23655" xr:uid="{00000000-0005-0000-0000-00004C130000}"/>
    <cellStyle name="4_tabellen_teil_iii_2011_l12 7 2 2 2 2 2" xfId="37970" xr:uid="{00000000-0005-0000-0000-00004D130000}"/>
    <cellStyle name="4_tabellen_teil_iii_2011_l12 7 2 2 2 3" xfId="30811" xr:uid="{00000000-0005-0000-0000-00004E130000}"/>
    <cellStyle name="4_tabellen_teil_iii_2011_l12 7 2 2 3" xfId="18850" xr:uid="{00000000-0005-0000-0000-00004F130000}"/>
    <cellStyle name="4_tabellen_teil_iii_2011_l12 7 2 2 3 2" xfId="25987" xr:uid="{00000000-0005-0000-0000-000050130000}"/>
    <cellStyle name="4_tabellen_teil_iii_2011_l12 7 2 2 3 2 2" xfId="40302" xr:uid="{00000000-0005-0000-0000-000051130000}"/>
    <cellStyle name="4_tabellen_teil_iii_2011_l12 7 2 2 3 3" xfId="33165" xr:uid="{00000000-0005-0000-0000-000052130000}"/>
    <cellStyle name="4_tabellen_teil_iii_2011_l12 7 2 2 4" xfId="20184" xr:uid="{00000000-0005-0000-0000-000053130000}"/>
    <cellStyle name="4_tabellen_teil_iii_2011_l12 7 2 2 4 2" xfId="27321" xr:uid="{00000000-0005-0000-0000-000054130000}"/>
    <cellStyle name="4_tabellen_teil_iii_2011_l12 7 2 2 4 2 2" xfId="41636" xr:uid="{00000000-0005-0000-0000-000055130000}"/>
    <cellStyle name="4_tabellen_teil_iii_2011_l12 7 2 2 4 3" xfId="34499" xr:uid="{00000000-0005-0000-0000-000056130000}"/>
    <cellStyle name="4_tabellen_teil_iii_2011_l12 7 2 2 5" xfId="21399" xr:uid="{00000000-0005-0000-0000-000057130000}"/>
    <cellStyle name="4_tabellen_teil_iii_2011_l12 7 2 2 5 2" xfId="35714" xr:uid="{00000000-0005-0000-0000-000058130000}"/>
    <cellStyle name="4_tabellen_teil_iii_2011_l12 7 2 2 6" xfId="28536" xr:uid="{00000000-0005-0000-0000-000059130000}"/>
    <cellStyle name="4_tabellen_teil_iii_2011_l12 7 2 3" xfId="15159" xr:uid="{00000000-0005-0000-0000-00005A130000}"/>
    <cellStyle name="4_tabellen_teil_iii_2011_l12 7 2 3 2" xfId="22318" xr:uid="{00000000-0005-0000-0000-00005B130000}"/>
    <cellStyle name="4_tabellen_teil_iii_2011_l12 7 2 3 2 2" xfId="36633" xr:uid="{00000000-0005-0000-0000-00005C130000}"/>
    <cellStyle name="4_tabellen_teil_iii_2011_l12 7 2 3 3" xfId="29474" xr:uid="{00000000-0005-0000-0000-00005D130000}"/>
    <cellStyle name="4_tabellen_teil_iii_2011_l12 7 2 4" xfId="17513" xr:uid="{00000000-0005-0000-0000-00005E130000}"/>
    <cellStyle name="4_tabellen_teil_iii_2011_l12 7 2 4 2" xfId="24650" xr:uid="{00000000-0005-0000-0000-00005F130000}"/>
    <cellStyle name="4_tabellen_teil_iii_2011_l12 7 2 4 2 2" xfId="38965" xr:uid="{00000000-0005-0000-0000-000060130000}"/>
    <cellStyle name="4_tabellen_teil_iii_2011_l12 7 2 4 3" xfId="31828" xr:uid="{00000000-0005-0000-0000-000061130000}"/>
    <cellStyle name="4_tabellen_teil_iii_2011_l12 8" xfId="546" xr:uid="{00000000-0005-0000-0000-000062130000}"/>
    <cellStyle name="4_tabellen_teil_iii_2011_l12 8 2" xfId="12791" xr:uid="{00000000-0005-0000-0000-000063130000}"/>
    <cellStyle name="4_tabellen_teil_iii_2011_l12 8 2 2" xfId="14858" xr:uid="{00000000-0005-0000-0000-000064130000}"/>
    <cellStyle name="4_tabellen_teil_iii_2011_l12 8 2 2 2" xfId="17221" xr:uid="{00000000-0005-0000-0000-000065130000}"/>
    <cellStyle name="4_tabellen_teil_iii_2011_l12 8 2 2 2 2" xfId="24358" xr:uid="{00000000-0005-0000-0000-000066130000}"/>
    <cellStyle name="4_tabellen_teil_iii_2011_l12 8 2 2 2 2 2" xfId="38673" xr:uid="{00000000-0005-0000-0000-000067130000}"/>
    <cellStyle name="4_tabellen_teil_iii_2011_l12 8 2 2 2 3" xfId="31536" xr:uid="{00000000-0005-0000-0000-000068130000}"/>
    <cellStyle name="4_tabellen_teil_iii_2011_l12 8 2 2 3" xfId="19575" xr:uid="{00000000-0005-0000-0000-000069130000}"/>
    <cellStyle name="4_tabellen_teil_iii_2011_l12 8 2 2 3 2" xfId="26712" xr:uid="{00000000-0005-0000-0000-00006A130000}"/>
    <cellStyle name="4_tabellen_teil_iii_2011_l12 8 2 2 3 2 2" xfId="41027" xr:uid="{00000000-0005-0000-0000-00006B130000}"/>
    <cellStyle name="4_tabellen_teil_iii_2011_l12 8 2 2 3 3" xfId="33890" xr:uid="{00000000-0005-0000-0000-00006C130000}"/>
    <cellStyle name="4_tabellen_teil_iii_2011_l12 8 2 2 4" xfId="20851" xr:uid="{00000000-0005-0000-0000-00006D130000}"/>
    <cellStyle name="4_tabellen_teil_iii_2011_l12 8 2 2 4 2" xfId="27988" xr:uid="{00000000-0005-0000-0000-00006E130000}"/>
    <cellStyle name="4_tabellen_teil_iii_2011_l12 8 2 2 4 2 2" xfId="42303" xr:uid="{00000000-0005-0000-0000-00006F130000}"/>
    <cellStyle name="4_tabellen_teil_iii_2011_l12 8 2 2 4 3" xfId="35166" xr:uid="{00000000-0005-0000-0000-000070130000}"/>
    <cellStyle name="4_tabellen_teil_iii_2011_l12 8 2 2 5" xfId="22027" xr:uid="{00000000-0005-0000-0000-000071130000}"/>
    <cellStyle name="4_tabellen_teil_iii_2011_l12 8 2 2 5 2" xfId="36342" xr:uid="{00000000-0005-0000-0000-000072130000}"/>
    <cellStyle name="4_tabellen_teil_iii_2011_l12 8 2 2 6" xfId="29183" xr:uid="{00000000-0005-0000-0000-000073130000}"/>
    <cellStyle name="4_tabellen_teil_iii_2011_l12 8 2 3" xfId="15160" xr:uid="{00000000-0005-0000-0000-000074130000}"/>
    <cellStyle name="4_tabellen_teil_iii_2011_l12 8 2 3 2" xfId="22319" xr:uid="{00000000-0005-0000-0000-000075130000}"/>
    <cellStyle name="4_tabellen_teil_iii_2011_l12 8 2 3 2 2" xfId="36634" xr:uid="{00000000-0005-0000-0000-000076130000}"/>
    <cellStyle name="4_tabellen_teil_iii_2011_l12 8 2 3 3" xfId="29475" xr:uid="{00000000-0005-0000-0000-000077130000}"/>
    <cellStyle name="4_tabellen_teil_iii_2011_l12 8 2 4" xfId="17514" xr:uid="{00000000-0005-0000-0000-000078130000}"/>
    <cellStyle name="4_tabellen_teil_iii_2011_l12 8 2 4 2" xfId="24651" xr:uid="{00000000-0005-0000-0000-000079130000}"/>
    <cellStyle name="4_tabellen_teil_iii_2011_l12 8 2 4 2 2" xfId="38966" xr:uid="{00000000-0005-0000-0000-00007A130000}"/>
    <cellStyle name="4_tabellen_teil_iii_2011_l12 8 2 4 3" xfId="31829" xr:uid="{00000000-0005-0000-0000-00007B130000}"/>
    <cellStyle name="4_tabellen_teil_iii_2011_l12 9" xfId="12767" xr:uid="{00000000-0005-0000-0000-00007C130000}"/>
    <cellStyle name="4_tabellen_teil_iii_2011_l12 9 2" xfId="14884" xr:uid="{00000000-0005-0000-0000-00007D130000}"/>
    <cellStyle name="4_tabellen_teil_iii_2011_l12 9 2 2" xfId="17247" xr:uid="{00000000-0005-0000-0000-00007E130000}"/>
    <cellStyle name="4_tabellen_teil_iii_2011_l12 9 2 2 2" xfId="24384" xr:uid="{00000000-0005-0000-0000-00007F130000}"/>
    <cellStyle name="4_tabellen_teil_iii_2011_l12 9 2 2 2 2" xfId="38699" xr:uid="{00000000-0005-0000-0000-000080130000}"/>
    <cellStyle name="4_tabellen_teil_iii_2011_l12 9 2 2 3" xfId="31562" xr:uid="{00000000-0005-0000-0000-000081130000}"/>
    <cellStyle name="4_tabellen_teil_iii_2011_l12 9 2 3" xfId="19601" xr:uid="{00000000-0005-0000-0000-000082130000}"/>
    <cellStyle name="4_tabellen_teil_iii_2011_l12 9 2 3 2" xfId="26738" xr:uid="{00000000-0005-0000-0000-000083130000}"/>
    <cellStyle name="4_tabellen_teil_iii_2011_l12 9 2 3 2 2" xfId="41053" xr:uid="{00000000-0005-0000-0000-000084130000}"/>
    <cellStyle name="4_tabellen_teil_iii_2011_l12 9 2 3 3" xfId="33916" xr:uid="{00000000-0005-0000-0000-000085130000}"/>
    <cellStyle name="4_tabellen_teil_iii_2011_l12 9 2 4" xfId="20877" xr:uid="{00000000-0005-0000-0000-000086130000}"/>
    <cellStyle name="4_tabellen_teil_iii_2011_l12 9 2 4 2" xfId="28014" xr:uid="{00000000-0005-0000-0000-000087130000}"/>
    <cellStyle name="4_tabellen_teil_iii_2011_l12 9 2 4 2 2" xfId="42329" xr:uid="{00000000-0005-0000-0000-000088130000}"/>
    <cellStyle name="4_tabellen_teil_iii_2011_l12 9 2 4 3" xfId="35192" xr:uid="{00000000-0005-0000-0000-000089130000}"/>
    <cellStyle name="4_tabellen_teil_iii_2011_l12 9 2 5" xfId="22053" xr:uid="{00000000-0005-0000-0000-00008A130000}"/>
    <cellStyle name="4_tabellen_teil_iii_2011_l12 9 2 5 2" xfId="36368" xr:uid="{00000000-0005-0000-0000-00008B130000}"/>
    <cellStyle name="4_tabellen_teil_iii_2011_l12 9 2 6" xfId="29209" xr:uid="{00000000-0005-0000-0000-00008C130000}"/>
    <cellStyle name="4_tabellen_teil_iii_2011_l12 9 3" xfId="15136" xr:uid="{00000000-0005-0000-0000-00008D130000}"/>
    <cellStyle name="4_tabellen_teil_iii_2011_l12 9 3 2" xfId="22295" xr:uid="{00000000-0005-0000-0000-00008E130000}"/>
    <cellStyle name="4_tabellen_teil_iii_2011_l12 9 3 2 2" xfId="36610" xr:uid="{00000000-0005-0000-0000-00008F130000}"/>
    <cellStyle name="4_tabellen_teil_iii_2011_l12 9 3 3" xfId="29451" xr:uid="{00000000-0005-0000-0000-000090130000}"/>
    <cellStyle name="4_tabellen_teil_iii_2011_l12 9 4" xfId="17490" xr:uid="{00000000-0005-0000-0000-000091130000}"/>
    <cellStyle name="4_tabellen_teil_iii_2011_l12 9 4 2" xfId="24627" xr:uid="{00000000-0005-0000-0000-000092130000}"/>
    <cellStyle name="4_tabellen_teil_iii_2011_l12 9 4 2 2" xfId="38942" xr:uid="{00000000-0005-0000-0000-000093130000}"/>
    <cellStyle name="4_tabellen_teil_iii_2011_l12 9 4 3" xfId="31805" xr:uid="{00000000-0005-0000-0000-000094130000}"/>
    <cellStyle name="40 % - Akzent1 10" xfId="7184" xr:uid="{00000000-0005-0000-0000-000095130000}"/>
    <cellStyle name="40 % - Akzent1 10 2" xfId="9022" xr:uid="{00000000-0005-0000-0000-000096130000}"/>
    <cellStyle name="40 % - Akzent1 11" xfId="7185" xr:uid="{00000000-0005-0000-0000-000097130000}"/>
    <cellStyle name="40 % - Akzent1 11 2" xfId="9188" xr:uid="{00000000-0005-0000-0000-000098130000}"/>
    <cellStyle name="40 % - Akzent1 11 3" xfId="9023" xr:uid="{00000000-0005-0000-0000-000099130000}"/>
    <cellStyle name="40 % - Akzent1 12" xfId="7186" xr:uid="{00000000-0005-0000-0000-00009A130000}"/>
    <cellStyle name="40 % - Akzent1 12 2" xfId="9189" xr:uid="{00000000-0005-0000-0000-00009B130000}"/>
    <cellStyle name="40 % - Akzent1 12 3" xfId="9024" xr:uid="{00000000-0005-0000-0000-00009C130000}"/>
    <cellStyle name="40 % - Akzent1 13" xfId="7187" xr:uid="{00000000-0005-0000-0000-00009D130000}"/>
    <cellStyle name="40 % - Akzent1 13 2" xfId="9190" xr:uid="{00000000-0005-0000-0000-00009E130000}"/>
    <cellStyle name="40 % - Akzent1 13 3" xfId="9025" xr:uid="{00000000-0005-0000-0000-00009F130000}"/>
    <cellStyle name="40 % - Akzent1 14" xfId="7188" xr:uid="{00000000-0005-0000-0000-0000A0130000}"/>
    <cellStyle name="40 % - Akzent1 14 2" xfId="9026" xr:uid="{00000000-0005-0000-0000-0000A1130000}"/>
    <cellStyle name="40 % - Akzent1 15" xfId="7189" xr:uid="{00000000-0005-0000-0000-0000A2130000}"/>
    <cellStyle name="40 % - Akzent1 15 2" xfId="9222" xr:uid="{00000000-0005-0000-0000-0000A3130000}"/>
    <cellStyle name="40 % - Akzent1 16" xfId="7190" xr:uid="{00000000-0005-0000-0000-0000A4130000}"/>
    <cellStyle name="40 % - Akzent1 16 2" xfId="9223" xr:uid="{00000000-0005-0000-0000-0000A5130000}"/>
    <cellStyle name="40 % - Akzent1 17" xfId="7345" xr:uid="{00000000-0005-0000-0000-0000A6130000}"/>
    <cellStyle name="40 % - Akzent1 2" xfId="217" xr:uid="{00000000-0005-0000-0000-0000A7130000}"/>
    <cellStyle name="40 % - Akzent1 2 2" xfId="547" xr:uid="{00000000-0005-0000-0000-0000A8130000}"/>
    <cellStyle name="40 % - Akzent1 2 2 2" xfId="7191" xr:uid="{00000000-0005-0000-0000-0000A9130000}"/>
    <cellStyle name="40 % - Akzent1 2 2 3" xfId="9087" xr:uid="{00000000-0005-0000-0000-0000AA130000}"/>
    <cellStyle name="40 % - Akzent1 2 3" xfId="7192" xr:uid="{00000000-0005-0000-0000-0000AB130000}"/>
    <cellStyle name="40 % - Akzent1 2 3 2" xfId="8700" xr:uid="{00000000-0005-0000-0000-0000AC130000}"/>
    <cellStyle name="40 % - Akzent1 2 3 3" xfId="11884" xr:uid="{00000000-0005-0000-0000-0000AD130000}"/>
    <cellStyle name="40 % - Akzent1 2 3 4" xfId="11376" xr:uid="{00000000-0005-0000-0000-0000AE130000}"/>
    <cellStyle name="40 % - Akzent1 2 4" xfId="7193" xr:uid="{00000000-0005-0000-0000-0000AF130000}"/>
    <cellStyle name="40 % - Akzent1 2 4 2" xfId="10935" xr:uid="{00000000-0005-0000-0000-0000B0130000}"/>
    <cellStyle name="40 % - Akzent1 2 5" xfId="7194" xr:uid="{00000000-0005-0000-0000-0000B1130000}"/>
    <cellStyle name="40 % - Akzent1 2 5 2" xfId="10936" xr:uid="{00000000-0005-0000-0000-0000B2130000}"/>
    <cellStyle name="40 % - Akzent1 2 6" xfId="7195" xr:uid="{00000000-0005-0000-0000-0000B3130000}"/>
    <cellStyle name="40 % - Akzent1 2 6 2" xfId="10937" xr:uid="{00000000-0005-0000-0000-0000B4130000}"/>
    <cellStyle name="40 % - Akzent1 2 7" xfId="10721" xr:uid="{00000000-0005-0000-0000-0000B5130000}"/>
    <cellStyle name="40 % - Akzent1 3" xfId="548" xr:uid="{00000000-0005-0000-0000-0000B6130000}"/>
    <cellStyle name="40 % - Akzent1 3 2" xfId="549" xr:uid="{00000000-0005-0000-0000-0000B7130000}"/>
    <cellStyle name="40 % - Akzent1 3 2 2" xfId="7196" xr:uid="{00000000-0005-0000-0000-0000B8130000}"/>
    <cellStyle name="40 % - Akzent1 3 2 3" xfId="9105" xr:uid="{00000000-0005-0000-0000-0000B9130000}"/>
    <cellStyle name="40 % - Akzent1 3 3" xfId="550" xr:uid="{00000000-0005-0000-0000-0000BA130000}"/>
    <cellStyle name="40 % - Akzent1 3 4" xfId="10722" xr:uid="{00000000-0005-0000-0000-0000BB130000}"/>
    <cellStyle name="40 % - Akzent1 3 4 2" xfId="12096" xr:uid="{00000000-0005-0000-0000-0000BC130000}"/>
    <cellStyle name="40 % - Akzent1 3 4 3" xfId="11377" xr:uid="{00000000-0005-0000-0000-0000BD130000}"/>
    <cellStyle name="40 % - Akzent1 4" xfId="551" xr:uid="{00000000-0005-0000-0000-0000BE130000}"/>
    <cellStyle name="40 % - Akzent1 4 2" xfId="552" xr:uid="{00000000-0005-0000-0000-0000BF130000}"/>
    <cellStyle name="40 % - Akzent1 4 2 2" xfId="7198" xr:uid="{00000000-0005-0000-0000-0000C0130000}"/>
    <cellStyle name="40 % - Akzent1 4 2 3" xfId="10938" xr:uid="{00000000-0005-0000-0000-0000C1130000}"/>
    <cellStyle name="40 % - Akzent1 4 3" xfId="7197" xr:uid="{00000000-0005-0000-0000-0000C2130000}"/>
    <cellStyle name="40 % - Akzent1 4 3 2" xfId="11885" xr:uid="{00000000-0005-0000-0000-0000C3130000}"/>
    <cellStyle name="40 % - Akzent1 4 3 3" xfId="11378" xr:uid="{00000000-0005-0000-0000-0000C4130000}"/>
    <cellStyle name="40 % - Akzent1 5" xfId="553" xr:uid="{00000000-0005-0000-0000-0000C5130000}"/>
    <cellStyle name="40 % - Akzent1 5 2" xfId="7200" xr:uid="{00000000-0005-0000-0000-0000C6130000}"/>
    <cellStyle name="40 % - Akzent1 5 2 2" xfId="9127" xr:uid="{00000000-0005-0000-0000-0000C7130000}"/>
    <cellStyle name="40 % - Akzent1 5 2 2 2" xfId="12046" xr:uid="{00000000-0005-0000-0000-0000C8130000}"/>
    <cellStyle name="40 % - Akzent1 5 2 2 3" xfId="11886" xr:uid="{00000000-0005-0000-0000-0000C9130000}"/>
    <cellStyle name="40 % - Akzent1 5 3" xfId="7201" xr:uid="{00000000-0005-0000-0000-0000CA130000}"/>
    <cellStyle name="40 % - Akzent1 5 4" xfId="7199" xr:uid="{00000000-0005-0000-0000-0000CB130000}"/>
    <cellStyle name="40 % - Akzent1 5 5" xfId="8850" xr:uid="{00000000-0005-0000-0000-0000CC130000}"/>
    <cellStyle name="40 % - Akzent1 6" xfId="7202" xr:uid="{00000000-0005-0000-0000-0000CD130000}"/>
    <cellStyle name="40 % - Akzent1 6 2" xfId="7203" xr:uid="{00000000-0005-0000-0000-0000CE130000}"/>
    <cellStyle name="40 % - Akzent1 6 2 2" xfId="8970" xr:uid="{00000000-0005-0000-0000-0000CF130000}"/>
    <cellStyle name="40 % - Akzent1 6 3" xfId="7204" xr:uid="{00000000-0005-0000-0000-0000D0130000}"/>
    <cellStyle name="40 % - Akzent1 6 3 2" xfId="8701" xr:uid="{00000000-0005-0000-0000-0000D1130000}"/>
    <cellStyle name="40 % - Akzent1 6 4" xfId="7205" xr:uid="{00000000-0005-0000-0000-0000D2130000}"/>
    <cellStyle name="40 % - Akzent1 6 4 2" xfId="9128" xr:uid="{00000000-0005-0000-0000-0000D3130000}"/>
    <cellStyle name="40 % - Akzent1 6 5" xfId="8904" xr:uid="{00000000-0005-0000-0000-0000D4130000}"/>
    <cellStyle name="40 % - Akzent1 6 5 2" xfId="11989" xr:uid="{00000000-0005-0000-0000-0000D5130000}"/>
    <cellStyle name="40 % - Akzent1 6 5 3" xfId="11887" xr:uid="{00000000-0005-0000-0000-0000D6130000}"/>
    <cellStyle name="40 % - Akzent1 7" xfId="7206" xr:uid="{00000000-0005-0000-0000-0000D7130000}"/>
    <cellStyle name="40 % - Akzent1 7 2" xfId="7207" xr:uid="{00000000-0005-0000-0000-0000D8130000}"/>
    <cellStyle name="40 % - Akzent1 7 2 2" xfId="9153" xr:uid="{00000000-0005-0000-0000-0000D9130000}"/>
    <cellStyle name="40 % - Akzent1 7 3" xfId="7208" xr:uid="{00000000-0005-0000-0000-0000DA130000}"/>
    <cellStyle name="40 % - Akzent1 7 3 2" xfId="10939" xr:uid="{00000000-0005-0000-0000-0000DB130000}"/>
    <cellStyle name="40 % - Akzent1 7 4" xfId="8905" xr:uid="{00000000-0005-0000-0000-0000DC130000}"/>
    <cellStyle name="40 % - Akzent1 7 4 2" xfId="11990" xr:uid="{00000000-0005-0000-0000-0000DD130000}"/>
    <cellStyle name="40 % - Akzent1 7 4 3" xfId="11888" xr:uid="{00000000-0005-0000-0000-0000DE130000}"/>
    <cellStyle name="40 % - Akzent1 8" xfId="7209" xr:uid="{00000000-0005-0000-0000-0000DF130000}"/>
    <cellStyle name="40 % - Akzent1 8 2" xfId="8906" xr:uid="{00000000-0005-0000-0000-0000E0130000}"/>
    <cellStyle name="40 % - Akzent1 8 2 2" xfId="11991" xr:uid="{00000000-0005-0000-0000-0000E1130000}"/>
    <cellStyle name="40 % - Akzent1 8 2 3" xfId="11889" xr:uid="{00000000-0005-0000-0000-0000E2130000}"/>
    <cellStyle name="40 % - Akzent1 9" xfId="7210" xr:uid="{00000000-0005-0000-0000-0000E3130000}"/>
    <cellStyle name="40 % - Akzent1 9 2" xfId="9154" xr:uid="{00000000-0005-0000-0000-0000E4130000}"/>
    <cellStyle name="40 % - Akzent1 9 3" xfId="9027" xr:uid="{00000000-0005-0000-0000-0000E5130000}"/>
    <cellStyle name="40 % - Akzent2 10" xfId="7211" xr:uid="{00000000-0005-0000-0000-0000E6130000}"/>
    <cellStyle name="40 % - Akzent2 11" xfId="7212" xr:uid="{00000000-0005-0000-0000-0000E7130000}"/>
    <cellStyle name="40 % - Akzent2 11 2" xfId="9191" xr:uid="{00000000-0005-0000-0000-0000E8130000}"/>
    <cellStyle name="40 % - Akzent2 12" xfId="7213" xr:uid="{00000000-0005-0000-0000-0000E9130000}"/>
    <cellStyle name="40 % - Akzent2 12 2" xfId="9192" xr:uid="{00000000-0005-0000-0000-0000EA130000}"/>
    <cellStyle name="40 % - Akzent2 13" xfId="7214" xr:uid="{00000000-0005-0000-0000-0000EB130000}"/>
    <cellStyle name="40 % - Akzent2 13 2" xfId="9193" xr:uid="{00000000-0005-0000-0000-0000EC130000}"/>
    <cellStyle name="40 % - Akzent2 14" xfId="7215" xr:uid="{00000000-0005-0000-0000-0000ED130000}"/>
    <cellStyle name="40 % - Akzent2 15" xfId="7216" xr:uid="{00000000-0005-0000-0000-0000EE130000}"/>
    <cellStyle name="40 % - Akzent2 15 2" xfId="9224" xr:uid="{00000000-0005-0000-0000-0000EF130000}"/>
    <cellStyle name="40 % - Akzent2 16" xfId="7217" xr:uid="{00000000-0005-0000-0000-0000F0130000}"/>
    <cellStyle name="40 % - Akzent2 16 2" xfId="9225" xr:uid="{00000000-0005-0000-0000-0000F1130000}"/>
    <cellStyle name="40 % - Akzent2 17" xfId="7347" xr:uid="{00000000-0005-0000-0000-0000F2130000}"/>
    <cellStyle name="40 % - Akzent2 2" xfId="218" xr:uid="{00000000-0005-0000-0000-0000F3130000}"/>
    <cellStyle name="40 % - Akzent2 2 2" xfId="554" xr:uid="{00000000-0005-0000-0000-0000F4130000}"/>
    <cellStyle name="40 % - Akzent2 2 2 2" xfId="9089" xr:uid="{00000000-0005-0000-0000-0000F5130000}"/>
    <cellStyle name="40 % - Akzent2 2 3" xfId="7218" xr:uid="{00000000-0005-0000-0000-0000F6130000}"/>
    <cellStyle name="40 % - Akzent2 2 3 2" xfId="8702" xr:uid="{00000000-0005-0000-0000-0000F7130000}"/>
    <cellStyle name="40 % - Akzent2 2 3 3" xfId="11890" xr:uid="{00000000-0005-0000-0000-0000F8130000}"/>
    <cellStyle name="40 % - Akzent2 2 3 4" xfId="11379" xr:uid="{00000000-0005-0000-0000-0000F9130000}"/>
    <cellStyle name="40 % - Akzent2 2 4" xfId="7219" xr:uid="{00000000-0005-0000-0000-0000FA130000}"/>
    <cellStyle name="40 % - Akzent2 2 5" xfId="7220" xr:uid="{00000000-0005-0000-0000-0000FB130000}"/>
    <cellStyle name="40 % - Akzent2 2 5 2" xfId="10940" xr:uid="{00000000-0005-0000-0000-0000FC130000}"/>
    <cellStyle name="40 % - Akzent2 2 6" xfId="7221" xr:uid="{00000000-0005-0000-0000-0000FD130000}"/>
    <cellStyle name="40 % - Akzent2 2 6 2" xfId="10941" xr:uid="{00000000-0005-0000-0000-0000FE130000}"/>
    <cellStyle name="40 % - Akzent2 2 7" xfId="10723" xr:uid="{00000000-0005-0000-0000-0000FF130000}"/>
    <cellStyle name="40 % - Akzent2 3" xfId="555" xr:uid="{00000000-0005-0000-0000-000000140000}"/>
    <cellStyle name="40 % - Akzent2 3 2" xfId="556" xr:uid="{00000000-0005-0000-0000-000001140000}"/>
    <cellStyle name="40 % - Akzent2 3 2 2" xfId="7222" xr:uid="{00000000-0005-0000-0000-000002140000}"/>
    <cellStyle name="40 % - Akzent2 3 2 3" xfId="9106" xr:uid="{00000000-0005-0000-0000-000003140000}"/>
    <cellStyle name="40 % - Akzent2 3 3" xfId="557" xr:uid="{00000000-0005-0000-0000-000004140000}"/>
    <cellStyle name="40 % - Akzent2 3 4" xfId="11380" xr:uid="{00000000-0005-0000-0000-000005140000}"/>
    <cellStyle name="40 % - Akzent2 4" xfId="558" xr:uid="{00000000-0005-0000-0000-000006140000}"/>
    <cellStyle name="40 % - Akzent2 4 2" xfId="559" xr:uid="{00000000-0005-0000-0000-000007140000}"/>
    <cellStyle name="40 % - Akzent2 4 2 2" xfId="7224" xr:uid="{00000000-0005-0000-0000-000008140000}"/>
    <cellStyle name="40 % - Akzent2 4 2 3" xfId="10942" xr:uid="{00000000-0005-0000-0000-000009140000}"/>
    <cellStyle name="40 % - Akzent2 4 3" xfId="7223" xr:uid="{00000000-0005-0000-0000-00000A140000}"/>
    <cellStyle name="40 % - Akzent2 5" xfId="560" xr:uid="{00000000-0005-0000-0000-00000B140000}"/>
    <cellStyle name="40 % - Akzent2 5 2" xfId="7226" xr:uid="{00000000-0005-0000-0000-00000C140000}"/>
    <cellStyle name="40 % - Akzent2 5 3" xfId="7227" xr:uid="{00000000-0005-0000-0000-00000D140000}"/>
    <cellStyle name="40 % - Akzent2 5 4" xfId="7225" xr:uid="{00000000-0005-0000-0000-00000E140000}"/>
    <cellStyle name="40 % - Akzent2 6" xfId="7228" xr:uid="{00000000-0005-0000-0000-00000F140000}"/>
    <cellStyle name="40 % - Akzent2 6 2" xfId="7229" xr:uid="{00000000-0005-0000-0000-000010140000}"/>
    <cellStyle name="40 % - Akzent2 6 3" xfId="7230" xr:uid="{00000000-0005-0000-0000-000011140000}"/>
    <cellStyle name="40 % - Akzent2 6 3 2" xfId="8703" xr:uid="{00000000-0005-0000-0000-000012140000}"/>
    <cellStyle name="40 % - Akzent2 6 4" xfId="7231" xr:uid="{00000000-0005-0000-0000-000013140000}"/>
    <cellStyle name="40 % - Akzent2 7" xfId="7232" xr:uid="{00000000-0005-0000-0000-000014140000}"/>
    <cellStyle name="40 % - Akzent2 7 2" xfId="7233" xr:uid="{00000000-0005-0000-0000-000015140000}"/>
    <cellStyle name="40 % - Akzent2 7 3" xfId="7234" xr:uid="{00000000-0005-0000-0000-000016140000}"/>
    <cellStyle name="40 % - Akzent2 7 3 2" xfId="10943" xr:uid="{00000000-0005-0000-0000-000017140000}"/>
    <cellStyle name="40 % - Akzent2 7 4" xfId="11891" xr:uid="{00000000-0005-0000-0000-000018140000}"/>
    <cellStyle name="40 % - Akzent2 8" xfId="7235" xr:uid="{00000000-0005-0000-0000-000019140000}"/>
    <cellStyle name="40 % - Akzent2 9" xfId="7236" xr:uid="{00000000-0005-0000-0000-00001A140000}"/>
    <cellStyle name="40 % - Akzent2 9 2" xfId="9155" xr:uid="{00000000-0005-0000-0000-00001B140000}"/>
    <cellStyle name="40 % - Akzent3 10" xfId="7237" xr:uid="{00000000-0005-0000-0000-00001C140000}"/>
    <cellStyle name="40 % - Akzent3 10 2" xfId="9028" xr:uid="{00000000-0005-0000-0000-00001D140000}"/>
    <cellStyle name="40 % - Akzent3 11" xfId="7238" xr:uid="{00000000-0005-0000-0000-00001E140000}"/>
    <cellStyle name="40 % - Akzent3 11 2" xfId="9194" xr:uid="{00000000-0005-0000-0000-00001F140000}"/>
    <cellStyle name="40 % - Akzent3 11 3" xfId="9029" xr:uid="{00000000-0005-0000-0000-000020140000}"/>
    <cellStyle name="40 % - Akzent3 12" xfId="7239" xr:uid="{00000000-0005-0000-0000-000021140000}"/>
    <cellStyle name="40 % - Akzent3 12 2" xfId="9195" xr:uid="{00000000-0005-0000-0000-000022140000}"/>
    <cellStyle name="40 % - Akzent3 12 3" xfId="9030" xr:uid="{00000000-0005-0000-0000-000023140000}"/>
    <cellStyle name="40 % - Akzent3 13" xfId="7240" xr:uid="{00000000-0005-0000-0000-000024140000}"/>
    <cellStyle name="40 % - Akzent3 13 2" xfId="9196" xr:uid="{00000000-0005-0000-0000-000025140000}"/>
    <cellStyle name="40 % - Akzent3 13 3" xfId="9031" xr:uid="{00000000-0005-0000-0000-000026140000}"/>
    <cellStyle name="40 % - Akzent3 14" xfId="7241" xr:uid="{00000000-0005-0000-0000-000027140000}"/>
    <cellStyle name="40 % - Akzent3 14 2" xfId="9032" xr:uid="{00000000-0005-0000-0000-000028140000}"/>
    <cellStyle name="40 % - Akzent3 15" xfId="7242" xr:uid="{00000000-0005-0000-0000-000029140000}"/>
    <cellStyle name="40 % - Akzent3 15 2" xfId="9226" xr:uid="{00000000-0005-0000-0000-00002A140000}"/>
    <cellStyle name="40 % - Akzent3 16" xfId="7243" xr:uid="{00000000-0005-0000-0000-00002B140000}"/>
    <cellStyle name="40 % - Akzent3 16 2" xfId="9227" xr:uid="{00000000-0005-0000-0000-00002C140000}"/>
    <cellStyle name="40 % - Akzent3 17" xfId="7349" xr:uid="{00000000-0005-0000-0000-00002D140000}"/>
    <cellStyle name="40 % - Akzent3 2" xfId="219" xr:uid="{00000000-0005-0000-0000-00002E140000}"/>
    <cellStyle name="40 % - Akzent3 2 2" xfId="561" xr:uid="{00000000-0005-0000-0000-00002F140000}"/>
    <cellStyle name="40 % - Akzent3 2 2 2" xfId="3220" xr:uid="{00000000-0005-0000-0000-000030140000}"/>
    <cellStyle name="40 % - Akzent3 2 2 3" xfId="7244" xr:uid="{00000000-0005-0000-0000-000031140000}"/>
    <cellStyle name="40 % - Akzent3 2 2 4" xfId="9091" xr:uid="{00000000-0005-0000-0000-000032140000}"/>
    <cellStyle name="40 % - Akzent3 2 2 4 2" xfId="12037" xr:uid="{00000000-0005-0000-0000-000033140000}"/>
    <cellStyle name="40 % - Akzent3 2 2 4 3" xfId="11548" xr:uid="{00000000-0005-0000-0000-000034140000}"/>
    <cellStyle name="40 % - Akzent3 2 3" xfId="7245" xr:uid="{00000000-0005-0000-0000-000035140000}"/>
    <cellStyle name="40 % - Akzent3 2 3 2" xfId="8704" xr:uid="{00000000-0005-0000-0000-000036140000}"/>
    <cellStyle name="40 % - Akzent3 2 3 3" xfId="11892" xr:uid="{00000000-0005-0000-0000-000037140000}"/>
    <cellStyle name="40 % - Akzent3 2 3 4" xfId="11381" xr:uid="{00000000-0005-0000-0000-000038140000}"/>
    <cellStyle name="40 % - Akzent3 2 4" xfId="7246" xr:uid="{00000000-0005-0000-0000-000039140000}"/>
    <cellStyle name="40 % - Akzent3 2 4 2" xfId="10944" xr:uid="{00000000-0005-0000-0000-00003A140000}"/>
    <cellStyle name="40 % - Akzent3 2 5" xfId="7247" xr:uid="{00000000-0005-0000-0000-00003B140000}"/>
    <cellStyle name="40 % - Akzent3 2 5 2" xfId="10945" xr:uid="{00000000-0005-0000-0000-00003C140000}"/>
    <cellStyle name="40 % - Akzent3 2 6" xfId="7248" xr:uid="{00000000-0005-0000-0000-00003D140000}"/>
    <cellStyle name="40 % - Akzent3 2 6 2" xfId="10946" xr:uid="{00000000-0005-0000-0000-00003E140000}"/>
    <cellStyle name="40 % - Akzent3 2 7" xfId="10724" xr:uid="{00000000-0005-0000-0000-00003F140000}"/>
    <cellStyle name="40 % - Akzent3 3" xfId="562" xr:uid="{00000000-0005-0000-0000-000040140000}"/>
    <cellStyle name="40 % - Akzent3 3 2" xfId="563" xr:uid="{00000000-0005-0000-0000-000041140000}"/>
    <cellStyle name="40 % - Akzent3 3 2 2" xfId="7249" xr:uid="{00000000-0005-0000-0000-000042140000}"/>
    <cellStyle name="40 % - Akzent3 3 2 3" xfId="9107" xr:uid="{00000000-0005-0000-0000-000043140000}"/>
    <cellStyle name="40 % - Akzent3 3 3" xfId="564" xr:uid="{00000000-0005-0000-0000-000044140000}"/>
    <cellStyle name="40 % - Akzent3 3 3 2" xfId="3221" xr:uid="{00000000-0005-0000-0000-000045140000}"/>
    <cellStyle name="40 % - Akzent3 3 3 3" xfId="11549" xr:uid="{00000000-0005-0000-0000-000046140000}"/>
    <cellStyle name="40 % - Akzent3 3 4" xfId="10725" xr:uid="{00000000-0005-0000-0000-000047140000}"/>
    <cellStyle name="40 % - Akzent3 3 4 2" xfId="12097" xr:uid="{00000000-0005-0000-0000-000048140000}"/>
    <cellStyle name="40 % - Akzent3 3 4 3" xfId="11382" xr:uid="{00000000-0005-0000-0000-000049140000}"/>
    <cellStyle name="40 % - Akzent3 4" xfId="565" xr:uid="{00000000-0005-0000-0000-00004A140000}"/>
    <cellStyle name="40 % - Akzent3 4 2" xfId="566" xr:uid="{00000000-0005-0000-0000-00004B140000}"/>
    <cellStyle name="40 % - Akzent3 4 2 2" xfId="3222" xr:uid="{00000000-0005-0000-0000-00004C140000}"/>
    <cellStyle name="40 % - Akzent3 4 2 3" xfId="7251" xr:uid="{00000000-0005-0000-0000-00004D140000}"/>
    <cellStyle name="40 % - Akzent3 4 2 4" xfId="10947" xr:uid="{00000000-0005-0000-0000-00004E140000}"/>
    <cellStyle name="40 % - Akzent3 4 2 4 2" xfId="12139" xr:uid="{00000000-0005-0000-0000-00004F140000}"/>
    <cellStyle name="40 % - Akzent3 4 2 4 3" xfId="11550" xr:uid="{00000000-0005-0000-0000-000050140000}"/>
    <cellStyle name="40 % - Akzent3 4 2 4 4" xfId="12171" xr:uid="{00000000-0005-0000-0000-000051140000}"/>
    <cellStyle name="40 % - Akzent3 4 2 4 5" xfId="12241" xr:uid="{00000000-0005-0000-0000-000052140000}"/>
    <cellStyle name="40 % - Akzent3 4 3" xfId="7250" xr:uid="{00000000-0005-0000-0000-000053140000}"/>
    <cellStyle name="40 % - Akzent3 4 3 2" xfId="11893" xr:uid="{00000000-0005-0000-0000-000054140000}"/>
    <cellStyle name="40 % - Akzent3 4 3 3" xfId="11383" xr:uid="{00000000-0005-0000-0000-000055140000}"/>
    <cellStyle name="40 % - Akzent3 5" xfId="567" xr:uid="{00000000-0005-0000-0000-000056140000}"/>
    <cellStyle name="40 % - Akzent3 5 2" xfId="7253" xr:uid="{00000000-0005-0000-0000-000057140000}"/>
    <cellStyle name="40 % - Akzent3 5 2 2" xfId="9129" xr:uid="{00000000-0005-0000-0000-000058140000}"/>
    <cellStyle name="40 % - Akzent3 5 2 2 2" xfId="12047" xr:uid="{00000000-0005-0000-0000-000059140000}"/>
    <cellStyle name="40 % - Akzent3 5 2 2 3" xfId="11894" xr:uid="{00000000-0005-0000-0000-00005A140000}"/>
    <cellStyle name="40 % - Akzent3 5 3" xfId="7254" xr:uid="{00000000-0005-0000-0000-00005B140000}"/>
    <cellStyle name="40 % - Akzent3 5 4" xfId="7252" xr:uid="{00000000-0005-0000-0000-00005C140000}"/>
    <cellStyle name="40 % - Akzent3 5 5" xfId="8851" xr:uid="{00000000-0005-0000-0000-00005D140000}"/>
    <cellStyle name="40 % - Akzent3 6" xfId="7255" xr:uid="{00000000-0005-0000-0000-00005E140000}"/>
    <cellStyle name="40 % - Akzent3 6 2" xfId="7256" xr:uid="{00000000-0005-0000-0000-00005F140000}"/>
    <cellStyle name="40 % - Akzent3 6 2 2" xfId="8971" xr:uid="{00000000-0005-0000-0000-000060140000}"/>
    <cellStyle name="40 % - Akzent3 6 3" xfId="7257" xr:uid="{00000000-0005-0000-0000-000061140000}"/>
    <cellStyle name="40 % - Akzent3 6 3 2" xfId="8705" xr:uid="{00000000-0005-0000-0000-000062140000}"/>
    <cellStyle name="40 % - Akzent3 6 4" xfId="7258" xr:uid="{00000000-0005-0000-0000-000063140000}"/>
    <cellStyle name="40 % - Akzent3 6 4 2" xfId="9130" xr:uid="{00000000-0005-0000-0000-000064140000}"/>
    <cellStyle name="40 % - Akzent3 6 5" xfId="8907" xr:uid="{00000000-0005-0000-0000-000065140000}"/>
    <cellStyle name="40 % - Akzent3 6 5 2" xfId="11992" xr:uid="{00000000-0005-0000-0000-000066140000}"/>
    <cellStyle name="40 % - Akzent3 6 5 3" xfId="11895" xr:uid="{00000000-0005-0000-0000-000067140000}"/>
    <cellStyle name="40 % - Akzent3 7" xfId="7259" xr:uid="{00000000-0005-0000-0000-000068140000}"/>
    <cellStyle name="40 % - Akzent3 7 2" xfId="7260" xr:uid="{00000000-0005-0000-0000-000069140000}"/>
    <cellStyle name="40 % - Akzent3 7 2 2" xfId="9156" xr:uid="{00000000-0005-0000-0000-00006A140000}"/>
    <cellStyle name="40 % - Akzent3 7 3" xfId="7261" xr:uid="{00000000-0005-0000-0000-00006B140000}"/>
    <cellStyle name="40 % - Akzent3 7 3 2" xfId="10948" xr:uid="{00000000-0005-0000-0000-00006C140000}"/>
    <cellStyle name="40 % - Akzent3 7 4" xfId="8908" xr:uid="{00000000-0005-0000-0000-00006D140000}"/>
    <cellStyle name="40 % - Akzent3 7 4 2" xfId="11993" xr:uid="{00000000-0005-0000-0000-00006E140000}"/>
    <cellStyle name="40 % - Akzent3 7 4 3" xfId="11896" xr:uid="{00000000-0005-0000-0000-00006F140000}"/>
    <cellStyle name="40 % - Akzent3 8" xfId="7262" xr:uid="{00000000-0005-0000-0000-000070140000}"/>
    <cellStyle name="40 % - Akzent3 8 2" xfId="8909" xr:uid="{00000000-0005-0000-0000-000071140000}"/>
    <cellStyle name="40 % - Akzent3 8 2 2" xfId="11994" xr:uid="{00000000-0005-0000-0000-000072140000}"/>
    <cellStyle name="40 % - Akzent3 8 2 3" xfId="11897" xr:uid="{00000000-0005-0000-0000-000073140000}"/>
    <cellStyle name="40 % - Akzent3 9" xfId="7263" xr:uid="{00000000-0005-0000-0000-000074140000}"/>
    <cellStyle name="40 % - Akzent3 9 2" xfId="9157" xr:uid="{00000000-0005-0000-0000-000075140000}"/>
    <cellStyle name="40 % - Akzent3 9 3" xfId="9033" xr:uid="{00000000-0005-0000-0000-000076140000}"/>
    <cellStyle name="40 % - Akzent4 10" xfId="7264" xr:uid="{00000000-0005-0000-0000-000077140000}"/>
    <cellStyle name="40 % - Akzent4 10 2" xfId="9034" xr:uid="{00000000-0005-0000-0000-000078140000}"/>
    <cellStyle name="40 % - Akzent4 11" xfId="7265" xr:uid="{00000000-0005-0000-0000-000079140000}"/>
    <cellStyle name="40 % - Akzent4 11 2" xfId="9197" xr:uid="{00000000-0005-0000-0000-00007A140000}"/>
    <cellStyle name="40 % - Akzent4 11 3" xfId="9035" xr:uid="{00000000-0005-0000-0000-00007B140000}"/>
    <cellStyle name="40 % - Akzent4 12" xfId="7266" xr:uid="{00000000-0005-0000-0000-00007C140000}"/>
    <cellStyle name="40 % - Akzent4 12 2" xfId="9198" xr:uid="{00000000-0005-0000-0000-00007D140000}"/>
    <cellStyle name="40 % - Akzent4 12 3" xfId="9036" xr:uid="{00000000-0005-0000-0000-00007E140000}"/>
    <cellStyle name="40 % - Akzent4 13" xfId="7267" xr:uid="{00000000-0005-0000-0000-00007F140000}"/>
    <cellStyle name="40 % - Akzent4 13 2" xfId="9199" xr:uid="{00000000-0005-0000-0000-000080140000}"/>
    <cellStyle name="40 % - Akzent4 13 3" xfId="9037" xr:uid="{00000000-0005-0000-0000-000081140000}"/>
    <cellStyle name="40 % - Akzent4 14" xfId="7268" xr:uid="{00000000-0005-0000-0000-000082140000}"/>
    <cellStyle name="40 % - Akzent4 14 2" xfId="9038" xr:uid="{00000000-0005-0000-0000-000083140000}"/>
    <cellStyle name="40 % - Akzent4 15" xfId="7269" xr:uid="{00000000-0005-0000-0000-000084140000}"/>
    <cellStyle name="40 % - Akzent4 15 2" xfId="9228" xr:uid="{00000000-0005-0000-0000-000085140000}"/>
    <cellStyle name="40 % - Akzent4 16" xfId="7270" xr:uid="{00000000-0005-0000-0000-000086140000}"/>
    <cellStyle name="40 % - Akzent4 16 2" xfId="9229" xr:uid="{00000000-0005-0000-0000-000087140000}"/>
    <cellStyle name="40 % - Akzent4 17" xfId="7351" xr:uid="{00000000-0005-0000-0000-000088140000}"/>
    <cellStyle name="40 % - Akzent4 2" xfId="220" xr:uid="{00000000-0005-0000-0000-000089140000}"/>
    <cellStyle name="40 % - Akzent4 2 2" xfId="568" xr:uid="{00000000-0005-0000-0000-00008A140000}"/>
    <cellStyle name="40 % - Akzent4 2 2 2" xfId="7271" xr:uid="{00000000-0005-0000-0000-00008B140000}"/>
    <cellStyle name="40 % - Akzent4 2 2 3" xfId="9093" xr:uid="{00000000-0005-0000-0000-00008C140000}"/>
    <cellStyle name="40 % - Akzent4 2 3" xfId="7272" xr:uid="{00000000-0005-0000-0000-00008D140000}"/>
    <cellStyle name="40 % - Akzent4 2 3 2" xfId="8706" xr:uid="{00000000-0005-0000-0000-00008E140000}"/>
    <cellStyle name="40 % - Akzent4 2 3 3" xfId="11898" xr:uid="{00000000-0005-0000-0000-00008F140000}"/>
    <cellStyle name="40 % - Akzent4 2 3 4" xfId="11384" xr:uid="{00000000-0005-0000-0000-000090140000}"/>
    <cellStyle name="40 % - Akzent4 2 4" xfId="7273" xr:uid="{00000000-0005-0000-0000-000091140000}"/>
    <cellStyle name="40 % - Akzent4 2 4 2" xfId="10949" xr:uid="{00000000-0005-0000-0000-000092140000}"/>
    <cellStyle name="40 % - Akzent4 2 5" xfId="7274" xr:uid="{00000000-0005-0000-0000-000093140000}"/>
    <cellStyle name="40 % - Akzent4 2 5 2" xfId="10950" xr:uid="{00000000-0005-0000-0000-000094140000}"/>
    <cellStyle name="40 % - Akzent4 2 6" xfId="7275" xr:uid="{00000000-0005-0000-0000-000095140000}"/>
    <cellStyle name="40 % - Akzent4 2 6 2" xfId="10951" xr:uid="{00000000-0005-0000-0000-000096140000}"/>
    <cellStyle name="40 % - Akzent4 2 7" xfId="10726" xr:uid="{00000000-0005-0000-0000-000097140000}"/>
    <cellStyle name="40 % - Akzent4 3" xfId="569" xr:uid="{00000000-0005-0000-0000-000098140000}"/>
    <cellStyle name="40 % - Akzent4 3 2" xfId="570" xr:uid="{00000000-0005-0000-0000-000099140000}"/>
    <cellStyle name="40 % - Akzent4 3 2 2" xfId="7276" xr:uid="{00000000-0005-0000-0000-00009A140000}"/>
    <cellStyle name="40 % - Akzent4 3 2 3" xfId="9108" xr:uid="{00000000-0005-0000-0000-00009B140000}"/>
    <cellStyle name="40 % - Akzent4 3 3" xfId="571" xr:uid="{00000000-0005-0000-0000-00009C140000}"/>
    <cellStyle name="40 % - Akzent4 3 4" xfId="10727" xr:uid="{00000000-0005-0000-0000-00009D140000}"/>
    <cellStyle name="40 % - Akzent4 3 4 2" xfId="12098" xr:uid="{00000000-0005-0000-0000-00009E140000}"/>
    <cellStyle name="40 % - Akzent4 3 4 3" xfId="11385" xr:uid="{00000000-0005-0000-0000-00009F140000}"/>
    <cellStyle name="40 % - Akzent4 4" xfId="572" xr:uid="{00000000-0005-0000-0000-0000A0140000}"/>
    <cellStyle name="40 % - Akzent4 4 2" xfId="573" xr:uid="{00000000-0005-0000-0000-0000A1140000}"/>
    <cellStyle name="40 % - Akzent4 4 2 2" xfId="7278" xr:uid="{00000000-0005-0000-0000-0000A2140000}"/>
    <cellStyle name="40 % - Akzent4 4 2 3" xfId="10952" xr:uid="{00000000-0005-0000-0000-0000A3140000}"/>
    <cellStyle name="40 % - Akzent4 4 3" xfId="7277" xr:uid="{00000000-0005-0000-0000-0000A4140000}"/>
    <cellStyle name="40 % - Akzent4 4 3 2" xfId="11899" xr:uid="{00000000-0005-0000-0000-0000A5140000}"/>
    <cellStyle name="40 % - Akzent4 4 3 3" xfId="11386" xr:uid="{00000000-0005-0000-0000-0000A6140000}"/>
    <cellStyle name="40 % - Akzent4 5" xfId="574" xr:uid="{00000000-0005-0000-0000-0000A7140000}"/>
    <cellStyle name="40 % - Akzent4 5 2" xfId="7280" xr:uid="{00000000-0005-0000-0000-0000A8140000}"/>
    <cellStyle name="40 % - Akzent4 5 2 2" xfId="9131" xr:uid="{00000000-0005-0000-0000-0000A9140000}"/>
    <cellStyle name="40 % - Akzent4 5 2 2 2" xfId="12048" xr:uid="{00000000-0005-0000-0000-0000AA140000}"/>
    <cellStyle name="40 % - Akzent4 5 2 2 3" xfId="11900" xr:uid="{00000000-0005-0000-0000-0000AB140000}"/>
    <cellStyle name="40 % - Akzent4 5 3" xfId="7281" xr:uid="{00000000-0005-0000-0000-0000AC140000}"/>
    <cellStyle name="40 % - Akzent4 5 4" xfId="7279" xr:uid="{00000000-0005-0000-0000-0000AD140000}"/>
    <cellStyle name="40 % - Akzent4 5 5" xfId="8852" xr:uid="{00000000-0005-0000-0000-0000AE140000}"/>
    <cellStyle name="40 % - Akzent4 6" xfId="7282" xr:uid="{00000000-0005-0000-0000-0000AF140000}"/>
    <cellStyle name="40 % - Akzent4 6 2" xfId="7283" xr:uid="{00000000-0005-0000-0000-0000B0140000}"/>
    <cellStyle name="40 % - Akzent4 6 2 2" xfId="8972" xr:uid="{00000000-0005-0000-0000-0000B1140000}"/>
    <cellStyle name="40 % - Akzent4 6 3" xfId="7284" xr:uid="{00000000-0005-0000-0000-0000B2140000}"/>
    <cellStyle name="40 % - Akzent4 6 3 2" xfId="8707" xr:uid="{00000000-0005-0000-0000-0000B3140000}"/>
    <cellStyle name="40 % - Akzent4 6 4" xfId="7285" xr:uid="{00000000-0005-0000-0000-0000B4140000}"/>
    <cellStyle name="40 % - Akzent4 6 4 2" xfId="9132" xr:uid="{00000000-0005-0000-0000-0000B5140000}"/>
    <cellStyle name="40 % - Akzent4 6 5" xfId="8910" xr:uid="{00000000-0005-0000-0000-0000B6140000}"/>
    <cellStyle name="40 % - Akzent4 6 5 2" xfId="11995" xr:uid="{00000000-0005-0000-0000-0000B7140000}"/>
    <cellStyle name="40 % - Akzent4 6 5 3" xfId="11901" xr:uid="{00000000-0005-0000-0000-0000B8140000}"/>
    <cellStyle name="40 % - Akzent4 7" xfId="7286" xr:uid="{00000000-0005-0000-0000-0000B9140000}"/>
    <cellStyle name="40 % - Akzent4 7 2" xfId="7287" xr:uid="{00000000-0005-0000-0000-0000BA140000}"/>
    <cellStyle name="40 % - Akzent4 7 2 2" xfId="9158" xr:uid="{00000000-0005-0000-0000-0000BB140000}"/>
    <cellStyle name="40 % - Akzent4 7 3" xfId="7288" xr:uid="{00000000-0005-0000-0000-0000BC140000}"/>
    <cellStyle name="40 % - Akzent4 7 3 2" xfId="10953" xr:uid="{00000000-0005-0000-0000-0000BD140000}"/>
    <cellStyle name="40 % - Akzent4 7 4" xfId="8911" xr:uid="{00000000-0005-0000-0000-0000BE140000}"/>
    <cellStyle name="40 % - Akzent4 7 4 2" xfId="11996" xr:uid="{00000000-0005-0000-0000-0000BF140000}"/>
    <cellStyle name="40 % - Akzent4 7 4 3" xfId="11902" xr:uid="{00000000-0005-0000-0000-0000C0140000}"/>
    <cellStyle name="40 % - Akzent4 8" xfId="7289" xr:uid="{00000000-0005-0000-0000-0000C1140000}"/>
    <cellStyle name="40 % - Akzent4 8 2" xfId="8912" xr:uid="{00000000-0005-0000-0000-0000C2140000}"/>
    <cellStyle name="40 % - Akzent4 8 2 2" xfId="11997" xr:uid="{00000000-0005-0000-0000-0000C3140000}"/>
    <cellStyle name="40 % - Akzent4 8 2 3" xfId="11903" xr:uid="{00000000-0005-0000-0000-0000C4140000}"/>
    <cellStyle name="40 % - Akzent4 9" xfId="7290" xr:uid="{00000000-0005-0000-0000-0000C5140000}"/>
    <cellStyle name="40 % - Akzent4 9 2" xfId="9159" xr:uid="{00000000-0005-0000-0000-0000C6140000}"/>
    <cellStyle name="40 % - Akzent4 9 3" xfId="9039" xr:uid="{00000000-0005-0000-0000-0000C7140000}"/>
    <cellStyle name="40 % - Akzent5 10" xfId="7291" xr:uid="{00000000-0005-0000-0000-0000C8140000}"/>
    <cellStyle name="40 % - Akzent5 10 2" xfId="9040" xr:uid="{00000000-0005-0000-0000-0000C9140000}"/>
    <cellStyle name="40 % - Akzent5 11" xfId="7292" xr:uid="{00000000-0005-0000-0000-0000CA140000}"/>
    <cellStyle name="40 % - Akzent5 11 2" xfId="9200" xr:uid="{00000000-0005-0000-0000-0000CB140000}"/>
    <cellStyle name="40 % - Akzent5 11 3" xfId="9041" xr:uid="{00000000-0005-0000-0000-0000CC140000}"/>
    <cellStyle name="40 % - Akzent5 12" xfId="7293" xr:uid="{00000000-0005-0000-0000-0000CD140000}"/>
    <cellStyle name="40 % - Akzent5 12 2" xfId="9201" xr:uid="{00000000-0005-0000-0000-0000CE140000}"/>
    <cellStyle name="40 % - Akzent5 12 3" xfId="9042" xr:uid="{00000000-0005-0000-0000-0000CF140000}"/>
    <cellStyle name="40 % - Akzent5 13" xfId="7294" xr:uid="{00000000-0005-0000-0000-0000D0140000}"/>
    <cellStyle name="40 % - Akzent5 13 2" xfId="9202" xr:uid="{00000000-0005-0000-0000-0000D1140000}"/>
    <cellStyle name="40 % - Akzent5 13 3" xfId="9043" xr:uid="{00000000-0005-0000-0000-0000D2140000}"/>
    <cellStyle name="40 % - Akzent5 14" xfId="7295" xr:uid="{00000000-0005-0000-0000-0000D3140000}"/>
    <cellStyle name="40 % - Akzent5 14 2" xfId="9044" xr:uid="{00000000-0005-0000-0000-0000D4140000}"/>
    <cellStyle name="40 % - Akzent5 15" xfId="7296" xr:uid="{00000000-0005-0000-0000-0000D5140000}"/>
    <cellStyle name="40 % - Akzent5 15 2" xfId="9230" xr:uid="{00000000-0005-0000-0000-0000D6140000}"/>
    <cellStyle name="40 % - Akzent5 16" xfId="7297" xr:uid="{00000000-0005-0000-0000-0000D7140000}"/>
    <cellStyle name="40 % - Akzent5 16 2" xfId="9231" xr:uid="{00000000-0005-0000-0000-0000D8140000}"/>
    <cellStyle name="40 % - Akzent5 17" xfId="7353" xr:uid="{00000000-0005-0000-0000-0000D9140000}"/>
    <cellStyle name="40 % - Akzent5 2" xfId="221" xr:uid="{00000000-0005-0000-0000-0000DA140000}"/>
    <cellStyle name="40 % - Akzent5 2 2" xfId="575" xr:uid="{00000000-0005-0000-0000-0000DB140000}"/>
    <cellStyle name="40 % - Akzent5 2 2 2" xfId="7298" xr:uid="{00000000-0005-0000-0000-0000DC140000}"/>
    <cellStyle name="40 % - Akzent5 2 2 3" xfId="9095" xr:uid="{00000000-0005-0000-0000-0000DD140000}"/>
    <cellStyle name="40 % - Akzent5 2 3" xfId="7299" xr:uid="{00000000-0005-0000-0000-0000DE140000}"/>
    <cellStyle name="40 % - Akzent5 2 3 2" xfId="8708" xr:uid="{00000000-0005-0000-0000-0000DF140000}"/>
    <cellStyle name="40 % - Akzent5 2 3 3" xfId="11904" xr:uid="{00000000-0005-0000-0000-0000E0140000}"/>
    <cellStyle name="40 % - Akzent5 2 3 4" xfId="11387" xr:uid="{00000000-0005-0000-0000-0000E1140000}"/>
    <cellStyle name="40 % - Akzent5 2 4" xfId="7300" xr:uid="{00000000-0005-0000-0000-0000E2140000}"/>
    <cellStyle name="40 % - Akzent5 2 4 2" xfId="10954" xr:uid="{00000000-0005-0000-0000-0000E3140000}"/>
    <cellStyle name="40 % - Akzent5 2 5" xfId="7301" xr:uid="{00000000-0005-0000-0000-0000E4140000}"/>
    <cellStyle name="40 % - Akzent5 2 5 2" xfId="10955" xr:uid="{00000000-0005-0000-0000-0000E5140000}"/>
    <cellStyle name="40 % - Akzent5 2 6" xfId="7302" xr:uid="{00000000-0005-0000-0000-0000E6140000}"/>
    <cellStyle name="40 % - Akzent5 2 6 2" xfId="10956" xr:uid="{00000000-0005-0000-0000-0000E7140000}"/>
    <cellStyle name="40 % - Akzent5 2 7" xfId="10728" xr:uid="{00000000-0005-0000-0000-0000E8140000}"/>
    <cellStyle name="40 % - Akzent5 3" xfId="576" xr:uid="{00000000-0005-0000-0000-0000E9140000}"/>
    <cellStyle name="40 % - Akzent5 3 2" xfId="577" xr:uid="{00000000-0005-0000-0000-0000EA140000}"/>
    <cellStyle name="40 % - Akzent5 3 2 2" xfId="7303" xr:uid="{00000000-0005-0000-0000-0000EB140000}"/>
    <cellStyle name="40 % - Akzent5 3 2 3" xfId="9109" xr:uid="{00000000-0005-0000-0000-0000EC140000}"/>
    <cellStyle name="40 % - Akzent5 3 3" xfId="578" xr:uid="{00000000-0005-0000-0000-0000ED140000}"/>
    <cellStyle name="40 % - Akzent5 3 4" xfId="10729" xr:uid="{00000000-0005-0000-0000-0000EE140000}"/>
    <cellStyle name="40 % - Akzent5 3 4 2" xfId="12099" xr:uid="{00000000-0005-0000-0000-0000EF140000}"/>
    <cellStyle name="40 % - Akzent5 3 4 3" xfId="11388" xr:uid="{00000000-0005-0000-0000-0000F0140000}"/>
    <cellStyle name="40 % - Akzent5 4" xfId="579" xr:uid="{00000000-0005-0000-0000-0000F1140000}"/>
    <cellStyle name="40 % - Akzent5 4 2" xfId="580" xr:uid="{00000000-0005-0000-0000-0000F2140000}"/>
    <cellStyle name="40 % - Akzent5 4 2 2" xfId="7305" xr:uid="{00000000-0005-0000-0000-0000F3140000}"/>
    <cellStyle name="40 % - Akzent5 4 2 3" xfId="10957" xr:uid="{00000000-0005-0000-0000-0000F4140000}"/>
    <cellStyle name="40 % - Akzent5 4 3" xfId="7304" xr:uid="{00000000-0005-0000-0000-0000F5140000}"/>
    <cellStyle name="40 % - Akzent5 4 3 2" xfId="11905" xr:uid="{00000000-0005-0000-0000-0000F6140000}"/>
    <cellStyle name="40 % - Akzent5 4 3 3" xfId="11389" xr:uid="{00000000-0005-0000-0000-0000F7140000}"/>
    <cellStyle name="40 % - Akzent5 5" xfId="581" xr:uid="{00000000-0005-0000-0000-0000F8140000}"/>
    <cellStyle name="40 % - Akzent5 5 2" xfId="7307" xr:uid="{00000000-0005-0000-0000-0000F9140000}"/>
    <cellStyle name="40 % - Akzent5 5 2 2" xfId="9133" xr:uid="{00000000-0005-0000-0000-0000FA140000}"/>
    <cellStyle name="40 % - Akzent5 5 2 2 2" xfId="12049" xr:uid="{00000000-0005-0000-0000-0000FB140000}"/>
    <cellStyle name="40 % - Akzent5 5 2 2 3" xfId="11906" xr:uid="{00000000-0005-0000-0000-0000FC140000}"/>
    <cellStyle name="40 % - Akzent5 5 3" xfId="7308" xr:uid="{00000000-0005-0000-0000-0000FD140000}"/>
    <cellStyle name="40 % - Akzent5 5 4" xfId="7306" xr:uid="{00000000-0005-0000-0000-0000FE140000}"/>
    <cellStyle name="40 % - Akzent5 5 5" xfId="8853" xr:uid="{00000000-0005-0000-0000-0000FF140000}"/>
    <cellStyle name="40 % - Akzent5 6" xfId="7309" xr:uid="{00000000-0005-0000-0000-000000150000}"/>
    <cellStyle name="40 % - Akzent5 6 2" xfId="7310" xr:uid="{00000000-0005-0000-0000-000001150000}"/>
    <cellStyle name="40 % - Akzent5 6 2 2" xfId="8973" xr:uid="{00000000-0005-0000-0000-000002150000}"/>
    <cellStyle name="40 % - Akzent5 6 3" xfId="7311" xr:uid="{00000000-0005-0000-0000-000003150000}"/>
    <cellStyle name="40 % - Akzent5 6 3 2" xfId="8709" xr:uid="{00000000-0005-0000-0000-000004150000}"/>
    <cellStyle name="40 % - Akzent5 6 4" xfId="7312" xr:uid="{00000000-0005-0000-0000-000005150000}"/>
    <cellStyle name="40 % - Akzent5 6 4 2" xfId="9134" xr:uid="{00000000-0005-0000-0000-000006150000}"/>
    <cellStyle name="40 % - Akzent5 6 5" xfId="8913" xr:uid="{00000000-0005-0000-0000-000007150000}"/>
    <cellStyle name="40 % - Akzent5 6 5 2" xfId="11998" xr:uid="{00000000-0005-0000-0000-000008150000}"/>
    <cellStyle name="40 % - Akzent5 6 5 3" xfId="11907" xr:uid="{00000000-0005-0000-0000-000009150000}"/>
    <cellStyle name="40 % - Akzent5 7" xfId="7313" xr:uid="{00000000-0005-0000-0000-00000A150000}"/>
    <cellStyle name="40 % - Akzent5 7 2" xfId="7314" xr:uid="{00000000-0005-0000-0000-00000B150000}"/>
    <cellStyle name="40 % - Akzent5 7 2 2" xfId="9160" xr:uid="{00000000-0005-0000-0000-00000C150000}"/>
    <cellStyle name="40 % - Akzent5 7 3" xfId="7315" xr:uid="{00000000-0005-0000-0000-00000D150000}"/>
    <cellStyle name="40 % - Akzent5 7 3 2" xfId="10958" xr:uid="{00000000-0005-0000-0000-00000E150000}"/>
    <cellStyle name="40 % - Akzent5 7 4" xfId="8914" xr:uid="{00000000-0005-0000-0000-00000F150000}"/>
    <cellStyle name="40 % - Akzent5 7 4 2" xfId="11999" xr:uid="{00000000-0005-0000-0000-000010150000}"/>
    <cellStyle name="40 % - Akzent5 7 4 3" xfId="11908" xr:uid="{00000000-0005-0000-0000-000011150000}"/>
    <cellStyle name="40 % - Akzent5 8" xfId="7316" xr:uid="{00000000-0005-0000-0000-000012150000}"/>
    <cellStyle name="40 % - Akzent5 8 2" xfId="8915" xr:uid="{00000000-0005-0000-0000-000013150000}"/>
    <cellStyle name="40 % - Akzent5 8 2 2" xfId="12000" xr:uid="{00000000-0005-0000-0000-000014150000}"/>
    <cellStyle name="40 % - Akzent5 8 2 3" xfId="11909" xr:uid="{00000000-0005-0000-0000-000015150000}"/>
    <cellStyle name="40 % - Akzent5 9" xfId="7317" xr:uid="{00000000-0005-0000-0000-000016150000}"/>
    <cellStyle name="40 % - Akzent5 9 2" xfId="9161" xr:uid="{00000000-0005-0000-0000-000017150000}"/>
    <cellStyle name="40 % - Akzent5 9 3" xfId="9045" xr:uid="{00000000-0005-0000-0000-000018150000}"/>
    <cellStyle name="40 % - Akzent6 10" xfId="7318" xr:uid="{00000000-0005-0000-0000-000019150000}"/>
    <cellStyle name="40 % - Akzent6 10 2" xfId="9046" xr:uid="{00000000-0005-0000-0000-00001A150000}"/>
    <cellStyle name="40 % - Akzent6 11" xfId="7319" xr:uid="{00000000-0005-0000-0000-00001B150000}"/>
    <cellStyle name="40 % - Akzent6 11 2" xfId="9203" xr:uid="{00000000-0005-0000-0000-00001C150000}"/>
    <cellStyle name="40 % - Akzent6 11 3" xfId="9047" xr:uid="{00000000-0005-0000-0000-00001D150000}"/>
    <cellStyle name="40 % - Akzent6 12" xfId="7320" xr:uid="{00000000-0005-0000-0000-00001E150000}"/>
    <cellStyle name="40 % - Akzent6 12 2" xfId="9204" xr:uid="{00000000-0005-0000-0000-00001F150000}"/>
    <cellStyle name="40 % - Akzent6 12 3" xfId="9048" xr:uid="{00000000-0005-0000-0000-000020150000}"/>
    <cellStyle name="40 % - Akzent6 13" xfId="7321" xr:uid="{00000000-0005-0000-0000-000021150000}"/>
    <cellStyle name="40 % - Akzent6 13 2" xfId="9205" xr:uid="{00000000-0005-0000-0000-000022150000}"/>
    <cellStyle name="40 % - Akzent6 13 3" xfId="9049" xr:uid="{00000000-0005-0000-0000-000023150000}"/>
    <cellStyle name="40 % - Akzent6 14" xfId="7322" xr:uid="{00000000-0005-0000-0000-000024150000}"/>
    <cellStyle name="40 % - Akzent6 14 2" xfId="9050" xr:uid="{00000000-0005-0000-0000-000025150000}"/>
    <cellStyle name="40 % - Akzent6 15" xfId="7323" xr:uid="{00000000-0005-0000-0000-000026150000}"/>
    <cellStyle name="40 % - Akzent6 15 2" xfId="9232" xr:uid="{00000000-0005-0000-0000-000027150000}"/>
    <cellStyle name="40 % - Akzent6 16" xfId="7324" xr:uid="{00000000-0005-0000-0000-000028150000}"/>
    <cellStyle name="40 % - Akzent6 16 2" xfId="9233" xr:uid="{00000000-0005-0000-0000-000029150000}"/>
    <cellStyle name="40 % - Akzent6 17" xfId="7355" xr:uid="{00000000-0005-0000-0000-00002A150000}"/>
    <cellStyle name="40 % - Akzent6 2" xfId="222" xr:uid="{00000000-0005-0000-0000-00002B150000}"/>
    <cellStyle name="40 % - Akzent6 2 2" xfId="582" xr:uid="{00000000-0005-0000-0000-00002C150000}"/>
    <cellStyle name="40 % - Akzent6 2 2 2" xfId="7325" xr:uid="{00000000-0005-0000-0000-00002D150000}"/>
    <cellStyle name="40 % - Akzent6 2 2 3" xfId="9097" xr:uid="{00000000-0005-0000-0000-00002E150000}"/>
    <cellStyle name="40 % - Akzent6 2 3" xfId="7326" xr:uid="{00000000-0005-0000-0000-00002F150000}"/>
    <cellStyle name="40 % - Akzent6 2 3 2" xfId="8710" xr:uid="{00000000-0005-0000-0000-000030150000}"/>
    <cellStyle name="40 % - Akzent6 2 3 3" xfId="11910" xr:uid="{00000000-0005-0000-0000-000031150000}"/>
    <cellStyle name="40 % - Akzent6 2 3 4" xfId="11390" xr:uid="{00000000-0005-0000-0000-000032150000}"/>
    <cellStyle name="40 % - Akzent6 2 4" xfId="7327" xr:uid="{00000000-0005-0000-0000-000033150000}"/>
    <cellStyle name="40 % - Akzent6 2 4 2" xfId="10959" xr:uid="{00000000-0005-0000-0000-000034150000}"/>
    <cellStyle name="40 % - Akzent6 2 5" xfId="7328" xr:uid="{00000000-0005-0000-0000-000035150000}"/>
    <cellStyle name="40 % - Akzent6 2 5 2" xfId="10960" xr:uid="{00000000-0005-0000-0000-000036150000}"/>
    <cellStyle name="40 % - Akzent6 2 6" xfId="7329" xr:uid="{00000000-0005-0000-0000-000037150000}"/>
    <cellStyle name="40 % - Akzent6 2 6 2" xfId="10961" xr:uid="{00000000-0005-0000-0000-000038150000}"/>
    <cellStyle name="40 % - Akzent6 2 7" xfId="10730" xr:uid="{00000000-0005-0000-0000-000039150000}"/>
    <cellStyle name="40 % - Akzent6 3" xfId="583" xr:uid="{00000000-0005-0000-0000-00003A150000}"/>
    <cellStyle name="40 % - Akzent6 3 2" xfId="584" xr:uid="{00000000-0005-0000-0000-00003B150000}"/>
    <cellStyle name="40 % - Akzent6 3 2 2" xfId="7330" xr:uid="{00000000-0005-0000-0000-00003C150000}"/>
    <cellStyle name="40 % - Akzent6 3 2 3" xfId="9110" xr:uid="{00000000-0005-0000-0000-00003D150000}"/>
    <cellStyle name="40 % - Akzent6 3 3" xfId="585" xr:uid="{00000000-0005-0000-0000-00003E150000}"/>
    <cellStyle name="40 % - Akzent6 3 4" xfId="10731" xr:uid="{00000000-0005-0000-0000-00003F150000}"/>
    <cellStyle name="40 % - Akzent6 3 4 2" xfId="12100" xr:uid="{00000000-0005-0000-0000-000040150000}"/>
    <cellStyle name="40 % - Akzent6 3 4 3" xfId="11391" xr:uid="{00000000-0005-0000-0000-000041150000}"/>
    <cellStyle name="40 % - Akzent6 4" xfId="586" xr:uid="{00000000-0005-0000-0000-000042150000}"/>
    <cellStyle name="40 % - Akzent6 4 2" xfId="587" xr:uid="{00000000-0005-0000-0000-000043150000}"/>
    <cellStyle name="40 % - Akzent6 4 2 2" xfId="7332" xr:uid="{00000000-0005-0000-0000-000044150000}"/>
    <cellStyle name="40 % - Akzent6 4 2 3" xfId="10962" xr:uid="{00000000-0005-0000-0000-000045150000}"/>
    <cellStyle name="40 % - Akzent6 4 3" xfId="7331" xr:uid="{00000000-0005-0000-0000-000046150000}"/>
    <cellStyle name="40 % - Akzent6 4 3 2" xfId="11911" xr:uid="{00000000-0005-0000-0000-000047150000}"/>
    <cellStyle name="40 % - Akzent6 4 3 3" xfId="11392" xr:uid="{00000000-0005-0000-0000-000048150000}"/>
    <cellStyle name="40 % - Akzent6 5" xfId="588" xr:uid="{00000000-0005-0000-0000-000049150000}"/>
    <cellStyle name="40 % - Akzent6 5 2" xfId="7334" xr:uid="{00000000-0005-0000-0000-00004A150000}"/>
    <cellStyle name="40 % - Akzent6 5 2 2" xfId="9135" xr:uid="{00000000-0005-0000-0000-00004B150000}"/>
    <cellStyle name="40 % - Akzent6 5 2 2 2" xfId="12050" xr:uid="{00000000-0005-0000-0000-00004C150000}"/>
    <cellStyle name="40 % - Akzent6 5 2 2 3" xfId="11912" xr:uid="{00000000-0005-0000-0000-00004D150000}"/>
    <cellStyle name="40 % - Akzent6 5 3" xfId="7335" xr:uid="{00000000-0005-0000-0000-00004E150000}"/>
    <cellStyle name="40 % - Akzent6 5 4" xfId="7333" xr:uid="{00000000-0005-0000-0000-00004F150000}"/>
    <cellStyle name="40 % - Akzent6 5 5" xfId="8854" xr:uid="{00000000-0005-0000-0000-000050150000}"/>
    <cellStyle name="40 % - Akzent6 6" xfId="7336" xr:uid="{00000000-0005-0000-0000-000051150000}"/>
    <cellStyle name="40 % - Akzent6 6 2" xfId="7337" xr:uid="{00000000-0005-0000-0000-000052150000}"/>
    <cellStyle name="40 % - Akzent6 6 2 2" xfId="8974" xr:uid="{00000000-0005-0000-0000-000053150000}"/>
    <cellStyle name="40 % - Akzent6 6 3" xfId="7338" xr:uid="{00000000-0005-0000-0000-000054150000}"/>
    <cellStyle name="40 % - Akzent6 6 3 2" xfId="8711" xr:uid="{00000000-0005-0000-0000-000055150000}"/>
    <cellStyle name="40 % - Akzent6 6 4" xfId="7339" xr:uid="{00000000-0005-0000-0000-000056150000}"/>
    <cellStyle name="40 % - Akzent6 6 4 2" xfId="9136" xr:uid="{00000000-0005-0000-0000-000057150000}"/>
    <cellStyle name="40 % - Akzent6 6 5" xfId="8916" xr:uid="{00000000-0005-0000-0000-000058150000}"/>
    <cellStyle name="40 % - Akzent6 6 5 2" xfId="12001" xr:uid="{00000000-0005-0000-0000-000059150000}"/>
    <cellStyle name="40 % - Akzent6 6 5 3" xfId="11913" xr:uid="{00000000-0005-0000-0000-00005A150000}"/>
    <cellStyle name="40 % - Akzent6 7" xfId="7340" xr:uid="{00000000-0005-0000-0000-00005B150000}"/>
    <cellStyle name="40 % - Akzent6 7 2" xfId="7341" xr:uid="{00000000-0005-0000-0000-00005C150000}"/>
    <cellStyle name="40 % - Akzent6 7 2 2" xfId="9162" xr:uid="{00000000-0005-0000-0000-00005D150000}"/>
    <cellStyle name="40 % - Akzent6 7 3" xfId="7342" xr:uid="{00000000-0005-0000-0000-00005E150000}"/>
    <cellStyle name="40 % - Akzent6 7 3 2" xfId="10963" xr:uid="{00000000-0005-0000-0000-00005F150000}"/>
    <cellStyle name="40 % - Akzent6 7 4" xfId="8917" xr:uid="{00000000-0005-0000-0000-000060150000}"/>
    <cellStyle name="40 % - Akzent6 7 4 2" xfId="12002" xr:uid="{00000000-0005-0000-0000-000061150000}"/>
    <cellStyle name="40 % - Akzent6 7 4 3" xfId="11914" xr:uid="{00000000-0005-0000-0000-000062150000}"/>
    <cellStyle name="40 % - Akzent6 8" xfId="7343" xr:uid="{00000000-0005-0000-0000-000063150000}"/>
    <cellStyle name="40 % - Akzent6 8 2" xfId="8918" xr:uid="{00000000-0005-0000-0000-000064150000}"/>
    <cellStyle name="40 % - Akzent6 8 2 2" xfId="12003" xr:uid="{00000000-0005-0000-0000-000065150000}"/>
    <cellStyle name="40 % - Akzent6 8 2 3" xfId="11915" xr:uid="{00000000-0005-0000-0000-000066150000}"/>
    <cellStyle name="40 % - Akzent6 9" xfId="7344" xr:uid="{00000000-0005-0000-0000-000067150000}"/>
    <cellStyle name="40 % - Akzent6 9 2" xfId="9163" xr:uid="{00000000-0005-0000-0000-000068150000}"/>
    <cellStyle name="40 % - Akzent6 9 3" xfId="9051" xr:uid="{00000000-0005-0000-0000-000069150000}"/>
    <cellStyle name="40% - Accent1 2" xfId="7346" xr:uid="{00000000-0005-0000-0000-00006A150000}"/>
    <cellStyle name="40% - Accent1 2 2" xfId="10964" xr:uid="{00000000-0005-0000-0000-00006B150000}"/>
    <cellStyle name="40% - Accent1 3" xfId="42947" xr:uid="{00000000-0005-0000-0000-00006C150000}"/>
    <cellStyle name="40% - Accent2 2" xfId="7348" xr:uid="{00000000-0005-0000-0000-00006D150000}"/>
    <cellStyle name="40% - Accent2 3" xfId="42951" xr:uid="{00000000-0005-0000-0000-00006E150000}"/>
    <cellStyle name="40% - Accent3 2" xfId="7350" xr:uid="{00000000-0005-0000-0000-00006F150000}"/>
    <cellStyle name="40% - Accent3 2 2" xfId="10965" xr:uid="{00000000-0005-0000-0000-000070150000}"/>
    <cellStyle name="40% - Accent3 3" xfId="42955" xr:uid="{00000000-0005-0000-0000-000071150000}"/>
    <cellStyle name="40% - Accent4 2" xfId="7352" xr:uid="{00000000-0005-0000-0000-000072150000}"/>
    <cellStyle name="40% - Accent4 2 2" xfId="10966" xr:uid="{00000000-0005-0000-0000-000073150000}"/>
    <cellStyle name="40% - Accent4 3" xfId="42959" xr:uid="{00000000-0005-0000-0000-000074150000}"/>
    <cellStyle name="40% - Accent5 2" xfId="7354" xr:uid="{00000000-0005-0000-0000-000075150000}"/>
    <cellStyle name="40% - Accent5 2 2" xfId="10967" xr:uid="{00000000-0005-0000-0000-000076150000}"/>
    <cellStyle name="40% - Accent5 3" xfId="42963" xr:uid="{00000000-0005-0000-0000-000077150000}"/>
    <cellStyle name="40% - Accent6 2" xfId="7356" xr:uid="{00000000-0005-0000-0000-000078150000}"/>
    <cellStyle name="40% - Accent6 2 2" xfId="10968" xr:uid="{00000000-0005-0000-0000-000079150000}"/>
    <cellStyle name="40% - Accent6 3" xfId="42967" xr:uid="{00000000-0005-0000-0000-00007A150000}"/>
    <cellStyle name="40% - Akzent1" xfId="589" xr:uid="{00000000-0005-0000-0000-00007B150000}"/>
    <cellStyle name="40% - Akzent1 2" xfId="590" xr:uid="{00000000-0005-0000-0000-00007C150000}"/>
    <cellStyle name="40% - Akzent1 2 2" xfId="3224" xr:uid="{00000000-0005-0000-0000-00007D150000}"/>
    <cellStyle name="40% - Akzent1 2 2 2" xfId="7357" xr:uid="{00000000-0005-0000-0000-00007E150000}"/>
    <cellStyle name="40% - Akzent1 2 3" xfId="3223" xr:uid="{00000000-0005-0000-0000-00007F150000}"/>
    <cellStyle name="40% - Akzent1 2 3 2" xfId="7358" xr:uid="{00000000-0005-0000-0000-000080150000}"/>
    <cellStyle name="40% - Akzent1 2 4" xfId="11551" xr:uid="{00000000-0005-0000-0000-000081150000}"/>
    <cellStyle name="40% - Akzent1 3" xfId="3225" xr:uid="{00000000-0005-0000-0000-000082150000}"/>
    <cellStyle name="40% - Akzent1_11.04.19 - Tabellen" xfId="3226" xr:uid="{00000000-0005-0000-0000-000083150000}"/>
    <cellStyle name="40% - Akzent2" xfId="591" xr:uid="{00000000-0005-0000-0000-000084150000}"/>
    <cellStyle name="40% - Akzent2 2" xfId="592" xr:uid="{00000000-0005-0000-0000-000085150000}"/>
    <cellStyle name="40% - Akzent2 2 2" xfId="3227" xr:uid="{00000000-0005-0000-0000-000086150000}"/>
    <cellStyle name="40% - Akzent2 2 2 2" xfId="7359" xr:uid="{00000000-0005-0000-0000-000087150000}"/>
    <cellStyle name="40% - Akzent2 2 3" xfId="7360" xr:uid="{00000000-0005-0000-0000-000088150000}"/>
    <cellStyle name="40% - Akzent2 3" xfId="3228" xr:uid="{00000000-0005-0000-0000-000089150000}"/>
    <cellStyle name="40% - Akzent2_BBE14 Abb. G2 MZ 130802" xfId="3229" xr:uid="{00000000-0005-0000-0000-00008A150000}"/>
    <cellStyle name="40% - Akzent3" xfId="593" xr:uid="{00000000-0005-0000-0000-00008B150000}"/>
    <cellStyle name="40% - Akzent3 2" xfId="594" xr:uid="{00000000-0005-0000-0000-00008C150000}"/>
    <cellStyle name="40% - Akzent3 2 2" xfId="3231" xr:uid="{00000000-0005-0000-0000-00008D150000}"/>
    <cellStyle name="40% - Akzent3 2 2 2" xfId="7361" xr:uid="{00000000-0005-0000-0000-00008E150000}"/>
    <cellStyle name="40% - Akzent3 2 3" xfId="3230" xr:uid="{00000000-0005-0000-0000-00008F150000}"/>
    <cellStyle name="40% - Akzent3 2 3 2" xfId="7362" xr:uid="{00000000-0005-0000-0000-000090150000}"/>
    <cellStyle name="40% - Akzent3 2 4" xfId="11552" xr:uid="{00000000-0005-0000-0000-000091150000}"/>
    <cellStyle name="40% - Akzent3 3" xfId="3232" xr:uid="{00000000-0005-0000-0000-000092150000}"/>
    <cellStyle name="40% - Akzent3_11.04.19 - Tabellen" xfId="3233" xr:uid="{00000000-0005-0000-0000-000093150000}"/>
    <cellStyle name="40% - Akzent4" xfId="595" xr:uid="{00000000-0005-0000-0000-000094150000}"/>
    <cellStyle name="40% - Akzent4 2" xfId="596" xr:uid="{00000000-0005-0000-0000-000095150000}"/>
    <cellStyle name="40% - Akzent4 2 2" xfId="3235" xr:uid="{00000000-0005-0000-0000-000096150000}"/>
    <cellStyle name="40% - Akzent4 2 2 2" xfId="7363" xr:uid="{00000000-0005-0000-0000-000097150000}"/>
    <cellStyle name="40% - Akzent4 2 3" xfId="3234" xr:uid="{00000000-0005-0000-0000-000098150000}"/>
    <cellStyle name="40% - Akzent4 2 3 2" xfId="7364" xr:uid="{00000000-0005-0000-0000-000099150000}"/>
    <cellStyle name="40% - Akzent4 2 4" xfId="11553" xr:uid="{00000000-0005-0000-0000-00009A150000}"/>
    <cellStyle name="40% - Akzent4 3" xfId="3236" xr:uid="{00000000-0005-0000-0000-00009B150000}"/>
    <cellStyle name="40% - Akzent4_11.04.19 - Tabellen" xfId="3237" xr:uid="{00000000-0005-0000-0000-00009C150000}"/>
    <cellStyle name="40% - Akzent5" xfId="597" xr:uid="{00000000-0005-0000-0000-00009D150000}"/>
    <cellStyle name="40% - Akzent5 2" xfId="598" xr:uid="{00000000-0005-0000-0000-00009E150000}"/>
    <cellStyle name="40% - Akzent5 2 2" xfId="3238" xr:uid="{00000000-0005-0000-0000-00009F150000}"/>
    <cellStyle name="40% - Akzent5 2 2 2" xfId="7365" xr:uid="{00000000-0005-0000-0000-0000A0150000}"/>
    <cellStyle name="40% - Akzent5 2 3" xfId="7366" xr:uid="{00000000-0005-0000-0000-0000A1150000}"/>
    <cellStyle name="40% - Akzent5 3" xfId="3239" xr:uid="{00000000-0005-0000-0000-0000A2150000}"/>
    <cellStyle name="40% - Akzent5_BBE14 Abb. G2 MZ 130802" xfId="3240" xr:uid="{00000000-0005-0000-0000-0000A3150000}"/>
    <cellStyle name="40% - Akzent6" xfId="599" xr:uid="{00000000-0005-0000-0000-0000A4150000}"/>
    <cellStyle name="40% - Akzent6 2" xfId="600" xr:uid="{00000000-0005-0000-0000-0000A5150000}"/>
    <cellStyle name="40% - Akzent6 2 2" xfId="3242" xr:uid="{00000000-0005-0000-0000-0000A6150000}"/>
    <cellStyle name="40% - Akzent6 2 2 2" xfId="7367" xr:uid="{00000000-0005-0000-0000-0000A7150000}"/>
    <cellStyle name="40% - Akzent6 2 3" xfId="3241" xr:uid="{00000000-0005-0000-0000-0000A8150000}"/>
    <cellStyle name="40% - Akzent6 2 3 2" xfId="7368" xr:uid="{00000000-0005-0000-0000-0000A9150000}"/>
    <cellStyle name="40% - Akzent6 2 4" xfId="11554" xr:uid="{00000000-0005-0000-0000-0000AA150000}"/>
    <cellStyle name="40% - Akzent6 3" xfId="3243" xr:uid="{00000000-0005-0000-0000-0000AB150000}"/>
    <cellStyle name="40% - Akzent6_11.04.19 - Tabellen" xfId="3244" xr:uid="{00000000-0005-0000-0000-0000AC150000}"/>
    <cellStyle name="4mitP" xfId="3245" xr:uid="{00000000-0005-0000-0000-0000AD150000}"/>
    <cellStyle name="5" xfId="223" xr:uid="{00000000-0005-0000-0000-0000AE150000}"/>
    <cellStyle name="5 2" xfId="601" xr:uid="{00000000-0005-0000-0000-0000AF150000}"/>
    <cellStyle name="5 2 2" xfId="602" xr:uid="{00000000-0005-0000-0000-0000B0150000}"/>
    <cellStyle name="5 2 2 2" xfId="603" xr:uid="{00000000-0005-0000-0000-0000B1150000}"/>
    <cellStyle name="5 2 2 2 2" xfId="604" xr:uid="{00000000-0005-0000-0000-0000B2150000}"/>
    <cellStyle name="5 2 2 2 2 2" xfId="12794" xr:uid="{00000000-0005-0000-0000-0000B3150000}"/>
    <cellStyle name="5 2 2 2 2 2 2" xfId="14881" xr:uid="{00000000-0005-0000-0000-0000B4150000}"/>
    <cellStyle name="5 2 2 2 2 2 2 2" xfId="17244" xr:uid="{00000000-0005-0000-0000-0000B5150000}"/>
    <cellStyle name="5 2 2 2 2 2 2 2 2" xfId="24381" xr:uid="{00000000-0005-0000-0000-0000B6150000}"/>
    <cellStyle name="5 2 2 2 2 2 2 2 2 2" xfId="38696" xr:uid="{00000000-0005-0000-0000-0000B7150000}"/>
    <cellStyle name="5 2 2 2 2 2 2 2 3" xfId="31559" xr:uid="{00000000-0005-0000-0000-0000B8150000}"/>
    <cellStyle name="5 2 2 2 2 2 2 3" xfId="19598" xr:uid="{00000000-0005-0000-0000-0000B9150000}"/>
    <cellStyle name="5 2 2 2 2 2 2 3 2" xfId="26735" xr:uid="{00000000-0005-0000-0000-0000BA150000}"/>
    <cellStyle name="5 2 2 2 2 2 2 3 2 2" xfId="41050" xr:uid="{00000000-0005-0000-0000-0000BB150000}"/>
    <cellStyle name="5 2 2 2 2 2 2 3 3" xfId="33913" xr:uid="{00000000-0005-0000-0000-0000BC150000}"/>
    <cellStyle name="5 2 2 2 2 2 2 4" xfId="20874" xr:uid="{00000000-0005-0000-0000-0000BD150000}"/>
    <cellStyle name="5 2 2 2 2 2 2 4 2" xfId="28011" xr:uid="{00000000-0005-0000-0000-0000BE150000}"/>
    <cellStyle name="5 2 2 2 2 2 2 4 2 2" xfId="42326" xr:uid="{00000000-0005-0000-0000-0000BF150000}"/>
    <cellStyle name="5 2 2 2 2 2 2 4 3" xfId="35189" xr:uid="{00000000-0005-0000-0000-0000C0150000}"/>
    <cellStyle name="5 2 2 2 2 2 2 5" xfId="22050" xr:uid="{00000000-0005-0000-0000-0000C1150000}"/>
    <cellStyle name="5 2 2 2 2 2 2 5 2" xfId="36365" xr:uid="{00000000-0005-0000-0000-0000C2150000}"/>
    <cellStyle name="5 2 2 2 2 2 2 6" xfId="29206" xr:uid="{00000000-0005-0000-0000-0000C3150000}"/>
    <cellStyle name="5 2 2 2 2 2 3" xfId="15163" xr:uid="{00000000-0005-0000-0000-0000C4150000}"/>
    <cellStyle name="5 2 2 2 2 2 3 2" xfId="22322" xr:uid="{00000000-0005-0000-0000-0000C5150000}"/>
    <cellStyle name="5 2 2 2 2 2 3 2 2" xfId="36637" xr:uid="{00000000-0005-0000-0000-0000C6150000}"/>
    <cellStyle name="5 2 2 2 2 2 3 3" xfId="29478" xr:uid="{00000000-0005-0000-0000-0000C7150000}"/>
    <cellStyle name="5 2 2 2 2 2 4" xfId="17517" xr:uid="{00000000-0005-0000-0000-0000C8150000}"/>
    <cellStyle name="5 2 2 2 2 2 4 2" xfId="24654" xr:uid="{00000000-0005-0000-0000-0000C9150000}"/>
    <cellStyle name="5 2 2 2 2 2 4 2 2" xfId="38969" xr:uid="{00000000-0005-0000-0000-0000CA150000}"/>
    <cellStyle name="5 2 2 2 2 2 4 3" xfId="31832" xr:uid="{00000000-0005-0000-0000-0000CB150000}"/>
    <cellStyle name="5 2 2 2 3" xfId="605" xr:uid="{00000000-0005-0000-0000-0000CC150000}"/>
    <cellStyle name="5 2 2 2 3 2" xfId="12795" xr:uid="{00000000-0005-0000-0000-0000CD150000}"/>
    <cellStyle name="5 2 2 2 3 2 2" xfId="13894" xr:uid="{00000000-0005-0000-0000-0000CE150000}"/>
    <cellStyle name="5 2 2 2 3 2 2 2" xfId="16263" xr:uid="{00000000-0005-0000-0000-0000CF150000}"/>
    <cellStyle name="5 2 2 2 3 2 2 2 2" xfId="23422" xr:uid="{00000000-0005-0000-0000-0000D0150000}"/>
    <cellStyle name="5 2 2 2 3 2 2 2 2 2" xfId="37737" xr:uid="{00000000-0005-0000-0000-0000D1150000}"/>
    <cellStyle name="5 2 2 2 3 2 2 2 3" xfId="30578" xr:uid="{00000000-0005-0000-0000-0000D2150000}"/>
    <cellStyle name="5 2 2 2 3 2 2 3" xfId="18617" xr:uid="{00000000-0005-0000-0000-0000D3150000}"/>
    <cellStyle name="5 2 2 2 3 2 2 3 2" xfId="25754" xr:uid="{00000000-0005-0000-0000-0000D4150000}"/>
    <cellStyle name="5 2 2 2 3 2 2 3 2 2" xfId="40069" xr:uid="{00000000-0005-0000-0000-0000D5150000}"/>
    <cellStyle name="5 2 2 2 3 2 2 3 3" xfId="32932" xr:uid="{00000000-0005-0000-0000-0000D6150000}"/>
    <cellStyle name="5 2 2 2 3 2 2 4" xfId="20060" xr:uid="{00000000-0005-0000-0000-0000D7150000}"/>
    <cellStyle name="5 2 2 2 3 2 2 4 2" xfId="27197" xr:uid="{00000000-0005-0000-0000-0000D8150000}"/>
    <cellStyle name="5 2 2 2 3 2 2 4 2 2" xfId="41512" xr:uid="{00000000-0005-0000-0000-0000D9150000}"/>
    <cellStyle name="5 2 2 2 3 2 2 4 3" xfId="34375" xr:uid="{00000000-0005-0000-0000-0000DA150000}"/>
    <cellStyle name="5 2 2 2 3 2 2 5" xfId="21275" xr:uid="{00000000-0005-0000-0000-0000DB150000}"/>
    <cellStyle name="5 2 2 2 3 2 2 5 2" xfId="35590" xr:uid="{00000000-0005-0000-0000-0000DC150000}"/>
    <cellStyle name="5 2 2 2 3 2 2 6" xfId="28412" xr:uid="{00000000-0005-0000-0000-0000DD150000}"/>
    <cellStyle name="5 2 2 2 3 2 3" xfId="15164" xr:uid="{00000000-0005-0000-0000-0000DE150000}"/>
    <cellStyle name="5 2 2 2 3 2 3 2" xfId="22323" xr:uid="{00000000-0005-0000-0000-0000DF150000}"/>
    <cellStyle name="5 2 2 2 3 2 3 2 2" xfId="36638" xr:uid="{00000000-0005-0000-0000-0000E0150000}"/>
    <cellStyle name="5 2 2 2 3 2 3 3" xfId="29479" xr:uid="{00000000-0005-0000-0000-0000E1150000}"/>
    <cellStyle name="5 2 2 2 3 2 4" xfId="17518" xr:uid="{00000000-0005-0000-0000-0000E2150000}"/>
    <cellStyle name="5 2 2 2 3 2 4 2" xfId="24655" xr:uid="{00000000-0005-0000-0000-0000E3150000}"/>
    <cellStyle name="5 2 2 2 3 2 4 2 2" xfId="38970" xr:uid="{00000000-0005-0000-0000-0000E4150000}"/>
    <cellStyle name="5 2 2 2 3 2 4 3" xfId="31833" xr:uid="{00000000-0005-0000-0000-0000E5150000}"/>
    <cellStyle name="5 2 2 2 4" xfId="606" xr:uid="{00000000-0005-0000-0000-0000E6150000}"/>
    <cellStyle name="5 2 2 2 4 2" xfId="12796" xr:uid="{00000000-0005-0000-0000-0000E7150000}"/>
    <cellStyle name="5 2 2 2 4 2 2" xfId="14880" xr:uid="{00000000-0005-0000-0000-0000E8150000}"/>
    <cellStyle name="5 2 2 2 4 2 2 2" xfId="17243" xr:uid="{00000000-0005-0000-0000-0000E9150000}"/>
    <cellStyle name="5 2 2 2 4 2 2 2 2" xfId="24380" xr:uid="{00000000-0005-0000-0000-0000EA150000}"/>
    <cellStyle name="5 2 2 2 4 2 2 2 2 2" xfId="38695" xr:uid="{00000000-0005-0000-0000-0000EB150000}"/>
    <cellStyle name="5 2 2 2 4 2 2 2 3" xfId="31558" xr:uid="{00000000-0005-0000-0000-0000EC150000}"/>
    <cellStyle name="5 2 2 2 4 2 2 3" xfId="19597" xr:uid="{00000000-0005-0000-0000-0000ED150000}"/>
    <cellStyle name="5 2 2 2 4 2 2 3 2" xfId="26734" xr:uid="{00000000-0005-0000-0000-0000EE150000}"/>
    <cellStyle name="5 2 2 2 4 2 2 3 2 2" xfId="41049" xr:uid="{00000000-0005-0000-0000-0000EF150000}"/>
    <cellStyle name="5 2 2 2 4 2 2 3 3" xfId="33912" xr:uid="{00000000-0005-0000-0000-0000F0150000}"/>
    <cellStyle name="5 2 2 2 4 2 2 4" xfId="20873" xr:uid="{00000000-0005-0000-0000-0000F1150000}"/>
    <cellStyle name="5 2 2 2 4 2 2 4 2" xfId="28010" xr:uid="{00000000-0005-0000-0000-0000F2150000}"/>
    <cellStyle name="5 2 2 2 4 2 2 4 2 2" xfId="42325" xr:uid="{00000000-0005-0000-0000-0000F3150000}"/>
    <cellStyle name="5 2 2 2 4 2 2 4 3" xfId="35188" xr:uid="{00000000-0005-0000-0000-0000F4150000}"/>
    <cellStyle name="5 2 2 2 4 2 2 5" xfId="22049" xr:uid="{00000000-0005-0000-0000-0000F5150000}"/>
    <cellStyle name="5 2 2 2 4 2 2 5 2" xfId="36364" xr:uid="{00000000-0005-0000-0000-0000F6150000}"/>
    <cellStyle name="5 2 2 2 4 2 2 6" xfId="29205" xr:uid="{00000000-0005-0000-0000-0000F7150000}"/>
    <cellStyle name="5 2 2 2 4 2 3" xfId="15165" xr:uid="{00000000-0005-0000-0000-0000F8150000}"/>
    <cellStyle name="5 2 2 2 4 2 3 2" xfId="22324" xr:uid="{00000000-0005-0000-0000-0000F9150000}"/>
    <cellStyle name="5 2 2 2 4 2 3 2 2" xfId="36639" xr:uid="{00000000-0005-0000-0000-0000FA150000}"/>
    <cellStyle name="5 2 2 2 4 2 3 3" xfId="29480" xr:uid="{00000000-0005-0000-0000-0000FB150000}"/>
    <cellStyle name="5 2 2 2 4 2 4" xfId="17519" xr:uid="{00000000-0005-0000-0000-0000FC150000}"/>
    <cellStyle name="5 2 2 2 4 2 4 2" xfId="24656" xr:uid="{00000000-0005-0000-0000-0000FD150000}"/>
    <cellStyle name="5 2 2 2 4 2 4 2 2" xfId="38971" xr:uid="{00000000-0005-0000-0000-0000FE150000}"/>
    <cellStyle name="5 2 2 2 4 2 4 3" xfId="31834" xr:uid="{00000000-0005-0000-0000-0000FF150000}"/>
    <cellStyle name="5 2 2 2 5" xfId="607" xr:uid="{00000000-0005-0000-0000-000000160000}"/>
    <cellStyle name="5 2 2 2 5 2" xfId="12797" xr:uid="{00000000-0005-0000-0000-000001160000}"/>
    <cellStyle name="5 2 2 2 5 2 2" xfId="14496" xr:uid="{00000000-0005-0000-0000-000002160000}"/>
    <cellStyle name="5 2 2 2 5 2 2 2" xfId="16865" xr:uid="{00000000-0005-0000-0000-000003160000}"/>
    <cellStyle name="5 2 2 2 5 2 2 2 2" xfId="24024" xr:uid="{00000000-0005-0000-0000-000004160000}"/>
    <cellStyle name="5 2 2 2 5 2 2 2 2 2" xfId="38339" xr:uid="{00000000-0005-0000-0000-000005160000}"/>
    <cellStyle name="5 2 2 2 5 2 2 2 3" xfId="31180" xr:uid="{00000000-0005-0000-0000-000006160000}"/>
    <cellStyle name="5 2 2 2 5 2 2 3" xfId="19219" xr:uid="{00000000-0005-0000-0000-000007160000}"/>
    <cellStyle name="5 2 2 2 5 2 2 3 2" xfId="26356" xr:uid="{00000000-0005-0000-0000-000008160000}"/>
    <cellStyle name="5 2 2 2 5 2 2 3 2 2" xfId="40671" xr:uid="{00000000-0005-0000-0000-000009160000}"/>
    <cellStyle name="5 2 2 2 5 2 2 3 3" xfId="33534" xr:uid="{00000000-0005-0000-0000-00000A160000}"/>
    <cellStyle name="5 2 2 2 5 2 2 4" xfId="20526" xr:uid="{00000000-0005-0000-0000-00000B160000}"/>
    <cellStyle name="5 2 2 2 5 2 2 4 2" xfId="27663" xr:uid="{00000000-0005-0000-0000-00000C160000}"/>
    <cellStyle name="5 2 2 2 5 2 2 4 2 2" xfId="41978" xr:uid="{00000000-0005-0000-0000-00000D160000}"/>
    <cellStyle name="5 2 2 2 5 2 2 4 3" xfId="34841" xr:uid="{00000000-0005-0000-0000-00000E160000}"/>
    <cellStyle name="5 2 2 2 5 2 2 5" xfId="21741" xr:uid="{00000000-0005-0000-0000-00000F160000}"/>
    <cellStyle name="5 2 2 2 5 2 2 5 2" xfId="36056" xr:uid="{00000000-0005-0000-0000-000010160000}"/>
    <cellStyle name="5 2 2 2 5 2 2 6" xfId="28878" xr:uid="{00000000-0005-0000-0000-000011160000}"/>
    <cellStyle name="5 2 2 2 5 2 3" xfId="15166" xr:uid="{00000000-0005-0000-0000-000012160000}"/>
    <cellStyle name="5 2 2 2 5 2 3 2" xfId="22325" xr:uid="{00000000-0005-0000-0000-000013160000}"/>
    <cellStyle name="5 2 2 2 5 2 3 2 2" xfId="36640" xr:uid="{00000000-0005-0000-0000-000014160000}"/>
    <cellStyle name="5 2 2 2 5 2 3 3" xfId="29481" xr:uid="{00000000-0005-0000-0000-000015160000}"/>
    <cellStyle name="5 2 2 2 5 2 4" xfId="17520" xr:uid="{00000000-0005-0000-0000-000016160000}"/>
    <cellStyle name="5 2 2 2 5 2 4 2" xfId="24657" xr:uid="{00000000-0005-0000-0000-000017160000}"/>
    <cellStyle name="5 2 2 2 5 2 4 2 2" xfId="38972" xr:uid="{00000000-0005-0000-0000-000018160000}"/>
    <cellStyle name="5 2 2 2 5 2 4 3" xfId="31835" xr:uid="{00000000-0005-0000-0000-000019160000}"/>
    <cellStyle name="5 2 2 2 6" xfId="12793" xr:uid="{00000000-0005-0000-0000-00001A160000}"/>
    <cellStyle name="5 2 2 2 6 2" xfId="14460" xr:uid="{00000000-0005-0000-0000-00001B160000}"/>
    <cellStyle name="5 2 2 2 6 2 2" xfId="16829" xr:uid="{00000000-0005-0000-0000-00001C160000}"/>
    <cellStyle name="5 2 2 2 6 2 2 2" xfId="23988" xr:uid="{00000000-0005-0000-0000-00001D160000}"/>
    <cellStyle name="5 2 2 2 6 2 2 2 2" xfId="38303" xr:uid="{00000000-0005-0000-0000-00001E160000}"/>
    <cellStyle name="5 2 2 2 6 2 2 3" xfId="31144" xr:uid="{00000000-0005-0000-0000-00001F160000}"/>
    <cellStyle name="5 2 2 2 6 2 3" xfId="19183" xr:uid="{00000000-0005-0000-0000-000020160000}"/>
    <cellStyle name="5 2 2 2 6 2 3 2" xfId="26320" xr:uid="{00000000-0005-0000-0000-000021160000}"/>
    <cellStyle name="5 2 2 2 6 2 3 2 2" xfId="40635" xr:uid="{00000000-0005-0000-0000-000022160000}"/>
    <cellStyle name="5 2 2 2 6 2 3 3" xfId="33498" xr:uid="{00000000-0005-0000-0000-000023160000}"/>
    <cellStyle name="5 2 2 2 6 2 4" xfId="20490" xr:uid="{00000000-0005-0000-0000-000024160000}"/>
    <cellStyle name="5 2 2 2 6 2 4 2" xfId="27627" xr:uid="{00000000-0005-0000-0000-000025160000}"/>
    <cellStyle name="5 2 2 2 6 2 4 2 2" xfId="41942" xr:uid="{00000000-0005-0000-0000-000026160000}"/>
    <cellStyle name="5 2 2 2 6 2 4 3" xfId="34805" xr:uid="{00000000-0005-0000-0000-000027160000}"/>
    <cellStyle name="5 2 2 2 6 2 5" xfId="21705" xr:uid="{00000000-0005-0000-0000-000028160000}"/>
    <cellStyle name="5 2 2 2 6 2 5 2" xfId="36020" xr:uid="{00000000-0005-0000-0000-000029160000}"/>
    <cellStyle name="5 2 2 2 6 2 6" xfId="28842" xr:uid="{00000000-0005-0000-0000-00002A160000}"/>
    <cellStyle name="5 2 2 2 6 3" xfId="15162" xr:uid="{00000000-0005-0000-0000-00002B160000}"/>
    <cellStyle name="5 2 2 2 6 3 2" xfId="22321" xr:uid="{00000000-0005-0000-0000-00002C160000}"/>
    <cellStyle name="5 2 2 2 6 3 2 2" xfId="36636" xr:uid="{00000000-0005-0000-0000-00002D160000}"/>
    <cellStyle name="5 2 2 2 6 3 3" xfId="29477" xr:uid="{00000000-0005-0000-0000-00002E160000}"/>
    <cellStyle name="5 2 2 2 6 4" xfId="17516" xr:uid="{00000000-0005-0000-0000-00002F160000}"/>
    <cellStyle name="5 2 2 2 6 4 2" xfId="24653" xr:uid="{00000000-0005-0000-0000-000030160000}"/>
    <cellStyle name="5 2 2 2 6 4 2 2" xfId="38968" xr:uid="{00000000-0005-0000-0000-000031160000}"/>
    <cellStyle name="5 2 2 2 6 4 3" xfId="31831" xr:uid="{00000000-0005-0000-0000-000032160000}"/>
    <cellStyle name="5 2 2 3" xfId="608" xr:uid="{00000000-0005-0000-0000-000033160000}"/>
    <cellStyle name="5 2 2 3 2" xfId="12798" xr:uid="{00000000-0005-0000-0000-000034160000}"/>
    <cellStyle name="5 2 2 3 2 2" xfId="14879" xr:uid="{00000000-0005-0000-0000-000035160000}"/>
    <cellStyle name="5 2 2 3 2 2 2" xfId="17242" xr:uid="{00000000-0005-0000-0000-000036160000}"/>
    <cellStyle name="5 2 2 3 2 2 2 2" xfId="24379" xr:uid="{00000000-0005-0000-0000-000037160000}"/>
    <cellStyle name="5 2 2 3 2 2 2 2 2" xfId="38694" xr:uid="{00000000-0005-0000-0000-000038160000}"/>
    <cellStyle name="5 2 2 3 2 2 2 3" xfId="31557" xr:uid="{00000000-0005-0000-0000-000039160000}"/>
    <cellStyle name="5 2 2 3 2 2 3" xfId="19596" xr:uid="{00000000-0005-0000-0000-00003A160000}"/>
    <cellStyle name="5 2 2 3 2 2 3 2" xfId="26733" xr:uid="{00000000-0005-0000-0000-00003B160000}"/>
    <cellStyle name="5 2 2 3 2 2 3 2 2" xfId="41048" xr:uid="{00000000-0005-0000-0000-00003C160000}"/>
    <cellStyle name="5 2 2 3 2 2 3 3" xfId="33911" xr:uid="{00000000-0005-0000-0000-00003D160000}"/>
    <cellStyle name="5 2 2 3 2 2 4" xfId="20872" xr:uid="{00000000-0005-0000-0000-00003E160000}"/>
    <cellStyle name="5 2 2 3 2 2 4 2" xfId="28009" xr:uid="{00000000-0005-0000-0000-00003F160000}"/>
    <cellStyle name="5 2 2 3 2 2 4 2 2" xfId="42324" xr:uid="{00000000-0005-0000-0000-000040160000}"/>
    <cellStyle name="5 2 2 3 2 2 4 3" xfId="35187" xr:uid="{00000000-0005-0000-0000-000041160000}"/>
    <cellStyle name="5 2 2 3 2 2 5" xfId="22048" xr:uid="{00000000-0005-0000-0000-000042160000}"/>
    <cellStyle name="5 2 2 3 2 2 5 2" xfId="36363" xr:uid="{00000000-0005-0000-0000-000043160000}"/>
    <cellStyle name="5 2 2 3 2 2 6" xfId="29204" xr:uid="{00000000-0005-0000-0000-000044160000}"/>
    <cellStyle name="5 2 2 3 2 3" xfId="15167" xr:uid="{00000000-0005-0000-0000-000045160000}"/>
    <cellStyle name="5 2 2 3 2 3 2" xfId="22326" xr:uid="{00000000-0005-0000-0000-000046160000}"/>
    <cellStyle name="5 2 2 3 2 3 2 2" xfId="36641" xr:uid="{00000000-0005-0000-0000-000047160000}"/>
    <cellStyle name="5 2 2 3 2 3 3" xfId="29482" xr:uid="{00000000-0005-0000-0000-000048160000}"/>
    <cellStyle name="5 2 2 3 2 4" xfId="17521" xr:uid="{00000000-0005-0000-0000-000049160000}"/>
    <cellStyle name="5 2 2 3 2 4 2" xfId="24658" xr:uid="{00000000-0005-0000-0000-00004A160000}"/>
    <cellStyle name="5 2 2 3 2 4 2 2" xfId="38973" xr:uid="{00000000-0005-0000-0000-00004B160000}"/>
    <cellStyle name="5 2 2 3 2 4 3" xfId="31836" xr:uid="{00000000-0005-0000-0000-00004C160000}"/>
    <cellStyle name="5 2 2 4" xfId="609" xr:uid="{00000000-0005-0000-0000-00004D160000}"/>
    <cellStyle name="5 2 2 4 2" xfId="12799" xr:uid="{00000000-0005-0000-0000-00004E160000}"/>
    <cellStyle name="5 2 2 4 2 2" xfId="13883" xr:uid="{00000000-0005-0000-0000-00004F160000}"/>
    <cellStyle name="5 2 2 4 2 2 2" xfId="16252" xr:uid="{00000000-0005-0000-0000-000050160000}"/>
    <cellStyle name="5 2 2 4 2 2 2 2" xfId="23411" xr:uid="{00000000-0005-0000-0000-000051160000}"/>
    <cellStyle name="5 2 2 4 2 2 2 2 2" xfId="37726" xr:uid="{00000000-0005-0000-0000-000052160000}"/>
    <cellStyle name="5 2 2 4 2 2 2 3" xfId="30567" xr:uid="{00000000-0005-0000-0000-000053160000}"/>
    <cellStyle name="5 2 2 4 2 2 3" xfId="18606" xr:uid="{00000000-0005-0000-0000-000054160000}"/>
    <cellStyle name="5 2 2 4 2 2 3 2" xfId="25743" xr:uid="{00000000-0005-0000-0000-000055160000}"/>
    <cellStyle name="5 2 2 4 2 2 3 2 2" xfId="40058" xr:uid="{00000000-0005-0000-0000-000056160000}"/>
    <cellStyle name="5 2 2 4 2 2 3 3" xfId="32921" xr:uid="{00000000-0005-0000-0000-000057160000}"/>
    <cellStyle name="5 2 2 4 2 2 4" xfId="20053" xr:uid="{00000000-0005-0000-0000-000058160000}"/>
    <cellStyle name="5 2 2 4 2 2 4 2" xfId="27190" xr:uid="{00000000-0005-0000-0000-000059160000}"/>
    <cellStyle name="5 2 2 4 2 2 4 2 2" xfId="41505" xr:uid="{00000000-0005-0000-0000-00005A160000}"/>
    <cellStyle name="5 2 2 4 2 2 4 3" xfId="34368" xr:uid="{00000000-0005-0000-0000-00005B160000}"/>
    <cellStyle name="5 2 2 4 2 2 5" xfId="21268" xr:uid="{00000000-0005-0000-0000-00005C160000}"/>
    <cellStyle name="5 2 2 4 2 2 5 2" xfId="35583" xr:uid="{00000000-0005-0000-0000-00005D160000}"/>
    <cellStyle name="5 2 2 4 2 2 6" xfId="28405" xr:uid="{00000000-0005-0000-0000-00005E160000}"/>
    <cellStyle name="5 2 2 4 2 3" xfId="15168" xr:uid="{00000000-0005-0000-0000-00005F160000}"/>
    <cellStyle name="5 2 2 4 2 3 2" xfId="22327" xr:uid="{00000000-0005-0000-0000-000060160000}"/>
    <cellStyle name="5 2 2 4 2 3 2 2" xfId="36642" xr:uid="{00000000-0005-0000-0000-000061160000}"/>
    <cellStyle name="5 2 2 4 2 3 3" xfId="29483" xr:uid="{00000000-0005-0000-0000-000062160000}"/>
    <cellStyle name="5 2 2 4 2 4" xfId="17522" xr:uid="{00000000-0005-0000-0000-000063160000}"/>
    <cellStyle name="5 2 2 4 2 4 2" xfId="24659" xr:uid="{00000000-0005-0000-0000-000064160000}"/>
    <cellStyle name="5 2 2 4 2 4 2 2" xfId="38974" xr:uid="{00000000-0005-0000-0000-000065160000}"/>
    <cellStyle name="5 2 2 4 2 4 3" xfId="31837" xr:uid="{00000000-0005-0000-0000-000066160000}"/>
    <cellStyle name="5 2 2 5" xfId="610" xr:uid="{00000000-0005-0000-0000-000067160000}"/>
    <cellStyle name="5 2 2 5 2" xfId="12800" xr:uid="{00000000-0005-0000-0000-000068160000}"/>
    <cellStyle name="5 2 2 5 2 2" xfId="14874" xr:uid="{00000000-0005-0000-0000-000069160000}"/>
    <cellStyle name="5 2 2 5 2 2 2" xfId="17237" xr:uid="{00000000-0005-0000-0000-00006A160000}"/>
    <cellStyle name="5 2 2 5 2 2 2 2" xfId="24374" xr:uid="{00000000-0005-0000-0000-00006B160000}"/>
    <cellStyle name="5 2 2 5 2 2 2 2 2" xfId="38689" xr:uid="{00000000-0005-0000-0000-00006C160000}"/>
    <cellStyle name="5 2 2 5 2 2 2 3" xfId="31552" xr:uid="{00000000-0005-0000-0000-00006D160000}"/>
    <cellStyle name="5 2 2 5 2 2 3" xfId="19591" xr:uid="{00000000-0005-0000-0000-00006E160000}"/>
    <cellStyle name="5 2 2 5 2 2 3 2" xfId="26728" xr:uid="{00000000-0005-0000-0000-00006F160000}"/>
    <cellStyle name="5 2 2 5 2 2 3 2 2" xfId="41043" xr:uid="{00000000-0005-0000-0000-000070160000}"/>
    <cellStyle name="5 2 2 5 2 2 3 3" xfId="33906" xr:uid="{00000000-0005-0000-0000-000071160000}"/>
    <cellStyle name="5 2 2 5 2 2 4" xfId="20867" xr:uid="{00000000-0005-0000-0000-000072160000}"/>
    <cellStyle name="5 2 2 5 2 2 4 2" xfId="28004" xr:uid="{00000000-0005-0000-0000-000073160000}"/>
    <cellStyle name="5 2 2 5 2 2 4 2 2" xfId="42319" xr:uid="{00000000-0005-0000-0000-000074160000}"/>
    <cellStyle name="5 2 2 5 2 2 4 3" xfId="35182" xr:uid="{00000000-0005-0000-0000-000075160000}"/>
    <cellStyle name="5 2 2 5 2 2 5" xfId="22043" xr:uid="{00000000-0005-0000-0000-000076160000}"/>
    <cellStyle name="5 2 2 5 2 2 5 2" xfId="36358" xr:uid="{00000000-0005-0000-0000-000077160000}"/>
    <cellStyle name="5 2 2 5 2 2 6" xfId="29199" xr:uid="{00000000-0005-0000-0000-000078160000}"/>
    <cellStyle name="5 2 2 5 2 3" xfId="15169" xr:uid="{00000000-0005-0000-0000-000079160000}"/>
    <cellStyle name="5 2 2 5 2 3 2" xfId="22328" xr:uid="{00000000-0005-0000-0000-00007A160000}"/>
    <cellStyle name="5 2 2 5 2 3 2 2" xfId="36643" xr:uid="{00000000-0005-0000-0000-00007B160000}"/>
    <cellStyle name="5 2 2 5 2 3 3" xfId="29484" xr:uid="{00000000-0005-0000-0000-00007C160000}"/>
    <cellStyle name="5 2 2 5 2 4" xfId="17523" xr:uid="{00000000-0005-0000-0000-00007D160000}"/>
    <cellStyle name="5 2 2 5 2 4 2" xfId="24660" xr:uid="{00000000-0005-0000-0000-00007E160000}"/>
    <cellStyle name="5 2 2 5 2 4 2 2" xfId="38975" xr:uid="{00000000-0005-0000-0000-00007F160000}"/>
    <cellStyle name="5 2 2 5 2 4 3" xfId="31838" xr:uid="{00000000-0005-0000-0000-000080160000}"/>
    <cellStyle name="5 2 2 6" xfId="611" xr:uid="{00000000-0005-0000-0000-000081160000}"/>
    <cellStyle name="5 2 2 6 2" xfId="12801" xr:uid="{00000000-0005-0000-0000-000082160000}"/>
    <cellStyle name="5 2 2 6 2 2" xfId="14878" xr:uid="{00000000-0005-0000-0000-000083160000}"/>
    <cellStyle name="5 2 2 6 2 2 2" xfId="17241" xr:uid="{00000000-0005-0000-0000-000084160000}"/>
    <cellStyle name="5 2 2 6 2 2 2 2" xfId="24378" xr:uid="{00000000-0005-0000-0000-000085160000}"/>
    <cellStyle name="5 2 2 6 2 2 2 2 2" xfId="38693" xr:uid="{00000000-0005-0000-0000-000086160000}"/>
    <cellStyle name="5 2 2 6 2 2 2 3" xfId="31556" xr:uid="{00000000-0005-0000-0000-000087160000}"/>
    <cellStyle name="5 2 2 6 2 2 3" xfId="19595" xr:uid="{00000000-0005-0000-0000-000088160000}"/>
    <cellStyle name="5 2 2 6 2 2 3 2" xfId="26732" xr:uid="{00000000-0005-0000-0000-000089160000}"/>
    <cellStyle name="5 2 2 6 2 2 3 2 2" xfId="41047" xr:uid="{00000000-0005-0000-0000-00008A160000}"/>
    <cellStyle name="5 2 2 6 2 2 3 3" xfId="33910" xr:uid="{00000000-0005-0000-0000-00008B160000}"/>
    <cellStyle name="5 2 2 6 2 2 4" xfId="20871" xr:uid="{00000000-0005-0000-0000-00008C160000}"/>
    <cellStyle name="5 2 2 6 2 2 4 2" xfId="28008" xr:uid="{00000000-0005-0000-0000-00008D160000}"/>
    <cellStyle name="5 2 2 6 2 2 4 2 2" xfId="42323" xr:uid="{00000000-0005-0000-0000-00008E160000}"/>
    <cellStyle name="5 2 2 6 2 2 4 3" xfId="35186" xr:uid="{00000000-0005-0000-0000-00008F160000}"/>
    <cellStyle name="5 2 2 6 2 2 5" xfId="22047" xr:uid="{00000000-0005-0000-0000-000090160000}"/>
    <cellStyle name="5 2 2 6 2 2 5 2" xfId="36362" xr:uid="{00000000-0005-0000-0000-000091160000}"/>
    <cellStyle name="5 2 2 6 2 2 6" xfId="29203" xr:uid="{00000000-0005-0000-0000-000092160000}"/>
    <cellStyle name="5 2 2 6 2 3" xfId="15170" xr:uid="{00000000-0005-0000-0000-000093160000}"/>
    <cellStyle name="5 2 2 6 2 3 2" xfId="22329" xr:uid="{00000000-0005-0000-0000-000094160000}"/>
    <cellStyle name="5 2 2 6 2 3 2 2" xfId="36644" xr:uid="{00000000-0005-0000-0000-000095160000}"/>
    <cellStyle name="5 2 2 6 2 3 3" xfId="29485" xr:uid="{00000000-0005-0000-0000-000096160000}"/>
    <cellStyle name="5 2 2 6 2 4" xfId="17524" xr:uid="{00000000-0005-0000-0000-000097160000}"/>
    <cellStyle name="5 2 2 6 2 4 2" xfId="24661" xr:uid="{00000000-0005-0000-0000-000098160000}"/>
    <cellStyle name="5 2 2 6 2 4 2 2" xfId="38976" xr:uid="{00000000-0005-0000-0000-000099160000}"/>
    <cellStyle name="5 2 2 6 2 4 3" xfId="31839" xr:uid="{00000000-0005-0000-0000-00009A160000}"/>
    <cellStyle name="5 2 2 7" xfId="12792" xr:uid="{00000000-0005-0000-0000-00009B160000}"/>
    <cellStyle name="5 2 2 7 2" xfId="14882" xr:uid="{00000000-0005-0000-0000-00009C160000}"/>
    <cellStyle name="5 2 2 7 2 2" xfId="17245" xr:uid="{00000000-0005-0000-0000-00009D160000}"/>
    <cellStyle name="5 2 2 7 2 2 2" xfId="24382" xr:uid="{00000000-0005-0000-0000-00009E160000}"/>
    <cellStyle name="5 2 2 7 2 2 2 2" xfId="38697" xr:uid="{00000000-0005-0000-0000-00009F160000}"/>
    <cellStyle name="5 2 2 7 2 2 3" xfId="31560" xr:uid="{00000000-0005-0000-0000-0000A0160000}"/>
    <cellStyle name="5 2 2 7 2 3" xfId="19599" xr:uid="{00000000-0005-0000-0000-0000A1160000}"/>
    <cellStyle name="5 2 2 7 2 3 2" xfId="26736" xr:uid="{00000000-0005-0000-0000-0000A2160000}"/>
    <cellStyle name="5 2 2 7 2 3 2 2" xfId="41051" xr:uid="{00000000-0005-0000-0000-0000A3160000}"/>
    <cellStyle name="5 2 2 7 2 3 3" xfId="33914" xr:uid="{00000000-0005-0000-0000-0000A4160000}"/>
    <cellStyle name="5 2 2 7 2 4" xfId="20875" xr:uid="{00000000-0005-0000-0000-0000A5160000}"/>
    <cellStyle name="5 2 2 7 2 4 2" xfId="28012" xr:uid="{00000000-0005-0000-0000-0000A6160000}"/>
    <cellStyle name="5 2 2 7 2 4 2 2" xfId="42327" xr:uid="{00000000-0005-0000-0000-0000A7160000}"/>
    <cellStyle name="5 2 2 7 2 4 3" xfId="35190" xr:uid="{00000000-0005-0000-0000-0000A8160000}"/>
    <cellStyle name="5 2 2 7 2 5" xfId="22051" xr:uid="{00000000-0005-0000-0000-0000A9160000}"/>
    <cellStyle name="5 2 2 7 2 5 2" xfId="36366" xr:uid="{00000000-0005-0000-0000-0000AA160000}"/>
    <cellStyle name="5 2 2 7 2 6" xfId="29207" xr:uid="{00000000-0005-0000-0000-0000AB160000}"/>
    <cellStyle name="5 2 2 7 3" xfId="15161" xr:uid="{00000000-0005-0000-0000-0000AC160000}"/>
    <cellStyle name="5 2 2 7 3 2" xfId="22320" xr:uid="{00000000-0005-0000-0000-0000AD160000}"/>
    <cellStyle name="5 2 2 7 3 2 2" xfId="36635" xr:uid="{00000000-0005-0000-0000-0000AE160000}"/>
    <cellStyle name="5 2 2 7 3 3" xfId="29476" xr:uid="{00000000-0005-0000-0000-0000AF160000}"/>
    <cellStyle name="5 2 2 7 4" xfId="17515" xr:uid="{00000000-0005-0000-0000-0000B0160000}"/>
    <cellStyle name="5 2 2 7 4 2" xfId="24652" xr:uid="{00000000-0005-0000-0000-0000B1160000}"/>
    <cellStyle name="5 2 2 7 4 2 2" xfId="38967" xr:uid="{00000000-0005-0000-0000-0000B2160000}"/>
    <cellStyle name="5 2 2 7 4 3" xfId="31830" xr:uid="{00000000-0005-0000-0000-0000B3160000}"/>
    <cellStyle name="5 2 3" xfId="612" xr:uid="{00000000-0005-0000-0000-0000B4160000}"/>
    <cellStyle name="5 2 3 2" xfId="613" xr:uid="{00000000-0005-0000-0000-0000B5160000}"/>
    <cellStyle name="5 2 3 2 2" xfId="614" xr:uid="{00000000-0005-0000-0000-0000B6160000}"/>
    <cellStyle name="5 2 3 2 2 2" xfId="12804" xr:uid="{00000000-0005-0000-0000-0000B7160000}"/>
    <cellStyle name="5 2 3 2 2 2 2" xfId="14128" xr:uid="{00000000-0005-0000-0000-0000B8160000}"/>
    <cellStyle name="5 2 3 2 2 2 2 2" xfId="16497" xr:uid="{00000000-0005-0000-0000-0000B9160000}"/>
    <cellStyle name="5 2 3 2 2 2 2 2 2" xfId="23656" xr:uid="{00000000-0005-0000-0000-0000BA160000}"/>
    <cellStyle name="5 2 3 2 2 2 2 2 2 2" xfId="37971" xr:uid="{00000000-0005-0000-0000-0000BB160000}"/>
    <cellStyle name="5 2 3 2 2 2 2 2 3" xfId="30812" xr:uid="{00000000-0005-0000-0000-0000BC160000}"/>
    <cellStyle name="5 2 3 2 2 2 2 3" xfId="18851" xr:uid="{00000000-0005-0000-0000-0000BD160000}"/>
    <cellStyle name="5 2 3 2 2 2 2 3 2" xfId="25988" xr:uid="{00000000-0005-0000-0000-0000BE160000}"/>
    <cellStyle name="5 2 3 2 2 2 2 3 2 2" xfId="40303" xr:uid="{00000000-0005-0000-0000-0000BF160000}"/>
    <cellStyle name="5 2 3 2 2 2 2 3 3" xfId="33166" xr:uid="{00000000-0005-0000-0000-0000C0160000}"/>
    <cellStyle name="5 2 3 2 2 2 2 4" xfId="20185" xr:uid="{00000000-0005-0000-0000-0000C1160000}"/>
    <cellStyle name="5 2 3 2 2 2 2 4 2" xfId="27322" xr:uid="{00000000-0005-0000-0000-0000C2160000}"/>
    <cellStyle name="5 2 3 2 2 2 2 4 2 2" xfId="41637" xr:uid="{00000000-0005-0000-0000-0000C3160000}"/>
    <cellStyle name="5 2 3 2 2 2 2 4 3" xfId="34500" xr:uid="{00000000-0005-0000-0000-0000C4160000}"/>
    <cellStyle name="5 2 3 2 2 2 2 5" xfId="21400" xr:uid="{00000000-0005-0000-0000-0000C5160000}"/>
    <cellStyle name="5 2 3 2 2 2 2 5 2" xfId="35715" xr:uid="{00000000-0005-0000-0000-0000C6160000}"/>
    <cellStyle name="5 2 3 2 2 2 2 6" xfId="28537" xr:uid="{00000000-0005-0000-0000-0000C7160000}"/>
    <cellStyle name="5 2 3 2 2 2 3" xfId="15173" xr:uid="{00000000-0005-0000-0000-0000C8160000}"/>
    <cellStyle name="5 2 3 2 2 2 3 2" xfId="22332" xr:uid="{00000000-0005-0000-0000-0000C9160000}"/>
    <cellStyle name="5 2 3 2 2 2 3 2 2" xfId="36647" xr:uid="{00000000-0005-0000-0000-0000CA160000}"/>
    <cellStyle name="5 2 3 2 2 2 3 3" xfId="29488" xr:uid="{00000000-0005-0000-0000-0000CB160000}"/>
    <cellStyle name="5 2 3 2 2 2 4" xfId="17527" xr:uid="{00000000-0005-0000-0000-0000CC160000}"/>
    <cellStyle name="5 2 3 2 2 2 4 2" xfId="24664" xr:uid="{00000000-0005-0000-0000-0000CD160000}"/>
    <cellStyle name="5 2 3 2 2 2 4 2 2" xfId="38979" xr:uid="{00000000-0005-0000-0000-0000CE160000}"/>
    <cellStyle name="5 2 3 2 2 2 4 3" xfId="31842" xr:uid="{00000000-0005-0000-0000-0000CF160000}"/>
    <cellStyle name="5 2 3 2 3" xfId="615" xr:uid="{00000000-0005-0000-0000-0000D0160000}"/>
    <cellStyle name="5 2 3 2 3 2" xfId="12805" xr:uid="{00000000-0005-0000-0000-0000D1160000}"/>
    <cellStyle name="5 2 3 2 3 2 2" xfId="14876" xr:uid="{00000000-0005-0000-0000-0000D2160000}"/>
    <cellStyle name="5 2 3 2 3 2 2 2" xfId="17239" xr:uid="{00000000-0005-0000-0000-0000D3160000}"/>
    <cellStyle name="5 2 3 2 3 2 2 2 2" xfId="24376" xr:uid="{00000000-0005-0000-0000-0000D4160000}"/>
    <cellStyle name="5 2 3 2 3 2 2 2 2 2" xfId="38691" xr:uid="{00000000-0005-0000-0000-0000D5160000}"/>
    <cellStyle name="5 2 3 2 3 2 2 2 3" xfId="31554" xr:uid="{00000000-0005-0000-0000-0000D6160000}"/>
    <cellStyle name="5 2 3 2 3 2 2 3" xfId="19593" xr:uid="{00000000-0005-0000-0000-0000D7160000}"/>
    <cellStyle name="5 2 3 2 3 2 2 3 2" xfId="26730" xr:uid="{00000000-0005-0000-0000-0000D8160000}"/>
    <cellStyle name="5 2 3 2 3 2 2 3 2 2" xfId="41045" xr:uid="{00000000-0005-0000-0000-0000D9160000}"/>
    <cellStyle name="5 2 3 2 3 2 2 3 3" xfId="33908" xr:uid="{00000000-0005-0000-0000-0000DA160000}"/>
    <cellStyle name="5 2 3 2 3 2 2 4" xfId="20869" xr:uid="{00000000-0005-0000-0000-0000DB160000}"/>
    <cellStyle name="5 2 3 2 3 2 2 4 2" xfId="28006" xr:uid="{00000000-0005-0000-0000-0000DC160000}"/>
    <cellStyle name="5 2 3 2 3 2 2 4 2 2" xfId="42321" xr:uid="{00000000-0005-0000-0000-0000DD160000}"/>
    <cellStyle name="5 2 3 2 3 2 2 4 3" xfId="35184" xr:uid="{00000000-0005-0000-0000-0000DE160000}"/>
    <cellStyle name="5 2 3 2 3 2 2 5" xfId="22045" xr:uid="{00000000-0005-0000-0000-0000DF160000}"/>
    <cellStyle name="5 2 3 2 3 2 2 5 2" xfId="36360" xr:uid="{00000000-0005-0000-0000-0000E0160000}"/>
    <cellStyle name="5 2 3 2 3 2 2 6" xfId="29201" xr:uid="{00000000-0005-0000-0000-0000E1160000}"/>
    <cellStyle name="5 2 3 2 3 2 3" xfId="15174" xr:uid="{00000000-0005-0000-0000-0000E2160000}"/>
    <cellStyle name="5 2 3 2 3 2 3 2" xfId="22333" xr:uid="{00000000-0005-0000-0000-0000E3160000}"/>
    <cellStyle name="5 2 3 2 3 2 3 2 2" xfId="36648" xr:uid="{00000000-0005-0000-0000-0000E4160000}"/>
    <cellStyle name="5 2 3 2 3 2 3 3" xfId="29489" xr:uid="{00000000-0005-0000-0000-0000E5160000}"/>
    <cellStyle name="5 2 3 2 3 2 4" xfId="17528" xr:uid="{00000000-0005-0000-0000-0000E6160000}"/>
    <cellStyle name="5 2 3 2 3 2 4 2" xfId="24665" xr:uid="{00000000-0005-0000-0000-0000E7160000}"/>
    <cellStyle name="5 2 3 2 3 2 4 2 2" xfId="38980" xr:uid="{00000000-0005-0000-0000-0000E8160000}"/>
    <cellStyle name="5 2 3 2 3 2 4 3" xfId="31843" xr:uid="{00000000-0005-0000-0000-0000E9160000}"/>
    <cellStyle name="5 2 3 2 4" xfId="616" xr:uid="{00000000-0005-0000-0000-0000EA160000}"/>
    <cellStyle name="5 2 3 2 4 2" xfId="12806" xr:uid="{00000000-0005-0000-0000-0000EB160000}"/>
    <cellStyle name="5 2 3 2 4 2 2" xfId="14461" xr:uid="{00000000-0005-0000-0000-0000EC160000}"/>
    <cellStyle name="5 2 3 2 4 2 2 2" xfId="16830" xr:uid="{00000000-0005-0000-0000-0000ED160000}"/>
    <cellStyle name="5 2 3 2 4 2 2 2 2" xfId="23989" xr:uid="{00000000-0005-0000-0000-0000EE160000}"/>
    <cellStyle name="5 2 3 2 4 2 2 2 2 2" xfId="38304" xr:uid="{00000000-0005-0000-0000-0000EF160000}"/>
    <cellStyle name="5 2 3 2 4 2 2 2 3" xfId="31145" xr:uid="{00000000-0005-0000-0000-0000F0160000}"/>
    <cellStyle name="5 2 3 2 4 2 2 3" xfId="19184" xr:uid="{00000000-0005-0000-0000-0000F1160000}"/>
    <cellStyle name="5 2 3 2 4 2 2 3 2" xfId="26321" xr:uid="{00000000-0005-0000-0000-0000F2160000}"/>
    <cellStyle name="5 2 3 2 4 2 2 3 2 2" xfId="40636" xr:uid="{00000000-0005-0000-0000-0000F3160000}"/>
    <cellStyle name="5 2 3 2 4 2 2 3 3" xfId="33499" xr:uid="{00000000-0005-0000-0000-0000F4160000}"/>
    <cellStyle name="5 2 3 2 4 2 2 4" xfId="20491" xr:uid="{00000000-0005-0000-0000-0000F5160000}"/>
    <cellStyle name="5 2 3 2 4 2 2 4 2" xfId="27628" xr:uid="{00000000-0005-0000-0000-0000F6160000}"/>
    <cellStyle name="5 2 3 2 4 2 2 4 2 2" xfId="41943" xr:uid="{00000000-0005-0000-0000-0000F7160000}"/>
    <cellStyle name="5 2 3 2 4 2 2 4 3" xfId="34806" xr:uid="{00000000-0005-0000-0000-0000F8160000}"/>
    <cellStyle name="5 2 3 2 4 2 2 5" xfId="21706" xr:uid="{00000000-0005-0000-0000-0000F9160000}"/>
    <cellStyle name="5 2 3 2 4 2 2 5 2" xfId="36021" xr:uid="{00000000-0005-0000-0000-0000FA160000}"/>
    <cellStyle name="5 2 3 2 4 2 2 6" xfId="28843" xr:uid="{00000000-0005-0000-0000-0000FB160000}"/>
    <cellStyle name="5 2 3 2 4 2 3" xfId="15175" xr:uid="{00000000-0005-0000-0000-0000FC160000}"/>
    <cellStyle name="5 2 3 2 4 2 3 2" xfId="22334" xr:uid="{00000000-0005-0000-0000-0000FD160000}"/>
    <cellStyle name="5 2 3 2 4 2 3 2 2" xfId="36649" xr:uid="{00000000-0005-0000-0000-0000FE160000}"/>
    <cellStyle name="5 2 3 2 4 2 3 3" xfId="29490" xr:uid="{00000000-0005-0000-0000-0000FF160000}"/>
    <cellStyle name="5 2 3 2 4 2 4" xfId="17529" xr:uid="{00000000-0005-0000-0000-000000170000}"/>
    <cellStyle name="5 2 3 2 4 2 4 2" xfId="24666" xr:uid="{00000000-0005-0000-0000-000001170000}"/>
    <cellStyle name="5 2 3 2 4 2 4 2 2" xfId="38981" xr:uid="{00000000-0005-0000-0000-000002170000}"/>
    <cellStyle name="5 2 3 2 4 2 4 3" xfId="31844" xr:uid="{00000000-0005-0000-0000-000003170000}"/>
    <cellStyle name="5 2 3 2 5" xfId="617" xr:uid="{00000000-0005-0000-0000-000004170000}"/>
    <cellStyle name="5 2 3 2 5 2" xfId="12807" xr:uid="{00000000-0005-0000-0000-000005170000}"/>
    <cellStyle name="5 2 3 2 5 2 2" xfId="14875" xr:uid="{00000000-0005-0000-0000-000006170000}"/>
    <cellStyle name="5 2 3 2 5 2 2 2" xfId="17238" xr:uid="{00000000-0005-0000-0000-000007170000}"/>
    <cellStyle name="5 2 3 2 5 2 2 2 2" xfId="24375" xr:uid="{00000000-0005-0000-0000-000008170000}"/>
    <cellStyle name="5 2 3 2 5 2 2 2 2 2" xfId="38690" xr:uid="{00000000-0005-0000-0000-000009170000}"/>
    <cellStyle name="5 2 3 2 5 2 2 2 3" xfId="31553" xr:uid="{00000000-0005-0000-0000-00000A170000}"/>
    <cellStyle name="5 2 3 2 5 2 2 3" xfId="19592" xr:uid="{00000000-0005-0000-0000-00000B170000}"/>
    <cellStyle name="5 2 3 2 5 2 2 3 2" xfId="26729" xr:uid="{00000000-0005-0000-0000-00000C170000}"/>
    <cellStyle name="5 2 3 2 5 2 2 3 2 2" xfId="41044" xr:uid="{00000000-0005-0000-0000-00000D170000}"/>
    <cellStyle name="5 2 3 2 5 2 2 3 3" xfId="33907" xr:uid="{00000000-0005-0000-0000-00000E170000}"/>
    <cellStyle name="5 2 3 2 5 2 2 4" xfId="20868" xr:uid="{00000000-0005-0000-0000-00000F170000}"/>
    <cellStyle name="5 2 3 2 5 2 2 4 2" xfId="28005" xr:uid="{00000000-0005-0000-0000-000010170000}"/>
    <cellStyle name="5 2 3 2 5 2 2 4 2 2" xfId="42320" xr:uid="{00000000-0005-0000-0000-000011170000}"/>
    <cellStyle name="5 2 3 2 5 2 2 4 3" xfId="35183" xr:uid="{00000000-0005-0000-0000-000012170000}"/>
    <cellStyle name="5 2 3 2 5 2 2 5" xfId="22044" xr:uid="{00000000-0005-0000-0000-000013170000}"/>
    <cellStyle name="5 2 3 2 5 2 2 5 2" xfId="36359" xr:uid="{00000000-0005-0000-0000-000014170000}"/>
    <cellStyle name="5 2 3 2 5 2 2 6" xfId="29200" xr:uid="{00000000-0005-0000-0000-000015170000}"/>
    <cellStyle name="5 2 3 2 5 2 3" xfId="15176" xr:uid="{00000000-0005-0000-0000-000016170000}"/>
    <cellStyle name="5 2 3 2 5 2 3 2" xfId="22335" xr:uid="{00000000-0005-0000-0000-000017170000}"/>
    <cellStyle name="5 2 3 2 5 2 3 2 2" xfId="36650" xr:uid="{00000000-0005-0000-0000-000018170000}"/>
    <cellStyle name="5 2 3 2 5 2 3 3" xfId="29491" xr:uid="{00000000-0005-0000-0000-000019170000}"/>
    <cellStyle name="5 2 3 2 5 2 4" xfId="17530" xr:uid="{00000000-0005-0000-0000-00001A170000}"/>
    <cellStyle name="5 2 3 2 5 2 4 2" xfId="24667" xr:uid="{00000000-0005-0000-0000-00001B170000}"/>
    <cellStyle name="5 2 3 2 5 2 4 2 2" xfId="38982" xr:uid="{00000000-0005-0000-0000-00001C170000}"/>
    <cellStyle name="5 2 3 2 5 2 4 3" xfId="31845" xr:uid="{00000000-0005-0000-0000-00001D170000}"/>
    <cellStyle name="5 2 3 2 6" xfId="12803" xr:uid="{00000000-0005-0000-0000-00001E170000}"/>
    <cellStyle name="5 2 3 2 6 2" xfId="14877" xr:uid="{00000000-0005-0000-0000-00001F170000}"/>
    <cellStyle name="5 2 3 2 6 2 2" xfId="17240" xr:uid="{00000000-0005-0000-0000-000020170000}"/>
    <cellStyle name="5 2 3 2 6 2 2 2" xfId="24377" xr:uid="{00000000-0005-0000-0000-000021170000}"/>
    <cellStyle name="5 2 3 2 6 2 2 2 2" xfId="38692" xr:uid="{00000000-0005-0000-0000-000022170000}"/>
    <cellStyle name="5 2 3 2 6 2 2 3" xfId="31555" xr:uid="{00000000-0005-0000-0000-000023170000}"/>
    <cellStyle name="5 2 3 2 6 2 3" xfId="19594" xr:uid="{00000000-0005-0000-0000-000024170000}"/>
    <cellStyle name="5 2 3 2 6 2 3 2" xfId="26731" xr:uid="{00000000-0005-0000-0000-000025170000}"/>
    <cellStyle name="5 2 3 2 6 2 3 2 2" xfId="41046" xr:uid="{00000000-0005-0000-0000-000026170000}"/>
    <cellStyle name="5 2 3 2 6 2 3 3" xfId="33909" xr:uid="{00000000-0005-0000-0000-000027170000}"/>
    <cellStyle name="5 2 3 2 6 2 4" xfId="20870" xr:uid="{00000000-0005-0000-0000-000028170000}"/>
    <cellStyle name="5 2 3 2 6 2 4 2" xfId="28007" xr:uid="{00000000-0005-0000-0000-000029170000}"/>
    <cellStyle name="5 2 3 2 6 2 4 2 2" xfId="42322" xr:uid="{00000000-0005-0000-0000-00002A170000}"/>
    <cellStyle name="5 2 3 2 6 2 4 3" xfId="35185" xr:uid="{00000000-0005-0000-0000-00002B170000}"/>
    <cellStyle name="5 2 3 2 6 2 5" xfId="22046" xr:uid="{00000000-0005-0000-0000-00002C170000}"/>
    <cellStyle name="5 2 3 2 6 2 5 2" xfId="36361" xr:uid="{00000000-0005-0000-0000-00002D170000}"/>
    <cellStyle name="5 2 3 2 6 2 6" xfId="29202" xr:uid="{00000000-0005-0000-0000-00002E170000}"/>
    <cellStyle name="5 2 3 2 6 3" xfId="15172" xr:uid="{00000000-0005-0000-0000-00002F170000}"/>
    <cellStyle name="5 2 3 2 6 3 2" xfId="22331" xr:uid="{00000000-0005-0000-0000-000030170000}"/>
    <cellStyle name="5 2 3 2 6 3 2 2" xfId="36646" xr:uid="{00000000-0005-0000-0000-000031170000}"/>
    <cellStyle name="5 2 3 2 6 3 3" xfId="29487" xr:uid="{00000000-0005-0000-0000-000032170000}"/>
    <cellStyle name="5 2 3 2 6 4" xfId="17526" xr:uid="{00000000-0005-0000-0000-000033170000}"/>
    <cellStyle name="5 2 3 2 6 4 2" xfId="24663" xr:uid="{00000000-0005-0000-0000-000034170000}"/>
    <cellStyle name="5 2 3 2 6 4 2 2" xfId="38978" xr:uid="{00000000-0005-0000-0000-000035170000}"/>
    <cellStyle name="5 2 3 2 6 4 3" xfId="31841" xr:uid="{00000000-0005-0000-0000-000036170000}"/>
    <cellStyle name="5 2 3 3" xfId="618" xr:uid="{00000000-0005-0000-0000-000037170000}"/>
    <cellStyle name="5 2 3 3 2" xfId="12808" xr:uid="{00000000-0005-0000-0000-000038170000}"/>
    <cellStyle name="5 2 3 3 2 2" xfId="13867" xr:uid="{00000000-0005-0000-0000-000039170000}"/>
    <cellStyle name="5 2 3 3 2 2 2" xfId="16236" xr:uid="{00000000-0005-0000-0000-00003A170000}"/>
    <cellStyle name="5 2 3 3 2 2 2 2" xfId="23395" xr:uid="{00000000-0005-0000-0000-00003B170000}"/>
    <cellStyle name="5 2 3 3 2 2 2 2 2" xfId="37710" xr:uid="{00000000-0005-0000-0000-00003C170000}"/>
    <cellStyle name="5 2 3 3 2 2 2 3" xfId="30551" xr:uid="{00000000-0005-0000-0000-00003D170000}"/>
    <cellStyle name="5 2 3 3 2 2 3" xfId="18590" xr:uid="{00000000-0005-0000-0000-00003E170000}"/>
    <cellStyle name="5 2 3 3 2 2 3 2" xfId="25727" xr:uid="{00000000-0005-0000-0000-00003F170000}"/>
    <cellStyle name="5 2 3 3 2 2 3 2 2" xfId="40042" xr:uid="{00000000-0005-0000-0000-000040170000}"/>
    <cellStyle name="5 2 3 3 2 2 3 3" xfId="32905" xr:uid="{00000000-0005-0000-0000-000041170000}"/>
    <cellStyle name="5 2 3 3 2 2 4" xfId="20037" xr:uid="{00000000-0005-0000-0000-000042170000}"/>
    <cellStyle name="5 2 3 3 2 2 4 2" xfId="27174" xr:uid="{00000000-0005-0000-0000-000043170000}"/>
    <cellStyle name="5 2 3 3 2 2 4 2 2" xfId="41489" xr:uid="{00000000-0005-0000-0000-000044170000}"/>
    <cellStyle name="5 2 3 3 2 2 4 3" xfId="34352" xr:uid="{00000000-0005-0000-0000-000045170000}"/>
    <cellStyle name="5 2 3 3 2 2 5" xfId="21252" xr:uid="{00000000-0005-0000-0000-000046170000}"/>
    <cellStyle name="5 2 3 3 2 2 5 2" xfId="35567" xr:uid="{00000000-0005-0000-0000-000047170000}"/>
    <cellStyle name="5 2 3 3 2 2 6" xfId="28389" xr:uid="{00000000-0005-0000-0000-000048170000}"/>
    <cellStyle name="5 2 3 3 2 3" xfId="15177" xr:uid="{00000000-0005-0000-0000-000049170000}"/>
    <cellStyle name="5 2 3 3 2 3 2" xfId="22336" xr:uid="{00000000-0005-0000-0000-00004A170000}"/>
    <cellStyle name="5 2 3 3 2 3 2 2" xfId="36651" xr:uid="{00000000-0005-0000-0000-00004B170000}"/>
    <cellStyle name="5 2 3 3 2 3 3" xfId="29492" xr:uid="{00000000-0005-0000-0000-00004C170000}"/>
    <cellStyle name="5 2 3 3 2 4" xfId="17531" xr:uid="{00000000-0005-0000-0000-00004D170000}"/>
    <cellStyle name="5 2 3 3 2 4 2" xfId="24668" xr:uid="{00000000-0005-0000-0000-00004E170000}"/>
    <cellStyle name="5 2 3 3 2 4 2 2" xfId="38983" xr:uid="{00000000-0005-0000-0000-00004F170000}"/>
    <cellStyle name="5 2 3 3 2 4 3" xfId="31846" xr:uid="{00000000-0005-0000-0000-000050170000}"/>
    <cellStyle name="5 2 3 4" xfId="619" xr:uid="{00000000-0005-0000-0000-000051170000}"/>
    <cellStyle name="5 2 3 4 2" xfId="12809" xr:uid="{00000000-0005-0000-0000-000052170000}"/>
    <cellStyle name="5 2 3 4 2 2" xfId="14462" xr:uid="{00000000-0005-0000-0000-000053170000}"/>
    <cellStyle name="5 2 3 4 2 2 2" xfId="16831" xr:uid="{00000000-0005-0000-0000-000054170000}"/>
    <cellStyle name="5 2 3 4 2 2 2 2" xfId="23990" xr:uid="{00000000-0005-0000-0000-000055170000}"/>
    <cellStyle name="5 2 3 4 2 2 2 2 2" xfId="38305" xr:uid="{00000000-0005-0000-0000-000056170000}"/>
    <cellStyle name="5 2 3 4 2 2 2 3" xfId="31146" xr:uid="{00000000-0005-0000-0000-000057170000}"/>
    <cellStyle name="5 2 3 4 2 2 3" xfId="19185" xr:uid="{00000000-0005-0000-0000-000058170000}"/>
    <cellStyle name="5 2 3 4 2 2 3 2" xfId="26322" xr:uid="{00000000-0005-0000-0000-000059170000}"/>
    <cellStyle name="5 2 3 4 2 2 3 2 2" xfId="40637" xr:uid="{00000000-0005-0000-0000-00005A170000}"/>
    <cellStyle name="5 2 3 4 2 2 3 3" xfId="33500" xr:uid="{00000000-0005-0000-0000-00005B170000}"/>
    <cellStyle name="5 2 3 4 2 2 4" xfId="20492" xr:uid="{00000000-0005-0000-0000-00005C170000}"/>
    <cellStyle name="5 2 3 4 2 2 4 2" xfId="27629" xr:uid="{00000000-0005-0000-0000-00005D170000}"/>
    <cellStyle name="5 2 3 4 2 2 4 2 2" xfId="41944" xr:uid="{00000000-0005-0000-0000-00005E170000}"/>
    <cellStyle name="5 2 3 4 2 2 4 3" xfId="34807" xr:uid="{00000000-0005-0000-0000-00005F170000}"/>
    <cellStyle name="5 2 3 4 2 2 5" xfId="21707" xr:uid="{00000000-0005-0000-0000-000060170000}"/>
    <cellStyle name="5 2 3 4 2 2 5 2" xfId="36022" xr:uid="{00000000-0005-0000-0000-000061170000}"/>
    <cellStyle name="5 2 3 4 2 2 6" xfId="28844" xr:uid="{00000000-0005-0000-0000-000062170000}"/>
    <cellStyle name="5 2 3 4 2 3" xfId="15178" xr:uid="{00000000-0005-0000-0000-000063170000}"/>
    <cellStyle name="5 2 3 4 2 3 2" xfId="22337" xr:uid="{00000000-0005-0000-0000-000064170000}"/>
    <cellStyle name="5 2 3 4 2 3 2 2" xfId="36652" xr:uid="{00000000-0005-0000-0000-000065170000}"/>
    <cellStyle name="5 2 3 4 2 3 3" xfId="29493" xr:uid="{00000000-0005-0000-0000-000066170000}"/>
    <cellStyle name="5 2 3 4 2 4" xfId="17532" xr:uid="{00000000-0005-0000-0000-000067170000}"/>
    <cellStyle name="5 2 3 4 2 4 2" xfId="24669" xr:uid="{00000000-0005-0000-0000-000068170000}"/>
    <cellStyle name="5 2 3 4 2 4 2 2" xfId="38984" xr:uid="{00000000-0005-0000-0000-000069170000}"/>
    <cellStyle name="5 2 3 4 2 4 3" xfId="31847" xr:uid="{00000000-0005-0000-0000-00006A170000}"/>
    <cellStyle name="5 2 3 5" xfId="620" xr:uid="{00000000-0005-0000-0000-00006B170000}"/>
    <cellStyle name="5 2 3 5 2" xfId="12810" xr:uid="{00000000-0005-0000-0000-00006C170000}"/>
    <cellStyle name="5 2 3 5 2 2" xfId="14869" xr:uid="{00000000-0005-0000-0000-00006D170000}"/>
    <cellStyle name="5 2 3 5 2 2 2" xfId="17232" xr:uid="{00000000-0005-0000-0000-00006E170000}"/>
    <cellStyle name="5 2 3 5 2 2 2 2" xfId="24369" xr:uid="{00000000-0005-0000-0000-00006F170000}"/>
    <cellStyle name="5 2 3 5 2 2 2 2 2" xfId="38684" xr:uid="{00000000-0005-0000-0000-000070170000}"/>
    <cellStyle name="5 2 3 5 2 2 2 3" xfId="31547" xr:uid="{00000000-0005-0000-0000-000071170000}"/>
    <cellStyle name="5 2 3 5 2 2 3" xfId="19586" xr:uid="{00000000-0005-0000-0000-000072170000}"/>
    <cellStyle name="5 2 3 5 2 2 3 2" xfId="26723" xr:uid="{00000000-0005-0000-0000-000073170000}"/>
    <cellStyle name="5 2 3 5 2 2 3 2 2" xfId="41038" xr:uid="{00000000-0005-0000-0000-000074170000}"/>
    <cellStyle name="5 2 3 5 2 2 3 3" xfId="33901" xr:uid="{00000000-0005-0000-0000-000075170000}"/>
    <cellStyle name="5 2 3 5 2 2 4" xfId="20862" xr:uid="{00000000-0005-0000-0000-000076170000}"/>
    <cellStyle name="5 2 3 5 2 2 4 2" xfId="27999" xr:uid="{00000000-0005-0000-0000-000077170000}"/>
    <cellStyle name="5 2 3 5 2 2 4 2 2" xfId="42314" xr:uid="{00000000-0005-0000-0000-000078170000}"/>
    <cellStyle name="5 2 3 5 2 2 4 3" xfId="35177" xr:uid="{00000000-0005-0000-0000-000079170000}"/>
    <cellStyle name="5 2 3 5 2 2 5" xfId="22038" xr:uid="{00000000-0005-0000-0000-00007A170000}"/>
    <cellStyle name="5 2 3 5 2 2 5 2" xfId="36353" xr:uid="{00000000-0005-0000-0000-00007B170000}"/>
    <cellStyle name="5 2 3 5 2 2 6" xfId="29194" xr:uid="{00000000-0005-0000-0000-00007C170000}"/>
    <cellStyle name="5 2 3 5 2 3" xfId="15179" xr:uid="{00000000-0005-0000-0000-00007D170000}"/>
    <cellStyle name="5 2 3 5 2 3 2" xfId="22338" xr:uid="{00000000-0005-0000-0000-00007E170000}"/>
    <cellStyle name="5 2 3 5 2 3 2 2" xfId="36653" xr:uid="{00000000-0005-0000-0000-00007F170000}"/>
    <cellStyle name="5 2 3 5 2 3 3" xfId="29494" xr:uid="{00000000-0005-0000-0000-000080170000}"/>
    <cellStyle name="5 2 3 5 2 4" xfId="17533" xr:uid="{00000000-0005-0000-0000-000081170000}"/>
    <cellStyle name="5 2 3 5 2 4 2" xfId="24670" xr:uid="{00000000-0005-0000-0000-000082170000}"/>
    <cellStyle name="5 2 3 5 2 4 2 2" xfId="38985" xr:uid="{00000000-0005-0000-0000-000083170000}"/>
    <cellStyle name="5 2 3 5 2 4 3" xfId="31848" xr:uid="{00000000-0005-0000-0000-000084170000}"/>
    <cellStyle name="5 2 3 6" xfId="621" xr:uid="{00000000-0005-0000-0000-000085170000}"/>
    <cellStyle name="5 2 3 6 2" xfId="12811" xr:uid="{00000000-0005-0000-0000-000086170000}"/>
    <cellStyle name="5 2 3 6 2 2" xfId="14873" xr:uid="{00000000-0005-0000-0000-000087170000}"/>
    <cellStyle name="5 2 3 6 2 2 2" xfId="17236" xr:uid="{00000000-0005-0000-0000-000088170000}"/>
    <cellStyle name="5 2 3 6 2 2 2 2" xfId="24373" xr:uid="{00000000-0005-0000-0000-000089170000}"/>
    <cellStyle name="5 2 3 6 2 2 2 2 2" xfId="38688" xr:uid="{00000000-0005-0000-0000-00008A170000}"/>
    <cellStyle name="5 2 3 6 2 2 2 3" xfId="31551" xr:uid="{00000000-0005-0000-0000-00008B170000}"/>
    <cellStyle name="5 2 3 6 2 2 3" xfId="19590" xr:uid="{00000000-0005-0000-0000-00008C170000}"/>
    <cellStyle name="5 2 3 6 2 2 3 2" xfId="26727" xr:uid="{00000000-0005-0000-0000-00008D170000}"/>
    <cellStyle name="5 2 3 6 2 2 3 2 2" xfId="41042" xr:uid="{00000000-0005-0000-0000-00008E170000}"/>
    <cellStyle name="5 2 3 6 2 2 3 3" xfId="33905" xr:uid="{00000000-0005-0000-0000-00008F170000}"/>
    <cellStyle name="5 2 3 6 2 2 4" xfId="20866" xr:uid="{00000000-0005-0000-0000-000090170000}"/>
    <cellStyle name="5 2 3 6 2 2 4 2" xfId="28003" xr:uid="{00000000-0005-0000-0000-000091170000}"/>
    <cellStyle name="5 2 3 6 2 2 4 2 2" xfId="42318" xr:uid="{00000000-0005-0000-0000-000092170000}"/>
    <cellStyle name="5 2 3 6 2 2 4 3" xfId="35181" xr:uid="{00000000-0005-0000-0000-000093170000}"/>
    <cellStyle name="5 2 3 6 2 2 5" xfId="22042" xr:uid="{00000000-0005-0000-0000-000094170000}"/>
    <cellStyle name="5 2 3 6 2 2 5 2" xfId="36357" xr:uid="{00000000-0005-0000-0000-000095170000}"/>
    <cellStyle name="5 2 3 6 2 2 6" xfId="29198" xr:uid="{00000000-0005-0000-0000-000096170000}"/>
    <cellStyle name="5 2 3 6 2 3" xfId="15180" xr:uid="{00000000-0005-0000-0000-000097170000}"/>
    <cellStyle name="5 2 3 6 2 3 2" xfId="22339" xr:uid="{00000000-0005-0000-0000-000098170000}"/>
    <cellStyle name="5 2 3 6 2 3 2 2" xfId="36654" xr:uid="{00000000-0005-0000-0000-000099170000}"/>
    <cellStyle name="5 2 3 6 2 3 3" xfId="29495" xr:uid="{00000000-0005-0000-0000-00009A170000}"/>
    <cellStyle name="5 2 3 6 2 4" xfId="17534" xr:uid="{00000000-0005-0000-0000-00009B170000}"/>
    <cellStyle name="5 2 3 6 2 4 2" xfId="24671" xr:uid="{00000000-0005-0000-0000-00009C170000}"/>
    <cellStyle name="5 2 3 6 2 4 2 2" xfId="38986" xr:uid="{00000000-0005-0000-0000-00009D170000}"/>
    <cellStyle name="5 2 3 6 2 4 3" xfId="31849" xr:uid="{00000000-0005-0000-0000-00009E170000}"/>
    <cellStyle name="5 2 3 7" xfId="12802" xr:uid="{00000000-0005-0000-0000-00009F170000}"/>
    <cellStyle name="5 2 3 7 2" xfId="14200" xr:uid="{00000000-0005-0000-0000-0000A0170000}"/>
    <cellStyle name="5 2 3 7 2 2" xfId="16569" xr:uid="{00000000-0005-0000-0000-0000A1170000}"/>
    <cellStyle name="5 2 3 7 2 2 2" xfId="23728" xr:uid="{00000000-0005-0000-0000-0000A2170000}"/>
    <cellStyle name="5 2 3 7 2 2 2 2" xfId="38043" xr:uid="{00000000-0005-0000-0000-0000A3170000}"/>
    <cellStyle name="5 2 3 7 2 2 3" xfId="30884" xr:uid="{00000000-0005-0000-0000-0000A4170000}"/>
    <cellStyle name="5 2 3 7 2 3" xfId="18923" xr:uid="{00000000-0005-0000-0000-0000A5170000}"/>
    <cellStyle name="5 2 3 7 2 3 2" xfId="26060" xr:uid="{00000000-0005-0000-0000-0000A6170000}"/>
    <cellStyle name="5 2 3 7 2 3 2 2" xfId="40375" xr:uid="{00000000-0005-0000-0000-0000A7170000}"/>
    <cellStyle name="5 2 3 7 2 3 3" xfId="33238" xr:uid="{00000000-0005-0000-0000-0000A8170000}"/>
    <cellStyle name="5 2 3 7 2 4" xfId="20257" xr:uid="{00000000-0005-0000-0000-0000A9170000}"/>
    <cellStyle name="5 2 3 7 2 4 2" xfId="27394" xr:uid="{00000000-0005-0000-0000-0000AA170000}"/>
    <cellStyle name="5 2 3 7 2 4 2 2" xfId="41709" xr:uid="{00000000-0005-0000-0000-0000AB170000}"/>
    <cellStyle name="5 2 3 7 2 4 3" xfId="34572" xr:uid="{00000000-0005-0000-0000-0000AC170000}"/>
    <cellStyle name="5 2 3 7 2 5" xfId="21472" xr:uid="{00000000-0005-0000-0000-0000AD170000}"/>
    <cellStyle name="5 2 3 7 2 5 2" xfId="35787" xr:uid="{00000000-0005-0000-0000-0000AE170000}"/>
    <cellStyle name="5 2 3 7 2 6" xfId="28609" xr:uid="{00000000-0005-0000-0000-0000AF170000}"/>
    <cellStyle name="5 2 3 7 3" xfId="15171" xr:uid="{00000000-0005-0000-0000-0000B0170000}"/>
    <cellStyle name="5 2 3 7 3 2" xfId="22330" xr:uid="{00000000-0005-0000-0000-0000B1170000}"/>
    <cellStyle name="5 2 3 7 3 2 2" xfId="36645" xr:uid="{00000000-0005-0000-0000-0000B2170000}"/>
    <cellStyle name="5 2 3 7 3 3" xfId="29486" xr:uid="{00000000-0005-0000-0000-0000B3170000}"/>
    <cellStyle name="5 2 3 7 4" xfId="17525" xr:uid="{00000000-0005-0000-0000-0000B4170000}"/>
    <cellStyle name="5 2 3 7 4 2" xfId="24662" xr:uid="{00000000-0005-0000-0000-0000B5170000}"/>
    <cellStyle name="5 2 3 7 4 2 2" xfId="38977" xr:uid="{00000000-0005-0000-0000-0000B6170000}"/>
    <cellStyle name="5 2 3 7 4 3" xfId="31840" xr:uid="{00000000-0005-0000-0000-0000B7170000}"/>
    <cellStyle name="5 2 4" xfId="12579" xr:uid="{00000000-0005-0000-0000-0000B8170000}"/>
    <cellStyle name="5 2 4 2" xfId="14702" xr:uid="{00000000-0005-0000-0000-0000B9170000}"/>
    <cellStyle name="5 2 4 2 2" xfId="17065" xr:uid="{00000000-0005-0000-0000-0000BA170000}"/>
    <cellStyle name="5 2 4 2 2 2" xfId="24224" xr:uid="{00000000-0005-0000-0000-0000BB170000}"/>
    <cellStyle name="5 2 4 2 2 2 2" xfId="38539" xr:uid="{00000000-0005-0000-0000-0000BC170000}"/>
    <cellStyle name="5 2 4 2 2 3" xfId="31380" xr:uid="{00000000-0005-0000-0000-0000BD170000}"/>
    <cellStyle name="5 2 4 2 3" xfId="19419" xr:uid="{00000000-0005-0000-0000-0000BE170000}"/>
    <cellStyle name="5 2 4 2 3 2" xfId="26556" xr:uid="{00000000-0005-0000-0000-0000BF170000}"/>
    <cellStyle name="5 2 4 2 3 2 2" xfId="40871" xr:uid="{00000000-0005-0000-0000-0000C0170000}"/>
    <cellStyle name="5 2 4 2 3 3" xfId="33734" xr:uid="{00000000-0005-0000-0000-0000C1170000}"/>
    <cellStyle name="5 2 4 2 4" xfId="20717" xr:uid="{00000000-0005-0000-0000-0000C2170000}"/>
    <cellStyle name="5 2 4 2 4 2" xfId="27854" xr:uid="{00000000-0005-0000-0000-0000C3170000}"/>
    <cellStyle name="5 2 4 2 4 2 2" xfId="42169" xr:uid="{00000000-0005-0000-0000-0000C4170000}"/>
    <cellStyle name="5 2 4 2 4 3" xfId="35032" xr:uid="{00000000-0005-0000-0000-0000C5170000}"/>
    <cellStyle name="5 2 4 3" xfId="14190" xr:uid="{00000000-0005-0000-0000-0000C6170000}"/>
    <cellStyle name="5 2 4 3 2" xfId="16559" xr:uid="{00000000-0005-0000-0000-0000C7170000}"/>
    <cellStyle name="5 2 4 3 2 2" xfId="23718" xr:uid="{00000000-0005-0000-0000-0000C8170000}"/>
    <cellStyle name="5 2 4 3 2 2 2" xfId="38033" xr:uid="{00000000-0005-0000-0000-0000C9170000}"/>
    <cellStyle name="5 2 4 3 2 3" xfId="30874" xr:uid="{00000000-0005-0000-0000-0000CA170000}"/>
    <cellStyle name="5 2 4 3 3" xfId="18913" xr:uid="{00000000-0005-0000-0000-0000CB170000}"/>
    <cellStyle name="5 2 4 3 3 2" xfId="26050" xr:uid="{00000000-0005-0000-0000-0000CC170000}"/>
    <cellStyle name="5 2 4 3 3 2 2" xfId="40365" xr:uid="{00000000-0005-0000-0000-0000CD170000}"/>
    <cellStyle name="5 2 4 3 3 3" xfId="33228" xr:uid="{00000000-0005-0000-0000-0000CE170000}"/>
    <cellStyle name="5 2 4 3 4" xfId="20247" xr:uid="{00000000-0005-0000-0000-0000CF170000}"/>
    <cellStyle name="5 2 4 3 4 2" xfId="27384" xr:uid="{00000000-0005-0000-0000-0000D0170000}"/>
    <cellStyle name="5 2 4 3 4 2 2" xfId="41699" xr:uid="{00000000-0005-0000-0000-0000D1170000}"/>
    <cellStyle name="5 2 4 3 4 3" xfId="34562" xr:uid="{00000000-0005-0000-0000-0000D2170000}"/>
    <cellStyle name="5 2 4 3 5" xfId="21462" xr:uid="{00000000-0005-0000-0000-0000D3170000}"/>
    <cellStyle name="5 2 4 3 5 2" xfId="35777" xr:uid="{00000000-0005-0000-0000-0000D4170000}"/>
    <cellStyle name="5 2 4 3 6" xfId="28599" xr:uid="{00000000-0005-0000-0000-0000D5170000}"/>
    <cellStyle name="5 2 4 4" xfId="19717" xr:uid="{00000000-0005-0000-0000-0000D6170000}"/>
    <cellStyle name="5 2 4 4 2" xfId="26854" xr:uid="{00000000-0005-0000-0000-0000D7170000}"/>
    <cellStyle name="5 2 4 4 2 2" xfId="41169" xr:uid="{00000000-0005-0000-0000-0000D8170000}"/>
    <cellStyle name="5 2 4 4 3" xfId="34032" xr:uid="{00000000-0005-0000-0000-0000D9170000}"/>
    <cellStyle name="5 3" xfId="622" xr:uid="{00000000-0005-0000-0000-0000DA170000}"/>
    <cellStyle name="5 3 2" xfId="623" xr:uid="{00000000-0005-0000-0000-0000DB170000}"/>
    <cellStyle name="5 3 2 2" xfId="12813" xr:uid="{00000000-0005-0000-0000-0000DC170000}"/>
    <cellStyle name="5 3 2 2 2" xfId="14872" xr:uid="{00000000-0005-0000-0000-0000DD170000}"/>
    <cellStyle name="5 3 2 2 2 2" xfId="17235" xr:uid="{00000000-0005-0000-0000-0000DE170000}"/>
    <cellStyle name="5 3 2 2 2 2 2" xfId="24372" xr:uid="{00000000-0005-0000-0000-0000DF170000}"/>
    <cellStyle name="5 3 2 2 2 2 2 2" xfId="38687" xr:uid="{00000000-0005-0000-0000-0000E0170000}"/>
    <cellStyle name="5 3 2 2 2 2 3" xfId="31550" xr:uid="{00000000-0005-0000-0000-0000E1170000}"/>
    <cellStyle name="5 3 2 2 2 3" xfId="19589" xr:uid="{00000000-0005-0000-0000-0000E2170000}"/>
    <cellStyle name="5 3 2 2 2 3 2" xfId="26726" xr:uid="{00000000-0005-0000-0000-0000E3170000}"/>
    <cellStyle name="5 3 2 2 2 3 2 2" xfId="41041" xr:uid="{00000000-0005-0000-0000-0000E4170000}"/>
    <cellStyle name="5 3 2 2 2 3 3" xfId="33904" xr:uid="{00000000-0005-0000-0000-0000E5170000}"/>
    <cellStyle name="5 3 2 2 2 4" xfId="20865" xr:uid="{00000000-0005-0000-0000-0000E6170000}"/>
    <cellStyle name="5 3 2 2 2 4 2" xfId="28002" xr:uid="{00000000-0005-0000-0000-0000E7170000}"/>
    <cellStyle name="5 3 2 2 2 4 2 2" xfId="42317" xr:uid="{00000000-0005-0000-0000-0000E8170000}"/>
    <cellStyle name="5 3 2 2 2 4 3" xfId="35180" xr:uid="{00000000-0005-0000-0000-0000E9170000}"/>
    <cellStyle name="5 3 2 2 2 5" xfId="22041" xr:uid="{00000000-0005-0000-0000-0000EA170000}"/>
    <cellStyle name="5 3 2 2 2 5 2" xfId="36356" xr:uid="{00000000-0005-0000-0000-0000EB170000}"/>
    <cellStyle name="5 3 2 2 2 6" xfId="29197" xr:uid="{00000000-0005-0000-0000-0000EC170000}"/>
    <cellStyle name="5 3 2 2 3" xfId="15182" xr:uid="{00000000-0005-0000-0000-0000ED170000}"/>
    <cellStyle name="5 3 2 2 3 2" xfId="22341" xr:uid="{00000000-0005-0000-0000-0000EE170000}"/>
    <cellStyle name="5 3 2 2 3 2 2" xfId="36656" xr:uid="{00000000-0005-0000-0000-0000EF170000}"/>
    <cellStyle name="5 3 2 2 3 3" xfId="29497" xr:uid="{00000000-0005-0000-0000-0000F0170000}"/>
    <cellStyle name="5 3 2 2 4" xfId="17536" xr:uid="{00000000-0005-0000-0000-0000F1170000}"/>
    <cellStyle name="5 3 2 2 4 2" xfId="24673" xr:uid="{00000000-0005-0000-0000-0000F2170000}"/>
    <cellStyle name="5 3 2 2 4 2 2" xfId="38988" xr:uid="{00000000-0005-0000-0000-0000F3170000}"/>
    <cellStyle name="5 3 2 2 4 3" xfId="31851" xr:uid="{00000000-0005-0000-0000-0000F4170000}"/>
    <cellStyle name="5 3 3" xfId="624" xr:uid="{00000000-0005-0000-0000-0000F5170000}"/>
    <cellStyle name="5 3 3 2" xfId="12814" xr:uid="{00000000-0005-0000-0000-0000F6170000}"/>
    <cellStyle name="5 3 3 2 2" xfId="14463" xr:uid="{00000000-0005-0000-0000-0000F7170000}"/>
    <cellStyle name="5 3 3 2 2 2" xfId="16832" xr:uid="{00000000-0005-0000-0000-0000F8170000}"/>
    <cellStyle name="5 3 3 2 2 2 2" xfId="23991" xr:uid="{00000000-0005-0000-0000-0000F9170000}"/>
    <cellStyle name="5 3 3 2 2 2 2 2" xfId="38306" xr:uid="{00000000-0005-0000-0000-0000FA170000}"/>
    <cellStyle name="5 3 3 2 2 2 3" xfId="31147" xr:uid="{00000000-0005-0000-0000-0000FB170000}"/>
    <cellStyle name="5 3 3 2 2 3" xfId="19186" xr:uid="{00000000-0005-0000-0000-0000FC170000}"/>
    <cellStyle name="5 3 3 2 2 3 2" xfId="26323" xr:uid="{00000000-0005-0000-0000-0000FD170000}"/>
    <cellStyle name="5 3 3 2 2 3 2 2" xfId="40638" xr:uid="{00000000-0005-0000-0000-0000FE170000}"/>
    <cellStyle name="5 3 3 2 2 3 3" xfId="33501" xr:uid="{00000000-0005-0000-0000-0000FF170000}"/>
    <cellStyle name="5 3 3 2 2 4" xfId="20493" xr:uid="{00000000-0005-0000-0000-000000180000}"/>
    <cellStyle name="5 3 3 2 2 4 2" xfId="27630" xr:uid="{00000000-0005-0000-0000-000001180000}"/>
    <cellStyle name="5 3 3 2 2 4 2 2" xfId="41945" xr:uid="{00000000-0005-0000-0000-000002180000}"/>
    <cellStyle name="5 3 3 2 2 4 3" xfId="34808" xr:uid="{00000000-0005-0000-0000-000003180000}"/>
    <cellStyle name="5 3 3 2 2 5" xfId="21708" xr:uid="{00000000-0005-0000-0000-000004180000}"/>
    <cellStyle name="5 3 3 2 2 5 2" xfId="36023" xr:uid="{00000000-0005-0000-0000-000005180000}"/>
    <cellStyle name="5 3 3 2 2 6" xfId="28845" xr:uid="{00000000-0005-0000-0000-000006180000}"/>
    <cellStyle name="5 3 3 2 3" xfId="15183" xr:uid="{00000000-0005-0000-0000-000007180000}"/>
    <cellStyle name="5 3 3 2 3 2" xfId="22342" xr:uid="{00000000-0005-0000-0000-000008180000}"/>
    <cellStyle name="5 3 3 2 3 2 2" xfId="36657" xr:uid="{00000000-0005-0000-0000-000009180000}"/>
    <cellStyle name="5 3 3 2 3 3" xfId="29498" xr:uid="{00000000-0005-0000-0000-00000A180000}"/>
    <cellStyle name="5 3 3 2 4" xfId="17537" xr:uid="{00000000-0005-0000-0000-00000B180000}"/>
    <cellStyle name="5 3 3 2 4 2" xfId="24674" xr:uid="{00000000-0005-0000-0000-00000C180000}"/>
    <cellStyle name="5 3 3 2 4 2 2" xfId="38989" xr:uid="{00000000-0005-0000-0000-00000D180000}"/>
    <cellStyle name="5 3 3 2 4 3" xfId="31852" xr:uid="{00000000-0005-0000-0000-00000E180000}"/>
    <cellStyle name="5 3 4" xfId="625" xr:uid="{00000000-0005-0000-0000-00000F180000}"/>
    <cellStyle name="5 3 4 2" xfId="12815" xr:uid="{00000000-0005-0000-0000-000010180000}"/>
    <cellStyle name="5 3 4 2 2" xfId="14871" xr:uid="{00000000-0005-0000-0000-000011180000}"/>
    <cellStyle name="5 3 4 2 2 2" xfId="17234" xr:uid="{00000000-0005-0000-0000-000012180000}"/>
    <cellStyle name="5 3 4 2 2 2 2" xfId="24371" xr:uid="{00000000-0005-0000-0000-000013180000}"/>
    <cellStyle name="5 3 4 2 2 2 2 2" xfId="38686" xr:uid="{00000000-0005-0000-0000-000014180000}"/>
    <cellStyle name="5 3 4 2 2 2 3" xfId="31549" xr:uid="{00000000-0005-0000-0000-000015180000}"/>
    <cellStyle name="5 3 4 2 2 3" xfId="19588" xr:uid="{00000000-0005-0000-0000-000016180000}"/>
    <cellStyle name="5 3 4 2 2 3 2" xfId="26725" xr:uid="{00000000-0005-0000-0000-000017180000}"/>
    <cellStyle name="5 3 4 2 2 3 2 2" xfId="41040" xr:uid="{00000000-0005-0000-0000-000018180000}"/>
    <cellStyle name="5 3 4 2 2 3 3" xfId="33903" xr:uid="{00000000-0005-0000-0000-000019180000}"/>
    <cellStyle name="5 3 4 2 2 4" xfId="20864" xr:uid="{00000000-0005-0000-0000-00001A180000}"/>
    <cellStyle name="5 3 4 2 2 4 2" xfId="28001" xr:uid="{00000000-0005-0000-0000-00001B180000}"/>
    <cellStyle name="5 3 4 2 2 4 2 2" xfId="42316" xr:uid="{00000000-0005-0000-0000-00001C180000}"/>
    <cellStyle name="5 3 4 2 2 4 3" xfId="35179" xr:uid="{00000000-0005-0000-0000-00001D180000}"/>
    <cellStyle name="5 3 4 2 2 5" xfId="22040" xr:uid="{00000000-0005-0000-0000-00001E180000}"/>
    <cellStyle name="5 3 4 2 2 5 2" xfId="36355" xr:uid="{00000000-0005-0000-0000-00001F180000}"/>
    <cellStyle name="5 3 4 2 2 6" xfId="29196" xr:uid="{00000000-0005-0000-0000-000020180000}"/>
    <cellStyle name="5 3 4 2 3" xfId="15184" xr:uid="{00000000-0005-0000-0000-000021180000}"/>
    <cellStyle name="5 3 4 2 3 2" xfId="22343" xr:uid="{00000000-0005-0000-0000-000022180000}"/>
    <cellStyle name="5 3 4 2 3 2 2" xfId="36658" xr:uid="{00000000-0005-0000-0000-000023180000}"/>
    <cellStyle name="5 3 4 2 3 3" xfId="29499" xr:uid="{00000000-0005-0000-0000-000024180000}"/>
    <cellStyle name="5 3 4 2 4" xfId="17538" xr:uid="{00000000-0005-0000-0000-000025180000}"/>
    <cellStyle name="5 3 4 2 4 2" xfId="24675" xr:uid="{00000000-0005-0000-0000-000026180000}"/>
    <cellStyle name="5 3 4 2 4 2 2" xfId="38990" xr:uid="{00000000-0005-0000-0000-000027180000}"/>
    <cellStyle name="5 3 4 2 4 3" xfId="31853" xr:uid="{00000000-0005-0000-0000-000028180000}"/>
    <cellStyle name="5 3 5" xfId="626" xr:uid="{00000000-0005-0000-0000-000029180000}"/>
    <cellStyle name="5 3 5 2" xfId="12816" xr:uid="{00000000-0005-0000-0000-00002A180000}"/>
    <cellStyle name="5 3 5 2 2" xfId="14130" xr:uid="{00000000-0005-0000-0000-00002B180000}"/>
    <cellStyle name="5 3 5 2 2 2" xfId="16499" xr:uid="{00000000-0005-0000-0000-00002C180000}"/>
    <cellStyle name="5 3 5 2 2 2 2" xfId="23658" xr:uid="{00000000-0005-0000-0000-00002D180000}"/>
    <cellStyle name="5 3 5 2 2 2 2 2" xfId="37973" xr:uid="{00000000-0005-0000-0000-00002E180000}"/>
    <cellStyle name="5 3 5 2 2 2 3" xfId="30814" xr:uid="{00000000-0005-0000-0000-00002F180000}"/>
    <cellStyle name="5 3 5 2 2 3" xfId="18853" xr:uid="{00000000-0005-0000-0000-000030180000}"/>
    <cellStyle name="5 3 5 2 2 3 2" xfId="25990" xr:uid="{00000000-0005-0000-0000-000031180000}"/>
    <cellStyle name="5 3 5 2 2 3 2 2" xfId="40305" xr:uid="{00000000-0005-0000-0000-000032180000}"/>
    <cellStyle name="5 3 5 2 2 3 3" xfId="33168" xr:uid="{00000000-0005-0000-0000-000033180000}"/>
    <cellStyle name="5 3 5 2 2 4" xfId="20187" xr:uid="{00000000-0005-0000-0000-000034180000}"/>
    <cellStyle name="5 3 5 2 2 4 2" xfId="27324" xr:uid="{00000000-0005-0000-0000-000035180000}"/>
    <cellStyle name="5 3 5 2 2 4 2 2" xfId="41639" xr:uid="{00000000-0005-0000-0000-000036180000}"/>
    <cellStyle name="5 3 5 2 2 4 3" xfId="34502" xr:uid="{00000000-0005-0000-0000-000037180000}"/>
    <cellStyle name="5 3 5 2 2 5" xfId="21402" xr:uid="{00000000-0005-0000-0000-000038180000}"/>
    <cellStyle name="5 3 5 2 2 5 2" xfId="35717" xr:uid="{00000000-0005-0000-0000-000039180000}"/>
    <cellStyle name="5 3 5 2 2 6" xfId="28539" xr:uid="{00000000-0005-0000-0000-00003A180000}"/>
    <cellStyle name="5 3 5 2 3" xfId="15185" xr:uid="{00000000-0005-0000-0000-00003B180000}"/>
    <cellStyle name="5 3 5 2 3 2" xfId="22344" xr:uid="{00000000-0005-0000-0000-00003C180000}"/>
    <cellStyle name="5 3 5 2 3 2 2" xfId="36659" xr:uid="{00000000-0005-0000-0000-00003D180000}"/>
    <cellStyle name="5 3 5 2 3 3" xfId="29500" xr:uid="{00000000-0005-0000-0000-00003E180000}"/>
    <cellStyle name="5 3 5 2 4" xfId="17539" xr:uid="{00000000-0005-0000-0000-00003F180000}"/>
    <cellStyle name="5 3 5 2 4 2" xfId="24676" xr:uid="{00000000-0005-0000-0000-000040180000}"/>
    <cellStyle name="5 3 5 2 4 2 2" xfId="38991" xr:uid="{00000000-0005-0000-0000-000041180000}"/>
    <cellStyle name="5 3 5 2 4 3" xfId="31854" xr:uid="{00000000-0005-0000-0000-000042180000}"/>
    <cellStyle name="5 3 6" xfId="12812" xr:uid="{00000000-0005-0000-0000-000043180000}"/>
    <cellStyle name="5 3 6 2" xfId="14129" xr:uid="{00000000-0005-0000-0000-000044180000}"/>
    <cellStyle name="5 3 6 2 2" xfId="16498" xr:uid="{00000000-0005-0000-0000-000045180000}"/>
    <cellStyle name="5 3 6 2 2 2" xfId="23657" xr:uid="{00000000-0005-0000-0000-000046180000}"/>
    <cellStyle name="5 3 6 2 2 2 2" xfId="37972" xr:uid="{00000000-0005-0000-0000-000047180000}"/>
    <cellStyle name="5 3 6 2 2 3" xfId="30813" xr:uid="{00000000-0005-0000-0000-000048180000}"/>
    <cellStyle name="5 3 6 2 3" xfId="18852" xr:uid="{00000000-0005-0000-0000-000049180000}"/>
    <cellStyle name="5 3 6 2 3 2" xfId="25989" xr:uid="{00000000-0005-0000-0000-00004A180000}"/>
    <cellStyle name="5 3 6 2 3 2 2" xfId="40304" xr:uid="{00000000-0005-0000-0000-00004B180000}"/>
    <cellStyle name="5 3 6 2 3 3" xfId="33167" xr:uid="{00000000-0005-0000-0000-00004C180000}"/>
    <cellStyle name="5 3 6 2 4" xfId="20186" xr:uid="{00000000-0005-0000-0000-00004D180000}"/>
    <cellStyle name="5 3 6 2 4 2" xfId="27323" xr:uid="{00000000-0005-0000-0000-00004E180000}"/>
    <cellStyle name="5 3 6 2 4 2 2" xfId="41638" xr:uid="{00000000-0005-0000-0000-00004F180000}"/>
    <cellStyle name="5 3 6 2 4 3" xfId="34501" xr:uid="{00000000-0005-0000-0000-000050180000}"/>
    <cellStyle name="5 3 6 2 5" xfId="21401" xr:uid="{00000000-0005-0000-0000-000051180000}"/>
    <cellStyle name="5 3 6 2 5 2" xfId="35716" xr:uid="{00000000-0005-0000-0000-000052180000}"/>
    <cellStyle name="5 3 6 2 6" xfId="28538" xr:uid="{00000000-0005-0000-0000-000053180000}"/>
    <cellStyle name="5 3 6 3" xfId="15181" xr:uid="{00000000-0005-0000-0000-000054180000}"/>
    <cellStyle name="5 3 6 3 2" xfId="22340" xr:uid="{00000000-0005-0000-0000-000055180000}"/>
    <cellStyle name="5 3 6 3 2 2" xfId="36655" xr:uid="{00000000-0005-0000-0000-000056180000}"/>
    <cellStyle name="5 3 6 3 3" xfId="29496" xr:uid="{00000000-0005-0000-0000-000057180000}"/>
    <cellStyle name="5 3 6 4" xfId="17535" xr:uid="{00000000-0005-0000-0000-000058180000}"/>
    <cellStyle name="5 3 6 4 2" xfId="24672" xr:uid="{00000000-0005-0000-0000-000059180000}"/>
    <cellStyle name="5 3 6 4 2 2" xfId="38987" xr:uid="{00000000-0005-0000-0000-00005A180000}"/>
    <cellStyle name="5 3 6 4 3" xfId="31850" xr:uid="{00000000-0005-0000-0000-00005B180000}"/>
    <cellStyle name="5 4" xfId="12567" xr:uid="{00000000-0005-0000-0000-00005C180000}"/>
    <cellStyle name="5 4 2" xfId="14690" xr:uid="{00000000-0005-0000-0000-00005D180000}"/>
    <cellStyle name="5 4 2 2" xfId="17053" xr:uid="{00000000-0005-0000-0000-00005E180000}"/>
    <cellStyle name="5 4 2 2 2" xfId="24212" xr:uid="{00000000-0005-0000-0000-00005F180000}"/>
    <cellStyle name="5 4 2 2 2 2" xfId="38527" xr:uid="{00000000-0005-0000-0000-000060180000}"/>
    <cellStyle name="5 4 2 2 3" xfId="31368" xr:uid="{00000000-0005-0000-0000-000061180000}"/>
    <cellStyle name="5 4 2 3" xfId="19407" xr:uid="{00000000-0005-0000-0000-000062180000}"/>
    <cellStyle name="5 4 2 3 2" xfId="26544" xr:uid="{00000000-0005-0000-0000-000063180000}"/>
    <cellStyle name="5 4 2 3 2 2" xfId="40859" xr:uid="{00000000-0005-0000-0000-000064180000}"/>
    <cellStyle name="5 4 2 3 3" xfId="33722" xr:uid="{00000000-0005-0000-0000-000065180000}"/>
    <cellStyle name="5 4 2 4" xfId="20705" xr:uid="{00000000-0005-0000-0000-000066180000}"/>
    <cellStyle name="5 4 2 4 2" xfId="27842" xr:uid="{00000000-0005-0000-0000-000067180000}"/>
    <cellStyle name="5 4 2 4 2 2" xfId="42157" xr:uid="{00000000-0005-0000-0000-000068180000}"/>
    <cellStyle name="5 4 2 4 3" xfId="35020" xr:uid="{00000000-0005-0000-0000-000069180000}"/>
    <cellStyle name="5 4 3" xfId="14536" xr:uid="{00000000-0005-0000-0000-00006A180000}"/>
    <cellStyle name="5 4 3 2" xfId="16905" xr:uid="{00000000-0005-0000-0000-00006B180000}"/>
    <cellStyle name="5 4 3 2 2" xfId="24064" xr:uid="{00000000-0005-0000-0000-00006C180000}"/>
    <cellStyle name="5 4 3 2 2 2" xfId="38379" xr:uid="{00000000-0005-0000-0000-00006D180000}"/>
    <cellStyle name="5 4 3 2 3" xfId="31220" xr:uid="{00000000-0005-0000-0000-00006E180000}"/>
    <cellStyle name="5 4 3 3" xfId="19259" xr:uid="{00000000-0005-0000-0000-00006F180000}"/>
    <cellStyle name="5 4 3 3 2" xfId="26396" xr:uid="{00000000-0005-0000-0000-000070180000}"/>
    <cellStyle name="5 4 3 3 2 2" xfId="40711" xr:uid="{00000000-0005-0000-0000-000071180000}"/>
    <cellStyle name="5 4 3 3 3" xfId="33574" xr:uid="{00000000-0005-0000-0000-000072180000}"/>
    <cellStyle name="5 4 3 4" xfId="20557" xr:uid="{00000000-0005-0000-0000-000073180000}"/>
    <cellStyle name="5 4 3 4 2" xfId="27694" xr:uid="{00000000-0005-0000-0000-000074180000}"/>
    <cellStyle name="5 4 3 4 2 2" xfId="42009" xr:uid="{00000000-0005-0000-0000-000075180000}"/>
    <cellStyle name="5 4 3 4 3" xfId="34872" xr:uid="{00000000-0005-0000-0000-000076180000}"/>
    <cellStyle name="5 4 3 5" xfId="21772" xr:uid="{00000000-0005-0000-0000-000077180000}"/>
    <cellStyle name="5 4 3 5 2" xfId="36087" xr:uid="{00000000-0005-0000-0000-000078180000}"/>
    <cellStyle name="5 4 3 6" xfId="28909" xr:uid="{00000000-0005-0000-0000-000079180000}"/>
    <cellStyle name="5 4 4" xfId="19705" xr:uid="{00000000-0005-0000-0000-00007A180000}"/>
    <cellStyle name="5 4 4 2" xfId="26842" xr:uid="{00000000-0005-0000-0000-00007B180000}"/>
    <cellStyle name="5 4 4 2 2" xfId="41157" xr:uid="{00000000-0005-0000-0000-00007C180000}"/>
    <cellStyle name="5 4 4 3" xfId="34020" xr:uid="{00000000-0005-0000-0000-00007D180000}"/>
    <cellStyle name="5 5" xfId="42630" xr:uid="{00000000-0005-0000-0000-00007E180000}"/>
    <cellStyle name="5_5225402107005(1)" xfId="224" xr:uid="{00000000-0005-0000-0000-00007F180000}"/>
    <cellStyle name="5_5225402107005(1) 2" xfId="627" xr:uid="{00000000-0005-0000-0000-000080180000}"/>
    <cellStyle name="5_5225402107005(1) 2 2" xfId="12580" xr:uid="{00000000-0005-0000-0000-000081180000}"/>
    <cellStyle name="5_5225402107005(1) 2 2 2" xfId="14703" xr:uid="{00000000-0005-0000-0000-000082180000}"/>
    <cellStyle name="5_5225402107005(1) 2 2 2 2" xfId="17066" xr:uid="{00000000-0005-0000-0000-000083180000}"/>
    <cellStyle name="5_5225402107005(1) 2 2 2 2 2" xfId="24225" xr:uid="{00000000-0005-0000-0000-000084180000}"/>
    <cellStyle name="5_5225402107005(1) 2 2 2 2 2 2" xfId="38540" xr:uid="{00000000-0005-0000-0000-000085180000}"/>
    <cellStyle name="5_5225402107005(1) 2 2 2 2 3" xfId="31381" xr:uid="{00000000-0005-0000-0000-000086180000}"/>
    <cellStyle name="5_5225402107005(1) 2 2 2 3" xfId="19420" xr:uid="{00000000-0005-0000-0000-000087180000}"/>
    <cellStyle name="5_5225402107005(1) 2 2 2 3 2" xfId="26557" xr:uid="{00000000-0005-0000-0000-000088180000}"/>
    <cellStyle name="5_5225402107005(1) 2 2 2 3 2 2" xfId="40872" xr:uid="{00000000-0005-0000-0000-000089180000}"/>
    <cellStyle name="5_5225402107005(1) 2 2 2 3 3" xfId="33735" xr:uid="{00000000-0005-0000-0000-00008A180000}"/>
    <cellStyle name="5_5225402107005(1) 2 2 2 4" xfId="20718" xr:uid="{00000000-0005-0000-0000-00008B180000}"/>
    <cellStyle name="5_5225402107005(1) 2 2 2 4 2" xfId="27855" xr:uid="{00000000-0005-0000-0000-00008C180000}"/>
    <cellStyle name="5_5225402107005(1) 2 2 2 4 2 2" xfId="42170" xr:uid="{00000000-0005-0000-0000-00008D180000}"/>
    <cellStyle name="5_5225402107005(1) 2 2 2 4 3" xfId="35033" xr:uid="{00000000-0005-0000-0000-00008E180000}"/>
    <cellStyle name="5_5225402107005(1) 2 2 3" xfId="14614" xr:uid="{00000000-0005-0000-0000-00008F180000}"/>
    <cellStyle name="5_5225402107005(1) 2 2 3 2" xfId="16977" xr:uid="{00000000-0005-0000-0000-000090180000}"/>
    <cellStyle name="5_5225402107005(1) 2 2 3 2 2" xfId="24136" xr:uid="{00000000-0005-0000-0000-000091180000}"/>
    <cellStyle name="5_5225402107005(1) 2 2 3 2 2 2" xfId="38451" xr:uid="{00000000-0005-0000-0000-000092180000}"/>
    <cellStyle name="5_5225402107005(1) 2 2 3 2 3" xfId="31292" xr:uid="{00000000-0005-0000-0000-000093180000}"/>
    <cellStyle name="5_5225402107005(1) 2 2 3 3" xfId="19331" xr:uid="{00000000-0005-0000-0000-000094180000}"/>
    <cellStyle name="5_5225402107005(1) 2 2 3 3 2" xfId="26468" xr:uid="{00000000-0005-0000-0000-000095180000}"/>
    <cellStyle name="5_5225402107005(1) 2 2 3 3 2 2" xfId="40783" xr:uid="{00000000-0005-0000-0000-000096180000}"/>
    <cellStyle name="5_5225402107005(1) 2 2 3 3 3" xfId="33646" xr:uid="{00000000-0005-0000-0000-000097180000}"/>
    <cellStyle name="5_5225402107005(1) 2 2 3 4" xfId="20629" xr:uid="{00000000-0005-0000-0000-000098180000}"/>
    <cellStyle name="5_5225402107005(1) 2 2 3 4 2" xfId="27766" xr:uid="{00000000-0005-0000-0000-000099180000}"/>
    <cellStyle name="5_5225402107005(1) 2 2 3 4 2 2" xfId="42081" xr:uid="{00000000-0005-0000-0000-00009A180000}"/>
    <cellStyle name="5_5225402107005(1) 2 2 3 4 3" xfId="34944" xr:uid="{00000000-0005-0000-0000-00009B180000}"/>
    <cellStyle name="5_5225402107005(1) 2 2 3 5" xfId="21844" xr:uid="{00000000-0005-0000-0000-00009C180000}"/>
    <cellStyle name="5_5225402107005(1) 2 2 3 5 2" xfId="36159" xr:uid="{00000000-0005-0000-0000-00009D180000}"/>
    <cellStyle name="5_5225402107005(1) 2 2 3 6" xfId="28981" xr:uid="{00000000-0005-0000-0000-00009E180000}"/>
    <cellStyle name="5_5225402107005(1) 2 2 4" xfId="19718" xr:uid="{00000000-0005-0000-0000-00009F180000}"/>
    <cellStyle name="5_5225402107005(1) 2 2 4 2" xfId="26855" xr:uid="{00000000-0005-0000-0000-0000A0180000}"/>
    <cellStyle name="5_5225402107005(1) 2 2 4 2 2" xfId="41170" xr:uid="{00000000-0005-0000-0000-0000A1180000}"/>
    <cellStyle name="5_5225402107005(1) 2 2 4 3" xfId="34033" xr:uid="{00000000-0005-0000-0000-0000A2180000}"/>
    <cellStyle name="5_5225402107005(1) 3" xfId="12568" xr:uid="{00000000-0005-0000-0000-0000A3180000}"/>
    <cellStyle name="5_5225402107005(1) 3 2" xfId="14691" xr:uid="{00000000-0005-0000-0000-0000A4180000}"/>
    <cellStyle name="5_5225402107005(1) 3 2 2" xfId="17054" xr:uid="{00000000-0005-0000-0000-0000A5180000}"/>
    <cellStyle name="5_5225402107005(1) 3 2 2 2" xfId="24213" xr:uid="{00000000-0005-0000-0000-0000A6180000}"/>
    <cellStyle name="5_5225402107005(1) 3 2 2 2 2" xfId="38528" xr:uid="{00000000-0005-0000-0000-0000A7180000}"/>
    <cellStyle name="5_5225402107005(1) 3 2 2 3" xfId="31369" xr:uid="{00000000-0005-0000-0000-0000A8180000}"/>
    <cellStyle name="5_5225402107005(1) 3 2 3" xfId="19408" xr:uid="{00000000-0005-0000-0000-0000A9180000}"/>
    <cellStyle name="5_5225402107005(1) 3 2 3 2" xfId="26545" xr:uid="{00000000-0005-0000-0000-0000AA180000}"/>
    <cellStyle name="5_5225402107005(1) 3 2 3 2 2" xfId="40860" xr:uid="{00000000-0005-0000-0000-0000AB180000}"/>
    <cellStyle name="5_5225402107005(1) 3 2 3 3" xfId="33723" xr:uid="{00000000-0005-0000-0000-0000AC180000}"/>
    <cellStyle name="5_5225402107005(1) 3 2 4" xfId="20706" xr:uid="{00000000-0005-0000-0000-0000AD180000}"/>
    <cellStyle name="5_5225402107005(1) 3 2 4 2" xfId="27843" xr:uid="{00000000-0005-0000-0000-0000AE180000}"/>
    <cellStyle name="5_5225402107005(1) 3 2 4 2 2" xfId="42158" xr:uid="{00000000-0005-0000-0000-0000AF180000}"/>
    <cellStyle name="5_5225402107005(1) 3 2 4 3" xfId="35021" xr:uid="{00000000-0005-0000-0000-0000B0180000}"/>
    <cellStyle name="5_5225402107005(1) 3 3" xfId="14537" xr:uid="{00000000-0005-0000-0000-0000B1180000}"/>
    <cellStyle name="5_5225402107005(1) 3 3 2" xfId="16906" xr:uid="{00000000-0005-0000-0000-0000B2180000}"/>
    <cellStyle name="5_5225402107005(1) 3 3 2 2" xfId="24065" xr:uid="{00000000-0005-0000-0000-0000B3180000}"/>
    <cellStyle name="5_5225402107005(1) 3 3 2 2 2" xfId="38380" xr:uid="{00000000-0005-0000-0000-0000B4180000}"/>
    <cellStyle name="5_5225402107005(1) 3 3 2 3" xfId="31221" xr:uid="{00000000-0005-0000-0000-0000B5180000}"/>
    <cellStyle name="5_5225402107005(1) 3 3 3" xfId="19260" xr:uid="{00000000-0005-0000-0000-0000B6180000}"/>
    <cellStyle name="5_5225402107005(1) 3 3 3 2" xfId="26397" xr:uid="{00000000-0005-0000-0000-0000B7180000}"/>
    <cellStyle name="5_5225402107005(1) 3 3 3 2 2" xfId="40712" xr:uid="{00000000-0005-0000-0000-0000B8180000}"/>
    <cellStyle name="5_5225402107005(1) 3 3 3 3" xfId="33575" xr:uid="{00000000-0005-0000-0000-0000B9180000}"/>
    <cellStyle name="5_5225402107005(1) 3 3 4" xfId="20558" xr:uid="{00000000-0005-0000-0000-0000BA180000}"/>
    <cellStyle name="5_5225402107005(1) 3 3 4 2" xfId="27695" xr:uid="{00000000-0005-0000-0000-0000BB180000}"/>
    <cellStyle name="5_5225402107005(1) 3 3 4 2 2" xfId="42010" xr:uid="{00000000-0005-0000-0000-0000BC180000}"/>
    <cellStyle name="5_5225402107005(1) 3 3 4 3" xfId="34873" xr:uid="{00000000-0005-0000-0000-0000BD180000}"/>
    <cellStyle name="5_5225402107005(1) 3 3 5" xfId="21773" xr:uid="{00000000-0005-0000-0000-0000BE180000}"/>
    <cellStyle name="5_5225402107005(1) 3 3 5 2" xfId="36088" xr:uid="{00000000-0005-0000-0000-0000BF180000}"/>
    <cellStyle name="5_5225402107005(1) 3 3 6" xfId="28910" xr:uid="{00000000-0005-0000-0000-0000C0180000}"/>
    <cellStyle name="5_5225402107005(1) 3 4" xfId="19706" xr:uid="{00000000-0005-0000-0000-0000C1180000}"/>
    <cellStyle name="5_5225402107005(1) 3 4 2" xfId="26843" xr:uid="{00000000-0005-0000-0000-0000C2180000}"/>
    <cellStyle name="5_5225402107005(1) 3 4 2 2" xfId="41158" xr:uid="{00000000-0005-0000-0000-0000C3180000}"/>
    <cellStyle name="5_5225402107005(1) 3 4 3" xfId="34021" xr:uid="{00000000-0005-0000-0000-0000C4180000}"/>
    <cellStyle name="5_5225402107005(1) 4" xfId="42631" xr:uid="{00000000-0005-0000-0000-0000C5180000}"/>
    <cellStyle name="5_DeckblattNeu" xfId="225" xr:uid="{00000000-0005-0000-0000-0000C6180000}"/>
    <cellStyle name="5_DeckblattNeu 2" xfId="628" xr:uid="{00000000-0005-0000-0000-0000C7180000}"/>
    <cellStyle name="5_DeckblattNeu 2 2" xfId="629" xr:uid="{00000000-0005-0000-0000-0000C8180000}"/>
    <cellStyle name="5_DeckblattNeu 2 2 2" xfId="630" xr:uid="{00000000-0005-0000-0000-0000C9180000}"/>
    <cellStyle name="5_DeckblattNeu 2 2 2 2" xfId="12820" xr:uid="{00000000-0005-0000-0000-0000CA180000}"/>
    <cellStyle name="5_DeckblattNeu 2 2 2 2 2" xfId="14859" xr:uid="{00000000-0005-0000-0000-0000CB180000}"/>
    <cellStyle name="5_DeckblattNeu 2 2 2 2 2 2" xfId="17222" xr:uid="{00000000-0005-0000-0000-0000CC180000}"/>
    <cellStyle name="5_DeckblattNeu 2 2 2 2 2 2 2" xfId="24359" xr:uid="{00000000-0005-0000-0000-0000CD180000}"/>
    <cellStyle name="5_DeckblattNeu 2 2 2 2 2 2 2 2" xfId="38674" xr:uid="{00000000-0005-0000-0000-0000CE180000}"/>
    <cellStyle name="5_DeckblattNeu 2 2 2 2 2 2 3" xfId="31537" xr:uid="{00000000-0005-0000-0000-0000CF180000}"/>
    <cellStyle name="5_DeckblattNeu 2 2 2 2 2 3" xfId="19576" xr:uid="{00000000-0005-0000-0000-0000D0180000}"/>
    <cellStyle name="5_DeckblattNeu 2 2 2 2 2 3 2" xfId="26713" xr:uid="{00000000-0005-0000-0000-0000D1180000}"/>
    <cellStyle name="5_DeckblattNeu 2 2 2 2 2 3 2 2" xfId="41028" xr:uid="{00000000-0005-0000-0000-0000D2180000}"/>
    <cellStyle name="5_DeckblattNeu 2 2 2 2 2 3 3" xfId="33891" xr:uid="{00000000-0005-0000-0000-0000D3180000}"/>
    <cellStyle name="5_DeckblattNeu 2 2 2 2 2 4" xfId="20852" xr:uid="{00000000-0005-0000-0000-0000D4180000}"/>
    <cellStyle name="5_DeckblattNeu 2 2 2 2 2 4 2" xfId="27989" xr:uid="{00000000-0005-0000-0000-0000D5180000}"/>
    <cellStyle name="5_DeckblattNeu 2 2 2 2 2 4 2 2" xfId="42304" xr:uid="{00000000-0005-0000-0000-0000D6180000}"/>
    <cellStyle name="5_DeckblattNeu 2 2 2 2 2 4 3" xfId="35167" xr:uid="{00000000-0005-0000-0000-0000D7180000}"/>
    <cellStyle name="5_DeckblattNeu 2 2 2 2 2 5" xfId="22028" xr:uid="{00000000-0005-0000-0000-0000D8180000}"/>
    <cellStyle name="5_DeckblattNeu 2 2 2 2 2 5 2" xfId="36343" xr:uid="{00000000-0005-0000-0000-0000D9180000}"/>
    <cellStyle name="5_DeckblattNeu 2 2 2 2 2 6" xfId="29184" xr:uid="{00000000-0005-0000-0000-0000DA180000}"/>
    <cellStyle name="5_DeckblattNeu 2 2 2 2 3" xfId="15189" xr:uid="{00000000-0005-0000-0000-0000DB180000}"/>
    <cellStyle name="5_DeckblattNeu 2 2 2 2 3 2" xfId="22348" xr:uid="{00000000-0005-0000-0000-0000DC180000}"/>
    <cellStyle name="5_DeckblattNeu 2 2 2 2 3 2 2" xfId="36663" xr:uid="{00000000-0005-0000-0000-0000DD180000}"/>
    <cellStyle name="5_DeckblattNeu 2 2 2 2 3 3" xfId="29504" xr:uid="{00000000-0005-0000-0000-0000DE180000}"/>
    <cellStyle name="5_DeckblattNeu 2 2 2 2 4" xfId="17543" xr:uid="{00000000-0005-0000-0000-0000DF180000}"/>
    <cellStyle name="5_DeckblattNeu 2 2 2 2 4 2" xfId="24680" xr:uid="{00000000-0005-0000-0000-0000E0180000}"/>
    <cellStyle name="5_DeckblattNeu 2 2 2 2 4 2 2" xfId="38995" xr:uid="{00000000-0005-0000-0000-0000E1180000}"/>
    <cellStyle name="5_DeckblattNeu 2 2 2 2 4 3" xfId="31858" xr:uid="{00000000-0005-0000-0000-0000E2180000}"/>
    <cellStyle name="5_DeckblattNeu 2 2 3" xfId="631" xr:uid="{00000000-0005-0000-0000-0000E3180000}"/>
    <cellStyle name="5_DeckblattNeu 2 2 3 2" xfId="12821" xr:uid="{00000000-0005-0000-0000-0000E4180000}"/>
    <cellStyle name="5_DeckblattNeu 2 2 3 2 2" xfId="14868" xr:uid="{00000000-0005-0000-0000-0000E5180000}"/>
    <cellStyle name="5_DeckblattNeu 2 2 3 2 2 2" xfId="17231" xr:uid="{00000000-0005-0000-0000-0000E6180000}"/>
    <cellStyle name="5_DeckblattNeu 2 2 3 2 2 2 2" xfId="24368" xr:uid="{00000000-0005-0000-0000-0000E7180000}"/>
    <cellStyle name="5_DeckblattNeu 2 2 3 2 2 2 2 2" xfId="38683" xr:uid="{00000000-0005-0000-0000-0000E8180000}"/>
    <cellStyle name="5_DeckblattNeu 2 2 3 2 2 2 3" xfId="31546" xr:uid="{00000000-0005-0000-0000-0000E9180000}"/>
    <cellStyle name="5_DeckblattNeu 2 2 3 2 2 3" xfId="19585" xr:uid="{00000000-0005-0000-0000-0000EA180000}"/>
    <cellStyle name="5_DeckblattNeu 2 2 3 2 2 3 2" xfId="26722" xr:uid="{00000000-0005-0000-0000-0000EB180000}"/>
    <cellStyle name="5_DeckblattNeu 2 2 3 2 2 3 2 2" xfId="41037" xr:uid="{00000000-0005-0000-0000-0000EC180000}"/>
    <cellStyle name="5_DeckblattNeu 2 2 3 2 2 3 3" xfId="33900" xr:uid="{00000000-0005-0000-0000-0000ED180000}"/>
    <cellStyle name="5_DeckblattNeu 2 2 3 2 2 4" xfId="20861" xr:uid="{00000000-0005-0000-0000-0000EE180000}"/>
    <cellStyle name="5_DeckblattNeu 2 2 3 2 2 4 2" xfId="27998" xr:uid="{00000000-0005-0000-0000-0000EF180000}"/>
    <cellStyle name="5_DeckblattNeu 2 2 3 2 2 4 2 2" xfId="42313" xr:uid="{00000000-0005-0000-0000-0000F0180000}"/>
    <cellStyle name="5_DeckblattNeu 2 2 3 2 2 4 3" xfId="35176" xr:uid="{00000000-0005-0000-0000-0000F1180000}"/>
    <cellStyle name="5_DeckblattNeu 2 2 3 2 2 5" xfId="22037" xr:uid="{00000000-0005-0000-0000-0000F2180000}"/>
    <cellStyle name="5_DeckblattNeu 2 2 3 2 2 5 2" xfId="36352" xr:uid="{00000000-0005-0000-0000-0000F3180000}"/>
    <cellStyle name="5_DeckblattNeu 2 2 3 2 2 6" xfId="29193" xr:uid="{00000000-0005-0000-0000-0000F4180000}"/>
    <cellStyle name="5_DeckblattNeu 2 2 3 2 3" xfId="15190" xr:uid="{00000000-0005-0000-0000-0000F5180000}"/>
    <cellStyle name="5_DeckblattNeu 2 2 3 2 3 2" xfId="22349" xr:uid="{00000000-0005-0000-0000-0000F6180000}"/>
    <cellStyle name="5_DeckblattNeu 2 2 3 2 3 2 2" xfId="36664" xr:uid="{00000000-0005-0000-0000-0000F7180000}"/>
    <cellStyle name="5_DeckblattNeu 2 2 3 2 3 3" xfId="29505" xr:uid="{00000000-0005-0000-0000-0000F8180000}"/>
    <cellStyle name="5_DeckblattNeu 2 2 3 2 4" xfId="17544" xr:uid="{00000000-0005-0000-0000-0000F9180000}"/>
    <cellStyle name="5_DeckblattNeu 2 2 3 2 4 2" xfId="24681" xr:uid="{00000000-0005-0000-0000-0000FA180000}"/>
    <cellStyle name="5_DeckblattNeu 2 2 3 2 4 2 2" xfId="38996" xr:uid="{00000000-0005-0000-0000-0000FB180000}"/>
    <cellStyle name="5_DeckblattNeu 2 2 3 2 4 3" xfId="31859" xr:uid="{00000000-0005-0000-0000-0000FC180000}"/>
    <cellStyle name="5_DeckblattNeu 2 2 4" xfId="632" xr:uid="{00000000-0005-0000-0000-0000FD180000}"/>
    <cellStyle name="5_DeckblattNeu 2 2 4 2" xfId="12822" xr:uid="{00000000-0005-0000-0000-0000FE180000}"/>
    <cellStyle name="5_DeckblattNeu 2 2 4 2 2" xfId="13705" xr:uid="{00000000-0005-0000-0000-0000FF180000}"/>
    <cellStyle name="5_DeckblattNeu 2 2 4 2 2 2" xfId="16074" xr:uid="{00000000-0005-0000-0000-000000190000}"/>
    <cellStyle name="5_DeckblattNeu 2 2 4 2 2 2 2" xfId="23233" xr:uid="{00000000-0005-0000-0000-000001190000}"/>
    <cellStyle name="5_DeckblattNeu 2 2 4 2 2 2 2 2" xfId="37548" xr:uid="{00000000-0005-0000-0000-000002190000}"/>
    <cellStyle name="5_DeckblattNeu 2 2 4 2 2 2 3" xfId="30389" xr:uid="{00000000-0005-0000-0000-000003190000}"/>
    <cellStyle name="5_DeckblattNeu 2 2 4 2 2 3" xfId="18428" xr:uid="{00000000-0005-0000-0000-000004190000}"/>
    <cellStyle name="5_DeckblattNeu 2 2 4 2 2 3 2" xfId="25565" xr:uid="{00000000-0005-0000-0000-000005190000}"/>
    <cellStyle name="5_DeckblattNeu 2 2 4 2 2 3 2 2" xfId="39880" xr:uid="{00000000-0005-0000-0000-000006190000}"/>
    <cellStyle name="5_DeckblattNeu 2 2 4 2 2 3 3" xfId="32743" xr:uid="{00000000-0005-0000-0000-000007190000}"/>
    <cellStyle name="5_DeckblattNeu 2 2 4 2 2 4" xfId="19954" xr:uid="{00000000-0005-0000-0000-000008190000}"/>
    <cellStyle name="5_DeckblattNeu 2 2 4 2 2 4 2" xfId="27091" xr:uid="{00000000-0005-0000-0000-000009190000}"/>
    <cellStyle name="5_DeckblattNeu 2 2 4 2 2 4 2 2" xfId="41406" xr:uid="{00000000-0005-0000-0000-00000A190000}"/>
    <cellStyle name="5_DeckblattNeu 2 2 4 2 2 4 3" xfId="34269" xr:uid="{00000000-0005-0000-0000-00000B190000}"/>
    <cellStyle name="5_DeckblattNeu 2 2 4 2 2 5" xfId="21169" xr:uid="{00000000-0005-0000-0000-00000C190000}"/>
    <cellStyle name="5_DeckblattNeu 2 2 4 2 2 5 2" xfId="35484" xr:uid="{00000000-0005-0000-0000-00000D190000}"/>
    <cellStyle name="5_DeckblattNeu 2 2 4 2 2 6" xfId="28306" xr:uid="{00000000-0005-0000-0000-00000E190000}"/>
    <cellStyle name="5_DeckblattNeu 2 2 4 2 3" xfId="15191" xr:uid="{00000000-0005-0000-0000-00000F190000}"/>
    <cellStyle name="5_DeckblattNeu 2 2 4 2 3 2" xfId="22350" xr:uid="{00000000-0005-0000-0000-000010190000}"/>
    <cellStyle name="5_DeckblattNeu 2 2 4 2 3 2 2" xfId="36665" xr:uid="{00000000-0005-0000-0000-000011190000}"/>
    <cellStyle name="5_DeckblattNeu 2 2 4 2 3 3" xfId="29506" xr:uid="{00000000-0005-0000-0000-000012190000}"/>
    <cellStyle name="5_DeckblattNeu 2 2 4 2 4" xfId="17545" xr:uid="{00000000-0005-0000-0000-000013190000}"/>
    <cellStyle name="5_DeckblattNeu 2 2 4 2 4 2" xfId="24682" xr:uid="{00000000-0005-0000-0000-000014190000}"/>
    <cellStyle name="5_DeckblattNeu 2 2 4 2 4 2 2" xfId="38997" xr:uid="{00000000-0005-0000-0000-000015190000}"/>
    <cellStyle name="5_DeckblattNeu 2 2 4 2 4 3" xfId="31860" xr:uid="{00000000-0005-0000-0000-000016190000}"/>
    <cellStyle name="5_DeckblattNeu 2 2 5" xfId="633" xr:uid="{00000000-0005-0000-0000-000017190000}"/>
    <cellStyle name="5_DeckblattNeu 2 2 5 2" xfId="12823" xr:uid="{00000000-0005-0000-0000-000018190000}"/>
    <cellStyle name="5_DeckblattNeu 2 2 5 2 2" xfId="14867" xr:uid="{00000000-0005-0000-0000-000019190000}"/>
    <cellStyle name="5_DeckblattNeu 2 2 5 2 2 2" xfId="17230" xr:uid="{00000000-0005-0000-0000-00001A190000}"/>
    <cellStyle name="5_DeckblattNeu 2 2 5 2 2 2 2" xfId="24367" xr:uid="{00000000-0005-0000-0000-00001B190000}"/>
    <cellStyle name="5_DeckblattNeu 2 2 5 2 2 2 2 2" xfId="38682" xr:uid="{00000000-0005-0000-0000-00001C190000}"/>
    <cellStyle name="5_DeckblattNeu 2 2 5 2 2 2 3" xfId="31545" xr:uid="{00000000-0005-0000-0000-00001D190000}"/>
    <cellStyle name="5_DeckblattNeu 2 2 5 2 2 3" xfId="19584" xr:uid="{00000000-0005-0000-0000-00001E190000}"/>
    <cellStyle name="5_DeckblattNeu 2 2 5 2 2 3 2" xfId="26721" xr:uid="{00000000-0005-0000-0000-00001F190000}"/>
    <cellStyle name="5_DeckblattNeu 2 2 5 2 2 3 2 2" xfId="41036" xr:uid="{00000000-0005-0000-0000-000020190000}"/>
    <cellStyle name="5_DeckblattNeu 2 2 5 2 2 3 3" xfId="33899" xr:uid="{00000000-0005-0000-0000-000021190000}"/>
    <cellStyle name="5_DeckblattNeu 2 2 5 2 2 4" xfId="20860" xr:uid="{00000000-0005-0000-0000-000022190000}"/>
    <cellStyle name="5_DeckblattNeu 2 2 5 2 2 4 2" xfId="27997" xr:uid="{00000000-0005-0000-0000-000023190000}"/>
    <cellStyle name="5_DeckblattNeu 2 2 5 2 2 4 2 2" xfId="42312" xr:uid="{00000000-0005-0000-0000-000024190000}"/>
    <cellStyle name="5_DeckblattNeu 2 2 5 2 2 4 3" xfId="35175" xr:uid="{00000000-0005-0000-0000-000025190000}"/>
    <cellStyle name="5_DeckblattNeu 2 2 5 2 2 5" xfId="22036" xr:uid="{00000000-0005-0000-0000-000026190000}"/>
    <cellStyle name="5_DeckblattNeu 2 2 5 2 2 5 2" xfId="36351" xr:uid="{00000000-0005-0000-0000-000027190000}"/>
    <cellStyle name="5_DeckblattNeu 2 2 5 2 2 6" xfId="29192" xr:uid="{00000000-0005-0000-0000-000028190000}"/>
    <cellStyle name="5_DeckblattNeu 2 2 5 2 3" xfId="15192" xr:uid="{00000000-0005-0000-0000-000029190000}"/>
    <cellStyle name="5_DeckblattNeu 2 2 5 2 3 2" xfId="22351" xr:uid="{00000000-0005-0000-0000-00002A190000}"/>
    <cellStyle name="5_DeckblattNeu 2 2 5 2 3 2 2" xfId="36666" xr:uid="{00000000-0005-0000-0000-00002B190000}"/>
    <cellStyle name="5_DeckblattNeu 2 2 5 2 3 3" xfId="29507" xr:uid="{00000000-0005-0000-0000-00002C190000}"/>
    <cellStyle name="5_DeckblattNeu 2 2 5 2 4" xfId="17546" xr:uid="{00000000-0005-0000-0000-00002D190000}"/>
    <cellStyle name="5_DeckblattNeu 2 2 5 2 4 2" xfId="24683" xr:uid="{00000000-0005-0000-0000-00002E190000}"/>
    <cellStyle name="5_DeckblattNeu 2 2 5 2 4 2 2" xfId="38998" xr:uid="{00000000-0005-0000-0000-00002F190000}"/>
    <cellStyle name="5_DeckblattNeu 2 2 5 2 4 3" xfId="31861" xr:uid="{00000000-0005-0000-0000-000030190000}"/>
    <cellStyle name="5_DeckblattNeu 2 2 6" xfId="12819" xr:uid="{00000000-0005-0000-0000-000031190000}"/>
    <cellStyle name="5_DeckblattNeu 2 2 6 2" xfId="14223" xr:uid="{00000000-0005-0000-0000-000032190000}"/>
    <cellStyle name="5_DeckblattNeu 2 2 6 2 2" xfId="16592" xr:uid="{00000000-0005-0000-0000-000033190000}"/>
    <cellStyle name="5_DeckblattNeu 2 2 6 2 2 2" xfId="23751" xr:uid="{00000000-0005-0000-0000-000034190000}"/>
    <cellStyle name="5_DeckblattNeu 2 2 6 2 2 2 2" xfId="38066" xr:uid="{00000000-0005-0000-0000-000035190000}"/>
    <cellStyle name="5_DeckblattNeu 2 2 6 2 2 3" xfId="30907" xr:uid="{00000000-0005-0000-0000-000036190000}"/>
    <cellStyle name="5_DeckblattNeu 2 2 6 2 3" xfId="18946" xr:uid="{00000000-0005-0000-0000-000037190000}"/>
    <cellStyle name="5_DeckblattNeu 2 2 6 2 3 2" xfId="26083" xr:uid="{00000000-0005-0000-0000-000038190000}"/>
    <cellStyle name="5_DeckblattNeu 2 2 6 2 3 2 2" xfId="40398" xr:uid="{00000000-0005-0000-0000-000039190000}"/>
    <cellStyle name="5_DeckblattNeu 2 2 6 2 3 3" xfId="33261" xr:uid="{00000000-0005-0000-0000-00003A190000}"/>
    <cellStyle name="5_DeckblattNeu 2 2 6 2 4" xfId="20279" xr:uid="{00000000-0005-0000-0000-00003B190000}"/>
    <cellStyle name="5_DeckblattNeu 2 2 6 2 4 2" xfId="27416" xr:uid="{00000000-0005-0000-0000-00003C190000}"/>
    <cellStyle name="5_DeckblattNeu 2 2 6 2 4 2 2" xfId="41731" xr:uid="{00000000-0005-0000-0000-00003D190000}"/>
    <cellStyle name="5_DeckblattNeu 2 2 6 2 4 3" xfId="34594" xr:uid="{00000000-0005-0000-0000-00003E190000}"/>
    <cellStyle name="5_DeckblattNeu 2 2 6 2 5" xfId="21494" xr:uid="{00000000-0005-0000-0000-00003F190000}"/>
    <cellStyle name="5_DeckblattNeu 2 2 6 2 5 2" xfId="35809" xr:uid="{00000000-0005-0000-0000-000040190000}"/>
    <cellStyle name="5_DeckblattNeu 2 2 6 2 6" xfId="28631" xr:uid="{00000000-0005-0000-0000-000041190000}"/>
    <cellStyle name="5_DeckblattNeu 2 2 6 3" xfId="15188" xr:uid="{00000000-0005-0000-0000-000042190000}"/>
    <cellStyle name="5_DeckblattNeu 2 2 6 3 2" xfId="22347" xr:uid="{00000000-0005-0000-0000-000043190000}"/>
    <cellStyle name="5_DeckblattNeu 2 2 6 3 2 2" xfId="36662" xr:uid="{00000000-0005-0000-0000-000044190000}"/>
    <cellStyle name="5_DeckblattNeu 2 2 6 3 3" xfId="29503" xr:uid="{00000000-0005-0000-0000-000045190000}"/>
    <cellStyle name="5_DeckblattNeu 2 2 6 4" xfId="17542" xr:uid="{00000000-0005-0000-0000-000046190000}"/>
    <cellStyle name="5_DeckblattNeu 2 2 6 4 2" xfId="24679" xr:uid="{00000000-0005-0000-0000-000047190000}"/>
    <cellStyle name="5_DeckblattNeu 2 2 6 4 2 2" xfId="38994" xr:uid="{00000000-0005-0000-0000-000048190000}"/>
    <cellStyle name="5_DeckblattNeu 2 2 6 4 3" xfId="31857" xr:uid="{00000000-0005-0000-0000-000049190000}"/>
    <cellStyle name="5_DeckblattNeu 2 3" xfId="634" xr:uid="{00000000-0005-0000-0000-00004A190000}"/>
    <cellStyle name="5_DeckblattNeu 2 3 2" xfId="12824" xr:uid="{00000000-0005-0000-0000-00004B190000}"/>
    <cellStyle name="5_DeckblattNeu 2 3 2 2" xfId="14001" xr:uid="{00000000-0005-0000-0000-00004C190000}"/>
    <cellStyle name="5_DeckblattNeu 2 3 2 2 2" xfId="16370" xr:uid="{00000000-0005-0000-0000-00004D190000}"/>
    <cellStyle name="5_DeckblattNeu 2 3 2 2 2 2" xfId="23529" xr:uid="{00000000-0005-0000-0000-00004E190000}"/>
    <cellStyle name="5_DeckblattNeu 2 3 2 2 2 2 2" xfId="37844" xr:uid="{00000000-0005-0000-0000-00004F190000}"/>
    <cellStyle name="5_DeckblattNeu 2 3 2 2 2 3" xfId="30685" xr:uid="{00000000-0005-0000-0000-000050190000}"/>
    <cellStyle name="5_DeckblattNeu 2 3 2 2 3" xfId="18724" xr:uid="{00000000-0005-0000-0000-000051190000}"/>
    <cellStyle name="5_DeckblattNeu 2 3 2 2 3 2" xfId="25861" xr:uid="{00000000-0005-0000-0000-000052190000}"/>
    <cellStyle name="5_DeckblattNeu 2 3 2 2 3 2 2" xfId="40176" xr:uid="{00000000-0005-0000-0000-000053190000}"/>
    <cellStyle name="5_DeckblattNeu 2 3 2 2 3 3" xfId="33039" xr:uid="{00000000-0005-0000-0000-000054190000}"/>
    <cellStyle name="5_DeckblattNeu 2 3 2 2 4" xfId="20093" xr:uid="{00000000-0005-0000-0000-000055190000}"/>
    <cellStyle name="5_DeckblattNeu 2 3 2 2 4 2" xfId="27230" xr:uid="{00000000-0005-0000-0000-000056190000}"/>
    <cellStyle name="5_DeckblattNeu 2 3 2 2 4 2 2" xfId="41545" xr:uid="{00000000-0005-0000-0000-000057190000}"/>
    <cellStyle name="5_DeckblattNeu 2 3 2 2 4 3" xfId="34408" xr:uid="{00000000-0005-0000-0000-000058190000}"/>
    <cellStyle name="5_DeckblattNeu 2 3 2 2 5" xfId="21308" xr:uid="{00000000-0005-0000-0000-000059190000}"/>
    <cellStyle name="5_DeckblattNeu 2 3 2 2 5 2" xfId="35623" xr:uid="{00000000-0005-0000-0000-00005A190000}"/>
    <cellStyle name="5_DeckblattNeu 2 3 2 2 6" xfId="28445" xr:uid="{00000000-0005-0000-0000-00005B190000}"/>
    <cellStyle name="5_DeckblattNeu 2 3 2 3" xfId="15193" xr:uid="{00000000-0005-0000-0000-00005C190000}"/>
    <cellStyle name="5_DeckblattNeu 2 3 2 3 2" xfId="22352" xr:uid="{00000000-0005-0000-0000-00005D190000}"/>
    <cellStyle name="5_DeckblattNeu 2 3 2 3 2 2" xfId="36667" xr:uid="{00000000-0005-0000-0000-00005E190000}"/>
    <cellStyle name="5_DeckblattNeu 2 3 2 3 3" xfId="29508" xr:uid="{00000000-0005-0000-0000-00005F190000}"/>
    <cellStyle name="5_DeckblattNeu 2 3 2 4" xfId="17547" xr:uid="{00000000-0005-0000-0000-000060190000}"/>
    <cellStyle name="5_DeckblattNeu 2 3 2 4 2" xfId="24684" xr:uid="{00000000-0005-0000-0000-000061190000}"/>
    <cellStyle name="5_DeckblattNeu 2 3 2 4 2 2" xfId="38999" xr:uid="{00000000-0005-0000-0000-000062190000}"/>
    <cellStyle name="5_DeckblattNeu 2 3 2 4 3" xfId="31862" xr:uid="{00000000-0005-0000-0000-000063190000}"/>
    <cellStyle name="5_DeckblattNeu 2 4" xfId="635" xr:uid="{00000000-0005-0000-0000-000064190000}"/>
    <cellStyle name="5_DeckblattNeu 2 4 2" xfId="12825" xr:uid="{00000000-0005-0000-0000-000065190000}"/>
    <cellStyle name="5_DeckblattNeu 2 4 2 2" xfId="14866" xr:uid="{00000000-0005-0000-0000-000066190000}"/>
    <cellStyle name="5_DeckblattNeu 2 4 2 2 2" xfId="17229" xr:uid="{00000000-0005-0000-0000-000067190000}"/>
    <cellStyle name="5_DeckblattNeu 2 4 2 2 2 2" xfId="24366" xr:uid="{00000000-0005-0000-0000-000068190000}"/>
    <cellStyle name="5_DeckblattNeu 2 4 2 2 2 2 2" xfId="38681" xr:uid="{00000000-0005-0000-0000-000069190000}"/>
    <cellStyle name="5_DeckblattNeu 2 4 2 2 2 3" xfId="31544" xr:uid="{00000000-0005-0000-0000-00006A190000}"/>
    <cellStyle name="5_DeckblattNeu 2 4 2 2 3" xfId="19583" xr:uid="{00000000-0005-0000-0000-00006B190000}"/>
    <cellStyle name="5_DeckblattNeu 2 4 2 2 3 2" xfId="26720" xr:uid="{00000000-0005-0000-0000-00006C190000}"/>
    <cellStyle name="5_DeckblattNeu 2 4 2 2 3 2 2" xfId="41035" xr:uid="{00000000-0005-0000-0000-00006D190000}"/>
    <cellStyle name="5_DeckblattNeu 2 4 2 2 3 3" xfId="33898" xr:uid="{00000000-0005-0000-0000-00006E190000}"/>
    <cellStyle name="5_DeckblattNeu 2 4 2 2 4" xfId="20859" xr:uid="{00000000-0005-0000-0000-00006F190000}"/>
    <cellStyle name="5_DeckblattNeu 2 4 2 2 4 2" xfId="27996" xr:uid="{00000000-0005-0000-0000-000070190000}"/>
    <cellStyle name="5_DeckblattNeu 2 4 2 2 4 2 2" xfId="42311" xr:uid="{00000000-0005-0000-0000-000071190000}"/>
    <cellStyle name="5_DeckblattNeu 2 4 2 2 4 3" xfId="35174" xr:uid="{00000000-0005-0000-0000-000072190000}"/>
    <cellStyle name="5_DeckblattNeu 2 4 2 2 5" xfId="22035" xr:uid="{00000000-0005-0000-0000-000073190000}"/>
    <cellStyle name="5_DeckblattNeu 2 4 2 2 5 2" xfId="36350" xr:uid="{00000000-0005-0000-0000-000074190000}"/>
    <cellStyle name="5_DeckblattNeu 2 4 2 2 6" xfId="29191" xr:uid="{00000000-0005-0000-0000-000075190000}"/>
    <cellStyle name="5_DeckblattNeu 2 4 2 3" xfId="15194" xr:uid="{00000000-0005-0000-0000-000076190000}"/>
    <cellStyle name="5_DeckblattNeu 2 4 2 3 2" xfId="22353" xr:uid="{00000000-0005-0000-0000-000077190000}"/>
    <cellStyle name="5_DeckblattNeu 2 4 2 3 2 2" xfId="36668" xr:uid="{00000000-0005-0000-0000-000078190000}"/>
    <cellStyle name="5_DeckblattNeu 2 4 2 3 3" xfId="29509" xr:uid="{00000000-0005-0000-0000-000079190000}"/>
    <cellStyle name="5_DeckblattNeu 2 4 2 4" xfId="17548" xr:uid="{00000000-0005-0000-0000-00007A190000}"/>
    <cellStyle name="5_DeckblattNeu 2 4 2 4 2" xfId="24685" xr:uid="{00000000-0005-0000-0000-00007B190000}"/>
    <cellStyle name="5_DeckblattNeu 2 4 2 4 2 2" xfId="39000" xr:uid="{00000000-0005-0000-0000-00007C190000}"/>
    <cellStyle name="5_DeckblattNeu 2 4 2 4 3" xfId="31863" xr:uid="{00000000-0005-0000-0000-00007D190000}"/>
    <cellStyle name="5_DeckblattNeu 2 5" xfId="636" xr:uid="{00000000-0005-0000-0000-00007E190000}"/>
    <cellStyle name="5_DeckblattNeu 2 5 2" xfId="12826" xr:uid="{00000000-0005-0000-0000-00007F190000}"/>
    <cellStyle name="5_DeckblattNeu 2 5 2 2" xfId="14131" xr:uid="{00000000-0005-0000-0000-000080190000}"/>
    <cellStyle name="5_DeckblattNeu 2 5 2 2 2" xfId="16500" xr:uid="{00000000-0005-0000-0000-000081190000}"/>
    <cellStyle name="5_DeckblattNeu 2 5 2 2 2 2" xfId="23659" xr:uid="{00000000-0005-0000-0000-000082190000}"/>
    <cellStyle name="5_DeckblattNeu 2 5 2 2 2 2 2" xfId="37974" xr:uid="{00000000-0005-0000-0000-000083190000}"/>
    <cellStyle name="5_DeckblattNeu 2 5 2 2 2 3" xfId="30815" xr:uid="{00000000-0005-0000-0000-000084190000}"/>
    <cellStyle name="5_DeckblattNeu 2 5 2 2 3" xfId="18854" xr:uid="{00000000-0005-0000-0000-000085190000}"/>
    <cellStyle name="5_DeckblattNeu 2 5 2 2 3 2" xfId="25991" xr:uid="{00000000-0005-0000-0000-000086190000}"/>
    <cellStyle name="5_DeckblattNeu 2 5 2 2 3 2 2" xfId="40306" xr:uid="{00000000-0005-0000-0000-000087190000}"/>
    <cellStyle name="5_DeckblattNeu 2 5 2 2 3 3" xfId="33169" xr:uid="{00000000-0005-0000-0000-000088190000}"/>
    <cellStyle name="5_DeckblattNeu 2 5 2 2 4" xfId="20188" xr:uid="{00000000-0005-0000-0000-000089190000}"/>
    <cellStyle name="5_DeckblattNeu 2 5 2 2 4 2" xfId="27325" xr:uid="{00000000-0005-0000-0000-00008A190000}"/>
    <cellStyle name="5_DeckblattNeu 2 5 2 2 4 2 2" xfId="41640" xr:uid="{00000000-0005-0000-0000-00008B190000}"/>
    <cellStyle name="5_DeckblattNeu 2 5 2 2 4 3" xfId="34503" xr:uid="{00000000-0005-0000-0000-00008C190000}"/>
    <cellStyle name="5_DeckblattNeu 2 5 2 2 5" xfId="21403" xr:uid="{00000000-0005-0000-0000-00008D190000}"/>
    <cellStyle name="5_DeckblattNeu 2 5 2 2 5 2" xfId="35718" xr:uid="{00000000-0005-0000-0000-00008E190000}"/>
    <cellStyle name="5_DeckblattNeu 2 5 2 2 6" xfId="28540" xr:uid="{00000000-0005-0000-0000-00008F190000}"/>
    <cellStyle name="5_DeckblattNeu 2 5 2 3" xfId="15195" xr:uid="{00000000-0005-0000-0000-000090190000}"/>
    <cellStyle name="5_DeckblattNeu 2 5 2 3 2" xfId="22354" xr:uid="{00000000-0005-0000-0000-000091190000}"/>
    <cellStyle name="5_DeckblattNeu 2 5 2 3 2 2" xfId="36669" xr:uid="{00000000-0005-0000-0000-000092190000}"/>
    <cellStyle name="5_DeckblattNeu 2 5 2 3 3" xfId="29510" xr:uid="{00000000-0005-0000-0000-000093190000}"/>
    <cellStyle name="5_DeckblattNeu 2 5 2 4" xfId="17549" xr:uid="{00000000-0005-0000-0000-000094190000}"/>
    <cellStyle name="5_DeckblattNeu 2 5 2 4 2" xfId="24686" xr:uid="{00000000-0005-0000-0000-000095190000}"/>
    <cellStyle name="5_DeckblattNeu 2 5 2 4 2 2" xfId="39001" xr:uid="{00000000-0005-0000-0000-000096190000}"/>
    <cellStyle name="5_DeckblattNeu 2 5 2 4 3" xfId="31864" xr:uid="{00000000-0005-0000-0000-000097190000}"/>
    <cellStyle name="5_DeckblattNeu 2 6" xfId="637" xr:uid="{00000000-0005-0000-0000-000098190000}"/>
    <cellStyle name="5_DeckblattNeu 2 6 2" xfId="12827" xr:uid="{00000000-0005-0000-0000-000099190000}"/>
    <cellStyle name="5_DeckblattNeu 2 6 2 2" xfId="14865" xr:uid="{00000000-0005-0000-0000-00009A190000}"/>
    <cellStyle name="5_DeckblattNeu 2 6 2 2 2" xfId="17228" xr:uid="{00000000-0005-0000-0000-00009B190000}"/>
    <cellStyle name="5_DeckblattNeu 2 6 2 2 2 2" xfId="24365" xr:uid="{00000000-0005-0000-0000-00009C190000}"/>
    <cellStyle name="5_DeckblattNeu 2 6 2 2 2 2 2" xfId="38680" xr:uid="{00000000-0005-0000-0000-00009D190000}"/>
    <cellStyle name="5_DeckblattNeu 2 6 2 2 2 3" xfId="31543" xr:uid="{00000000-0005-0000-0000-00009E190000}"/>
    <cellStyle name="5_DeckblattNeu 2 6 2 2 3" xfId="19582" xr:uid="{00000000-0005-0000-0000-00009F190000}"/>
    <cellStyle name="5_DeckblattNeu 2 6 2 2 3 2" xfId="26719" xr:uid="{00000000-0005-0000-0000-0000A0190000}"/>
    <cellStyle name="5_DeckblattNeu 2 6 2 2 3 2 2" xfId="41034" xr:uid="{00000000-0005-0000-0000-0000A1190000}"/>
    <cellStyle name="5_DeckblattNeu 2 6 2 2 3 3" xfId="33897" xr:uid="{00000000-0005-0000-0000-0000A2190000}"/>
    <cellStyle name="5_DeckblattNeu 2 6 2 2 4" xfId="20858" xr:uid="{00000000-0005-0000-0000-0000A3190000}"/>
    <cellStyle name="5_DeckblattNeu 2 6 2 2 4 2" xfId="27995" xr:uid="{00000000-0005-0000-0000-0000A4190000}"/>
    <cellStyle name="5_DeckblattNeu 2 6 2 2 4 2 2" xfId="42310" xr:uid="{00000000-0005-0000-0000-0000A5190000}"/>
    <cellStyle name="5_DeckblattNeu 2 6 2 2 4 3" xfId="35173" xr:uid="{00000000-0005-0000-0000-0000A6190000}"/>
    <cellStyle name="5_DeckblattNeu 2 6 2 2 5" xfId="22034" xr:uid="{00000000-0005-0000-0000-0000A7190000}"/>
    <cellStyle name="5_DeckblattNeu 2 6 2 2 5 2" xfId="36349" xr:uid="{00000000-0005-0000-0000-0000A8190000}"/>
    <cellStyle name="5_DeckblattNeu 2 6 2 2 6" xfId="29190" xr:uid="{00000000-0005-0000-0000-0000A9190000}"/>
    <cellStyle name="5_DeckblattNeu 2 6 2 3" xfId="15196" xr:uid="{00000000-0005-0000-0000-0000AA190000}"/>
    <cellStyle name="5_DeckblattNeu 2 6 2 3 2" xfId="22355" xr:uid="{00000000-0005-0000-0000-0000AB190000}"/>
    <cellStyle name="5_DeckblattNeu 2 6 2 3 2 2" xfId="36670" xr:uid="{00000000-0005-0000-0000-0000AC190000}"/>
    <cellStyle name="5_DeckblattNeu 2 6 2 3 3" xfId="29511" xr:uid="{00000000-0005-0000-0000-0000AD190000}"/>
    <cellStyle name="5_DeckblattNeu 2 6 2 4" xfId="17550" xr:uid="{00000000-0005-0000-0000-0000AE190000}"/>
    <cellStyle name="5_DeckblattNeu 2 6 2 4 2" xfId="24687" xr:uid="{00000000-0005-0000-0000-0000AF190000}"/>
    <cellStyle name="5_DeckblattNeu 2 6 2 4 2 2" xfId="39002" xr:uid="{00000000-0005-0000-0000-0000B0190000}"/>
    <cellStyle name="5_DeckblattNeu 2 6 2 4 3" xfId="31865" xr:uid="{00000000-0005-0000-0000-0000B1190000}"/>
    <cellStyle name="5_DeckblattNeu 2 7" xfId="12818" xr:uid="{00000000-0005-0000-0000-0000B2190000}"/>
    <cellStyle name="5_DeckblattNeu 2 7 2" xfId="14192" xr:uid="{00000000-0005-0000-0000-0000B3190000}"/>
    <cellStyle name="5_DeckblattNeu 2 7 2 2" xfId="16561" xr:uid="{00000000-0005-0000-0000-0000B4190000}"/>
    <cellStyle name="5_DeckblattNeu 2 7 2 2 2" xfId="23720" xr:uid="{00000000-0005-0000-0000-0000B5190000}"/>
    <cellStyle name="5_DeckblattNeu 2 7 2 2 2 2" xfId="38035" xr:uid="{00000000-0005-0000-0000-0000B6190000}"/>
    <cellStyle name="5_DeckblattNeu 2 7 2 2 3" xfId="30876" xr:uid="{00000000-0005-0000-0000-0000B7190000}"/>
    <cellStyle name="5_DeckblattNeu 2 7 2 3" xfId="18915" xr:uid="{00000000-0005-0000-0000-0000B8190000}"/>
    <cellStyle name="5_DeckblattNeu 2 7 2 3 2" xfId="26052" xr:uid="{00000000-0005-0000-0000-0000B9190000}"/>
    <cellStyle name="5_DeckblattNeu 2 7 2 3 2 2" xfId="40367" xr:uid="{00000000-0005-0000-0000-0000BA190000}"/>
    <cellStyle name="5_DeckblattNeu 2 7 2 3 3" xfId="33230" xr:uid="{00000000-0005-0000-0000-0000BB190000}"/>
    <cellStyle name="5_DeckblattNeu 2 7 2 4" xfId="20249" xr:uid="{00000000-0005-0000-0000-0000BC190000}"/>
    <cellStyle name="5_DeckblattNeu 2 7 2 4 2" xfId="27386" xr:uid="{00000000-0005-0000-0000-0000BD190000}"/>
    <cellStyle name="5_DeckblattNeu 2 7 2 4 2 2" xfId="41701" xr:uid="{00000000-0005-0000-0000-0000BE190000}"/>
    <cellStyle name="5_DeckblattNeu 2 7 2 4 3" xfId="34564" xr:uid="{00000000-0005-0000-0000-0000BF190000}"/>
    <cellStyle name="5_DeckblattNeu 2 7 2 5" xfId="21464" xr:uid="{00000000-0005-0000-0000-0000C0190000}"/>
    <cellStyle name="5_DeckblattNeu 2 7 2 5 2" xfId="35779" xr:uid="{00000000-0005-0000-0000-0000C1190000}"/>
    <cellStyle name="5_DeckblattNeu 2 7 2 6" xfId="28601" xr:uid="{00000000-0005-0000-0000-0000C2190000}"/>
    <cellStyle name="5_DeckblattNeu 2 7 3" xfId="15187" xr:uid="{00000000-0005-0000-0000-0000C3190000}"/>
    <cellStyle name="5_DeckblattNeu 2 7 3 2" xfId="22346" xr:uid="{00000000-0005-0000-0000-0000C4190000}"/>
    <cellStyle name="5_DeckblattNeu 2 7 3 2 2" xfId="36661" xr:uid="{00000000-0005-0000-0000-0000C5190000}"/>
    <cellStyle name="5_DeckblattNeu 2 7 3 3" xfId="29502" xr:uid="{00000000-0005-0000-0000-0000C6190000}"/>
    <cellStyle name="5_DeckblattNeu 2 7 4" xfId="17541" xr:uid="{00000000-0005-0000-0000-0000C7190000}"/>
    <cellStyle name="5_DeckblattNeu 2 7 4 2" xfId="24678" xr:uid="{00000000-0005-0000-0000-0000C8190000}"/>
    <cellStyle name="5_DeckblattNeu 2 7 4 2 2" xfId="38993" xr:uid="{00000000-0005-0000-0000-0000C9190000}"/>
    <cellStyle name="5_DeckblattNeu 2 7 4 3" xfId="31856" xr:uid="{00000000-0005-0000-0000-0000CA190000}"/>
    <cellStyle name="5_DeckblattNeu 3" xfId="638" xr:uid="{00000000-0005-0000-0000-0000CB190000}"/>
    <cellStyle name="5_DeckblattNeu 3 2" xfId="639" xr:uid="{00000000-0005-0000-0000-0000CC190000}"/>
    <cellStyle name="5_DeckblattNeu 3 2 2" xfId="12829" xr:uid="{00000000-0005-0000-0000-0000CD190000}"/>
    <cellStyle name="5_DeckblattNeu 3 2 2 2" xfId="14860" xr:uid="{00000000-0005-0000-0000-0000CE190000}"/>
    <cellStyle name="5_DeckblattNeu 3 2 2 2 2" xfId="17223" xr:uid="{00000000-0005-0000-0000-0000CF190000}"/>
    <cellStyle name="5_DeckblattNeu 3 2 2 2 2 2" xfId="24360" xr:uid="{00000000-0005-0000-0000-0000D0190000}"/>
    <cellStyle name="5_DeckblattNeu 3 2 2 2 2 2 2" xfId="38675" xr:uid="{00000000-0005-0000-0000-0000D1190000}"/>
    <cellStyle name="5_DeckblattNeu 3 2 2 2 2 3" xfId="31538" xr:uid="{00000000-0005-0000-0000-0000D2190000}"/>
    <cellStyle name="5_DeckblattNeu 3 2 2 2 3" xfId="19577" xr:uid="{00000000-0005-0000-0000-0000D3190000}"/>
    <cellStyle name="5_DeckblattNeu 3 2 2 2 3 2" xfId="26714" xr:uid="{00000000-0005-0000-0000-0000D4190000}"/>
    <cellStyle name="5_DeckblattNeu 3 2 2 2 3 2 2" xfId="41029" xr:uid="{00000000-0005-0000-0000-0000D5190000}"/>
    <cellStyle name="5_DeckblattNeu 3 2 2 2 3 3" xfId="33892" xr:uid="{00000000-0005-0000-0000-0000D6190000}"/>
    <cellStyle name="5_DeckblattNeu 3 2 2 2 4" xfId="20853" xr:uid="{00000000-0005-0000-0000-0000D7190000}"/>
    <cellStyle name="5_DeckblattNeu 3 2 2 2 4 2" xfId="27990" xr:uid="{00000000-0005-0000-0000-0000D8190000}"/>
    <cellStyle name="5_DeckblattNeu 3 2 2 2 4 2 2" xfId="42305" xr:uid="{00000000-0005-0000-0000-0000D9190000}"/>
    <cellStyle name="5_DeckblattNeu 3 2 2 2 4 3" xfId="35168" xr:uid="{00000000-0005-0000-0000-0000DA190000}"/>
    <cellStyle name="5_DeckblattNeu 3 2 2 2 5" xfId="22029" xr:uid="{00000000-0005-0000-0000-0000DB190000}"/>
    <cellStyle name="5_DeckblattNeu 3 2 2 2 5 2" xfId="36344" xr:uid="{00000000-0005-0000-0000-0000DC190000}"/>
    <cellStyle name="5_DeckblattNeu 3 2 2 2 6" xfId="29185" xr:uid="{00000000-0005-0000-0000-0000DD190000}"/>
    <cellStyle name="5_DeckblattNeu 3 2 2 3" xfId="15198" xr:uid="{00000000-0005-0000-0000-0000DE190000}"/>
    <cellStyle name="5_DeckblattNeu 3 2 2 3 2" xfId="22357" xr:uid="{00000000-0005-0000-0000-0000DF190000}"/>
    <cellStyle name="5_DeckblattNeu 3 2 2 3 2 2" xfId="36672" xr:uid="{00000000-0005-0000-0000-0000E0190000}"/>
    <cellStyle name="5_DeckblattNeu 3 2 2 3 3" xfId="29513" xr:uid="{00000000-0005-0000-0000-0000E1190000}"/>
    <cellStyle name="5_DeckblattNeu 3 2 2 4" xfId="17552" xr:uid="{00000000-0005-0000-0000-0000E2190000}"/>
    <cellStyle name="5_DeckblattNeu 3 2 2 4 2" xfId="24689" xr:uid="{00000000-0005-0000-0000-0000E3190000}"/>
    <cellStyle name="5_DeckblattNeu 3 2 2 4 2 2" xfId="39004" xr:uid="{00000000-0005-0000-0000-0000E4190000}"/>
    <cellStyle name="5_DeckblattNeu 3 2 2 4 3" xfId="31867" xr:uid="{00000000-0005-0000-0000-0000E5190000}"/>
    <cellStyle name="5_DeckblattNeu 3 3" xfId="640" xr:uid="{00000000-0005-0000-0000-0000E6190000}"/>
    <cellStyle name="5_DeckblattNeu 3 3 2" xfId="12830" xr:uid="{00000000-0005-0000-0000-0000E7190000}"/>
    <cellStyle name="5_DeckblattNeu 3 3 2 2" xfId="14864" xr:uid="{00000000-0005-0000-0000-0000E8190000}"/>
    <cellStyle name="5_DeckblattNeu 3 3 2 2 2" xfId="17227" xr:uid="{00000000-0005-0000-0000-0000E9190000}"/>
    <cellStyle name="5_DeckblattNeu 3 3 2 2 2 2" xfId="24364" xr:uid="{00000000-0005-0000-0000-0000EA190000}"/>
    <cellStyle name="5_DeckblattNeu 3 3 2 2 2 2 2" xfId="38679" xr:uid="{00000000-0005-0000-0000-0000EB190000}"/>
    <cellStyle name="5_DeckblattNeu 3 3 2 2 2 3" xfId="31542" xr:uid="{00000000-0005-0000-0000-0000EC190000}"/>
    <cellStyle name="5_DeckblattNeu 3 3 2 2 3" xfId="19581" xr:uid="{00000000-0005-0000-0000-0000ED190000}"/>
    <cellStyle name="5_DeckblattNeu 3 3 2 2 3 2" xfId="26718" xr:uid="{00000000-0005-0000-0000-0000EE190000}"/>
    <cellStyle name="5_DeckblattNeu 3 3 2 2 3 2 2" xfId="41033" xr:uid="{00000000-0005-0000-0000-0000EF190000}"/>
    <cellStyle name="5_DeckblattNeu 3 3 2 2 3 3" xfId="33896" xr:uid="{00000000-0005-0000-0000-0000F0190000}"/>
    <cellStyle name="5_DeckblattNeu 3 3 2 2 4" xfId="20857" xr:uid="{00000000-0005-0000-0000-0000F1190000}"/>
    <cellStyle name="5_DeckblattNeu 3 3 2 2 4 2" xfId="27994" xr:uid="{00000000-0005-0000-0000-0000F2190000}"/>
    <cellStyle name="5_DeckblattNeu 3 3 2 2 4 2 2" xfId="42309" xr:uid="{00000000-0005-0000-0000-0000F3190000}"/>
    <cellStyle name="5_DeckblattNeu 3 3 2 2 4 3" xfId="35172" xr:uid="{00000000-0005-0000-0000-0000F4190000}"/>
    <cellStyle name="5_DeckblattNeu 3 3 2 2 5" xfId="22033" xr:uid="{00000000-0005-0000-0000-0000F5190000}"/>
    <cellStyle name="5_DeckblattNeu 3 3 2 2 5 2" xfId="36348" xr:uid="{00000000-0005-0000-0000-0000F6190000}"/>
    <cellStyle name="5_DeckblattNeu 3 3 2 2 6" xfId="29189" xr:uid="{00000000-0005-0000-0000-0000F7190000}"/>
    <cellStyle name="5_DeckblattNeu 3 3 2 3" xfId="15199" xr:uid="{00000000-0005-0000-0000-0000F8190000}"/>
    <cellStyle name="5_DeckblattNeu 3 3 2 3 2" xfId="22358" xr:uid="{00000000-0005-0000-0000-0000F9190000}"/>
    <cellStyle name="5_DeckblattNeu 3 3 2 3 2 2" xfId="36673" xr:uid="{00000000-0005-0000-0000-0000FA190000}"/>
    <cellStyle name="5_DeckblattNeu 3 3 2 3 3" xfId="29514" xr:uid="{00000000-0005-0000-0000-0000FB190000}"/>
    <cellStyle name="5_DeckblattNeu 3 3 2 4" xfId="17553" xr:uid="{00000000-0005-0000-0000-0000FC190000}"/>
    <cellStyle name="5_DeckblattNeu 3 3 2 4 2" xfId="24690" xr:uid="{00000000-0005-0000-0000-0000FD190000}"/>
    <cellStyle name="5_DeckblattNeu 3 3 2 4 2 2" xfId="39005" xr:uid="{00000000-0005-0000-0000-0000FE190000}"/>
    <cellStyle name="5_DeckblattNeu 3 3 2 4 3" xfId="31868" xr:uid="{00000000-0005-0000-0000-0000FF190000}"/>
    <cellStyle name="5_DeckblattNeu 3 4" xfId="641" xr:uid="{00000000-0005-0000-0000-0000001A0000}"/>
    <cellStyle name="5_DeckblattNeu 3 4 2" xfId="12831" xr:uid="{00000000-0005-0000-0000-0000011A0000}"/>
    <cellStyle name="5_DeckblattNeu 3 4 2 2" xfId="13868" xr:uid="{00000000-0005-0000-0000-0000021A0000}"/>
    <cellStyle name="5_DeckblattNeu 3 4 2 2 2" xfId="16237" xr:uid="{00000000-0005-0000-0000-0000031A0000}"/>
    <cellStyle name="5_DeckblattNeu 3 4 2 2 2 2" xfId="23396" xr:uid="{00000000-0005-0000-0000-0000041A0000}"/>
    <cellStyle name="5_DeckblattNeu 3 4 2 2 2 2 2" xfId="37711" xr:uid="{00000000-0005-0000-0000-0000051A0000}"/>
    <cellStyle name="5_DeckblattNeu 3 4 2 2 2 3" xfId="30552" xr:uid="{00000000-0005-0000-0000-0000061A0000}"/>
    <cellStyle name="5_DeckblattNeu 3 4 2 2 3" xfId="18591" xr:uid="{00000000-0005-0000-0000-0000071A0000}"/>
    <cellStyle name="5_DeckblattNeu 3 4 2 2 3 2" xfId="25728" xr:uid="{00000000-0005-0000-0000-0000081A0000}"/>
    <cellStyle name="5_DeckblattNeu 3 4 2 2 3 2 2" xfId="40043" xr:uid="{00000000-0005-0000-0000-0000091A0000}"/>
    <cellStyle name="5_DeckblattNeu 3 4 2 2 3 3" xfId="32906" xr:uid="{00000000-0005-0000-0000-00000A1A0000}"/>
    <cellStyle name="5_DeckblattNeu 3 4 2 2 4" xfId="20038" xr:uid="{00000000-0005-0000-0000-00000B1A0000}"/>
    <cellStyle name="5_DeckblattNeu 3 4 2 2 4 2" xfId="27175" xr:uid="{00000000-0005-0000-0000-00000C1A0000}"/>
    <cellStyle name="5_DeckblattNeu 3 4 2 2 4 2 2" xfId="41490" xr:uid="{00000000-0005-0000-0000-00000D1A0000}"/>
    <cellStyle name="5_DeckblattNeu 3 4 2 2 4 3" xfId="34353" xr:uid="{00000000-0005-0000-0000-00000E1A0000}"/>
    <cellStyle name="5_DeckblattNeu 3 4 2 2 5" xfId="21253" xr:uid="{00000000-0005-0000-0000-00000F1A0000}"/>
    <cellStyle name="5_DeckblattNeu 3 4 2 2 5 2" xfId="35568" xr:uid="{00000000-0005-0000-0000-0000101A0000}"/>
    <cellStyle name="5_DeckblattNeu 3 4 2 2 6" xfId="28390" xr:uid="{00000000-0005-0000-0000-0000111A0000}"/>
    <cellStyle name="5_DeckblattNeu 3 4 2 3" xfId="15200" xr:uid="{00000000-0005-0000-0000-0000121A0000}"/>
    <cellStyle name="5_DeckblattNeu 3 4 2 3 2" xfId="22359" xr:uid="{00000000-0005-0000-0000-0000131A0000}"/>
    <cellStyle name="5_DeckblattNeu 3 4 2 3 2 2" xfId="36674" xr:uid="{00000000-0005-0000-0000-0000141A0000}"/>
    <cellStyle name="5_DeckblattNeu 3 4 2 3 3" xfId="29515" xr:uid="{00000000-0005-0000-0000-0000151A0000}"/>
    <cellStyle name="5_DeckblattNeu 3 4 2 4" xfId="17554" xr:uid="{00000000-0005-0000-0000-0000161A0000}"/>
    <cellStyle name="5_DeckblattNeu 3 4 2 4 2" xfId="24691" xr:uid="{00000000-0005-0000-0000-0000171A0000}"/>
    <cellStyle name="5_DeckblattNeu 3 4 2 4 2 2" xfId="39006" xr:uid="{00000000-0005-0000-0000-0000181A0000}"/>
    <cellStyle name="5_DeckblattNeu 3 4 2 4 3" xfId="31869" xr:uid="{00000000-0005-0000-0000-0000191A0000}"/>
    <cellStyle name="5_DeckblattNeu 3 5" xfId="642" xr:uid="{00000000-0005-0000-0000-00001A1A0000}"/>
    <cellStyle name="5_DeckblattNeu 3 5 2" xfId="12832" xr:uid="{00000000-0005-0000-0000-00001B1A0000}"/>
    <cellStyle name="5_DeckblattNeu 3 5 2 2" xfId="14863" xr:uid="{00000000-0005-0000-0000-00001C1A0000}"/>
    <cellStyle name="5_DeckblattNeu 3 5 2 2 2" xfId="17226" xr:uid="{00000000-0005-0000-0000-00001D1A0000}"/>
    <cellStyle name="5_DeckblattNeu 3 5 2 2 2 2" xfId="24363" xr:uid="{00000000-0005-0000-0000-00001E1A0000}"/>
    <cellStyle name="5_DeckblattNeu 3 5 2 2 2 2 2" xfId="38678" xr:uid="{00000000-0005-0000-0000-00001F1A0000}"/>
    <cellStyle name="5_DeckblattNeu 3 5 2 2 2 3" xfId="31541" xr:uid="{00000000-0005-0000-0000-0000201A0000}"/>
    <cellStyle name="5_DeckblattNeu 3 5 2 2 3" xfId="19580" xr:uid="{00000000-0005-0000-0000-0000211A0000}"/>
    <cellStyle name="5_DeckblattNeu 3 5 2 2 3 2" xfId="26717" xr:uid="{00000000-0005-0000-0000-0000221A0000}"/>
    <cellStyle name="5_DeckblattNeu 3 5 2 2 3 2 2" xfId="41032" xr:uid="{00000000-0005-0000-0000-0000231A0000}"/>
    <cellStyle name="5_DeckblattNeu 3 5 2 2 3 3" xfId="33895" xr:uid="{00000000-0005-0000-0000-0000241A0000}"/>
    <cellStyle name="5_DeckblattNeu 3 5 2 2 4" xfId="20856" xr:uid="{00000000-0005-0000-0000-0000251A0000}"/>
    <cellStyle name="5_DeckblattNeu 3 5 2 2 4 2" xfId="27993" xr:uid="{00000000-0005-0000-0000-0000261A0000}"/>
    <cellStyle name="5_DeckblattNeu 3 5 2 2 4 2 2" xfId="42308" xr:uid="{00000000-0005-0000-0000-0000271A0000}"/>
    <cellStyle name="5_DeckblattNeu 3 5 2 2 4 3" xfId="35171" xr:uid="{00000000-0005-0000-0000-0000281A0000}"/>
    <cellStyle name="5_DeckblattNeu 3 5 2 2 5" xfId="22032" xr:uid="{00000000-0005-0000-0000-0000291A0000}"/>
    <cellStyle name="5_DeckblattNeu 3 5 2 2 5 2" xfId="36347" xr:uid="{00000000-0005-0000-0000-00002A1A0000}"/>
    <cellStyle name="5_DeckblattNeu 3 5 2 2 6" xfId="29188" xr:uid="{00000000-0005-0000-0000-00002B1A0000}"/>
    <cellStyle name="5_DeckblattNeu 3 5 2 3" xfId="15201" xr:uid="{00000000-0005-0000-0000-00002C1A0000}"/>
    <cellStyle name="5_DeckblattNeu 3 5 2 3 2" xfId="22360" xr:uid="{00000000-0005-0000-0000-00002D1A0000}"/>
    <cellStyle name="5_DeckblattNeu 3 5 2 3 2 2" xfId="36675" xr:uid="{00000000-0005-0000-0000-00002E1A0000}"/>
    <cellStyle name="5_DeckblattNeu 3 5 2 3 3" xfId="29516" xr:uid="{00000000-0005-0000-0000-00002F1A0000}"/>
    <cellStyle name="5_DeckblattNeu 3 5 2 4" xfId="17555" xr:uid="{00000000-0005-0000-0000-0000301A0000}"/>
    <cellStyle name="5_DeckblattNeu 3 5 2 4 2" xfId="24692" xr:uid="{00000000-0005-0000-0000-0000311A0000}"/>
    <cellStyle name="5_DeckblattNeu 3 5 2 4 2 2" xfId="39007" xr:uid="{00000000-0005-0000-0000-0000321A0000}"/>
    <cellStyle name="5_DeckblattNeu 3 5 2 4 3" xfId="31870" xr:uid="{00000000-0005-0000-0000-0000331A0000}"/>
    <cellStyle name="5_DeckblattNeu 3 6" xfId="12828" xr:uid="{00000000-0005-0000-0000-0000341A0000}"/>
    <cellStyle name="5_DeckblattNeu 3 6 2" xfId="14241" xr:uid="{00000000-0005-0000-0000-0000351A0000}"/>
    <cellStyle name="5_DeckblattNeu 3 6 2 2" xfId="16610" xr:uid="{00000000-0005-0000-0000-0000361A0000}"/>
    <cellStyle name="5_DeckblattNeu 3 6 2 2 2" xfId="23769" xr:uid="{00000000-0005-0000-0000-0000371A0000}"/>
    <cellStyle name="5_DeckblattNeu 3 6 2 2 2 2" xfId="38084" xr:uid="{00000000-0005-0000-0000-0000381A0000}"/>
    <cellStyle name="5_DeckblattNeu 3 6 2 2 3" xfId="30925" xr:uid="{00000000-0005-0000-0000-0000391A0000}"/>
    <cellStyle name="5_DeckblattNeu 3 6 2 3" xfId="18964" xr:uid="{00000000-0005-0000-0000-00003A1A0000}"/>
    <cellStyle name="5_DeckblattNeu 3 6 2 3 2" xfId="26101" xr:uid="{00000000-0005-0000-0000-00003B1A0000}"/>
    <cellStyle name="5_DeckblattNeu 3 6 2 3 2 2" xfId="40416" xr:uid="{00000000-0005-0000-0000-00003C1A0000}"/>
    <cellStyle name="5_DeckblattNeu 3 6 2 3 3" xfId="33279" xr:uid="{00000000-0005-0000-0000-00003D1A0000}"/>
    <cellStyle name="5_DeckblattNeu 3 6 2 4" xfId="20297" xr:uid="{00000000-0005-0000-0000-00003E1A0000}"/>
    <cellStyle name="5_DeckblattNeu 3 6 2 4 2" xfId="27434" xr:uid="{00000000-0005-0000-0000-00003F1A0000}"/>
    <cellStyle name="5_DeckblattNeu 3 6 2 4 2 2" xfId="41749" xr:uid="{00000000-0005-0000-0000-0000401A0000}"/>
    <cellStyle name="5_DeckblattNeu 3 6 2 4 3" xfId="34612" xr:uid="{00000000-0005-0000-0000-0000411A0000}"/>
    <cellStyle name="5_DeckblattNeu 3 6 2 5" xfId="21512" xr:uid="{00000000-0005-0000-0000-0000421A0000}"/>
    <cellStyle name="5_DeckblattNeu 3 6 2 5 2" xfId="35827" xr:uid="{00000000-0005-0000-0000-0000431A0000}"/>
    <cellStyle name="5_DeckblattNeu 3 6 2 6" xfId="28649" xr:uid="{00000000-0005-0000-0000-0000441A0000}"/>
    <cellStyle name="5_DeckblattNeu 3 6 3" xfId="15197" xr:uid="{00000000-0005-0000-0000-0000451A0000}"/>
    <cellStyle name="5_DeckblattNeu 3 6 3 2" xfId="22356" xr:uid="{00000000-0005-0000-0000-0000461A0000}"/>
    <cellStyle name="5_DeckblattNeu 3 6 3 2 2" xfId="36671" xr:uid="{00000000-0005-0000-0000-0000471A0000}"/>
    <cellStyle name="5_DeckblattNeu 3 6 3 3" xfId="29512" xr:uid="{00000000-0005-0000-0000-0000481A0000}"/>
    <cellStyle name="5_DeckblattNeu 3 6 4" xfId="17551" xr:uid="{00000000-0005-0000-0000-0000491A0000}"/>
    <cellStyle name="5_DeckblattNeu 3 6 4 2" xfId="24688" xr:uid="{00000000-0005-0000-0000-00004A1A0000}"/>
    <cellStyle name="5_DeckblattNeu 3 6 4 2 2" xfId="39003" xr:uid="{00000000-0005-0000-0000-00004B1A0000}"/>
    <cellStyle name="5_DeckblattNeu 3 6 4 3" xfId="31866" xr:uid="{00000000-0005-0000-0000-00004C1A0000}"/>
    <cellStyle name="5_DeckblattNeu 4" xfId="643" xr:uid="{00000000-0005-0000-0000-00004D1A0000}"/>
    <cellStyle name="5_DeckblattNeu 4 2" xfId="644" xr:uid="{00000000-0005-0000-0000-00004E1A0000}"/>
    <cellStyle name="5_DeckblattNeu 4 2 2" xfId="12834" xr:uid="{00000000-0005-0000-0000-00004F1A0000}"/>
    <cellStyle name="5_DeckblattNeu 4 2 2 2" xfId="14862" xr:uid="{00000000-0005-0000-0000-0000501A0000}"/>
    <cellStyle name="5_DeckblattNeu 4 2 2 2 2" xfId="17225" xr:uid="{00000000-0005-0000-0000-0000511A0000}"/>
    <cellStyle name="5_DeckblattNeu 4 2 2 2 2 2" xfId="24362" xr:uid="{00000000-0005-0000-0000-0000521A0000}"/>
    <cellStyle name="5_DeckblattNeu 4 2 2 2 2 2 2" xfId="38677" xr:uid="{00000000-0005-0000-0000-0000531A0000}"/>
    <cellStyle name="5_DeckblattNeu 4 2 2 2 2 3" xfId="31540" xr:uid="{00000000-0005-0000-0000-0000541A0000}"/>
    <cellStyle name="5_DeckblattNeu 4 2 2 2 3" xfId="19579" xr:uid="{00000000-0005-0000-0000-0000551A0000}"/>
    <cellStyle name="5_DeckblattNeu 4 2 2 2 3 2" xfId="26716" xr:uid="{00000000-0005-0000-0000-0000561A0000}"/>
    <cellStyle name="5_DeckblattNeu 4 2 2 2 3 2 2" xfId="41031" xr:uid="{00000000-0005-0000-0000-0000571A0000}"/>
    <cellStyle name="5_DeckblattNeu 4 2 2 2 3 3" xfId="33894" xr:uid="{00000000-0005-0000-0000-0000581A0000}"/>
    <cellStyle name="5_DeckblattNeu 4 2 2 2 4" xfId="20855" xr:uid="{00000000-0005-0000-0000-0000591A0000}"/>
    <cellStyle name="5_DeckblattNeu 4 2 2 2 4 2" xfId="27992" xr:uid="{00000000-0005-0000-0000-00005A1A0000}"/>
    <cellStyle name="5_DeckblattNeu 4 2 2 2 4 2 2" xfId="42307" xr:uid="{00000000-0005-0000-0000-00005B1A0000}"/>
    <cellStyle name="5_DeckblattNeu 4 2 2 2 4 3" xfId="35170" xr:uid="{00000000-0005-0000-0000-00005C1A0000}"/>
    <cellStyle name="5_DeckblattNeu 4 2 2 2 5" xfId="22031" xr:uid="{00000000-0005-0000-0000-00005D1A0000}"/>
    <cellStyle name="5_DeckblattNeu 4 2 2 2 5 2" xfId="36346" xr:uid="{00000000-0005-0000-0000-00005E1A0000}"/>
    <cellStyle name="5_DeckblattNeu 4 2 2 2 6" xfId="29187" xr:uid="{00000000-0005-0000-0000-00005F1A0000}"/>
    <cellStyle name="5_DeckblattNeu 4 2 2 3" xfId="15203" xr:uid="{00000000-0005-0000-0000-0000601A0000}"/>
    <cellStyle name="5_DeckblattNeu 4 2 2 3 2" xfId="22362" xr:uid="{00000000-0005-0000-0000-0000611A0000}"/>
    <cellStyle name="5_DeckblattNeu 4 2 2 3 2 2" xfId="36677" xr:uid="{00000000-0005-0000-0000-0000621A0000}"/>
    <cellStyle name="5_DeckblattNeu 4 2 2 3 3" xfId="29518" xr:uid="{00000000-0005-0000-0000-0000631A0000}"/>
    <cellStyle name="5_DeckblattNeu 4 2 2 4" xfId="17557" xr:uid="{00000000-0005-0000-0000-0000641A0000}"/>
    <cellStyle name="5_DeckblattNeu 4 2 2 4 2" xfId="24694" xr:uid="{00000000-0005-0000-0000-0000651A0000}"/>
    <cellStyle name="5_DeckblattNeu 4 2 2 4 2 2" xfId="39009" xr:uid="{00000000-0005-0000-0000-0000661A0000}"/>
    <cellStyle name="5_DeckblattNeu 4 2 2 4 3" xfId="31872" xr:uid="{00000000-0005-0000-0000-0000671A0000}"/>
    <cellStyle name="5_DeckblattNeu 4 3" xfId="645" xr:uid="{00000000-0005-0000-0000-0000681A0000}"/>
    <cellStyle name="5_DeckblattNeu 4 3 2" xfId="12835" xr:uid="{00000000-0005-0000-0000-0000691A0000}"/>
    <cellStyle name="5_DeckblattNeu 4 3 2 2" xfId="14513" xr:uid="{00000000-0005-0000-0000-00006A1A0000}"/>
    <cellStyle name="5_DeckblattNeu 4 3 2 2 2" xfId="16882" xr:uid="{00000000-0005-0000-0000-00006B1A0000}"/>
    <cellStyle name="5_DeckblattNeu 4 3 2 2 2 2" xfId="24041" xr:uid="{00000000-0005-0000-0000-00006C1A0000}"/>
    <cellStyle name="5_DeckblattNeu 4 3 2 2 2 2 2" xfId="38356" xr:uid="{00000000-0005-0000-0000-00006D1A0000}"/>
    <cellStyle name="5_DeckblattNeu 4 3 2 2 2 3" xfId="31197" xr:uid="{00000000-0005-0000-0000-00006E1A0000}"/>
    <cellStyle name="5_DeckblattNeu 4 3 2 2 3" xfId="19236" xr:uid="{00000000-0005-0000-0000-00006F1A0000}"/>
    <cellStyle name="5_DeckblattNeu 4 3 2 2 3 2" xfId="26373" xr:uid="{00000000-0005-0000-0000-0000701A0000}"/>
    <cellStyle name="5_DeckblattNeu 4 3 2 2 3 2 2" xfId="40688" xr:uid="{00000000-0005-0000-0000-0000711A0000}"/>
    <cellStyle name="5_DeckblattNeu 4 3 2 2 3 3" xfId="33551" xr:uid="{00000000-0005-0000-0000-0000721A0000}"/>
    <cellStyle name="5_DeckblattNeu 4 3 2 2 4" xfId="20537" xr:uid="{00000000-0005-0000-0000-0000731A0000}"/>
    <cellStyle name="5_DeckblattNeu 4 3 2 2 4 2" xfId="27674" xr:uid="{00000000-0005-0000-0000-0000741A0000}"/>
    <cellStyle name="5_DeckblattNeu 4 3 2 2 4 2 2" xfId="41989" xr:uid="{00000000-0005-0000-0000-0000751A0000}"/>
    <cellStyle name="5_DeckblattNeu 4 3 2 2 4 3" xfId="34852" xr:uid="{00000000-0005-0000-0000-0000761A0000}"/>
    <cellStyle name="5_DeckblattNeu 4 3 2 2 5" xfId="21752" xr:uid="{00000000-0005-0000-0000-0000771A0000}"/>
    <cellStyle name="5_DeckblattNeu 4 3 2 2 5 2" xfId="36067" xr:uid="{00000000-0005-0000-0000-0000781A0000}"/>
    <cellStyle name="5_DeckblattNeu 4 3 2 2 6" xfId="28889" xr:uid="{00000000-0005-0000-0000-0000791A0000}"/>
    <cellStyle name="5_DeckblattNeu 4 3 2 3" xfId="15204" xr:uid="{00000000-0005-0000-0000-00007A1A0000}"/>
    <cellStyle name="5_DeckblattNeu 4 3 2 3 2" xfId="22363" xr:uid="{00000000-0005-0000-0000-00007B1A0000}"/>
    <cellStyle name="5_DeckblattNeu 4 3 2 3 2 2" xfId="36678" xr:uid="{00000000-0005-0000-0000-00007C1A0000}"/>
    <cellStyle name="5_DeckblattNeu 4 3 2 3 3" xfId="29519" xr:uid="{00000000-0005-0000-0000-00007D1A0000}"/>
    <cellStyle name="5_DeckblattNeu 4 3 2 4" xfId="17558" xr:uid="{00000000-0005-0000-0000-00007E1A0000}"/>
    <cellStyle name="5_DeckblattNeu 4 3 2 4 2" xfId="24695" xr:uid="{00000000-0005-0000-0000-00007F1A0000}"/>
    <cellStyle name="5_DeckblattNeu 4 3 2 4 2 2" xfId="39010" xr:uid="{00000000-0005-0000-0000-0000801A0000}"/>
    <cellStyle name="5_DeckblattNeu 4 3 2 4 3" xfId="31873" xr:uid="{00000000-0005-0000-0000-0000811A0000}"/>
    <cellStyle name="5_DeckblattNeu 4 4" xfId="646" xr:uid="{00000000-0005-0000-0000-0000821A0000}"/>
    <cellStyle name="5_DeckblattNeu 4 4 2" xfId="12836" xr:uid="{00000000-0005-0000-0000-0000831A0000}"/>
    <cellStyle name="5_DeckblattNeu 4 4 2 2" xfId="14861" xr:uid="{00000000-0005-0000-0000-0000841A0000}"/>
    <cellStyle name="5_DeckblattNeu 4 4 2 2 2" xfId="17224" xr:uid="{00000000-0005-0000-0000-0000851A0000}"/>
    <cellStyle name="5_DeckblattNeu 4 4 2 2 2 2" xfId="24361" xr:uid="{00000000-0005-0000-0000-0000861A0000}"/>
    <cellStyle name="5_DeckblattNeu 4 4 2 2 2 2 2" xfId="38676" xr:uid="{00000000-0005-0000-0000-0000871A0000}"/>
    <cellStyle name="5_DeckblattNeu 4 4 2 2 2 3" xfId="31539" xr:uid="{00000000-0005-0000-0000-0000881A0000}"/>
    <cellStyle name="5_DeckblattNeu 4 4 2 2 3" xfId="19578" xr:uid="{00000000-0005-0000-0000-0000891A0000}"/>
    <cellStyle name="5_DeckblattNeu 4 4 2 2 3 2" xfId="26715" xr:uid="{00000000-0005-0000-0000-00008A1A0000}"/>
    <cellStyle name="5_DeckblattNeu 4 4 2 2 3 2 2" xfId="41030" xr:uid="{00000000-0005-0000-0000-00008B1A0000}"/>
    <cellStyle name="5_DeckblattNeu 4 4 2 2 3 3" xfId="33893" xr:uid="{00000000-0005-0000-0000-00008C1A0000}"/>
    <cellStyle name="5_DeckblattNeu 4 4 2 2 4" xfId="20854" xr:uid="{00000000-0005-0000-0000-00008D1A0000}"/>
    <cellStyle name="5_DeckblattNeu 4 4 2 2 4 2" xfId="27991" xr:uid="{00000000-0005-0000-0000-00008E1A0000}"/>
    <cellStyle name="5_DeckblattNeu 4 4 2 2 4 2 2" xfId="42306" xr:uid="{00000000-0005-0000-0000-00008F1A0000}"/>
    <cellStyle name="5_DeckblattNeu 4 4 2 2 4 3" xfId="35169" xr:uid="{00000000-0005-0000-0000-0000901A0000}"/>
    <cellStyle name="5_DeckblattNeu 4 4 2 2 5" xfId="22030" xr:uid="{00000000-0005-0000-0000-0000911A0000}"/>
    <cellStyle name="5_DeckblattNeu 4 4 2 2 5 2" xfId="36345" xr:uid="{00000000-0005-0000-0000-0000921A0000}"/>
    <cellStyle name="5_DeckblattNeu 4 4 2 2 6" xfId="29186" xr:uid="{00000000-0005-0000-0000-0000931A0000}"/>
    <cellStyle name="5_DeckblattNeu 4 4 2 3" xfId="15205" xr:uid="{00000000-0005-0000-0000-0000941A0000}"/>
    <cellStyle name="5_DeckblattNeu 4 4 2 3 2" xfId="22364" xr:uid="{00000000-0005-0000-0000-0000951A0000}"/>
    <cellStyle name="5_DeckblattNeu 4 4 2 3 2 2" xfId="36679" xr:uid="{00000000-0005-0000-0000-0000961A0000}"/>
    <cellStyle name="5_DeckblattNeu 4 4 2 3 3" xfId="29520" xr:uid="{00000000-0005-0000-0000-0000971A0000}"/>
    <cellStyle name="5_DeckblattNeu 4 4 2 4" xfId="17559" xr:uid="{00000000-0005-0000-0000-0000981A0000}"/>
    <cellStyle name="5_DeckblattNeu 4 4 2 4 2" xfId="24696" xr:uid="{00000000-0005-0000-0000-0000991A0000}"/>
    <cellStyle name="5_DeckblattNeu 4 4 2 4 2 2" xfId="39011" xr:uid="{00000000-0005-0000-0000-00009A1A0000}"/>
    <cellStyle name="5_DeckblattNeu 4 4 2 4 3" xfId="31874" xr:uid="{00000000-0005-0000-0000-00009B1A0000}"/>
    <cellStyle name="5_DeckblattNeu 4 5" xfId="647" xr:uid="{00000000-0005-0000-0000-00009C1A0000}"/>
    <cellStyle name="5_DeckblattNeu 4 5 2" xfId="12837" xr:uid="{00000000-0005-0000-0000-00009D1A0000}"/>
    <cellStyle name="5_DeckblattNeu 4 5 2 2" xfId="14132" xr:uid="{00000000-0005-0000-0000-00009E1A0000}"/>
    <cellStyle name="5_DeckblattNeu 4 5 2 2 2" xfId="16501" xr:uid="{00000000-0005-0000-0000-00009F1A0000}"/>
    <cellStyle name="5_DeckblattNeu 4 5 2 2 2 2" xfId="23660" xr:uid="{00000000-0005-0000-0000-0000A01A0000}"/>
    <cellStyle name="5_DeckblattNeu 4 5 2 2 2 2 2" xfId="37975" xr:uid="{00000000-0005-0000-0000-0000A11A0000}"/>
    <cellStyle name="5_DeckblattNeu 4 5 2 2 2 3" xfId="30816" xr:uid="{00000000-0005-0000-0000-0000A21A0000}"/>
    <cellStyle name="5_DeckblattNeu 4 5 2 2 3" xfId="18855" xr:uid="{00000000-0005-0000-0000-0000A31A0000}"/>
    <cellStyle name="5_DeckblattNeu 4 5 2 2 3 2" xfId="25992" xr:uid="{00000000-0005-0000-0000-0000A41A0000}"/>
    <cellStyle name="5_DeckblattNeu 4 5 2 2 3 2 2" xfId="40307" xr:uid="{00000000-0005-0000-0000-0000A51A0000}"/>
    <cellStyle name="5_DeckblattNeu 4 5 2 2 3 3" xfId="33170" xr:uid="{00000000-0005-0000-0000-0000A61A0000}"/>
    <cellStyle name="5_DeckblattNeu 4 5 2 2 4" xfId="20189" xr:uid="{00000000-0005-0000-0000-0000A71A0000}"/>
    <cellStyle name="5_DeckblattNeu 4 5 2 2 4 2" xfId="27326" xr:uid="{00000000-0005-0000-0000-0000A81A0000}"/>
    <cellStyle name="5_DeckblattNeu 4 5 2 2 4 2 2" xfId="41641" xr:uid="{00000000-0005-0000-0000-0000A91A0000}"/>
    <cellStyle name="5_DeckblattNeu 4 5 2 2 4 3" xfId="34504" xr:uid="{00000000-0005-0000-0000-0000AA1A0000}"/>
    <cellStyle name="5_DeckblattNeu 4 5 2 2 5" xfId="21404" xr:uid="{00000000-0005-0000-0000-0000AB1A0000}"/>
    <cellStyle name="5_DeckblattNeu 4 5 2 2 5 2" xfId="35719" xr:uid="{00000000-0005-0000-0000-0000AC1A0000}"/>
    <cellStyle name="5_DeckblattNeu 4 5 2 2 6" xfId="28541" xr:uid="{00000000-0005-0000-0000-0000AD1A0000}"/>
    <cellStyle name="5_DeckblattNeu 4 5 2 3" xfId="15206" xr:uid="{00000000-0005-0000-0000-0000AE1A0000}"/>
    <cellStyle name="5_DeckblattNeu 4 5 2 3 2" xfId="22365" xr:uid="{00000000-0005-0000-0000-0000AF1A0000}"/>
    <cellStyle name="5_DeckblattNeu 4 5 2 3 2 2" xfId="36680" xr:uid="{00000000-0005-0000-0000-0000B01A0000}"/>
    <cellStyle name="5_DeckblattNeu 4 5 2 3 3" xfId="29521" xr:uid="{00000000-0005-0000-0000-0000B11A0000}"/>
    <cellStyle name="5_DeckblattNeu 4 5 2 4" xfId="17560" xr:uid="{00000000-0005-0000-0000-0000B21A0000}"/>
    <cellStyle name="5_DeckblattNeu 4 5 2 4 2" xfId="24697" xr:uid="{00000000-0005-0000-0000-0000B31A0000}"/>
    <cellStyle name="5_DeckblattNeu 4 5 2 4 2 2" xfId="39012" xr:uid="{00000000-0005-0000-0000-0000B41A0000}"/>
    <cellStyle name="5_DeckblattNeu 4 5 2 4 3" xfId="31875" xr:uid="{00000000-0005-0000-0000-0000B51A0000}"/>
    <cellStyle name="5_DeckblattNeu 4 6" xfId="12833" xr:uid="{00000000-0005-0000-0000-0000B61A0000}"/>
    <cellStyle name="5_DeckblattNeu 4 6 2" xfId="14228" xr:uid="{00000000-0005-0000-0000-0000B71A0000}"/>
    <cellStyle name="5_DeckblattNeu 4 6 2 2" xfId="16597" xr:uid="{00000000-0005-0000-0000-0000B81A0000}"/>
    <cellStyle name="5_DeckblattNeu 4 6 2 2 2" xfId="23756" xr:uid="{00000000-0005-0000-0000-0000B91A0000}"/>
    <cellStyle name="5_DeckblattNeu 4 6 2 2 2 2" xfId="38071" xr:uid="{00000000-0005-0000-0000-0000BA1A0000}"/>
    <cellStyle name="5_DeckblattNeu 4 6 2 2 3" xfId="30912" xr:uid="{00000000-0005-0000-0000-0000BB1A0000}"/>
    <cellStyle name="5_DeckblattNeu 4 6 2 3" xfId="18951" xr:uid="{00000000-0005-0000-0000-0000BC1A0000}"/>
    <cellStyle name="5_DeckblattNeu 4 6 2 3 2" xfId="26088" xr:uid="{00000000-0005-0000-0000-0000BD1A0000}"/>
    <cellStyle name="5_DeckblattNeu 4 6 2 3 2 2" xfId="40403" xr:uid="{00000000-0005-0000-0000-0000BE1A0000}"/>
    <cellStyle name="5_DeckblattNeu 4 6 2 3 3" xfId="33266" xr:uid="{00000000-0005-0000-0000-0000BF1A0000}"/>
    <cellStyle name="5_DeckblattNeu 4 6 2 4" xfId="20284" xr:uid="{00000000-0005-0000-0000-0000C01A0000}"/>
    <cellStyle name="5_DeckblattNeu 4 6 2 4 2" xfId="27421" xr:uid="{00000000-0005-0000-0000-0000C11A0000}"/>
    <cellStyle name="5_DeckblattNeu 4 6 2 4 2 2" xfId="41736" xr:uid="{00000000-0005-0000-0000-0000C21A0000}"/>
    <cellStyle name="5_DeckblattNeu 4 6 2 4 3" xfId="34599" xr:uid="{00000000-0005-0000-0000-0000C31A0000}"/>
    <cellStyle name="5_DeckblattNeu 4 6 2 5" xfId="21499" xr:uid="{00000000-0005-0000-0000-0000C41A0000}"/>
    <cellStyle name="5_DeckblattNeu 4 6 2 5 2" xfId="35814" xr:uid="{00000000-0005-0000-0000-0000C51A0000}"/>
    <cellStyle name="5_DeckblattNeu 4 6 2 6" xfId="28636" xr:uid="{00000000-0005-0000-0000-0000C61A0000}"/>
    <cellStyle name="5_DeckblattNeu 4 6 3" xfId="15202" xr:uid="{00000000-0005-0000-0000-0000C71A0000}"/>
    <cellStyle name="5_DeckblattNeu 4 6 3 2" xfId="22361" xr:uid="{00000000-0005-0000-0000-0000C81A0000}"/>
    <cellStyle name="5_DeckblattNeu 4 6 3 2 2" xfId="36676" xr:uid="{00000000-0005-0000-0000-0000C91A0000}"/>
    <cellStyle name="5_DeckblattNeu 4 6 3 3" xfId="29517" xr:uid="{00000000-0005-0000-0000-0000CA1A0000}"/>
    <cellStyle name="5_DeckblattNeu 4 6 4" xfId="17556" xr:uid="{00000000-0005-0000-0000-0000CB1A0000}"/>
    <cellStyle name="5_DeckblattNeu 4 6 4 2" xfId="24693" xr:uid="{00000000-0005-0000-0000-0000CC1A0000}"/>
    <cellStyle name="5_DeckblattNeu 4 6 4 2 2" xfId="39008" xr:uid="{00000000-0005-0000-0000-0000CD1A0000}"/>
    <cellStyle name="5_DeckblattNeu 4 6 4 3" xfId="31871" xr:uid="{00000000-0005-0000-0000-0000CE1A0000}"/>
    <cellStyle name="5_DeckblattNeu 5" xfId="648" xr:uid="{00000000-0005-0000-0000-0000CF1A0000}"/>
    <cellStyle name="5_DeckblattNeu 5 2" xfId="12838" xr:uid="{00000000-0005-0000-0000-0000D01A0000}"/>
    <cellStyle name="5_DeckblattNeu 5 2 2" xfId="14464" xr:uid="{00000000-0005-0000-0000-0000D11A0000}"/>
    <cellStyle name="5_DeckblattNeu 5 2 2 2" xfId="16833" xr:uid="{00000000-0005-0000-0000-0000D21A0000}"/>
    <cellStyle name="5_DeckblattNeu 5 2 2 2 2" xfId="23992" xr:uid="{00000000-0005-0000-0000-0000D31A0000}"/>
    <cellStyle name="5_DeckblattNeu 5 2 2 2 2 2" xfId="38307" xr:uid="{00000000-0005-0000-0000-0000D41A0000}"/>
    <cellStyle name="5_DeckblattNeu 5 2 2 2 3" xfId="31148" xr:uid="{00000000-0005-0000-0000-0000D51A0000}"/>
    <cellStyle name="5_DeckblattNeu 5 2 2 3" xfId="19187" xr:uid="{00000000-0005-0000-0000-0000D61A0000}"/>
    <cellStyle name="5_DeckblattNeu 5 2 2 3 2" xfId="26324" xr:uid="{00000000-0005-0000-0000-0000D71A0000}"/>
    <cellStyle name="5_DeckblattNeu 5 2 2 3 2 2" xfId="40639" xr:uid="{00000000-0005-0000-0000-0000D81A0000}"/>
    <cellStyle name="5_DeckblattNeu 5 2 2 3 3" xfId="33502" xr:uid="{00000000-0005-0000-0000-0000D91A0000}"/>
    <cellStyle name="5_DeckblattNeu 5 2 2 4" xfId="20494" xr:uid="{00000000-0005-0000-0000-0000DA1A0000}"/>
    <cellStyle name="5_DeckblattNeu 5 2 2 4 2" xfId="27631" xr:uid="{00000000-0005-0000-0000-0000DB1A0000}"/>
    <cellStyle name="5_DeckblattNeu 5 2 2 4 2 2" xfId="41946" xr:uid="{00000000-0005-0000-0000-0000DC1A0000}"/>
    <cellStyle name="5_DeckblattNeu 5 2 2 4 3" xfId="34809" xr:uid="{00000000-0005-0000-0000-0000DD1A0000}"/>
    <cellStyle name="5_DeckblattNeu 5 2 2 5" xfId="21709" xr:uid="{00000000-0005-0000-0000-0000DE1A0000}"/>
    <cellStyle name="5_DeckblattNeu 5 2 2 5 2" xfId="36024" xr:uid="{00000000-0005-0000-0000-0000DF1A0000}"/>
    <cellStyle name="5_DeckblattNeu 5 2 2 6" xfId="28846" xr:uid="{00000000-0005-0000-0000-0000E01A0000}"/>
    <cellStyle name="5_DeckblattNeu 5 2 3" xfId="15207" xr:uid="{00000000-0005-0000-0000-0000E11A0000}"/>
    <cellStyle name="5_DeckblattNeu 5 2 3 2" xfId="22366" xr:uid="{00000000-0005-0000-0000-0000E21A0000}"/>
    <cellStyle name="5_DeckblattNeu 5 2 3 2 2" xfId="36681" xr:uid="{00000000-0005-0000-0000-0000E31A0000}"/>
    <cellStyle name="5_DeckblattNeu 5 2 3 3" xfId="29522" xr:uid="{00000000-0005-0000-0000-0000E41A0000}"/>
    <cellStyle name="5_DeckblattNeu 5 2 4" xfId="17561" xr:uid="{00000000-0005-0000-0000-0000E51A0000}"/>
    <cellStyle name="5_DeckblattNeu 5 2 4 2" xfId="24698" xr:uid="{00000000-0005-0000-0000-0000E61A0000}"/>
    <cellStyle name="5_DeckblattNeu 5 2 4 2 2" xfId="39013" xr:uid="{00000000-0005-0000-0000-0000E71A0000}"/>
    <cellStyle name="5_DeckblattNeu 5 2 4 3" xfId="31876" xr:uid="{00000000-0005-0000-0000-0000E81A0000}"/>
    <cellStyle name="5_DeckblattNeu 6" xfId="649" xr:uid="{00000000-0005-0000-0000-0000E91A0000}"/>
    <cellStyle name="5_DeckblattNeu 6 2" xfId="12839" xr:uid="{00000000-0005-0000-0000-0000EA1A0000}"/>
    <cellStyle name="5_DeckblattNeu 6 2 2" xfId="13751" xr:uid="{00000000-0005-0000-0000-0000EB1A0000}"/>
    <cellStyle name="5_DeckblattNeu 6 2 2 2" xfId="16120" xr:uid="{00000000-0005-0000-0000-0000EC1A0000}"/>
    <cellStyle name="5_DeckblattNeu 6 2 2 2 2" xfId="23279" xr:uid="{00000000-0005-0000-0000-0000ED1A0000}"/>
    <cellStyle name="5_DeckblattNeu 6 2 2 2 2 2" xfId="37594" xr:uid="{00000000-0005-0000-0000-0000EE1A0000}"/>
    <cellStyle name="5_DeckblattNeu 6 2 2 2 3" xfId="30435" xr:uid="{00000000-0005-0000-0000-0000EF1A0000}"/>
    <cellStyle name="5_DeckblattNeu 6 2 2 3" xfId="18474" xr:uid="{00000000-0005-0000-0000-0000F01A0000}"/>
    <cellStyle name="5_DeckblattNeu 6 2 2 3 2" xfId="25611" xr:uid="{00000000-0005-0000-0000-0000F11A0000}"/>
    <cellStyle name="5_DeckblattNeu 6 2 2 3 2 2" xfId="39926" xr:uid="{00000000-0005-0000-0000-0000F21A0000}"/>
    <cellStyle name="5_DeckblattNeu 6 2 2 3 3" xfId="32789" xr:uid="{00000000-0005-0000-0000-0000F31A0000}"/>
    <cellStyle name="5_DeckblattNeu 6 2 2 4" xfId="19999" xr:uid="{00000000-0005-0000-0000-0000F41A0000}"/>
    <cellStyle name="5_DeckblattNeu 6 2 2 4 2" xfId="27136" xr:uid="{00000000-0005-0000-0000-0000F51A0000}"/>
    <cellStyle name="5_DeckblattNeu 6 2 2 4 2 2" xfId="41451" xr:uid="{00000000-0005-0000-0000-0000F61A0000}"/>
    <cellStyle name="5_DeckblattNeu 6 2 2 4 3" xfId="34314" xr:uid="{00000000-0005-0000-0000-0000F71A0000}"/>
    <cellStyle name="5_DeckblattNeu 6 2 2 5" xfId="21214" xr:uid="{00000000-0005-0000-0000-0000F81A0000}"/>
    <cellStyle name="5_DeckblattNeu 6 2 2 5 2" xfId="35529" xr:uid="{00000000-0005-0000-0000-0000F91A0000}"/>
    <cellStyle name="5_DeckblattNeu 6 2 2 6" xfId="28351" xr:uid="{00000000-0005-0000-0000-0000FA1A0000}"/>
    <cellStyle name="5_DeckblattNeu 6 2 3" xfId="15208" xr:uid="{00000000-0005-0000-0000-0000FB1A0000}"/>
    <cellStyle name="5_DeckblattNeu 6 2 3 2" xfId="22367" xr:uid="{00000000-0005-0000-0000-0000FC1A0000}"/>
    <cellStyle name="5_DeckblattNeu 6 2 3 2 2" xfId="36682" xr:uid="{00000000-0005-0000-0000-0000FD1A0000}"/>
    <cellStyle name="5_DeckblattNeu 6 2 3 3" xfId="29523" xr:uid="{00000000-0005-0000-0000-0000FE1A0000}"/>
    <cellStyle name="5_DeckblattNeu 6 2 4" xfId="17562" xr:uid="{00000000-0005-0000-0000-0000FF1A0000}"/>
    <cellStyle name="5_DeckblattNeu 6 2 4 2" xfId="24699" xr:uid="{00000000-0005-0000-0000-0000001B0000}"/>
    <cellStyle name="5_DeckblattNeu 6 2 4 2 2" xfId="39014" xr:uid="{00000000-0005-0000-0000-0000011B0000}"/>
    <cellStyle name="5_DeckblattNeu 6 2 4 3" xfId="31877" xr:uid="{00000000-0005-0000-0000-0000021B0000}"/>
    <cellStyle name="5_DeckblattNeu 7" xfId="650" xr:uid="{00000000-0005-0000-0000-0000031B0000}"/>
    <cellStyle name="5_DeckblattNeu 7 2" xfId="12840" xr:uid="{00000000-0005-0000-0000-0000041B0000}"/>
    <cellStyle name="5_DeckblattNeu 7 2 2" xfId="13706" xr:uid="{00000000-0005-0000-0000-0000051B0000}"/>
    <cellStyle name="5_DeckblattNeu 7 2 2 2" xfId="16075" xr:uid="{00000000-0005-0000-0000-0000061B0000}"/>
    <cellStyle name="5_DeckblattNeu 7 2 2 2 2" xfId="23234" xr:uid="{00000000-0005-0000-0000-0000071B0000}"/>
    <cellStyle name="5_DeckblattNeu 7 2 2 2 2 2" xfId="37549" xr:uid="{00000000-0005-0000-0000-0000081B0000}"/>
    <cellStyle name="5_DeckblattNeu 7 2 2 2 3" xfId="30390" xr:uid="{00000000-0005-0000-0000-0000091B0000}"/>
    <cellStyle name="5_DeckblattNeu 7 2 2 3" xfId="18429" xr:uid="{00000000-0005-0000-0000-00000A1B0000}"/>
    <cellStyle name="5_DeckblattNeu 7 2 2 3 2" xfId="25566" xr:uid="{00000000-0005-0000-0000-00000B1B0000}"/>
    <cellStyle name="5_DeckblattNeu 7 2 2 3 2 2" xfId="39881" xr:uid="{00000000-0005-0000-0000-00000C1B0000}"/>
    <cellStyle name="5_DeckblattNeu 7 2 2 3 3" xfId="32744" xr:uid="{00000000-0005-0000-0000-00000D1B0000}"/>
    <cellStyle name="5_DeckblattNeu 7 2 2 4" xfId="19955" xr:uid="{00000000-0005-0000-0000-00000E1B0000}"/>
    <cellStyle name="5_DeckblattNeu 7 2 2 4 2" xfId="27092" xr:uid="{00000000-0005-0000-0000-00000F1B0000}"/>
    <cellStyle name="5_DeckblattNeu 7 2 2 4 2 2" xfId="41407" xr:uid="{00000000-0005-0000-0000-0000101B0000}"/>
    <cellStyle name="5_DeckblattNeu 7 2 2 4 3" xfId="34270" xr:uid="{00000000-0005-0000-0000-0000111B0000}"/>
    <cellStyle name="5_DeckblattNeu 7 2 2 5" xfId="21170" xr:uid="{00000000-0005-0000-0000-0000121B0000}"/>
    <cellStyle name="5_DeckblattNeu 7 2 2 5 2" xfId="35485" xr:uid="{00000000-0005-0000-0000-0000131B0000}"/>
    <cellStyle name="5_DeckblattNeu 7 2 2 6" xfId="28307" xr:uid="{00000000-0005-0000-0000-0000141B0000}"/>
    <cellStyle name="5_DeckblattNeu 7 2 3" xfId="15209" xr:uid="{00000000-0005-0000-0000-0000151B0000}"/>
    <cellStyle name="5_DeckblattNeu 7 2 3 2" xfId="22368" xr:uid="{00000000-0005-0000-0000-0000161B0000}"/>
    <cellStyle name="5_DeckblattNeu 7 2 3 2 2" xfId="36683" xr:uid="{00000000-0005-0000-0000-0000171B0000}"/>
    <cellStyle name="5_DeckblattNeu 7 2 3 3" xfId="29524" xr:uid="{00000000-0005-0000-0000-0000181B0000}"/>
    <cellStyle name="5_DeckblattNeu 7 2 4" xfId="17563" xr:uid="{00000000-0005-0000-0000-0000191B0000}"/>
    <cellStyle name="5_DeckblattNeu 7 2 4 2" xfId="24700" xr:uid="{00000000-0005-0000-0000-00001A1B0000}"/>
    <cellStyle name="5_DeckblattNeu 7 2 4 2 2" xfId="39015" xr:uid="{00000000-0005-0000-0000-00001B1B0000}"/>
    <cellStyle name="5_DeckblattNeu 7 2 4 3" xfId="31878" xr:uid="{00000000-0005-0000-0000-00001C1B0000}"/>
    <cellStyle name="5_DeckblattNeu 8" xfId="651" xr:uid="{00000000-0005-0000-0000-00001D1B0000}"/>
    <cellStyle name="5_DeckblattNeu 8 2" xfId="12841" xr:uid="{00000000-0005-0000-0000-00001E1B0000}"/>
    <cellStyle name="5_DeckblattNeu 8 2 2" xfId="14828" xr:uid="{00000000-0005-0000-0000-00001F1B0000}"/>
    <cellStyle name="5_DeckblattNeu 8 2 2 2" xfId="17191" xr:uid="{00000000-0005-0000-0000-0000201B0000}"/>
    <cellStyle name="5_DeckblattNeu 8 2 2 2 2" xfId="24328" xr:uid="{00000000-0005-0000-0000-0000211B0000}"/>
    <cellStyle name="5_DeckblattNeu 8 2 2 2 2 2" xfId="38643" xr:uid="{00000000-0005-0000-0000-0000221B0000}"/>
    <cellStyle name="5_DeckblattNeu 8 2 2 2 3" xfId="31506" xr:uid="{00000000-0005-0000-0000-0000231B0000}"/>
    <cellStyle name="5_DeckblattNeu 8 2 2 3" xfId="19545" xr:uid="{00000000-0005-0000-0000-0000241B0000}"/>
    <cellStyle name="5_DeckblattNeu 8 2 2 3 2" xfId="26682" xr:uid="{00000000-0005-0000-0000-0000251B0000}"/>
    <cellStyle name="5_DeckblattNeu 8 2 2 3 2 2" xfId="40997" xr:uid="{00000000-0005-0000-0000-0000261B0000}"/>
    <cellStyle name="5_DeckblattNeu 8 2 2 3 3" xfId="33860" xr:uid="{00000000-0005-0000-0000-0000271B0000}"/>
    <cellStyle name="5_DeckblattNeu 8 2 2 4" xfId="20821" xr:uid="{00000000-0005-0000-0000-0000281B0000}"/>
    <cellStyle name="5_DeckblattNeu 8 2 2 4 2" xfId="27958" xr:uid="{00000000-0005-0000-0000-0000291B0000}"/>
    <cellStyle name="5_DeckblattNeu 8 2 2 4 2 2" xfId="42273" xr:uid="{00000000-0005-0000-0000-00002A1B0000}"/>
    <cellStyle name="5_DeckblattNeu 8 2 2 4 3" xfId="35136" xr:uid="{00000000-0005-0000-0000-00002B1B0000}"/>
    <cellStyle name="5_DeckblattNeu 8 2 2 5" xfId="21997" xr:uid="{00000000-0005-0000-0000-00002C1B0000}"/>
    <cellStyle name="5_DeckblattNeu 8 2 2 5 2" xfId="36312" xr:uid="{00000000-0005-0000-0000-00002D1B0000}"/>
    <cellStyle name="5_DeckblattNeu 8 2 2 6" xfId="29153" xr:uid="{00000000-0005-0000-0000-00002E1B0000}"/>
    <cellStyle name="5_DeckblattNeu 8 2 3" xfId="15210" xr:uid="{00000000-0005-0000-0000-00002F1B0000}"/>
    <cellStyle name="5_DeckblattNeu 8 2 3 2" xfId="22369" xr:uid="{00000000-0005-0000-0000-0000301B0000}"/>
    <cellStyle name="5_DeckblattNeu 8 2 3 2 2" xfId="36684" xr:uid="{00000000-0005-0000-0000-0000311B0000}"/>
    <cellStyle name="5_DeckblattNeu 8 2 3 3" xfId="29525" xr:uid="{00000000-0005-0000-0000-0000321B0000}"/>
    <cellStyle name="5_DeckblattNeu 8 2 4" xfId="17564" xr:uid="{00000000-0005-0000-0000-0000331B0000}"/>
    <cellStyle name="5_DeckblattNeu 8 2 4 2" xfId="24701" xr:uid="{00000000-0005-0000-0000-0000341B0000}"/>
    <cellStyle name="5_DeckblattNeu 8 2 4 2 2" xfId="39016" xr:uid="{00000000-0005-0000-0000-0000351B0000}"/>
    <cellStyle name="5_DeckblattNeu 8 2 4 3" xfId="31879" xr:uid="{00000000-0005-0000-0000-0000361B0000}"/>
    <cellStyle name="5_DeckblattNeu 9" xfId="12817" xr:uid="{00000000-0005-0000-0000-0000371B0000}"/>
    <cellStyle name="5_DeckblattNeu 9 2" xfId="14870" xr:uid="{00000000-0005-0000-0000-0000381B0000}"/>
    <cellStyle name="5_DeckblattNeu 9 2 2" xfId="17233" xr:uid="{00000000-0005-0000-0000-0000391B0000}"/>
    <cellStyle name="5_DeckblattNeu 9 2 2 2" xfId="24370" xr:uid="{00000000-0005-0000-0000-00003A1B0000}"/>
    <cellStyle name="5_DeckblattNeu 9 2 2 2 2" xfId="38685" xr:uid="{00000000-0005-0000-0000-00003B1B0000}"/>
    <cellStyle name="5_DeckblattNeu 9 2 2 3" xfId="31548" xr:uid="{00000000-0005-0000-0000-00003C1B0000}"/>
    <cellStyle name="5_DeckblattNeu 9 2 3" xfId="19587" xr:uid="{00000000-0005-0000-0000-00003D1B0000}"/>
    <cellStyle name="5_DeckblattNeu 9 2 3 2" xfId="26724" xr:uid="{00000000-0005-0000-0000-00003E1B0000}"/>
    <cellStyle name="5_DeckblattNeu 9 2 3 2 2" xfId="41039" xr:uid="{00000000-0005-0000-0000-00003F1B0000}"/>
    <cellStyle name="5_DeckblattNeu 9 2 3 3" xfId="33902" xr:uid="{00000000-0005-0000-0000-0000401B0000}"/>
    <cellStyle name="5_DeckblattNeu 9 2 4" xfId="20863" xr:uid="{00000000-0005-0000-0000-0000411B0000}"/>
    <cellStyle name="5_DeckblattNeu 9 2 4 2" xfId="28000" xr:uid="{00000000-0005-0000-0000-0000421B0000}"/>
    <cellStyle name="5_DeckblattNeu 9 2 4 2 2" xfId="42315" xr:uid="{00000000-0005-0000-0000-0000431B0000}"/>
    <cellStyle name="5_DeckblattNeu 9 2 4 3" xfId="35178" xr:uid="{00000000-0005-0000-0000-0000441B0000}"/>
    <cellStyle name="5_DeckblattNeu 9 2 5" xfId="22039" xr:uid="{00000000-0005-0000-0000-0000451B0000}"/>
    <cellStyle name="5_DeckblattNeu 9 2 5 2" xfId="36354" xr:uid="{00000000-0005-0000-0000-0000461B0000}"/>
    <cellStyle name="5_DeckblattNeu 9 2 6" xfId="29195" xr:uid="{00000000-0005-0000-0000-0000471B0000}"/>
    <cellStyle name="5_DeckblattNeu 9 3" xfId="15186" xr:uid="{00000000-0005-0000-0000-0000481B0000}"/>
    <cellStyle name="5_DeckblattNeu 9 3 2" xfId="22345" xr:uid="{00000000-0005-0000-0000-0000491B0000}"/>
    <cellStyle name="5_DeckblattNeu 9 3 2 2" xfId="36660" xr:uid="{00000000-0005-0000-0000-00004A1B0000}"/>
    <cellStyle name="5_DeckblattNeu 9 3 3" xfId="29501" xr:uid="{00000000-0005-0000-0000-00004B1B0000}"/>
    <cellStyle name="5_DeckblattNeu 9 4" xfId="17540" xr:uid="{00000000-0005-0000-0000-00004C1B0000}"/>
    <cellStyle name="5_DeckblattNeu 9 4 2" xfId="24677" xr:uid="{00000000-0005-0000-0000-00004D1B0000}"/>
    <cellStyle name="5_DeckblattNeu 9 4 2 2" xfId="38992" xr:uid="{00000000-0005-0000-0000-00004E1B0000}"/>
    <cellStyle name="5_DeckblattNeu 9 4 3" xfId="31855" xr:uid="{00000000-0005-0000-0000-00004F1B0000}"/>
    <cellStyle name="5_III_Tagesbetreuung_2010_Rev1" xfId="226" xr:uid="{00000000-0005-0000-0000-0000501B0000}"/>
    <cellStyle name="5_III_Tagesbetreuung_2010_Rev1 2" xfId="652" xr:uid="{00000000-0005-0000-0000-0000511B0000}"/>
    <cellStyle name="5_III_Tagesbetreuung_2010_Rev1 2 2" xfId="653" xr:uid="{00000000-0005-0000-0000-0000521B0000}"/>
    <cellStyle name="5_III_Tagesbetreuung_2010_Rev1 2 2 2" xfId="654" xr:uid="{00000000-0005-0000-0000-0000531B0000}"/>
    <cellStyle name="5_III_Tagesbetreuung_2010_Rev1 2 2 2 2" xfId="12845" xr:uid="{00000000-0005-0000-0000-0000541B0000}"/>
    <cellStyle name="5_III_Tagesbetreuung_2010_Rev1 2 2 2 2 2" xfId="14133" xr:uid="{00000000-0005-0000-0000-0000551B0000}"/>
    <cellStyle name="5_III_Tagesbetreuung_2010_Rev1 2 2 2 2 2 2" xfId="16502" xr:uid="{00000000-0005-0000-0000-0000561B0000}"/>
    <cellStyle name="5_III_Tagesbetreuung_2010_Rev1 2 2 2 2 2 2 2" xfId="23661" xr:uid="{00000000-0005-0000-0000-0000571B0000}"/>
    <cellStyle name="5_III_Tagesbetreuung_2010_Rev1 2 2 2 2 2 2 2 2" xfId="37976" xr:uid="{00000000-0005-0000-0000-0000581B0000}"/>
    <cellStyle name="5_III_Tagesbetreuung_2010_Rev1 2 2 2 2 2 2 3" xfId="30817" xr:uid="{00000000-0005-0000-0000-0000591B0000}"/>
    <cellStyle name="5_III_Tagesbetreuung_2010_Rev1 2 2 2 2 2 3" xfId="18856" xr:uid="{00000000-0005-0000-0000-00005A1B0000}"/>
    <cellStyle name="5_III_Tagesbetreuung_2010_Rev1 2 2 2 2 2 3 2" xfId="25993" xr:uid="{00000000-0005-0000-0000-00005B1B0000}"/>
    <cellStyle name="5_III_Tagesbetreuung_2010_Rev1 2 2 2 2 2 3 2 2" xfId="40308" xr:uid="{00000000-0005-0000-0000-00005C1B0000}"/>
    <cellStyle name="5_III_Tagesbetreuung_2010_Rev1 2 2 2 2 2 3 3" xfId="33171" xr:uid="{00000000-0005-0000-0000-00005D1B0000}"/>
    <cellStyle name="5_III_Tagesbetreuung_2010_Rev1 2 2 2 2 2 4" xfId="20190" xr:uid="{00000000-0005-0000-0000-00005E1B0000}"/>
    <cellStyle name="5_III_Tagesbetreuung_2010_Rev1 2 2 2 2 2 4 2" xfId="27327" xr:uid="{00000000-0005-0000-0000-00005F1B0000}"/>
    <cellStyle name="5_III_Tagesbetreuung_2010_Rev1 2 2 2 2 2 4 2 2" xfId="41642" xr:uid="{00000000-0005-0000-0000-0000601B0000}"/>
    <cellStyle name="5_III_Tagesbetreuung_2010_Rev1 2 2 2 2 2 4 3" xfId="34505" xr:uid="{00000000-0005-0000-0000-0000611B0000}"/>
    <cellStyle name="5_III_Tagesbetreuung_2010_Rev1 2 2 2 2 2 5" xfId="21405" xr:uid="{00000000-0005-0000-0000-0000621B0000}"/>
    <cellStyle name="5_III_Tagesbetreuung_2010_Rev1 2 2 2 2 2 5 2" xfId="35720" xr:uid="{00000000-0005-0000-0000-0000631B0000}"/>
    <cellStyle name="5_III_Tagesbetreuung_2010_Rev1 2 2 2 2 2 6" xfId="28542" xr:uid="{00000000-0005-0000-0000-0000641B0000}"/>
    <cellStyle name="5_III_Tagesbetreuung_2010_Rev1 2 2 2 2 3" xfId="15214" xr:uid="{00000000-0005-0000-0000-0000651B0000}"/>
    <cellStyle name="5_III_Tagesbetreuung_2010_Rev1 2 2 2 2 3 2" xfId="22373" xr:uid="{00000000-0005-0000-0000-0000661B0000}"/>
    <cellStyle name="5_III_Tagesbetreuung_2010_Rev1 2 2 2 2 3 2 2" xfId="36688" xr:uid="{00000000-0005-0000-0000-0000671B0000}"/>
    <cellStyle name="5_III_Tagesbetreuung_2010_Rev1 2 2 2 2 3 3" xfId="29529" xr:uid="{00000000-0005-0000-0000-0000681B0000}"/>
    <cellStyle name="5_III_Tagesbetreuung_2010_Rev1 2 2 2 2 4" xfId="17568" xr:uid="{00000000-0005-0000-0000-0000691B0000}"/>
    <cellStyle name="5_III_Tagesbetreuung_2010_Rev1 2 2 2 2 4 2" xfId="24705" xr:uid="{00000000-0005-0000-0000-00006A1B0000}"/>
    <cellStyle name="5_III_Tagesbetreuung_2010_Rev1 2 2 2 2 4 2 2" xfId="39020" xr:uid="{00000000-0005-0000-0000-00006B1B0000}"/>
    <cellStyle name="5_III_Tagesbetreuung_2010_Rev1 2 2 2 2 4 3" xfId="31883" xr:uid="{00000000-0005-0000-0000-00006C1B0000}"/>
    <cellStyle name="5_III_Tagesbetreuung_2010_Rev1 2 2 3" xfId="655" xr:uid="{00000000-0005-0000-0000-00006D1B0000}"/>
    <cellStyle name="5_III_Tagesbetreuung_2010_Rev1 2 2 3 2" xfId="12846" xr:uid="{00000000-0005-0000-0000-00006E1B0000}"/>
    <cellStyle name="5_III_Tagesbetreuung_2010_Rev1 2 2 3 2 2" xfId="14855" xr:uid="{00000000-0005-0000-0000-00006F1B0000}"/>
    <cellStyle name="5_III_Tagesbetreuung_2010_Rev1 2 2 3 2 2 2" xfId="17218" xr:uid="{00000000-0005-0000-0000-0000701B0000}"/>
    <cellStyle name="5_III_Tagesbetreuung_2010_Rev1 2 2 3 2 2 2 2" xfId="24355" xr:uid="{00000000-0005-0000-0000-0000711B0000}"/>
    <cellStyle name="5_III_Tagesbetreuung_2010_Rev1 2 2 3 2 2 2 2 2" xfId="38670" xr:uid="{00000000-0005-0000-0000-0000721B0000}"/>
    <cellStyle name="5_III_Tagesbetreuung_2010_Rev1 2 2 3 2 2 2 3" xfId="31533" xr:uid="{00000000-0005-0000-0000-0000731B0000}"/>
    <cellStyle name="5_III_Tagesbetreuung_2010_Rev1 2 2 3 2 2 3" xfId="19572" xr:uid="{00000000-0005-0000-0000-0000741B0000}"/>
    <cellStyle name="5_III_Tagesbetreuung_2010_Rev1 2 2 3 2 2 3 2" xfId="26709" xr:uid="{00000000-0005-0000-0000-0000751B0000}"/>
    <cellStyle name="5_III_Tagesbetreuung_2010_Rev1 2 2 3 2 2 3 2 2" xfId="41024" xr:uid="{00000000-0005-0000-0000-0000761B0000}"/>
    <cellStyle name="5_III_Tagesbetreuung_2010_Rev1 2 2 3 2 2 3 3" xfId="33887" xr:uid="{00000000-0005-0000-0000-0000771B0000}"/>
    <cellStyle name="5_III_Tagesbetreuung_2010_Rev1 2 2 3 2 2 4" xfId="20848" xr:uid="{00000000-0005-0000-0000-0000781B0000}"/>
    <cellStyle name="5_III_Tagesbetreuung_2010_Rev1 2 2 3 2 2 4 2" xfId="27985" xr:uid="{00000000-0005-0000-0000-0000791B0000}"/>
    <cellStyle name="5_III_Tagesbetreuung_2010_Rev1 2 2 3 2 2 4 2 2" xfId="42300" xr:uid="{00000000-0005-0000-0000-00007A1B0000}"/>
    <cellStyle name="5_III_Tagesbetreuung_2010_Rev1 2 2 3 2 2 4 3" xfId="35163" xr:uid="{00000000-0005-0000-0000-00007B1B0000}"/>
    <cellStyle name="5_III_Tagesbetreuung_2010_Rev1 2 2 3 2 2 5" xfId="22024" xr:uid="{00000000-0005-0000-0000-00007C1B0000}"/>
    <cellStyle name="5_III_Tagesbetreuung_2010_Rev1 2 2 3 2 2 5 2" xfId="36339" xr:uid="{00000000-0005-0000-0000-00007D1B0000}"/>
    <cellStyle name="5_III_Tagesbetreuung_2010_Rev1 2 2 3 2 2 6" xfId="29180" xr:uid="{00000000-0005-0000-0000-00007E1B0000}"/>
    <cellStyle name="5_III_Tagesbetreuung_2010_Rev1 2 2 3 2 3" xfId="15215" xr:uid="{00000000-0005-0000-0000-00007F1B0000}"/>
    <cellStyle name="5_III_Tagesbetreuung_2010_Rev1 2 2 3 2 3 2" xfId="22374" xr:uid="{00000000-0005-0000-0000-0000801B0000}"/>
    <cellStyle name="5_III_Tagesbetreuung_2010_Rev1 2 2 3 2 3 2 2" xfId="36689" xr:uid="{00000000-0005-0000-0000-0000811B0000}"/>
    <cellStyle name="5_III_Tagesbetreuung_2010_Rev1 2 2 3 2 3 3" xfId="29530" xr:uid="{00000000-0005-0000-0000-0000821B0000}"/>
    <cellStyle name="5_III_Tagesbetreuung_2010_Rev1 2 2 3 2 4" xfId="17569" xr:uid="{00000000-0005-0000-0000-0000831B0000}"/>
    <cellStyle name="5_III_Tagesbetreuung_2010_Rev1 2 2 3 2 4 2" xfId="24706" xr:uid="{00000000-0005-0000-0000-0000841B0000}"/>
    <cellStyle name="5_III_Tagesbetreuung_2010_Rev1 2 2 3 2 4 2 2" xfId="39021" xr:uid="{00000000-0005-0000-0000-0000851B0000}"/>
    <cellStyle name="5_III_Tagesbetreuung_2010_Rev1 2 2 3 2 4 3" xfId="31884" xr:uid="{00000000-0005-0000-0000-0000861B0000}"/>
    <cellStyle name="5_III_Tagesbetreuung_2010_Rev1 2 2 4" xfId="656" xr:uid="{00000000-0005-0000-0000-0000871B0000}"/>
    <cellStyle name="5_III_Tagesbetreuung_2010_Rev1 2 2 4 2" xfId="12847" xr:uid="{00000000-0005-0000-0000-0000881B0000}"/>
    <cellStyle name="5_III_Tagesbetreuung_2010_Rev1 2 2 4 2 2" xfId="14465" xr:uid="{00000000-0005-0000-0000-0000891B0000}"/>
    <cellStyle name="5_III_Tagesbetreuung_2010_Rev1 2 2 4 2 2 2" xfId="16834" xr:uid="{00000000-0005-0000-0000-00008A1B0000}"/>
    <cellStyle name="5_III_Tagesbetreuung_2010_Rev1 2 2 4 2 2 2 2" xfId="23993" xr:uid="{00000000-0005-0000-0000-00008B1B0000}"/>
    <cellStyle name="5_III_Tagesbetreuung_2010_Rev1 2 2 4 2 2 2 2 2" xfId="38308" xr:uid="{00000000-0005-0000-0000-00008C1B0000}"/>
    <cellStyle name="5_III_Tagesbetreuung_2010_Rev1 2 2 4 2 2 2 3" xfId="31149" xr:uid="{00000000-0005-0000-0000-00008D1B0000}"/>
    <cellStyle name="5_III_Tagesbetreuung_2010_Rev1 2 2 4 2 2 3" xfId="19188" xr:uid="{00000000-0005-0000-0000-00008E1B0000}"/>
    <cellStyle name="5_III_Tagesbetreuung_2010_Rev1 2 2 4 2 2 3 2" xfId="26325" xr:uid="{00000000-0005-0000-0000-00008F1B0000}"/>
    <cellStyle name="5_III_Tagesbetreuung_2010_Rev1 2 2 4 2 2 3 2 2" xfId="40640" xr:uid="{00000000-0005-0000-0000-0000901B0000}"/>
    <cellStyle name="5_III_Tagesbetreuung_2010_Rev1 2 2 4 2 2 3 3" xfId="33503" xr:uid="{00000000-0005-0000-0000-0000911B0000}"/>
    <cellStyle name="5_III_Tagesbetreuung_2010_Rev1 2 2 4 2 2 4" xfId="20495" xr:uid="{00000000-0005-0000-0000-0000921B0000}"/>
    <cellStyle name="5_III_Tagesbetreuung_2010_Rev1 2 2 4 2 2 4 2" xfId="27632" xr:uid="{00000000-0005-0000-0000-0000931B0000}"/>
    <cellStyle name="5_III_Tagesbetreuung_2010_Rev1 2 2 4 2 2 4 2 2" xfId="41947" xr:uid="{00000000-0005-0000-0000-0000941B0000}"/>
    <cellStyle name="5_III_Tagesbetreuung_2010_Rev1 2 2 4 2 2 4 3" xfId="34810" xr:uid="{00000000-0005-0000-0000-0000951B0000}"/>
    <cellStyle name="5_III_Tagesbetreuung_2010_Rev1 2 2 4 2 2 5" xfId="21710" xr:uid="{00000000-0005-0000-0000-0000961B0000}"/>
    <cellStyle name="5_III_Tagesbetreuung_2010_Rev1 2 2 4 2 2 5 2" xfId="36025" xr:uid="{00000000-0005-0000-0000-0000971B0000}"/>
    <cellStyle name="5_III_Tagesbetreuung_2010_Rev1 2 2 4 2 2 6" xfId="28847" xr:uid="{00000000-0005-0000-0000-0000981B0000}"/>
    <cellStyle name="5_III_Tagesbetreuung_2010_Rev1 2 2 4 2 3" xfId="15216" xr:uid="{00000000-0005-0000-0000-0000991B0000}"/>
    <cellStyle name="5_III_Tagesbetreuung_2010_Rev1 2 2 4 2 3 2" xfId="22375" xr:uid="{00000000-0005-0000-0000-00009A1B0000}"/>
    <cellStyle name="5_III_Tagesbetreuung_2010_Rev1 2 2 4 2 3 2 2" xfId="36690" xr:uid="{00000000-0005-0000-0000-00009B1B0000}"/>
    <cellStyle name="5_III_Tagesbetreuung_2010_Rev1 2 2 4 2 3 3" xfId="29531" xr:uid="{00000000-0005-0000-0000-00009C1B0000}"/>
    <cellStyle name="5_III_Tagesbetreuung_2010_Rev1 2 2 4 2 4" xfId="17570" xr:uid="{00000000-0005-0000-0000-00009D1B0000}"/>
    <cellStyle name="5_III_Tagesbetreuung_2010_Rev1 2 2 4 2 4 2" xfId="24707" xr:uid="{00000000-0005-0000-0000-00009E1B0000}"/>
    <cellStyle name="5_III_Tagesbetreuung_2010_Rev1 2 2 4 2 4 2 2" xfId="39022" xr:uid="{00000000-0005-0000-0000-00009F1B0000}"/>
    <cellStyle name="5_III_Tagesbetreuung_2010_Rev1 2 2 4 2 4 3" xfId="31885" xr:uid="{00000000-0005-0000-0000-0000A01B0000}"/>
    <cellStyle name="5_III_Tagesbetreuung_2010_Rev1 2 2 5" xfId="657" xr:uid="{00000000-0005-0000-0000-0000A11B0000}"/>
    <cellStyle name="5_III_Tagesbetreuung_2010_Rev1 2 2 5 2" xfId="12848" xr:uid="{00000000-0005-0000-0000-0000A21B0000}"/>
    <cellStyle name="5_III_Tagesbetreuung_2010_Rev1 2 2 5 2 2" xfId="14854" xr:uid="{00000000-0005-0000-0000-0000A31B0000}"/>
    <cellStyle name="5_III_Tagesbetreuung_2010_Rev1 2 2 5 2 2 2" xfId="17217" xr:uid="{00000000-0005-0000-0000-0000A41B0000}"/>
    <cellStyle name="5_III_Tagesbetreuung_2010_Rev1 2 2 5 2 2 2 2" xfId="24354" xr:uid="{00000000-0005-0000-0000-0000A51B0000}"/>
    <cellStyle name="5_III_Tagesbetreuung_2010_Rev1 2 2 5 2 2 2 2 2" xfId="38669" xr:uid="{00000000-0005-0000-0000-0000A61B0000}"/>
    <cellStyle name="5_III_Tagesbetreuung_2010_Rev1 2 2 5 2 2 2 3" xfId="31532" xr:uid="{00000000-0005-0000-0000-0000A71B0000}"/>
    <cellStyle name="5_III_Tagesbetreuung_2010_Rev1 2 2 5 2 2 3" xfId="19571" xr:uid="{00000000-0005-0000-0000-0000A81B0000}"/>
    <cellStyle name="5_III_Tagesbetreuung_2010_Rev1 2 2 5 2 2 3 2" xfId="26708" xr:uid="{00000000-0005-0000-0000-0000A91B0000}"/>
    <cellStyle name="5_III_Tagesbetreuung_2010_Rev1 2 2 5 2 2 3 2 2" xfId="41023" xr:uid="{00000000-0005-0000-0000-0000AA1B0000}"/>
    <cellStyle name="5_III_Tagesbetreuung_2010_Rev1 2 2 5 2 2 3 3" xfId="33886" xr:uid="{00000000-0005-0000-0000-0000AB1B0000}"/>
    <cellStyle name="5_III_Tagesbetreuung_2010_Rev1 2 2 5 2 2 4" xfId="20847" xr:uid="{00000000-0005-0000-0000-0000AC1B0000}"/>
    <cellStyle name="5_III_Tagesbetreuung_2010_Rev1 2 2 5 2 2 4 2" xfId="27984" xr:uid="{00000000-0005-0000-0000-0000AD1B0000}"/>
    <cellStyle name="5_III_Tagesbetreuung_2010_Rev1 2 2 5 2 2 4 2 2" xfId="42299" xr:uid="{00000000-0005-0000-0000-0000AE1B0000}"/>
    <cellStyle name="5_III_Tagesbetreuung_2010_Rev1 2 2 5 2 2 4 3" xfId="35162" xr:uid="{00000000-0005-0000-0000-0000AF1B0000}"/>
    <cellStyle name="5_III_Tagesbetreuung_2010_Rev1 2 2 5 2 2 5" xfId="22023" xr:uid="{00000000-0005-0000-0000-0000B01B0000}"/>
    <cellStyle name="5_III_Tagesbetreuung_2010_Rev1 2 2 5 2 2 5 2" xfId="36338" xr:uid="{00000000-0005-0000-0000-0000B11B0000}"/>
    <cellStyle name="5_III_Tagesbetreuung_2010_Rev1 2 2 5 2 2 6" xfId="29179" xr:uid="{00000000-0005-0000-0000-0000B21B0000}"/>
    <cellStyle name="5_III_Tagesbetreuung_2010_Rev1 2 2 5 2 3" xfId="15217" xr:uid="{00000000-0005-0000-0000-0000B31B0000}"/>
    <cellStyle name="5_III_Tagesbetreuung_2010_Rev1 2 2 5 2 3 2" xfId="22376" xr:uid="{00000000-0005-0000-0000-0000B41B0000}"/>
    <cellStyle name="5_III_Tagesbetreuung_2010_Rev1 2 2 5 2 3 2 2" xfId="36691" xr:uid="{00000000-0005-0000-0000-0000B51B0000}"/>
    <cellStyle name="5_III_Tagesbetreuung_2010_Rev1 2 2 5 2 3 3" xfId="29532" xr:uid="{00000000-0005-0000-0000-0000B61B0000}"/>
    <cellStyle name="5_III_Tagesbetreuung_2010_Rev1 2 2 5 2 4" xfId="17571" xr:uid="{00000000-0005-0000-0000-0000B71B0000}"/>
    <cellStyle name="5_III_Tagesbetreuung_2010_Rev1 2 2 5 2 4 2" xfId="24708" xr:uid="{00000000-0005-0000-0000-0000B81B0000}"/>
    <cellStyle name="5_III_Tagesbetreuung_2010_Rev1 2 2 5 2 4 2 2" xfId="39023" xr:uid="{00000000-0005-0000-0000-0000B91B0000}"/>
    <cellStyle name="5_III_Tagesbetreuung_2010_Rev1 2 2 5 2 4 3" xfId="31886" xr:uid="{00000000-0005-0000-0000-0000BA1B0000}"/>
    <cellStyle name="5_III_Tagesbetreuung_2010_Rev1 2 2 6" xfId="12844" xr:uid="{00000000-0005-0000-0000-0000BB1B0000}"/>
    <cellStyle name="5_III_Tagesbetreuung_2010_Rev1 2 2 6 2" xfId="14856" xr:uid="{00000000-0005-0000-0000-0000BC1B0000}"/>
    <cellStyle name="5_III_Tagesbetreuung_2010_Rev1 2 2 6 2 2" xfId="17219" xr:uid="{00000000-0005-0000-0000-0000BD1B0000}"/>
    <cellStyle name="5_III_Tagesbetreuung_2010_Rev1 2 2 6 2 2 2" xfId="24356" xr:uid="{00000000-0005-0000-0000-0000BE1B0000}"/>
    <cellStyle name="5_III_Tagesbetreuung_2010_Rev1 2 2 6 2 2 2 2" xfId="38671" xr:uid="{00000000-0005-0000-0000-0000BF1B0000}"/>
    <cellStyle name="5_III_Tagesbetreuung_2010_Rev1 2 2 6 2 2 3" xfId="31534" xr:uid="{00000000-0005-0000-0000-0000C01B0000}"/>
    <cellStyle name="5_III_Tagesbetreuung_2010_Rev1 2 2 6 2 3" xfId="19573" xr:uid="{00000000-0005-0000-0000-0000C11B0000}"/>
    <cellStyle name="5_III_Tagesbetreuung_2010_Rev1 2 2 6 2 3 2" xfId="26710" xr:uid="{00000000-0005-0000-0000-0000C21B0000}"/>
    <cellStyle name="5_III_Tagesbetreuung_2010_Rev1 2 2 6 2 3 2 2" xfId="41025" xr:uid="{00000000-0005-0000-0000-0000C31B0000}"/>
    <cellStyle name="5_III_Tagesbetreuung_2010_Rev1 2 2 6 2 3 3" xfId="33888" xr:uid="{00000000-0005-0000-0000-0000C41B0000}"/>
    <cellStyle name="5_III_Tagesbetreuung_2010_Rev1 2 2 6 2 4" xfId="20849" xr:uid="{00000000-0005-0000-0000-0000C51B0000}"/>
    <cellStyle name="5_III_Tagesbetreuung_2010_Rev1 2 2 6 2 4 2" xfId="27986" xr:uid="{00000000-0005-0000-0000-0000C61B0000}"/>
    <cellStyle name="5_III_Tagesbetreuung_2010_Rev1 2 2 6 2 4 2 2" xfId="42301" xr:uid="{00000000-0005-0000-0000-0000C71B0000}"/>
    <cellStyle name="5_III_Tagesbetreuung_2010_Rev1 2 2 6 2 4 3" xfId="35164" xr:uid="{00000000-0005-0000-0000-0000C81B0000}"/>
    <cellStyle name="5_III_Tagesbetreuung_2010_Rev1 2 2 6 2 5" xfId="22025" xr:uid="{00000000-0005-0000-0000-0000C91B0000}"/>
    <cellStyle name="5_III_Tagesbetreuung_2010_Rev1 2 2 6 2 5 2" xfId="36340" xr:uid="{00000000-0005-0000-0000-0000CA1B0000}"/>
    <cellStyle name="5_III_Tagesbetreuung_2010_Rev1 2 2 6 2 6" xfId="29181" xr:uid="{00000000-0005-0000-0000-0000CB1B0000}"/>
    <cellStyle name="5_III_Tagesbetreuung_2010_Rev1 2 2 6 3" xfId="15213" xr:uid="{00000000-0005-0000-0000-0000CC1B0000}"/>
    <cellStyle name="5_III_Tagesbetreuung_2010_Rev1 2 2 6 3 2" xfId="22372" xr:uid="{00000000-0005-0000-0000-0000CD1B0000}"/>
    <cellStyle name="5_III_Tagesbetreuung_2010_Rev1 2 2 6 3 2 2" xfId="36687" xr:uid="{00000000-0005-0000-0000-0000CE1B0000}"/>
    <cellStyle name="5_III_Tagesbetreuung_2010_Rev1 2 2 6 3 3" xfId="29528" xr:uid="{00000000-0005-0000-0000-0000CF1B0000}"/>
    <cellStyle name="5_III_Tagesbetreuung_2010_Rev1 2 2 6 4" xfId="17567" xr:uid="{00000000-0005-0000-0000-0000D01B0000}"/>
    <cellStyle name="5_III_Tagesbetreuung_2010_Rev1 2 2 6 4 2" xfId="24704" xr:uid="{00000000-0005-0000-0000-0000D11B0000}"/>
    <cellStyle name="5_III_Tagesbetreuung_2010_Rev1 2 2 6 4 2 2" xfId="39019" xr:uid="{00000000-0005-0000-0000-0000D21B0000}"/>
    <cellStyle name="5_III_Tagesbetreuung_2010_Rev1 2 2 6 4 3" xfId="31882" xr:uid="{00000000-0005-0000-0000-0000D31B0000}"/>
    <cellStyle name="5_III_Tagesbetreuung_2010_Rev1 2 3" xfId="658" xr:uid="{00000000-0005-0000-0000-0000D41B0000}"/>
    <cellStyle name="5_III_Tagesbetreuung_2010_Rev1 2 3 2" xfId="12849" xr:uid="{00000000-0005-0000-0000-0000D51B0000}"/>
    <cellStyle name="5_III_Tagesbetreuung_2010_Rev1 2 3 2 2" xfId="13895" xr:uid="{00000000-0005-0000-0000-0000D61B0000}"/>
    <cellStyle name="5_III_Tagesbetreuung_2010_Rev1 2 3 2 2 2" xfId="16264" xr:uid="{00000000-0005-0000-0000-0000D71B0000}"/>
    <cellStyle name="5_III_Tagesbetreuung_2010_Rev1 2 3 2 2 2 2" xfId="23423" xr:uid="{00000000-0005-0000-0000-0000D81B0000}"/>
    <cellStyle name="5_III_Tagesbetreuung_2010_Rev1 2 3 2 2 2 2 2" xfId="37738" xr:uid="{00000000-0005-0000-0000-0000D91B0000}"/>
    <cellStyle name="5_III_Tagesbetreuung_2010_Rev1 2 3 2 2 2 3" xfId="30579" xr:uid="{00000000-0005-0000-0000-0000DA1B0000}"/>
    <cellStyle name="5_III_Tagesbetreuung_2010_Rev1 2 3 2 2 3" xfId="18618" xr:uid="{00000000-0005-0000-0000-0000DB1B0000}"/>
    <cellStyle name="5_III_Tagesbetreuung_2010_Rev1 2 3 2 2 3 2" xfId="25755" xr:uid="{00000000-0005-0000-0000-0000DC1B0000}"/>
    <cellStyle name="5_III_Tagesbetreuung_2010_Rev1 2 3 2 2 3 2 2" xfId="40070" xr:uid="{00000000-0005-0000-0000-0000DD1B0000}"/>
    <cellStyle name="5_III_Tagesbetreuung_2010_Rev1 2 3 2 2 3 3" xfId="32933" xr:uid="{00000000-0005-0000-0000-0000DE1B0000}"/>
    <cellStyle name="5_III_Tagesbetreuung_2010_Rev1 2 3 2 2 4" xfId="20061" xr:uid="{00000000-0005-0000-0000-0000DF1B0000}"/>
    <cellStyle name="5_III_Tagesbetreuung_2010_Rev1 2 3 2 2 4 2" xfId="27198" xr:uid="{00000000-0005-0000-0000-0000E01B0000}"/>
    <cellStyle name="5_III_Tagesbetreuung_2010_Rev1 2 3 2 2 4 2 2" xfId="41513" xr:uid="{00000000-0005-0000-0000-0000E11B0000}"/>
    <cellStyle name="5_III_Tagesbetreuung_2010_Rev1 2 3 2 2 4 3" xfId="34376" xr:uid="{00000000-0005-0000-0000-0000E21B0000}"/>
    <cellStyle name="5_III_Tagesbetreuung_2010_Rev1 2 3 2 2 5" xfId="21276" xr:uid="{00000000-0005-0000-0000-0000E31B0000}"/>
    <cellStyle name="5_III_Tagesbetreuung_2010_Rev1 2 3 2 2 5 2" xfId="35591" xr:uid="{00000000-0005-0000-0000-0000E41B0000}"/>
    <cellStyle name="5_III_Tagesbetreuung_2010_Rev1 2 3 2 2 6" xfId="28413" xr:uid="{00000000-0005-0000-0000-0000E51B0000}"/>
    <cellStyle name="5_III_Tagesbetreuung_2010_Rev1 2 3 2 3" xfId="15218" xr:uid="{00000000-0005-0000-0000-0000E61B0000}"/>
    <cellStyle name="5_III_Tagesbetreuung_2010_Rev1 2 3 2 3 2" xfId="22377" xr:uid="{00000000-0005-0000-0000-0000E71B0000}"/>
    <cellStyle name="5_III_Tagesbetreuung_2010_Rev1 2 3 2 3 2 2" xfId="36692" xr:uid="{00000000-0005-0000-0000-0000E81B0000}"/>
    <cellStyle name="5_III_Tagesbetreuung_2010_Rev1 2 3 2 3 3" xfId="29533" xr:uid="{00000000-0005-0000-0000-0000E91B0000}"/>
    <cellStyle name="5_III_Tagesbetreuung_2010_Rev1 2 3 2 4" xfId="17572" xr:uid="{00000000-0005-0000-0000-0000EA1B0000}"/>
    <cellStyle name="5_III_Tagesbetreuung_2010_Rev1 2 3 2 4 2" xfId="24709" xr:uid="{00000000-0005-0000-0000-0000EB1B0000}"/>
    <cellStyle name="5_III_Tagesbetreuung_2010_Rev1 2 3 2 4 2 2" xfId="39024" xr:uid="{00000000-0005-0000-0000-0000EC1B0000}"/>
    <cellStyle name="5_III_Tagesbetreuung_2010_Rev1 2 3 2 4 3" xfId="31887" xr:uid="{00000000-0005-0000-0000-0000ED1B0000}"/>
    <cellStyle name="5_III_Tagesbetreuung_2010_Rev1 2 4" xfId="659" xr:uid="{00000000-0005-0000-0000-0000EE1B0000}"/>
    <cellStyle name="5_III_Tagesbetreuung_2010_Rev1 2 4 2" xfId="12850" xr:uid="{00000000-0005-0000-0000-0000EF1B0000}"/>
    <cellStyle name="5_III_Tagesbetreuung_2010_Rev1 2 4 2 2" xfId="14849" xr:uid="{00000000-0005-0000-0000-0000F01B0000}"/>
    <cellStyle name="5_III_Tagesbetreuung_2010_Rev1 2 4 2 2 2" xfId="17212" xr:uid="{00000000-0005-0000-0000-0000F11B0000}"/>
    <cellStyle name="5_III_Tagesbetreuung_2010_Rev1 2 4 2 2 2 2" xfId="24349" xr:uid="{00000000-0005-0000-0000-0000F21B0000}"/>
    <cellStyle name="5_III_Tagesbetreuung_2010_Rev1 2 4 2 2 2 2 2" xfId="38664" xr:uid="{00000000-0005-0000-0000-0000F31B0000}"/>
    <cellStyle name="5_III_Tagesbetreuung_2010_Rev1 2 4 2 2 2 3" xfId="31527" xr:uid="{00000000-0005-0000-0000-0000F41B0000}"/>
    <cellStyle name="5_III_Tagesbetreuung_2010_Rev1 2 4 2 2 3" xfId="19566" xr:uid="{00000000-0005-0000-0000-0000F51B0000}"/>
    <cellStyle name="5_III_Tagesbetreuung_2010_Rev1 2 4 2 2 3 2" xfId="26703" xr:uid="{00000000-0005-0000-0000-0000F61B0000}"/>
    <cellStyle name="5_III_Tagesbetreuung_2010_Rev1 2 4 2 2 3 2 2" xfId="41018" xr:uid="{00000000-0005-0000-0000-0000F71B0000}"/>
    <cellStyle name="5_III_Tagesbetreuung_2010_Rev1 2 4 2 2 3 3" xfId="33881" xr:uid="{00000000-0005-0000-0000-0000F81B0000}"/>
    <cellStyle name="5_III_Tagesbetreuung_2010_Rev1 2 4 2 2 4" xfId="20842" xr:uid="{00000000-0005-0000-0000-0000F91B0000}"/>
    <cellStyle name="5_III_Tagesbetreuung_2010_Rev1 2 4 2 2 4 2" xfId="27979" xr:uid="{00000000-0005-0000-0000-0000FA1B0000}"/>
    <cellStyle name="5_III_Tagesbetreuung_2010_Rev1 2 4 2 2 4 2 2" xfId="42294" xr:uid="{00000000-0005-0000-0000-0000FB1B0000}"/>
    <cellStyle name="5_III_Tagesbetreuung_2010_Rev1 2 4 2 2 4 3" xfId="35157" xr:uid="{00000000-0005-0000-0000-0000FC1B0000}"/>
    <cellStyle name="5_III_Tagesbetreuung_2010_Rev1 2 4 2 2 5" xfId="22018" xr:uid="{00000000-0005-0000-0000-0000FD1B0000}"/>
    <cellStyle name="5_III_Tagesbetreuung_2010_Rev1 2 4 2 2 5 2" xfId="36333" xr:uid="{00000000-0005-0000-0000-0000FE1B0000}"/>
    <cellStyle name="5_III_Tagesbetreuung_2010_Rev1 2 4 2 2 6" xfId="29174" xr:uid="{00000000-0005-0000-0000-0000FF1B0000}"/>
    <cellStyle name="5_III_Tagesbetreuung_2010_Rev1 2 4 2 3" xfId="15219" xr:uid="{00000000-0005-0000-0000-0000001C0000}"/>
    <cellStyle name="5_III_Tagesbetreuung_2010_Rev1 2 4 2 3 2" xfId="22378" xr:uid="{00000000-0005-0000-0000-0000011C0000}"/>
    <cellStyle name="5_III_Tagesbetreuung_2010_Rev1 2 4 2 3 2 2" xfId="36693" xr:uid="{00000000-0005-0000-0000-0000021C0000}"/>
    <cellStyle name="5_III_Tagesbetreuung_2010_Rev1 2 4 2 3 3" xfId="29534" xr:uid="{00000000-0005-0000-0000-0000031C0000}"/>
    <cellStyle name="5_III_Tagesbetreuung_2010_Rev1 2 4 2 4" xfId="17573" xr:uid="{00000000-0005-0000-0000-0000041C0000}"/>
    <cellStyle name="5_III_Tagesbetreuung_2010_Rev1 2 4 2 4 2" xfId="24710" xr:uid="{00000000-0005-0000-0000-0000051C0000}"/>
    <cellStyle name="5_III_Tagesbetreuung_2010_Rev1 2 4 2 4 2 2" xfId="39025" xr:uid="{00000000-0005-0000-0000-0000061C0000}"/>
    <cellStyle name="5_III_Tagesbetreuung_2010_Rev1 2 4 2 4 3" xfId="31888" xr:uid="{00000000-0005-0000-0000-0000071C0000}"/>
    <cellStyle name="5_III_Tagesbetreuung_2010_Rev1 2 5" xfId="660" xr:uid="{00000000-0005-0000-0000-0000081C0000}"/>
    <cellStyle name="5_III_Tagesbetreuung_2010_Rev1 2 5 2" xfId="12851" xr:uid="{00000000-0005-0000-0000-0000091C0000}"/>
    <cellStyle name="5_III_Tagesbetreuung_2010_Rev1 2 5 2 2" xfId="14853" xr:uid="{00000000-0005-0000-0000-00000A1C0000}"/>
    <cellStyle name="5_III_Tagesbetreuung_2010_Rev1 2 5 2 2 2" xfId="17216" xr:uid="{00000000-0005-0000-0000-00000B1C0000}"/>
    <cellStyle name="5_III_Tagesbetreuung_2010_Rev1 2 5 2 2 2 2" xfId="24353" xr:uid="{00000000-0005-0000-0000-00000C1C0000}"/>
    <cellStyle name="5_III_Tagesbetreuung_2010_Rev1 2 5 2 2 2 2 2" xfId="38668" xr:uid="{00000000-0005-0000-0000-00000D1C0000}"/>
    <cellStyle name="5_III_Tagesbetreuung_2010_Rev1 2 5 2 2 2 3" xfId="31531" xr:uid="{00000000-0005-0000-0000-00000E1C0000}"/>
    <cellStyle name="5_III_Tagesbetreuung_2010_Rev1 2 5 2 2 3" xfId="19570" xr:uid="{00000000-0005-0000-0000-00000F1C0000}"/>
    <cellStyle name="5_III_Tagesbetreuung_2010_Rev1 2 5 2 2 3 2" xfId="26707" xr:uid="{00000000-0005-0000-0000-0000101C0000}"/>
    <cellStyle name="5_III_Tagesbetreuung_2010_Rev1 2 5 2 2 3 2 2" xfId="41022" xr:uid="{00000000-0005-0000-0000-0000111C0000}"/>
    <cellStyle name="5_III_Tagesbetreuung_2010_Rev1 2 5 2 2 3 3" xfId="33885" xr:uid="{00000000-0005-0000-0000-0000121C0000}"/>
    <cellStyle name="5_III_Tagesbetreuung_2010_Rev1 2 5 2 2 4" xfId="20846" xr:uid="{00000000-0005-0000-0000-0000131C0000}"/>
    <cellStyle name="5_III_Tagesbetreuung_2010_Rev1 2 5 2 2 4 2" xfId="27983" xr:uid="{00000000-0005-0000-0000-0000141C0000}"/>
    <cellStyle name="5_III_Tagesbetreuung_2010_Rev1 2 5 2 2 4 2 2" xfId="42298" xr:uid="{00000000-0005-0000-0000-0000151C0000}"/>
    <cellStyle name="5_III_Tagesbetreuung_2010_Rev1 2 5 2 2 4 3" xfId="35161" xr:uid="{00000000-0005-0000-0000-0000161C0000}"/>
    <cellStyle name="5_III_Tagesbetreuung_2010_Rev1 2 5 2 2 5" xfId="22022" xr:uid="{00000000-0005-0000-0000-0000171C0000}"/>
    <cellStyle name="5_III_Tagesbetreuung_2010_Rev1 2 5 2 2 5 2" xfId="36337" xr:uid="{00000000-0005-0000-0000-0000181C0000}"/>
    <cellStyle name="5_III_Tagesbetreuung_2010_Rev1 2 5 2 2 6" xfId="29178" xr:uid="{00000000-0005-0000-0000-0000191C0000}"/>
    <cellStyle name="5_III_Tagesbetreuung_2010_Rev1 2 5 2 3" xfId="15220" xr:uid="{00000000-0005-0000-0000-00001A1C0000}"/>
    <cellStyle name="5_III_Tagesbetreuung_2010_Rev1 2 5 2 3 2" xfId="22379" xr:uid="{00000000-0005-0000-0000-00001B1C0000}"/>
    <cellStyle name="5_III_Tagesbetreuung_2010_Rev1 2 5 2 3 2 2" xfId="36694" xr:uid="{00000000-0005-0000-0000-00001C1C0000}"/>
    <cellStyle name="5_III_Tagesbetreuung_2010_Rev1 2 5 2 3 3" xfId="29535" xr:uid="{00000000-0005-0000-0000-00001D1C0000}"/>
    <cellStyle name="5_III_Tagesbetreuung_2010_Rev1 2 5 2 4" xfId="17574" xr:uid="{00000000-0005-0000-0000-00001E1C0000}"/>
    <cellStyle name="5_III_Tagesbetreuung_2010_Rev1 2 5 2 4 2" xfId="24711" xr:uid="{00000000-0005-0000-0000-00001F1C0000}"/>
    <cellStyle name="5_III_Tagesbetreuung_2010_Rev1 2 5 2 4 2 2" xfId="39026" xr:uid="{00000000-0005-0000-0000-0000201C0000}"/>
    <cellStyle name="5_III_Tagesbetreuung_2010_Rev1 2 5 2 4 3" xfId="31889" xr:uid="{00000000-0005-0000-0000-0000211C0000}"/>
    <cellStyle name="5_III_Tagesbetreuung_2010_Rev1 2 6" xfId="661" xr:uid="{00000000-0005-0000-0000-0000221C0000}"/>
    <cellStyle name="5_III_Tagesbetreuung_2010_Rev1 2 6 2" xfId="12852" xr:uid="{00000000-0005-0000-0000-0000231C0000}"/>
    <cellStyle name="5_III_Tagesbetreuung_2010_Rev1 2 6 2 2" xfId="14497" xr:uid="{00000000-0005-0000-0000-0000241C0000}"/>
    <cellStyle name="5_III_Tagesbetreuung_2010_Rev1 2 6 2 2 2" xfId="16866" xr:uid="{00000000-0005-0000-0000-0000251C0000}"/>
    <cellStyle name="5_III_Tagesbetreuung_2010_Rev1 2 6 2 2 2 2" xfId="24025" xr:uid="{00000000-0005-0000-0000-0000261C0000}"/>
    <cellStyle name="5_III_Tagesbetreuung_2010_Rev1 2 6 2 2 2 2 2" xfId="38340" xr:uid="{00000000-0005-0000-0000-0000271C0000}"/>
    <cellStyle name="5_III_Tagesbetreuung_2010_Rev1 2 6 2 2 2 3" xfId="31181" xr:uid="{00000000-0005-0000-0000-0000281C0000}"/>
    <cellStyle name="5_III_Tagesbetreuung_2010_Rev1 2 6 2 2 3" xfId="19220" xr:uid="{00000000-0005-0000-0000-0000291C0000}"/>
    <cellStyle name="5_III_Tagesbetreuung_2010_Rev1 2 6 2 2 3 2" xfId="26357" xr:uid="{00000000-0005-0000-0000-00002A1C0000}"/>
    <cellStyle name="5_III_Tagesbetreuung_2010_Rev1 2 6 2 2 3 2 2" xfId="40672" xr:uid="{00000000-0005-0000-0000-00002B1C0000}"/>
    <cellStyle name="5_III_Tagesbetreuung_2010_Rev1 2 6 2 2 3 3" xfId="33535" xr:uid="{00000000-0005-0000-0000-00002C1C0000}"/>
    <cellStyle name="5_III_Tagesbetreuung_2010_Rev1 2 6 2 2 4" xfId="20527" xr:uid="{00000000-0005-0000-0000-00002D1C0000}"/>
    <cellStyle name="5_III_Tagesbetreuung_2010_Rev1 2 6 2 2 4 2" xfId="27664" xr:uid="{00000000-0005-0000-0000-00002E1C0000}"/>
    <cellStyle name="5_III_Tagesbetreuung_2010_Rev1 2 6 2 2 4 2 2" xfId="41979" xr:uid="{00000000-0005-0000-0000-00002F1C0000}"/>
    <cellStyle name="5_III_Tagesbetreuung_2010_Rev1 2 6 2 2 4 3" xfId="34842" xr:uid="{00000000-0005-0000-0000-0000301C0000}"/>
    <cellStyle name="5_III_Tagesbetreuung_2010_Rev1 2 6 2 2 5" xfId="21742" xr:uid="{00000000-0005-0000-0000-0000311C0000}"/>
    <cellStyle name="5_III_Tagesbetreuung_2010_Rev1 2 6 2 2 5 2" xfId="36057" xr:uid="{00000000-0005-0000-0000-0000321C0000}"/>
    <cellStyle name="5_III_Tagesbetreuung_2010_Rev1 2 6 2 2 6" xfId="28879" xr:uid="{00000000-0005-0000-0000-0000331C0000}"/>
    <cellStyle name="5_III_Tagesbetreuung_2010_Rev1 2 6 2 3" xfId="15221" xr:uid="{00000000-0005-0000-0000-0000341C0000}"/>
    <cellStyle name="5_III_Tagesbetreuung_2010_Rev1 2 6 2 3 2" xfId="22380" xr:uid="{00000000-0005-0000-0000-0000351C0000}"/>
    <cellStyle name="5_III_Tagesbetreuung_2010_Rev1 2 6 2 3 2 2" xfId="36695" xr:uid="{00000000-0005-0000-0000-0000361C0000}"/>
    <cellStyle name="5_III_Tagesbetreuung_2010_Rev1 2 6 2 3 3" xfId="29536" xr:uid="{00000000-0005-0000-0000-0000371C0000}"/>
    <cellStyle name="5_III_Tagesbetreuung_2010_Rev1 2 6 2 4" xfId="17575" xr:uid="{00000000-0005-0000-0000-0000381C0000}"/>
    <cellStyle name="5_III_Tagesbetreuung_2010_Rev1 2 6 2 4 2" xfId="24712" xr:uid="{00000000-0005-0000-0000-0000391C0000}"/>
    <cellStyle name="5_III_Tagesbetreuung_2010_Rev1 2 6 2 4 2 2" xfId="39027" xr:uid="{00000000-0005-0000-0000-00003A1C0000}"/>
    <cellStyle name="5_III_Tagesbetreuung_2010_Rev1 2 6 2 4 3" xfId="31890" xr:uid="{00000000-0005-0000-0000-00003B1C0000}"/>
    <cellStyle name="5_III_Tagesbetreuung_2010_Rev1 2 7" xfId="12843" xr:uid="{00000000-0005-0000-0000-00003C1C0000}"/>
    <cellStyle name="5_III_Tagesbetreuung_2010_Rev1 2 7 2" xfId="13767" xr:uid="{00000000-0005-0000-0000-00003D1C0000}"/>
    <cellStyle name="5_III_Tagesbetreuung_2010_Rev1 2 7 2 2" xfId="16136" xr:uid="{00000000-0005-0000-0000-00003E1C0000}"/>
    <cellStyle name="5_III_Tagesbetreuung_2010_Rev1 2 7 2 2 2" xfId="23295" xr:uid="{00000000-0005-0000-0000-00003F1C0000}"/>
    <cellStyle name="5_III_Tagesbetreuung_2010_Rev1 2 7 2 2 2 2" xfId="37610" xr:uid="{00000000-0005-0000-0000-0000401C0000}"/>
    <cellStyle name="5_III_Tagesbetreuung_2010_Rev1 2 7 2 2 3" xfId="30451" xr:uid="{00000000-0005-0000-0000-0000411C0000}"/>
    <cellStyle name="5_III_Tagesbetreuung_2010_Rev1 2 7 2 3" xfId="18490" xr:uid="{00000000-0005-0000-0000-0000421C0000}"/>
    <cellStyle name="5_III_Tagesbetreuung_2010_Rev1 2 7 2 3 2" xfId="25627" xr:uid="{00000000-0005-0000-0000-0000431C0000}"/>
    <cellStyle name="5_III_Tagesbetreuung_2010_Rev1 2 7 2 3 2 2" xfId="39942" xr:uid="{00000000-0005-0000-0000-0000441C0000}"/>
    <cellStyle name="5_III_Tagesbetreuung_2010_Rev1 2 7 2 3 3" xfId="32805" xr:uid="{00000000-0005-0000-0000-0000451C0000}"/>
    <cellStyle name="5_III_Tagesbetreuung_2010_Rev1 2 7 2 4" xfId="20015" xr:uid="{00000000-0005-0000-0000-0000461C0000}"/>
    <cellStyle name="5_III_Tagesbetreuung_2010_Rev1 2 7 2 4 2" xfId="27152" xr:uid="{00000000-0005-0000-0000-0000471C0000}"/>
    <cellStyle name="5_III_Tagesbetreuung_2010_Rev1 2 7 2 4 2 2" xfId="41467" xr:uid="{00000000-0005-0000-0000-0000481C0000}"/>
    <cellStyle name="5_III_Tagesbetreuung_2010_Rev1 2 7 2 4 3" xfId="34330" xr:uid="{00000000-0005-0000-0000-0000491C0000}"/>
    <cellStyle name="5_III_Tagesbetreuung_2010_Rev1 2 7 2 5" xfId="21230" xr:uid="{00000000-0005-0000-0000-00004A1C0000}"/>
    <cellStyle name="5_III_Tagesbetreuung_2010_Rev1 2 7 2 5 2" xfId="35545" xr:uid="{00000000-0005-0000-0000-00004B1C0000}"/>
    <cellStyle name="5_III_Tagesbetreuung_2010_Rev1 2 7 2 6" xfId="28367" xr:uid="{00000000-0005-0000-0000-00004C1C0000}"/>
    <cellStyle name="5_III_Tagesbetreuung_2010_Rev1 2 7 3" xfId="15212" xr:uid="{00000000-0005-0000-0000-00004D1C0000}"/>
    <cellStyle name="5_III_Tagesbetreuung_2010_Rev1 2 7 3 2" xfId="22371" xr:uid="{00000000-0005-0000-0000-00004E1C0000}"/>
    <cellStyle name="5_III_Tagesbetreuung_2010_Rev1 2 7 3 2 2" xfId="36686" xr:uid="{00000000-0005-0000-0000-00004F1C0000}"/>
    <cellStyle name="5_III_Tagesbetreuung_2010_Rev1 2 7 3 3" xfId="29527" xr:uid="{00000000-0005-0000-0000-0000501C0000}"/>
    <cellStyle name="5_III_Tagesbetreuung_2010_Rev1 2 7 4" xfId="17566" xr:uid="{00000000-0005-0000-0000-0000511C0000}"/>
    <cellStyle name="5_III_Tagesbetreuung_2010_Rev1 2 7 4 2" xfId="24703" xr:uid="{00000000-0005-0000-0000-0000521C0000}"/>
    <cellStyle name="5_III_Tagesbetreuung_2010_Rev1 2 7 4 2 2" xfId="39018" xr:uid="{00000000-0005-0000-0000-0000531C0000}"/>
    <cellStyle name="5_III_Tagesbetreuung_2010_Rev1 2 7 4 3" xfId="31881" xr:uid="{00000000-0005-0000-0000-0000541C0000}"/>
    <cellStyle name="5_III_Tagesbetreuung_2010_Rev1 3" xfId="662" xr:uid="{00000000-0005-0000-0000-0000551C0000}"/>
    <cellStyle name="5_III_Tagesbetreuung_2010_Rev1 3 2" xfId="663" xr:uid="{00000000-0005-0000-0000-0000561C0000}"/>
    <cellStyle name="5_III_Tagesbetreuung_2010_Rev1 3 2 2" xfId="664" xr:uid="{00000000-0005-0000-0000-0000571C0000}"/>
    <cellStyle name="5_III_Tagesbetreuung_2010_Rev1 3 2 2 2" xfId="12855" xr:uid="{00000000-0005-0000-0000-0000581C0000}"/>
    <cellStyle name="5_III_Tagesbetreuung_2010_Rev1 3 2 2 2 2" xfId="14851" xr:uid="{00000000-0005-0000-0000-0000591C0000}"/>
    <cellStyle name="5_III_Tagesbetreuung_2010_Rev1 3 2 2 2 2 2" xfId="17214" xr:uid="{00000000-0005-0000-0000-00005A1C0000}"/>
    <cellStyle name="5_III_Tagesbetreuung_2010_Rev1 3 2 2 2 2 2 2" xfId="24351" xr:uid="{00000000-0005-0000-0000-00005B1C0000}"/>
    <cellStyle name="5_III_Tagesbetreuung_2010_Rev1 3 2 2 2 2 2 2 2" xfId="38666" xr:uid="{00000000-0005-0000-0000-00005C1C0000}"/>
    <cellStyle name="5_III_Tagesbetreuung_2010_Rev1 3 2 2 2 2 2 3" xfId="31529" xr:uid="{00000000-0005-0000-0000-00005D1C0000}"/>
    <cellStyle name="5_III_Tagesbetreuung_2010_Rev1 3 2 2 2 2 3" xfId="19568" xr:uid="{00000000-0005-0000-0000-00005E1C0000}"/>
    <cellStyle name="5_III_Tagesbetreuung_2010_Rev1 3 2 2 2 2 3 2" xfId="26705" xr:uid="{00000000-0005-0000-0000-00005F1C0000}"/>
    <cellStyle name="5_III_Tagesbetreuung_2010_Rev1 3 2 2 2 2 3 2 2" xfId="41020" xr:uid="{00000000-0005-0000-0000-0000601C0000}"/>
    <cellStyle name="5_III_Tagesbetreuung_2010_Rev1 3 2 2 2 2 3 3" xfId="33883" xr:uid="{00000000-0005-0000-0000-0000611C0000}"/>
    <cellStyle name="5_III_Tagesbetreuung_2010_Rev1 3 2 2 2 2 4" xfId="20844" xr:uid="{00000000-0005-0000-0000-0000621C0000}"/>
    <cellStyle name="5_III_Tagesbetreuung_2010_Rev1 3 2 2 2 2 4 2" xfId="27981" xr:uid="{00000000-0005-0000-0000-0000631C0000}"/>
    <cellStyle name="5_III_Tagesbetreuung_2010_Rev1 3 2 2 2 2 4 2 2" xfId="42296" xr:uid="{00000000-0005-0000-0000-0000641C0000}"/>
    <cellStyle name="5_III_Tagesbetreuung_2010_Rev1 3 2 2 2 2 4 3" xfId="35159" xr:uid="{00000000-0005-0000-0000-0000651C0000}"/>
    <cellStyle name="5_III_Tagesbetreuung_2010_Rev1 3 2 2 2 2 5" xfId="22020" xr:uid="{00000000-0005-0000-0000-0000661C0000}"/>
    <cellStyle name="5_III_Tagesbetreuung_2010_Rev1 3 2 2 2 2 5 2" xfId="36335" xr:uid="{00000000-0005-0000-0000-0000671C0000}"/>
    <cellStyle name="5_III_Tagesbetreuung_2010_Rev1 3 2 2 2 2 6" xfId="29176" xr:uid="{00000000-0005-0000-0000-0000681C0000}"/>
    <cellStyle name="5_III_Tagesbetreuung_2010_Rev1 3 2 2 2 3" xfId="15224" xr:uid="{00000000-0005-0000-0000-0000691C0000}"/>
    <cellStyle name="5_III_Tagesbetreuung_2010_Rev1 3 2 2 2 3 2" xfId="22383" xr:uid="{00000000-0005-0000-0000-00006A1C0000}"/>
    <cellStyle name="5_III_Tagesbetreuung_2010_Rev1 3 2 2 2 3 2 2" xfId="36698" xr:uid="{00000000-0005-0000-0000-00006B1C0000}"/>
    <cellStyle name="5_III_Tagesbetreuung_2010_Rev1 3 2 2 2 3 3" xfId="29539" xr:uid="{00000000-0005-0000-0000-00006C1C0000}"/>
    <cellStyle name="5_III_Tagesbetreuung_2010_Rev1 3 2 2 2 4" xfId="17578" xr:uid="{00000000-0005-0000-0000-00006D1C0000}"/>
    <cellStyle name="5_III_Tagesbetreuung_2010_Rev1 3 2 2 2 4 2" xfId="24715" xr:uid="{00000000-0005-0000-0000-00006E1C0000}"/>
    <cellStyle name="5_III_Tagesbetreuung_2010_Rev1 3 2 2 2 4 2 2" xfId="39030" xr:uid="{00000000-0005-0000-0000-00006F1C0000}"/>
    <cellStyle name="5_III_Tagesbetreuung_2010_Rev1 3 2 2 2 4 3" xfId="31893" xr:uid="{00000000-0005-0000-0000-0000701C0000}"/>
    <cellStyle name="5_III_Tagesbetreuung_2010_Rev1 3 2 3" xfId="665" xr:uid="{00000000-0005-0000-0000-0000711C0000}"/>
    <cellStyle name="5_III_Tagesbetreuung_2010_Rev1 3 2 3 2" xfId="12856" xr:uid="{00000000-0005-0000-0000-0000721C0000}"/>
    <cellStyle name="5_III_Tagesbetreuung_2010_Rev1 3 2 3 2 2" xfId="14201" xr:uid="{00000000-0005-0000-0000-0000731C0000}"/>
    <cellStyle name="5_III_Tagesbetreuung_2010_Rev1 3 2 3 2 2 2" xfId="16570" xr:uid="{00000000-0005-0000-0000-0000741C0000}"/>
    <cellStyle name="5_III_Tagesbetreuung_2010_Rev1 3 2 3 2 2 2 2" xfId="23729" xr:uid="{00000000-0005-0000-0000-0000751C0000}"/>
    <cellStyle name="5_III_Tagesbetreuung_2010_Rev1 3 2 3 2 2 2 2 2" xfId="38044" xr:uid="{00000000-0005-0000-0000-0000761C0000}"/>
    <cellStyle name="5_III_Tagesbetreuung_2010_Rev1 3 2 3 2 2 2 3" xfId="30885" xr:uid="{00000000-0005-0000-0000-0000771C0000}"/>
    <cellStyle name="5_III_Tagesbetreuung_2010_Rev1 3 2 3 2 2 3" xfId="18924" xr:uid="{00000000-0005-0000-0000-0000781C0000}"/>
    <cellStyle name="5_III_Tagesbetreuung_2010_Rev1 3 2 3 2 2 3 2" xfId="26061" xr:uid="{00000000-0005-0000-0000-0000791C0000}"/>
    <cellStyle name="5_III_Tagesbetreuung_2010_Rev1 3 2 3 2 2 3 2 2" xfId="40376" xr:uid="{00000000-0005-0000-0000-00007A1C0000}"/>
    <cellStyle name="5_III_Tagesbetreuung_2010_Rev1 3 2 3 2 2 3 3" xfId="33239" xr:uid="{00000000-0005-0000-0000-00007B1C0000}"/>
    <cellStyle name="5_III_Tagesbetreuung_2010_Rev1 3 2 3 2 2 4" xfId="20258" xr:uid="{00000000-0005-0000-0000-00007C1C0000}"/>
    <cellStyle name="5_III_Tagesbetreuung_2010_Rev1 3 2 3 2 2 4 2" xfId="27395" xr:uid="{00000000-0005-0000-0000-00007D1C0000}"/>
    <cellStyle name="5_III_Tagesbetreuung_2010_Rev1 3 2 3 2 2 4 2 2" xfId="41710" xr:uid="{00000000-0005-0000-0000-00007E1C0000}"/>
    <cellStyle name="5_III_Tagesbetreuung_2010_Rev1 3 2 3 2 2 4 3" xfId="34573" xr:uid="{00000000-0005-0000-0000-00007F1C0000}"/>
    <cellStyle name="5_III_Tagesbetreuung_2010_Rev1 3 2 3 2 2 5" xfId="21473" xr:uid="{00000000-0005-0000-0000-0000801C0000}"/>
    <cellStyle name="5_III_Tagesbetreuung_2010_Rev1 3 2 3 2 2 5 2" xfId="35788" xr:uid="{00000000-0005-0000-0000-0000811C0000}"/>
    <cellStyle name="5_III_Tagesbetreuung_2010_Rev1 3 2 3 2 2 6" xfId="28610" xr:uid="{00000000-0005-0000-0000-0000821C0000}"/>
    <cellStyle name="5_III_Tagesbetreuung_2010_Rev1 3 2 3 2 3" xfId="15225" xr:uid="{00000000-0005-0000-0000-0000831C0000}"/>
    <cellStyle name="5_III_Tagesbetreuung_2010_Rev1 3 2 3 2 3 2" xfId="22384" xr:uid="{00000000-0005-0000-0000-0000841C0000}"/>
    <cellStyle name="5_III_Tagesbetreuung_2010_Rev1 3 2 3 2 3 2 2" xfId="36699" xr:uid="{00000000-0005-0000-0000-0000851C0000}"/>
    <cellStyle name="5_III_Tagesbetreuung_2010_Rev1 3 2 3 2 3 3" xfId="29540" xr:uid="{00000000-0005-0000-0000-0000861C0000}"/>
    <cellStyle name="5_III_Tagesbetreuung_2010_Rev1 3 2 3 2 4" xfId="17579" xr:uid="{00000000-0005-0000-0000-0000871C0000}"/>
    <cellStyle name="5_III_Tagesbetreuung_2010_Rev1 3 2 3 2 4 2" xfId="24716" xr:uid="{00000000-0005-0000-0000-0000881C0000}"/>
    <cellStyle name="5_III_Tagesbetreuung_2010_Rev1 3 2 3 2 4 2 2" xfId="39031" xr:uid="{00000000-0005-0000-0000-0000891C0000}"/>
    <cellStyle name="5_III_Tagesbetreuung_2010_Rev1 3 2 3 2 4 3" xfId="31894" xr:uid="{00000000-0005-0000-0000-00008A1C0000}"/>
    <cellStyle name="5_III_Tagesbetreuung_2010_Rev1 3 2 4" xfId="666" xr:uid="{00000000-0005-0000-0000-00008B1C0000}"/>
    <cellStyle name="5_III_Tagesbetreuung_2010_Rev1 3 2 4 2" xfId="12857" xr:uid="{00000000-0005-0000-0000-00008C1C0000}"/>
    <cellStyle name="5_III_Tagesbetreuung_2010_Rev1 3 2 4 2 2" xfId="14850" xr:uid="{00000000-0005-0000-0000-00008D1C0000}"/>
    <cellStyle name="5_III_Tagesbetreuung_2010_Rev1 3 2 4 2 2 2" xfId="17213" xr:uid="{00000000-0005-0000-0000-00008E1C0000}"/>
    <cellStyle name="5_III_Tagesbetreuung_2010_Rev1 3 2 4 2 2 2 2" xfId="24350" xr:uid="{00000000-0005-0000-0000-00008F1C0000}"/>
    <cellStyle name="5_III_Tagesbetreuung_2010_Rev1 3 2 4 2 2 2 2 2" xfId="38665" xr:uid="{00000000-0005-0000-0000-0000901C0000}"/>
    <cellStyle name="5_III_Tagesbetreuung_2010_Rev1 3 2 4 2 2 2 3" xfId="31528" xr:uid="{00000000-0005-0000-0000-0000911C0000}"/>
    <cellStyle name="5_III_Tagesbetreuung_2010_Rev1 3 2 4 2 2 3" xfId="19567" xr:uid="{00000000-0005-0000-0000-0000921C0000}"/>
    <cellStyle name="5_III_Tagesbetreuung_2010_Rev1 3 2 4 2 2 3 2" xfId="26704" xr:uid="{00000000-0005-0000-0000-0000931C0000}"/>
    <cellStyle name="5_III_Tagesbetreuung_2010_Rev1 3 2 4 2 2 3 2 2" xfId="41019" xr:uid="{00000000-0005-0000-0000-0000941C0000}"/>
    <cellStyle name="5_III_Tagesbetreuung_2010_Rev1 3 2 4 2 2 3 3" xfId="33882" xr:uid="{00000000-0005-0000-0000-0000951C0000}"/>
    <cellStyle name="5_III_Tagesbetreuung_2010_Rev1 3 2 4 2 2 4" xfId="20843" xr:uid="{00000000-0005-0000-0000-0000961C0000}"/>
    <cellStyle name="5_III_Tagesbetreuung_2010_Rev1 3 2 4 2 2 4 2" xfId="27980" xr:uid="{00000000-0005-0000-0000-0000971C0000}"/>
    <cellStyle name="5_III_Tagesbetreuung_2010_Rev1 3 2 4 2 2 4 2 2" xfId="42295" xr:uid="{00000000-0005-0000-0000-0000981C0000}"/>
    <cellStyle name="5_III_Tagesbetreuung_2010_Rev1 3 2 4 2 2 4 3" xfId="35158" xr:uid="{00000000-0005-0000-0000-0000991C0000}"/>
    <cellStyle name="5_III_Tagesbetreuung_2010_Rev1 3 2 4 2 2 5" xfId="22019" xr:uid="{00000000-0005-0000-0000-00009A1C0000}"/>
    <cellStyle name="5_III_Tagesbetreuung_2010_Rev1 3 2 4 2 2 5 2" xfId="36334" xr:uid="{00000000-0005-0000-0000-00009B1C0000}"/>
    <cellStyle name="5_III_Tagesbetreuung_2010_Rev1 3 2 4 2 2 6" xfId="29175" xr:uid="{00000000-0005-0000-0000-00009C1C0000}"/>
    <cellStyle name="5_III_Tagesbetreuung_2010_Rev1 3 2 4 2 3" xfId="15226" xr:uid="{00000000-0005-0000-0000-00009D1C0000}"/>
    <cellStyle name="5_III_Tagesbetreuung_2010_Rev1 3 2 4 2 3 2" xfId="22385" xr:uid="{00000000-0005-0000-0000-00009E1C0000}"/>
    <cellStyle name="5_III_Tagesbetreuung_2010_Rev1 3 2 4 2 3 2 2" xfId="36700" xr:uid="{00000000-0005-0000-0000-00009F1C0000}"/>
    <cellStyle name="5_III_Tagesbetreuung_2010_Rev1 3 2 4 2 3 3" xfId="29541" xr:uid="{00000000-0005-0000-0000-0000A01C0000}"/>
    <cellStyle name="5_III_Tagesbetreuung_2010_Rev1 3 2 4 2 4" xfId="17580" xr:uid="{00000000-0005-0000-0000-0000A11C0000}"/>
    <cellStyle name="5_III_Tagesbetreuung_2010_Rev1 3 2 4 2 4 2" xfId="24717" xr:uid="{00000000-0005-0000-0000-0000A21C0000}"/>
    <cellStyle name="5_III_Tagesbetreuung_2010_Rev1 3 2 4 2 4 2 2" xfId="39032" xr:uid="{00000000-0005-0000-0000-0000A31C0000}"/>
    <cellStyle name="5_III_Tagesbetreuung_2010_Rev1 3 2 4 2 4 3" xfId="31895" xr:uid="{00000000-0005-0000-0000-0000A41C0000}"/>
    <cellStyle name="5_III_Tagesbetreuung_2010_Rev1 3 2 5" xfId="667" xr:uid="{00000000-0005-0000-0000-0000A51C0000}"/>
    <cellStyle name="5_III_Tagesbetreuung_2010_Rev1 3 2 5 2" xfId="12858" xr:uid="{00000000-0005-0000-0000-0000A61C0000}"/>
    <cellStyle name="5_III_Tagesbetreuung_2010_Rev1 3 2 5 2 2" xfId="14134" xr:uid="{00000000-0005-0000-0000-0000A71C0000}"/>
    <cellStyle name="5_III_Tagesbetreuung_2010_Rev1 3 2 5 2 2 2" xfId="16503" xr:uid="{00000000-0005-0000-0000-0000A81C0000}"/>
    <cellStyle name="5_III_Tagesbetreuung_2010_Rev1 3 2 5 2 2 2 2" xfId="23662" xr:uid="{00000000-0005-0000-0000-0000A91C0000}"/>
    <cellStyle name="5_III_Tagesbetreuung_2010_Rev1 3 2 5 2 2 2 2 2" xfId="37977" xr:uid="{00000000-0005-0000-0000-0000AA1C0000}"/>
    <cellStyle name="5_III_Tagesbetreuung_2010_Rev1 3 2 5 2 2 2 3" xfId="30818" xr:uid="{00000000-0005-0000-0000-0000AB1C0000}"/>
    <cellStyle name="5_III_Tagesbetreuung_2010_Rev1 3 2 5 2 2 3" xfId="18857" xr:uid="{00000000-0005-0000-0000-0000AC1C0000}"/>
    <cellStyle name="5_III_Tagesbetreuung_2010_Rev1 3 2 5 2 2 3 2" xfId="25994" xr:uid="{00000000-0005-0000-0000-0000AD1C0000}"/>
    <cellStyle name="5_III_Tagesbetreuung_2010_Rev1 3 2 5 2 2 3 2 2" xfId="40309" xr:uid="{00000000-0005-0000-0000-0000AE1C0000}"/>
    <cellStyle name="5_III_Tagesbetreuung_2010_Rev1 3 2 5 2 2 3 3" xfId="33172" xr:uid="{00000000-0005-0000-0000-0000AF1C0000}"/>
    <cellStyle name="5_III_Tagesbetreuung_2010_Rev1 3 2 5 2 2 4" xfId="20191" xr:uid="{00000000-0005-0000-0000-0000B01C0000}"/>
    <cellStyle name="5_III_Tagesbetreuung_2010_Rev1 3 2 5 2 2 4 2" xfId="27328" xr:uid="{00000000-0005-0000-0000-0000B11C0000}"/>
    <cellStyle name="5_III_Tagesbetreuung_2010_Rev1 3 2 5 2 2 4 2 2" xfId="41643" xr:uid="{00000000-0005-0000-0000-0000B21C0000}"/>
    <cellStyle name="5_III_Tagesbetreuung_2010_Rev1 3 2 5 2 2 4 3" xfId="34506" xr:uid="{00000000-0005-0000-0000-0000B31C0000}"/>
    <cellStyle name="5_III_Tagesbetreuung_2010_Rev1 3 2 5 2 2 5" xfId="21406" xr:uid="{00000000-0005-0000-0000-0000B41C0000}"/>
    <cellStyle name="5_III_Tagesbetreuung_2010_Rev1 3 2 5 2 2 5 2" xfId="35721" xr:uid="{00000000-0005-0000-0000-0000B51C0000}"/>
    <cellStyle name="5_III_Tagesbetreuung_2010_Rev1 3 2 5 2 2 6" xfId="28543" xr:uid="{00000000-0005-0000-0000-0000B61C0000}"/>
    <cellStyle name="5_III_Tagesbetreuung_2010_Rev1 3 2 5 2 3" xfId="15227" xr:uid="{00000000-0005-0000-0000-0000B71C0000}"/>
    <cellStyle name="5_III_Tagesbetreuung_2010_Rev1 3 2 5 2 3 2" xfId="22386" xr:uid="{00000000-0005-0000-0000-0000B81C0000}"/>
    <cellStyle name="5_III_Tagesbetreuung_2010_Rev1 3 2 5 2 3 2 2" xfId="36701" xr:uid="{00000000-0005-0000-0000-0000B91C0000}"/>
    <cellStyle name="5_III_Tagesbetreuung_2010_Rev1 3 2 5 2 3 3" xfId="29542" xr:uid="{00000000-0005-0000-0000-0000BA1C0000}"/>
    <cellStyle name="5_III_Tagesbetreuung_2010_Rev1 3 2 5 2 4" xfId="17581" xr:uid="{00000000-0005-0000-0000-0000BB1C0000}"/>
    <cellStyle name="5_III_Tagesbetreuung_2010_Rev1 3 2 5 2 4 2" xfId="24718" xr:uid="{00000000-0005-0000-0000-0000BC1C0000}"/>
    <cellStyle name="5_III_Tagesbetreuung_2010_Rev1 3 2 5 2 4 2 2" xfId="39033" xr:uid="{00000000-0005-0000-0000-0000BD1C0000}"/>
    <cellStyle name="5_III_Tagesbetreuung_2010_Rev1 3 2 5 2 4 3" xfId="31896" xr:uid="{00000000-0005-0000-0000-0000BE1C0000}"/>
    <cellStyle name="5_III_Tagesbetreuung_2010_Rev1 3 2 6" xfId="12854" xr:uid="{00000000-0005-0000-0000-0000BF1C0000}"/>
    <cellStyle name="5_III_Tagesbetreuung_2010_Rev1 3 2 6 2" xfId="13884" xr:uid="{00000000-0005-0000-0000-0000C01C0000}"/>
    <cellStyle name="5_III_Tagesbetreuung_2010_Rev1 3 2 6 2 2" xfId="16253" xr:uid="{00000000-0005-0000-0000-0000C11C0000}"/>
    <cellStyle name="5_III_Tagesbetreuung_2010_Rev1 3 2 6 2 2 2" xfId="23412" xr:uid="{00000000-0005-0000-0000-0000C21C0000}"/>
    <cellStyle name="5_III_Tagesbetreuung_2010_Rev1 3 2 6 2 2 2 2" xfId="37727" xr:uid="{00000000-0005-0000-0000-0000C31C0000}"/>
    <cellStyle name="5_III_Tagesbetreuung_2010_Rev1 3 2 6 2 2 3" xfId="30568" xr:uid="{00000000-0005-0000-0000-0000C41C0000}"/>
    <cellStyle name="5_III_Tagesbetreuung_2010_Rev1 3 2 6 2 3" xfId="18607" xr:uid="{00000000-0005-0000-0000-0000C51C0000}"/>
    <cellStyle name="5_III_Tagesbetreuung_2010_Rev1 3 2 6 2 3 2" xfId="25744" xr:uid="{00000000-0005-0000-0000-0000C61C0000}"/>
    <cellStyle name="5_III_Tagesbetreuung_2010_Rev1 3 2 6 2 3 2 2" xfId="40059" xr:uid="{00000000-0005-0000-0000-0000C71C0000}"/>
    <cellStyle name="5_III_Tagesbetreuung_2010_Rev1 3 2 6 2 3 3" xfId="32922" xr:uid="{00000000-0005-0000-0000-0000C81C0000}"/>
    <cellStyle name="5_III_Tagesbetreuung_2010_Rev1 3 2 6 2 4" xfId="20054" xr:uid="{00000000-0005-0000-0000-0000C91C0000}"/>
    <cellStyle name="5_III_Tagesbetreuung_2010_Rev1 3 2 6 2 4 2" xfId="27191" xr:uid="{00000000-0005-0000-0000-0000CA1C0000}"/>
    <cellStyle name="5_III_Tagesbetreuung_2010_Rev1 3 2 6 2 4 2 2" xfId="41506" xr:uid="{00000000-0005-0000-0000-0000CB1C0000}"/>
    <cellStyle name="5_III_Tagesbetreuung_2010_Rev1 3 2 6 2 4 3" xfId="34369" xr:uid="{00000000-0005-0000-0000-0000CC1C0000}"/>
    <cellStyle name="5_III_Tagesbetreuung_2010_Rev1 3 2 6 2 5" xfId="21269" xr:uid="{00000000-0005-0000-0000-0000CD1C0000}"/>
    <cellStyle name="5_III_Tagesbetreuung_2010_Rev1 3 2 6 2 5 2" xfId="35584" xr:uid="{00000000-0005-0000-0000-0000CE1C0000}"/>
    <cellStyle name="5_III_Tagesbetreuung_2010_Rev1 3 2 6 2 6" xfId="28406" xr:uid="{00000000-0005-0000-0000-0000CF1C0000}"/>
    <cellStyle name="5_III_Tagesbetreuung_2010_Rev1 3 2 6 3" xfId="15223" xr:uid="{00000000-0005-0000-0000-0000D01C0000}"/>
    <cellStyle name="5_III_Tagesbetreuung_2010_Rev1 3 2 6 3 2" xfId="22382" xr:uid="{00000000-0005-0000-0000-0000D11C0000}"/>
    <cellStyle name="5_III_Tagesbetreuung_2010_Rev1 3 2 6 3 2 2" xfId="36697" xr:uid="{00000000-0005-0000-0000-0000D21C0000}"/>
    <cellStyle name="5_III_Tagesbetreuung_2010_Rev1 3 2 6 3 3" xfId="29538" xr:uid="{00000000-0005-0000-0000-0000D31C0000}"/>
    <cellStyle name="5_III_Tagesbetreuung_2010_Rev1 3 2 6 4" xfId="17577" xr:uid="{00000000-0005-0000-0000-0000D41C0000}"/>
    <cellStyle name="5_III_Tagesbetreuung_2010_Rev1 3 2 6 4 2" xfId="24714" xr:uid="{00000000-0005-0000-0000-0000D51C0000}"/>
    <cellStyle name="5_III_Tagesbetreuung_2010_Rev1 3 2 6 4 2 2" xfId="39029" xr:uid="{00000000-0005-0000-0000-0000D61C0000}"/>
    <cellStyle name="5_III_Tagesbetreuung_2010_Rev1 3 2 6 4 3" xfId="31892" xr:uid="{00000000-0005-0000-0000-0000D71C0000}"/>
    <cellStyle name="5_III_Tagesbetreuung_2010_Rev1 3 3" xfId="668" xr:uid="{00000000-0005-0000-0000-0000D81C0000}"/>
    <cellStyle name="5_III_Tagesbetreuung_2010_Rev1 3 3 2" xfId="12859" xr:uid="{00000000-0005-0000-0000-0000D91C0000}"/>
    <cellStyle name="5_III_Tagesbetreuung_2010_Rev1 3 3 2 2" xfId="14466" xr:uid="{00000000-0005-0000-0000-0000DA1C0000}"/>
    <cellStyle name="5_III_Tagesbetreuung_2010_Rev1 3 3 2 2 2" xfId="16835" xr:uid="{00000000-0005-0000-0000-0000DB1C0000}"/>
    <cellStyle name="5_III_Tagesbetreuung_2010_Rev1 3 3 2 2 2 2" xfId="23994" xr:uid="{00000000-0005-0000-0000-0000DC1C0000}"/>
    <cellStyle name="5_III_Tagesbetreuung_2010_Rev1 3 3 2 2 2 2 2" xfId="38309" xr:uid="{00000000-0005-0000-0000-0000DD1C0000}"/>
    <cellStyle name="5_III_Tagesbetreuung_2010_Rev1 3 3 2 2 2 3" xfId="31150" xr:uid="{00000000-0005-0000-0000-0000DE1C0000}"/>
    <cellStyle name="5_III_Tagesbetreuung_2010_Rev1 3 3 2 2 3" xfId="19189" xr:uid="{00000000-0005-0000-0000-0000DF1C0000}"/>
    <cellStyle name="5_III_Tagesbetreuung_2010_Rev1 3 3 2 2 3 2" xfId="26326" xr:uid="{00000000-0005-0000-0000-0000E01C0000}"/>
    <cellStyle name="5_III_Tagesbetreuung_2010_Rev1 3 3 2 2 3 2 2" xfId="40641" xr:uid="{00000000-0005-0000-0000-0000E11C0000}"/>
    <cellStyle name="5_III_Tagesbetreuung_2010_Rev1 3 3 2 2 3 3" xfId="33504" xr:uid="{00000000-0005-0000-0000-0000E21C0000}"/>
    <cellStyle name="5_III_Tagesbetreuung_2010_Rev1 3 3 2 2 4" xfId="20496" xr:uid="{00000000-0005-0000-0000-0000E31C0000}"/>
    <cellStyle name="5_III_Tagesbetreuung_2010_Rev1 3 3 2 2 4 2" xfId="27633" xr:uid="{00000000-0005-0000-0000-0000E41C0000}"/>
    <cellStyle name="5_III_Tagesbetreuung_2010_Rev1 3 3 2 2 4 2 2" xfId="41948" xr:uid="{00000000-0005-0000-0000-0000E51C0000}"/>
    <cellStyle name="5_III_Tagesbetreuung_2010_Rev1 3 3 2 2 4 3" xfId="34811" xr:uid="{00000000-0005-0000-0000-0000E61C0000}"/>
    <cellStyle name="5_III_Tagesbetreuung_2010_Rev1 3 3 2 2 5" xfId="21711" xr:uid="{00000000-0005-0000-0000-0000E71C0000}"/>
    <cellStyle name="5_III_Tagesbetreuung_2010_Rev1 3 3 2 2 5 2" xfId="36026" xr:uid="{00000000-0005-0000-0000-0000E81C0000}"/>
    <cellStyle name="5_III_Tagesbetreuung_2010_Rev1 3 3 2 2 6" xfId="28848" xr:uid="{00000000-0005-0000-0000-0000E91C0000}"/>
    <cellStyle name="5_III_Tagesbetreuung_2010_Rev1 3 3 2 3" xfId="15228" xr:uid="{00000000-0005-0000-0000-0000EA1C0000}"/>
    <cellStyle name="5_III_Tagesbetreuung_2010_Rev1 3 3 2 3 2" xfId="22387" xr:uid="{00000000-0005-0000-0000-0000EB1C0000}"/>
    <cellStyle name="5_III_Tagesbetreuung_2010_Rev1 3 3 2 3 2 2" xfId="36702" xr:uid="{00000000-0005-0000-0000-0000EC1C0000}"/>
    <cellStyle name="5_III_Tagesbetreuung_2010_Rev1 3 3 2 3 3" xfId="29543" xr:uid="{00000000-0005-0000-0000-0000ED1C0000}"/>
    <cellStyle name="5_III_Tagesbetreuung_2010_Rev1 3 3 2 4" xfId="17582" xr:uid="{00000000-0005-0000-0000-0000EE1C0000}"/>
    <cellStyle name="5_III_Tagesbetreuung_2010_Rev1 3 3 2 4 2" xfId="24719" xr:uid="{00000000-0005-0000-0000-0000EF1C0000}"/>
    <cellStyle name="5_III_Tagesbetreuung_2010_Rev1 3 3 2 4 2 2" xfId="39034" xr:uid="{00000000-0005-0000-0000-0000F01C0000}"/>
    <cellStyle name="5_III_Tagesbetreuung_2010_Rev1 3 3 2 4 3" xfId="31897" xr:uid="{00000000-0005-0000-0000-0000F11C0000}"/>
    <cellStyle name="5_III_Tagesbetreuung_2010_Rev1 3 4" xfId="669" xr:uid="{00000000-0005-0000-0000-0000F21C0000}"/>
    <cellStyle name="5_III_Tagesbetreuung_2010_Rev1 3 4 2" xfId="12860" xr:uid="{00000000-0005-0000-0000-0000F31C0000}"/>
    <cellStyle name="5_III_Tagesbetreuung_2010_Rev1 3 4 2 2" xfId="14839" xr:uid="{00000000-0005-0000-0000-0000F41C0000}"/>
    <cellStyle name="5_III_Tagesbetreuung_2010_Rev1 3 4 2 2 2" xfId="17202" xr:uid="{00000000-0005-0000-0000-0000F51C0000}"/>
    <cellStyle name="5_III_Tagesbetreuung_2010_Rev1 3 4 2 2 2 2" xfId="24339" xr:uid="{00000000-0005-0000-0000-0000F61C0000}"/>
    <cellStyle name="5_III_Tagesbetreuung_2010_Rev1 3 4 2 2 2 2 2" xfId="38654" xr:uid="{00000000-0005-0000-0000-0000F71C0000}"/>
    <cellStyle name="5_III_Tagesbetreuung_2010_Rev1 3 4 2 2 2 3" xfId="31517" xr:uid="{00000000-0005-0000-0000-0000F81C0000}"/>
    <cellStyle name="5_III_Tagesbetreuung_2010_Rev1 3 4 2 2 3" xfId="19556" xr:uid="{00000000-0005-0000-0000-0000F91C0000}"/>
    <cellStyle name="5_III_Tagesbetreuung_2010_Rev1 3 4 2 2 3 2" xfId="26693" xr:uid="{00000000-0005-0000-0000-0000FA1C0000}"/>
    <cellStyle name="5_III_Tagesbetreuung_2010_Rev1 3 4 2 2 3 2 2" xfId="41008" xr:uid="{00000000-0005-0000-0000-0000FB1C0000}"/>
    <cellStyle name="5_III_Tagesbetreuung_2010_Rev1 3 4 2 2 3 3" xfId="33871" xr:uid="{00000000-0005-0000-0000-0000FC1C0000}"/>
    <cellStyle name="5_III_Tagesbetreuung_2010_Rev1 3 4 2 2 4" xfId="20832" xr:uid="{00000000-0005-0000-0000-0000FD1C0000}"/>
    <cellStyle name="5_III_Tagesbetreuung_2010_Rev1 3 4 2 2 4 2" xfId="27969" xr:uid="{00000000-0005-0000-0000-0000FE1C0000}"/>
    <cellStyle name="5_III_Tagesbetreuung_2010_Rev1 3 4 2 2 4 2 2" xfId="42284" xr:uid="{00000000-0005-0000-0000-0000FF1C0000}"/>
    <cellStyle name="5_III_Tagesbetreuung_2010_Rev1 3 4 2 2 4 3" xfId="35147" xr:uid="{00000000-0005-0000-0000-0000001D0000}"/>
    <cellStyle name="5_III_Tagesbetreuung_2010_Rev1 3 4 2 2 5" xfId="22008" xr:uid="{00000000-0005-0000-0000-0000011D0000}"/>
    <cellStyle name="5_III_Tagesbetreuung_2010_Rev1 3 4 2 2 5 2" xfId="36323" xr:uid="{00000000-0005-0000-0000-0000021D0000}"/>
    <cellStyle name="5_III_Tagesbetreuung_2010_Rev1 3 4 2 2 6" xfId="29164" xr:uid="{00000000-0005-0000-0000-0000031D0000}"/>
    <cellStyle name="5_III_Tagesbetreuung_2010_Rev1 3 4 2 3" xfId="15229" xr:uid="{00000000-0005-0000-0000-0000041D0000}"/>
    <cellStyle name="5_III_Tagesbetreuung_2010_Rev1 3 4 2 3 2" xfId="22388" xr:uid="{00000000-0005-0000-0000-0000051D0000}"/>
    <cellStyle name="5_III_Tagesbetreuung_2010_Rev1 3 4 2 3 2 2" xfId="36703" xr:uid="{00000000-0005-0000-0000-0000061D0000}"/>
    <cellStyle name="5_III_Tagesbetreuung_2010_Rev1 3 4 2 3 3" xfId="29544" xr:uid="{00000000-0005-0000-0000-0000071D0000}"/>
    <cellStyle name="5_III_Tagesbetreuung_2010_Rev1 3 4 2 4" xfId="17583" xr:uid="{00000000-0005-0000-0000-0000081D0000}"/>
    <cellStyle name="5_III_Tagesbetreuung_2010_Rev1 3 4 2 4 2" xfId="24720" xr:uid="{00000000-0005-0000-0000-0000091D0000}"/>
    <cellStyle name="5_III_Tagesbetreuung_2010_Rev1 3 4 2 4 2 2" xfId="39035" xr:uid="{00000000-0005-0000-0000-00000A1D0000}"/>
    <cellStyle name="5_III_Tagesbetreuung_2010_Rev1 3 4 2 4 3" xfId="31898" xr:uid="{00000000-0005-0000-0000-00000B1D0000}"/>
    <cellStyle name="5_III_Tagesbetreuung_2010_Rev1 3 5" xfId="670" xr:uid="{00000000-0005-0000-0000-00000C1D0000}"/>
    <cellStyle name="5_III_Tagesbetreuung_2010_Rev1 3 5 2" xfId="12861" xr:uid="{00000000-0005-0000-0000-00000D1D0000}"/>
    <cellStyle name="5_III_Tagesbetreuung_2010_Rev1 3 5 2 2" xfId="14848" xr:uid="{00000000-0005-0000-0000-00000E1D0000}"/>
    <cellStyle name="5_III_Tagesbetreuung_2010_Rev1 3 5 2 2 2" xfId="17211" xr:uid="{00000000-0005-0000-0000-00000F1D0000}"/>
    <cellStyle name="5_III_Tagesbetreuung_2010_Rev1 3 5 2 2 2 2" xfId="24348" xr:uid="{00000000-0005-0000-0000-0000101D0000}"/>
    <cellStyle name="5_III_Tagesbetreuung_2010_Rev1 3 5 2 2 2 2 2" xfId="38663" xr:uid="{00000000-0005-0000-0000-0000111D0000}"/>
    <cellStyle name="5_III_Tagesbetreuung_2010_Rev1 3 5 2 2 2 3" xfId="31526" xr:uid="{00000000-0005-0000-0000-0000121D0000}"/>
    <cellStyle name="5_III_Tagesbetreuung_2010_Rev1 3 5 2 2 3" xfId="19565" xr:uid="{00000000-0005-0000-0000-0000131D0000}"/>
    <cellStyle name="5_III_Tagesbetreuung_2010_Rev1 3 5 2 2 3 2" xfId="26702" xr:uid="{00000000-0005-0000-0000-0000141D0000}"/>
    <cellStyle name="5_III_Tagesbetreuung_2010_Rev1 3 5 2 2 3 2 2" xfId="41017" xr:uid="{00000000-0005-0000-0000-0000151D0000}"/>
    <cellStyle name="5_III_Tagesbetreuung_2010_Rev1 3 5 2 2 3 3" xfId="33880" xr:uid="{00000000-0005-0000-0000-0000161D0000}"/>
    <cellStyle name="5_III_Tagesbetreuung_2010_Rev1 3 5 2 2 4" xfId="20841" xr:uid="{00000000-0005-0000-0000-0000171D0000}"/>
    <cellStyle name="5_III_Tagesbetreuung_2010_Rev1 3 5 2 2 4 2" xfId="27978" xr:uid="{00000000-0005-0000-0000-0000181D0000}"/>
    <cellStyle name="5_III_Tagesbetreuung_2010_Rev1 3 5 2 2 4 2 2" xfId="42293" xr:uid="{00000000-0005-0000-0000-0000191D0000}"/>
    <cellStyle name="5_III_Tagesbetreuung_2010_Rev1 3 5 2 2 4 3" xfId="35156" xr:uid="{00000000-0005-0000-0000-00001A1D0000}"/>
    <cellStyle name="5_III_Tagesbetreuung_2010_Rev1 3 5 2 2 5" xfId="22017" xr:uid="{00000000-0005-0000-0000-00001B1D0000}"/>
    <cellStyle name="5_III_Tagesbetreuung_2010_Rev1 3 5 2 2 5 2" xfId="36332" xr:uid="{00000000-0005-0000-0000-00001C1D0000}"/>
    <cellStyle name="5_III_Tagesbetreuung_2010_Rev1 3 5 2 2 6" xfId="29173" xr:uid="{00000000-0005-0000-0000-00001D1D0000}"/>
    <cellStyle name="5_III_Tagesbetreuung_2010_Rev1 3 5 2 3" xfId="15230" xr:uid="{00000000-0005-0000-0000-00001E1D0000}"/>
    <cellStyle name="5_III_Tagesbetreuung_2010_Rev1 3 5 2 3 2" xfId="22389" xr:uid="{00000000-0005-0000-0000-00001F1D0000}"/>
    <cellStyle name="5_III_Tagesbetreuung_2010_Rev1 3 5 2 3 2 2" xfId="36704" xr:uid="{00000000-0005-0000-0000-0000201D0000}"/>
    <cellStyle name="5_III_Tagesbetreuung_2010_Rev1 3 5 2 3 3" xfId="29545" xr:uid="{00000000-0005-0000-0000-0000211D0000}"/>
    <cellStyle name="5_III_Tagesbetreuung_2010_Rev1 3 5 2 4" xfId="17584" xr:uid="{00000000-0005-0000-0000-0000221D0000}"/>
    <cellStyle name="5_III_Tagesbetreuung_2010_Rev1 3 5 2 4 2" xfId="24721" xr:uid="{00000000-0005-0000-0000-0000231D0000}"/>
    <cellStyle name="5_III_Tagesbetreuung_2010_Rev1 3 5 2 4 2 2" xfId="39036" xr:uid="{00000000-0005-0000-0000-0000241D0000}"/>
    <cellStyle name="5_III_Tagesbetreuung_2010_Rev1 3 5 2 4 3" xfId="31899" xr:uid="{00000000-0005-0000-0000-0000251D0000}"/>
    <cellStyle name="5_III_Tagesbetreuung_2010_Rev1 3 6" xfId="671" xr:uid="{00000000-0005-0000-0000-0000261D0000}"/>
    <cellStyle name="5_III_Tagesbetreuung_2010_Rev1 3 6 2" xfId="12862" xr:uid="{00000000-0005-0000-0000-0000271D0000}"/>
    <cellStyle name="5_III_Tagesbetreuung_2010_Rev1 3 6 2 2" xfId="13869" xr:uid="{00000000-0005-0000-0000-0000281D0000}"/>
    <cellStyle name="5_III_Tagesbetreuung_2010_Rev1 3 6 2 2 2" xfId="16238" xr:uid="{00000000-0005-0000-0000-0000291D0000}"/>
    <cellStyle name="5_III_Tagesbetreuung_2010_Rev1 3 6 2 2 2 2" xfId="23397" xr:uid="{00000000-0005-0000-0000-00002A1D0000}"/>
    <cellStyle name="5_III_Tagesbetreuung_2010_Rev1 3 6 2 2 2 2 2" xfId="37712" xr:uid="{00000000-0005-0000-0000-00002B1D0000}"/>
    <cellStyle name="5_III_Tagesbetreuung_2010_Rev1 3 6 2 2 2 3" xfId="30553" xr:uid="{00000000-0005-0000-0000-00002C1D0000}"/>
    <cellStyle name="5_III_Tagesbetreuung_2010_Rev1 3 6 2 2 3" xfId="18592" xr:uid="{00000000-0005-0000-0000-00002D1D0000}"/>
    <cellStyle name="5_III_Tagesbetreuung_2010_Rev1 3 6 2 2 3 2" xfId="25729" xr:uid="{00000000-0005-0000-0000-00002E1D0000}"/>
    <cellStyle name="5_III_Tagesbetreuung_2010_Rev1 3 6 2 2 3 2 2" xfId="40044" xr:uid="{00000000-0005-0000-0000-00002F1D0000}"/>
    <cellStyle name="5_III_Tagesbetreuung_2010_Rev1 3 6 2 2 3 3" xfId="32907" xr:uid="{00000000-0005-0000-0000-0000301D0000}"/>
    <cellStyle name="5_III_Tagesbetreuung_2010_Rev1 3 6 2 2 4" xfId="20039" xr:uid="{00000000-0005-0000-0000-0000311D0000}"/>
    <cellStyle name="5_III_Tagesbetreuung_2010_Rev1 3 6 2 2 4 2" xfId="27176" xr:uid="{00000000-0005-0000-0000-0000321D0000}"/>
    <cellStyle name="5_III_Tagesbetreuung_2010_Rev1 3 6 2 2 4 2 2" xfId="41491" xr:uid="{00000000-0005-0000-0000-0000331D0000}"/>
    <cellStyle name="5_III_Tagesbetreuung_2010_Rev1 3 6 2 2 4 3" xfId="34354" xr:uid="{00000000-0005-0000-0000-0000341D0000}"/>
    <cellStyle name="5_III_Tagesbetreuung_2010_Rev1 3 6 2 2 5" xfId="21254" xr:uid="{00000000-0005-0000-0000-0000351D0000}"/>
    <cellStyle name="5_III_Tagesbetreuung_2010_Rev1 3 6 2 2 5 2" xfId="35569" xr:uid="{00000000-0005-0000-0000-0000361D0000}"/>
    <cellStyle name="5_III_Tagesbetreuung_2010_Rev1 3 6 2 2 6" xfId="28391" xr:uid="{00000000-0005-0000-0000-0000371D0000}"/>
    <cellStyle name="5_III_Tagesbetreuung_2010_Rev1 3 6 2 3" xfId="15231" xr:uid="{00000000-0005-0000-0000-0000381D0000}"/>
    <cellStyle name="5_III_Tagesbetreuung_2010_Rev1 3 6 2 3 2" xfId="22390" xr:uid="{00000000-0005-0000-0000-0000391D0000}"/>
    <cellStyle name="5_III_Tagesbetreuung_2010_Rev1 3 6 2 3 2 2" xfId="36705" xr:uid="{00000000-0005-0000-0000-00003A1D0000}"/>
    <cellStyle name="5_III_Tagesbetreuung_2010_Rev1 3 6 2 3 3" xfId="29546" xr:uid="{00000000-0005-0000-0000-00003B1D0000}"/>
    <cellStyle name="5_III_Tagesbetreuung_2010_Rev1 3 6 2 4" xfId="17585" xr:uid="{00000000-0005-0000-0000-00003C1D0000}"/>
    <cellStyle name="5_III_Tagesbetreuung_2010_Rev1 3 6 2 4 2" xfId="24722" xr:uid="{00000000-0005-0000-0000-00003D1D0000}"/>
    <cellStyle name="5_III_Tagesbetreuung_2010_Rev1 3 6 2 4 2 2" xfId="39037" xr:uid="{00000000-0005-0000-0000-00003E1D0000}"/>
    <cellStyle name="5_III_Tagesbetreuung_2010_Rev1 3 6 2 4 3" xfId="31900" xr:uid="{00000000-0005-0000-0000-00003F1D0000}"/>
    <cellStyle name="5_III_Tagesbetreuung_2010_Rev1 3 7" xfId="12853" xr:uid="{00000000-0005-0000-0000-0000401D0000}"/>
    <cellStyle name="5_III_Tagesbetreuung_2010_Rev1 3 7 2" xfId="14852" xr:uid="{00000000-0005-0000-0000-0000411D0000}"/>
    <cellStyle name="5_III_Tagesbetreuung_2010_Rev1 3 7 2 2" xfId="17215" xr:uid="{00000000-0005-0000-0000-0000421D0000}"/>
    <cellStyle name="5_III_Tagesbetreuung_2010_Rev1 3 7 2 2 2" xfId="24352" xr:uid="{00000000-0005-0000-0000-0000431D0000}"/>
    <cellStyle name="5_III_Tagesbetreuung_2010_Rev1 3 7 2 2 2 2" xfId="38667" xr:uid="{00000000-0005-0000-0000-0000441D0000}"/>
    <cellStyle name="5_III_Tagesbetreuung_2010_Rev1 3 7 2 2 3" xfId="31530" xr:uid="{00000000-0005-0000-0000-0000451D0000}"/>
    <cellStyle name="5_III_Tagesbetreuung_2010_Rev1 3 7 2 3" xfId="19569" xr:uid="{00000000-0005-0000-0000-0000461D0000}"/>
    <cellStyle name="5_III_Tagesbetreuung_2010_Rev1 3 7 2 3 2" xfId="26706" xr:uid="{00000000-0005-0000-0000-0000471D0000}"/>
    <cellStyle name="5_III_Tagesbetreuung_2010_Rev1 3 7 2 3 2 2" xfId="41021" xr:uid="{00000000-0005-0000-0000-0000481D0000}"/>
    <cellStyle name="5_III_Tagesbetreuung_2010_Rev1 3 7 2 3 3" xfId="33884" xr:uid="{00000000-0005-0000-0000-0000491D0000}"/>
    <cellStyle name="5_III_Tagesbetreuung_2010_Rev1 3 7 2 4" xfId="20845" xr:uid="{00000000-0005-0000-0000-00004A1D0000}"/>
    <cellStyle name="5_III_Tagesbetreuung_2010_Rev1 3 7 2 4 2" xfId="27982" xr:uid="{00000000-0005-0000-0000-00004B1D0000}"/>
    <cellStyle name="5_III_Tagesbetreuung_2010_Rev1 3 7 2 4 2 2" xfId="42297" xr:uid="{00000000-0005-0000-0000-00004C1D0000}"/>
    <cellStyle name="5_III_Tagesbetreuung_2010_Rev1 3 7 2 4 3" xfId="35160" xr:uid="{00000000-0005-0000-0000-00004D1D0000}"/>
    <cellStyle name="5_III_Tagesbetreuung_2010_Rev1 3 7 2 5" xfId="22021" xr:uid="{00000000-0005-0000-0000-00004E1D0000}"/>
    <cellStyle name="5_III_Tagesbetreuung_2010_Rev1 3 7 2 5 2" xfId="36336" xr:uid="{00000000-0005-0000-0000-00004F1D0000}"/>
    <cellStyle name="5_III_Tagesbetreuung_2010_Rev1 3 7 2 6" xfId="29177" xr:uid="{00000000-0005-0000-0000-0000501D0000}"/>
    <cellStyle name="5_III_Tagesbetreuung_2010_Rev1 3 7 3" xfId="15222" xr:uid="{00000000-0005-0000-0000-0000511D0000}"/>
    <cellStyle name="5_III_Tagesbetreuung_2010_Rev1 3 7 3 2" xfId="22381" xr:uid="{00000000-0005-0000-0000-0000521D0000}"/>
    <cellStyle name="5_III_Tagesbetreuung_2010_Rev1 3 7 3 2 2" xfId="36696" xr:uid="{00000000-0005-0000-0000-0000531D0000}"/>
    <cellStyle name="5_III_Tagesbetreuung_2010_Rev1 3 7 3 3" xfId="29537" xr:uid="{00000000-0005-0000-0000-0000541D0000}"/>
    <cellStyle name="5_III_Tagesbetreuung_2010_Rev1 3 7 4" xfId="17576" xr:uid="{00000000-0005-0000-0000-0000551D0000}"/>
    <cellStyle name="5_III_Tagesbetreuung_2010_Rev1 3 7 4 2" xfId="24713" xr:uid="{00000000-0005-0000-0000-0000561D0000}"/>
    <cellStyle name="5_III_Tagesbetreuung_2010_Rev1 3 7 4 2 2" xfId="39028" xr:uid="{00000000-0005-0000-0000-0000571D0000}"/>
    <cellStyle name="5_III_Tagesbetreuung_2010_Rev1 3 7 4 3" xfId="31891" xr:uid="{00000000-0005-0000-0000-0000581D0000}"/>
    <cellStyle name="5_III_Tagesbetreuung_2010_Rev1 4" xfId="672" xr:uid="{00000000-0005-0000-0000-0000591D0000}"/>
    <cellStyle name="5_III_Tagesbetreuung_2010_Rev1 4 2" xfId="673" xr:uid="{00000000-0005-0000-0000-00005A1D0000}"/>
    <cellStyle name="5_III_Tagesbetreuung_2010_Rev1 4 2 2" xfId="12864" xr:uid="{00000000-0005-0000-0000-00005B1D0000}"/>
    <cellStyle name="5_III_Tagesbetreuung_2010_Rev1 4 2 2 2" xfId="14135" xr:uid="{00000000-0005-0000-0000-00005C1D0000}"/>
    <cellStyle name="5_III_Tagesbetreuung_2010_Rev1 4 2 2 2 2" xfId="16504" xr:uid="{00000000-0005-0000-0000-00005D1D0000}"/>
    <cellStyle name="5_III_Tagesbetreuung_2010_Rev1 4 2 2 2 2 2" xfId="23663" xr:uid="{00000000-0005-0000-0000-00005E1D0000}"/>
    <cellStyle name="5_III_Tagesbetreuung_2010_Rev1 4 2 2 2 2 2 2" xfId="37978" xr:uid="{00000000-0005-0000-0000-00005F1D0000}"/>
    <cellStyle name="5_III_Tagesbetreuung_2010_Rev1 4 2 2 2 2 3" xfId="30819" xr:uid="{00000000-0005-0000-0000-0000601D0000}"/>
    <cellStyle name="5_III_Tagesbetreuung_2010_Rev1 4 2 2 2 3" xfId="18858" xr:uid="{00000000-0005-0000-0000-0000611D0000}"/>
    <cellStyle name="5_III_Tagesbetreuung_2010_Rev1 4 2 2 2 3 2" xfId="25995" xr:uid="{00000000-0005-0000-0000-0000621D0000}"/>
    <cellStyle name="5_III_Tagesbetreuung_2010_Rev1 4 2 2 2 3 2 2" xfId="40310" xr:uid="{00000000-0005-0000-0000-0000631D0000}"/>
    <cellStyle name="5_III_Tagesbetreuung_2010_Rev1 4 2 2 2 3 3" xfId="33173" xr:uid="{00000000-0005-0000-0000-0000641D0000}"/>
    <cellStyle name="5_III_Tagesbetreuung_2010_Rev1 4 2 2 2 4" xfId="20192" xr:uid="{00000000-0005-0000-0000-0000651D0000}"/>
    <cellStyle name="5_III_Tagesbetreuung_2010_Rev1 4 2 2 2 4 2" xfId="27329" xr:uid="{00000000-0005-0000-0000-0000661D0000}"/>
    <cellStyle name="5_III_Tagesbetreuung_2010_Rev1 4 2 2 2 4 2 2" xfId="41644" xr:uid="{00000000-0005-0000-0000-0000671D0000}"/>
    <cellStyle name="5_III_Tagesbetreuung_2010_Rev1 4 2 2 2 4 3" xfId="34507" xr:uid="{00000000-0005-0000-0000-0000681D0000}"/>
    <cellStyle name="5_III_Tagesbetreuung_2010_Rev1 4 2 2 2 5" xfId="21407" xr:uid="{00000000-0005-0000-0000-0000691D0000}"/>
    <cellStyle name="5_III_Tagesbetreuung_2010_Rev1 4 2 2 2 5 2" xfId="35722" xr:uid="{00000000-0005-0000-0000-00006A1D0000}"/>
    <cellStyle name="5_III_Tagesbetreuung_2010_Rev1 4 2 2 2 6" xfId="28544" xr:uid="{00000000-0005-0000-0000-00006B1D0000}"/>
    <cellStyle name="5_III_Tagesbetreuung_2010_Rev1 4 2 2 3" xfId="15233" xr:uid="{00000000-0005-0000-0000-00006C1D0000}"/>
    <cellStyle name="5_III_Tagesbetreuung_2010_Rev1 4 2 2 3 2" xfId="22392" xr:uid="{00000000-0005-0000-0000-00006D1D0000}"/>
    <cellStyle name="5_III_Tagesbetreuung_2010_Rev1 4 2 2 3 2 2" xfId="36707" xr:uid="{00000000-0005-0000-0000-00006E1D0000}"/>
    <cellStyle name="5_III_Tagesbetreuung_2010_Rev1 4 2 2 3 3" xfId="29548" xr:uid="{00000000-0005-0000-0000-00006F1D0000}"/>
    <cellStyle name="5_III_Tagesbetreuung_2010_Rev1 4 2 2 4" xfId="17587" xr:uid="{00000000-0005-0000-0000-0000701D0000}"/>
    <cellStyle name="5_III_Tagesbetreuung_2010_Rev1 4 2 2 4 2" xfId="24724" xr:uid="{00000000-0005-0000-0000-0000711D0000}"/>
    <cellStyle name="5_III_Tagesbetreuung_2010_Rev1 4 2 2 4 2 2" xfId="39039" xr:uid="{00000000-0005-0000-0000-0000721D0000}"/>
    <cellStyle name="5_III_Tagesbetreuung_2010_Rev1 4 2 2 4 3" xfId="31902" xr:uid="{00000000-0005-0000-0000-0000731D0000}"/>
    <cellStyle name="5_III_Tagesbetreuung_2010_Rev1 4 3" xfId="674" xr:uid="{00000000-0005-0000-0000-0000741D0000}"/>
    <cellStyle name="5_III_Tagesbetreuung_2010_Rev1 4 3 2" xfId="12865" xr:uid="{00000000-0005-0000-0000-0000751D0000}"/>
    <cellStyle name="5_III_Tagesbetreuung_2010_Rev1 4 3 2 2" xfId="14846" xr:uid="{00000000-0005-0000-0000-0000761D0000}"/>
    <cellStyle name="5_III_Tagesbetreuung_2010_Rev1 4 3 2 2 2" xfId="17209" xr:uid="{00000000-0005-0000-0000-0000771D0000}"/>
    <cellStyle name="5_III_Tagesbetreuung_2010_Rev1 4 3 2 2 2 2" xfId="24346" xr:uid="{00000000-0005-0000-0000-0000781D0000}"/>
    <cellStyle name="5_III_Tagesbetreuung_2010_Rev1 4 3 2 2 2 2 2" xfId="38661" xr:uid="{00000000-0005-0000-0000-0000791D0000}"/>
    <cellStyle name="5_III_Tagesbetreuung_2010_Rev1 4 3 2 2 2 3" xfId="31524" xr:uid="{00000000-0005-0000-0000-00007A1D0000}"/>
    <cellStyle name="5_III_Tagesbetreuung_2010_Rev1 4 3 2 2 3" xfId="19563" xr:uid="{00000000-0005-0000-0000-00007B1D0000}"/>
    <cellStyle name="5_III_Tagesbetreuung_2010_Rev1 4 3 2 2 3 2" xfId="26700" xr:uid="{00000000-0005-0000-0000-00007C1D0000}"/>
    <cellStyle name="5_III_Tagesbetreuung_2010_Rev1 4 3 2 2 3 2 2" xfId="41015" xr:uid="{00000000-0005-0000-0000-00007D1D0000}"/>
    <cellStyle name="5_III_Tagesbetreuung_2010_Rev1 4 3 2 2 3 3" xfId="33878" xr:uid="{00000000-0005-0000-0000-00007E1D0000}"/>
    <cellStyle name="5_III_Tagesbetreuung_2010_Rev1 4 3 2 2 4" xfId="20839" xr:uid="{00000000-0005-0000-0000-00007F1D0000}"/>
    <cellStyle name="5_III_Tagesbetreuung_2010_Rev1 4 3 2 2 4 2" xfId="27976" xr:uid="{00000000-0005-0000-0000-0000801D0000}"/>
    <cellStyle name="5_III_Tagesbetreuung_2010_Rev1 4 3 2 2 4 2 2" xfId="42291" xr:uid="{00000000-0005-0000-0000-0000811D0000}"/>
    <cellStyle name="5_III_Tagesbetreuung_2010_Rev1 4 3 2 2 4 3" xfId="35154" xr:uid="{00000000-0005-0000-0000-0000821D0000}"/>
    <cellStyle name="5_III_Tagesbetreuung_2010_Rev1 4 3 2 2 5" xfId="22015" xr:uid="{00000000-0005-0000-0000-0000831D0000}"/>
    <cellStyle name="5_III_Tagesbetreuung_2010_Rev1 4 3 2 2 5 2" xfId="36330" xr:uid="{00000000-0005-0000-0000-0000841D0000}"/>
    <cellStyle name="5_III_Tagesbetreuung_2010_Rev1 4 3 2 2 6" xfId="29171" xr:uid="{00000000-0005-0000-0000-0000851D0000}"/>
    <cellStyle name="5_III_Tagesbetreuung_2010_Rev1 4 3 2 3" xfId="15234" xr:uid="{00000000-0005-0000-0000-0000861D0000}"/>
    <cellStyle name="5_III_Tagesbetreuung_2010_Rev1 4 3 2 3 2" xfId="22393" xr:uid="{00000000-0005-0000-0000-0000871D0000}"/>
    <cellStyle name="5_III_Tagesbetreuung_2010_Rev1 4 3 2 3 2 2" xfId="36708" xr:uid="{00000000-0005-0000-0000-0000881D0000}"/>
    <cellStyle name="5_III_Tagesbetreuung_2010_Rev1 4 3 2 3 3" xfId="29549" xr:uid="{00000000-0005-0000-0000-0000891D0000}"/>
    <cellStyle name="5_III_Tagesbetreuung_2010_Rev1 4 3 2 4" xfId="17588" xr:uid="{00000000-0005-0000-0000-00008A1D0000}"/>
    <cellStyle name="5_III_Tagesbetreuung_2010_Rev1 4 3 2 4 2" xfId="24725" xr:uid="{00000000-0005-0000-0000-00008B1D0000}"/>
    <cellStyle name="5_III_Tagesbetreuung_2010_Rev1 4 3 2 4 2 2" xfId="39040" xr:uid="{00000000-0005-0000-0000-00008C1D0000}"/>
    <cellStyle name="5_III_Tagesbetreuung_2010_Rev1 4 3 2 4 3" xfId="31903" xr:uid="{00000000-0005-0000-0000-00008D1D0000}"/>
    <cellStyle name="5_III_Tagesbetreuung_2010_Rev1 4 4" xfId="675" xr:uid="{00000000-0005-0000-0000-00008E1D0000}"/>
    <cellStyle name="5_III_Tagesbetreuung_2010_Rev1 4 4 2" xfId="12866" xr:uid="{00000000-0005-0000-0000-00008F1D0000}"/>
    <cellStyle name="5_III_Tagesbetreuung_2010_Rev1 4 4 2 2" xfId="14467" xr:uid="{00000000-0005-0000-0000-0000901D0000}"/>
    <cellStyle name="5_III_Tagesbetreuung_2010_Rev1 4 4 2 2 2" xfId="16836" xr:uid="{00000000-0005-0000-0000-0000911D0000}"/>
    <cellStyle name="5_III_Tagesbetreuung_2010_Rev1 4 4 2 2 2 2" xfId="23995" xr:uid="{00000000-0005-0000-0000-0000921D0000}"/>
    <cellStyle name="5_III_Tagesbetreuung_2010_Rev1 4 4 2 2 2 2 2" xfId="38310" xr:uid="{00000000-0005-0000-0000-0000931D0000}"/>
    <cellStyle name="5_III_Tagesbetreuung_2010_Rev1 4 4 2 2 2 3" xfId="31151" xr:uid="{00000000-0005-0000-0000-0000941D0000}"/>
    <cellStyle name="5_III_Tagesbetreuung_2010_Rev1 4 4 2 2 3" xfId="19190" xr:uid="{00000000-0005-0000-0000-0000951D0000}"/>
    <cellStyle name="5_III_Tagesbetreuung_2010_Rev1 4 4 2 2 3 2" xfId="26327" xr:uid="{00000000-0005-0000-0000-0000961D0000}"/>
    <cellStyle name="5_III_Tagesbetreuung_2010_Rev1 4 4 2 2 3 2 2" xfId="40642" xr:uid="{00000000-0005-0000-0000-0000971D0000}"/>
    <cellStyle name="5_III_Tagesbetreuung_2010_Rev1 4 4 2 2 3 3" xfId="33505" xr:uid="{00000000-0005-0000-0000-0000981D0000}"/>
    <cellStyle name="5_III_Tagesbetreuung_2010_Rev1 4 4 2 2 4" xfId="20497" xr:uid="{00000000-0005-0000-0000-0000991D0000}"/>
    <cellStyle name="5_III_Tagesbetreuung_2010_Rev1 4 4 2 2 4 2" xfId="27634" xr:uid="{00000000-0005-0000-0000-00009A1D0000}"/>
    <cellStyle name="5_III_Tagesbetreuung_2010_Rev1 4 4 2 2 4 2 2" xfId="41949" xr:uid="{00000000-0005-0000-0000-00009B1D0000}"/>
    <cellStyle name="5_III_Tagesbetreuung_2010_Rev1 4 4 2 2 4 3" xfId="34812" xr:uid="{00000000-0005-0000-0000-00009C1D0000}"/>
    <cellStyle name="5_III_Tagesbetreuung_2010_Rev1 4 4 2 2 5" xfId="21712" xr:uid="{00000000-0005-0000-0000-00009D1D0000}"/>
    <cellStyle name="5_III_Tagesbetreuung_2010_Rev1 4 4 2 2 5 2" xfId="36027" xr:uid="{00000000-0005-0000-0000-00009E1D0000}"/>
    <cellStyle name="5_III_Tagesbetreuung_2010_Rev1 4 4 2 2 6" xfId="28849" xr:uid="{00000000-0005-0000-0000-00009F1D0000}"/>
    <cellStyle name="5_III_Tagesbetreuung_2010_Rev1 4 4 2 3" xfId="15235" xr:uid="{00000000-0005-0000-0000-0000A01D0000}"/>
    <cellStyle name="5_III_Tagesbetreuung_2010_Rev1 4 4 2 3 2" xfId="22394" xr:uid="{00000000-0005-0000-0000-0000A11D0000}"/>
    <cellStyle name="5_III_Tagesbetreuung_2010_Rev1 4 4 2 3 2 2" xfId="36709" xr:uid="{00000000-0005-0000-0000-0000A21D0000}"/>
    <cellStyle name="5_III_Tagesbetreuung_2010_Rev1 4 4 2 3 3" xfId="29550" xr:uid="{00000000-0005-0000-0000-0000A31D0000}"/>
    <cellStyle name="5_III_Tagesbetreuung_2010_Rev1 4 4 2 4" xfId="17589" xr:uid="{00000000-0005-0000-0000-0000A41D0000}"/>
    <cellStyle name="5_III_Tagesbetreuung_2010_Rev1 4 4 2 4 2" xfId="24726" xr:uid="{00000000-0005-0000-0000-0000A51D0000}"/>
    <cellStyle name="5_III_Tagesbetreuung_2010_Rev1 4 4 2 4 2 2" xfId="39041" xr:uid="{00000000-0005-0000-0000-0000A61D0000}"/>
    <cellStyle name="5_III_Tagesbetreuung_2010_Rev1 4 4 2 4 3" xfId="31904" xr:uid="{00000000-0005-0000-0000-0000A71D0000}"/>
    <cellStyle name="5_III_Tagesbetreuung_2010_Rev1 4 5" xfId="676" xr:uid="{00000000-0005-0000-0000-0000A81D0000}"/>
    <cellStyle name="5_III_Tagesbetreuung_2010_Rev1 4 5 2" xfId="12867" xr:uid="{00000000-0005-0000-0000-0000A91D0000}"/>
    <cellStyle name="5_III_Tagesbetreuung_2010_Rev1 4 5 2 2" xfId="14845" xr:uid="{00000000-0005-0000-0000-0000AA1D0000}"/>
    <cellStyle name="5_III_Tagesbetreuung_2010_Rev1 4 5 2 2 2" xfId="17208" xr:uid="{00000000-0005-0000-0000-0000AB1D0000}"/>
    <cellStyle name="5_III_Tagesbetreuung_2010_Rev1 4 5 2 2 2 2" xfId="24345" xr:uid="{00000000-0005-0000-0000-0000AC1D0000}"/>
    <cellStyle name="5_III_Tagesbetreuung_2010_Rev1 4 5 2 2 2 2 2" xfId="38660" xr:uid="{00000000-0005-0000-0000-0000AD1D0000}"/>
    <cellStyle name="5_III_Tagesbetreuung_2010_Rev1 4 5 2 2 2 3" xfId="31523" xr:uid="{00000000-0005-0000-0000-0000AE1D0000}"/>
    <cellStyle name="5_III_Tagesbetreuung_2010_Rev1 4 5 2 2 3" xfId="19562" xr:uid="{00000000-0005-0000-0000-0000AF1D0000}"/>
    <cellStyle name="5_III_Tagesbetreuung_2010_Rev1 4 5 2 2 3 2" xfId="26699" xr:uid="{00000000-0005-0000-0000-0000B01D0000}"/>
    <cellStyle name="5_III_Tagesbetreuung_2010_Rev1 4 5 2 2 3 2 2" xfId="41014" xr:uid="{00000000-0005-0000-0000-0000B11D0000}"/>
    <cellStyle name="5_III_Tagesbetreuung_2010_Rev1 4 5 2 2 3 3" xfId="33877" xr:uid="{00000000-0005-0000-0000-0000B21D0000}"/>
    <cellStyle name="5_III_Tagesbetreuung_2010_Rev1 4 5 2 2 4" xfId="20838" xr:uid="{00000000-0005-0000-0000-0000B31D0000}"/>
    <cellStyle name="5_III_Tagesbetreuung_2010_Rev1 4 5 2 2 4 2" xfId="27975" xr:uid="{00000000-0005-0000-0000-0000B41D0000}"/>
    <cellStyle name="5_III_Tagesbetreuung_2010_Rev1 4 5 2 2 4 2 2" xfId="42290" xr:uid="{00000000-0005-0000-0000-0000B51D0000}"/>
    <cellStyle name="5_III_Tagesbetreuung_2010_Rev1 4 5 2 2 4 3" xfId="35153" xr:uid="{00000000-0005-0000-0000-0000B61D0000}"/>
    <cellStyle name="5_III_Tagesbetreuung_2010_Rev1 4 5 2 2 5" xfId="22014" xr:uid="{00000000-0005-0000-0000-0000B71D0000}"/>
    <cellStyle name="5_III_Tagesbetreuung_2010_Rev1 4 5 2 2 5 2" xfId="36329" xr:uid="{00000000-0005-0000-0000-0000B81D0000}"/>
    <cellStyle name="5_III_Tagesbetreuung_2010_Rev1 4 5 2 2 6" xfId="29170" xr:uid="{00000000-0005-0000-0000-0000B91D0000}"/>
    <cellStyle name="5_III_Tagesbetreuung_2010_Rev1 4 5 2 3" xfId="15236" xr:uid="{00000000-0005-0000-0000-0000BA1D0000}"/>
    <cellStyle name="5_III_Tagesbetreuung_2010_Rev1 4 5 2 3 2" xfId="22395" xr:uid="{00000000-0005-0000-0000-0000BB1D0000}"/>
    <cellStyle name="5_III_Tagesbetreuung_2010_Rev1 4 5 2 3 2 2" xfId="36710" xr:uid="{00000000-0005-0000-0000-0000BC1D0000}"/>
    <cellStyle name="5_III_Tagesbetreuung_2010_Rev1 4 5 2 3 3" xfId="29551" xr:uid="{00000000-0005-0000-0000-0000BD1D0000}"/>
    <cellStyle name="5_III_Tagesbetreuung_2010_Rev1 4 5 2 4" xfId="17590" xr:uid="{00000000-0005-0000-0000-0000BE1D0000}"/>
    <cellStyle name="5_III_Tagesbetreuung_2010_Rev1 4 5 2 4 2" xfId="24727" xr:uid="{00000000-0005-0000-0000-0000BF1D0000}"/>
    <cellStyle name="5_III_Tagesbetreuung_2010_Rev1 4 5 2 4 2 2" xfId="39042" xr:uid="{00000000-0005-0000-0000-0000C01D0000}"/>
    <cellStyle name="5_III_Tagesbetreuung_2010_Rev1 4 5 2 4 3" xfId="31905" xr:uid="{00000000-0005-0000-0000-0000C11D0000}"/>
    <cellStyle name="5_III_Tagesbetreuung_2010_Rev1 4 6" xfId="12863" xr:uid="{00000000-0005-0000-0000-0000C21D0000}"/>
    <cellStyle name="5_III_Tagesbetreuung_2010_Rev1 4 6 2" xfId="14847" xr:uid="{00000000-0005-0000-0000-0000C31D0000}"/>
    <cellStyle name="5_III_Tagesbetreuung_2010_Rev1 4 6 2 2" xfId="17210" xr:uid="{00000000-0005-0000-0000-0000C41D0000}"/>
    <cellStyle name="5_III_Tagesbetreuung_2010_Rev1 4 6 2 2 2" xfId="24347" xr:uid="{00000000-0005-0000-0000-0000C51D0000}"/>
    <cellStyle name="5_III_Tagesbetreuung_2010_Rev1 4 6 2 2 2 2" xfId="38662" xr:uid="{00000000-0005-0000-0000-0000C61D0000}"/>
    <cellStyle name="5_III_Tagesbetreuung_2010_Rev1 4 6 2 2 3" xfId="31525" xr:uid="{00000000-0005-0000-0000-0000C71D0000}"/>
    <cellStyle name="5_III_Tagesbetreuung_2010_Rev1 4 6 2 3" xfId="19564" xr:uid="{00000000-0005-0000-0000-0000C81D0000}"/>
    <cellStyle name="5_III_Tagesbetreuung_2010_Rev1 4 6 2 3 2" xfId="26701" xr:uid="{00000000-0005-0000-0000-0000C91D0000}"/>
    <cellStyle name="5_III_Tagesbetreuung_2010_Rev1 4 6 2 3 2 2" xfId="41016" xr:uid="{00000000-0005-0000-0000-0000CA1D0000}"/>
    <cellStyle name="5_III_Tagesbetreuung_2010_Rev1 4 6 2 3 3" xfId="33879" xr:uid="{00000000-0005-0000-0000-0000CB1D0000}"/>
    <cellStyle name="5_III_Tagesbetreuung_2010_Rev1 4 6 2 4" xfId="20840" xr:uid="{00000000-0005-0000-0000-0000CC1D0000}"/>
    <cellStyle name="5_III_Tagesbetreuung_2010_Rev1 4 6 2 4 2" xfId="27977" xr:uid="{00000000-0005-0000-0000-0000CD1D0000}"/>
    <cellStyle name="5_III_Tagesbetreuung_2010_Rev1 4 6 2 4 2 2" xfId="42292" xr:uid="{00000000-0005-0000-0000-0000CE1D0000}"/>
    <cellStyle name="5_III_Tagesbetreuung_2010_Rev1 4 6 2 4 3" xfId="35155" xr:uid="{00000000-0005-0000-0000-0000CF1D0000}"/>
    <cellStyle name="5_III_Tagesbetreuung_2010_Rev1 4 6 2 5" xfId="22016" xr:uid="{00000000-0005-0000-0000-0000D01D0000}"/>
    <cellStyle name="5_III_Tagesbetreuung_2010_Rev1 4 6 2 5 2" xfId="36331" xr:uid="{00000000-0005-0000-0000-0000D11D0000}"/>
    <cellStyle name="5_III_Tagesbetreuung_2010_Rev1 4 6 2 6" xfId="29172" xr:uid="{00000000-0005-0000-0000-0000D21D0000}"/>
    <cellStyle name="5_III_Tagesbetreuung_2010_Rev1 4 6 3" xfId="15232" xr:uid="{00000000-0005-0000-0000-0000D31D0000}"/>
    <cellStyle name="5_III_Tagesbetreuung_2010_Rev1 4 6 3 2" xfId="22391" xr:uid="{00000000-0005-0000-0000-0000D41D0000}"/>
    <cellStyle name="5_III_Tagesbetreuung_2010_Rev1 4 6 3 2 2" xfId="36706" xr:uid="{00000000-0005-0000-0000-0000D51D0000}"/>
    <cellStyle name="5_III_Tagesbetreuung_2010_Rev1 4 6 3 3" xfId="29547" xr:uid="{00000000-0005-0000-0000-0000D61D0000}"/>
    <cellStyle name="5_III_Tagesbetreuung_2010_Rev1 4 6 4" xfId="17586" xr:uid="{00000000-0005-0000-0000-0000D71D0000}"/>
    <cellStyle name="5_III_Tagesbetreuung_2010_Rev1 4 6 4 2" xfId="24723" xr:uid="{00000000-0005-0000-0000-0000D81D0000}"/>
    <cellStyle name="5_III_Tagesbetreuung_2010_Rev1 4 6 4 2 2" xfId="39038" xr:uid="{00000000-0005-0000-0000-0000D91D0000}"/>
    <cellStyle name="5_III_Tagesbetreuung_2010_Rev1 4 6 4 3" xfId="31901" xr:uid="{00000000-0005-0000-0000-0000DA1D0000}"/>
    <cellStyle name="5_III_Tagesbetreuung_2010_Rev1 5" xfId="677" xr:uid="{00000000-0005-0000-0000-0000DB1D0000}"/>
    <cellStyle name="5_III_Tagesbetreuung_2010_Rev1 5 2" xfId="12868" xr:uid="{00000000-0005-0000-0000-0000DC1D0000}"/>
    <cellStyle name="5_III_Tagesbetreuung_2010_Rev1 5 2 2" xfId="14136" xr:uid="{00000000-0005-0000-0000-0000DD1D0000}"/>
    <cellStyle name="5_III_Tagesbetreuung_2010_Rev1 5 2 2 2" xfId="16505" xr:uid="{00000000-0005-0000-0000-0000DE1D0000}"/>
    <cellStyle name="5_III_Tagesbetreuung_2010_Rev1 5 2 2 2 2" xfId="23664" xr:uid="{00000000-0005-0000-0000-0000DF1D0000}"/>
    <cellStyle name="5_III_Tagesbetreuung_2010_Rev1 5 2 2 2 2 2" xfId="37979" xr:uid="{00000000-0005-0000-0000-0000E01D0000}"/>
    <cellStyle name="5_III_Tagesbetreuung_2010_Rev1 5 2 2 2 3" xfId="30820" xr:uid="{00000000-0005-0000-0000-0000E11D0000}"/>
    <cellStyle name="5_III_Tagesbetreuung_2010_Rev1 5 2 2 3" xfId="18859" xr:uid="{00000000-0005-0000-0000-0000E21D0000}"/>
    <cellStyle name="5_III_Tagesbetreuung_2010_Rev1 5 2 2 3 2" xfId="25996" xr:uid="{00000000-0005-0000-0000-0000E31D0000}"/>
    <cellStyle name="5_III_Tagesbetreuung_2010_Rev1 5 2 2 3 2 2" xfId="40311" xr:uid="{00000000-0005-0000-0000-0000E41D0000}"/>
    <cellStyle name="5_III_Tagesbetreuung_2010_Rev1 5 2 2 3 3" xfId="33174" xr:uid="{00000000-0005-0000-0000-0000E51D0000}"/>
    <cellStyle name="5_III_Tagesbetreuung_2010_Rev1 5 2 2 4" xfId="20193" xr:uid="{00000000-0005-0000-0000-0000E61D0000}"/>
    <cellStyle name="5_III_Tagesbetreuung_2010_Rev1 5 2 2 4 2" xfId="27330" xr:uid="{00000000-0005-0000-0000-0000E71D0000}"/>
    <cellStyle name="5_III_Tagesbetreuung_2010_Rev1 5 2 2 4 2 2" xfId="41645" xr:uid="{00000000-0005-0000-0000-0000E81D0000}"/>
    <cellStyle name="5_III_Tagesbetreuung_2010_Rev1 5 2 2 4 3" xfId="34508" xr:uid="{00000000-0005-0000-0000-0000E91D0000}"/>
    <cellStyle name="5_III_Tagesbetreuung_2010_Rev1 5 2 2 5" xfId="21408" xr:uid="{00000000-0005-0000-0000-0000EA1D0000}"/>
    <cellStyle name="5_III_Tagesbetreuung_2010_Rev1 5 2 2 5 2" xfId="35723" xr:uid="{00000000-0005-0000-0000-0000EB1D0000}"/>
    <cellStyle name="5_III_Tagesbetreuung_2010_Rev1 5 2 2 6" xfId="28545" xr:uid="{00000000-0005-0000-0000-0000EC1D0000}"/>
    <cellStyle name="5_III_Tagesbetreuung_2010_Rev1 5 2 3" xfId="15237" xr:uid="{00000000-0005-0000-0000-0000ED1D0000}"/>
    <cellStyle name="5_III_Tagesbetreuung_2010_Rev1 5 2 3 2" xfId="22396" xr:uid="{00000000-0005-0000-0000-0000EE1D0000}"/>
    <cellStyle name="5_III_Tagesbetreuung_2010_Rev1 5 2 3 2 2" xfId="36711" xr:uid="{00000000-0005-0000-0000-0000EF1D0000}"/>
    <cellStyle name="5_III_Tagesbetreuung_2010_Rev1 5 2 3 3" xfId="29552" xr:uid="{00000000-0005-0000-0000-0000F01D0000}"/>
    <cellStyle name="5_III_Tagesbetreuung_2010_Rev1 5 2 4" xfId="17591" xr:uid="{00000000-0005-0000-0000-0000F11D0000}"/>
    <cellStyle name="5_III_Tagesbetreuung_2010_Rev1 5 2 4 2" xfId="24728" xr:uid="{00000000-0005-0000-0000-0000F21D0000}"/>
    <cellStyle name="5_III_Tagesbetreuung_2010_Rev1 5 2 4 2 2" xfId="39043" xr:uid="{00000000-0005-0000-0000-0000F31D0000}"/>
    <cellStyle name="5_III_Tagesbetreuung_2010_Rev1 5 2 4 3" xfId="31906" xr:uid="{00000000-0005-0000-0000-0000F41D0000}"/>
    <cellStyle name="5_III_Tagesbetreuung_2010_Rev1 6" xfId="678" xr:uid="{00000000-0005-0000-0000-0000F51D0000}"/>
    <cellStyle name="5_III_Tagesbetreuung_2010_Rev1 6 2" xfId="12869" xr:uid="{00000000-0005-0000-0000-0000F61D0000}"/>
    <cellStyle name="5_III_Tagesbetreuung_2010_Rev1 6 2 2" xfId="14840" xr:uid="{00000000-0005-0000-0000-0000F71D0000}"/>
    <cellStyle name="5_III_Tagesbetreuung_2010_Rev1 6 2 2 2" xfId="17203" xr:uid="{00000000-0005-0000-0000-0000F81D0000}"/>
    <cellStyle name="5_III_Tagesbetreuung_2010_Rev1 6 2 2 2 2" xfId="24340" xr:uid="{00000000-0005-0000-0000-0000F91D0000}"/>
    <cellStyle name="5_III_Tagesbetreuung_2010_Rev1 6 2 2 2 2 2" xfId="38655" xr:uid="{00000000-0005-0000-0000-0000FA1D0000}"/>
    <cellStyle name="5_III_Tagesbetreuung_2010_Rev1 6 2 2 2 3" xfId="31518" xr:uid="{00000000-0005-0000-0000-0000FB1D0000}"/>
    <cellStyle name="5_III_Tagesbetreuung_2010_Rev1 6 2 2 3" xfId="19557" xr:uid="{00000000-0005-0000-0000-0000FC1D0000}"/>
    <cellStyle name="5_III_Tagesbetreuung_2010_Rev1 6 2 2 3 2" xfId="26694" xr:uid="{00000000-0005-0000-0000-0000FD1D0000}"/>
    <cellStyle name="5_III_Tagesbetreuung_2010_Rev1 6 2 2 3 2 2" xfId="41009" xr:uid="{00000000-0005-0000-0000-0000FE1D0000}"/>
    <cellStyle name="5_III_Tagesbetreuung_2010_Rev1 6 2 2 3 3" xfId="33872" xr:uid="{00000000-0005-0000-0000-0000FF1D0000}"/>
    <cellStyle name="5_III_Tagesbetreuung_2010_Rev1 6 2 2 4" xfId="20833" xr:uid="{00000000-0005-0000-0000-0000001E0000}"/>
    <cellStyle name="5_III_Tagesbetreuung_2010_Rev1 6 2 2 4 2" xfId="27970" xr:uid="{00000000-0005-0000-0000-0000011E0000}"/>
    <cellStyle name="5_III_Tagesbetreuung_2010_Rev1 6 2 2 4 2 2" xfId="42285" xr:uid="{00000000-0005-0000-0000-0000021E0000}"/>
    <cellStyle name="5_III_Tagesbetreuung_2010_Rev1 6 2 2 4 3" xfId="35148" xr:uid="{00000000-0005-0000-0000-0000031E0000}"/>
    <cellStyle name="5_III_Tagesbetreuung_2010_Rev1 6 2 2 5" xfId="22009" xr:uid="{00000000-0005-0000-0000-0000041E0000}"/>
    <cellStyle name="5_III_Tagesbetreuung_2010_Rev1 6 2 2 5 2" xfId="36324" xr:uid="{00000000-0005-0000-0000-0000051E0000}"/>
    <cellStyle name="5_III_Tagesbetreuung_2010_Rev1 6 2 2 6" xfId="29165" xr:uid="{00000000-0005-0000-0000-0000061E0000}"/>
    <cellStyle name="5_III_Tagesbetreuung_2010_Rev1 6 2 3" xfId="15238" xr:uid="{00000000-0005-0000-0000-0000071E0000}"/>
    <cellStyle name="5_III_Tagesbetreuung_2010_Rev1 6 2 3 2" xfId="22397" xr:uid="{00000000-0005-0000-0000-0000081E0000}"/>
    <cellStyle name="5_III_Tagesbetreuung_2010_Rev1 6 2 3 2 2" xfId="36712" xr:uid="{00000000-0005-0000-0000-0000091E0000}"/>
    <cellStyle name="5_III_Tagesbetreuung_2010_Rev1 6 2 3 3" xfId="29553" xr:uid="{00000000-0005-0000-0000-00000A1E0000}"/>
    <cellStyle name="5_III_Tagesbetreuung_2010_Rev1 6 2 4" xfId="17592" xr:uid="{00000000-0005-0000-0000-00000B1E0000}"/>
    <cellStyle name="5_III_Tagesbetreuung_2010_Rev1 6 2 4 2" xfId="24729" xr:uid="{00000000-0005-0000-0000-00000C1E0000}"/>
    <cellStyle name="5_III_Tagesbetreuung_2010_Rev1 6 2 4 2 2" xfId="39044" xr:uid="{00000000-0005-0000-0000-00000D1E0000}"/>
    <cellStyle name="5_III_Tagesbetreuung_2010_Rev1 6 2 4 3" xfId="31907" xr:uid="{00000000-0005-0000-0000-00000E1E0000}"/>
    <cellStyle name="5_III_Tagesbetreuung_2010_Rev1 7" xfId="679" xr:uid="{00000000-0005-0000-0000-00000F1E0000}"/>
    <cellStyle name="5_III_Tagesbetreuung_2010_Rev1 7 2" xfId="12870" xr:uid="{00000000-0005-0000-0000-0000101E0000}"/>
    <cellStyle name="5_III_Tagesbetreuung_2010_Rev1 7 2 2" xfId="14844" xr:uid="{00000000-0005-0000-0000-0000111E0000}"/>
    <cellStyle name="5_III_Tagesbetreuung_2010_Rev1 7 2 2 2" xfId="17207" xr:uid="{00000000-0005-0000-0000-0000121E0000}"/>
    <cellStyle name="5_III_Tagesbetreuung_2010_Rev1 7 2 2 2 2" xfId="24344" xr:uid="{00000000-0005-0000-0000-0000131E0000}"/>
    <cellStyle name="5_III_Tagesbetreuung_2010_Rev1 7 2 2 2 2 2" xfId="38659" xr:uid="{00000000-0005-0000-0000-0000141E0000}"/>
    <cellStyle name="5_III_Tagesbetreuung_2010_Rev1 7 2 2 2 3" xfId="31522" xr:uid="{00000000-0005-0000-0000-0000151E0000}"/>
    <cellStyle name="5_III_Tagesbetreuung_2010_Rev1 7 2 2 3" xfId="19561" xr:uid="{00000000-0005-0000-0000-0000161E0000}"/>
    <cellStyle name="5_III_Tagesbetreuung_2010_Rev1 7 2 2 3 2" xfId="26698" xr:uid="{00000000-0005-0000-0000-0000171E0000}"/>
    <cellStyle name="5_III_Tagesbetreuung_2010_Rev1 7 2 2 3 2 2" xfId="41013" xr:uid="{00000000-0005-0000-0000-0000181E0000}"/>
    <cellStyle name="5_III_Tagesbetreuung_2010_Rev1 7 2 2 3 3" xfId="33876" xr:uid="{00000000-0005-0000-0000-0000191E0000}"/>
    <cellStyle name="5_III_Tagesbetreuung_2010_Rev1 7 2 2 4" xfId="20837" xr:uid="{00000000-0005-0000-0000-00001A1E0000}"/>
    <cellStyle name="5_III_Tagesbetreuung_2010_Rev1 7 2 2 4 2" xfId="27974" xr:uid="{00000000-0005-0000-0000-00001B1E0000}"/>
    <cellStyle name="5_III_Tagesbetreuung_2010_Rev1 7 2 2 4 2 2" xfId="42289" xr:uid="{00000000-0005-0000-0000-00001C1E0000}"/>
    <cellStyle name="5_III_Tagesbetreuung_2010_Rev1 7 2 2 4 3" xfId="35152" xr:uid="{00000000-0005-0000-0000-00001D1E0000}"/>
    <cellStyle name="5_III_Tagesbetreuung_2010_Rev1 7 2 2 5" xfId="22013" xr:uid="{00000000-0005-0000-0000-00001E1E0000}"/>
    <cellStyle name="5_III_Tagesbetreuung_2010_Rev1 7 2 2 5 2" xfId="36328" xr:uid="{00000000-0005-0000-0000-00001F1E0000}"/>
    <cellStyle name="5_III_Tagesbetreuung_2010_Rev1 7 2 2 6" xfId="29169" xr:uid="{00000000-0005-0000-0000-0000201E0000}"/>
    <cellStyle name="5_III_Tagesbetreuung_2010_Rev1 7 2 3" xfId="15239" xr:uid="{00000000-0005-0000-0000-0000211E0000}"/>
    <cellStyle name="5_III_Tagesbetreuung_2010_Rev1 7 2 3 2" xfId="22398" xr:uid="{00000000-0005-0000-0000-0000221E0000}"/>
    <cellStyle name="5_III_Tagesbetreuung_2010_Rev1 7 2 3 2 2" xfId="36713" xr:uid="{00000000-0005-0000-0000-0000231E0000}"/>
    <cellStyle name="5_III_Tagesbetreuung_2010_Rev1 7 2 3 3" xfId="29554" xr:uid="{00000000-0005-0000-0000-0000241E0000}"/>
    <cellStyle name="5_III_Tagesbetreuung_2010_Rev1 7 2 4" xfId="17593" xr:uid="{00000000-0005-0000-0000-0000251E0000}"/>
    <cellStyle name="5_III_Tagesbetreuung_2010_Rev1 7 2 4 2" xfId="24730" xr:uid="{00000000-0005-0000-0000-0000261E0000}"/>
    <cellStyle name="5_III_Tagesbetreuung_2010_Rev1 7 2 4 2 2" xfId="39045" xr:uid="{00000000-0005-0000-0000-0000271E0000}"/>
    <cellStyle name="5_III_Tagesbetreuung_2010_Rev1 7 2 4 3" xfId="31908" xr:uid="{00000000-0005-0000-0000-0000281E0000}"/>
    <cellStyle name="5_III_Tagesbetreuung_2010_Rev1 8" xfId="680" xr:uid="{00000000-0005-0000-0000-0000291E0000}"/>
    <cellStyle name="5_III_Tagesbetreuung_2010_Rev1 8 2" xfId="12871" xr:uid="{00000000-0005-0000-0000-00002A1E0000}"/>
    <cellStyle name="5_III_Tagesbetreuung_2010_Rev1 8 2 2" xfId="14468" xr:uid="{00000000-0005-0000-0000-00002B1E0000}"/>
    <cellStyle name="5_III_Tagesbetreuung_2010_Rev1 8 2 2 2" xfId="16837" xr:uid="{00000000-0005-0000-0000-00002C1E0000}"/>
    <cellStyle name="5_III_Tagesbetreuung_2010_Rev1 8 2 2 2 2" xfId="23996" xr:uid="{00000000-0005-0000-0000-00002D1E0000}"/>
    <cellStyle name="5_III_Tagesbetreuung_2010_Rev1 8 2 2 2 2 2" xfId="38311" xr:uid="{00000000-0005-0000-0000-00002E1E0000}"/>
    <cellStyle name="5_III_Tagesbetreuung_2010_Rev1 8 2 2 2 3" xfId="31152" xr:uid="{00000000-0005-0000-0000-00002F1E0000}"/>
    <cellStyle name="5_III_Tagesbetreuung_2010_Rev1 8 2 2 3" xfId="19191" xr:uid="{00000000-0005-0000-0000-0000301E0000}"/>
    <cellStyle name="5_III_Tagesbetreuung_2010_Rev1 8 2 2 3 2" xfId="26328" xr:uid="{00000000-0005-0000-0000-0000311E0000}"/>
    <cellStyle name="5_III_Tagesbetreuung_2010_Rev1 8 2 2 3 2 2" xfId="40643" xr:uid="{00000000-0005-0000-0000-0000321E0000}"/>
    <cellStyle name="5_III_Tagesbetreuung_2010_Rev1 8 2 2 3 3" xfId="33506" xr:uid="{00000000-0005-0000-0000-0000331E0000}"/>
    <cellStyle name="5_III_Tagesbetreuung_2010_Rev1 8 2 2 4" xfId="20498" xr:uid="{00000000-0005-0000-0000-0000341E0000}"/>
    <cellStyle name="5_III_Tagesbetreuung_2010_Rev1 8 2 2 4 2" xfId="27635" xr:uid="{00000000-0005-0000-0000-0000351E0000}"/>
    <cellStyle name="5_III_Tagesbetreuung_2010_Rev1 8 2 2 4 2 2" xfId="41950" xr:uid="{00000000-0005-0000-0000-0000361E0000}"/>
    <cellStyle name="5_III_Tagesbetreuung_2010_Rev1 8 2 2 4 3" xfId="34813" xr:uid="{00000000-0005-0000-0000-0000371E0000}"/>
    <cellStyle name="5_III_Tagesbetreuung_2010_Rev1 8 2 2 5" xfId="21713" xr:uid="{00000000-0005-0000-0000-0000381E0000}"/>
    <cellStyle name="5_III_Tagesbetreuung_2010_Rev1 8 2 2 5 2" xfId="36028" xr:uid="{00000000-0005-0000-0000-0000391E0000}"/>
    <cellStyle name="5_III_Tagesbetreuung_2010_Rev1 8 2 2 6" xfId="28850" xr:uid="{00000000-0005-0000-0000-00003A1E0000}"/>
    <cellStyle name="5_III_Tagesbetreuung_2010_Rev1 8 2 3" xfId="15240" xr:uid="{00000000-0005-0000-0000-00003B1E0000}"/>
    <cellStyle name="5_III_Tagesbetreuung_2010_Rev1 8 2 3 2" xfId="22399" xr:uid="{00000000-0005-0000-0000-00003C1E0000}"/>
    <cellStyle name="5_III_Tagesbetreuung_2010_Rev1 8 2 3 2 2" xfId="36714" xr:uid="{00000000-0005-0000-0000-00003D1E0000}"/>
    <cellStyle name="5_III_Tagesbetreuung_2010_Rev1 8 2 3 3" xfId="29555" xr:uid="{00000000-0005-0000-0000-00003E1E0000}"/>
    <cellStyle name="5_III_Tagesbetreuung_2010_Rev1 8 2 4" xfId="17594" xr:uid="{00000000-0005-0000-0000-00003F1E0000}"/>
    <cellStyle name="5_III_Tagesbetreuung_2010_Rev1 8 2 4 2" xfId="24731" xr:uid="{00000000-0005-0000-0000-0000401E0000}"/>
    <cellStyle name="5_III_Tagesbetreuung_2010_Rev1 8 2 4 2 2" xfId="39046" xr:uid="{00000000-0005-0000-0000-0000411E0000}"/>
    <cellStyle name="5_III_Tagesbetreuung_2010_Rev1 8 2 4 3" xfId="31909" xr:uid="{00000000-0005-0000-0000-0000421E0000}"/>
    <cellStyle name="5_III_Tagesbetreuung_2010_Rev1 9" xfId="12842" xr:uid="{00000000-0005-0000-0000-0000431E0000}"/>
    <cellStyle name="5_III_Tagesbetreuung_2010_Rev1 9 2" xfId="14857" xr:uid="{00000000-0005-0000-0000-0000441E0000}"/>
    <cellStyle name="5_III_Tagesbetreuung_2010_Rev1 9 2 2" xfId="17220" xr:uid="{00000000-0005-0000-0000-0000451E0000}"/>
    <cellStyle name="5_III_Tagesbetreuung_2010_Rev1 9 2 2 2" xfId="24357" xr:uid="{00000000-0005-0000-0000-0000461E0000}"/>
    <cellStyle name="5_III_Tagesbetreuung_2010_Rev1 9 2 2 2 2" xfId="38672" xr:uid="{00000000-0005-0000-0000-0000471E0000}"/>
    <cellStyle name="5_III_Tagesbetreuung_2010_Rev1 9 2 2 3" xfId="31535" xr:uid="{00000000-0005-0000-0000-0000481E0000}"/>
    <cellStyle name="5_III_Tagesbetreuung_2010_Rev1 9 2 3" xfId="19574" xr:uid="{00000000-0005-0000-0000-0000491E0000}"/>
    <cellStyle name="5_III_Tagesbetreuung_2010_Rev1 9 2 3 2" xfId="26711" xr:uid="{00000000-0005-0000-0000-00004A1E0000}"/>
    <cellStyle name="5_III_Tagesbetreuung_2010_Rev1 9 2 3 2 2" xfId="41026" xr:uid="{00000000-0005-0000-0000-00004B1E0000}"/>
    <cellStyle name="5_III_Tagesbetreuung_2010_Rev1 9 2 3 3" xfId="33889" xr:uid="{00000000-0005-0000-0000-00004C1E0000}"/>
    <cellStyle name="5_III_Tagesbetreuung_2010_Rev1 9 2 4" xfId="20850" xr:uid="{00000000-0005-0000-0000-00004D1E0000}"/>
    <cellStyle name="5_III_Tagesbetreuung_2010_Rev1 9 2 4 2" xfId="27987" xr:uid="{00000000-0005-0000-0000-00004E1E0000}"/>
    <cellStyle name="5_III_Tagesbetreuung_2010_Rev1 9 2 4 2 2" xfId="42302" xr:uid="{00000000-0005-0000-0000-00004F1E0000}"/>
    <cellStyle name="5_III_Tagesbetreuung_2010_Rev1 9 2 4 3" xfId="35165" xr:uid="{00000000-0005-0000-0000-0000501E0000}"/>
    <cellStyle name="5_III_Tagesbetreuung_2010_Rev1 9 2 5" xfId="22026" xr:uid="{00000000-0005-0000-0000-0000511E0000}"/>
    <cellStyle name="5_III_Tagesbetreuung_2010_Rev1 9 2 5 2" xfId="36341" xr:uid="{00000000-0005-0000-0000-0000521E0000}"/>
    <cellStyle name="5_III_Tagesbetreuung_2010_Rev1 9 2 6" xfId="29182" xr:uid="{00000000-0005-0000-0000-0000531E0000}"/>
    <cellStyle name="5_III_Tagesbetreuung_2010_Rev1 9 3" xfId="15211" xr:uid="{00000000-0005-0000-0000-0000541E0000}"/>
    <cellStyle name="5_III_Tagesbetreuung_2010_Rev1 9 3 2" xfId="22370" xr:uid="{00000000-0005-0000-0000-0000551E0000}"/>
    <cellStyle name="5_III_Tagesbetreuung_2010_Rev1 9 3 2 2" xfId="36685" xr:uid="{00000000-0005-0000-0000-0000561E0000}"/>
    <cellStyle name="5_III_Tagesbetreuung_2010_Rev1 9 3 3" xfId="29526" xr:uid="{00000000-0005-0000-0000-0000571E0000}"/>
    <cellStyle name="5_III_Tagesbetreuung_2010_Rev1 9 4" xfId="17565" xr:uid="{00000000-0005-0000-0000-0000581E0000}"/>
    <cellStyle name="5_III_Tagesbetreuung_2010_Rev1 9 4 2" xfId="24702" xr:uid="{00000000-0005-0000-0000-0000591E0000}"/>
    <cellStyle name="5_III_Tagesbetreuung_2010_Rev1 9 4 2 2" xfId="39017" xr:uid="{00000000-0005-0000-0000-00005A1E0000}"/>
    <cellStyle name="5_III_Tagesbetreuung_2010_Rev1 9 4 3" xfId="31880" xr:uid="{00000000-0005-0000-0000-00005B1E0000}"/>
    <cellStyle name="5_leertabellen_teil_iii" xfId="227" xr:uid="{00000000-0005-0000-0000-00005C1E0000}"/>
    <cellStyle name="5_leertabellen_teil_iii 2" xfId="681" xr:uid="{00000000-0005-0000-0000-00005D1E0000}"/>
    <cellStyle name="5_leertabellen_teil_iii 2 2" xfId="682" xr:uid="{00000000-0005-0000-0000-00005E1E0000}"/>
    <cellStyle name="5_leertabellen_teil_iii 2 2 2" xfId="683" xr:uid="{00000000-0005-0000-0000-00005F1E0000}"/>
    <cellStyle name="5_leertabellen_teil_iii 2 2 2 2" xfId="12875" xr:uid="{00000000-0005-0000-0000-0000601E0000}"/>
    <cellStyle name="5_leertabellen_teil_iii 2 2 2 2 2" xfId="14193" xr:uid="{00000000-0005-0000-0000-0000611E0000}"/>
    <cellStyle name="5_leertabellen_teil_iii 2 2 2 2 2 2" xfId="16562" xr:uid="{00000000-0005-0000-0000-0000621E0000}"/>
    <cellStyle name="5_leertabellen_teil_iii 2 2 2 2 2 2 2" xfId="23721" xr:uid="{00000000-0005-0000-0000-0000631E0000}"/>
    <cellStyle name="5_leertabellen_teil_iii 2 2 2 2 2 2 2 2" xfId="38036" xr:uid="{00000000-0005-0000-0000-0000641E0000}"/>
    <cellStyle name="5_leertabellen_teil_iii 2 2 2 2 2 2 3" xfId="30877" xr:uid="{00000000-0005-0000-0000-0000651E0000}"/>
    <cellStyle name="5_leertabellen_teil_iii 2 2 2 2 2 3" xfId="18916" xr:uid="{00000000-0005-0000-0000-0000661E0000}"/>
    <cellStyle name="5_leertabellen_teil_iii 2 2 2 2 2 3 2" xfId="26053" xr:uid="{00000000-0005-0000-0000-0000671E0000}"/>
    <cellStyle name="5_leertabellen_teil_iii 2 2 2 2 2 3 2 2" xfId="40368" xr:uid="{00000000-0005-0000-0000-0000681E0000}"/>
    <cellStyle name="5_leertabellen_teil_iii 2 2 2 2 2 3 3" xfId="33231" xr:uid="{00000000-0005-0000-0000-0000691E0000}"/>
    <cellStyle name="5_leertabellen_teil_iii 2 2 2 2 2 4" xfId="20250" xr:uid="{00000000-0005-0000-0000-00006A1E0000}"/>
    <cellStyle name="5_leertabellen_teil_iii 2 2 2 2 2 4 2" xfId="27387" xr:uid="{00000000-0005-0000-0000-00006B1E0000}"/>
    <cellStyle name="5_leertabellen_teil_iii 2 2 2 2 2 4 2 2" xfId="41702" xr:uid="{00000000-0005-0000-0000-00006C1E0000}"/>
    <cellStyle name="5_leertabellen_teil_iii 2 2 2 2 2 4 3" xfId="34565" xr:uid="{00000000-0005-0000-0000-00006D1E0000}"/>
    <cellStyle name="5_leertabellen_teil_iii 2 2 2 2 2 5" xfId="21465" xr:uid="{00000000-0005-0000-0000-00006E1E0000}"/>
    <cellStyle name="5_leertabellen_teil_iii 2 2 2 2 2 5 2" xfId="35780" xr:uid="{00000000-0005-0000-0000-00006F1E0000}"/>
    <cellStyle name="5_leertabellen_teil_iii 2 2 2 2 2 6" xfId="28602" xr:uid="{00000000-0005-0000-0000-0000701E0000}"/>
    <cellStyle name="5_leertabellen_teil_iii 2 2 2 2 3" xfId="15244" xr:uid="{00000000-0005-0000-0000-0000711E0000}"/>
    <cellStyle name="5_leertabellen_teil_iii 2 2 2 2 3 2" xfId="22403" xr:uid="{00000000-0005-0000-0000-0000721E0000}"/>
    <cellStyle name="5_leertabellen_teil_iii 2 2 2 2 3 2 2" xfId="36718" xr:uid="{00000000-0005-0000-0000-0000731E0000}"/>
    <cellStyle name="5_leertabellen_teil_iii 2 2 2 2 3 3" xfId="29559" xr:uid="{00000000-0005-0000-0000-0000741E0000}"/>
    <cellStyle name="5_leertabellen_teil_iii 2 2 2 2 4" xfId="17598" xr:uid="{00000000-0005-0000-0000-0000751E0000}"/>
    <cellStyle name="5_leertabellen_teil_iii 2 2 2 2 4 2" xfId="24735" xr:uid="{00000000-0005-0000-0000-0000761E0000}"/>
    <cellStyle name="5_leertabellen_teil_iii 2 2 2 2 4 2 2" xfId="39050" xr:uid="{00000000-0005-0000-0000-0000771E0000}"/>
    <cellStyle name="5_leertabellen_teil_iii 2 2 2 2 4 3" xfId="31913" xr:uid="{00000000-0005-0000-0000-0000781E0000}"/>
    <cellStyle name="5_leertabellen_teil_iii 2 2 3" xfId="684" xr:uid="{00000000-0005-0000-0000-0000791E0000}"/>
    <cellStyle name="5_leertabellen_teil_iii 2 2 3 2" xfId="12876" xr:uid="{00000000-0005-0000-0000-00007A1E0000}"/>
    <cellStyle name="5_leertabellen_teil_iii 2 2 3 2 2" xfId="14841" xr:uid="{00000000-0005-0000-0000-00007B1E0000}"/>
    <cellStyle name="5_leertabellen_teil_iii 2 2 3 2 2 2" xfId="17204" xr:uid="{00000000-0005-0000-0000-00007C1E0000}"/>
    <cellStyle name="5_leertabellen_teil_iii 2 2 3 2 2 2 2" xfId="24341" xr:uid="{00000000-0005-0000-0000-00007D1E0000}"/>
    <cellStyle name="5_leertabellen_teil_iii 2 2 3 2 2 2 2 2" xfId="38656" xr:uid="{00000000-0005-0000-0000-00007E1E0000}"/>
    <cellStyle name="5_leertabellen_teil_iii 2 2 3 2 2 2 3" xfId="31519" xr:uid="{00000000-0005-0000-0000-00007F1E0000}"/>
    <cellStyle name="5_leertabellen_teil_iii 2 2 3 2 2 3" xfId="19558" xr:uid="{00000000-0005-0000-0000-0000801E0000}"/>
    <cellStyle name="5_leertabellen_teil_iii 2 2 3 2 2 3 2" xfId="26695" xr:uid="{00000000-0005-0000-0000-0000811E0000}"/>
    <cellStyle name="5_leertabellen_teil_iii 2 2 3 2 2 3 2 2" xfId="41010" xr:uid="{00000000-0005-0000-0000-0000821E0000}"/>
    <cellStyle name="5_leertabellen_teil_iii 2 2 3 2 2 3 3" xfId="33873" xr:uid="{00000000-0005-0000-0000-0000831E0000}"/>
    <cellStyle name="5_leertabellen_teil_iii 2 2 3 2 2 4" xfId="20834" xr:uid="{00000000-0005-0000-0000-0000841E0000}"/>
    <cellStyle name="5_leertabellen_teil_iii 2 2 3 2 2 4 2" xfId="27971" xr:uid="{00000000-0005-0000-0000-0000851E0000}"/>
    <cellStyle name="5_leertabellen_teil_iii 2 2 3 2 2 4 2 2" xfId="42286" xr:uid="{00000000-0005-0000-0000-0000861E0000}"/>
    <cellStyle name="5_leertabellen_teil_iii 2 2 3 2 2 4 3" xfId="35149" xr:uid="{00000000-0005-0000-0000-0000871E0000}"/>
    <cellStyle name="5_leertabellen_teil_iii 2 2 3 2 2 5" xfId="22010" xr:uid="{00000000-0005-0000-0000-0000881E0000}"/>
    <cellStyle name="5_leertabellen_teil_iii 2 2 3 2 2 5 2" xfId="36325" xr:uid="{00000000-0005-0000-0000-0000891E0000}"/>
    <cellStyle name="5_leertabellen_teil_iii 2 2 3 2 2 6" xfId="29166" xr:uid="{00000000-0005-0000-0000-00008A1E0000}"/>
    <cellStyle name="5_leertabellen_teil_iii 2 2 3 2 3" xfId="15245" xr:uid="{00000000-0005-0000-0000-00008B1E0000}"/>
    <cellStyle name="5_leertabellen_teil_iii 2 2 3 2 3 2" xfId="22404" xr:uid="{00000000-0005-0000-0000-00008C1E0000}"/>
    <cellStyle name="5_leertabellen_teil_iii 2 2 3 2 3 2 2" xfId="36719" xr:uid="{00000000-0005-0000-0000-00008D1E0000}"/>
    <cellStyle name="5_leertabellen_teil_iii 2 2 3 2 3 3" xfId="29560" xr:uid="{00000000-0005-0000-0000-00008E1E0000}"/>
    <cellStyle name="5_leertabellen_teil_iii 2 2 3 2 4" xfId="17599" xr:uid="{00000000-0005-0000-0000-00008F1E0000}"/>
    <cellStyle name="5_leertabellen_teil_iii 2 2 3 2 4 2" xfId="24736" xr:uid="{00000000-0005-0000-0000-0000901E0000}"/>
    <cellStyle name="5_leertabellen_teil_iii 2 2 3 2 4 2 2" xfId="39051" xr:uid="{00000000-0005-0000-0000-0000911E0000}"/>
    <cellStyle name="5_leertabellen_teil_iii 2 2 3 2 4 3" xfId="31914" xr:uid="{00000000-0005-0000-0000-0000921E0000}"/>
    <cellStyle name="5_leertabellen_teil_iii 2 2 4" xfId="685" xr:uid="{00000000-0005-0000-0000-0000931E0000}"/>
    <cellStyle name="5_leertabellen_teil_iii 2 2 4 2" xfId="12877" xr:uid="{00000000-0005-0000-0000-0000941E0000}"/>
    <cellStyle name="5_leertabellen_teil_iii 2 2 4 2 2" xfId="14224" xr:uid="{00000000-0005-0000-0000-0000951E0000}"/>
    <cellStyle name="5_leertabellen_teil_iii 2 2 4 2 2 2" xfId="16593" xr:uid="{00000000-0005-0000-0000-0000961E0000}"/>
    <cellStyle name="5_leertabellen_teil_iii 2 2 4 2 2 2 2" xfId="23752" xr:uid="{00000000-0005-0000-0000-0000971E0000}"/>
    <cellStyle name="5_leertabellen_teil_iii 2 2 4 2 2 2 2 2" xfId="38067" xr:uid="{00000000-0005-0000-0000-0000981E0000}"/>
    <cellStyle name="5_leertabellen_teil_iii 2 2 4 2 2 2 3" xfId="30908" xr:uid="{00000000-0005-0000-0000-0000991E0000}"/>
    <cellStyle name="5_leertabellen_teil_iii 2 2 4 2 2 3" xfId="18947" xr:uid="{00000000-0005-0000-0000-00009A1E0000}"/>
    <cellStyle name="5_leertabellen_teil_iii 2 2 4 2 2 3 2" xfId="26084" xr:uid="{00000000-0005-0000-0000-00009B1E0000}"/>
    <cellStyle name="5_leertabellen_teil_iii 2 2 4 2 2 3 2 2" xfId="40399" xr:uid="{00000000-0005-0000-0000-00009C1E0000}"/>
    <cellStyle name="5_leertabellen_teil_iii 2 2 4 2 2 3 3" xfId="33262" xr:uid="{00000000-0005-0000-0000-00009D1E0000}"/>
    <cellStyle name="5_leertabellen_teil_iii 2 2 4 2 2 4" xfId="20280" xr:uid="{00000000-0005-0000-0000-00009E1E0000}"/>
    <cellStyle name="5_leertabellen_teil_iii 2 2 4 2 2 4 2" xfId="27417" xr:uid="{00000000-0005-0000-0000-00009F1E0000}"/>
    <cellStyle name="5_leertabellen_teil_iii 2 2 4 2 2 4 2 2" xfId="41732" xr:uid="{00000000-0005-0000-0000-0000A01E0000}"/>
    <cellStyle name="5_leertabellen_teil_iii 2 2 4 2 2 4 3" xfId="34595" xr:uid="{00000000-0005-0000-0000-0000A11E0000}"/>
    <cellStyle name="5_leertabellen_teil_iii 2 2 4 2 2 5" xfId="21495" xr:uid="{00000000-0005-0000-0000-0000A21E0000}"/>
    <cellStyle name="5_leertabellen_teil_iii 2 2 4 2 2 5 2" xfId="35810" xr:uid="{00000000-0005-0000-0000-0000A31E0000}"/>
    <cellStyle name="5_leertabellen_teil_iii 2 2 4 2 2 6" xfId="28632" xr:uid="{00000000-0005-0000-0000-0000A41E0000}"/>
    <cellStyle name="5_leertabellen_teil_iii 2 2 4 2 3" xfId="15246" xr:uid="{00000000-0005-0000-0000-0000A51E0000}"/>
    <cellStyle name="5_leertabellen_teil_iii 2 2 4 2 3 2" xfId="22405" xr:uid="{00000000-0005-0000-0000-0000A61E0000}"/>
    <cellStyle name="5_leertabellen_teil_iii 2 2 4 2 3 2 2" xfId="36720" xr:uid="{00000000-0005-0000-0000-0000A71E0000}"/>
    <cellStyle name="5_leertabellen_teil_iii 2 2 4 2 3 3" xfId="29561" xr:uid="{00000000-0005-0000-0000-0000A81E0000}"/>
    <cellStyle name="5_leertabellen_teil_iii 2 2 4 2 4" xfId="17600" xr:uid="{00000000-0005-0000-0000-0000A91E0000}"/>
    <cellStyle name="5_leertabellen_teil_iii 2 2 4 2 4 2" xfId="24737" xr:uid="{00000000-0005-0000-0000-0000AA1E0000}"/>
    <cellStyle name="5_leertabellen_teil_iii 2 2 4 2 4 2 2" xfId="39052" xr:uid="{00000000-0005-0000-0000-0000AB1E0000}"/>
    <cellStyle name="5_leertabellen_teil_iii 2 2 4 2 4 3" xfId="31915" xr:uid="{00000000-0005-0000-0000-0000AC1E0000}"/>
    <cellStyle name="5_leertabellen_teil_iii 2 2 5" xfId="686" xr:uid="{00000000-0005-0000-0000-0000AD1E0000}"/>
    <cellStyle name="5_leertabellen_teil_iii 2 2 5 2" xfId="12878" xr:uid="{00000000-0005-0000-0000-0000AE1E0000}"/>
    <cellStyle name="5_leertabellen_teil_iii 2 2 5 2 2" xfId="13707" xr:uid="{00000000-0005-0000-0000-0000AF1E0000}"/>
    <cellStyle name="5_leertabellen_teil_iii 2 2 5 2 2 2" xfId="16076" xr:uid="{00000000-0005-0000-0000-0000B01E0000}"/>
    <cellStyle name="5_leertabellen_teil_iii 2 2 5 2 2 2 2" xfId="23235" xr:uid="{00000000-0005-0000-0000-0000B11E0000}"/>
    <cellStyle name="5_leertabellen_teil_iii 2 2 5 2 2 2 2 2" xfId="37550" xr:uid="{00000000-0005-0000-0000-0000B21E0000}"/>
    <cellStyle name="5_leertabellen_teil_iii 2 2 5 2 2 2 3" xfId="30391" xr:uid="{00000000-0005-0000-0000-0000B31E0000}"/>
    <cellStyle name="5_leertabellen_teil_iii 2 2 5 2 2 3" xfId="18430" xr:uid="{00000000-0005-0000-0000-0000B41E0000}"/>
    <cellStyle name="5_leertabellen_teil_iii 2 2 5 2 2 3 2" xfId="25567" xr:uid="{00000000-0005-0000-0000-0000B51E0000}"/>
    <cellStyle name="5_leertabellen_teil_iii 2 2 5 2 2 3 2 2" xfId="39882" xr:uid="{00000000-0005-0000-0000-0000B61E0000}"/>
    <cellStyle name="5_leertabellen_teil_iii 2 2 5 2 2 3 3" xfId="32745" xr:uid="{00000000-0005-0000-0000-0000B71E0000}"/>
    <cellStyle name="5_leertabellen_teil_iii 2 2 5 2 2 4" xfId="19956" xr:uid="{00000000-0005-0000-0000-0000B81E0000}"/>
    <cellStyle name="5_leertabellen_teil_iii 2 2 5 2 2 4 2" xfId="27093" xr:uid="{00000000-0005-0000-0000-0000B91E0000}"/>
    <cellStyle name="5_leertabellen_teil_iii 2 2 5 2 2 4 2 2" xfId="41408" xr:uid="{00000000-0005-0000-0000-0000BA1E0000}"/>
    <cellStyle name="5_leertabellen_teil_iii 2 2 5 2 2 4 3" xfId="34271" xr:uid="{00000000-0005-0000-0000-0000BB1E0000}"/>
    <cellStyle name="5_leertabellen_teil_iii 2 2 5 2 2 5" xfId="21171" xr:uid="{00000000-0005-0000-0000-0000BC1E0000}"/>
    <cellStyle name="5_leertabellen_teil_iii 2 2 5 2 2 5 2" xfId="35486" xr:uid="{00000000-0005-0000-0000-0000BD1E0000}"/>
    <cellStyle name="5_leertabellen_teil_iii 2 2 5 2 2 6" xfId="28308" xr:uid="{00000000-0005-0000-0000-0000BE1E0000}"/>
    <cellStyle name="5_leertabellen_teil_iii 2 2 5 2 3" xfId="15247" xr:uid="{00000000-0005-0000-0000-0000BF1E0000}"/>
    <cellStyle name="5_leertabellen_teil_iii 2 2 5 2 3 2" xfId="22406" xr:uid="{00000000-0005-0000-0000-0000C01E0000}"/>
    <cellStyle name="5_leertabellen_teil_iii 2 2 5 2 3 2 2" xfId="36721" xr:uid="{00000000-0005-0000-0000-0000C11E0000}"/>
    <cellStyle name="5_leertabellen_teil_iii 2 2 5 2 3 3" xfId="29562" xr:uid="{00000000-0005-0000-0000-0000C21E0000}"/>
    <cellStyle name="5_leertabellen_teil_iii 2 2 5 2 4" xfId="17601" xr:uid="{00000000-0005-0000-0000-0000C31E0000}"/>
    <cellStyle name="5_leertabellen_teil_iii 2 2 5 2 4 2" xfId="24738" xr:uid="{00000000-0005-0000-0000-0000C41E0000}"/>
    <cellStyle name="5_leertabellen_teil_iii 2 2 5 2 4 2 2" xfId="39053" xr:uid="{00000000-0005-0000-0000-0000C51E0000}"/>
    <cellStyle name="5_leertabellen_teil_iii 2 2 5 2 4 3" xfId="31916" xr:uid="{00000000-0005-0000-0000-0000C61E0000}"/>
    <cellStyle name="5_leertabellen_teil_iii 2 2 6" xfId="12874" xr:uid="{00000000-0005-0000-0000-0000C71E0000}"/>
    <cellStyle name="5_leertabellen_teil_iii 2 2 6 2" xfId="14842" xr:uid="{00000000-0005-0000-0000-0000C81E0000}"/>
    <cellStyle name="5_leertabellen_teil_iii 2 2 6 2 2" xfId="17205" xr:uid="{00000000-0005-0000-0000-0000C91E0000}"/>
    <cellStyle name="5_leertabellen_teil_iii 2 2 6 2 2 2" xfId="24342" xr:uid="{00000000-0005-0000-0000-0000CA1E0000}"/>
    <cellStyle name="5_leertabellen_teil_iii 2 2 6 2 2 2 2" xfId="38657" xr:uid="{00000000-0005-0000-0000-0000CB1E0000}"/>
    <cellStyle name="5_leertabellen_teil_iii 2 2 6 2 2 3" xfId="31520" xr:uid="{00000000-0005-0000-0000-0000CC1E0000}"/>
    <cellStyle name="5_leertabellen_teil_iii 2 2 6 2 3" xfId="19559" xr:uid="{00000000-0005-0000-0000-0000CD1E0000}"/>
    <cellStyle name="5_leertabellen_teil_iii 2 2 6 2 3 2" xfId="26696" xr:uid="{00000000-0005-0000-0000-0000CE1E0000}"/>
    <cellStyle name="5_leertabellen_teil_iii 2 2 6 2 3 2 2" xfId="41011" xr:uid="{00000000-0005-0000-0000-0000CF1E0000}"/>
    <cellStyle name="5_leertabellen_teil_iii 2 2 6 2 3 3" xfId="33874" xr:uid="{00000000-0005-0000-0000-0000D01E0000}"/>
    <cellStyle name="5_leertabellen_teil_iii 2 2 6 2 4" xfId="20835" xr:uid="{00000000-0005-0000-0000-0000D11E0000}"/>
    <cellStyle name="5_leertabellen_teil_iii 2 2 6 2 4 2" xfId="27972" xr:uid="{00000000-0005-0000-0000-0000D21E0000}"/>
    <cellStyle name="5_leertabellen_teil_iii 2 2 6 2 4 2 2" xfId="42287" xr:uid="{00000000-0005-0000-0000-0000D31E0000}"/>
    <cellStyle name="5_leertabellen_teil_iii 2 2 6 2 4 3" xfId="35150" xr:uid="{00000000-0005-0000-0000-0000D41E0000}"/>
    <cellStyle name="5_leertabellen_teil_iii 2 2 6 2 5" xfId="22011" xr:uid="{00000000-0005-0000-0000-0000D51E0000}"/>
    <cellStyle name="5_leertabellen_teil_iii 2 2 6 2 5 2" xfId="36326" xr:uid="{00000000-0005-0000-0000-0000D61E0000}"/>
    <cellStyle name="5_leertabellen_teil_iii 2 2 6 2 6" xfId="29167" xr:uid="{00000000-0005-0000-0000-0000D71E0000}"/>
    <cellStyle name="5_leertabellen_teil_iii 2 2 6 3" xfId="15243" xr:uid="{00000000-0005-0000-0000-0000D81E0000}"/>
    <cellStyle name="5_leertabellen_teil_iii 2 2 6 3 2" xfId="22402" xr:uid="{00000000-0005-0000-0000-0000D91E0000}"/>
    <cellStyle name="5_leertabellen_teil_iii 2 2 6 3 2 2" xfId="36717" xr:uid="{00000000-0005-0000-0000-0000DA1E0000}"/>
    <cellStyle name="5_leertabellen_teil_iii 2 2 6 3 3" xfId="29558" xr:uid="{00000000-0005-0000-0000-0000DB1E0000}"/>
    <cellStyle name="5_leertabellen_teil_iii 2 2 6 4" xfId="17597" xr:uid="{00000000-0005-0000-0000-0000DC1E0000}"/>
    <cellStyle name="5_leertabellen_teil_iii 2 2 6 4 2" xfId="24734" xr:uid="{00000000-0005-0000-0000-0000DD1E0000}"/>
    <cellStyle name="5_leertabellen_teil_iii 2 2 6 4 2 2" xfId="39049" xr:uid="{00000000-0005-0000-0000-0000DE1E0000}"/>
    <cellStyle name="5_leertabellen_teil_iii 2 2 6 4 3" xfId="31912" xr:uid="{00000000-0005-0000-0000-0000DF1E0000}"/>
    <cellStyle name="5_leertabellen_teil_iii 2 3" xfId="687" xr:uid="{00000000-0005-0000-0000-0000E01E0000}"/>
    <cellStyle name="5_leertabellen_teil_iii 2 3 2" xfId="12879" xr:uid="{00000000-0005-0000-0000-0000E11E0000}"/>
    <cellStyle name="5_leertabellen_teil_iii 2 3 2 2" xfId="14002" xr:uid="{00000000-0005-0000-0000-0000E21E0000}"/>
    <cellStyle name="5_leertabellen_teil_iii 2 3 2 2 2" xfId="16371" xr:uid="{00000000-0005-0000-0000-0000E31E0000}"/>
    <cellStyle name="5_leertabellen_teil_iii 2 3 2 2 2 2" xfId="23530" xr:uid="{00000000-0005-0000-0000-0000E41E0000}"/>
    <cellStyle name="5_leertabellen_teil_iii 2 3 2 2 2 2 2" xfId="37845" xr:uid="{00000000-0005-0000-0000-0000E51E0000}"/>
    <cellStyle name="5_leertabellen_teil_iii 2 3 2 2 2 3" xfId="30686" xr:uid="{00000000-0005-0000-0000-0000E61E0000}"/>
    <cellStyle name="5_leertabellen_teil_iii 2 3 2 2 3" xfId="18725" xr:uid="{00000000-0005-0000-0000-0000E71E0000}"/>
    <cellStyle name="5_leertabellen_teil_iii 2 3 2 2 3 2" xfId="25862" xr:uid="{00000000-0005-0000-0000-0000E81E0000}"/>
    <cellStyle name="5_leertabellen_teil_iii 2 3 2 2 3 2 2" xfId="40177" xr:uid="{00000000-0005-0000-0000-0000E91E0000}"/>
    <cellStyle name="5_leertabellen_teil_iii 2 3 2 2 3 3" xfId="33040" xr:uid="{00000000-0005-0000-0000-0000EA1E0000}"/>
    <cellStyle name="5_leertabellen_teil_iii 2 3 2 2 4" xfId="20094" xr:uid="{00000000-0005-0000-0000-0000EB1E0000}"/>
    <cellStyle name="5_leertabellen_teil_iii 2 3 2 2 4 2" xfId="27231" xr:uid="{00000000-0005-0000-0000-0000EC1E0000}"/>
    <cellStyle name="5_leertabellen_teil_iii 2 3 2 2 4 2 2" xfId="41546" xr:uid="{00000000-0005-0000-0000-0000ED1E0000}"/>
    <cellStyle name="5_leertabellen_teil_iii 2 3 2 2 4 3" xfId="34409" xr:uid="{00000000-0005-0000-0000-0000EE1E0000}"/>
    <cellStyle name="5_leertabellen_teil_iii 2 3 2 2 5" xfId="21309" xr:uid="{00000000-0005-0000-0000-0000EF1E0000}"/>
    <cellStyle name="5_leertabellen_teil_iii 2 3 2 2 5 2" xfId="35624" xr:uid="{00000000-0005-0000-0000-0000F01E0000}"/>
    <cellStyle name="5_leertabellen_teil_iii 2 3 2 2 6" xfId="28446" xr:uid="{00000000-0005-0000-0000-0000F11E0000}"/>
    <cellStyle name="5_leertabellen_teil_iii 2 3 2 3" xfId="15248" xr:uid="{00000000-0005-0000-0000-0000F21E0000}"/>
    <cellStyle name="5_leertabellen_teil_iii 2 3 2 3 2" xfId="22407" xr:uid="{00000000-0005-0000-0000-0000F31E0000}"/>
    <cellStyle name="5_leertabellen_teil_iii 2 3 2 3 2 2" xfId="36722" xr:uid="{00000000-0005-0000-0000-0000F41E0000}"/>
    <cellStyle name="5_leertabellen_teil_iii 2 3 2 3 3" xfId="29563" xr:uid="{00000000-0005-0000-0000-0000F51E0000}"/>
    <cellStyle name="5_leertabellen_teil_iii 2 3 2 4" xfId="17602" xr:uid="{00000000-0005-0000-0000-0000F61E0000}"/>
    <cellStyle name="5_leertabellen_teil_iii 2 3 2 4 2" xfId="24739" xr:uid="{00000000-0005-0000-0000-0000F71E0000}"/>
    <cellStyle name="5_leertabellen_teil_iii 2 3 2 4 2 2" xfId="39054" xr:uid="{00000000-0005-0000-0000-0000F81E0000}"/>
    <cellStyle name="5_leertabellen_teil_iii 2 3 2 4 3" xfId="31917" xr:uid="{00000000-0005-0000-0000-0000F91E0000}"/>
    <cellStyle name="5_leertabellen_teil_iii 2 4" xfId="688" xr:uid="{00000000-0005-0000-0000-0000FA1E0000}"/>
    <cellStyle name="5_leertabellen_teil_iii 2 4 2" xfId="12880" xr:uid="{00000000-0005-0000-0000-0000FB1E0000}"/>
    <cellStyle name="5_leertabellen_teil_iii 2 4 2 2" xfId="14829" xr:uid="{00000000-0005-0000-0000-0000FC1E0000}"/>
    <cellStyle name="5_leertabellen_teil_iii 2 4 2 2 2" xfId="17192" xr:uid="{00000000-0005-0000-0000-0000FD1E0000}"/>
    <cellStyle name="5_leertabellen_teil_iii 2 4 2 2 2 2" xfId="24329" xr:uid="{00000000-0005-0000-0000-0000FE1E0000}"/>
    <cellStyle name="5_leertabellen_teil_iii 2 4 2 2 2 2 2" xfId="38644" xr:uid="{00000000-0005-0000-0000-0000FF1E0000}"/>
    <cellStyle name="5_leertabellen_teil_iii 2 4 2 2 2 3" xfId="31507" xr:uid="{00000000-0005-0000-0000-0000001F0000}"/>
    <cellStyle name="5_leertabellen_teil_iii 2 4 2 2 3" xfId="19546" xr:uid="{00000000-0005-0000-0000-0000011F0000}"/>
    <cellStyle name="5_leertabellen_teil_iii 2 4 2 2 3 2" xfId="26683" xr:uid="{00000000-0005-0000-0000-0000021F0000}"/>
    <cellStyle name="5_leertabellen_teil_iii 2 4 2 2 3 2 2" xfId="40998" xr:uid="{00000000-0005-0000-0000-0000031F0000}"/>
    <cellStyle name="5_leertabellen_teil_iii 2 4 2 2 3 3" xfId="33861" xr:uid="{00000000-0005-0000-0000-0000041F0000}"/>
    <cellStyle name="5_leertabellen_teil_iii 2 4 2 2 4" xfId="20822" xr:uid="{00000000-0005-0000-0000-0000051F0000}"/>
    <cellStyle name="5_leertabellen_teil_iii 2 4 2 2 4 2" xfId="27959" xr:uid="{00000000-0005-0000-0000-0000061F0000}"/>
    <cellStyle name="5_leertabellen_teil_iii 2 4 2 2 4 2 2" xfId="42274" xr:uid="{00000000-0005-0000-0000-0000071F0000}"/>
    <cellStyle name="5_leertabellen_teil_iii 2 4 2 2 4 3" xfId="35137" xr:uid="{00000000-0005-0000-0000-0000081F0000}"/>
    <cellStyle name="5_leertabellen_teil_iii 2 4 2 2 5" xfId="21998" xr:uid="{00000000-0005-0000-0000-0000091F0000}"/>
    <cellStyle name="5_leertabellen_teil_iii 2 4 2 2 5 2" xfId="36313" xr:uid="{00000000-0005-0000-0000-00000A1F0000}"/>
    <cellStyle name="5_leertabellen_teil_iii 2 4 2 2 6" xfId="29154" xr:uid="{00000000-0005-0000-0000-00000B1F0000}"/>
    <cellStyle name="5_leertabellen_teil_iii 2 4 2 3" xfId="15249" xr:uid="{00000000-0005-0000-0000-00000C1F0000}"/>
    <cellStyle name="5_leertabellen_teil_iii 2 4 2 3 2" xfId="22408" xr:uid="{00000000-0005-0000-0000-00000D1F0000}"/>
    <cellStyle name="5_leertabellen_teil_iii 2 4 2 3 2 2" xfId="36723" xr:uid="{00000000-0005-0000-0000-00000E1F0000}"/>
    <cellStyle name="5_leertabellen_teil_iii 2 4 2 3 3" xfId="29564" xr:uid="{00000000-0005-0000-0000-00000F1F0000}"/>
    <cellStyle name="5_leertabellen_teil_iii 2 4 2 4" xfId="17603" xr:uid="{00000000-0005-0000-0000-0000101F0000}"/>
    <cellStyle name="5_leertabellen_teil_iii 2 4 2 4 2" xfId="24740" xr:uid="{00000000-0005-0000-0000-0000111F0000}"/>
    <cellStyle name="5_leertabellen_teil_iii 2 4 2 4 2 2" xfId="39055" xr:uid="{00000000-0005-0000-0000-0000121F0000}"/>
    <cellStyle name="5_leertabellen_teil_iii 2 4 2 4 3" xfId="31918" xr:uid="{00000000-0005-0000-0000-0000131F0000}"/>
    <cellStyle name="5_leertabellen_teil_iii 2 5" xfId="689" xr:uid="{00000000-0005-0000-0000-0000141F0000}"/>
    <cellStyle name="5_leertabellen_teil_iii 2 5 2" xfId="12881" xr:uid="{00000000-0005-0000-0000-0000151F0000}"/>
    <cellStyle name="5_leertabellen_teil_iii 2 5 2 2" xfId="14838" xr:uid="{00000000-0005-0000-0000-0000161F0000}"/>
    <cellStyle name="5_leertabellen_teil_iii 2 5 2 2 2" xfId="17201" xr:uid="{00000000-0005-0000-0000-0000171F0000}"/>
    <cellStyle name="5_leertabellen_teil_iii 2 5 2 2 2 2" xfId="24338" xr:uid="{00000000-0005-0000-0000-0000181F0000}"/>
    <cellStyle name="5_leertabellen_teil_iii 2 5 2 2 2 2 2" xfId="38653" xr:uid="{00000000-0005-0000-0000-0000191F0000}"/>
    <cellStyle name="5_leertabellen_teil_iii 2 5 2 2 2 3" xfId="31516" xr:uid="{00000000-0005-0000-0000-00001A1F0000}"/>
    <cellStyle name="5_leertabellen_teil_iii 2 5 2 2 3" xfId="19555" xr:uid="{00000000-0005-0000-0000-00001B1F0000}"/>
    <cellStyle name="5_leertabellen_teil_iii 2 5 2 2 3 2" xfId="26692" xr:uid="{00000000-0005-0000-0000-00001C1F0000}"/>
    <cellStyle name="5_leertabellen_teil_iii 2 5 2 2 3 2 2" xfId="41007" xr:uid="{00000000-0005-0000-0000-00001D1F0000}"/>
    <cellStyle name="5_leertabellen_teil_iii 2 5 2 2 3 3" xfId="33870" xr:uid="{00000000-0005-0000-0000-00001E1F0000}"/>
    <cellStyle name="5_leertabellen_teil_iii 2 5 2 2 4" xfId="20831" xr:uid="{00000000-0005-0000-0000-00001F1F0000}"/>
    <cellStyle name="5_leertabellen_teil_iii 2 5 2 2 4 2" xfId="27968" xr:uid="{00000000-0005-0000-0000-0000201F0000}"/>
    <cellStyle name="5_leertabellen_teil_iii 2 5 2 2 4 2 2" xfId="42283" xr:uid="{00000000-0005-0000-0000-0000211F0000}"/>
    <cellStyle name="5_leertabellen_teil_iii 2 5 2 2 4 3" xfId="35146" xr:uid="{00000000-0005-0000-0000-0000221F0000}"/>
    <cellStyle name="5_leertabellen_teil_iii 2 5 2 2 5" xfId="22007" xr:uid="{00000000-0005-0000-0000-0000231F0000}"/>
    <cellStyle name="5_leertabellen_teil_iii 2 5 2 2 5 2" xfId="36322" xr:uid="{00000000-0005-0000-0000-0000241F0000}"/>
    <cellStyle name="5_leertabellen_teil_iii 2 5 2 2 6" xfId="29163" xr:uid="{00000000-0005-0000-0000-0000251F0000}"/>
    <cellStyle name="5_leertabellen_teil_iii 2 5 2 3" xfId="15250" xr:uid="{00000000-0005-0000-0000-0000261F0000}"/>
    <cellStyle name="5_leertabellen_teil_iii 2 5 2 3 2" xfId="22409" xr:uid="{00000000-0005-0000-0000-0000271F0000}"/>
    <cellStyle name="5_leertabellen_teil_iii 2 5 2 3 2 2" xfId="36724" xr:uid="{00000000-0005-0000-0000-0000281F0000}"/>
    <cellStyle name="5_leertabellen_teil_iii 2 5 2 3 3" xfId="29565" xr:uid="{00000000-0005-0000-0000-0000291F0000}"/>
    <cellStyle name="5_leertabellen_teil_iii 2 5 2 4" xfId="17604" xr:uid="{00000000-0005-0000-0000-00002A1F0000}"/>
    <cellStyle name="5_leertabellen_teil_iii 2 5 2 4 2" xfId="24741" xr:uid="{00000000-0005-0000-0000-00002B1F0000}"/>
    <cellStyle name="5_leertabellen_teil_iii 2 5 2 4 2 2" xfId="39056" xr:uid="{00000000-0005-0000-0000-00002C1F0000}"/>
    <cellStyle name="5_leertabellen_teil_iii 2 5 2 4 3" xfId="31919" xr:uid="{00000000-0005-0000-0000-00002D1F0000}"/>
    <cellStyle name="5_leertabellen_teil_iii 2 6" xfId="690" xr:uid="{00000000-0005-0000-0000-00002E1F0000}"/>
    <cellStyle name="5_leertabellen_teil_iii 2 6 2" xfId="12882" xr:uid="{00000000-0005-0000-0000-00002F1F0000}"/>
    <cellStyle name="5_leertabellen_teil_iii 2 6 2 2" xfId="14138" xr:uid="{00000000-0005-0000-0000-0000301F0000}"/>
    <cellStyle name="5_leertabellen_teil_iii 2 6 2 2 2" xfId="16507" xr:uid="{00000000-0005-0000-0000-0000311F0000}"/>
    <cellStyle name="5_leertabellen_teil_iii 2 6 2 2 2 2" xfId="23666" xr:uid="{00000000-0005-0000-0000-0000321F0000}"/>
    <cellStyle name="5_leertabellen_teil_iii 2 6 2 2 2 2 2" xfId="37981" xr:uid="{00000000-0005-0000-0000-0000331F0000}"/>
    <cellStyle name="5_leertabellen_teil_iii 2 6 2 2 2 3" xfId="30822" xr:uid="{00000000-0005-0000-0000-0000341F0000}"/>
    <cellStyle name="5_leertabellen_teil_iii 2 6 2 2 3" xfId="18861" xr:uid="{00000000-0005-0000-0000-0000351F0000}"/>
    <cellStyle name="5_leertabellen_teil_iii 2 6 2 2 3 2" xfId="25998" xr:uid="{00000000-0005-0000-0000-0000361F0000}"/>
    <cellStyle name="5_leertabellen_teil_iii 2 6 2 2 3 2 2" xfId="40313" xr:uid="{00000000-0005-0000-0000-0000371F0000}"/>
    <cellStyle name="5_leertabellen_teil_iii 2 6 2 2 3 3" xfId="33176" xr:uid="{00000000-0005-0000-0000-0000381F0000}"/>
    <cellStyle name="5_leertabellen_teil_iii 2 6 2 2 4" xfId="20195" xr:uid="{00000000-0005-0000-0000-0000391F0000}"/>
    <cellStyle name="5_leertabellen_teil_iii 2 6 2 2 4 2" xfId="27332" xr:uid="{00000000-0005-0000-0000-00003A1F0000}"/>
    <cellStyle name="5_leertabellen_teil_iii 2 6 2 2 4 2 2" xfId="41647" xr:uid="{00000000-0005-0000-0000-00003B1F0000}"/>
    <cellStyle name="5_leertabellen_teil_iii 2 6 2 2 4 3" xfId="34510" xr:uid="{00000000-0005-0000-0000-00003C1F0000}"/>
    <cellStyle name="5_leertabellen_teil_iii 2 6 2 2 5" xfId="21410" xr:uid="{00000000-0005-0000-0000-00003D1F0000}"/>
    <cellStyle name="5_leertabellen_teil_iii 2 6 2 2 5 2" xfId="35725" xr:uid="{00000000-0005-0000-0000-00003E1F0000}"/>
    <cellStyle name="5_leertabellen_teil_iii 2 6 2 2 6" xfId="28547" xr:uid="{00000000-0005-0000-0000-00003F1F0000}"/>
    <cellStyle name="5_leertabellen_teil_iii 2 6 2 3" xfId="15251" xr:uid="{00000000-0005-0000-0000-0000401F0000}"/>
    <cellStyle name="5_leertabellen_teil_iii 2 6 2 3 2" xfId="22410" xr:uid="{00000000-0005-0000-0000-0000411F0000}"/>
    <cellStyle name="5_leertabellen_teil_iii 2 6 2 3 2 2" xfId="36725" xr:uid="{00000000-0005-0000-0000-0000421F0000}"/>
    <cellStyle name="5_leertabellen_teil_iii 2 6 2 3 3" xfId="29566" xr:uid="{00000000-0005-0000-0000-0000431F0000}"/>
    <cellStyle name="5_leertabellen_teil_iii 2 6 2 4" xfId="17605" xr:uid="{00000000-0005-0000-0000-0000441F0000}"/>
    <cellStyle name="5_leertabellen_teil_iii 2 6 2 4 2" xfId="24742" xr:uid="{00000000-0005-0000-0000-0000451F0000}"/>
    <cellStyle name="5_leertabellen_teil_iii 2 6 2 4 2 2" xfId="39057" xr:uid="{00000000-0005-0000-0000-0000461F0000}"/>
    <cellStyle name="5_leertabellen_teil_iii 2 6 2 4 3" xfId="31920" xr:uid="{00000000-0005-0000-0000-0000471F0000}"/>
    <cellStyle name="5_leertabellen_teil_iii 2 7" xfId="12873" xr:uid="{00000000-0005-0000-0000-0000481F0000}"/>
    <cellStyle name="5_leertabellen_teil_iii 2 7 2" xfId="14137" xr:uid="{00000000-0005-0000-0000-0000491F0000}"/>
    <cellStyle name="5_leertabellen_teil_iii 2 7 2 2" xfId="16506" xr:uid="{00000000-0005-0000-0000-00004A1F0000}"/>
    <cellStyle name="5_leertabellen_teil_iii 2 7 2 2 2" xfId="23665" xr:uid="{00000000-0005-0000-0000-00004B1F0000}"/>
    <cellStyle name="5_leertabellen_teil_iii 2 7 2 2 2 2" xfId="37980" xr:uid="{00000000-0005-0000-0000-00004C1F0000}"/>
    <cellStyle name="5_leertabellen_teil_iii 2 7 2 2 3" xfId="30821" xr:uid="{00000000-0005-0000-0000-00004D1F0000}"/>
    <cellStyle name="5_leertabellen_teil_iii 2 7 2 3" xfId="18860" xr:uid="{00000000-0005-0000-0000-00004E1F0000}"/>
    <cellStyle name="5_leertabellen_teil_iii 2 7 2 3 2" xfId="25997" xr:uid="{00000000-0005-0000-0000-00004F1F0000}"/>
    <cellStyle name="5_leertabellen_teil_iii 2 7 2 3 2 2" xfId="40312" xr:uid="{00000000-0005-0000-0000-0000501F0000}"/>
    <cellStyle name="5_leertabellen_teil_iii 2 7 2 3 3" xfId="33175" xr:uid="{00000000-0005-0000-0000-0000511F0000}"/>
    <cellStyle name="5_leertabellen_teil_iii 2 7 2 4" xfId="20194" xr:uid="{00000000-0005-0000-0000-0000521F0000}"/>
    <cellStyle name="5_leertabellen_teil_iii 2 7 2 4 2" xfId="27331" xr:uid="{00000000-0005-0000-0000-0000531F0000}"/>
    <cellStyle name="5_leertabellen_teil_iii 2 7 2 4 2 2" xfId="41646" xr:uid="{00000000-0005-0000-0000-0000541F0000}"/>
    <cellStyle name="5_leertabellen_teil_iii 2 7 2 4 3" xfId="34509" xr:uid="{00000000-0005-0000-0000-0000551F0000}"/>
    <cellStyle name="5_leertabellen_teil_iii 2 7 2 5" xfId="21409" xr:uid="{00000000-0005-0000-0000-0000561F0000}"/>
    <cellStyle name="5_leertabellen_teil_iii 2 7 2 5 2" xfId="35724" xr:uid="{00000000-0005-0000-0000-0000571F0000}"/>
    <cellStyle name="5_leertabellen_teil_iii 2 7 2 6" xfId="28546" xr:uid="{00000000-0005-0000-0000-0000581F0000}"/>
    <cellStyle name="5_leertabellen_teil_iii 2 7 3" xfId="15242" xr:uid="{00000000-0005-0000-0000-0000591F0000}"/>
    <cellStyle name="5_leertabellen_teil_iii 2 7 3 2" xfId="22401" xr:uid="{00000000-0005-0000-0000-00005A1F0000}"/>
    <cellStyle name="5_leertabellen_teil_iii 2 7 3 2 2" xfId="36716" xr:uid="{00000000-0005-0000-0000-00005B1F0000}"/>
    <cellStyle name="5_leertabellen_teil_iii 2 7 3 3" xfId="29557" xr:uid="{00000000-0005-0000-0000-00005C1F0000}"/>
    <cellStyle name="5_leertabellen_teil_iii 2 7 4" xfId="17596" xr:uid="{00000000-0005-0000-0000-00005D1F0000}"/>
    <cellStyle name="5_leertabellen_teil_iii 2 7 4 2" xfId="24733" xr:uid="{00000000-0005-0000-0000-00005E1F0000}"/>
    <cellStyle name="5_leertabellen_teil_iii 2 7 4 2 2" xfId="39048" xr:uid="{00000000-0005-0000-0000-00005F1F0000}"/>
    <cellStyle name="5_leertabellen_teil_iii 2 7 4 3" xfId="31911" xr:uid="{00000000-0005-0000-0000-0000601F0000}"/>
    <cellStyle name="5_leertabellen_teil_iii 3" xfId="691" xr:uid="{00000000-0005-0000-0000-0000611F0000}"/>
    <cellStyle name="5_leertabellen_teil_iii 3 2" xfId="692" xr:uid="{00000000-0005-0000-0000-0000621F0000}"/>
    <cellStyle name="5_leertabellen_teil_iii 3 2 2" xfId="693" xr:uid="{00000000-0005-0000-0000-0000631F0000}"/>
    <cellStyle name="5_leertabellen_teil_iii 3 2 2 2" xfId="12885" xr:uid="{00000000-0005-0000-0000-0000641F0000}"/>
    <cellStyle name="5_leertabellen_teil_iii 3 2 2 2 2" xfId="14836" xr:uid="{00000000-0005-0000-0000-0000651F0000}"/>
    <cellStyle name="5_leertabellen_teil_iii 3 2 2 2 2 2" xfId="17199" xr:uid="{00000000-0005-0000-0000-0000661F0000}"/>
    <cellStyle name="5_leertabellen_teil_iii 3 2 2 2 2 2 2" xfId="24336" xr:uid="{00000000-0005-0000-0000-0000671F0000}"/>
    <cellStyle name="5_leertabellen_teil_iii 3 2 2 2 2 2 2 2" xfId="38651" xr:uid="{00000000-0005-0000-0000-0000681F0000}"/>
    <cellStyle name="5_leertabellen_teil_iii 3 2 2 2 2 2 3" xfId="31514" xr:uid="{00000000-0005-0000-0000-0000691F0000}"/>
    <cellStyle name="5_leertabellen_teil_iii 3 2 2 2 2 3" xfId="19553" xr:uid="{00000000-0005-0000-0000-00006A1F0000}"/>
    <cellStyle name="5_leertabellen_teil_iii 3 2 2 2 2 3 2" xfId="26690" xr:uid="{00000000-0005-0000-0000-00006B1F0000}"/>
    <cellStyle name="5_leertabellen_teil_iii 3 2 2 2 2 3 2 2" xfId="41005" xr:uid="{00000000-0005-0000-0000-00006C1F0000}"/>
    <cellStyle name="5_leertabellen_teil_iii 3 2 2 2 2 3 3" xfId="33868" xr:uid="{00000000-0005-0000-0000-00006D1F0000}"/>
    <cellStyle name="5_leertabellen_teil_iii 3 2 2 2 2 4" xfId="20829" xr:uid="{00000000-0005-0000-0000-00006E1F0000}"/>
    <cellStyle name="5_leertabellen_teil_iii 3 2 2 2 2 4 2" xfId="27966" xr:uid="{00000000-0005-0000-0000-00006F1F0000}"/>
    <cellStyle name="5_leertabellen_teil_iii 3 2 2 2 2 4 2 2" xfId="42281" xr:uid="{00000000-0005-0000-0000-0000701F0000}"/>
    <cellStyle name="5_leertabellen_teil_iii 3 2 2 2 2 4 3" xfId="35144" xr:uid="{00000000-0005-0000-0000-0000711F0000}"/>
    <cellStyle name="5_leertabellen_teil_iii 3 2 2 2 2 5" xfId="22005" xr:uid="{00000000-0005-0000-0000-0000721F0000}"/>
    <cellStyle name="5_leertabellen_teil_iii 3 2 2 2 2 5 2" xfId="36320" xr:uid="{00000000-0005-0000-0000-0000731F0000}"/>
    <cellStyle name="5_leertabellen_teil_iii 3 2 2 2 2 6" xfId="29161" xr:uid="{00000000-0005-0000-0000-0000741F0000}"/>
    <cellStyle name="5_leertabellen_teil_iii 3 2 2 2 3" xfId="15254" xr:uid="{00000000-0005-0000-0000-0000751F0000}"/>
    <cellStyle name="5_leertabellen_teil_iii 3 2 2 2 3 2" xfId="22413" xr:uid="{00000000-0005-0000-0000-0000761F0000}"/>
    <cellStyle name="5_leertabellen_teil_iii 3 2 2 2 3 2 2" xfId="36728" xr:uid="{00000000-0005-0000-0000-0000771F0000}"/>
    <cellStyle name="5_leertabellen_teil_iii 3 2 2 2 3 3" xfId="29569" xr:uid="{00000000-0005-0000-0000-0000781F0000}"/>
    <cellStyle name="5_leertabellen_teil_iii 3 2 2 2 4" xfId="17608" xr:uid="{00000000-0005-0000-0000-0000791F0000}"/>
    <cellStyle name="5_leertabellen_teil_iii 3 2 2 2 4 2" xfId="24745" xr:uid="{00000000-0005-0000-0000-00007A1F0000}"/>
    <cellStyle name="5_leertabellen_teil_iii 3 2 2 2 4 2 2" xfId="39060" xr:uid="{00000000-0005-0000-0000-00007B1F0000}"/>
    <cellStyle name="5_leertabellen_teil_iii 3 2 2 2 4 3" xfId="31923" xr:uid="{00000000-0005-0000-0000-00007C1F0000}"/>
    <cellStyle name="5_leertabellen_teil_iii 3 2 3" xfId="694" xr:uid="{00000000-0005-0000-0000-00007D1F0000}"/>
    <cellStyle name="5_leertabellen_teil_iii 3 2 3 2" xfId="12886" xr:uid="{00000000-0005-0000-0000-00007E1F0000}"/>
    <cellStyle name="5_leertabellen_teil_iii 3 2 3 2 2" xfId="13870" xr:uid="{00000000-0005-0000-0000-00007F1F0000}"/>
    <cellStyle name="5_leertabellen_teil_iii 3 2 3 2 2 2" xfId="16239" xr:uid="{00000000-0005-0000-0000-0000801F0000}"/>
    <cellStyle name="5_leertabellen_teil_iii 3 2 3 2 2 2 2" xfId="23398" xr:uid="{00000000-0005-0000-0000-0000811F0000}"/>
    <cellStyle name="5_leertabellen_teil_iii 3 2 3 2 2 2 2 2" xfId="37713" xr:uid="{00000000-0005-0000-0000-0000821F0000}"/>
    <cellStyle name="5_leertabellen_teil_iii 3 2 3 2 2 2 3" xfId="30554" xr:uid="{00000000-0005-0000-0000-0000831F0000}"/>
    <cellStyle name="5_leertabellen_teil_iii 3 2 3 2 2 3" xfId="18593" xr:uid="{00000000-0005-0000-0000-0000841F0000}"/>
    <cellStyle name="5_leertabellen_teil_iii 3 2 3 2 2 3 2" xfId="25730" xr:uid="{00000000-0005-0000-0000-0000851F0000}"/>
    <cellStyle name="5_leertabellen_teil_iii 3 2 3 2 2 3 2 2" xfId="40045" xr:uid="{00000000-0005-0000-0000-0000861F0000}"/>
    <cellStyle name="5_leertabellen_teil_iii 3 2 3 2 2 3 3" xfId="32908" xr:uid="{00000000-0005-0000-0000-0000871F0000}"/>
    <cellStyle name="5_leertabellen_teil_iii 3 2 3 2 2 4" xfId="20040" xr:uid="{00000000-0005-0000-0000-0000881F0000}"/>
    <cellStyle name="5_leertabellen_teil_iii 3 2 3 2 2 4 2" xfId="27177" xr:uid="{00000000-0005-0000-0000-0000891F0000}"/>
    <cellStyle name="5_leertabellen_teil_iii 3 2 3 2 2 4 2 2" xfId="41492" xr:uid="{00000000-0005-0000-0000-00008A1F0000}"/>
    <cellStyle name="5_leertabellen_teil_iii 3 2 3 2 2 4 3" xfId="34355" xr:uid="{00000000-0005-0000-0000-00008B1F0000}"/>
    <cellStyle name="5_leertabellen_teil_iii 3 2 3 2 2 5" xfId="21255" xr:uid="{00000000-0005-0000-0000-00008C1F0000}"/>
    <cellStyle name="5_leertabellen_teil_iii 3 2 3 2 2 5 2" xfId="35570" xr:uid="{00000000-0005-0000-0000-00008D1F0000}"/>
    <cellStyle name="5_leertabellen_teil_iii 3 2 3 2 2 6" xfId="28392" xr:uid="{00000000-0005-0000-0000-00008E1F0000}"/>
    <cellStyle name="5_leertabellen_teil_iii 3 2 3 2 3" xfId="15255" xr:uid="{00000000-0005-0000-0000-00008F1F0000}"/>
    <cellStyle name="5_leertabellen_teil_iii 3 2 3 2 3 2" xfId="22414" xr:uid="{00000000-0005-0000-0000-0000901F0000}"/>
    <cellStyle name="5_leertabellen_teil_iii 3 2 3 2 3 2 2" xfId="36729" xr:uid="{00000000-0005-0000-0000-0000911F0000}"/>
    <cellStyle name="5_leertabellen_teil_iii 3 2 3 2 3 3" xfId="29570" xr:uid="{00000000-0005-0000-0000-0000921F0000}"/>
    <cellStyle name="5_leertabellen_teil_iii 3 2 3 2 4" xfId="17609" xr:uid="{00000000-0005-0000-0000-0000931F0000}"/>
    <cellStyle name="5_leertabellen_teil_iii 3 2 3 2 4 2" xfId="24746" xr:uid="{00000000-0005-0000-0000-0000941F0000}"/>
    <cellStyle name="5_leertabellen_teil_iii 3 2 3 2 4 2 2" xfId="39061" xr:uid="{00000000-0005-0000-0000-0000951F0000}"/>
    <cellStyle name="5_leertabellen_teil_iii 3 2 3 2 4 3" xfId="31924" xr:uid="{00000000-0005-0000-0000-0000961F0000}"/>
    <cellStyle name="5_leertabellen_teil_iii 3 2 4" xfId="695" xr:uid="{00000000-0005-0000-0000-0000971F0000}"/>
    <cellStyle name="5_leertabellen_teil_iii 3 2 4 2" xfId="12887" xr:uid="{00000000-0005-0000-0000-0000981F0000}"/>
    <cellStyle name="5_leertabellen_teil_iii 3 2 4 2 2" xfId="14835" xr:uid="{00000000-0005-0000-0000-0000991F0000}"/>
    <cellStyle name="5_leertabellen_teil_iii 3 2 4 2 2 2" xfId="17198" xr:uid="{00000000-0005-0000-0000-00009A1F0000}"/>
    <cellStyle name="5_leertabellen_teil_iii 3 2 4 2 2 2 2" xfId="24335" xr:uid="{00000000-0005-0000-0000-00009B1F0000}"/>
    <cellStyle name="5_leertabellen_teil_iii 3 2 4 2 2 2 2 2" xfId="38650" xr:uid="{00000000-0005-0000-0000-00009C1F0000}"/>
    <cellStyle name="5_leertabellen_teil_iii 3 2 4 2 2 2 3" xfId="31513" xr:uid="{00000000-0005-0000-0000-00009D1F0000}"/>
    <cellStyle name="5_leertabellen_teil_iii 3 2 4 2 2 3" xfId="19552" xr:uid="{00000000-0005-0000-0000-00009E1F0000}"/>
    <cellStyle name="5_leertabellen_teil_iii 3 2 4 2 2 3 2" xfId="26689" xr:uid="{00000000-0005-0000-0000-00009F1F0000}"/>
    <cellStyle name="5_leertabellen_teil_iii 3 2 4 2 2 3 2 2" xfId="41004" xr:uid="{00000000-0005-0000-0000-0000A01F0000}"/>
    <cellStyle name="5_leertabellen_teil_iii 3 2 4 2 2 3 3" xfId="33867" xr:uid="{00000000-0005-0000-0000-0000A11F0000}"/>
    <cellStyle name="5_leertabellen_teil_iii 3 2 4 2 2 4" xfId="20828" xr:uid="{00000000-0005-0000-0000-0000A21F0000}"/>
    <cellStyle name="5_leertabellen_teil_iii 3 2 4 2 2 4 2" xfId="27965" xr:uid="{00000000-0005-0000-0000-0000A31F0000}"/>
    <cellStyle name="5_leertabellen_teil_iii 3 2 4 2 2 4 2 2" xfId="42280" xr:uid="{00000000-0005-0000-0000-0000A41F0000}"/>
    <cellStyle name="5_leertabellen_teil_iii 3 2 4 2 2 4 3" xfId="35143" xr:uid="{00000000-0005-0000-0000-0000A51F0000}"/>
    <cellStyle name="5_leertabellen_teil_iii 3 2 4 2 2 5" xfId="22004" xr:uid="{00000000-0005-0000-0000-0000A61F0000}"/>
    <cellStyle name="5_leertabellen_teil_iii 3 2 4 2 2 5 2" xfId="36319" xr:uid="{00000000-0005-0000-0000-0000A71F0000}"/>
    <cellStyle name="5_leertabellen_teil_iii 3 2 4 2 2 6" xfId="29160" xr:uid="{00000000-0005-0000-0000-0000A81F0000}"/>
    <cellStyle name="5_leertabellen_teil_iii 3 2 4 2 3" xfId="15256" xr:uid="{00000000-0005-0000-0000-0000A91F0000}"/>
    <cellStyle name="5_leertabellen_teil_iii 3 2 4 2 3 2" xfId="22415" xr:uid="{00000000-0005-0000-0000-0000AA1F0000}"/>
    <cellStyle name="5_leertabellen_teil_iii 3 2 4 2 3 2 2" xfId="36730" xr:uid="{00000000-0005-0000-0000-0000AB1F0000}"/>
    <cellStyle name="5_leertabellen_teil_iii 3 2 4 2 3 3" xfId="29571" xr:uid="{00000000-0005-0000-0000-0000AC1F0000}"/>
    <cellStyle name="5_leertabellen_teil_iii 3 2 4 2 4" xfId="17610" xr:uid="{00000000-0005-0000-0000-0000AD1F0000}"/>
    <cellStyle name="5_leertabellen_teil_iii 3 2 4 2 4 2" xfId="24747" xr:uid="{00000000-0005-0000-0000-0000AE1F0000}"/>
    <cellStyle name="5_leertabellen_teil_iii 3 2 4 2 4 2 2" xfId="39062" xr:uid="{00000000-0005-0000-0000-0000AF1F0000}"/>
    <cellStyle name="5_leertabellen_teil_iii 3 2 4 2 4 3" xfId="31925" xr:uid="{00000000-0005-0000-0000-0000B01F0000}"/>
    <cellStyle name="5_leertabellen_teil_iii 3 2 5" xfId="696" xr:uid="{00000000-0005-0000-0000-0000B11F0000}"/>
    <cellStyle name="5_leertabellen_teil_iii 3 2 5 2" xfId="12888" xr:uid="{00000000-0005-0000-0000-0000B21F0000}"/>
    <cellStyle name="5_leertabellen_teil_iii 3 2 5 2 2" xfId="14229" xr:uid="{00000000-0005-0000-0000-0000B31F0000}"/>
    <cellStyle name="5_leertabellen_teil_iii 3 2 5 2 2 2" xfId="16598" xr:uid="{00000000-0005-0000-0000-0000B41F0000}"/>
    <cellStyle name="5_leertabellen_teil_iii 3 2 5 2 2 2 2" xfId="23757" xr:uid="{00000000-0005-0000-0000-0000B51F0000}"/>
    <cellStyle name="5_leertabellen_teil_iii 3 2 5 2 2 2 2 2" xfId="38072" xr:uid="{00000000-0005-0000-0000-0000B61F0000}"/>
    <cellStyle name="5_leertabellen_teil_iii 3 2 5 2 2 2 3" xfId="30913" xr:uid="{00000000-0005-0000-0000-0000B71F0000}"/>
    <cellStyle name="5_leertabellen_teil_iii 3 2 5 2 2 3" xfId="18952" xr:uid="{00000000-0005-0000-0000-0000B81F0000}"/>
    <cellStyle name="5_leertabellen_teil_iii 3 2 5 2 2 3 2" xfId="26089" xr:uid="{00000000-0005-0000-0000-0000B91F0000}"/>
    <cellStyle name="5_leertabellen_teil_iii 3 2 5 2 2 3 2 2" xfId="40404" xr:uid="{00000000-0005-0000-0000-0000BA1F0000}"/>
    <cellStyle name="5_leertabellen_teil_iii 3 2 5 2 2 3 3" xfId="33267" xr:uid="{00000000-0005-0000-0000-0000BB1F0000}"/>
    <cellStyle name="5_leertabellen_teil_iii 3 2 5 2 2 4" xfId="20285" xr:uid="{00000000-0005-0000-0000-0000BC1F0000}"/>
    <cellStyle name="5_leertabellen_teil_iii 3 2 5 2 2 4 2" xfId="27422" xr:uid="{00000000-0005-0000-0000-0000BD1F0000}"/>
    <cellStyle name="5_leertabellen_teil_iii 3 2 5 2 2 4 2 2" xfId="41737" xr:uid="{00000000-0005-0000-0000-0000BE1F0000}"/>
    <cellStyle name="5_leertabellen_teil_iii 3 2 5 2 2 4 3" xfId="34600" xr:uid="{00000000-0005-0000-0000-0000BF1F0000}"/>
    <cellStyle name="5_leertabellen_teil_iii 3 2 5 2 2 5" xfId="21500" xr:uid="{00000000-0005-0000-0000-0000C01F0000}"/>
    <cellStyle name="5_leertabellen_teil_iii 3 2 5 2 2 5 2" xfId="35815" xr:uid="{00000000-0005-0000-0000-0000C11F0000}"/>
    <cellStyle name="5_leertabellen_teil_iii 3 2 5 2 2 6" xfId="28637" xr:uid="{00000000-0005-0000-0000-0000C21F0000}"/>
    <cellStyle name="5_leertabellen_teil_iii 3 2 5 2 3" xfId="15257" xr:uid="{00000000-0005-0000-0000-0000C31F0000}"/>
    <cellStyle name="5_leertabellen_teil_iii 3 2 5 2 3 2" xfId="22416" xr:uid="{00000000-0005-0000-0000-0000C41F0000}"/>
    <cellStyle name="5_leertabellen_teil_iii 3 2 5 2 3 2 2" xfId="36731" xr:uid="{00000000-0005-0000-0000-0000C51F0000}"/>
    <cellStyle name="5_leertabellen_teil_iii 3 2 5 2 3 3" xfId="29572" xr:uid="{00000000-0005-0000-0000-0000C61F0000}"/>
    <cellStyle name="5_leertabellen_teil_iii 3 2 5 2 4" xfId="17611" xr:uid="{00000000-0005-0000-0000-0000C71F0000}"/>
    <cellStyle name="5_leertabellen_teil_iii 3 2 5 2 4 2" xfId="24748" xr:uid="{00000000-0005-0000-0000-0000C81F0000}"/>
    <cellStyle name="5_leertabellen_teil_iii 3 2 5 2 4 2 2" xfId="39063" xr:uid="{00000000-0005-0000-0000-0000C91F0000}"/>
    <cellStyle name="5_leertabellen_teil_iii 3 2 5 2 4 3" xfId="31926" xr:uid="{00000000-0005-0000-0000-0000CA1F0000}"/>
    <cellStyle name="5_leertabellen_teil_iii 3 2 6" xfId="12884" xr:uid="{00000000-0005-0000-0000-0000CB1F0000}"/>
    <cellStyle name="5_leertabellen_teil_iii 3 2 6 2" xfId="14242" xr:uid="{00000000-0005-0000-0000-0000CC1F0000}"/>
    <cellStyle name="5_leertabellen_teil_iii 3 2 6 2 2" xfId="16611" xr:uid="{00000000-0005-0000-0000-0000CD1F0000}"/>
    <cellStyle name="5_leertabellen_teil_iii 3 2 6 2 2 2" xfId="23770" xr:uid="{00000000-0005-0000-0000-0000CE1F0000}"/>
    <cellStyle name="5_leertabellen_teil_iii 3 2 6 2 2 2 2" xfId="38085" xr:uid="{00000000-0005-0000-0000-0000CF1F0000}"/>
    <cellStyle name="5_leertabellen_teil_iii 3 2 6 2 2 3" xfId="30926" xr:uid="{00000000-0005-0000-0000-0000D01F0000}"/>
    <cellStyle name="5_leertabellen_teil_iii 3 2 6 2 3" xfId="18965" xr:uid="{00000000-0005-0000-0000-0000D11F0000}"/>
    <cellStyle name="5_leertabellen_teil_iii 3 2 6 2 3 2" xfId="26102" xr:uid="{00000000-0005-0000-0000-0000D21F0000}"/>
    <cellStyle name="5_leertabellen_teil_iii 3 2 6 2 3 2 2" xfId="40417" xr:uid="{00000000-0005-0000-0000-0000D31F0000}"/>
    <cellStyle name="5_leertabellen_teil_iii 3 2 6 2 3 3" xfId="33280" xr:uid="{00000000-0005-0000-0000-0000D41F0000}"/>
    <cellStyle name="5_leertabellen_teil_iii 3 2 6 2 4" xfId="20298" xr:uid="{00000000-0005-0000-0000-0000D51F0000}"/>
    <cellStyle name="5_leertabellen_teil_iii 3 2 6 2 4 2" xfId="27435" xr:uid="{00000000-0005-0000-0000-0000D61F0000}"/>
    <cellStyle name="5_leertabellen_teil_iii 3 2 6 2 4 2 2" xfId="41750" xr:uid="{00000000-0005-0000-0000-0000D71F0000}"/>
    <cellStyle name="5_leertabellen_teil_iii 3 2 6 2 4 3" xfId="34613" xr:uid="{00000000-0005-0000-0000-0000D81F0000}"/>
    <cellStyle name="5_leertabellen_teil_iii 3 2 6 2 5" xfId="21513" xr:uid="{00000000-0005-0000-0000-0000D91F0000}"/>
    <cellStyle name="5_leertabellen_teil_iii 3 2 6 2 5 2" xfId="35828" xr:uid="{00000000-0005-0000-0000-0000DA1F0000}"/>
    <cellStyle name="5_leertabellen_teil_iii 3 2 6 2 6" xfId="28650" xr:uid="{00000000-0005-0000-0000-0000DB1F0000}"/>
    <cellStyle name="5_leertabellen_teil_iii 3 2 6 3" xfId="15253" xr:uid="{00000000-0005-0000-0000-0000DC1F0000}"/>
    <cellStyle name="5_leertabellen_teil_iii 3 2 6 3 2" xfId="22412" xr:uid="{00000000-0005-0000-0000-0000DD1F0000}"/>
    <cellStyle name="5_leertabellen_teil_iii 3 2 6 3 2 2" xfId="36727" xr:uid="{00000000-0005-0000-0000-0000DE1F0000}"/>
    <cellStyle name="5_leertabellen_teil_iii 3 2 6 3 3" xfId="29568" xr:uid="{00000000-0005-0000-0000-0000DF1F0000}"/>
    <cellStyle name="5_leertabellen_teil_iii 3 2 6 4" xfId="17607" xr:uid="{00000000-0005-0000-0000-0000E01F0000}"/>
    <cellStyle name="5_leertabellen_teil_iii 3 2 6 4 2" xfId="24744" xr:uid="{00000000-0005-0000-0000-0000E11F0000}"/>
    <cellStyle name="5_leertabellen_teil_iii 3 2 6 4 2 2" xfId="39059" xr:uid="{00000000-0005-0000-0000-0000E21F0000}"/>
    <cellStyle name="5_leertabellen_teil_iii 3 2 6 4 3" xfId="31922" xr:uid="{00000000-0005-0000-0000-0000E31F0000}"/>
    <cellStyle name="5_leertabellen_teil_iii 3 3" xfId="697" xr:uid="{00000000-0005-0000-0000-0000E41F0000}"/>
    <cellStyle name="5_leertabellen_teil_iii 3 3 2" xfId="12889" xr:uid="{00000000-0005-0000-0000-0000E51F0000}"/>
    <cellStyle name="5_leertabellen_teil_iii 3 3 2 2" xfId="14830" xr:uid="{00000000-0005-0000-0000-0000E61F0000}"/>
    <cellStyle name="5_leertabellen_teil_iii 3 3 2 2 2" xfId="17193" xr:uid="{00000000-0005-0000-0000-0000E71F0000}"/>
    <cellStyle name="5_leertabellen_teil_iii 3 3 2 2 2 2" xfId="24330" xr:uid="{00000000-0005-0000-0000-0000E81F0000}"/>
    <cellStyle name="5_leertabellen_teil_iii 3 3 2 2 2 2 2" xfId="38645" xr:uid="{00000000-0005-0000-0000-0000E91F0000}"/>
    <cellStyle name="5_leertabellen_teil_iii 3 3 2 2 2 3" xfId="31508" xr:uid="{00000000-0005-0000-0000-0000EA1F0000}"/>
    <cellStyle name="5_leertabellen_teil_iii 3 3 2 2 3" xfId="19547" xr:uid="{00000000-0005-0000-0000-0000EB1F0000}"/>
    <cellStyle name="5_leertabellen_teil_iii 3 3 2 2 3 2" xfId="26684" xr:uid="{00000000-0005-0000-0000-0000EC1F0000}"/>
    <cellStyle name="5_leertabellen_teil_iii 3 3 2 2 3 2 2" xfId="40999" xr:uid="{00000000-0005-0000-0000-0000ED1F0000}"/>
    <cellStyle name="5_leertabellen_teil_iii 3 3 2 2 3 3" xfId="33862" xr:uid="{00000000-0005-0000-0000-0000EE1F0000}"/>
    <cellStyle name="5_leertabellen_teil_iii 3 3 2 2 4" xfId="20823" xr:uid="{00000000-0005-0000-0000-0000EF1F0000}"/>
    <cellStyle name="5_leertabellen_teil_iii 3 3 2 2 4 2" xfId="27960" xr:uid="{00000000-0005-0000-0000-0000F01F0000}"/>
    <cellStyle name="5_leertabellen_teil_iii 3 3 2 2 4 2 2" xfId="42275" xr:uid="{00000000-0005-0000-0000-0000F11F0000}"/>
    <cellStyle name="5_leertabellen_teil_iii 3 3 2 2 4 3" xfId="35138" xr:uid="{00000000-0005-0000-0000-0000F21F0000}"/>
    <cellStyle name="5_leertabellen_teil_iii 3 3 2 2 5" xfId="21999" xr:uid="{00000000-0005-0000-0000-0000F31F0000}"/>
    <cellStyle name="5_leertabellen_teil_iii 3 3 2 2 5 2" xfId="36314" xr:uid="{00000000-0005-0000-0000-0000F41F0000}"/>
    <cellStyle name="5_leertabellen_teil_iii 3 3 2 2 6" xfId="29155" xr:uid="{00000000-0005-0000-0000-0000F51F0000}"/>
    <cellStyle name="5_leertabellen_teil_iii 3 3 2 3" xfId="15258" xr:uid="{00000000-0005-0000-0000-0000F61F0000}"/>
    <cellStyle name="5_leertabellen_teil_iii 3 3 2 3 2" xfId="22417" xr:uid="{00000000-0005-0000-0000-0000F71F0000}"/>
    <cellStyle name="5_leertabellen_teil_iii 3 3 2 3 2 2" xfId="36732" xr:uid="{00000000-0005-0000-0000-0000F81F0000}"/>
    <cellStyle name="5_leertabellen_teil_iii 3 3 2 3 3" xfId="29573" xr:uid="{00000000-0005-0000-0000-0000F91F0000}"/>
    <cellStyle name="5_leertabellen_teil_iii 3 3 2 4" xfId="17612" xr:uid="{00000000-0005-0000-0000-0000FA1F0000}"/>
    <cellStyle name="5_leertabellen_teil_iii 3 3 2 4 2" xfId="24749" xr:uid="{00000000-0005-0000-0000-0000FB1F0000}"/>
    <cellStyle name="5_leertabellen_teil_iii 3 3 2 4 2 2" xfId="39064" xr:uid="{00000000-0005-0000-0000-0000FC1F0000}"/>
    <cellStyle name="5_leertabellen_teil_iii 3 3 2 4 3" xfId="31927" xr:uid="{00000000-0005-0000-0000-0000FD1F0000}"/>
    <cellStyle name="5_leertabellen_teil_iii 3 4" xfId="698" xr:uid="{00000000-0005-0000-0000-0000FE1F0000}"/>
    <cellStyle name="5_leertabellen_teil_iii 3 4 2" xfId="12890" xr:uid="{00000000-0005-0000-0000-0000FF1F0000}"/>
    <cellStyle name="5_leertabellen_teil_iii 3 4 2 2" xfId="14834" xr:uid="{00000000-0005-0000-0000-000000200000}"/>
    <cellStyle name="5_leertabellen_teil_iii 3 4 2 2 2" xfId="17197" xr:uid="{00000000-0005-0000-0000-000001200000}"/>
    <cellStyle name="5_leertabellen_teil_iii 3 4 2 2 2 2" xfId="24334" xr:uid="{00000000-0005-0000-0000-000002200000}"/>
    <cellStyle name="5_leertabellen_teil_iii 3 4 2 2 2 2 2" xfId="38649" xr:uid="{00000000-0005-0000-0000-000003200000}"/>
    <cellStyle name="5_leertabellen_teil_iii 3 4 2 2 2 3" xfId="31512" xr:uid="{00000000-0005-0000-0000-000004200000}"/>
    <cellStyle name="5_leertabellen_teil_iii 3 4 2 2 3" xfId="19551" xr:uid="{00000000-0005-0000-0000-000005200000}"/>
    <cellStyle name="5_leertabellen_teil_iii 3 4 2 2 3 2" xfId="26688" xr:uid="{00000000-0005-0000-0000-000006200000}"/>
    <cellStyle name="5_leertabellen_teil_iii 3 4 2 2 3 2 2" xfId="41003" xr:uid="{00000000-0005-0000-0000-000007200000}"/>
    <cellStyle name="5_leertabellen_teil_iii 3 4 2 2 3 3" xfId="33866" xr:uid="{00000000-0005-0000-0000-000008200000}"/>
    <cellStyle name="5_leertabellen_teil_iii 3 4 2 2 4" xfId="20827" xr:uid="{00000000-0005-0000-0000-000009200000}"/>
    <cellStyle name="5_leertabellen_teil_iii 3 4 2 2 4 2" xfId="27964" xr:uid="{00000000-0005-0000-0000-00000A200000}"/>
    <cellStyle name="5_leertabellen_teil_iii 3 4 2 2 4 2 2" xfId="42279" xr:uid="{00000000-0005-0000-0000-00000B200000}"/>
    <cellStyle name="5_leertabellen_teil_iii 3 4 2 2 4 3" xfId="35142" xr:uid="{00000000-0005-0000-0000-00000C200000}"/>
    <cellStyle name="5_leertabellen_teil_iii 3 4 2 2 5" xfId="22003" xr:uid="{00000000-0005-0000-0000-00000D200000}"/>
    <cellStyle name="5_leertabellen_teil_iii 3 4 2 2 5 2" xfId="36318" xr:uid="{00000000-0005-0000-0000-00000E200000}"/>
    <cellStyle name="5_leertabellen_teil_iii 3 4 2 2 6" xfId="29159" xr:uid="{00000000-0005-0000-0000-00000F200000}"/>
    <cellStyle name="5_leertabellen_teil_iii 3 4 2 3" xfId="15259" xr:uid="{00000000-0005-0000-0000-000010200000}"/>
    <cellStyle name="5_leertabellen_teil_iii 3 4 2 3 2" xfId="22418" xr:uid="{00000000-0005-0000-0000-000011200000}"/>
    <cellStyle name="5_leertabellen_teil_iii 3 4 2 3 2 2" xfId="36733" xr:uid="{00000000-0005-0000-0000-000012200000}"/>
    <cellStyle name="5_leertabellen_teil_iii 3 4 2 3 3" xfId="29574" xr:uid="{00000000-0005-0000-0000-000013200000}"/>
    <cellStyle name="5_leertabellen_teil_iii 3 4 2 4" xfId="17613" xr:uid="{00000000-0005-0000-0000-000014200000}"/>
    <cellStyle name="5_leertabellen_teil_iii 3 4 2 4 2" xfId="24750" xr:uid="{00000000-0005-0000-0000-000015200000}"/>
    <cellStyle name="5_leertabellen_teil_iii 3 4 2 4 2 2" xfId="39065" xr:uid="{00000000-0005-0000-0000-000016200000}"/>
    <cellStyle name="5_leertabellen_teil_iii 3 4 2 4 3" xfId="31928" xr:uid="{00000000-0005-0000-0000-000017200000}"/>
    <cellStyle name="5_leertabellen_teil_iii 3 5" xfId="699" xr:uid="{00000000-0005-0000-0000-000018200000}"/>
    <cellStyle name="5_leertabellen_teil_iii 3 5 2" xfId="12891" xr:uid="{00000000-0005-0000-0000-000019200000}"/>
    <cellStyle name="5_leertabellen_teil_iii 3 5 2 2" xfId="14514" xr:uid="{00000000-0005-0000-0000-00001A200000}"/>
    <cellStyle name="5_leertabellen_teil_iii 3 5 2 2 2" xfId="16883" xr:uid="{00000000-0005-0000-0000-00001B200000}"/>
    <cellStyle name="5_leertabellen_teil_iii 3 5 2 2 2 2" xfId="24042" xr:uid="{00000000-0005-0000-0000-00001C200000}"/>
    <cellStyle name="5_leertabellen_teil_iii 3 5 2 2 2 2 2" xfId="38357" xr:uid="{00000000-0005-0000-0000-00001D200000}"/>
    <cellStyle name="5_leertabellen_teil_iii 3 5 2 2 2 3" xfId="31198" xr:uid="{00000000-0005-0000-0000-00001E200000}"/>
    <cellStyle name="5_leertabellen_teil_iii 3 5 2 2 3" xfId="19237" xr:uid="{00000000-0005-0000-0000-00001F200000}"/>
    <cellStyle name="5_leertabellen_teil_iii 3 5 2 2 3 2" xfId="26374" xr:uid="{00000000-0005-0000-0000-000020200000}"/>
    <cellStyle name="5_leertabellen_teil_iii 3 5 2 2 3 2 2" xfId="40689" xr:uid="{00000000-0005-0000-0000-000021200000}"/>
    <cellStyle name="5_leertabellen_teil_iii 3 5 2 2 3 3" xfId="33552" xr:uid="{00000000-0005-0000-0000-000022200000}"/>
    <cellStyle name="5_leertabellen_teil_iii 3 5 2 2 4" xfId="20538" xr:uid="{00000000-0005-0000-0000-000023200000}"/>
    <cellStyle name="5_leertabellen_teil_iii 3 5 2 2 4 2" xfId="27675" xr:uid="{00000000-0005-0000-0000-000024200000}"/>
    <cellStyle name="5_leertabellen_teil_iii 3 5 2 2 4 2 2" xfId="41990" xr:uid="{00000000-0005-0000-0000-000025200000}"/>
    <cellStyle name="5_leertabellen_teil_iii 3 5 2 2 4 3" xfId="34853" xr:uid="{00000000-0005-0000-0000-000026200000}"/>
    <cellStyle name="5_leertabellen_teil_iii 3 5 2 2 5" xfId="21753" xr:uid="{00000000-0005-0000-0000-000027200000}"/>
    <cellStyle name="5_leertabellen_teil_iii 3 5 2 2 5 2" xfId="36068" xr:uid="{00000000-0005-0000-0000-000028200000}"/>
    <cellStyle name="5_leertabellen_teil_iii 3 5 2 2 6" xfId="28890" xr:uid="{00000000-0005-0000-0000-000029200000}"/>
    <cellStyle name="5_leertabellen_teil_iii 3 5 2 3" xfId="15260" xr:uid="{00000000-0005-0000-0000-00002A200000}"/>
    <cellStyle name="5_leertabellen_teil_iii 3 5 2 3 2" xfId="22419" xr:uid="{00000000-0005-0000-0000-00002B200000}"/>
    <cellStyle name="5_leertabellen_teil_iii 3 5 2 3 2 2" xfId="36734" xr:uid="{00000000-0005-0000-0000-00002C200000}"/>
    <cellStyle name="5_leertabellen_teil_iii 3 5 2 3 3" xfId="29575" xr:uid="{00000000-0005-0000-0000-00002D200000}"/>
    <cellStyle name="5_leertabellen_teil_iii 3 5 2 4" xfId="17614" xr:uid="{00000000-0005-0000-0000-00002E200000}"/>
    <cellStyle name="5_leertabellen_teil_iii 3 5 2 4 2" xfId="24751" xr:uid="{00000000-0005-0000-0000-00002F200000}"/>
    <cellStyle name="5_leertabellen_teil_iii 3 5 2 4 2 2" xfId="39066" xr:uid="{00000000-0005-0000-0000-000030200000}"/>
    <cellStyle name="5_leertabellen_teil_iii 3 5 2 4 3" xfId="31929" xr:uid="{00000000-0005-0000-0000-000031200000}"/>
    <cellStyle name="5_leertabellen_teil_iii 3 6" xfId="700" xr:uid="{00000000-0005-0000-0000-000032200000}"/>
    <cellStyle name="5_leertabellen_teil_iii 3 6 2" xfId="12892" xr:uid="{00000000-0005-0000-0000-000033200000}"/>
    <cellStyle name="5_leertabellen_teil_iii 3 6 2 2" xfId="14833" xr:uid="{00000000-0005-0000-0000-000034200000}"/>
    <cellStyle name="5_leertabellen_teil_iii 3 6 2 2 2" xfId="17196" xr:uid="{00000000-0005-0000-0000-000035200000}"/>
    <cellStyle name="5_leertabellen_teil_iii 3 6 2 2 2 2" xfId="24333" xr:uid="{00000000-0005-0000-0000-000036200000}"/>
    <cellStyle name="5_leertabellen_teil_iii 3 6 2 2 2 2 2" xfId="38648" xr:uid="{00000000-0005-0000-0000-000037200000}"/>
    <cellStyle name="5_leertabellen_teil_iii 3 6 2 2 2 3" xfId="31511" xr:uid="{00000000-0005-0000-0000-000038200000}"/>
    <cellStyle name="5_leertabellen_teil_iii 3 6 2 2 3" xfId="19550" xr:uid="{00000000-0005-0000-0000-000039200000}"/>
    <cellStyle name="5_leertabellen_teil_iii 3 6 2 2 3 2" xfId="26687" xr:uid="{00000000-0005-0000-0000-00003A200000}"/>
    <cellStyle name="5_leertabellen_teil_iii 3 6 2 2 3 2 2" xfId="41002" xr:uid="{00000000-0005-0000-0000-00003B200000}"/>
    <cellStyle name="5_leertabellen_teil_iii 3 6 2 2 3 3" xfId="33865" xr:uid="{00000000-0005-0000-0000-00003C200000}"/>
    <cellStyle name="5_leertabellen_teil_iii 3 6 2 2 4" xfId="20826" xr:uid="{00000000-0005-0000-0000-00003D200000}"/>
    <cellStyle name="5_leertabellen_teil_iii 3 6 2 2 4 2" xfId="27963" xr:uid="{00000000-0005-0000-0000-00003E200000}"/>
    <cellStyle name="5_leertabellen_teil_iii 3 6 2 2 4 2 2" xfId="42278" xr:uid="{00000000-0005-0000-0000-00003F200000}"/>
    <cellStyle name="5_leertabellen_teil_iii 3 6 2 2 4 3" xfId="35141" xr:uid="{00000000-0005-0000-0000-000040200000}"/>
    <cellStyle name="5_leertabellen_teil_iii 3 6 2 2 5" xfId="22002" xr:uid="{00000000-0005-0000-0000-000041200000}"/>
    <cellStyle name="5_leertabellen_teil_iii 3 6 2 2 5 2" xfId="36317" xr:uid="{00000000-0005-0000-0000-000042200000}"/>
    <cellStyle name="5_leertabellen_teil_iii 3 6 2 2 6" xfId="29158" xr:uid="{00000000-0005-0000-0000-000043200000}"/>
    <cellStyle name="5_leertabellen_teil_iii 3 6 2 3" xfId="15261" xr:uid="{00000000-0005-0000-0000-000044200000}"/>
    <cellStyle name="5_leertabellen_teil_iii 3 6 2 3 2" xfId="22420" xr:uid="{00000000-0005-0000-0000-000045200000}"/>
    <cellStyle name="5_leertabellen_teil_iii 3 6 2 3 2 2" xfId="36735" xr:uid="{00000000-0005-0000-0000-000046200000}"/>
    <cellStyle name="5_leertabellen_teil_iii 3 6 2 3 3" xfId="29576" xr:uid="{00000000-0005-0000-0000-000047200000}"/>
    <cellStyle name="5_leertabellen_teil_iii 3 6 2 4" xfId="17615" xr:uid="{00000000-0005-0000-0000-000048200000}"/>
    <cellStyle name="5_leertabellen_teil_iii 3 6 2 4 2" xfId="24752" xr:uid="{00000000-0005-0000-0000-000049200000}"/>
    <cellStyle name="5_leertabellen_teil_iii 3 6 2 4 2 2" xfId="39067" xr:uid="{00000000-0005-0000-0000-00004A200000}"/>
    <cellStyle name="5_leertabellen_teil_iii 3 6 2 4 3" xfId="31930" xr:uid="{00000000-0005-0000-0000-00004B200000}"/>
    <cellStyle name="5_leertabellen_teil_iii 3 7" xfId="12883" xr:uid="{00000000-0005-0000-0000-00004C200000}"/>
    <cellStyle name="5_leertabellen_teil_iii 3 7 2" xfId="14837" xr:uid="{00000000-0005-0000-0000-00004D200000}"/>
    <cellStyle name="5_leertabellen_teil_iii 3 7 2 2" xfId="17200" xr:uid="{00000000-0005-0000-0000-00004E200000}"/>
    <cellStyle name="5_leertabellen_teil_iii 3 7 2 2 2" xfId="24337" xr:uid="{00000000-0005-0000-0000-00004F200000}"/>
    <cellStyle name="5_leertabellen_teil_iii 3 7 2 2 2 2" xfId="38652" xr:uid="{00000000-0005-0000-0000-000050200000}"/>
    <cellStyle name="5_leertabellen_teil_iii 3 7 2 2 3" xfId="31515" xr:uid="{00000000-0005-0000-0000-000051200000}"/>
    <cellStyle name="5_leertabellen_teil_iii 3 7 2 3" xfId="19554" xr:uid="{00000000-0005-0000-0000-000052200000}"/>
    <cellStyle name="5_leertabellen_teil_iii 3 7 2 3 2" xfId="26691" xr:uid="{00000000-0005-0000-0000-000053200000}"/>
    <cellStyle name="5_leertabellen_teil_iii 3 7 2 3 2 2" xfId="41006" xr:uid="{00000000-0005-0000-0000-000054200000}"/>
    <cellStyle name="5_leertabellen_teil_iii 3 7 2 3 3" xfId="33869" xr:uid="{00000000-0005-0000-0000-000055200000}"/>
    <cellStyle name="5_leertabellen_teil_iii 3 7 2 4" xfId="20830" xr:uid="{00000000-0005-0000-0000-000056200000}"/>
    <cellStyle name="5_leertabellen_teil_iii 3 7 2 4 2" xfId="27967" xr:uid="{00000000-0005-0000-0000-000057200000}"/>
    <cellStyle name="5_leertabellen_teil_iii 3 7 2 4 2 2" xfId="42282" xr:uid="{00000000-0005-0000-0000-000058200000}"/>
    <cellStyle name="5_leertabellen_teil_iii 3 7 2 4 3" xfId="35145" xr:uid="{00000000-0005-0000-0000-000059200000}"/>
    <cellStyle name="5_leertabellen_teil_iii 3 7 2 5" xfId="22006" xr:uid="{00000000-0005-0000-0000-00005A200000}"/>
    <cellStyle name="5_leertabellen_teil_iii 3 7 2 5 2" xfId="36321" xr:uid="{00000000-0005-0000-0000-00005B200000}"/>
    <cellStyle name="5_leertabellen_teil_iii 3 7 2 6" xfId="29162" xr:uid="{00000000-0005-0000-0000-00005C200000}"/>
    <cellStyle name="5_leertabellen_teil_iii 3 7 3" xfId="15252" xr:uid="{00000000-0005-0000-0000-00005D200000}"/>
    <cellStyle name="5_leertabellen_teil_iii 3 7 3 2" xfId="22411" xr:uid="{00000000-0005-0000-0000-00005E200000}"/>
    <cellStyle name="5_leertabellen_teil_iii 3 7 3 2 2" xfId="36726" xr:uid="{00000000-0005-0000-0000-00005F200000}"/>
    <cellStyle name="5_leertabellen_teil_iii 3 7 3 3" xfId="29567" xr:uid="{00000000-0005-0000-0000-000060200000}"/>
    <cellStyle name="5_leertabellen_teil_iii 3 7 4" xfId="17606" xr:uid="{00000000-0005-0000-0000-000061200000}"/>
    <cellStyle name="5_leertabellen_teil_iii 3 7 4 2" xfId="24743" xr:uid="{00000000-0005-0000-0000-000062200000}"/>
    <cellStyle name="5_leertabellen_teil_iii 3 7 4 2 2" xfId="39058" xr:uid="{00000000-0005-0000-0000-000063200000}"/>
    <cellStyle name="5_leertabellen_teil_iii 3 7 4 3" xfId="31921" xr:uid="{00000000-0005-0000-0000-000064200000}"/>
    <cellStyle name="5_leertabellen_teil_iii 4" xfId="701" xr:uid="{00000000-0005-0000-0000-000065200000}"/>
    <cellStyle name="5_leertabellen_teil_iii 4 2" xfId="702" xr:uid="{00000000-0005-0000-0000-000066200000}"/>
    <cellStyle name="5_leertabellen_teil_iii 4 2 2" xfId="12894" xr:uid="{00000000-0005-0000-0000-000067200000}"/>
    <cellStyle name="5_leertabellen_teil_iii 4 2 2 2" xfId="14832" xr:uid="{00000000-0005-0000-0000-000068200000}"/>
    <cellStyle name="5_leertabellen_teil_iii 4 2 2 2 2" xfId="17195" xr:uid="{00000000-0005-0000-0000-000069200000}"/>
    <cellStyle name="5_leertabellen_teil_iii 4 2 2 2 2 2" xfId="24332" xr:uid="{00000000-0005-0000-0000-00006A200000}"/>
    <cellStyle name="5_leertabellen_teil_iii 4 2 2 2 2 2 2" xfId="38647" xr:uid="{00000000-0005-0000-0000-00006B200000}"/>
    <cellStyle name="5_leertabellen_teil_iii 4 2 2 2 2 3" xfId="31510" xr:uid="{00000000-0005-0000-0000-00006C200000}"/>
    <cellStyle name="5_leertabellen_teil_iii 4 2 2 2 3" xfId="19549" xr:uid="{00000000-0005-0000-0000-00006D200000}"/>
    <cellStyle name="5_leertabellen_teil_iii 4 2 2 2 3 2" xfId="26686" xr:uid="{00000000-0005-0000-0000-00006E200000}"/>
    <cellStyle name="5_leertabellen_teil_iii 4 2 2 2 3 2 2" xfId="41001" xr:uid="{00000000-0005-0000-0000-00006F200000}"/>
    <cellStyle name="5_leertabellen_teil_iii 4 2 2 2 3 3" xfId="33864" xr:uid="{00000000-0005-0000-0000-000070200000}"/>
    <cellStyle name="5_leertabellen_teil_iii 4 2 2 2 4" xfId="20825" xr:uid="{00000000-0005-0000-0000-000071200000}"/>
    <cellStyle name="5_leertabellen_teil_iii 4 2 2 2 4 2" xfId="27962" xr:uid="{00000000-0005-0000-0000-000072200000}"/>
    <cellStyle name="5_leertabellen_teil_iii 4 2 2 2 4 2 2" xfId="42277" xr:uid="{00000000-0005-0000-0000-000073200000}"/>
    <cellStyle name="5_leertabellen_teil_iii 4 2 2 2 4 3" xfId="35140" xr:uid="{00000000-0005-0000-0000-000074200000}"/>
    <cellStyle name="5_leertabellen_teil_iii 4 2 2 2 5" xfId="22001" xr:uid="{00000000-0005-0000-0000-000075200000}"/>
    <cellStyle name="5_leertabellen_teil_iii 4 2 2 2 5 2" xfId="36316" xr:uid="{00000000-0005-0000-0000-000076200000}"/>
    <cellStyle name="5_leertabellen_teil_iii 4 2 2 2 6" xfId="29157" xr:uid="{00000000-0005-0000-0000-000077200000}"/>
    <cellStyle name="5_leertabellen_teil_iii 4 2 2 3" xfId="15263" xr:uid="{00000000-0005-0000-0000-000078200000}"/>
    <cellStyle name="5_leertabellen_teil_iii 4 2 2 3 2" xfId="22422" xr:uid="{00000000-0005-0000-0000-000079200000}"/>
    <cellStyle name="5_leertabellen_teil_iii 4 2 2 3 2 2" xfId="36737" xr:uid="{00000000-0005-0000-0000-00007A200000}"/>
    <cellStyle name="5_leertabellen_teil_iii 4 2 2 3 3" xfId="29578" xr:uid="{00000000-0005-0000-0000-00007B200000}"/>
    <cellStyle name="5_leertabellen_teil_iii 4 2 2 4" xfId="17617" xr:uid="{00000000-0005-0000-0000-00007C200000}"/>
    <cellStyle name="5_leertabellen_teil_iii 4 2 2 4 2" xfId="24754" xr:uid="{00000000-0005-0000-0000-00007D200000}"/>
    <cellStyle name="5_leertabellen_teil_iii 4 2 2 4 2 2" xfId="39069" xr:uid="{00000000-0005-0000-0000-00007E200000}"/>
    <cellStyle name="5_leertabellen_teil_iii 4 2 2 4 3" xfId="31932" xr:uid="{00000000-0005-0000-0000-00007F200000}"/>
    <cellStyle name="5_leertabellen_teil_iii 4 3" xfId="703" xr:uid="{00000000-0005-0000-0000-000080200000}"/>
    <cellStyle name="5_leertabellen_teil_iii 4 3 2" xfId="12895" xr:uid="{00000000-0005-0000-0000-000081200000}"/>
    <cellStyle name="5_leertabellen_teil_iii 4 3 2 2" xfId="13708" xr:uid="{00000000-0005-0000-0000-000082200000}"/>
    <cellStyle name="5_leertabellen_teil_iii 4 3 2 2 2" xfId="16077" xr:uid="{00000000-0005-0000-0000-000083200000}"/>
    <cellStyle name="5_leertabellen_teil_iii 4 3 2 2 2 2" xfId="23236" xr:uid="{00000000-0005-0000-0000-000084200000}"/>
    <cellStyle name="5_leertabellen_teil_iii 4 3 2 2 2 2 2" xfId="37551" xr:uid="{00000000-0005-0000-0000-000085200000}"/>
    <cellStyle name="5_leertabellen_teil_iii 4 3 2 2 2 3" xfId="30392" xr:uid="{00000000-0005-0000-0000-000086200000}"/>
    <cellStyle name="5_leertabellen_teil_iii 4 3 2 2 3" xfId="18431" xr:uid="{00000000-0005-0000-0000-000087200000}"/>
    <cellStyle name="5_leertabellen_teil_iii 4 3 2 2 3 2" xfId="25568" xr:uid="{00000000-0005-0000-0000-000088200000}"/>
    <cellStyle name="5_leertabellen_teil_iii 4 3 2 2 3 2 2" xfId="39883" xr:uid="{00000000-0005-0000-0000-000089200000}"/>
    <cellStyle name="5_leertabellen_teil_iii 4 3 2 2 3 3" xfId="32746" xr:uid="{00000000-0005-0000-0000-00008A200000}"/>
    <cellStyle name="5_leertabellen_teil_iii 4 3 2 2 4" xfId="19957" xr:uid="{00000000-0005-0000-0000-00008B200000}"/>
    <cellStyle name="5_leertabellen_teil_iii 4 3 2 2 4 2" xfId="27094" xr:uid="{00000000-0005-0000-0000-00008C200000}"/>
    <cellStyle name="5_leertabellen_teil_iii 4 3 2 2 4 2 2" xfId="41409" xr:uid="{00000000-0005-0000-0000-00008D200000}"/>
    <cellStyle name="5_leertabellen_teil_iii 4 3 2 2 4 3" xfId="34272" xr:uid="{00000000-0005-0000-0000-00008E200000}"/>
    <cellStyle name="5_leertabellen_teil_iii 4 3 2 2 5" xfId="21172" xr:uid="{00000000-0005-0000-0000-00008F200000}"/>
    <cellStyle name="5_leertabellen_teil_iii 4 3 2 2 5 2" xfId="35487" xr:uid="{00000000-0005-0000-0000-000090200000}"/>
    <cellStyle name="5_leertabellen_teil_iii 4 3 2 2 6" xfId="28309" xr:uid="{00000000-0005-0000-0000-000091200000}"/>
    <cellStyle name="5_leertabellen_teil_iii 4 3 2 3" xfId="15264" xr:uid="{00000000-0005-0000-0000-000092200000}"/>
    <cellStyle name="5_leertabellen_teil_iii 4 3 2 3 2" xfId="22423" xr:uid="{00000000-0005-0000-0000-000093200000}"/>
    <cellStyle name="5_leertabellen_teil_iii 4 3 2 3 2 2" xfId="36738" xr:uid="{00000000-0005-0000-0000-000094200000}"/>
    <cellStyle name="5_leertabellen_teil_iii 4 3 2 3 3" xfId="29579" xr:uid="{00000000-0005-0000-0000-000095200000}"/>
    <cellStyle name="5_leertabellen_teil_iii 4 3 2 4" xfId="17618" xr:uid="{00000000-0005-0000-0000-000096200000}"/>
    <cellStyle name="5_leertabellen_teil_iii 4 3 2 4 2" xfId="24755" xr:uid="{00000000-0005-0000-0000-000097200000}"/>
    <cellStyle name="5_leertabellen_teil_iii 4 3 2 4 2 2" xfId="39070" xr:uid="{00000000-0005-0000-0000-000098200000}"/>
    <cellStyle name="5_leertabellen_teil_iii 4 3 2 4 3" xfId="31933" xr:uid="{00000000-0005-0000-0000-000099200000}"/>
    <cellStyle name="5_leertabellen_teil_iii 4 4" xfId="704" xr:uid="{00000000-0005-0000-0000-00009A200000}"/>
    <cellStyle name="5_leertabellen_teil_iii 4 4 2" xfId="12896" xr:uid="{00000000-0005-0000-0000-00009B200000}"/>
    <cellStyle name="5_leertabellen_teil_iii 4 4 2 2" xfId="14831" xr:uid="{00000000-0005-0000-0000-00009C200000}"/>
    <cellStyle name="5_leertabellen_teil_iii 4 4 2 2 2" xfId="17194" xr:uid="{00000000-0005-0000-0000-00009D200000}"/>
    <cellStyle name="5_leertabellen_teil_iii 4 4 2 2 2 2" xfId="24331" xr:uid="{00000000-0005-0000-0000-00009E200000}"/>
    <cellStyle name="5_leertabellen_teil_iii 4 4 2 2 2 2 2" xfId="38646" xr:uid="{00000000-0005-0000-0000-00009F200000}"/>
    <cellStyle name="5_leertabellen_teil_iii 4 4 2 2 2 3" xfId="31509" xr:uid="{00000000-0005-0000-0000-0000A0200000}"/>
    <cellStyle name="5_leertabellen_teil_iii 4 4 2 2 3" xfId="19548" xr:uid="{00000000-0005-0000-0000-0000A1200000}"/>
    <cellStyle name="5_leertabellen_teil_iii 4 4 2 2 3 2" xfId="26685" xr:uid="{00000000-0005-0000-0000-0000A2200000}"/>
    <cellStyle name="5_leertabellen_teil_iii 4 4 2 2 3 2 2" xfId="41000" xr:uid="{00000000-0005-0000-0000-0000A3200000}"/>
    <cellStyle name="5_leertabellen_teil_iii 4 4 2 2 3 3" xfId="33863" xr:uid="{00000000-0005-0000-0000-0000A4200000}"/>
    <cellStyle name="5_leertabellen_teil_iii 4 4 2 2 4" xfId="20824" xr:uid="{00000000-0005-0000-0000-0000A5200000}"/>
    <cellStyle name="5_leertabellen_teil_iii 4 4 2 2 4 2" xfId="27961" xr:uid="{00000000-0005-0000-0000-0000A6200000}"/>
    <cellStyle name="5_leertabellen_teil_iii 4 4 2 2 4 2 2" xfId="42276" xr:uid="{00000000-0005-0000-0000-0000A7200000}"/>
    <cellStyle name="5_leertabellen_teil_iii 4 4 2 2 4 3" xfId="35139" xr:uid="{00000000-0005-0000-0000-0000A8200000}"/>
    <cellStyle name="5_leertabellen_teil_iii 4 4 2 2 5" xfId="22000" xr:uid="{00000000-0005-0000-0000-0000A9200000}"/>
    <cellStyle name="5_leertabellen_teil_iii 4 4 2 2 5 2" xfId="36315" xr:uid="{00000000-0005-0000-0000-0000AA200000}"/>
    <cellStyle name="5_leertabellen_teil_iii 4 4 2 2 6" xfId="29156" xr:uid="{00000000-0005-0000-0000-0000AB200000}"/>
    <cellStyle name="5_leertabellen_teil_iii 4 4 2 3" xfId="15265" xr:uid="{00000000-0005-0000-0000-0000AC200000}"/>
    <cellStyle name="5_leertabellen_teil_iii 4 4 2 3 2" xfId="22424" xr:uid="{00000000-0005-0000-0000-0000AD200000}"/>
    <cellStyle name="5_leertabellen_teil_iii 4 4 2 3 2 2" xfId="36739" xr:uid="{00000000-0005-0000-0000-0000AE200000}"/>
    <cellStyle name="5_leertabellen_teil_iii 4 4 2 3 3" xfId="29580" xr:uid="{00000000-0005-0000-0000-0000AF200000}"/>
    <cellStyle name="5_leertabellen_teil_iii 4 4 2 4" xfId="17619" xr:uid="{00000000-0005-0000-0000-0000B0200000}"/>
    <cellStyle name="5_leertabellen_teil_iii 4 4 2 4 2" xfId="24756" xr:uid="{00000000-0005-0000-0000-0000B1200000}"/>
    <cellStyle name="5_leertabellen_teil_iii 4 4 2 4 2 2" xfId="39071" xr:uid="{00000000-0005-0000-0000-0000B2200000}"/>
    <cellStyle name="5_leertabellen_teil_iii 4 4 2 4 3" xfId="31934" xr:uid="{00000000-0005-0000-0000-0000B3200000}"/>
    <cellStyle name="5_leertabellen_teil_iii 4 5" xfId="705" xr:uid="{00000000-0005-0000-0000-0000B4200000}"/>
    <cellStyle name="5_leertabellen_teil_iii 4 5 2" xfId="12897" xr:uid="{00000000-0005-0000-0000-0000B5200000}"/>
    <cellStyle name="5_leertabellen_teil_iii 4 5 2 2" xfId="13768" xr:uid="{00000000-0005-0000-0000-0000B6200000}"/>
    <cellStyle name="5_leertabellen_teil_iii 4 5 2 2 2" xfId="16137" xr:uid="{00000000-0005-0000-0000-0000B7200000}"/>
    <cellStyle name="5_leertabellen_teil_iii 4 5 2 2 2 2" xfId="23296" xr:uid="{00000000-0005-0000-0000-0000B8200000}"/>
    <cellStyle name="5_leertabellen_teil_iii 4 5 2 2 2 2 2" xfId="37611" xr:uid="{00000000-0005-0000-0000-0000B9200000}"/>
    <cellStyle name="5_leertabellen_teil_iii 4 5 2 2 2 3" xfId="30452" xr:uid="{00000000-0005-0000-0000-0000BA200000}"/>
    <cellStyle name="5_leertabellen_teil_iii 4 5 2 2 3" xfId="18491" xr:uid="{00000000-0005-0000-0000-0000BB200000}"/>
    <cellStyle name="5_leertabellen_teil_iii 4 5 2 2 3 2" xfId="25628" xr:uid="{00000000-0005-0000-0000-0000BC200000}"/>
    <cellStyle name="5_leertabellen_teil_iii 4 5 2 2 3 2 2" xfId="39943" xr:uid="{00000000-0005-0000-0000-0000BD200000}"/>
    <cellStyle name="5_leertabellen_teil_iii 4 5 2 2 3 3" xfId="32806" xr:uid="{00000000-0005-0000-0000-0000BE200000}"/>
    <cellStyle name="5_leertabellen_teil_iii 4 5 2 2 4" xfId="20016" xr:uid="{00000000-0005-0000-0000-0000BF200000}"/>
    <cellStyle name="5_leertabellen_teil_iii 4 5 2 2 4 2" xfId="27153" xr:uid="{00000000-0005-0000-0000-0000C0200000}"/>
    <cellStyle name="5_leertabellen_teil_iii 4 5 2 2 4 2 2" xfId="41468" xr:uid="{00000000-0005-0000-0000-0000C1200000}"/>
    <cellStyle name="5_leertabellen_teil_iii 4 5 2 2 4 3" xfId="34331" xr:uid="{00000000-0005-0000-0000-0000C2200000}"/>
    <cellStyle name="5_leertabellen_teil_iii 4 5 2 2 5" xfId="21231" xr:uid="{00000000-0005-0000-0000-0000C3200000}"/>
    <cellStyle name="5_leertabellen_teil_iii 4 5 2 2 5 2" xfId="35546" xr:uid="{00000000-0005-0000-0000-0000C4200000}"/>
    <cellStyle name="5_leertabellen_teil_iii 4 5 2 2 6" xfId="28368" xr:uid="{00000000-0005-0000-0000-0000C5200000}"/>
    <cellStyle name="5_leertabellen_teil_iii 4 5 2 3" xfId="15266" xr:uid="{00000000-0005-0000-0000-0000C6200000}"/>
    <cellStyle name="5_leertabellen_teil_iii 4 5 2 3 2" xfId="22425" xr:uid="{00000000-0005-0000-0000-0000C7200000}"/>
    <cellStyle name="5_leertabellen_teil_iii 4 5 2 3 2 2" xfId="36740" xr:uid="{00000000-0005-0000-0000-0000C8200000}"/>
    <cellStyle name="5_leertabellen_teil_iii 4 5 2 3 3" xfId="29581" xr:uid="{00000000-0005-0000-0000-0000C9200000}"/>
    <cellStyle name="5_leertabellen_teil_iii 4 5 2 4" xfId="17620" xr:uid="{00000000-0005-0000-0000-0000CA200000}"/>
    <cellStyle name="5_leertabellen_teil_iii 4 5 2 4 2" xfId="24757" xr:uid="{00000000-0005-0000-0000-0000CB200000}"/>
    <cellStyle name="5_leertabellen_teil_iii 4 5 2 4 2 2" xfId="39072" xr:uid="{00000000-0005-0000-0000-0000CC200000}"/>
    <cellStyle name="5_leertabellen_teil_iii 4 5 2 4 3" xfId="31935" xr:uid="{00000000-0005-0000-0000-0000CD200000}"/>
    <cellStyle name="5_leertabellen_teil_iii 4 6" xfId="12893" xr:uid="{00000000-0005-0000-0000-0000CE200000}"/>
    <cellStyle name="5_leertabellen_teil_iii 4 6 2" xfId="13752" xr:uid="{00000000-0005-0000-0000-0000CF200000}"/>
    <cellStyle name="5_leertabellen_teil_iii 4 6 2 2" xfId="16121" xr:uid="{00000000-0005-0000-0000-0000D0200000}"/>
    <cellStyle name="5_leertabellen_teil_iii 4 6 2 2 2" xfId="23280" xr:uid="{00000000-0005-0000-0000-0000D1200000}"/>
    <cellStyle name="5_leertabellen_teil_iii 4 6 2 2 2 2" xfId="37595" xr:uid="{00000000-0005-0000-0000-0000D2200000}"/>
    <cellStyle name="5_leertabellen_teil_iii 4 6 2 2 3" xfId="30436" xr:uid="{00000000-0005-0000-0000-0000D3200000}"/>
    <cellStyle name="5_leertabellen_teil_iii 4 6 2 3" xfId="18475" xr:uid="{00000000-0005-0000-0000-0000D4200000}"/>
    <cellStyle name="5_leertabellen_teil_iii 4 6 2 3 2" xfId="25612" xr:uid="{00000000-0005-0000-0000-0000D5200000}"/>
    <cellStyle name="5_leertabellen_teil_iii 4 6 2 3 2 2" xfId="39927" xr:uid="{00000000-0005-0000-0000-0000D6200000}"/>
    <cellStyle name="5_leertabellen_teil_iii 4 6 2 3 3" xfId="32790" xr:uid="{00000000-0005-0000-0000-0000D7200000}"/>
    <cellStyle name="5_leertabellen_teil_iii 4 6 2 4" xfId="20000" xr:uid="{00000000-0005-0000-0000-0000D8200000}"/>
    <cellStyle name="5_leertabellen_teil_iii 4 6 2 4 2" xfId="27137" xr:uid="{00000000-0005-0000-0000-0000D9200000}"/>
    <cellStyle name="5_leertabellen_teil_iii 4 6 2 4 2 2" xfId="41452" xr:uid="{00000000-0005-0000-0000-0000DA200000}"/>
    <cellStyle name="5_leertabellen_teil_iii 4 6 2 4 3" xfId="34315" xr:uid="{00000000-0005-0000-0000-0000DB200000}"/>
    <cellStyle name="5_leertabellen_teil_iii 4 6 2 5" xfId="21215" xr:uid="{00000000-0005-0000-0000-0000DC200000}"/>
    <cellStyle name="5_leertabellen_teil_iii 4 6 2 5 2" xfId="35530" xr:uid="{00000000-0005-0000-0000-0000DD200000}"/>
    <cellStyle name="5_leertabellen_teil_iii 4 6 2 6" xfId="28352" xr:uid="{00000000-0005-0000-0000-0000DE200000}"/>
    <cellStyle name="5_leertabellen_teil_iii 4 6 3" xfId="15262" xr:uid="{00000000-0005-0000-0000-0000DF200000}"/>
    <cellStyle name="5_leertabellen_teil_iii 4 6 3 2" xfId="22421" xr:uid="{00000000-0005-0000-0000-0000E0200000}"/>
    <cellStyle name="5_leertabellen_teil_iii 4 6 3 2 2" xfId="36736" xr:uid="{00000000-0005-0000-0000-0000E1200000}"/>
    <cellStyle name="5_leertabellen_teil_iii 4 6 3 3" xfId="29577" xr:uid="{00000000-0005-0000-0000-0000E2200000}"/>
    <cellStyle name="5_leertabellen_teil_iii 4 6 4" xfId="17616" xr:uid="{00000000-0005-0000-0000-0000E3200000}"/>
    <cellStyle name="5_leertabellen_teil_iii 4 6 4 2" xfId="24753" xr:uid="{00000000-0005-0000-0000-0000E4200000}"/>
    <cellStyle name="5_leertabellen_teil_iii 4 6 4 2 2" xfId="39068" xr:uid="{00000000-0005-0000-0000-0000E5200000}"/>
    <cellStyle name="5_leertabellen_teil_iii 4 6 4 3" xfId="31931" xr:uid="{00000000-0005-0000-0000-0000E6200000}"/>
    <cellStyle name="5_leertabellen_teil_iii 5" xfId="706" xr:uid="{00000000-0005-0000-0000-0000E7200000}"/>
    <cellStyle name="5_leertabellen_teil_iii 5 2" xfId="12898" xr:uid="{00000000-0005-0000-0000-0000E8200000}"/>
    <cellStyle name="5_leertabellen_teil_iii 5 2 2" xfId="14139" xr:uid="{00000000-0005-0000-0000-0000E9200000}"/>
    <cellStyle name="5_leertabellen_teil_iii 5 2 2 2" xfId="16508" xr:uid="{00000000-0005-0000-0000-0000EA200000}"/>
    <cellStyle name="5_leertabellen_teil_iii 5 2 2 2 2" xfId="23667" xr:uid="{00000000-0005-0000-0000-0000EB200000}"/>
    <cellStyle name="5_leertabellen_teil_iii 5 2 2 2 2 2" xfId="37982" xr:uid="{00000000-0005-0000-0000-0000EC200000}"/>
    <cellStyle name="5_leertabellen_teil_iii 5 2 2 2 3" xfId="30823" xr:uid="{00000000-0005-0000-0000-0000ED200000}"/>
    <cellStyle name="5_leertabellen_teil_iii 5 2 2 3" xfId="18862" xr:uid="{00000000-0005-0000-0000-0000EE200000}"/>
    <cellStyle name="5_leertabellen_teil_iii 5 2 2 3 2" xfId="25999" xr:uid="{00000000-0005-0000-0000-0000EF200000}"/>
    <cellStyle name="5_leertabellen_teil_iii 5 2 2 3 2 2" xfId="40314" xr:uid="{00000000-0005-0000-0000-0000F0200000}"/>
    <cellStyle name="5_leertabellen_teil_iii 5 2 2 3 3" xfId="33177" xr:uid="{00000000-0005-0000-0000-0000F1200000}"/>
    <cellStyle name="5_leertabellen_teil_iii 5 2 2 4" xfId="20196" xr:uid="{00000000-0005-0000-0000-0000F2200000}"/>
    <cellStyle name="5_leertabellen_teil_iii 5 2 2 4 2" xfId="27333" xr:uid="{00000000-0005-0000-0000-0000F3200000}"/>
    <cellStyle name="5_leertabellen_teil_iii 5 2 2 4 2 2" xfId="41648" xr:uid="{00000000-0005-0000-0000-0000F4200000}"/>
    <cellStyle name="5_leertabellen_teil_iii 5 2 2 4 3" xfId="34511" xr:uid="{00000000-0005-0000-0000-0000F5200000}"/>
    <cellStyle name="5_leertabellen_teil_iii 5 2 2 5" xfId="21411" xr:uid="{00000000-0005-0000-0000-0000F6200000}"/>
    <cellStyle name="5_leertabellen_teil_iii 5 2 2 5 2" xfId="35726" xr:uid="{00000000-0005-0000-0000-0000F7200000}"/>
    <cellStyle name="5_leertabellen_teil_iii 5 2 2 6" xfId="28548" xr:uid="{00000000-0005-0000-0000-0000F8200000}"/>
    <cellStyle name="5_leertabellen_teil_iii 5 2 3" xfId="15267" xr:uid="{00000000-0005-0000-0000-0000F9200000}"/>
    <cellStyle name="5_leertabellen_teil_iii 5 2 3 2" xfId="22426" xr:uid="{00000000-0005-0000-0000-0000FA200000}"/>
    <cellStyle name="5_leertabellen_teil_iii 5 2 3 2 2" xfId="36741" xr:uid="{00000000-0005-0000-0000-0000FB200000}"/>
    <cellStyle name="5_leertabellen_teil_iii 5 2 3 3" xfId="29582" xr:uid="{00000000-0005-0000-0000-0000FC200000}"/>
    <cellStyle name="5_leertabellen_teil_iii 5 2 4" xfId="17621" xr:uid="{00000000-0005-0000-0000-0000FD200000}"/>
    <cellStyle name="5_leertabellen_teil_iii 5 2 4 2" xfId="24758" xr:uid="{00000000-0005-0000-0000-0000FE200000}"/>
    <cellStyle name="5_leertabellen_teil_iii 5 2 4 2 2" xfId="39073" xr:uid="{00000000-0005-0000-0000-0000FF200000}"/>
    <cellStyle name="5_leertabellen_teil_iii 5 2 4 3" xfId="31936" xr:uid="{00000000-0005-0000-0000-000000210000}"/>
    <cellStyle name="5_leertabellen_teil_iii 6" xfId="707" xr:uid="{00000000-0005-0000-0000-000001210000}"/>
    <cellStyle name="5_leertabellen_teil_iii 6 2" xfId="12899" xr:uid="{00000000-0005-0000-0000-000002210000}"/>
    <cellStyle name="5_leertabellen_teil_iii 6 2 2" xfId="14469" xr:uid="{00000000-0005-0000-0000-000003210000}"/>
    <cellStyle name="5_leertabellen_teil_iii 6 2 2 2" xfId="16838" xr:uid="{00000000-0005-0000-0000-000004210000}"/>
    <cellStyle name="5_leertabellen_teil_iii 6 2 2 2 2" xfId="23997" xr:uid="{00000000-0005-0000-0000-000005210000}"/>
    <cellStyle name="5_leertabellen_teil_iii 6 2 2 2 2 2" xfId="38312" xr:uid="{00000000-0005-0000-0000-000006210000}"/>
    <cellStyle name="5_leertabellen_teil_iii 6 2 2 2 3" xfId="31153" xr:uid="{00000000-0005-0000-0000-000007210000}"/>
    <cellStyle name="5_leertabellen_teil_iii 6 2 2 3" xfId="19192" xr:uid="{00000000-0005-0000-0000-000008210000}"/>
    <cellStyle name="5_leertabellen_teil_iii 6 2 2 3 2" xfId="26329" xr:uid="{00000000-0005-0000-0000-000009210000}"/>
    <cellStyle name="5_leertabellen_teil_iii 6 2 2 3 2 2" xfId="40644" xr:uid="{00000000-0005-0000-0000-00000A210000}"/>
    <cellStyle name="5_leertabellen_teil_iii 6 2 2 3 3" xfId="33507" xr:uid="{00000000-0005-0000-0000-00000B210000}"/>
    <cellStyle name="5_leertabellen_teil_iii 6 2 2 4" xfId="20499" xr:uid="{00000000-0005-0000-0000-00000C210000}"/>
    <cellStyle name="5_leertabellen_teil_iii 6 2 2 4 2" xfId="27636" xr:uid="{00000000-0005-0000-0000-00000D210000}"/>
    <cellStyle name="5_leertabellen_teil_iii 6 2 2 4 2 2" xfId="41951" xr:uid="{00000000-0005-0000-0000-00000E210000}"/>
    <cellStyle name="5_leertabellen_teil_iii 6 2 2 4 3" xfId="34814" xr:uid="{00000000-0005-0000-0000-00000F210000}"/>
    <cellStyle name="5_leertabellen_teil_iii 6 2 2 5" xfId="21714" xr:uid="{00000000-0005-0000-0000-000010210000}"/>
    <cellStyle name="5_leertabellen_teil_iii 6 2 2 5 2" xfId="36029" xr:uid="{00000000-0005-0000-0000-000011210000}"/>
    <cellStyle name="5_leertabellen_teil_iii 6 2 2 6" xfId="28851" xr:uid="{00000000-0005-0000-0000-000012210000}"/>
    <cellStyle name="5_leertabellen_teil_iii 6 2 3" xfId="15268" xr:uid="{00000000-0005-0000-0000-000013210000}"/>
    <cellStyle name="5_leertabellen_teil_iii 6 2 3 2" xfId="22427" xr:uid="{00000000-0005-0000-0000-000014210000}"/>
    <cellStyle name="5_leertabellen_teil_iii 6 2 3 2 2" xfId="36742" xr:uid="{00000000-0005-0000-0000-000015210000}"/>
    <cellStyle name="5_leertabellen_teil_iii 6 2 3 3" xfId="29583" xr:uid="{00000000-0005-0000-0000-000016210000}"/>
    <cellStyle name="5_leertabellen_teil_iii 6 2 4" xfId="17622" xr:uid="{00000000-0005-0000-0000-000017210000}"/>
    <cellStyle name="5_leertabellen_teil_iii 6 2 4 2" xfId="24759" xr:uid="{00000000-0005-0000-0000-000018210000}"/>
    <cellStyle name="5_leertabellen_teil_iii 6 2 4 2 2" xfId="39074" xr:uid="{00000000-0005-0000-0000-000019210000}"/>
    <cellStyle name="5_leertabellen_teil_iii 6 2 4 3" xfId="31937" xr:uid="{00000000-0005-0000-0000-00001A210000}"/>
    <cellStyle name="5_leertabellen_teil_iii 7" xfId="708" xr:uid="{00000000-0005-0000-0000-00001B210000}"/>
    <cellStyle name="5_leertabellen_teil_iii 7 2" xfId="12900" xr:uid="{00000000-0005-0000-0000-00001C210000}"/>
    <cellStyle name="5_leertabellen_teil_iii 7 2 2" xfId="13896" xr:uid="{00000000-0005-0000-0000-00001D210000}"/>
    <cellStyle name="5_leertabellen_teil_iii 7 2 2 2" xfId="16265" xr:uid="{00000000-0005-0000-0000-00001E210000}"/>
    <cellStyle name="5_leertabellen_teil_iii 7 2 2 2 2" xfId="23424" xr:uid="{00000000-0005-0000-0000-00001F210000}"/>
    <cellStyle name="5_leertabellen_teil_iii 7 2 2 2 2 2" xfId="37739" xr:uid="{00000000-0005-0000-0000-000020210000}"/>
    <cellStyle name="5_leertabellen_teil_iii 7 2 2 2 3" xfId="30580" xr:uid="{00000000-0005-0000-0000-000021210000}"/>
    <cellStyle name="5_leertabellen_teil_iii 7 2 2 3" xfId="18619" xr:uid="{00000000-0005-0000-0000-000022210000}"/>
    <cellStyle name="5_leertabellen_teil_iii 7 2 2 3 2" xfId="25756" xr:uid="{00000000-0005-0000-0000-000023210000}"/>
    <cellStyle name="5_leertabellen_teil_iii 7 2 2 3 2 2" xfId="40071" xr:uid="{00000000-0005-0000-0000-000024210000}"/>
    <cellStyle name="5_leertabellen_teil_iii 7 2 2 3 3" xfId="32934" xr:uid="{00000000-0005-0000-0000-000025210000}"/>
    <cellStyle name="5_leertabellen_teil_iii 7 2 2 4" xfId="20062" xr:uid="{00000000-0005-0000-0000-000026210000}"/>
    <cellStyle name="5_leertabellen_teil_iii 7 2 2 4 2" xfId="27199" xr:uid="{00000000-0005-0000-0000-000027210000}"/>
    <cellStyle name="5_leertabellen_teil_iii 7 2 2 4 2 2" xfId="41514" xr:uid="{00000000-0005-0000-0000-000028210000}"/>
    <cellStyle name="5_leertabellen_teil_iii 7 2 2 4 3" xfId="34377" xr:uid="{00000000-0005-0000-0000-000029210000}"/>
    <cellStyle name="5_leertabellen_teil_iii 7 2 2 5" xfId="21277" xr:uid="{00000000-0005-0000-0000-00002A210000}"/>
    <cellStyle name="5_leertabellen_teil_iii 7 2 2 5 2" xfId="35592" xr:uid="{00000000-0005-0000-0000-00002B210000}"/>
    <cellStyle name="5_leertabellen_teil_iii 7 2 2 6" xfId="28414" xr:uid="{00000000-0005-0000-0000-00002C210000}"/>
    <cellStyle name="5_leertabellen_teil_iii 7 2 3" xfId="15269" xr:uid="{00000000-0005-0000-0000-00002D210000}"/>
    <cellStyle name="5_leertabellen_teil_iii 7 2 3 2" xfId="22428" xr:uid="{00000000-0005-0000-0000-00002E210000}"/>
    <cellStyle name="5_leertabellen_teil_iii 7 2 3 2 2" xfId="36743" xr:uid="{00000000-0005-0000-0000-00002F210000}"/>
    <cellStyle name="5_leertabellen_teil_iii 7 2 3 3" xfId="29584" xr:uid="{00000000-0005-0000-0000-000030210000}"/>
    <cellStyle name="5_leertabellen_teil_iii 7 2 4" xfId="17623" xr:uid="{00000000-0005-0000-0000-000031210000}"/>
    <cellStyle name="5_leertabellen_teil_iii 7 2 4 2" xfId="24760" xr:uid="{00000000-0005-0000-0000-000032210000}"/>
    <cellStyle name="5_leertabellen_teil_iii 7 2 4 2 2" xfId="39075" xr:uid="{00000000-0005-0000-0000-000033210000}"/>
    <cellStyle name="5_leertabellen_teil_iii 7 2 4 3" xfId="31938" xr:uid="{00000000-0005-0000-0000-000034210000}"/>
    <cellStyle name="5_leertabellen_teil_iii 8" xfId="709" xr:uid="{00000000-0005-0000-0000-000035210000}"/>
    <cellStyle name="5_leertabellen_teil_iii 8 2" xfId="12901" xr:uid="{00000000-0005-0000-0000-000036210000}"/>
    <cellStyle name="5_leertabellen_teil_iii 8 2 2" xfId="14798" xr:uid="{00000000-0005-0000-0000-000037210000}"/>
    <cellStyle name="5_leertabellen_teil_iii 8 2 2 2" xfId="17161" xr:uid="{00000000-0005-0000-0000-000038210000}"/>
    <cellStyle name="5_leertabellen_teil_iii 8 2 2 2 2" xfId="24298" xr:uid="{00000000-0005-0000-0000-000039210000}"/>
    <cellStyle name="5_leertabellen_teil_iii 8 2 2 2 2 2" xfId="38613" xr:uid="{00000000-0005-0000-0000-00003A210000}"/>
    <cellStyle name="5_leertabellen_teil_iii 8 2 2 2 3" xfId="31476" xr:uid="{00000000-0005-0000-0000-00003B210000}"/>
    <cellStyle name="5_leertabellen_teil_iii 8 2 2 3" xfId="19515" xr:uid="{00000000-0005-0000-0000-00003C210000}"/>
    <cellStyle name="5_leertabellen_teil_iii 8 2 2 3 2" xfId="26652" xr:uid="{00000000-0005-0000-0000-00003D210000}"/>
    <cellStyle name="5_leertabellen_teil_iii 8 2 2 3 2 2" xfId="40967" xr:uid="{00000000-0005-0000-0000-00003E210000}"/>
    <cellStyle name="5_leertabellen_teil_iii 8 2 2 3 3" xfId="33830" xr:uid="{00000000-0005-0000-0000-00003F210000}"/>
    <cellStyle name="5_leertabellen_teil_iii 8 2 2 4" xfId="20791" xr:uid="{00000000-0005-0000-0000-000040210000}"/>
    <cellStyle name="5_leertabellen_teil_iii 8 2 2 4 2" xfId="27928" xr:uid="{00000000-0005-0000-0000-000041210000}"/>
    <cellStyle name="5_leertabellen_teil_iii 8 2 2 4 2 2" xfId="42243" xr:uid="{00000000-0005-0000-0000-000042210000}"/>
    <cellStyle name="5_leertabellen_teil_iii 8 2 2 4 3" xfId="35106" xr:uid="{00000000-0005-0000-0000-000043210000}"/>
    <cellStyle name="5_leertabellen_teil_iii 8 2 2 5" xfId="21967" xr:uid="{00000000-0005-0000-0000-000044210000}"/>
    <cellStyle name="5_leertabellen_teil_iii 8 2 2 5 2" xfId="36282" xr:uid="{00000000-0005-0000-0000-000045210000}"/>
    <cellStyle name="5_leertabellen_teil_iii 8 2 2 6" xfId="29123" xr:uid="{00000000-0005-0000-0000-000046210000}"/>
    <cellStyle name="5_leertabellen_teil_iii 8 2 3" xfId="15270" xr:uid="{00000000-0005-0000-0000-000047210000}"/>
    <cellStyle name="5_leertabellen_teil_iii 8 2 3 2" xfId="22429" xr:uid="{00000000-0005-0000-0000-000048210000}"/>
    <cellStyle name="5_leertabellen_teil_iii 8 2 3 2 2" xfId="36744" xr:uid="{00000000-0005-0000-0000-000049210000}"/>
    <cellStyle name="5_leertabellen_teil_iii 8 2 3 3" xfId="29585" xr:uid="{00000000-0005-0000-0000-00004A210000}"/>
    <cellStyle name="5_leertabellen_teil_iii 8 2 4" xfId="17624" xr:uid="{00000000-0005-0000-0000-00004B210000}"/>
    <cellStyle name="5_leertabellen_teil_iii 8 2 4 2" xfId="24761" xr:uid="{00000000-0005-0000-0000-00004C210000}"/>
    <cellStyle name="5_leertabellen_teil_iii 8 2 4 2 2" xfId="39076" xr:uid="{00000000-0005-0000-0000-00004D210000}"/>
    <cellStyle name="5_leertabellen_teil_iii 8 2 4 3" xfId="31939" xr:uid="{00000000-0005-0000-0000-00004E210000}"/>
    <cellStyle name="5_leertabellen_teil_iii 9" xfId="12872" xr:uid="{00000000-0005-0000-0000-00004F210000}"/>
    <cellStyle name="5_leertabellen_teil_iii 9 2" xfId="14843" xr:uid="{00000000-0005-0000-0000-000050210000}"/>
    <cellStyle name="5_leertabellen_teil_iii 9 2 2" xfId="17206" xr:uid="{00000000-0005-0000-0000-000051210000}"/>
    <cellStyle name="5_leertabellen_teil_iii 9 2 2 2" xfId="24343" xr:uid="{00000000-0005-0000-0000-000052210000}"/>
    <cellStyle name="5_leertabellen_teil_iii 9 2 2 2 2" xfId="38658" xr:uid="{00000000-0005-0000-0000-000053210000}"/>
    <cellStyle name="5_leertabellen_teil_iii 9 2 2 3" xfId="31521" xr:uid="{00000000-0005-0000-0000-000054210000}"/>
    <cellStyle name="5_leertabellen_teil_iii 9 2 3" xfId="19560" xr:uid="{00000000-0005-0000-0000-000055210000}"/>
    <cellStyle name="5_leertabellen_teil_iii 9 2 3 2" xfId="26697" xr:uid="{00000000-0005-0000-0000-000056210000}"/>
    <cellStyle name="5_leertabellen_teil_iii 9 2 3 2 2" xfId="41012" xr:uid="{00000000-0005-0000-0000-000057210000}"/>
    <cellStyle name="5_leertabellen_teil_iii 9 2 3 3" xfId="33875" xr:uid="{00000000-0005-0000-0000-000058210000}"/>
    <cellStyle name="5_leertabellen_teil_iii 9 2 4" xfId="20836" xr:uid="{00000000-0005-0000-0000-000059210000}"/>
    <cellStyle name="5_leertabellen_teil_iii 9 2 4 2" xfId="27973" xr:uid="{00000000-0005-0000-0000-00005A210000}"/>
    <cellStyle name="5_leertabellen_teil_iii 9 2 4 2 2" xfId="42288" xr:uid="{00000000-0005-0000-0000-00005B210000}"/>
    <cellStyle name="5_leertabellen_teil_iii 9 2 4 3" xfId="35151" xr:uid="{00000000-0005-0000-0000-00005C210000}"/>
    <cellStyle name="5_leertabellen_teil_iii 9 2 5" xfId="22012" xr:uid="{00000000-0005-0000-0000-00005D210000}"/>
    <cellStyle name="5_leertabellen_teil_iii 9 2 5 2" xfId="36327" xr:uid="{00000000-0005-0000-0000-00005E210000}"/>
    <cellStyle name="5_leertabellen_teil_iii 9 2 6" xfId="29168" xr:uid="{00000000-0005-0000-0000-00005F210000}"/>
    <cellStyle name="5_leertabellen_teil_iii 9 3" xfId="15241" xr:uid="{00000000-0005-0000-0000-000060210000}"/>
    <cellStyle name="5_leertabellen_teil_iii 9 3 2" xfId="22400" xr:uid="{00000000-0005-0000-0000-000061210000}"/>
    <cellStyle name="5_leertabellen_teil_iii 9 3 2 2" xfId="36715" xr:uid="{00000000-0005-0000-0000-000062210000}"/>
    <cellStyle name="5_leertabellen_teil_iii 9 3 3" xfId="29556" xr:uid="{00000000-0005-0000-0000-000063210000}"/>
    <cellStyle name="5_leertabellen_teil_iii 9 4" xfId="17595" xr:uid="{00000000-0005-0000-0000-000064210000}"/>
    <cellStyle name="5_leertabellen_teil_iii 9 4 2" xfId="24732" xr:uid="{00000000-0005-0000-0000-000065210000}"/>
    <cellStyle name="5_leertabellen_teil_iii 9 4 2 2" xfId="39047" xr:uid="{00000000-0005-0000-0000-000066210000}"/>
    <cellStyle name="5_leertabellen_teil_iii 9 4 3" xfId="31910" xr:uid="{00000000-0005-0000-0000-000067210000}"/>
    <cellStyle name="5_Merkmalsuebersicht_neu" xfId="228" xr:uid="{00000000-0005-0000-0000-000068210000}"/>
    <cellStyle name="5_Merkmalsuebersicht_neu 2" xfId="710" xr:uid="{00000000-0005-0000-0000-000069210000}"/>
    <cellStyle name="5_Merkmalsuebersicht_neu 2 2" xfId="711" xr:uid="{00000000-0005-0000-0000-00006A210000}"/>
    <cellStyle name="5_Merkmalsuebersicht_neu 2 2 2" xfId="712" xr:uid="{00000000-0005-0000-0000-00006B210000}"/>
    <cellStyle name="5_Merkmalsuebersicht_neu 2 2 2 2" xfId="12905" xr:uid="{00000000-0005-0000-0000-00006C210000}"/>
    <cellStyle name="5_Merkmalsuebersicht_neu 2 2 2 2 2" xfId="13885" xr:uid="{00000000-0005-0000-0000-00006D210000}"/>
    <cellStyle name="5_Merkmalsuebersicht_neu 2 2 2 2 2 2" xfId="16254" xr:uid="{00000000-0005-0000-0000-00006E210000}"/>
    <cellStyle name="5_Merkmalsuebersicht_neu 2 2 2 2 2 2 2" xfId="23413" xr:uid="{00000000-0005-0000-0000-00006F210000}"/>
    <cellStyle name="5_Merkmalsuebersicht_neu 2 2 2 2 2 2 2 2" xfId="37728" xr:uid="{00000000-0005-0000-0000-000070210000}"/>
    <cellStyle name="5_Merkmalsuebersicht_neu 2 2 2 2 2 2 3" xfId="30569" xr:uid="{00000000-0005-0000-0000-000071210000}"/>
    <cellStyle name="5_Merkmalsuebersicht_neu 2 2 2 2 2 3" xfId="18608" xr:uid="{00000000-0005-0000-0000-000072210000}"/>
    <cellStyle name="5_Merkmalsuebersicht_neu 2 2 2 2 2 3 2" xfId="25745" xr:uid="{00000000-0005-0000-0000-000073210000}"/>
    <cellStyle name="5_Merkmalsuebersicht_neu 2 2 2 2 2 3 2 2" xfId="40060" xr:uid="{00000000-0005-0000-0000-000074210000}"/>
    <cellStyle name="5_Merkmalsuebersicht_neu 2 2 2 2 2 3 3" xfId="32923" xr:uid="{00000000-0005-0000-0000-000075210000}"/>
    <cellStyle name="5_Merkmalsuebersicht_neu 2 2 2 2 2 4" xfId="20055" xr:uid="{00000000-0005-0000-0000-000076210000}"/>
    <cellStyle name="5_Merkmalsuebersicht_neu 2 2 2 2 2 4 2" xfId="27192" xr:uid="{00000000-0005-0000-0000-000077210000}"/>
    <cellStyle name="5_Merkmalsuebersicht_neu 2 2 2 2 2 4 2 2" xfId="41507" xr:uid="{00000000-0005-0000-0000-000078210000}"/>
    <cellStyle name="5_Merkmalsuebersicht_neu 2 2 2 2 2 4 3" xfId="34370" xr:uid="{00000000-0005-0000-0000-000079210000}"/>
    <cellStyle name="5_Merkmalsuebersicht_neu 2 2 2 2 2 5" xfId="21270" xr:uid="{00000000-0005-0000-0000-00007A210000}"/>
    <cellStyle name="5_Merkmalsuebersicht_neu 2 2 2 2 2 5 2" xfId="35585" xr:uid="{00000000-0005-0000-0000-00007B210000}"/>
    <cellStyle name="5_Merkmalsuebersicht_neu 2 2 2 2 2 6" xfId="28407" xr:uid="{00000000-0005-0000-0000-00007C210000}"/>
    <cellStyle name="5_Merkmalsuebersicht_neu 2 2 2 2 3" xfId="15274" xr:uid="{00000000-0005-0000-0000-00007D210000}"/>
    <cellStyle name="5_Merkmalsuebersicht_neu 2 2 2 2 3 2" xfId="22433" xr:uid="{00000000-0005-0000-0000-00007E210000}"/>
    <cellStyle name="5_Merkmalsuebersicht_neu 2 2 2 2 3 2 2" xfId="36748" xr:uid="{00000000-0005-0000-0000-00007F210000}"/>
    <cellStyle name="5_Merkmalsuebersicht_neu 2 2 2 2 3 3" xfId="29589" xr:uid="{00000000-0005-0000-0000-000080210000}"/>
    <cellStyle name="5_Merkmalsuebersicht_neu 2 2 2 2 4" xfId="17628" xr:uid="{00000000-0005-0000-0000-000081210000}"/>
    <cellStyle name="5_Merkmalsuebersicht_neu 2 2 2 2 4 2" xfId="24765" xr:uid="{00000000-0005-0000-0000-000082210000}"/>
    <cellStyle name="5_Merkmalsuebersicht_neu 2 2 2 2 4 2 2" xfId="39080" xr:uid="{00000000-0005-0000-0000-000083210000}"/>
    <cellStyle name="5_Merkmalsuebersicht_neu 2 2 2 2 4 3" xfId="31943" xr:uid="{00000000-0005-0000-0000-000084210000}"/>
    <cellStyle name="5_Merkmalsuebersicht_neu 2 2 3" xfId="713" xr:uid="{00000000-0005-0000-0000-000085210000}"/>
    <cellStyle name="5_Merkmalsuebersicht_neu 2 2 3 2" xfId="12906" xr:uid="{00000000-0005-0000-0000-000086210000}"/>
    <cellStyle name="5_Merkmalsuebersicht_neu 2 2 3 2 2" xfId="14825" xr:uid="{00000000-0005-0000-0000-000087210000}"/>
    <cellStyle name="5_Merkmalsuebersicht_neu 2 2 3 2 2 2" xfId="17188" xr:uid="{00000000-0005-0000-0000-000088210000}"/>
    <cellStyle name="5_Merkmalsuebersicht_neu 2 2 3 2 2 2 2" xfId="24325" xr:uid="{00000000-0005-0000-0000-000089210000}"/>
    <cellStyle name="5_Merkmalsuebersicht_neu 2 2 3 2 2 2 2 2" xfId="38640" xr:uid="{00000000-0005-0000-0000-00008A210000}"/>
    <cellStyle name="5_Merkmalsuebersicht_neu 2 2 3 2 2 2 3" xfId="31503" xr:uid="{00000000-0005-0000-0000-00008B210000}"/>
    <cellStyle name="5_Merkmalsuebersicht_neu 2 2 3 2 2 3" xfId="19542" xr:uid="{00000000-0005-0000-0000-00008C210000}"/>
    <cellStyle name="5_Merkmalsuebersicht_neu 2 2 3 2 2 3 2" xfId="26679" xr:uid="{00000000-0005-0000-0000-00008D210000}"/>
    <cellStyle name="5_Merkmalsuebersicht_neu 2 2 3 2 2 3 2 2" xfId="40994" xr:uid="{00000000-0005-0000-0000-00008E210000}"/>
    <cellStyle name="5_Merkmalsuebersicht_neu 2 2 3 2 2 3 3" xfId="33857" xr:uid="{00000000-0005-0000-0000-00008F210000}"/>
    <cellStyle name="5_Merkmalsuebersicht_neu 2 2 3 2 2 4" xfId="20818" xr:uid="{00000000-0005-0000-0000-000090210000}"/>
    <cellStyle name="5_Merkmalsuebersicht_neu 2 2 3 2 2 4 2" xfId="27955" xr:uid="{00000000-0005-0000-0000-000091210000}"/>
    <cellStyle name="5_Merkmalsuebersicht_neu 2 2 3 2 2 4 2 2" xfId="42270" xr:uid="{00000000-0005-0000-0000-000092210000}"/>
    <cellStyle name="5_Merkmalsuebersicht_neu 2 2 3 2 2 4 3" xfId="35133" xr:uid="{00000000-0005-0000-0000-000093210000}"/>
    <cellStyle name="5_Merkmalsuebersicht_neu 2 2 3 2 2 5" xfId="21994" xr:uid="{00000000-0005-0000-0000-000094210000}"/>
    <cellStyle name="5_Merkmalsuebersicht_neu 2 2 3 2 2 5 2" xfId="36309" xr:uid="{00000000-0005-0000-0000-000095210000}"/>
    <cellStyle name="5_Merkmalsuebersicht_neu 2 2 3 2 2 6" xfId="29150" xr:uid="{00000000-0005-0000-0000-000096210000}"/>
    <cellStyle name="5_Merkmalsuebersicht_neu 2 2 3 2 3" xfId="15275" xr:uid="{00000000-0005-0000-0000-000097210000}"/>
    <cellStyle name="5_Merkmalsuebersicht_neu 2 2 3 2 3 2" xfId="22434" xr:uid="{00000000-0005-0000-0000-000098210000}"/>
    <cellStyle name="5_Merkmalsuebersicht_neu 2 2 3 2 3 2 2" xfId="36749" xr:uid="{00000000-0005-0000-0000-000099210000}"/>
    <cellStyle name="5_Merkmalsuebersicht_neu 2 2 3 2 3 3" xfId="29590" xr:uid="{00000000-0005-0000-0000-00009A210000}"/>
    <cellStyle name="5_Merkmalsuebersicht_neu 2 2 3 2 4" xfId="17629" xr:uid="{00000000-0005-0000-0000-00009B210000}"/>
    <cellStyle name="5_Merkmalsuebersicht_neu 2 2 3 2 4 2" xfId="24766" xr:uid="{00000000-0005-0000-0000-00009C210000}"/>
    <cellStyle name="5_Merkmalsuebersicht_neu 2 2 3 2 4 2 2" xfId="39081" xr:uid="{00000000-0005-0000-0000-00009D210000}"/>
    <cellStyle name="5_Merkmalsuebersicht_neu 2 2 3 2 4 3" xfId="31944" xr:uid="{00000000-0005-0000-0000-00009E210000}"/>
    <cellStyle name="5_Merkmalsuebersicht_neu 2 2 4" xfId="714" xr:uid="{00000000-0005-0000-0000-00009F210000}"/>
    <cellStyle name="5_Merkmalsuebersicht_neu 2 2 4 2" xfId="12907" xr:uid="{00000000-0005-0000-0000-0000A0210000}"/>
    <cellStyle name="5_Merkmalsuebersicht_neu 2 2 4 2 2" xfId="14202" xr:uid="{00000000-0005-0000-0000-0000A1210000}"/>
    <cellStyle name="5_Merkmalsuebersicht_neu 2 2 4 2 2 2" xfId="16571" xr:uid="{00000000-0005-0000-0000-0000A2210000}"/>
    <cellStyle name="5_Merkmalsuebersicht_neu 2 2 4 2 2 2 2" xfId="23730" xr:uid="{00000000-0005-0000-0000-0000A3210000}"/>
    <cellStyle name="5_Merkmalsuebersicht_neu 2 2 4 2 2 2 2 2" xfId="38045" xr:uid="{00000000-0005-0000-0000-0000A4210000}"/>
    <cellStyle name="5_Merkmalsuebersicht_neu 2 2 4 2 2 2 3" xfId="30886" xr:uid="{00000000-0005-0000-0000-0000A5210000}"/>
    <cellStyle name="5_Merkmalsuebersicht_neu 2 2 4 2 2 3" xfId="18925" xr:uid="{00000000-0005-0000-0000-0000A6210000}"/>
    <cellStyle name="5_Merkmalsuebersicht_neu 2 2 4 2 2 3 2" xfId="26062" xr:uid="{00000000-0005-0000-0000-0000A7210000}"/>
    <cellStyle name="5_Merkmalsuebersicht_neu 2 2 4 2 2 3 2 2" xfId="40377" xr:uid="{00000000-0005-0000-0000-0000A8210000}"/>
    <cellStyle name="5_Merkmalsuebersicht_neu 2 2 4 2 2 3 3" xfId="33240" xr:uid="{00000000-0005-0000-0000-0000A9210000}"/>
    <cellStyle name="5_Merkmalsuebersicht_neu 2 2 4 2 2 4" xfId="20259" xr:uid="{00000000-0005-0000-0000-0000AA210000}"/>
    <cellStyle name="5_Merkmalsuebersicht_neu 2 2 4 2 2 4 2" xfId="27396" xr:uid="{00000000-0005-0000-0000-0000AB210000}"/>
    <cellStyle name="5_Merkmalsuebersicht_neu 2 2 4 2 2 4 2 2" xfId="41711" xr:uid="{00000000-0005-0000-0000-0000AC210000}"/>
    <cellStyle name="5_Merkmalsuebersicht_neu 2 2 4 2 2 4 3" xfId="34574" xr:uid="{00000000-0005-0000-0000-0000AD210000}"/>
    <cellStyle name="5_Merkmalsuebersicht_neu 2 2 4 2 2 5" xfId="21474" xr:uid="{00000000-0005-0000-0000-0000AE210000}"/>
    <cellStyle name="5_Merkmalsuebersicht_neu 2 2 4 2 2 5 2" xfId="35789" xr:uid="{00000000-0005-0000-0000-0000AF210000}"/>
    <cellStyle name="5_Merkmalsuebersicht_neu 2 2 4 2 2 6" xfId="28611" xr:uid="{00000000-0005-0000-0000-0000B0210000}"/>
    <cellStyle name="5_Merkmalsuebersicht_neu 2 2 4 2 3" xfId="15276" xr:uid="{00000000-0005-0000-0000-0000B1210000}"/>
    <cellStyle name="5_Merkmalsuebersicht_neu 2 2 4 2 3 2" xfId="22435" xr:uid="{00000000-0005-0000-0000-0000B2210000}"/>
    <cellStyle name="5_Merkmalsuebersicht_neu 2 2 4 2 3 2 2" xfId="36750" xr:uid="{00000000-0005-0000-0000-0000B3210000}"/>
    <cellStyle name="5_Merkmalsuebersicht_neu 2 2 4 2 3 3" xfId="29591" xr:uid="{00000000-0005-0000-0000-0000B4210000}"/>
    <cellStyle name="5_Merkmalsuebersicht_neu 2 2 4 2 4" xfId="17630" xr:uid="{00000000-0005-0000-0000-0000B5210000}"/>
    <cellStyle name="5_Merkmalsuebersicht_neu 2 2 4 2 4 2" xfId="24767" xr:uid="{00000000-0005-0000-0000-0000B6210000}"/>
    <cellStyle name="5_Merkmalsuebersicht_neu 2 2 4 2 4 2 2" xfId="39082" xr:uid="{00000000-0005-0000-0000-0000B7210000}"/>
    <cellStyle name="5_Merkmalsuebersicht_neu 2 2 4 2 4 3" xfId="31945" xr:uid="{00000000-0005-0000-0000-0000B8210000}"/>
    <cellStyle name="5_Merkmalsuebersicht_neu 2 2 5" xfId="715" xr:uid="{00000000-0005-0000-0000-0000B9210000}"/>
    <cellStyle name="5_Merkmalsuebersicht_neu 2 2 5 2" xfId="12908" xr:uid="{00000000-0005-0000-0000-0000BA210000}"/>
    <cellStyle name="5_Merkmalsuebersicht_neu 2 2 5 2 2" xfId="14824" xr:uid="{00000000-0005-0000-0000-0000BB210000}"/>
    <cellStyle name="5_Merkmalsuebersicht_neu 2 2 5 2 2 2" xfId="17187" xr:uid="{00000000-0005-0000-0000-0000BC210000}"/>
    <cellStyle name="5_Merkmalsuebersicht_neu 2 2 5 2 2 2 2" xfId="24324" xr:uid="{00000000-0005-0000-0000-0000BD210000}"/>
    <cellStyle name="5_Merkmalsuebersicht_neu 2 2 5 2 2 2 2 2" xfId="38639" xr:uid="{00000000-0005-0000-0000-0000BE210000}"/>
    <cellStyle name="5_Merkmalsuebersicht_neu 2 2 5 2 2 2 3" xfId="31502" xr:uid="{00000000-0005-0000-0000-0000BF210000}"/>
    <cellStyle name="5_Merkmalsuebersicht_neu 2 2 5 2 2 3" xfId="19541" xr:uid="{00000000-0005-0000-0000-0000C0210000}"/>
    <cellStyle name="5_Merkmalsuebersicht_neu 2 2 5 2 2 3 2" xfId="26678" xr:uid="{00000000-0005-0000-0000-0000C1210000}"/>
    <cellStyle name="5_Merkmalsuebersicht_neu 2 2 5 2 2 3 2 2" xfId="40993" xr:uid="{00000000-0005-0000-0000-0000C2210000}"/>
    <cellStyle name="5_Merkmalsuebersicht_neu 2 2 5 2 2 3 3" xfId="33856" xr:uid="{00000000-0005-0000-0000-0000C3210000}"/>
    <cellStyle name="5_Merkmalsuebersicht_neu 2 2 5 2 2 4" xfId="20817" xr:uid="{00000000-0005-0000-0000-0000C4210000}"/>
    <cellStyle name="5_Merkmalsuebersicht_neu 2 2 5 2 2 4 2" xfId="27954" xr:uid="{00000000-0005-0000-0000-0000C5210000}"/>
    <cellStyle name="5_Merkmalsuebersicht_neu 2 2 5 2 2 4 2 2" xfId="42269" xr:uid="{00000000-0005-0000-0000-0000C6210000}"/>
    <cellStyle name="5_Merkmalsuebersicht_neu 2 2 5 2 2 4 3" xfId="35132" xr:uid="{00000000-0005-0000-0000-0000C7210000}"/>
    <cellStyle name="5_Merkmalsuebersicht_neu 2 2 5 2 2 5" xfId="21993" xr:uid="{00000000-0005-0000-0000-0000C8210000}"/>
    <cellStyle name="5_Merkmalsuebersicht_neu 2 2 5 2 2 5 2" xfId="36308" xr:uid="{00000000-0005-0000-0000-0000C9210000}"/>
    <cellStyle name="5_Merkmalsuebersicht_neu 2 2 5 2 2 6" xfId="29149" xr:uid="{00000000-0005-0000-0000-0000CA210000}"/>
    <cellStyle name="5_Merkmalsuebersicht_neu 2 2 5 2 3" xfId="15277" xr:uid="{00000000-0005-0000-0000-0000CB210000}"/>
    <cellStyle name="5_Merkmalsuebersicht_neu 2 2 5 2 3 2" xfId="22436" xr:uid="{00000000-0005-0000-0000-0000CC210000}"/>
    <cellStyle name="5_Merkmalsuebersicht_neu 2 2 5 2 3 2 2" xfId="36751" xr:uid="{00000000-0005-0000-0000-0000CD210000}"/>
    <cellStyle name="5_Merkmalsuebersicht_neu 2 2 5 2 3 3" xfId="29592" xr:uid="{00000000-0005-0000-0000-0000CE210000}"/>
    <cellStyle name="5_Merkmalsuebersicht_neu 2 2 5 2 4" xfId="17631" xr:uid="{00000000-0005-0000-0000-0000CF210000}"/>
    <cellStyle name="5_Merkmalsuebersicht_neu 2 2 5 2 4 2" xfId="24768" xr:uid="{00000000-0005-0000-0000-0000D0210000}"/>
    <cellStyle name="5_Merkmalsuebersicht_neu 2 2 5 2 4 2 2" xfId="39083" xr:uid="{00000000-0005-0000-0000-0000D1210000}"/>
    <cellStyle name="5_Merkmalsuebersicht_neu 2 2 5 2 4 3" xfId="31946" xr:uid="{00000000-0005-0000-0000-0000D2210000}"/>
    <cellStyle name="5_Merkmalsuebersicht_neu 2 2 6" xfId="12904" xr:uid="{00000000-0005-0000-0000-0000D3210000}"/>
    <cellStyle name="5_Merkmalsuebersicht_neu 2 2 6 2" xfId="14826" xr:uid="{00000000-0005-0000-0000-0000D4210000}"/>
    <cellStyle name="5_Merkmalsuebersicht_neu 2 2 6 2 2" xfId="17189" xr:uid="{00000000-0005-0000-0000-0000D5210000}"/>
    <cellStyle name="5_Merkmalsuebersicht_neu 2 2 6 2 2 2" xfId="24326" xr:uid="{00000000-0005-0000-0000-0000D6210000}"/>
    <cellStyle name="5_Merkmalsuebersicht_neu 2 2 6 2 2 2 2" xfId="38641" xr:uid="{00000000-0005-0000-0000-0000D7210000}"/>
    <cellStyle name="5_Merkmalsuebersicht_neu 2 2 6 2 2 3" xfId="31504" xr:uid="{00000000-0005-0000-0000-0000D8210000}"/>
    <cellStyle name="5_Merkmalsuebersicht_neu 2 2 6 2 3" xfId="19543" xr:uid="{00000000-0005-0000-0000-0000D9210000}"/>
    <cellStyle name="5_Merkmalsuebersicht_neu 2 2 6 2 3 2" xfId="26680" xr:uid="{00000000-0005-0000-0000-0000DA210000}"/>
    <cellStyle name="5_Merkmalsuebersicht_neu 2 2 6 2 3 2 2" xfId="40995" xr:uid="{00000000-0005-0000-0000-0000DB210000}"/>
    <cellStyle name="5_Merkmalsuebersicht_neu 2 2 6 2 3 3" xfId="33858" xr:uid="{00000000-0005-0000-0000-0000DC210000}"/>
    <cellStyle name="5_Merkmalsuebersicht_neu 2 2 6 2 4" xfId="20819" xr:uid="{00000000-0005-0000-0000-0000DD210000}"/>
    <cellStyle name="5_Merkmalsuebersicht_neu 2 2 6 2 4 2" xfId="27956" xr:uid="{00000000-0005-0000-0000-0000DE210000}"/>
    <cellStyle name="5_Merkmalsuebersicht_neu 2 2 6 2 4 2 2" xfId="42271" xr:uid="{00000000-0005-0000-0000-0000DF210000}"/>
    <cellStyle name="5_Merkmalsuebersicht_neu 2 2 6 2 4 3" xfId="35134" xr:uid="{00000000-0005-0000-0000-0000E0210000}"/>
    <cellStyle name="5_Merkmalsuebersicht_neu 2 2 6 2 5" xfId="21995" xr:uid="{00000000-0005-0000-0000-0000E1210000}"/>
    <cellStyle name="5_Merkmalsuebersicht_neu 2 2 6 2 5 2" xfId="36310" xr:uid="{00000000-0005-0000-0000-0000E2210000}"/>
    <cellStyle name="5_Merkmalsuebersicht_neu 2 2 6 2 6" xfId="29151" xr:uid="{00000000-0005-0000-0000-0000E3210000}"/>
    <cellStyle name="5_Merkmalsuebersicht_neu 2 2 6 3" xfId="15273" xr:uid="{00000000-0005-0000-0000-0000E4210000}"/>
    <cellStyle name="5_Merkmalsuebersicht_neu 2 2 6 3 2" xfId="22432" xr:uid="{00000000-0005-0000-0000-0000E5210000}"/>
    <cellStyle name="5_Merkmalsuebersicht_neu 2 2 6 3 2 2" xfId="36747" xr:uid="{00000000-0005-0000-0000-0000E6210000}"/>
    <cellStyle name="5_Merkmalsuebersicht_neu 2 2 6 3 3" xfId="29588" xr:uid="{00000000-0005-0000-0000-0000E7210000}"/>
    <cellStyle name="5_Merkmalsuebersicht_neu 2 2 6 4" xfId="17627" xr:uid="{00000000-0005-0000-0000-0000E8210000}"/>
    <cellStyle name="5_Merkmalsuebersicht_neu 2 2 6 4 2" xfId="24764" xr:uid="{00000000-0005-0000-0000-0000E9210000}"/>
    <cellStyle name="5_Merkmalsuebersicht_neu 2 2 6 4 2 2" xfId="39079" xr:uid="{00000000-0005-0000-0000-0000EA210000}"/>
    <cellStyle name="5_Merkmalsuebersicht_neu 2 2 6 4 3" xfId="31942" xr:uid="{00000000-0005-0000-0000-0000EB210000}"/>
    <cellStyle name="5_Merkmalsuebersicht_neu 2 3" xfId="716" xr:uid="{00000000-0005-0000-0000-0000EC210000}"/>
    <cellStyle name="5_Merkmalsuebersicht_neu 2 3 2" xfId="12909" xr:uid="{00000000-0005-0000-0000-0000ED210000}"/>
    <cellStyle name="5_Merkmalsuebersicht_neu 2 3 2 2" xfId="14140" xr:uid="{00000000-0005-0000-0000-0000EE210000}"/>
    <cellStyle name="5_Merkmalsuebersicht_neu 2 3 2 2 2" xfId="16509" xr:uid="{00000000-0005-0000-0000-0000EF210000}"/>
    <cellStyle name="5_Merkmalsuebersicht_neu 2 3 2 2 2 2" xfId="23668" xr:uid="{00000000-0005-0000-0000-0000F0210000}"/>
    <cellStyle name="5_Merkmalsuebersicht_neu 2 3 2 2 2 2 2" xfId="37983" xr:uid="{00000000-0005-0000-0000-0000F1210000}"/>
    <cellStyle name="5_Merkmalsuebersicht_neu 2 3 2 2 2 3" xfId="30824" xr:uid="{00000000-0005-0000-0000-0000F2210000}"/>
    <cellStyle name="5_Merkmalsuebersicht_neu 2 3 2 2 3" xfId="18863" xr:uid="{00000000-0005-0000-0000-0000F3210000}"/>
    <cellStyle name="5_Merkmalsuebersicht_neu 2 3 2 2 3 2" xfId="26000" xr:uid="{00000000-0005-0000-0000-0000F4210000}"/>
    <cellStyle name="5_Merkmalsuebersicht_neu 2 3 2 2 3 2 2" xfId="40315" xr:uid="{00000000-0005-0000-0000-0000F5210000}"/>
    <cellStyle name="5_Merkmalsuebersicht_neu 2 3 2 2 3 3" xfId="33178" xr:uid="{00000000-0005-0000-0000-0000F6210000}"/>
    <cellStyle name="5_Merkmalsuebersicht_neu 2 3 2 2 4" xfId="20197" xr:uid="{00000000-0005-0000-0000-0000F7210000}"/>
    <cellStyle name="5_Merkmalsuebersicht_neu 2 3 2 2 4 2" xfId="27334" xr:uid="{00000000-0005-0000-0000-0000F8210000}"/>
    <cellStyle name="5_Merkmalsuebersicht_neu 2 3 2 2 4 2 2" xfId="41649" xr:uid="{00000000-0005-0000-0000-0000F9210000}"/>
    <cellStyle name="5_Merkmalsuebersicht_neu 2 3 2 2 4 3" xfId="34512" xr:uid="{00000000-0005-0000-0000-0000FA210000}"/>
    <cellStyle name="5_Merkmalsuebersicht_neu 2 3 2 2 5" xfId="21412" xr:uid="{00000000-0005-0000-0000-0000FB210000}"/>
    <cellStyle name="5_Merkmalsuebersicht_neu 2 3 2 2 5 2" xfId="35727" xr:uid="{00000000-0005-0000-0000-0000FC210000}"/>
    <cellStyle name="5_Merkmalsuebersicht_neu 2 3 2 2 6" xfId="28549" xr:uid="{00000000-0005-0000-0000-0000FD210000}"/>
    <cellStyle name="5_Merkmalsuebersicht_neu 2 3 2 3" xfId="15278" xr:uid="{00000000-0005-0000-0000-0000FE210000}"/>
    <cellStyle name="5_Merkmalsuebersicht_neu 2 3 2 3 2" xfId="22437" xr:uid="{00000000-0005-0000-0000-0000FF210000}"/>
    <cellStyle name="5_Merkmalsuebersicht_neu 2 3 2 3 2 2" xfId="36752" xr:uid="{00000000-0005-0000-0000-000000220000}"/>
    <cellStyle name="5_Merkmalsuebersicht_neu 2 3 2 3 3" xfId="29593" xr:uid="{00000000-0005-0000-0000-000001220000}"/>
    <cellStyle name="5_Merkmalsuebersicht_neu 2 3 2 4" xfId="17632" xr:uid="{00000000-0005-0000-0000-000002220000}"/>
    <cellStyle name="5_Merkmalsuebersicht_neu 2 3 2 4 2" xfId="24769" xr:uid="{00000000-0005-0000-0000-000003220000}"/>
    <cellStyle name="5_Merkmalsuebersicht_neu 2 3 2 4 2 2" xfId="39084" xr:uid="{00000000-0005-0000-0000-000004220000}"/>
    <cellStyle name="5_Merkmalsuebersicht_neu 2 3 2 4 3" xfId="31947" xr:uid="{00000000-0005-0000-0000-000005220000}"/>
    <cellStyle name="5_Merkmalsuebersicht_neu 2 4" xfId="717" xr:uid="{00000000-0005-0000-0000-000006220000}"/>
    <cellStyle name="5_Merkmalsuebersicht_neu 2 4 2" xfId="12910" xr:uid="{00000000-0005-0000-0000-000007220000}"/>
    <cellStyle name="5_Merkmalsuebersicht_neu 2 4 2 2" xfId="14819" xr:uid="{00000000-0005-0000-0000-000008220000}"/>
    <cellStyle name="5_Merkmalsuebersicht_neu 2 4 2 2 2" xfId="17182" xr:uid="{00000000-0005-0000-0000-000009220000}"/>
    <cellStyle name="5_Merkmalsuebersicht_neu 2 4 2 2 2 2" xfId="24319" xr:uid="{00000000-0005-0000-0000-00000A220000}"/>
    <cellStyle name="5_Merkmalsuebersicht_neu 2 4 2 2 2 2 2" xfId="38634" xr:uid="{00000000-0005-0000-0000-00000B220000}"/>
    <cellStyle name="5_Merkmalsuebersicht_neu 2 4 2 2 2 3" xfId="31497" xr:uid="{00000000-0005-0000-0000-00000C220000}"/>
    <cellStyle name="5_Merkmalsuebersicht_neu 2 4 2 2 3" xfId="19536" xr:uid="{00000000-0005-0000-0000-00000D220000}"/>
    <cellStyle name="5_Merkmalsuebersicht_neu 2 4 2 2 3 2" xfId="26673" xr:uid="{00000000-0005-0000-0000-00000E220000}"/>
    <cellStyle name="5_Merkmalsuebersicht_neu 2 4 2 2 3 2 2" xfId="40988" xr:uid="{00000000-0005-0000-0000-00000F220000}"/>
    <cellStyle name="5_Merkmalsuebersicht_neu 2 4 2 2 3 3" xfId="33851" xr:uid="{00000000-0005-0000-0000-000010220000}"/>
    <cellStyle name="5_Merkmalsuebersicht_neu 2 4 2 2 4" xfId="20812" xr:uid="{00000000-0005-0000-0000-000011220000}"/>
    <cellStyle name="5_Merkmalsuebersicht_neu 2 4 2 2 4 2" xfId="27949" xr:uid="{00000000-0005-0000-0000-000012220000}"/>
    <cellStyle name="5_Merkmalsuebersicht_neu 2 4 2 2 4 2 2" xfId="42264" xr:uid="{00000000-0005-0000-0000-000013220000}"/>
    <cellStyle name="5_Merkmalsuebersicht_neu 2 4 2 2 4 3" xfId="35127" xr:uid="{00000000-0005-0000-0000-000014220000}"/>
    <cellStyle name="5_Merkmalsuebersicht_neu 2 4 2 2 5" xfId="21988" xr:uid="{00000000-0005-0000-0000-000015220000}"/>
    <cellStyle name="5_Merkmalsuebersicht_neu 2 4 2 2 5 2" xfId="36303" xr:uid="{00000000-0005-0000-0000-000016220000}"/>
    <cellStyle name="5_Merkmalsuebersicht_neu 2 4 2 2 6" xfId="29144" xr:uid="{00000000-0005-0000-0000-000017220000}"/>
    <cellStyle name="5_Merkmalsuebersicht_neu 2 4 2 3" xfId="15279" xr:uid="{00000000-0005-0000-0000-000018220000}"/>
    <cellStyle name="5_Merkmalsuebersicht_neu 2 4 2 3 2" xfId="22438" xr:uid="{00000000-0005-0000-0000-000019220000}"/>
    <cellStyle name="5_Merkmalsuebersicht_neu 2 4 2 3 2 2" xfId="36753" xr:uid="{00000000-0005-0000-0000-00001A220000}"/>
    <cellStyle name="5_Merkmalsuebersicht_neu 2 4 2 3 3" xfId="29594" xr:uid="{00000000-0005-0000-0000-00001B220000}"/>
    <cellStyle name="5_Merkmalsuebersicht_neu 2 4 2 4" xfId="17633" xr:uid="{00000000-0005-0000-0000-00001C220000}"/>
    <cellStyle name="5_Merkmalsuebersicht_neu 2 4 2 4 2" xfId="24770" xr:uid="{00000000-0005-0000-0000-00001D220000}"/>
    <cellStyle name="5_Merkmalsuebersicht_neu 2 4 2 4 2 2" xfId="39085" xr:uid="{00000000-0005-0000-0000-00001E220000}"/>
    <cellStyle name="5_Merkmalsuebersicht_neu 2 4 2 4 3" xfId="31948" xr:uid="{00000000-0005-0000-0000-00001F220000}"/>
    <cellStyle name="5_Merkmalsuebersicht_neu 2 5" xfId="718" xr:uid="{00000000-0005-0000-0000-000020220000}"/>
    <cellStyle name="5_Merkmalsuebersicht_neu 2 5 2" xfId="12911" xr:uid="{00000000-0005-0000-0000-000021220000}"/>
    <cellStyle name="5_Merkmalsuebersicht_neu 2 5 2 2" xfId="14823" xr:uid="{00000000-0005-0000-0000-000022220000}"/>
    <cellStyle name="5_Merkmalsuebersicht_neu 2 5 2 2 2" xfId="17186" xr:uid="{00000000-0005-0000-0000-000023220000}"/>
    <cellStyle name="5_Merkmalsuebersicht_neu 2 5 2 2 2 2" xfId="24323" xr:uid="{00000000-0005-0000-0000-000024220000}"/>
    <cellStyle name="5_Merkmalsuebersicht_neu 2 5 2 2 2 2 2" xfId="38638" xr:uid="{00000000-0005-0000-0000-000025220000}"/>
    <cellStyle name="5_Merkmalsuebersicht_neu 2 5 2 2 2 3" xfId="31501" xr:uid="{00000000-0005-0000-0000-000026220000}"/>
    <cellStyle name="5_Merkmalsuebersicht_neu 2 5 2 2 3" xfId="19540" xr:uid="{00000000-0005-0000-0000-000027220000}"/>
    <cellStyle name="5_Merkmalsuebersicht_neu 2 5 2 2 3 2" xfId="26677" xr:uid="{00000000-0005-0000-0000-000028220000}"/>
    <cellStyle name="5_Merkmalsuebersicht_neu 2 5 2 2 3 2 2" xfId="40992" xr:uid="{00000000-0005-0000-0000-000029220000}"/>
    <cellStyle name="5_Merkmalsuebersicht_neu 2 5 2 2 3 3" xfId="33855" xr:uid="{00000000-0005-0000-0000-00002A220000}"/>
    <cellStyle name="5_Merkmalsuebersicht_neu 2 5 2 2 4" xfId="20816" xr:uid="{00000000-0005-0000-0000-00002B220000}"/>
    <cellStyle name="5_Merkmalsuebersicht_neu 2 5 2 2 4 2" xfId="27953" xr:uid="{00000000-0005-0000-0000-00002C220000}"/>
    <cellStyle name="5_Merkmalsuebersicht_neu 2 5 2 2 4 2 2" xfId="42268" xr:uid="{00000000-0005-0000-0000-00002D220000}"/>
    <cellStyle name="5_Merkmalsuebersicht_neu 2 5 2 2 4 3" xfId="35131" xr:uid="{00000000-0005-0000-0000-00002E220000}"/>
    <cellStyle name="5_Merkmalsuebersicht_neu 2 5 2 2 5" xfId="21992" xr:uid="{00000000-0005-0000-0000-00002F220000}"/>
    <cellStyle name="5_Merkmalsuebersicht_neu 2 5 2 2 5 2" xfId="36307" xr:uid="{00000000-0005-0000-0000-000030220000}"/>
    <cellStyle name="5_Merkmalsuebersicht_neu 2 5 2 2 6" xfId="29148" xr:uid="{00000000-0005-0000-0000-000031220000}"/>
    <cellStyle name="5_Merkmalsuebersicht_neu 2 5 2 3" xfId="15280" xr:uid="{00000000-0005-0000-0000-000032220000}"/>
    <cellStyle name="5_Merkmalsuebersicht_neu 2 5 2 3 2" xfId="22439" xr:uid="{00000000-0005-0000-0000-000033220000}"/>
    <cellStyle name="5_Merkmalsuebersicht_neu 2 5 2 3 2 2" xfId="36754" xr:uid="{00000000-0005-0000-0000-000034220000}"/>
    <cellStyle name="5_Merkmalsuebersicht_neu 2 5 2 3 3" xfId="29595" xr:uid="{00000000-0005-0000-0000-000035220000}"/>
    <cellStyle name="5_Merkmalsuebersicht_neu 2 5 2 4" xfId="17634" xr:uid="{00000000-0005-0000-0000-000036220000}"/>
    <cellStyle name="5_Merkmalsuebersicht_neu 2 5 2 4 2" xfId="24771" xr:uid="{00000000-0005-0000-0000-000037220000}"/>
    <cellStyle name="5_Merkmalsuebersicht_neu 2 5 2 4 2 2" xfId="39086" xr:uid="{00000000-0005-0000-0000-000038220000}"/>
    <cellStyle name="5_Merkmalsuebersicht_neu 2 5 2 4 3" xfId="31949" xr:uid="{00000000-0005-0000-0000-000039220000}"/>
    <cellStyle name="5_Merkmalsuebersicht_neu 2 6" xfId="719" xr:uid="{00000000-0005-0000-0000-00003A220000}"/>
    <cellStyle name="5_Merkmalsuebersicht_neu 2 6 2" xfId="12912" xr:uid="{00000000-0005-0000-0000-00003B220000}"/>
    <cellStyle name="5_Merkmalsuebersicht_neu 2 6 2 2" xfId="14470" xr:uid="{00000000-0005-0000-0000-00003C220000}"/>
    <cellStyle name="5_Merkmalsuebersicht_neu 2 6 2 2 2" xfId="16839" xr:uid="{00000000-0005-0000-0000-00003D220000}"/>
    <cellStyle name="5_Merkmalsuebersicht_neu 2 6 2 2 2 2" xfId="23998" xr:uid="{00000000-0005-0000-0000-00003E220000}"/>
    <cellStyle name="5_Merkmalsuebersicht_neu 2 6 2 2 2 2 2" xfId="38313" xr:uid="{00000000-0005-0000-0000-00003F220000}"/>
    <cellStyle name="5_Merkmalsuebersicht_neu 2 6 2 2 2 3" xfId="31154" xr:uid="{00000000-0005-0000-0000-000040220000}"/>
    <cellStyle name="5_Merkmalsuebersicht_neu 2 6 2 2 3" xfId="19193" xr:uid="{00000000-0005-0000-0000-000041220000}"/>
    <cellStyle name="5_Merkmalsuebersicht_neu 2 6 2 2 3 2" xfId="26330" xr:uid="{00000000-0005-0000-0000-000042220000}"/>
    <cellStyle name="5_Merkmalsuebersicht_neu 2 6 2 2 3 2 2" xfId="40645" xr:uid="{00000000-0005-0000-0000-000043220000}"/>
    <cellStyle name="5_Merkmalsuebersicht_neu 2 6 2 2 3 3" xfId="33508" xr:uid="{00000000-0005-0000-0000-000044220000}"/>
    <cellStyle name="5_Merkmalsuebersicht_neu 2 6 2 2 4" xfId="20500" xr:uid="{00000000-0005-0000-0000-000045220000}"/>
    <cellStyle name="5_Merkmalsuebersicht_neu 2 6 2 2 4 2" xfId="27637" xr:uid="{00000000-0005-0000-0000-000046220000}"/>
    <cellStyle name="5_Merkmalsuebersicht_neu 2 6 2 2 4 2 2" xfId="41952" xr:uid="{00000000-0005-0000-0000-000047220000}"/>
    <cellStyle name="5_Merkmalsuebersicht_neu 2 6 2 2 4 3" xfId="34815" xr:uid="{00000000-0005-0000-0000-000048220000}"/>
    <cellStyle name="5_Merkmalsuebersicht_neu 2 6 2 2 5" xfId="21715" xr:uid="{00000000-0005-0000-0000-000049220000}"/>
    <cellStyle name="5_Merkmalsuebersicht_neu 2 6 2 2 5 2" xfId="36030" xr:uid="{00000000-0005-0000-0000-00004A220000}"/>
    <cellStyle name="5_Merkmalsuebersicht_neu 2 6 2 2 6" xfId="28852" xr:uid="{00000000-0005-0000-0000-00004B220000}"/>
    <cellStyle name="5_Merkmalsuebersicht_neu 2 6 2 3" xfId="15281" xr:uid="{00000000-0005-0000-0000-00004C220000}"/>
    <cellStyle name="5_Merkmalsuebersicht_neu 2 6 2 3 2" xfId="22440" xr:uid="{00000000-0005-0000-0000-00004D220000}"/>
    <cellStyle name="5_Merkmalsuebersicht_neu 2 6 2 3 2 2" xfId="36755" xr:uid="{00000000-0005-0000-0000-00004E220000}"/>
    <cellStyle name="5_Merkmalsuebersicht_neu 2 6 2 3 3" xfId="29596" xr:uid="{00000000-0005-0000-0000-00004F220000}"/>
    <cellStyle name="5_Merkmalsuebersicht_neu 2 6 2 4" xfId="17635" xr:uid="{00000000-0005-0000-0000-000050220000}"/>
    <cellStyle name="5_Merkmalsuebersicht_neu 2 6 2 4 2" xfId="24772" xr:uid="{00000000-0005-0000-0000-000051220000}"/>
    <cellStyle name="5_Merkmalsuebersicht_neu 2 6 2 4 2 2" xfId="39087" xr:uid="{00000000-0005-0000-0000-000052220000}"/>
    <cellStyle name="5_Merkmalsuebersicht_neu 2 6 2 4 3" xfId="31950" xr:uid="{00000000-0005-0000-0000-000053220000}"/>
    <cellStyle name="5_Merkmalsuebersicht_neu 2 7" xfId="12903" xr:uid="{00000000-0005-0000-0000-000054220000}"/>
    <cellStyle name="5_Merkmalsuebersicht_neu 2 7 2" xfId="14498" xr:uid="{00000000-0005-0000-0000-000055220000}"/>
    <cellStyle name="5_Merkmalsuebersicht_neu 2 7 2 2" xfId="16867" xr:uid="{00000000-0005-0000-0000-000056220000}"/>
    <cellStyle name="5_Merkmalsuebersicht_neu 2 7 2 2 2" xfId="24026" xr:uid="{00000000-0005-0000-0000-000057220000}"/>
    <cellStyle name="5_Merkmalsuebersicht_neu 2 7 2 2 2 2" xfId="38341" xr:uid="{00000000-0005-0000-0000-000058220000}"/>
    <cellStyle name="5_Merkmalsuebersicht_neu 2 7 2 2 3" xfId="31182" xr:uid="{00000000-0005-0000-0000-000059220000}"/>
    <cellStyle name="5_Merkmalsuebersicht_neu 2 7 2 3" xfId="19221" xr:uid="{00000000-0005-0000-0000-00005A220000}"/>
    <cellStyle name="5_Merkmalsuebersicht_neu 2 7 2 3 2" xfId="26358" xr:uid="{00000000-0005-0000-0000-00005B220000}"/>
    <cellStyle name="5_Merkmalsuebersicht_neu 2 7 2 3 2 2" xfId="40673" xr:uid="{00000000-0005-0000-0000-00005C220000}"/>
    <cellStyle name="5_Merkmalsuebersicht_neu 2 7 2 3 3" xfId="33536" xr:uid="{00000000-0005-0000-0000-00005D220000}"/>
    <cellStyle name="5_Merkmalsuebersicht_neu 2 7 2 4" xfId="20528" xr:uid="{00000000-0005-0000-0000-00005E220000}"/>
    <cellStyle name="5_Merkmalsuebersicht_neu 2 7 2 4 2" xfId="27665" xr:uid="{00000000-0005-0000-0000-00005F220000}"/>
    <cellStyle name="5_Merkmalsuebersicht_neu 2 7 2 4 2 2" xfId="41980" xr:uid="{00000000-0005-0000-0000-000060220000}"/>
    <cellStyle name="5_Merkmalsuebersicht_neu 2 7 2 4 3" xfId="34843" xr:uid="{00000000-0005-0000-0000-000061220000}"/>
    <cellStyle name="5_Merkmalsuebersicht_neu 2 7 2 5" xfId="21743" xr:uid="{00000000-0005-0000-0000-000062220000}"/>
    <cellStyle name="5_Merkmalsuebersicht_neu 2 7 2 5 2" xfId="36058" xr:uid="{00000000-0005-0000-0000-000063220000}"/>
    <cellStyle name="5_Merkmalsuebersicht_neu 2 7 2 6" xfId="28880" xr:uid="{00000000-0005-0000-0000-000064220000}"/>
    <cellStyle name="5_Merkmalsuebersicht_neu 2 7 3" xfId="15272" xr:uid="{00000000-0005-0000-0000-000065220000}"/>
    <cellStyle name="5_Merkmalsuebersicht_neu 2 7 3 2" xfId="22431" xr:uid="{00000000-0005-0000-0000-000066220000}"/>
    <cellStyle name="5_Merkmalsuebersicht_neu 2 7 3 2 2" xfId="36746" xr:uid="{00000000-0005-0000-0000-000067220000}"/>
    <cellStyle name="5_Merkmalsuebersicht_neu 2 7 3 3" xfId="29587" xr:uid="{00000000-0005-0000-0000-000068220000}"/>
    <cellStyle name="5_Merkmalsuebersicht_neu 2 7 4" xfId="17626" xr:uid="{00000000-0005-0000-0000-000069220000}"/>
    <cellStyle name="5_Merkmalsuebersicht_neu 2 7 4 2" xfId="24763" xr:uid="{00000000-0005-0000-0000-00006A220000}"/>
    <cellStyle name="5_Merkmalsuebersicht_neu 2 7 4 2 2" xfId="39078" xr:uid="{00000000-0005-0000-0000-00006B220000}"/>
    <cellStyle name="5_Merkmalsuebersicht_neu 2 7 4 3" xfId="31941" xr:uid="{00000000-0005-0000-0000-00006C220000}"/>
    <cellStyle name="5_Merkmalsuebersicht_neu 3" xfId="720" xr:uid="{00000000-0005-0000-0000-00006D220000}"/>
    <cellStyle name="5_Merkmalsuebersicht_neu 3 2" xfId="721" xr:uid="{00000000-0005-0000-0000-00006E220000}"/>
    <cellStyle name="5_Merkmalsuebersicht_neu 3 2 2" xfId="12914" xr:uid="{00000000-0005-0000-0000-00006F220000}"/>
    <cellStyle name="5_Merkmalsuebersicht_neu 3 2 2 2" xfId="13871" xr:uid="{00000000-0005-0000-0000-000070220000}"/>
    <cellStyle name="5_Merkmalsuebersicht_neu 3 2 2 2 2" xfId="16240" xr:uid="{00000000-0005-0000-0000-000071220000}"/>
    <cellStyle name="5_Merkmalsuebersicht_neu 3 2 2 2 2 2" xfId="23399" xr:uid="{00000000-0005-0000-0000-000072220000}"/>
    <cellStyle name="5_Merkmalsuebersicht_neu 3 2 2 2 2 2 2" xfId="37714" xr:uid="{00000000-0005-0000-0000-000073220000}"/>
    <cellStyle name="5_Merkmalsuebersicht_neu 3 2 2 2 2 3" xfId="30555" xr:uid="{00000000-0005-0000-0000-000074220000}"/>
    <cellStyle name="5_Merkmalsuebersicht_neu 3 2 2 2 3" xfId="18594" xr:uid="{00000000-0005-0000-0000-000075220000}"/>
    <cellStyle name="5_Merkmalsuebersicht_neu 3 2 2 2 3 2" xfId="25731" xr:uid="{00000000-0005-0000-0000-000076220000}"/>
    <cellStyle name="5_Merkmalsuebersicht_neu 3 2 2 2 3 2 2" xfId="40046" xr:uid="{00000000-0005-0000-0000-000077220000}"/>
    <cellStyle name="5_Merkmalsuebersicht_neu 3 2 2 2 3 3" xfId="32909" xr:uid="{00000000-0005-0000-0000-000078220000}"/>
    <cellStyle name="5_Merkmalsuebersicht_neu 3 2 2 2 4" xfId="20041" xr:uid="{00000000-0005-0000-0000-000079220000}"/>
    <cellStyle name="5_Merkmalsuebersicht_neu 3 2 2 2 4 2" xfId="27178" xr:uid="{00000000-0005-0000-0000-00007A220000}"/>
    <cellStyle name="5_Merkmalsuebersicht_neu 3 2 2 2 4 2 2" xfId="41493" xr:uid="{00000000-0005-0000-0000-00007B220000}"/>
    <cellStyle name="5_Merkmalsuebersicht_neu 3 2 2 2 4 3" xfId="34356" xr:uid="{00000000-0005-0000-0000-00007C220000}"/>
    <cellStyle name="5_Merkmalsuebersicht_neu 3 2 2 2 5" xfId="21256" xr:uid="{00000000-0005-0000-0000-00007D220000}"/>
    <cellStyle name="5_Merkmalsuebersicht_neu 3 2 2 2 5 2" xfId="35571" xr:uid="{00000000-0005-0000-0000-00007E220000}"/>
    <cellStyle name="5_Merkmalsuebersicht_neu 3 2 2 2 6" xfId="28393" xr:uid="{00000000-0005-0000-0000-00007F220000}"/>
    <cellStyle name="5_Merkmalsuebersicht_neu 3 2 2 3" xfId="15283" xr:uid="{00000000-0005-0000-0000-000080220000}"/>
    <cellStyle name="5_Merkmalsuebersicht_neu 3 2 2 3 2" xfId="22442" xr:uid="{00000000-0005-0000-0000-000081220000}"/>
    <cellStyle name="5_Merkmalsuebersicht_neu 3 2 2 3 2 2" xfId="36757" xr:uid="{00000000-0005-0000-0000-000082220000}"/>
    <cellStyle name="5_Merkmalsuebersicht_neu 3 2 2 3 3" xfId="29598" xr:uid="{00000000-0005-0000-0000-000083220000}"/>
    <cellStyle name="5_Merkmalsuebersicht_neu 3 2 2 4" xfId="17637" xr:uid="{00000000-0005-0000-0000-000084220000}"/>
    <cellStyle name="5_Merkmalsuebersicht_neu 3 2 2 4 2" xfId="24774" xr:uid="{00000000-0005-0000-0000-000085220000}"/>
    <cellStyle name="5_Merkmalsuebersicht_neu 3 2 2 4 2 2" xfId="39089" xr:uid="{00000000-0005-0000-0000-000086220000}"/>
    <cellStyle name="5_Merkmalsuebersicht_neu 3 2 2 4 3" xfId="31952" xr:uid="{00000000-0005-0000-0000-000087220000}"/>
    <cellStyle name="5_Merkmalsuebersicht_neu 3 3" xfId="722" xr:uid="{00000000-0005-0000-0000-000088220000}"/>
    <cellStyle name="5_Merkmalsuebersicht_neu 3 3 2" xfId="12915" xr:uid="{00000000-0005-0000-0000-000089220000}"/>
    <cellStyle name="5_Merkmalsuebersicht_neu 3 3 2 2" xfId="14821" xr:uid="{00000000-0005-0000-0000-00008A220000}"/>
    <cellStyle name="5_Merkmalsuebersicht_neu 3 3 2 2 2" xfId="17184" xr:uid="{00000000-0005-0000-0000-00008B220000}"/>
    <cellStyle name="5_Merkmalsuebersicht_neu 3 3 2 2 2 2" xfId="24321" xr:uid="{00000000-0005-0000-0000-00008C220000}"/>
    <cellStyle name="5_Merkmalsuebersicht_neu 3 3 2 2 2 2 2" xfId="38636" xr:uid="{00000000-0005-0000-0000-00008D220000}"/>
    <cellStyle name="5_Merkmalsuebersicht_neu 3 3 2 2 2 3" xfId="31499" xr:uid="{00000000-0005-0000-0000-00008E220000}"/>
    <cellStyle name="5_Merkmalsuebersicht_neu 3 3 2 2 3" xfId="19538" xr:uid="{00000000-0005-0000-0000-00008F220000}"/>
    <cellStyle name="5_Merkmalsuebersicht_neu 3 3 2 2 3 2" xfId="26675" xr:uid="{00000000-0005-0000-0000-000090220000}"/>
    <cellStyle name="5_Merkmalsuebersicht_neu 3 3 2 2 3 2 2" xfId="40990" xr:uid="{00000000-0005-0000-0000-000091220000}"/>
    <cellStyle name="5_Merkmalsuebersicht_neu 3 3 2 2 3 3" xfId="33853" xr:uid="{00000000-0005-0000-0000-000092220000}"/>
    <cellStyle name="5_Merkmalsuebersicht_neu 3 3 2 2 4" xfId="20814" xr:uid="{00000000-0005-0000-0000-000093220000}"/>
    <cellStyle name="5_Merkmalsuebersicht_neu 3 3 2 2 4 2" xfId="27951" xr:uid="{00000000-0005-0000-0000-000094220000}"/>
    <cellStyle name="5_Merkmalsuebersicht_neu 3 3 2 2 4 2 2" xfId="42266" xr:uid="{00000000-0005-0000-0000-000095220000}"/>
    <cellStyle name="5_Merkmalsuebersicht_neu 3 3 2 2 4 3" xfId="35129" xr:uid="{00000000-0005-0000-0000-000096220000}"/>
    <cellStyle name="5_Merkmalsuebersicht_neu 3 3 2 2 5" xfId="21990" xr:uid="{00000000-0005-0000-0000-000097220000}"/>
    <cellStyle name="5_Merkmalsuebersicht_neu 3 3 2 2 5 2" xfId="36305" xr:uid="{00000000-0005-0000-0000-000098220000}"/>
    <cellStyle name="5_Merkmalsuebersicht_neu 3 3 2 2 6" xfId="29146" xr:uid="{00000000-0005-0000-0000-000099220000}"/>
    <cellStyle name="5_Merkmalsuebersicht_neu 3 3 2 3" xfId="15284" xr:uid="{00000000-0005-0000-0000-00009A220000}"/>
    <cellStyle name="5_Merkmalsuebersicht_neu 3 3 2 3 2" xfId="22443" xr:uid="{00000000-0005-0000-0000-00009B220000}"/>
    <cellStyle name="5_Merkmalsuebersicht_neu 3 3 2 3 2 2" xfId="36758" xr:uid="{00000000-0005-0000-0000-00009C220000}"/>
    <cellStyle name="5_Merkmalsuebersicht_neu 3 3 2 3 3" xfId="29599" xr:uid="{00000000-0005-0000-0000-00009D220000}"/>
    <cellStyle name="5_Merkmalsuebersicht_neu 3 3 2 4" xfId="17638" xr:uid="{00000000-0005-0000-0000-00009E220000}"/>
    <cellStyle name="5_Merkmalsuebersicht_neu 3 3 2 4 2" xfId="24775" xr:uid="{00000000-0005-0000-0000-00009F220000}"/>
    <cellStyle name="5_Merkmalsuebersicht_neu 3 3 2 4 2 2" xfId="39090" xr:uid="{00000000-0005-0000-0000-0000A0220000}"/>
    <cellStyle name="5_Merkmalsuebersicht_neu 3 3 2 4 3" xfId="31953" xr:uid="{00000000-0005-0000-0000-0000A1220000}"/>
    <cellStyle name="5_Merkmalsuebersicht_neu 3 4" xfId="723" xr:uid="{00000000-0005-0000-0000-0000A2220000}"/>
    <cellStyle name="5_Merkmalsuebersicht_neu 3 4 2" xfId="12916" xr:uid="{00000000-0005-0000-0000-0000A3220000}"/>
    <cellStyle name="5_Merkmalsuebersicht_neu 3 4 2 2" xfId="14141" xr:uid="{00000000-0005-0000-0000-0000A4220000}"/>
    <cellStyle name="5_Merkmalsuebersicht_neu 3 4 2 2 2" xfId="16510" xr:uid="{00000000-0005-0000-0000-0000A5220000}"/>
    <cellStyle name="5_Merkmalsuebersicht_neu 3 4 2 2 2 2" xfId="23669" xr:uid="{00000000-0005-0000-0000-0000A6220000}"/>
    <cellStyle name="5_Merkmalsuebersicht_neu 3 4 2 2 2 2 2" xfId="37984" xr:uid="{00000000-0005-0000-0000-0000A7220000}"/>
    <cellStyle name="5_Merkmalsuebersicht_neu 3 4 2 2 2 3" xfId="30825" xr:uid="{00000000-0005-0000-0000-0000A8220000}"/>
    <cellStyle name="5_Merkmalsuebersicht_neu 3 4 2 2 3" xfId="18864" xr:uid="{00000000-0005-0000-0000-0000A9220000}"/>
    <cellStyle name="5_Merkmalsuebersicht_neu 3 4 2 2 3 2" xfId="26001" xr:uid="{00000000-0005-0000-0000-0000AA220000}"/>
    <cellStyle name="5_Merkmalsuebersicht_neu 3 4 2 2 3 2 2" xfId="40316" xr:uid="{00000000-0005-0000-0000-0000AB220000}"/>
    <cellStyle name="5_Merkmalsuebersicht_neu 3 4 2 2 3 3" xfId="33179" xr:uid="{00000000-0005-0000-0000-0000AC220000}"/>
    <cellStyle name="5_Merkmalsuebersicht_neu 3 4 2 2 4" xfId="20198" xr:uid="{00000000-0005-0000-0000-0000AD220000}"/>
    <cellStyle name="5_Merkmalsuebersicht_neu 3 4 2 2 4 2" xfId="27335" xr:uid="{00000000-0005-0000-0000-0000AE220000}"/>
    <cellStyle name="5_Merkmalsuebersicht_neu 3 4 2 2 4 2 2" xfId="41650" xr:uid="{00000000-0005-0000-0000-0000AF220000}"/>
    <cellStyle name="5_Merkmalsuebersicht_neu 3 4 2 2 4 3" xfId="34513" xr:uid="{00000000-0005-0000-0000-0000B0220000}"/>
    <cellStyle name="5_Merkmalsuebersicht_neu 3 4 2 2 5" xfId="21413" xr:uid="{00000000-0005-0000-0000-0000B1220000}"/>
    <cellStyle name="5_Merkmalsuebersicht_neu 3 4 2 2 5 2" xfId="35728" xr:uid="{00000000-0005-0000-0000-0000B2220000}"/>
    <cellStyle name="5_Merkmalsuebersicht_neu 3 4 2 2 6" xfId="28550" xr:uid="{00000000-0005-0000-0000-0000B3220000}"/>
    <cellStyle name="5_Merkmalsuebersicht_neu 3 4 2 3" xfId="15285" xr:uid="{00000000-0005-0000-0000-0000B4220000}"/>
    <cellStyle name="5_Merkmalsuebersicht_neu 3 4 2 3 2" xfId="22444" xr:uid="{00000000-0005-0000-0000-0000B5220000}"/>
    <cellStyle name="5_Merkmalsuebersicht_neu 3 4 2 3 2 2" xfId="36759" xr:uid="{00000000-0005-0000-0000-0000B6220000}"/>
    <cellStyle name="5_Merkmalsuebersicht_neu 3 4 2 3 3" xfId="29600" xr:uid="{00000000-0005-0000-0000-0000B7220000}"/>
    <cellStyle name="5_Merkmalsuebersicht_neu 3 4 2 4" xfId="17639" xr:uid="{00000000-0005-0000-0000-0000B8220000}"/>
    <cellStyle name="5_Merkmalsuebersicht_neu 3 4 2 4 2" xfId="24776" xr:uid="{00000000-0005-0000-0000-0000B9220000}"/>
    <cellStyle name="5_Merkmalsuebersicht_neu 3 4 2 4 2 2" xfId="39091" xr:uid="{00000000-0005-0000-0000-0000BA220000}"/>
    <cellStyle name="5_Merkmalsuebersicht_neu 3 4 2 4 3" xfId="31954" xr:uid="{00000000-0005-0000-0000-0000BB220000}"/>
    <cellStyle name="5_Merkmalsuebersicht_neu 3 5" xfId="724" xr:uid="{00000000-0005-0000-0000-0000BC220000}"/>
    <cellStyle name="5_Merkmalsuebersicht_neu 3 5 2" xfId="12917" xr:uid="{00000000-0005-0000-0000-0000BD220000}"/>
    <cellStyle name="5_Merkmalsuebersicht_neu 3 5 2 2" xfId="14820" xr:uid="{00000000-0005-0000-0000-0000BE220000}"/>
    <cellStyle name="5_Merkmalsuebersicht_neu 3 5 2 2 2" xfId="17183" xr:uid="{00000000-0005-0000-0000-0000BF220000}"/>
    <cellStyle name="5_Merkmalsuebersicht_neu 3 5 2 2 2 2" xfId="24320" xr:uid="{00000000-0005-0000-0000-0000C0220000}"/>
    <cellStyle name="5_Merkmalsuebersicht_neu 3 5 2 2 2 2 2" xfId="38635" xr:uid="{00000000-0005-0000-0000-0000C1220000}"/>
    <cellStyle name="5_Merkmalsuebersicht_neu 3 5 2 2 2 3" xfId="31498" xr:uid="{00000000-0005-0000-0000-0000C2220000}"/>
    <cellStyle name="5_Merkmalsuebersicht_neu 3 5 2 2 3" xfId="19537" xr:uid="{00000000-0005-0000-0000-0000C3220000}"/>
    <cellStyle name="5_Merkmalsuebersicht_neu 3 5 2 2 3 2" xfId="26674" xr:uid="{00000000-0005-0000-0000-0000C4220000}"/>
    <cellStyle name="5_Merkmalsuebersicht_neu 3 5 2 2 3 2 2" xfId="40989" xr:uid="{00000000-0005-0000-0000-0000C5220000}"/>
    <cellStyle name="5_Merkmalsuebersicht_neu 3 5 2 2 3 3" xfId="33852" xr:uid="{00000000-0005-0000-0000-0000C6220000}"/>
    <cellStyle name="5_Merkmalsuebersicht_neu 3 5 2 2 4" xfId="20813" xr:uid="{00000000-0005-0000-0000-0000C7220000}"/>
    <cellStyle name="5_Merkmalsuebersicht_neu 3 5 2 2 4 2" xfId="27950" xr:uid="{00000000-0005-0000-0000-0000C8220000}"/>
    <cellStyle name="5_Merkmalsuebersicht_neu 3 5 2 2 4 2 2" xfId="42265" xr:uid="{00000000-0005-0000-0000-0000C9220000}"/>
    <cellStyle name="5_Merkmalsuebersicht_neu 3 5 2 2 4 3" xfId="35128" xr:uid="{00000000-0005-0000-0000-0000CA220000}"/>
    <cellStyle name="5_Merkmalsuebersicht_neu 3 5 2 2 5" xfId="21989" xr:uid="{00000000-0005-0000-0000-0000CB220000}"/>
    <cellStyle name="5_Merkmalsuebersicht_neu 3 5 2 2 5 2" xfId="36304" xr:uid="{00000000-0005-0000-0000-0000CC220000}"/>
    <cellStyle name="5_Merkmalsuebersicht_neu 3 5 2 2 6" xfId="29145" xr:uid="{00000000-0005-0000-0000-0000CD220000}"/>
    <cellStyle name="5_Merkmalsuebersicht_neu 3 5 2 3" xfId="15286" xr:uid="{00000000-0005-0000-0000-0000CE220000}"/>
    <cellStyle name="5_Merkmalsuebersicht_neu 3 5 2 3 2" xfId="22445" xr:uid="{00000000-0005-0000-0000-0000CF220000}"/>
    <cellStyle name="5_Merkmalsuebersicht_neu 3 5 2 3 2 2" xfId="36760" xr:uid="{00000000-0005-0000-0000-0000D0220000}"/>
    <cellStyle name="5_Merkmalsuebersicht_neu 3 5 2 3 3" xfId="29601" xr:uid="{00000000-0005-0000-0000-0000D1220000}"/>
    <cellStyle name="5_Merkmalsuebersicht_neu 3 5 2 4" xfId="17640" xr:uid="{00000000-0005-0000-0000-0000D2220000}"/>
    <cellStyle name="5_Merkmalsuebersicht_neu 3 5 2 4 2" xfId="24777" xr:uid="{00000000-0005-0000-0000-0000D3220000}"/>
    <cellStyle name="5_Merkmalsuebersicht_neu 3 5 2 4 2 2" xfId="39092" xr:uid="{00000000-0005-0000-0000-0000D4220000}"/>
    <cellStyle name="5_Merkmalsuebersicht_neu 3 5 2 4 3" xfId="31955" xr:uid="{00000000-0005-0000-0000-0000D5220000}"/>
    <cellStyle name="5_Merkmalsuebersicht_neu 3 6" xfId="12913" xr:uid="{00000000-0005-0000-0000-0000D6220000}"/>
    <cellStyle name="5_Merkmalsuebersicht_neu 3 6 2" xfId="14822" xr:uid="{00000000-0005-0000-0000-0000D7220000}"/>
    <cellStyle name="5_Merkmalsuebersicht_neu 3 6 2 2" xfId="17185" xr:uid="{00000000-0005-0000-0000-0000D8220000}"/>
    <cellStyle name="5_Merkmalsuebersicht_neu 3 6 2 2 2" xfId="24322" xr:uid="{00000000-0005-0000-0000-0000D9220000}"/>
    <cellStyle name="5_Merkmalsuebersicht_neu 3 6 2 2 2 2" xfId="38637" xr:uid="{00000000-0005-0000-0000-0000DA220000}"/>
    <cellStyle name="5_Merkmalsuebersicht_neu 3 6 2 2 3" xfId="31500" xr:uid="{00000000-0005-0000-0000-0000DB220000}"/>
    <cellStyle name="5_Merkmalsuebersicht_neu 3 6 2 3" xfId="19539" xr:uid="{00000000-0005-0000-0000-0000DC220000}"/>
    <cellStyle name="5_Merkmalsuebersicht_neu 3 6 2 3 2" xfId="26676" xr:uid="{00000000-0005-0000-0000-0000DD220000}"/>
    <cellStyle name="5_Merkmalsuebersicht_neu 3 6 2 3 2 2" xfId="40991" xr:uid="{00000000-0005-0000-0000-0000DE220000}"/>
    <cellStyle name="5_Merkmalsuebersicht_neu 3 6 2 3 3" xfId="33854" xr:uid="{00000000-0005-0000-0000-0000DF220000}"/>
    <cellStyle name="5_Merkmalsuebersicht_neu 3 6 2 4" xfId="20815" xr:uid="{00000000-0005-0000-0000-0000E0220000}"/>
    <cellStyle name="5_Merkmalsuebersicht_neu 3 6 2 4 2" xfId="27952" xr:uid="{00000000-0005-0000-0000-0000E1220000}"/>
    <cellStyle name="5_Merkmalsuebersicht_neu 3 6 2 4 2 2" xfId="42267" xr:uid="{00000000-0005-0000-0000-0000E2220000}"/>
    <cellStyle name="5_Merkmalsuebersicht_neu 3 6 2 4 3" xfId="35130" xr:uid="{00000000-0005-0000-0000-0000E3220000}"/>
    <cellStyle name="5_Merkmalsuebersicht_neu 3 6 2 5" xfId="21991" xr:uid="{00000000-0005-0000-0000-0000E4220000}"/>
    <cellStyle name="5_Merkmalsuebersicht_neu 3 6 2 5 2" xfId="36306" xr:uid="{00000000-0005-0000-0000-0000E5220000}"/>
    <cellStyle name="5_Merkmalsuebersicht_neu 3 6 2 6" xfId="29147" xr:uid="{00000000-0005-0000-0000-0000E6220000}"/>
    <cellStyle name="5_Merkmalsuebersicht_neu 3 6 3" xfId="15282" xr:uid="{00000000-0005-0000-0000-0000E7220000}"/>
    <cellStyle name="5_Merkmalsuebersicht_neu 3 6 3 2" xfId="22441" xr:uid="{00000000-0005-0000-0000-0000E8220000}"/>
    <cellStyle name="5_Merkmalsuebersicht_neu 3 6 3 2 2" xfId="36756" xr:uid="{00000000-0005-0000-0000-0000E9220000}"/>
    <cellStyle name="5_Merkmalsuebersicht_neu 3 6 3 3" xfId="29597" xr:uid="{00000000-0005-0000-0000-0000EA220000}"/>
    <cellStyle name="5_Merkmalsuebersicht_neu 3 6 4" xfId="17636" xr:uid="{00000000-0005-0000-0000-0000EB220000}"/>
    <cellStyle name="5_Merkmalsuebersicht_neu 3 6 4 2" xfId="24773" xr:uid="{00000000-0005-0000-0000-0000EC220000}"/>
    <cellStyle name="5_Merkmalsuebersicht_neu 3 6 4 2 2" xfId="39088" xr:uid="{00000000-0005-0000-0000-0000ED220000}"/>
    <cellStyle name="5_Merkmalsuebersicht_neu 3 6 4 3" xfId="31951" xr:uid="{00000000-0005-0000-0000-0000EE220000}"/>
    <cellStyle name="5_Merkmalsuebersicht_neu 4" xfId="725" xr:uid="{00000000-0005-0000-0000-0000EF220000}"/>
    <cellStyle name="5_Merkmalsuebersicht_neu 4 2" xfId="726" xr:uid="{00000000-0005-0000-0000-0000F0220000}"/>
    <cellStyle name="5_Merkmalsuebersicht_neu 4 2 2" xfId="12919" xr:uid="{00000000-0005-0000-0000-0000F1220000}"/>
    <cellStyle name="5_Merkmalsuebersicht_neu 4 2 2 2" xfId="14142" xr:uid="{00000000-0005-0000-0000-0000F2220000}"/>
    <cellStyle name="5_Merkmalsuebersicht_neu 4 2 2 2 2" xfId="16511" xr:uid="{00000000-0005-0000-0000-0000F3220000}"/>
    <cellStyle name="5_Merkmalsuebersicht_neu 4 2 2 2 2 2" xfId="23670" xr:uid="{00000000-0005-0000-0000-0000F4220000}"/>
    <cellStyle name="5_Merkmalsuebersicht_neu 4 2 2 2 2 2 2" xfId="37985" xr:uid="{00000000-0005-0000-0000-0000F5220000}"/>
    <cellStyle name="5_Merkmalsuebersicht_neu 4 2 2 2 2 3" xfId="30826" xr:uid="{00000000-0005-0000-0000-0000F6220000}"/>
    <cellStyle name="5_Merkmalsuebersicht_neu 4 2 2 2 3" xfId="18865" xr:uid="{00000000-0005-0000-0000-0000F7220000}"/>
    <cellStyle name="5_Merkmalsuebersicht_neu 4 2 2 2 3 2" xfId="26002" xr:uid="{00000000-0005-0000-0000-0000F8220000}"/>
    <cellStyle name="5_Merkmalsuebersicht_neu 4 2 2 2 3 2 2" xfId="40317" xr:uid="{00000000-0005-0000-0000-0000F9220000}"/>
    <cellStyle name="5_Merkmalsuebersicht_neu 4 2 2 2 3 3" xfId="33180" xr:uid="{00000000-0005-0000-0000-0000FA220000}"/>
    <cellStyle name="5_Merkmalsuebersicht_neu 4 2 2 2 4" xfId="20199" xr:uid="{00000000-0005-0000-0000-0000FB220000}"/>
    <cellStyle name="5_Merkmalsuebersicht_neu 4 2 2 2 4 2" xfId="27336" xr:uid="{00000000-0005-0000-0000-0000FC220000}"/>
    <cellStyle name="5_Merkmalsuebersicht_neu 4 2 2 2 4 2 2" xfId="41651" xr:uid="{00000000-0005-0000-0000-0000FD220000}"/>
    <cellStyle name="5_Merkmalsuebersicht_neu 4 2 2 2 4 3" xfId="34514" xr:uid="{00000000-0005-0000-0000-0000FE220000}"/>
    <cellStyle name="5_Merkmalsuebersicht_neu 4 2 2 2 5" xfId="21414" xr:uid="{00000000-0005-0000-0000-0000FF220000}"/>
    <cellStyle name="5_Merkmalsuebersicht_neu 4 2 2 2 5 2" xfId="35729" xr:uid="{00000000-0005-0000-0000-000000230000}"/>
    <cellStyle name="5_Merkmalsuebersicht_neu 4 2 2 2 6" xfId="28551" xr:uid="{00000000-0005-0000-0000-000001230000}"/>
    <cellStyle name="5_Merkmalsuebersicht_neu 4 2 2 3" xfId="15288" xr:uid="{00000000-0005-0000-0000-000002230000}"/>
    <cellStyle name="5_Merkmalsuebersicht_neu 4 2 2 3 2" xfId="22447" xr:uid="{00000000-0005-0000-0000-000003230000}"/>
    <cellStyle name="5_Merkmalsuebersicht_neu 4 2 2 3 2 2" xfId="36762" xr:uid="{00000000-0005-0000-0000-000004230000}"/>
    <cellStyle name="5_Merkmalsuebersicht_neu 4 2 2 3 3" xfId="29603" xr:uid="{00000000-0005-0000-0000-000005230000}"/>
    <cellStyle name="5_Merkmalsuebersicht_neu 4 2 2 4" xfId="17642" xr:uid="{00000000-0005-0000-0000-000006230000}"/>
    <cellStyle name="5_Merkmalsuebersicht_neu 4 2 2 4 2" xfId="24779" xr:uid="{00000000-0005-0000-0000-000007230000}"/>
    <cellStyle name="5_Merkmalsuebersicht_neu 4 2 2 4 2 2" xfId="39094" xr:uid="{00000000-0005-0000-0000-000008230000}"/>
    <cellStyle name="5_Merkmalsuebersicht_neu 4 2 2 4 3" xfId="31957" xr:uid="{00000000-0005-0000-0000-000009230000}"/>
    <cellStyle name="5_Merkmalsuebersicht_neu 4 3" xfId="727" xr:uid="{00000000-0005-0000-0000-00000A230000}"/>
    <cellStyle name="5_Merkmalsuebersicht_neu 4 3 2" xfId="12920" xr:uid="{00000000-0005-0000-0000-00000B230000}"/>
    <cellStyle name="5_Merkmalsuebersicht_neu 4 3 2 2" xfId="14809" xr:uid="{00000000-0005-0000-0000-00000C230000}"/>
    <cellStyle name="5_Merkmalsuebersicht_neu 4 3 2 2 2" xfId="17172" xr:uid="{00000000-0005-0000-0000-00000D230000}"/>
    <cellStyle name="5_Merkmalsuebersicht_neu 4 3 2 2 2 2" xfId="24309" xr:uid="{00000000-0005-0000-0000-00000E230000}"/>
    <cellStyle name="5_Merkmalsuebersicht_neu 4 3 2 2 2 2 2" xfId="38624" xr:uid="{00000000-0005-0000-0000-00000F230000}"/>
    <cellStyle name="5_Merkmalsuebersicht_neu 4 3 2 2 2 3" xfId="31487" xr:uid="{00000000-0005-0000-0000-000010230000}"/>
    <cellStyle name="5_Merkmalsuebersicht_neu 4 3 2 2 3" xfId="19526" xr:uid="{00000000-0005-0000-0000-000011230000}"/>
    <cellStyle name="5_Merkmalsuebersicht_neu 4 3 2 2 3 2" xfId="26663" xr:uid="{00000000-0005-0000-0000-000012230000}"/>
    <cellStyle name="5_Merkmalsuebersicht_neu 4 3 2 2 3 2 2" xfId="40978" xr:uid="{00000000-0005-0000-0000-000013230000}"/>
    <cellStyle name="5_Merkmalsuebersicht_neu 4 3 2 2 3 3" xfId="33841" xr:uid="{00000000-0005-0000-0000-000014230000}"/>
    <cellStyle name="5_Merkmalsuebersicht_neu 4 3 2 2 4" xfId="20802" xr:uid="{00000000-0005-0000-0000-000015230000}"/>
    <cellStyle name="5_Merkmalsuebersicht_neu 4 3 2 2 4 2" xfId="27939" xr:uid="{00000000-0005-0000-0000-000016230000}"/>
    <cellStyle name="5_Merkmalsuebersicht_neu 4 3 2 2 4 2 2" xfId="42254" xr:uid="{00000000-0005-0000-0000-000017230000}"/>
    <cellStyle name="5_Merkmalsuebersicht_neu 4 3 2 2 4 3" xfId="35117" xr:uid="{00000000-0005-0000-0000-000018230000}"/>
    <cellStyle name="5_Merkmalsuebersicht_neu 4 3 2 2 5" xfId="21978" xr:uid="{00000000-0005-0000-0000-000019230000}"/>
    <cellStyle name="5_Merkmalsuebersicht_neu 4 3 2 2 5 2" xfId="36293" xr:uid="{00000000-0005-0000-0000-00001A230000}"/>
    <cellStyle name="5_Merkmalsuebersicht_neu 4 3 2 2 6" xfId="29134" xr:uid="{00000000-0005-0000-0000-00001B230000}"/>
    <cellStyle name="5_Merkmalsuebersicht_neu 4 3 2 3" xfId="15289" xr:uid="{00000000-0005-0000-0000-00001C230000}"/>
    <cellStyle name="5_Merkmalsuebersicht_neu 4 3 2 3 2" xfId="22448" xr:uid="{00000000-0005-0000-0000-00001D230000}"/>
    <cellStyle name="5_Merkmalsuebersicht_neu 4 3 2 3 2 2" xfId="36763" xr:uid="{00000000-0005-0000-0000-00001E230000}"/>
    <cellStyle name="5_Merkmalsuebersicht_neu 4 3 2 3 3" xfId="29604" xr:uid="{00000000-0005-0000-0000-00001F230000}"/>
    <cellStyle name="5_Merkmalsuebersicht_neu 4 3 2 4" xfId="17643" xr:uid="{00000000-0005-0000-0000-000020230000}"/>
    <cellStyle name="5_Merkmalsuebersicht_neu 4 3 2 4 2" xfId="24780" xr:uid="{00000000-0005-0000-0000-000021230000}"/>
    <cellStyle name="5_Merkmalsuebersicht_neu 4 3 2 4 2 2" xfId="39095" xr:uid="{00000000-0005-0000-0000-000022230000}"/>
    <cellStyle name="5_Merkmalsuebersicht_neu 4 3 2 4 3" xfId="31958" xr:uid="{00000000-0005-0000-0000-000023230000}"/>
    <cellStyle name="5_Merkmalsuebersicht_neu 4 4" xfId="728" xr:uid="{00000000-0005-0000-0000-000024230000}"/>
    <cellStyle name="5_Merkmalsuebersicht_neu 4 4 2" xfId="12921" xr:uid="{00000000-0005-0000-0000-000025230000}"/>
    <cellStyle name="5_Merkmalsuebersicht_neu 4 4 2 2" xfId="14818" xr:uid="{00000000-0005-0000-0000-000026230000}"/>
    <cellStyle name="5_Merkmalsuebersicht_neu 4 4 2 2 2" xfId="17181" xr:uid="{00000000-0005-0000-0000-000027230000}"/>
    <cellStyle name="5_Merkmalsuebersicht_neu 4 4 2 2 2 2" xfId="24318" xr:uid="{00000000-0005-0000-0000-000028230000}"/>
    <cellStyle name="5_Merkmalsuebersicht_neu 4 4 2 2 2 2 2" xfId="38633" xr:uid="{00000000-0005-0000-0000-000029230000}"/>
    <cellStyle name="5_Merkmalsuebersicht_neu 4 4 2 2 2 3" xfId="31496" xr:uid="{00000000-0005-0000-0000-00002A230000}"/>
    <cellStyle name="5_Merkmalsuebersicht_neu 4 4 2 2 3" xfId="19535" xr:uid="{00000000-0005-0000-0000-00002B230000}"/>
    <cellStyle name="5_Merkmalsuebersicht_neu 4 4 2 2 3 2" xfId="26672" xr:uid="{00000000-0005-0000-0000-00002C230000}"/>
    <cellStyle name="5_Merkmalsuebersicht_neu 4 4 2 2 3 2 2" xfId="40987" xr:uid="{00000000-0005-0000-0000-00002D230000}"/>
    <cellStyle name="5_Merkmalsuebersicht_neu 4 4 2 2 3 3" xfId="33850" xr:uid="{00000000-0005-0000-0000-00002E230000}"/>
    <cellStyle name="5_Merkmalsuebersicht_neu 4 4 2 2 4" xfId="20811" xr:uid="{00000000-0005-0000-0000-00002F230000}"/>
    <cellStyle name="5_Merkmalsuebersicht_neu 4 4 2 2 4 2" xfId="27948" xr:uid="{00000000-0005-0000-0000-000030230000}"/>
    <cellStyle name="5_Merkmalsuebersicht_neu 4 4 2 2 4 2 2" xfId="42263" xr:uid="{00000000-0005-0000-0000-000031230000}"/>
    <cellStyle name="5_Merkmalsuebersicht_neu 4 4 2 2 4 3" xfId="35126" xr:uid="{00000000-0005-0000-0000-000032230000}"/>
    <cellStyle name="5_Merkmalsuebersicht_neu 4 4 2 2 5" xfId="21987" xr:uid="{00000000-0005-0000-0000-000033230000}"/>
    <cellStyle name="5_Merkmalsuebersicht_neu 4 4 2 2 5 2" xfId="36302" xr:uid="{00000000-0005-0000-0000-000034230000}"/>
    <cellStyle name="5_Merkmalsuebersicht_neu 4 4 2 2 6" xfId="29143" xr:uid="{00000000-0005-0000-0000-000035230000}"/>
    <cellStyle name="5_Merkmalsuebersicht_neu 4 4 2 3" xfId="15290" xr:uid="{00000000-0005-0000-0000-000036230000}"/>
    <cellStyle name="5_Merkmalsuebersicht_neu 4 4 2 3 2" xfId="22449" xr:uid="{00000000-0005-0000-0000-000037230000}"/>
    <cellStyle name="5_Merkmalsuebersicht_neu 4 4 2 3 2 2" xfId="36764" xr:uid="{00000000-0005-0000-0000-000038230000}"/>
    <cellStyle name="5_Merkmalsuebersicht_neu 4 4 2 3 3" xfId="29605" xr:uid="{00000000-0005-0000-0000-000039230000}"/>
    <cellStyle name="5_Merkmalsuebersicht_neu 4 4 2 4" xfId="17644" xr:uid="{00000000-0005-0000-0000-00003A230000}"/>
    <cellStyle name="5_Merkmalsuebersicht_neu 4 4 2 4 2" xfId="24781" xr:uid="{00000000-0005-0000-0000-00003B230000}"/>
    <cellStyle name="5_Merkmalsuebersicht_neu 4 4 2 4 2 2" xfId="39096" xr:uid="{00000000-0005-0000-0000-00003C230000}"/>
    <cellStyle name="5_Merkmalsuebersicht_neu 4 4 2 4 3" xfId="31959" xr:uid="{00000000-0005-0000-0000-00003D230000}"/>
    <cellStyle name="5_Merkmalsuebersicht_neu 4 5" xfId="729" xr:uid="{00000000-0005-0000-0000-00003E230000}"/>
    <cellStyle name="5_Merkmalsuebersicht_neu 4 5 2" xfId="12922" xr:uid="{00000000-0005-0000-0000-00003F230000}"/>
    <cellStyle name="5_Merkmalsuebersicht_neu 4 5 2 2" xfId="14472" xr:uid="{00000000-0005-0000-0000-000040230000}"/>
    <cellStyle name="5_Merkmalsuebersicht_neu 4 5 2 2 2" xfId="16841" xr:uid="{00000000-0005-0000-0000-000041230000}"/>
    <cellStyle name="5_Merkmalsuebersicht_neu 4 5 2 2 2 2" xfId="24000" xr:uid="{00000000-0005-0000-0000-000042230000}"/>
    <cellStyle name="5_Merkmalsuebersicht_neu 4 5 2 2 2 2 2" xfId="38315" xr:uid="{00000000-0005-0000-0000-000043230000}"/>
    <cellStyle name="5_Merkmalsuebersicht_neu 4 5 2 2 2 3" xfId="31156" xr:uid="{00000000-0005-0000-0000-000044230000}"/>
    <cellStyle name="5_Merkmalsuebersicht_neu 4 5 2 2 3" xfId="19195" xr:uid="{00000000-0005-0000-0000-000045230000}"/>
    <cellStyle name="5_Merkmalsuebersicht_neu 4 5 2 2 3 2" xfId="26332" xr:uid="{00000000-0005-0000-0000-000046230000}"/>
    <cellStyle name="5_Merkmalsuebersicht_neu 4 5 2 2 3 2 2" xfId="40647" xr:uid="{00000000-0005-0000-0000-000047230000}"/>
    <cellStyle name="5_Merkmalsuebersicht_neu 4 5 2 2 3 3" xfId="33510" xr:uid="{00000000-0005-0000-0000-000048230000}"/>
    <cellStyle name="5_Merkmalsuebersicht_neu 4 5 2 2 4" xfId="20502" xr:uid="{00000000-0005-0000-0000-000049230000}"/>
    <cellStyle name="5_Merkmalsuebersicht_neu 4 5 2 2 4 2" xfId="27639" xr:uid="{00000000-0005-0000-0000-00004A230000}"/>
    <cellStyle name="5_Merkmalsuebersicht_neu 4 5 2 2 4 2 2" xfId="41954" xr:uid="{00000000-0005-0000-0000-00004B230000}"/>
    <cellStyle name="5_Merkmalsuebersicht_neu 4 5 2 2 4 3" xfId="34817" xr:uid="{00000000-0005-0000-0000-00004C230000}"/>
    <cellStyle name="5_Merkmalsuebersicht_neu 4 5 2 2 5" xfId="21717" xr:uid="{00000000-0005-0000-0000-00004D230000}"/>
    <cellStyle name="5_Merkmalsuebersicht_neu 4 5 2 2 5 2" xfId="36032" xr:uid="{00000000-0005-0000-0000-00004E230000}"/>
    <cellStyle name="5_Merkmalsuebersicht_neu 4 5 2 2 6" xfId="28854" xr:uid="{00000000-0005-0000-0000-00004F230000}"/>
    <cellStyle name="5_Merkmalsuebersicht_neu 4 5 2 3" xfId="15291" xr:uid="{00000000-0005-0000-0000-000050230000}"/>
    <cellStyle name="5_Merkmalsuebersicht_neu 4 5 2 3 2" xfId="22450" xr:uid="{00000000-0005-0000-0000-000051230000}"/>
    <cellStyle name="5_Merkmalsuebersicht_neu 4 5 2 3 2 2" xfId="36765" xr:uid="{00000000-0005-0000-0000-000052230000}"/>
    <cellStyle name="5_Merkmalsuebersicht_neu 4 5 2 3 3" xfId="29606" xr:uid="{00000000-0005-0000-0000-000053230000}"/>
    <cellStyle name="5_Merkmalsuebersicht_neu 4 5 2 4" xfId="17645" xr:uid="{00000000-0005-0000-0000-000054230000}"/>
    <cellStyle name="5_Merkmalsuebersicht_neu 4 5 2 4 2" xfId="24782" xr:uid="{00000000-0005-0000-0000-000055230000}"/>
    <cellStyle name="5_Merkmalsuebersicht_neu 4 5 2 4 2 2" xfId="39097" xr:uid="{00000000-0005-0000-0000-000056230000}"/>
    <cellStyle name="5_Merkmalsuebersicht_neu 4 5 2 4 3" xfId="31960" xr:uid="{00000000-0005-0000-0000-000057230000}"/>
    <cellStyle name="5_Merkmalsuebersicht_neu 4 6" xfId="12918" xr:uid="{00000000-0005-0000-0000-000058230000}"/>
    <cellStyle name="5_Merkmalsuebersicht_neu 4 6 2" xfId="14471" xr:uid="{00000000-0005-0000-0000-000059230000}"/>
    <cellStyle name="5_Merkmalsuebersicht_neu 4 6 2 2" xfId="16840" xr:uid="{00000000-0005-0000-0000-00005A230000}"/>
    <cellStyle name="5_Merkmalsuebersicht_neu 4 6 2 2 2" xfId="23999" xr:uid="{00000000-0005-0000-0000-00005B230000}"/>
    <cellStyle name="5_Merkmalsuebersicht_neu 4 6 2 2 2 2" xfId="38314" xr:uid="{00000000-0005-0000-0000-00005C230000}"/>
    <cellStyle name="5_Merkmalsuebersicht_neu 4 6 2 2 3" xfId="31155" xr:uid="{00000000-0005-0000-0000-00005D230000}"/>
    <cellStyle name="5_Merkmalsuebersicht_neu 4 6 2 3" xfId="19194" xr:uid="{00000000-0005-0000-0000-00005E230000}"/>
    <cellStyle name="5_Merkmalsuebersicht_neu 4 6 2 3 2" xfId="26331" xr:uid="{00000000-0005-0000-0000-00005F230000}"/>
    <cellStyle name="5_Merkmalsuebersicht_neu 4 6 2 3 2 2" xfId="40646" xr:uid="{00000000-0005-0000-0000-000060230000}"/>
    <cellStyle name="5_Merkmalsuebersicht_neu 4 6 2 3 3" xfId="33509" xr:uid="{00000000-0005-0000-0000-000061230000}"/>
    <cellStyle name="5_Merkmalsuebersicht_neu 4 6 2 4" xfId="20501" xr:uid="{00000000-0005-0000-0000-000062230000}"/>
    <cellStyle name="5_Merkmalsuebersicht_neu 4 6 2 4 2" xfId="27638" xr:uid="{00000000-0005-0000-0000-000063230000}"/>
    <cellStyle name="5_Merkmalsuebersicht_neu 4 6 2 4 2 2" xfId="41953" xr:uid="{00000000-0005-0000-0000-000064230000}"/>
    <cellStyle name="5_Merkmalsuebersicht_neu 4 6 2 4 3" xfId="34816" xr:uid="{00000000-0005-0000-0000-000065230000}"/>
    <cellStyle name="5_Merkmalsuebersicht_neu 4 6 2 5" xfId="21716" xr:uid="{00000000-0005-0000-0000-000066230000}"/>
    <cellStyle name="5_Merkmalsuebersicht_neu 4 6 2 5 2" xfId="36031" xr:uid="{00000000-0005-0000-0000-000067230000}"/>
    <cellStyle name="5_Merkmalsuebersicht_neu 4 6 2 6" xfId="28853" xr:uid="{00000000-0005-0000-0000-000068230000}"/>
    <cellStyle name="5_Merkmalsuebersicht_neu 4 6 3" xfId="15287" xr:uid="{00000000-0005-0000-0000-000069230000}"/>
    <cellStyle name="5_Merkmalsuebersicht_neu 4 6 3 2" xfId="22446" xr:uid="{00000000-0005-0000-0000-00006A230000}"/>
    <cellStyle name="5_Merkmalsuebersicht_neu 4 6 3 2 2" xfId="36761" xr:uid="{00000000-0005-0000-0000-00006B230000}"/>
    <cellStyle name="5_Merkmalsuebersicht_neu 4 6 3 3" xfId="29602" xr:uid="{00000000-0005-0000-0000-00006C230000}"/>
    <cellStyle name="5_Merkmalsuebersicht_neu 4 6 4" xfId="17641" xr:uid="{00000000-0005-0000-0000-00006D230000}"/>
    <cellStyle name="5_Merkmalsuebersicht_neu 4 6 4 2" xfId="24778" xr:uid="{00000000-0005-0000-0000-00006E230000}"/>
    <cellStyle name="5_Merkmalsuebersicht_neu 4 6 4 2 2" xfId="39093" xr:uid="{00000000-0005-0000-0000-00006F230000}"/>
    <cellStyle name="5_Merkmalsuebersicht_neu 4 6 4 3" xfId="31956" xr:uid="{00000000-0005-0000-0000-000070230000}"/>
    <cellStyle name="5_Merkmalsuebersicht_neu 5" xfId="730" xr:uid="{00000000-0005-0000-0000-000071230000}"/>
    <cellStyle name="5_Merkmalsuebersicht_neu 5 2" xfId="12923" xr:uid="{00000000-0005-0000-0000-000072230000}"/>
    <cellStyle name="5_Merkmalsuebersicht_neu 5 2 2" xfId="14817" xr:uid="{00000000-0005-0000-0000-000073230000}"/>
    <cellStyle name="5_Merkmalsuebersicht_neu 5 2 2 2" xfId="17180" xr:uid="{00000000-0005-0000-0000-000074230000}"/>
    <cellStyle name="5_Merkmalsuebersicht_neu 5 2 2 2 2" xfId="24317" xr:uid="{00000000-0005-0000-0000-000075230000}"/>
    <cellStyle name="5_Merkmalsuebersicht_neu 5 2 2 2 2 2" xfId="38632" xr:uid="{00000000-0005-0000-0000-000076230000}"/>
    <cellStyle name="5_Merkmalsuebersicht_neu 5 2 2 2 3" xfId="31495" xr:uid="{00000000-0005-0000-0000-000077230000}"/>
    <cellStyle name="5_Merkmalsuebersicht_neu 5 2 2 3" xfId="19534" xr:uid="{00000000-0005-0000-0000-000078230000}"/>
    <cellStyle name="5_Merkmalsuebersicht_neu 5 2 2 3 2" xfId="26671" xr:uid="{00000000-0005-0000-0000-000079230000}"/>
    <cellStyle name="5_Merkmalsuebersicht_neu 5 2 2 3 2 2" xfId="40986" xr:uid="{00000000-0005-0000-0000-00007A230000}"/>
    <cellStyle name="5_Merkmalsuebersicht_neu 5 2 2 3 3" xfId="33849" xr:uid="{00000000-0005-0000-0000-00007B230000}"/>
    <cellStyle name="5_Merkmalsuebersicht_neu 5 2 2 4" xfId="20810" xr:uid="{00000000-0005-0000-0000-00007C230000}"/>
    <cellStyle name="5_Merkmalsuebersicht_neu 5 2 2 4 2" xfId="27947" xr:uid="{00000000-0005-0000-0000-00007D230000}"/>
    <cellStyle name="5_Merkmalsuebersicht_neu 5 2 2 4 2 2" xfId="42262" xr:uid="{00000000-0005-0000-0000-00007E230000}"/>
    <cellStyle name="5_Merkmalsuebersicht_neu 5 2 2 4 3" xfId="35125" xr:uid="{00000000-0005-0000-0000-00007F230000}"/>
    <cellStyle name="5_Merkmalsuebersicht_neu 5 2 2 5" xfId="21986" xr:uid="{00000000-0005-0000-0000-000080230000}"/>
    <cellStyle name="5_Merkmalsuebersicht_neu 5 2 2 5 2" xfId="36301" xr:uid="{00000000-0005-0000-0000-000081230000}"/>
    <cellStyle name="5_Merkmalsuebersicht_neu 5 2 2 6" xfId="29142" xr:uid="{00000000-0005-0000-0000-000082230000}"/>
    <cellStyle name="5_Merkmalsuebersicht_neu 5 2 3" xfId="15292" xr:uid="{00000000-0005-0000-0000-000083230000}"/>
    <cellStyle name="5_Merkmalsuebersicht_neu 5 2 3 2" xfId="22451" xr:uid="{00000000-0005-0000-0000-000084230000}"/>
    <cellStyle name="5_Merkmalsuebersicht_neu 5 2 3 2 2" xfId="36766" xr:uid="{00000000-0005-0000-0000-000085230000}"/>
    <cellStyle name="5_Merkmalsuebersicht_neu 5 2 3 3" xfId="29607" xr:uid="{00000000-0005-0000-0000-000086230000}"/>
    <cellStyle name="5_Merkmalsuebersicht_neu 5 2 4" xfId="17646" xr:uid="{00000000-0005-0000-0000-000087230000}"/>
    <cellStyle name="5_Merkmalsuebersicht_neu 5 2 4 2" xfId="24783" xr:uid="{00000000-0005-0000-0000-000088230000}"/>
    <cellStyle name="5_Merkmalsuebersicht_neu 5 2 4 2 2" xfId="39098" xr:uid="{00000000-0005-0000-0000-000089230000}"/>
    <cellStyle name="5_Merkmalsuebersicht_neu 5 2 4 3" xfId="31961" xr:uid="{00000000-0005-0000-0000-00008A230000}"/>
    <cellStyle name="5_Merkmalsuebersicht_neu 6" xfId="731" xr:uid="{00000000-0005-0000-0000-00008B230000}"/>
    <cellStyle name="5_Merkmalsuebersicht_neu 6 2" xfId="12924" xr:uid="{00000000-0005-0000-0000-00008C230000}"/>
    <cellStyle name="5_Merkmalsuebersicht_neu 6 2 2" xfId="14143" xr:uid="{00000000-0005-0000-0000-00008D230000}"/>
    <cellStyle name="5_Merkmalsuebersicht_neu 6 2 2 2" xfId="16512" xr:uid="{00000000-0005-0000-0000-00008E230000}"/>
    <cellStyle name="5_Merkmalsuebersicht_neu 6 2 2 2 2" xfId="23671" xr:uid="{00000000-0005-0000-0000-00008F230000}"/>
    <cellStyle name="5_Merkmalsuebersicht_neu 6 2 2 2 2 2" xfId="37986" xr:uid="{00000000-0005-0000-0000-000090230000}"/>
    <cellStyle name="5_Merkmalsuebersicht_neu 6 2 2 2 3" xfId="30827" xr:uid="{00000000-0005-0000-0000-000091230000}"/>
    <cellStyle name="5_Merkmalsuebersicht_neu 6 2 2 3" xfId="18866" xr:uid="{00000000-0005-0000-0000-000092230000}"/>
    <cellStyle name="5_Merkmalsuebersicht_neu 6 2 2 3 2" xfId="26003" xr:uid="{00000000-0005-0000-0000-000093230000}"/>
    <cellStyle name="5_Merkmalsuebersicht_neu 6 2 2 3 2 2" xfId="40318" xr:uid="{00000000-0005-0000-0000-000094230000}"/>
    <cellStyle name="5_Merkmalsuebersicht_neu 6 2 2 3 3" xfId="33181" xr:uid="{00000000-0005-0000-0000-000095230000}"/>
    <cellStyle name="5_Merkmalsuebersicht_neu 6 2 2 4" xfId="20200" xr:uid="{00000000-0005-0000-0000-000096230000}"/>
    <cellStyle name="5_Merkmalsuebersicht_neu 6 2 2 4 2" xfId="27337" xr:uid="{00000000-0005-0000-0000-000097230000}"/>
    <cellStyle name="5_Merkmalsuebersicht_neu 6 2 2 4 2 2" xfId="41652" xr:uid="{00000000-0005-0000-0000-000098230000}"/>
    <cellStyle name="5_Merkmalsuebersicht_neu 6 2 2 4 3" xfId="34515" xr:uid="{00000000-0005-0000-0000-000099230000}"/>
    <cellStyle name="5_Merkmalsuebersicht_neu 6 2 2 5" xfId="21415" xr:uid="{00000000-0005-0000-0000-00009A230000}"/>
    <cellStyle name="5_Merkmalsuebersicht_neu 6 2 2 5 2" xfId="35730" xr:uid="{00000000-0005-0000-0000-00009B230000}"/>
    <cellStyle name="5_Merkmalsuebersicht_neu 6 2 2 6" xfId="28552" xr:uid="{00000000-0005-0000-0000-00009C230000}"/>
    <cellStyle name="5_Merkmalsuebersicht_neu 6 2 3" xfId="15293" xr:uid="{00000000-0005-0000-0000-00009D230000}"/>
    <cellStyle name="5_Merkmalsuebersicht_neu 6 2 3 2" xfId="22452" xr:uid="{00000000-0005-0000-0000-00009E230000}"/>
    <cellStyle name="5_Merkmalsuebersicht_neu 6 2 3 2 2" xfId="36767" xr:uid="{00000000-0005-0000-0000-00009F230000}"/>
    <cellStyle name="5_Merkmalsuebersicht_neu 6 2 3 3" xfId="29608" xr:uid="{00000000-0005-0000-0000-0000A0230000}"/>
    <cellStyle name="5_Merkmalsuebersicht_neu 6 2 4" xfId="17647" xr:uid="{00000000-0005-0000-0000-0000A1230000}"/>
    <cellStyle name="5_Merkmalsuebersicht_neu 6 2 4 2" xfId="24784" xr:uid="{00000000-0005-0000-0000-0000A2230000}"/>
    <cellStyle name="5_Merkmalsuebersicht_neu 6 2 4 2 2" xfId="39099" xr:uid="{00000000-0005-0000-0000-0000A3230000}"/>
    <cellStyle name="5_Merkmalsuebersicht_neu 6 2 4 3" xfId="31962" xr:uid="{00000000-0005-0000-0000-0000A4230000}"/>
    <cellStyle name="5_Merkmalsuebersicht_neu 7" xfId="732" xr:uid="{00000000-0005-0000-0000-0000A5230000}"/>
    <cellStyle name="5_Merkmalsuebersicht_neu 7 2" xfId="12925" xr:uid="{00000000-0005-0000-0000-0000A6230000}"/>
    <cellStyle name="5_Merkmalsuebersicht_neu 7 2 2" xfId="14816" xr:uid="{00000000-0005-0000-0000-0000A7230000}"/>
    <cellStyle name="5_Merkmalsuebersicht_neu 7 2 2 2" xfId="17179" xr:uid="{00000000-0005-0000-0000-0000A8230000}"/>
    <cellStyle name="5_Merkmalsuebersicht_neu 7 2 2 2 2" xfId="24316" xr:uid="{00000000-0005-0000-0000-0000A9230000}"/>
    <cellStyle name="5_Merkmalsuebersicht_neu 7 2 2 2 2 2" xfId="38631" xr:uid="{00000000-0005-0000-0000-0000AA230000}"/>
    <cellStyle name="5_Merkmalsuebersicht_neu 7 2 2 2 3" xfId="31494" xr:uid="{00000000-0005-0000-0000-0000AB230000}"/>
    <cellStyle name="5_Merkmalsuebersicht_neu 7 2 2 3" xfId="19533" xr:uid="{00000000-0005-0000-0000-0000AC230000}"/>
    <cellStyle name="5_Merkmalsuebersicht_neu 7 2 2 3 2" xfId="26670" xr:uid="{00000000-0005-0000-0000-0000AD230000}"/>
    <cellStyle name="5_Merkmalsuebersicht_neu 7 2 2 3 2 2" xfId="40985" xr:uid="{00000000-0005-0000-0000-0000AE230000}"/>
    <cellStyle name="5_Merkmalsuebersicht_neu 7 2 2 3 3" xfId="33848" xr:uid="{00000000-0005-0000-0000-0000AF230000}"/>
    <cellStyle name="5_Merkmalsuebersicht_neu 7 2 2 4" xfId="20809" xr:uid="{00000000-0005-0000-0000-0000B0230000}"/>
    <cellStyle name="5_Merkmalsuebersicht_neu 7 2 2 4 2" xfId="27946" xr:uid="{00000000-0005-0000-0000-0000B1230000}"/>
    <cellStyle name="5_Merkmalsuebersicht_neu 7 2 2 4 2 2" xfId="42261" xr:uid="{00000000-0005-0000-0000-0000B2230000}"/>
    <cellStyle name="5_Merkmalsuebersicht_neu 7 2 2 4 3" xfId="35124" xr:uid="{00000000-0005-0000-0000-0000B3230000}"/>
    <cellStyle name="5_Merkmalsuebersicht_neu 7 2 2 5" xfId="21985" xr:uid="{00000000-0005-0000-0000-0000B4230000}"/>
    <cellStyle name="5_Merkmalsuebersicht_neu 7 2 2 5 2" xfId="36300" xr:uid="{00000000-0005-0000-0000-0000B5230000}"/>
    <cellStyle name="5_Merkmalsuebersicht_neu 7 2 2 6" xfId="29141" xr:uid="{00000000-0005-0000-0000-0000B6230000}"/>
    <cellStyle name="5_Merkmalsuebersicht_neu 7 2 3" xfId="15294" xr:uid="{00000000-0005-0000-0000-0000B7230000}"/>
    <cellStyle name="5_Merkmalsuebersicht_neu 7 2 3 2" xfId="22453" xr:uid="{00000000-0005-0000-0000-0000B8230000}"/>
    <cellStyle name="5_Merkmalsuebersicht_neu 7 2 3 2 2" xfId="36768" xr:uid="{00000000-0005-0000-0000-0000B9230000}"/>
    <cellStyle name="5_Merkmalsuebersicht_neu 7 2 3 3" xfId="29609" xr:uid="{00000000-0005-0000-0000-0000BA230000}"/>
    <cellStyle name="5_Merkmalsuebersicht_neu 7 2 4" xfId="17648" xr:uid="{00000000-0005-0000-0000-0000BB230000}"/>
    <cellStyle name="5_Merkmalsuebersicht_neu 7 2 4 2" xfId="24785" xr:uid="{00000000-0005-0000-0000-0000BC230000}"/>
    <cellStyle name="5_Merkmalsuebersicht_neu 7 2 4 2 2" xfId="39100" xr:uid="{00000000-0005-0000-0000-0000BD230000}"/>
    <cellStyle name="5_Merkmalsuebersicht_neu 7 2 4 3" xfId="31963" xr:uid="{00000000-0005-0000-0000-0000BE230000}"/>
    <cellStyle name="5_Merkmalsuebersicht_neu 8" xfId="733" xr:uid="{00000000-0005-0000-0000-0000BF230000}"/>
    <cellStyle name="5_Merkmalsuebersicht_neu 8 2" xfId="12926" xr:uid="{00000000-0005-0000-0000-0000C0230000}"/>
    <cellStyle name="5_Merkmalsuebersicht_neu 8 2 2" xfId="14194" xr:uid="{00000000-0005-0000-0000-0000C1230000}"/>
    <cellStyle name="5_Merkmalsuebersicht_neu 8 2 2 2" xfId="16563" xr:uid="{00000000-0005-0000-0000-0000C2230000}"/>
    <cellStyle name="5_Merkmalsuebersicht_neu 8 2 2 2 2" xfId="23722" xr:uid="{00000000-0005-0000-0000-0000C3230000}"/>
    <cellStyle name="5_Merkmalsuebersicht_neu 8 2 2 2 2 2" xfId="38037" xr:uid="{00000000-0005-0000-0000-0000C4230000}"/>
    <cellStyle name="5_Merkmalsuebersicht_neu 8 2 2 2 3" xfId="30878" xr:uid="{00000000-0005-0000-0000-0000C5230000}"/>
    <cellStyle name="5_Merkmalsuebersicht_neu 8 2 2 3" xfId="18917" xr:uid="{00000000-0005-0000-0000-0000C6230000}"/>
    <cellStyle name="5_Merkmalsuebersicht_neu 8 2 2 3 2" xfId="26054" xr:uid="{00000000-0005-0000-0000-0000C7230000}"/>
    <cellStyle name="5_Merkmalsuebersicht_neu 8 2 2 3 2 2" xfId="40369" xr:uid="{00000000-0005-0000-0000-0000C8230000}"/>
    <cellStyle name="5_Merkmalsuebersicht_neu 8 2 2 3 3" xfId="33232" xr:uid="{00000000-0005-0000-0000-0000C9230000}"/>
    <cellStyle name="5_Merkmalsuebersicht_neu 8 2 2 4" xfId="20251" xr:uid="{00000000-0005-0000-0000-0000CA230000}"/>
    <cellStyle name="5_Merkmalsuebersicht_neu 8 2 2 4 2" xfId="27388" xr:uid="{00000000-0005-0000-0000-0000CB230000}"/>
    <cellStyle name="5_Merkmalsuebersicht_neu 8 2 2 4 2 2" xfId="41703" xr:uid="{00000000-0005-0000-0000-0000CC230000}"/>
    <cellStyle name="5_Merkmalsuebersicht_neu 8 2 2 4 3" xfId="34566" xr:uid="{00000000-0005-0000-0000-0000CD230000}"/>
    <cellStyle name="5_Merkmalsuebersicht_neu 8 2 2 5" xfId="21466" xr:uid="{00000000-0005-0000-0000-0000CE230000}"/>
    <cellStyle name="5_Merkmalsuebersicht_neu 8 2 2 5 2" xfId="35781" xr:uid="{00000000-0005-0000-0000-0000CF230000}"/>
    <cellStyle name="5_Merkmalsuebersicht_neu 8 2 2 6" xfId="28603" xr:uid="{00000000-0005-0000-0000-0000D0230000}"/>
    <cellStyle name="5_Merkmalsuebersicht_neu 8 2 3" xfId="15295" xr:uid="{00000000-0005-0000-0000-0000D1230000}"/>
    <cellStyle name="5_Merkmalsuebersicht_neu 8 2 3 2" xfId="22454" xr:uid="{00000000-0005-0000-0000-0000D2230000}"/>
    <cellStyle name="5_Merkmalsuebersicht_neu 8 2 3 2 2" xfId="36769" xr:uid="{00000000-0005-0000-0000-0000D3230000}"/>
    <cellStyle name="5_Merkmalsuebersicht_neu 8 2 3 3" xfId="29610" xr:uid="{00000000-0005-0000-0000-0000D4230000}"/>
    <cellStyle name="5_Merkmalsuebersicht_neu 8 2 4" xfId="17649" xr:uid="{00000000-0005-0000-0000-0000D5230000}"/>
    <cellStyle name="5_Merkmalsuebersicht_neu 8 2 4 2" xfId="24786" xr:uid="{00000000-0005-0000-0000-0000D6230000}"/>
    <cellStyle name="5_Merkmalsuebersicht_neu 8 2 4 2 2" xfId="39101" xr:uid="{00000000-0005-0000-0000-0000D7230000}"/>
    <cellStyle name="5_Merkmalsuebersicht_neu 8 2 4 3" xfId="31964" xr:uid="{00000000-0005-0000-0000-0000D8230000}"/>
    <cellStyle name="5_Merkmalsuebersicht_neu 9" xfId="12902" xr:uid="{00000000-0005-0000-0000-0000D9230000}"/>
    <cellStyle name="5_Merkmalsuebersicht_neu 9 2" xfId="14827" xr:uid="{00000000-0005-0000-0000-0000DA230000}"/>
    <cellStyle name="5_Merkmalsuebersicht_neu 9 2 2" xfId="17190" xr:uid="{00000000-0005-0000-0000-0000DB230000}"/>
    <cellStyle name="5_Merkmalsuebersicht_neu 9 2 2 2" xfId="24327" xr:uid="{00000000-0005-0000-0000-0000DC230000}"/>
    <cellStyle name="5_Merkmalsuebersicht_neu 9 2 2 2 2" xfId="38642" xr:uid="{00000000-0005-0000-0000-0000DD230000}"/>
    <cellStyle name="5_Merkmalsuebersicht_neu 9 2 2 3" xfId="31505" xr:uid="{00000000-0005-0000-0000-0000DE230000}"/>
    <cellStyle name="5_Merkmalsuebersicht_neu 9 2 3" xfId="19544" xr:uid="{00000000-0005-0000-0000-0000DF230000}"/>
    <cellStyle name="5_Merkmalsuebersicht_neu 9 2 3 2" xfId="26681" xr:uid="{00000000-0005-0000-0000-0000E0230000}"/>
    <cellStyle name="5_Merkmalsuebersicht_neu 9 2 3 2 2" xfId="40996" xr:uid="{00000000-0005-0000-0000-0000E1230000}"/>
    <cellStyle name="5_Merkmalsuebersicht_neu 9 2 3 3" xfId="33859" xr:uid="{00000000-0005-0000-0000-0000E2230000}"/>
    <cellStyle name="5_Merkmalsuebersicht_neu 9 2 4" xfId="20820" xr:uid="{00000000-0005-0000-0000-0000E3230000}"/>
    <cellStyle name="5_Merkmalsuebersicht_neu 9 2 4 2" xfId="27957" xr:uid="{00000000-0005-0000-0000-0000E4230000}"/>
    <cellStyle name="5_Merkmalsuebersicht_neu 9 2 4 2 2" xfId="42272" xr:uid="{00000000-0005-0000-0000-0000E5230000}"/>
    <cellStyle name="5_Merkmalsuebersicht_neu 9 2 4 3" xfId="35135" xr:uid="{00000000-0005-0000-0000-0000E6230000}"/>
    <cellStyle name="5_Merkmalsuebersicht_neu 9 2 5" xfId="21996" xr:uid="{00000000-0005-0000-0000-0000E7230000}"/>
    <cellStyle name="5_Merkmalsuebersicht_neu 9 2 5 2" xfId="36311" xr:uid="{00000000-0005-0000-0000-0000E8230000}"/>
    <cellStyle name="5_Merkmalsuebersicht_neu 9 2 6" xfId="29152" xr:uid="{00000000-0005-0000-0000-0000E9230000}"/>
    <cellStyle name="5_Merkmalsuebersicht_neu 9 3" xfId="15271" xr:uid="{00000000-0005-0000-0000-0000EA230000}"/>
    <cellStyle name="5_Merkmalsuebersicht_neu 9 3 2" xfId="22430" xr:uid="{00000000-0005-0000-0000-0000EB230000}"/>
    <cellStyle name="5_Merkmalsuebersicht_neu 9 3 2 2" xfId="36745" xr:uid="{00000000-0005-0000-0000-0000EC230000}"/>
    <cellStyle name="5_Merkmalsuebersicht_neu 9 3 3" xfId="29586" xr:uid="{00000000-0005-0000-0000-0000ED230000}"/>
    <cellStyle name="5_Merkmalsuebersicht_neu 9 4" xfId="17625" xr:uid="{00000000-0005-0000-0000-0000EE230000}"/>
    <cellStyle name="5_Merkmalsuebersicht_neu 9 4 2" xfId="24762" xr:uid="{00000000-0005-0000-0000-0000EF230000}"/>
    <cellStyle name="5_Merkmalsuebersicht_neu 9 4 2 2" xfId="39077" xr:uid="{00000000-0005-0000-0000-0000F0230000}"/>
    <cellStyle name="5_Merkmalsuebersicht_neu 9 4 3" xfId="31940" xr:uid="{00000000-0005-0000-0000-0000F1230000}"/>
    <cellStyle name="5_Tab. F1-3" xfId="3246" xr:uid="{00000000-0005-0000-0000-0000F2230000}"/>
    <cellStyle name="5_Tab. F1-3 2" xfId="12608" xr:uid="{00000000-0005-0000-0000-0000F3230000}"/>
    <cellStyle name="5_Tab. F1-3 2 2" xfId="14731" xr:uid="{00000000-0005-0000-0000-0000F4230000}"/>
    <cellStyle name="5_Tab. F1-3 2 2 2" xfId="17094" xr:uid="{00000000-0005-0000-0000-0000F5230000}"/>
    <cellStyle name="5_Tab. F1-3 2 2 2 2" xfId="24238" xr:uid="{00000000-0005-0000-0000-0000F6230000}"/>
    <cellStyle name="5_Tab. F1-3 2 2 2 2 2" xfId="38553" xr:uid="{00000000-0005-0000-0000-0000F7230000}"/>
    <cellStyle name="5_Tab. F1-3 2 2 2 3" xfId="31409" xr:uid="{00000000-0005-0000-0000-0000F8230000}"/>
    <cellStyle name="5_Tab. F1-3 2 2 3" xfId="19448" xr:uid="{00000000-0005-0000-0000-0000F9230000}"/>
    <cellStyle name="5_Tab. F1-3 2 2 3 2" xfId="26585" xr:uid="{00000000-0005-0000-0000-0000FA230000}"/>
    <cellStyle name="5_Tab. F1-3 2 2 3 2 2" xfId="40900" xr:uid="{00000000-0005-0000-0000-0000FB230000}"/>
    <cellStyle name="5_Tab. F1-3 2 2 3 3" xfId="33763" xr:uid="{00000000-0005-0000-0000-0000FC230000}"/>
    <cellStyle name="5_Tab. F1-3 2 2 4" xfId="20731" xr:uid="{00000000-0005-0000-0000-0000FD230000}"/>
    <cellStyle name="5_Tab. F1-3 2 2 4 2" xfId="27868" xr:uid="{00000000-0005-0000-0000-0000FE230000}"/>
    <cellStyle name="5_Tab. F1-3 2 2 4 2 2" xfId="42183" xr:uid="{00000000-0005-0000-0000-0000FF230000}"/>
    <cellStyle name="5_Tab. F1-3 2 2 4 3" xfId="35046" xr:uid="{00000000-0005-0000-0000-000000240000}"/>
    <cellStyle name="5_Tab. F1-3 2 3" xfId="13635" xr:uid="{00000000-0005-0000-0000-000001240000}"/>
    <cellStyle name="5_Tab. F1-3 2 3 2" xfId="16004" xr:uid="{00000000-0005-0000-0000-000002240000}"/>
    <cellStyle name="5_Tab. F1-3 2 3 2 2" xfId="23163" xr:uid="{00000000-0005-0000-0000-000003240000}"/>
    <cellStyle name="5_Tab. F1-3 2 3 2 2 2" xfId="37478" xr:uid="{00000000-0005-0000-0000-000004240000}"/>
    <cellStyle name="5_Tab. F1-3 2 3 2 3" xfId="30319" xr:uid="{00000000-0005-0000-0000-000005240000}"/>
    <cellStyle name="5_Tab. F1-3 2 3 3" xfId="18358" xr:uid="{00000000-0005-0000-0000-000006240000}"/>
    <cellStyle name="5_Tab. F1-3 2 3 3 2" xfId="25495" xr:uid="{00000000-0005-0000-0000-000007240000}"/>
    <cellStyle name="5_Tab. F1-3 2 3 3 2 2" xfId="39810" xr:uid="{00000000-0005-0000-0000-000008240000}"/>
    <cellStyle name="5_Tab. F1-3 2 3 3 3" xfId="32673" xr:uid="{00000000-0005-0000-0000-000009240000}"/>
    <cellStyle name="5_Tab. F1-3 2 3 4" xfId="19884" xr:uid="{00000000-0005-0000-0000-00000A240000}"/>
    <cellStyle name="5_Tab. F1-3 2 3 4 2" xfId="27021" xr:uid="{00000000-0005-0000-0000-00000B240000}"/>
    <cellStyle name="5_Tab. F1-3 2 3 4 2 2" xfId="41336" xr:uid="{00000000-0005-0000-0000-00000C240000}"/>
    <cellStyle name="5_Tab. F1-3 2 3 4 3" xfId="34199" xr:uid="{00000000-0005-0000-0000-00000D240000}"/>
    <cellStyle name="5_Tab. F1-3 2 3 5" xfId="21099" xr:uid="{00000000-0005-0000-0000-00000E240000}"/>
    <cellStyle name="5_Tab. F1-3 2 3 5 2" xfId="35414" xr:uid="{00000000-0005-0000-0000-00000F240000}"/>
    <cellStyle name="5_Tab. F1-3 2 3 6" xfId="28236" xr:uid="{00000000-0005-0000-0000-000010240000}"/>
    <cellStyle name="5_Tab. F1-3 2 4" xfId="19746" xr:uid="{00000000-0005-0000-0000-000011240000}"/>
    <cellStyle name="5_Tab. F1-3 2 4 2" xfId="26883" xr:uid="{00000000-0005-0000-0000-000012240000}"/>
    <cellStyle name="5_Tab. F1-3 2 4 2 2" xfId="41198" xr:uid="{00000000-0005-0000-0000-000013240000}"/>
    <cellStyle name="5_Tab. F1-3 2 4 3" xfId="34061" xr:uid="{00000000-0005-0000-0000-000014240000}"/>
    <cellStyle name="5_Tab_III_1_1-10_neu_Endgueltig" xfId="229" xr:uid="{00000000-0005-0000-0000-000015240000}"/>
    <cellStyle name="5_Tab_III_1_1-10_neu_Endgueltig 2" xfId="734" xr:uid="{00000000-0005-0000-0000-000016240000}"/>
    <cellStyle name="5_Tab_III_1_1-10_neu_Endgueltig 2 2" xfId="12581" xr:uid="{00000000-0005-0000-0000-000017240000}"/>
    <cellStyle name="5_Tab_III_1_1-10_neu_Endgueltig 2 2 2" xfId="14704" xr:uid="{00000000-0005-0000-0000-000018240000}"/>
    <cellStyle name="5_Tab_III_1_1-10_neu_Endgueltig 2 2 2 2" xfId="17067" xr:uid="{00000000-0005-0000-0000-000019240000}"/>
    <cellStyle name="5_Tab_III_1_1-10_neu_Endgueltig 2 2 2 2 2" xfId="24226" xr:uid="{00000000-0005-0000-0000-00001A240000}"/>
    <cellStyle name="5_Tab_III_1_1-10_neu_Endgueltig 2 2 2 2 2 2" xfId="38541" xr:uid="{00000000-0005-0000-0000-00001B240000}"/>
    <cellStyle name="5_Tab_III_1_1-10_neu_Endgueltig 2 2 2 2 3" xfId="31382" xr:uid="{00000000-0005-0000-0000-00001C240000}"/>
    <cellStyle name="5_Tab_III_1_1-10_neu_Endgueltig 2 2 2 3" xfId="19421" xr:uid="{00000000-0005-0000-0000-00001D240000}"/>
    <cellStyle name="5_Tab_III_1_1-10_neu_Endgueltig 2 2 2 3 2" xfId="26558" xr:uid="{00000000-0005-0000-0000-00001E240000}"/>
    <cellStyle name="5_Tab_III_1_1-10_neu_Endgueltig 2 2 2 3 2 2" xfId="40873" xr:uid="{00000000-0005-0000-0000-00001F240000}"/>
    <cellStyle name="5_Tab_III_1_1-10_neu_Endgueltig 2 2 2 3 3" xfId="33736" xr:uid="{00000000-0005-0000-0000-000020240000}"/>
    <cellStyle name="5_Tab_III_1_1-10_neu_Endgueltig 2 2 2 4" xfId="20719" xr:uid="{00000000-0005-0000-0000-000021240000}"/>
    <cellStyle name="5_Tab_III_1_1-10_neu_Endgueltig 2 2 2 4 2" xfId="27856" xr:uid="{00000000-0005-0000-0000-000022240000}"/>
    <cellStyle name="5_Tab_III_1_1-10_neu_Endgueltig 2 2 2 4 2 2" xfId="42171" xr:uid="{00000000-0005-0000-0000-000023240000}"/>
    <cellStyle name="5_Tab_III_1_1-10_neu_Endgueltig 2 2 2 4 3" xfId="35034" xr:uid="{00000000-0005-0000-0000-000024240000}"/>
    <cellStyle name="5_Tab_III_1_1-10_neu_Endgueltig 2 2 3" xfId="14437" xr:uid="{00000000-0005-0000-0000-000025240000}"/>
    <cellStyle name="5_Tab_III_1_1-10_neu_Endgueltig 2 2 3 2" xfId="16806" xr:uid="{00000000-0005-0000-0000-000026240000}"/>
    <cellStyle name="5_Tab_III_1_1-10_neu_Endgueltig 2 2 3 2 2" xfId="23965" xr:uid="{00000000-0005-0000-0000-000027240000}"/>
    <cellStyle name="5_Tab_III_1_1-10_neu_Endgueltig 2 2 3 2 2 2" xfId="38280" xr:uid="{00000000-0005-0000-0000-000028240000}"/>
    <cellStyle name="5_Tab_III_1_1-10_neu_Endgueltig 2 2 3 2 3" xfId="31121" xr:uid="{00000000-0005-0000-0000-000029240000}"/>
    <cellStyle name="5_Tab_III_1_1-10_neu_Endgueltig 2 2 3 3" xfId="19160" xr:uid="{00000000-0005-0000-0000-00002A240000}"/>
    <cellStyle name="5_Tab_III_1_1-10_neu_Endgueltig 2 2 3 3 2" xfId="26297" xr:uid="{00000000-0005-0000-0000-00002B240000}"/>
    <cellStyle name="5_Tab_III_1_1-10_neu_Endgueltig 2 2 3 3 2 2" xfId="40612" xr:uid="{00000000-0005-0000-0000-00002C240000}"/>
    <cellStyle name="5_Tab_III_1_1-10_neu_Endgueltig 2 2 3 3 3" xfId="33475" xr:uid="{00000000-0005-0000-0000-00002D240000}"/>
    <cellStyle name="5_Tab_III_1_1-10_neu_Endgueltig 2 2 3 4" xfId="20480" xr:uid="{00000000-0005-0000-0000-00002E240000}"/>
    <cellStyle name="5_Tab_III_1_1-10_neu_Endgueltig 2 2 3 4 2" xfId="27617" xr:uid="{00000000-0005-0000-0000-00002F240000}"/>
    <cellStyle name="5_Tab_III_1_1-10_neu_Endgueltig 2 2 3 4 2 2" xfId="41932" xr:uid="{00000000-0005-0000-0000-000030240000}"/>
    <cellStyle name="5_Tab_III_1_1-10_neu_Endgueltig 2 2 3 4 3" xfId="34795" xr:uid="{00000000-0005-0000-0000-000031240000}"/>
    <cellStyle name="5_Tab_III_1_1-10_neu_Endgueltig 2 2 3 5" xfId="21695" xr:uid="{00000000-0005-0000-0000-000032240000}"/>
    <cellStyle name="5_Tab_III_1_1-10_neu_Endgueltig 2 2 3 5 2" xfId="36010" xr:uid="{00000000-0005-0000-0000-000033240000}"/>
    <cellStyle name="5_Tab_III_1_1-10_neu_Endgueltig 2 2 3 6" xfId="28832" xr:uid="{00000000-0005-0000-0000-000034240000}"/>
    <cellStyle name="5_Tab_III_1_1-10_neu_Endgueltig 2 2 4" xfId="19719" xr:uid="{00000000-0005-0000-0000-000035240000}"/>
    <cellStyle name="5_Tab_III_1_1-10_neu_Endgueltig 2 2 4 2" xfId="26856" xr:uid="{00000000-0005-0000-0000-000036240000}"/>
    <cellStyle name="5_Tab_III_1_1-10_neu_Endgueltig 2 2 4 2 2" xfId="41171" xr:uid="{00000000-0005-0000-0000-000037240000}"/>
    <cellStyle name="5_Tab_III_1_1-10_neu_Endgueltig 2 2 4 3" xfId="34034" xr:uid="{00000000-0005-0000-0000-000038240000}"/>
    <cellStyle name="5_Tab_III_1_1-10_neu_Endgueltig 3" xfId="12569" xr:uid="{00000000-0005-0000-0000-000039240000}"/>
    <cellStyle name="5_Tab_III_1_1-10_neu_Endgueltig 3 2" xfId="14692" xr:uid="{00000000-0005-0000-0000-00003A240000}"/>
    <cellStyle name="5_Tab_III_1_1-10_neu_Endgueltig 3 2 2" xfId="17055" xr:uid="{00000000-0005-0000-0000-00003B240000}"/>
    <cellStyle name="5_Tab_III_1_1-10_neu_Endgueltig 3 2 2 2" xfId="24214" xr:uid="{00000000-0005-0000-0000-00003C240000}"/>
    <cellStyle name="5_Tab_III_1_1-10_neu_Endgueltig 3 2 2 2 2" xfId="38529" xr:uid="{00000000-0005-0000-0000-00003D240000}"/>
    <cellStyle name="5_Tab_III_1_1-10_neu_Endgueltig 3 2 2 3" xfId="31370" xr:uid="{00000000-0005-0000-0000-00003E240000}"/>
    <cellStyle name="5_Tab_III_1_1-10_neu_Endgueltig 3 2 3" xfId="19409" xr:uid="{00000000-0005-0000-0000-00003F240000}"/>
    <cellStyle name="5_Tab_III_1_1-10_neu_Endgueltig 3 2 3 2" xfId="26546" xr:uid="{00000000-0005-0000-0000-000040240000}"/>
    <cellStyle name="5_Tab_III_1_1-10_neu_Endgueltig 3 2 3 2 2" xfId="40861" xr:uid="{00000000-0005-0000-0000-000041240000}"/>
    <cellStyle name="5_Tab_III_1_1-10_neu_Endgueltig 3 2 3 3" xfId="33724" xr:uid="{00000000-0005-0000-0000-000042240000}"/>
    <cellStyle name="5_Tab_III_1_1-10_neu_Endgueltig 3 2 4" xfId="20707" xr:uid="{00000000-0005-0000-0000-000043240000}"/>
    <cellStyle name="5_Tab_III_1_1-10_neu_Endgueltig 3 2 4 2" xfId="27844" xr:uid="{00000000-0005-0000-0000-000044240000}"/>
    <cellStyle name="5_Tab_III_1_1-10_neu_Endgueltig 3 2 4 2 2" xfId="42159" xr:uid="{00000000-0005-0000-0000-000045240000}"/>
    <cellStyle name="5_Tab_III_1_1-10_neu_Endgueltig 3 2 4 3" xfId="35022" xr:uid="{00000000-0005-0000-0000-000046240000}"/>
    <cellStyle name="5_Tab_III_1_1-10_neu_Endgueltig 3 3" xfId="14640" xr:uid="{00000000-0005-0000-0000-000047240000}"/>
    <cellStyle name="5_Tab_III_1_1-10_neu_Endgueltig 3 3 2" xfId="17003" xr:uid="{00000000-0005-0000-0000-000048240000}"/>
    <cellStyle name="5_Tab_III_1_1-10_neu_Endgueltig 3 3 2 2" xfId="24162" xr:uid="{00000000-0005-0000-0000-000049240000}"/>
    <cellStyle name="5_Tab_III_1_1-10_neu_Endgueltig 3 3 2 2 2" xfId="38477" xr:uid="{00000000-0005-0000-0000-00004A240000}"/>
    <cellStyle name="5_Tab_III_1_1-10_neu_Endgueltig 3 3 2 3" xfId="31318" xr:uid="{00000000-0005-0000-0000-00004B240000}"/>
    <cellStyle name="5_Tab_III_1_1-10_neu_Endgueltig 3 3 3" xfId="19357" xr:uid="{00000000-0005-0000-0000-00004C240000}"/>
    <cellStyle name="5_Tab_III_1_1-10_neu_Endgueltig 3 3 3 2" xfId="26494" xr:uid="{00000000-0005-0000-0000-00004D240000}"/>
    <cellStyle name="5_Tab_III_1_1-10_neu_Endgueltig 3 3 3 2 2" xfId="40809" xr:uid="{00000000-0005-0000-0000-00004E240000}"/>
    <cellStyle name="5_Tab_III_1_1-10_neu_Endgueltig 3 3 3 3" xfId="33672" xr:uid="{00000000-0005-0000-0000-00004F240000}"/>
    <cellStyle name="5_Tab_III_1_1-10_neu_Endgueltig 3 3 4" xfId="20655" xr:uid="{00000000-0005-0000-0000-000050240000}"/>
    <cellStyle name="5_Tab_III_1_1-10_neu_Endgueltig 3 3 4 2" xfId="27792" xr:uid="{00000000-0005-0000-0000-000051240000}"/>
    <cellStyle name="5_Tab_III_1_1-10_neu_Endgueltig 3 3 4 2 2" xfId="42107" xr:uid="{00000000-0005-0000-0000-000052240000}"/>
    <cellStyle name="5_Tab_III_1_1-10_neu_Endgueltig 3 3 4 3" xfId="34970" xr:uid="{00000000-0005-0000-0000-000053240000}"/>
    <cellStyle name="5_Tab_III_1_1-10_neu_Endgueltig 3 3 5" xfId="21870" xr:uid="{00000000-0005-0000-0000-000054240000}"/>
    <cellStyle name="5_Tab_III_1_1-10_neu_Endgueltig 3 3 5 2" xfId="36185" xr:uid="{00000000-0005-0000-0000-000055240000}"/>
    <cellStyle name="5_Tab_III_1_1-10_neu_Endgueltig 3 3 6" xfId="29007" xr:uid="{00000000-0005-0000-0000-000056240000}"/>
    <cellStyle name="5_Tab_III_1_1-10_neu_Endgueltig 3 4" xfId="19707" xr:uid="{00000000-0005-0000-0000-000057240000}"/>
    <cellStyle name="5_Tab_III_1_1-10_neu_Endgueltig 3 4 2" xfId="26844" xr:uid="{00000000-0005-0000-0000-000058240000}"/>
    <cellStyle name="5_Tab_III_1_1-10_neu_Endgueltig 3 4 2 2" xfId="41159" xr:uid="{00000000-0005-0000-0000-000059240000}"/>
    <cellStyle name="5_Tab_III_1_1-10_neu_Endgueltig 3 4 3" xfId="34022" xr:uid="{00000000-0005-0000-0000-00005A240000}"/>
    <cellStyle name="5_Tab_III_1_1-10_neu_Endgueltig 4" xfId="42632" xr:uid="{00000000-0005-0000-0000-00005B240000}"/>
    <cellStyle name="5_tabellen_teil_iii_2011_l12" xfId="230" xr:uid="{00000000-0005-0000-0000-00005C240000}"/>
    <cellStyle name="5_tabellen_teil_iii_2011_l12 2" xfId="735" xr:uid="{00000000-0005-0000-0000-00005D240000}"/>
    <cellStyle name="5_tabellen_teil_iii_2011_l12 2 2" xfId="736" xr:uid="{00000000-0005-0000-0000-00005E240000}"/>
    <cellStyle name="5_tabellen_teil_iii_2011_l12 2 2 2" xfId="737" xr:uid="{00000000-0005-0000-0000-00005F240000}"/>
    <cellStyle name="5_tabellen_teil_iii_2011_l12 2 2 2 2" xfId="12930" xr:uid="{00000000-0005-0000-0000-000060240000}"/>
    <cellStyle name="5_tabellen_teil_iii_2011_l12 2 2 2 2 2" xfId="14814" xr:uid="{00000000-0005-0000-0000-000061240000}"/>
    <cellStyle name="5_tabellen_teil_iii_2011_l12 2 2 2 2 2 2" xfId="17177" xr:uid="{00000000-0005-0000-0000-000062240000}"/>
    <cellStyle name="5_tabellen_teil_iii_2011_l12 2 2 2 2 2 2 2" xfId="24314" xr:uid="{00000000-0005-0000-0000-000063240000}"/>
    <cellStyle name="5_tabellen_teil_iii_2011_l12 2 2 2 2 2 2 2 2" xfId="38629" xr:uid="{00000000-0005-0000-0000-000064240000}"/>
    <cellStyle name="5_tabellen_teil_iii_2011_l12 2 2 2 2 2 2 3" xfId="31492" xr:uid="{00000000-0005-0000-0000-000065240000}"/>
    <cellStyle name="5_tabellen_teil_iii_2011_l12 2 2 2 2 2 3" xfId="19531" xr:uid="{00000000-0005-0000-0000-000066240000}"/>
    <cellStyle name="5_tabellen_teil_iii_2011_l12 2 2 2 2 2 3 2" xfId="26668" xr:uid="{00000000-0005-0000-0000-000067240000}"/>
    <cellStyle name="5_tabellen_teil_iii_2011_l12 2 2 2 2 2 3 2 2" xfId="40983" xr:uid="{00000000-0005-0000-0000-000068240000}"/>
    <cellStyle name="5_tabellen_teil_iii_2011_l12 2 2 2 2 2 3 3" xfId="33846" xr:uid="{00000000-0005-0000-0000-000069240000}"/>
    <cellStyle name="5_tabellen_teil_iii_2011_l12 2 2 2 2 2 4" xfId="20807" xr:uid="{00000000-0005-0000-0000-00006A240000}"/>
    <cellStyle name="5_tabellen_teil_iii_2011_l12 2 2 2 2 2 4 2" xfId="27944" xr:uid="{00000000-0005-0000-0000-00006B240000}"/>
    <cellStyle name="5_tabellen_teil_iii_2011_l12 2 2 2 2 2 4 2 2" xfId="42259" xr:uid="{00000000-0005-0000-0000-00006C240000}"/>
    <cellStyle name="5_tabellen_teil_iii_2011_l12 2 2 2 2 2 4 3" xfId="35122" xr:uid="{00000000-0005-0000-0000-00006D240000}"/>
    <cellStyle name="5_tabellen_teil_iii_2011_l12 2 2 2 2 2 5" xfId="21983" xr:uid="{00000000-0005-0000-0000-00006E240000}"/>
    <cellStyle name="5_tabellen_teil_iii_2011_l12 2 2 2 2 2 5 2" xfId="36298" xr:uid="{00000000-0005-0000-0000-00006F240000}"/>
    <cellStyle name="5_tabellen_teil_iii_2011_l12 2 2 2 2 2 6" xfId="29139" xr:uid="{00000000-0005-0000-0000-000070240000}"/>
    <cellStyle name="5_tabellen_teil_iii_2011_l12 2 2 2 2 3" xfId="15299" xr:uid="{00000000-0005-0000-0000-000071240000}"/>
    <cellStyle name="5_tabellen_teil_iii_2011_l12 2 2 2 2 3 2" xfId="22458" xr:uid="{00000000-0005-0000-0000-000072240000}"/>
    <cellStyle name="5_tabellen_teil_iii_2011_l12 2 2 2 2 3 2 2" xfId="36773" xr:uid="{00000000-0005-0000-0000-000073240000}"/>
    <cellStyle name="5_tabellen_teil_iii_2011_l12 2 2 2 2 3 3" xfId="29614" xr:uid="{00000000-0005-0000-0000-000074240000}"/>
    <cellStyle name="5_tabellen_teil_iii_2011_l12 2 2 2 2 4" xfId="17653" xr:uid="{00000000-0005-0000-0000-000075240000}"/>
    <cellStyle name="5_tabellen_teil_iii_2011_l12 2 2 2 2 4 2" xfId="24790" xr:uid="{00000000-0005-0000-0000-000076240000}"/>
    <cellStyle name="5_tabellen_teil_iii_2011_l12 2 2 2 2 4 2 2" xfId="39105" xr:uid="{00000000-0005-0000-0000-000077240000}"/>
    <cellStyle name="5_tabellen_teil_iii_2011_l12 2 2 2 2 4 3" xfId="31968" xr:uid="{00000000-0005-0000-0000-000078240000}"/>
    <cellStyle name="5_tabellen_teil_iii_2011_l12 2 2 3" xfId="738" xr:uid="{00000000-0005-0000-0000-000079240000}"/>
    <cellStyle name="5_tabellen_teil_iii_2011_l12 2 2 3 2" xfId="12931" xr:uid="{00000000-0005-0000-0000-00007A240000}"/>
    <cellStyle name="5_tabellen_teil_iii_2011_l12 2 2 3 2 2" xfId="13709" xr:uid="{00000000-0005-0000-0000-00007B240000}"/>
    <cellStyle name="5_tabellen_teil_iii_2011_l12 2 2 3 2 2 2" xfId="16078" xr:uid="{00000000-0005-0000-0000-00007C240000}"/>
    <cellStyle name="5_tabellen_teil_iii_2011_l12 2 2 3 2 2 2 2" xfId="23237" xr:uid="{00000000-0005-0000-0000-00007D240000}"/>
    <cellStyle name="5_tabellen_teil_iii_2011_l12 2 2 3 2 2 2 2 2" xfId="37552" xr:uid="{00000000-0005-0000-0000-00007E240000}"/>
    <cellStyle name="5_tabellen_teil_iii_2011_l12 2 2 3 2 2 2 3" xfId="30393" xr:uid="{00000000-0005-0000-0000-00007F240000}"/>
    <cellStyle name="5_tabellen_teil_iii_2011_l12 2 2 3 2 2 3" xfId="18432" xr:uid="{00000000-0005-0000-0000-000080240000}"/>
    <cellStyle name="5_tabellen_teil_iii_2011_l12 2 2 3 2 2 3 2" xfId="25569" xr:uid="{00000000-0005-0000-0000-000081240000}"/>
    <cellStyle name="5_tabellen_teil_iii_2011_l12 2 2 3 2 2 3 2 2" xfId="39884" xr:uid="{00000000-0005-0000-0000-000082240000}"/>
    <cellStyle name="5_tabellen_teil_iii_2011_l12 2 2 3 2 2 3 3" xfId="32747" xr:uid="{00000000-0005-0000-0000-000083240000}"/>
    <cellStyle name="5_tabellen_teil_iii_2011_l12 2 2 3 2 2 4" xfId="19958" xr:uid="{00000000-0005-0000-0000-000084240000}"/>
    <cellStyle name="5_tabellen_teil_iii_2011_l12 2 2 3 2 2 4 2" xfId="27095" xr:uid="{00000000-0005-0000-0000-000085240000}"/>
    <cellStyle name="5_tabellen_teil_iii_2011_l12 2 2 3 2 2 4 2 2" xfId="41410" xr:uid="{00000000-0005-0000-0000-000086240000}"/>
    <cellStyle name="5_tabellen_teil_iii_2011_l12 2 2 3 2 2 4 3" xfId="34273" xr:uid="{00000000-0005-0000-0000-000087240000}"/>
    <cellStyle name="5_tabellen_teil_iii_2011_l12 2 2 3 2 2 5" xfId="21173" xr:uid="{00000000-0005-0000-0000-000088240000}"/>
    <cellStyle name="5_tabellen_teil_iii_2011_l12 2 2 3 2 2 5 2" xfId="35488" xr:uid="{00000000-0005-0000-0000-000089240000}"/>
    <cellStyle name="5_tabellen_teil_iii_2011_l12 2 2 3 2 2 6" xfId="28310" xr:uid="{00000000-0005-0000-0000-00008A240000}"/>
    <cellStyle name="5_tabellen_teil_iii_2011_l12 2 2 3 2 3" xfId="15300" xr:uid="{00000000-0005-0000-0000-00008B240000}"/>
    <cellStyle name="5_tabellen_teil_iii_2011_l12 2 2 3 2 3 2" xfId="22459" xr:uid="{00000000-0005-0000-0000-00008C240000}"/>
    <cellStyle name="5_tabellen_teil_iii_2011_l12 2 2 3 2 3 2 2" xfId="36774" xr:uid="{00000000-0005-0000-0000-00008D240000}"/>
    <cellStyle name="5_tabellen_teil_iii_2011_l12 2 2 3 2 3 3" xfId="29615" xr:uid="{00000000-0005-0000-0000-00008E240000}"/>
    <cellStyle name="5_tabellen_teil_iii_2011_l12 2 2 3 2 4" xfId="17654" xr:uid="{00000000-0005-0000-0000-00008F240000}"/>
    <cellStyle name="5_tabellen_teil_iii_2011_l12 2 2 3 2 4 2" xfId="24791" xr:uid="{00000000-0005-0000-0000-000090240000}"/>
    <cellStyle name="5_tabellen_teil_iii_2011_l12 2 2 3 2 4 2 2" xfId="39106" xr:uid="{00000000-0005-0000-0000-000091240000}"/>
    <cellStyle name="5_tabellen_teil_iii_2011_l12 2 2 3 2 4 3" xfId="31969" xr:uid="{00000000-0005-0000-0000-000092240000}"/>
    <cellStyle name="5_tabellen_teil_iii_2011_l12 2 2 4" xfId="739" xr:uid="{00000000-0005-0000-0000-000093240000}"/>
    <cellStyle name="5_tabellen_teil_iii_2011_l12 2 2 4 2" xfId="12932" xr:uid="{00000000-0005-0000-0000-000094240000}"/>
    <cellStyle name="5_tabellen_teil_iii_2011_l12 2 2 4 2 2" xfId="14813" xr:uid="{00000000-0005-0000-0000-000095240000}"/>
    <cellStyle name="5_tabellen_teil_iii_2011_l12 2 2 4 2 2 2" xfId="17176" xr:uid="{00000000-0005-0000-0000-000096240000}"/>
    <cellStyle name="5_tabellen_teil_iii_2011_l12 2 2 4 2 2 2 2" xfId="24313" xr:uid="{00000000-0005-0000-0000-000097240000}"/>
    <cellStyle name="5_tabellen_teil_iii_2011_l12 2 2 4 2 2 2 2 2" xfId="38628" xr:uid="{00000000-0005-0000-0000-000098240000}"/>
    <cellStyle name="5_tabellen_teil_iii_2011_l12 2 2 4 2 2 2 3" xfId="31491" xr:uid="{00000000-0005-0000-0000-000099240000}"/>
    <cellStyle name="5_tabellen_teil_iii_2011_l12 2 2 4 2 2 3" xfId="19530" xr:uid="{00000000-0005-0000-0000-00009A240000}"/>
    <cellStyle name="5_tabellen_teil_iii_2011_l12 2 2 4 2 2 3 2" xfId="26667" xr:uid="{00000000-0005-0000-0000-00009B240000}"/>
    <cellStyle name="5_tabellen_teil_iii_2011_l12 2 2 4 2 2 3 2 2" xfId="40982" xr:uid="{00000000-0005-0000-0000-00009C240000}"/>
    <cellStyle name="5_tabellen_teil_iii_2011_l12 2 2 4 2 2 3 3" xfId="33845" xr:uid="{00000000-0005-0000-0000-00009D240000}"/>
    <cellStyle name="5_tabellen_teil_iii_2011_l12 2 2 4 2 2 4" xfId="20806" xr:uid="{00000000-0005-0000-0000-00009E240000}"/>
    <cellStyle name="5_tabellen_teil_iii_2011_l12 2 2 4 2 2 4 2" xfId="27943" xr:uid="{00000000-0005-0000-0000-00009F240000}"/>
    <cellStyle name="5_tabellen_teil_iii_2011_l12 2 2 4 2 2 4 2 2" xfId="42258" xr:uid="{00000000-0005-0000-0000-0000A0240000}"/>
    <cellStyle name="5_tabellen_teil_iii_2011_l12 2 2 4 2 2 4 3" xfId="35121" xr:uid="{00000000-0005-0000-0000-0000A1240000}"/>
    <cellStyle name="5_tabellen_teil_iii_2011_l12 2 2 4 2 2 5" xfId="21982" xr:uid="{00000000-0005-0000-0000-0000A2240000}"/>
    <cellStyle name="5_tabellen_teil_iii_2011_l12 2 2 4 2 2 5 2" xfId="36297" xr:uid="{00000000-0005-0000-0000-0000A3240000}"/>
    <cellStyle name="5_tabellen_teil_iii_2011_l12 2 2 4 2 2 6" xfId="29138" xr:uid="{00000000-0005-0000-0000-0000A4240000}"/>
    <cellStyle name="5_tabellen_teil_iii_2011_l12 2 2 4 2 3" xfId="15301" xr:uid="{00000000-0005-0000-0000-0000A5240000}"/>
    <cellStyle name="5_tabellen_teil_iii_2011_l12 2 2 4 2 3 2" xfId="22460" xr:uid="{00000000-0005-0000-0000-0000A6240000}"/>
    <cellStyle name="5_tabellen_teil_iii_2011_l12 2 2 4 2 3 2 2" xfId="36775" xr:uid="{00000000-0005-0000-0000-0000A7240000}"/>
    <cellStyle name="5_tabellen_teil_iii_2011_l12 2 2 4 2 3 3" xfId="29616" xr:uid="{00000000-0005-0000-0000-0000A8240000}"/>
    <cellStyle name="5_tabellen_teil_iii_2011_l12 2 2 4 2 4" xfId="17655" xr:uid="{00000000-0005-0000-0000-0000A9240000}"/>
    <cellStyle name="5_tabellen_teil_iii_2011_l12 2 2 4 2 4 2" xfId="24792" xr:uid="{00000000-0005-0000-0000-0000AA240000}"/>
    <cellStyle name="5_tabellen_teil_iii_2011_l12 2 2 4 2 4 2 2" xfId="39107" xr:uid="{00000000-0005-0000-0000-0000AB240000}"/>
    <cellStyle name="5_tabellen_teil_iii_2011_l12 2 2 4 2 4 3" xfId="31970" xr:uid="{00000000-0005-0000-0000-0000AC240000}"/>
    <cellStyle name="5_tabellen_teil_iii_2011_l12 2 2 5" xfId="740" xr:uid="{00000000-0005-0000-0000-0000AD240000}"/>
    <cellStyle name="5_tabellen_teil_iii_2011_l12 2 2 5 2" xfId="12933" xr:uid="{00000000-0005-0000-0000-0000AE240000}"/>
    <cellStyle name="5_tabellen_teil_iii_2011_l12 2 2 5 2 2" xfId="14003" xr:uid="{00000000-0005-0000-0000-0000AF240000}"/>
    <cellStyle name="5_tabellen_teil_iii_2011_l12 2 2 5 2 2 2" xfId="16372" xr:uid="{00000000-0005-0000-0000-0000B0240000}"/>
    <cellStyle name="5_tabellen_teil_iii_2011_l12 2 2 5 2 2 2 2" xfId="23531" xr:uid="{00000000-0005-0000-0000-0000B1240000}"/>
    <cellStyle name="5_tabellen_teil_iii_2011_l12 2 2 5 2 2 2 2 2" xfId="37846" xr:uid="{00000000-0005-0000-0000-0000B2240000}"/>
    <cellStyle name="5_tabellen_teil_iii_2011_l12 2 2 5 2 2 2 3" xfId="30687" xr:uid="{00000000-0005-0000-0000-0000B3240000}"/>
    <cellStyle name="5_tabellen_teil_iii_2011_l12 2 2 5 2 2 3" xfId="18726" xr:uid="{00000000-0005-0000-0000-0000B4240000}"/>
    <cellStyle name="5_tabellen_teil_iii_2011_l12 2 2 5 2 2 3 2" xfId="25863" xr:uid="{00000000-0005-0000-0000-0000B5240000}"/>
    <cellStyle name="5_tabellen_teil_iii_2011_l12 2 2 5 2 2 3 2 2" xfId="40178" xr:uid="{00000000-0005-0000-0000-0000B6240000}"/>
    <cellStyle name="5_tabellen_teil_iii_2011_l12 2 2 5 2 2 3 3" xfId="33041" xr:uid="{00000000-0005-0000-0000-0000B7240000}"/>
    <cellStyle name="5_tabellen_teil_iii_2011_l12 2 2 5 2 2 4" xfId="20095" xr:uid="{00000000-0005-0000-0000-0000B8240000}"/>
    <cellStyle name="5_tabellen_teil_iii_2011_l12 2 2 5 2 2 4 2" xfId="27232" xr:uid="{00000000-0005-0000-0000-0000B9240000}"/>
    <cellStyle name="5_tabellen_teil_iii_2011_l12 2 2 5 2 2 4 2 2" xfId="41547" xr:uid="{00000000-0005-0000-0000-0000BA240000}"/>
    <cellStyle name="5_tabellen_teil_iii_2011_l12 2 2 5 2 2 4 3" xfId="34410" xr:uid="{00000000-0005-0000-0000-0000BB240000}"/>
    <cellStyle name="5_tabellen_teil_iii_2011_l12 2 2 5 2 2 5" xfId="21310" xr:uid="{00000000-0005-0000-0000-0000BC240000}"/>
    <cellStyle name="5_tabellen_teil_iii_2011_l12 2 2 5 2 2 5 2" xfId="35625" xr:uid="{00000000-0005-0000-0000-0000BD240000}"/>
    <cellStyle name="5_tabellen_teil_iii_2011_l12 2 2 5 2 2 6" xfId="28447" xr:uid="{00000000-0005-0000-0000-0000BE240000}"/>
    <cellStyle name="5_tabellen_teil_iii_2011_l12 2 2 5 2 3" xfId="15302" xr:uid="{00000000-0005-0000-0000-0000BF240000}"/>
    <cellStyle name="5_tabellen_teil_iii_2011_l12 2 2 5 2 3 2" xfId="22461" xr:uid="{00000000-0005-0000-0000-0000C0240000}"/>
    <cellStyle name="5_tabellen_teil_iii_2011_l12 2 2 5 2 3 2 2" xfId="36776" xr:uid="{00000000-0005-0000-0000-0000C1240000}"/>
    <cellStyle name="5_tabellen_teil_iii_2011_l12 2 2 5 2 3 3" xfId="29617" xr:uid="{00000000-0005-0000-0000-0000C2240000}"/>
    <cellStyle name="5_tabellen_teil_iii_2011_l12 2 2 5 2 4" xfId="17656" xr:uid="{00000000-0005-0000-0000-0000C3240000}"/>
    <cellStyle name="5_tabellen_teil_iii_2011_l12 2 2 5 2 4 2" xfId="24793" xr:uid="{00000000-0005-0000-0000-0000C4240000}"/>
    <cellStyle name="5_tabellen_teil_iii_2011_l12 2 2 5 2 4 2 2" xfId="39108" xr:uid="{00000000-0005-0000-0000-0000C5240000}"/>
    <cellStyle name="5_tabellen_teil_iii_2011_l12 2 2 5 2 4 3" xfId="31971" xr:uid="{00000000-0005-0000-0000-0000C6240000}"/>
    <cellStyle name="5_tabellen_teil_iii_2011_l12 2 2 6" xfId="12929" xr:uid="{00000000-0005-0000-0000-0000C7240000}"/>
    <cellStyle name="5_tabellen_teil_iii_2011_l12 2 2 6 2" xfId="14810" xr:uid="{00000000-0005-0000-0000-0000C8240000}"/>
    <cellStyle name="5_tabellen_teil_iii_2011_l12 2 2 6 2 2" xfId="17173" xr:uid="{00000000-0005-0000-0000-0000C9240000}"/>
    <cellStyle name="5_tabellen_teil_iii_2011_l12 2 2 6 2 2 2" xfId="24310" xr:uid="{00000000-0005-0000-0000-0000CA240000}"/>
    <cellStyle name="5_tabellen_teil_iii_2011_l12 2 2 6 2 2 2 2" xfId="38625" xr:uid="{00000000-0005-0000-0000-0000CB240000}"/>
    <cellStyle name="5_tabellen_teil_iii_2011_l12 2 2 6 2 2 3" xfId="31488" xr:uid="{00000000-0005-0000-0000-0000CC240000}"/>
    <cellStyle name="5_tabellen_teil_iii_2011_l12 2 2 6 2 3" xfId="19527" xr:uid="{00000000-0005-0000-0000-0000CD240000}"/>
    <cellStyle name="5_tabellen_teil_iii_2011_l12 2 2 6 2 3 2" xfId="26664" xr:uid="{00000000-0005-0000-0000-0000CE240000}"/>
    <cellStyle name="5_tabellen_teil_iii_2011_l12 2 2 6 2 3 2 2" xfId="40979" xr:uid="{00000000-0005-0000-0000-0000CF240000}"/>
    <cellStyle name="5_tabellen_teil_iii_2011_l12 2 2 6 2 3 3" xfId="33842" xr:uid="{00000000-0005-0000-0000-0000D0240000}"/>
    <cellStyle name="5_tabellen_teil_iii_2011_l12 2 2 6 2 4" xfId="20803" xr:uid="{00000000-0005-0000-0000-0000D1240000}"/>
    <cellStyle name="5_tabellen_teil_iii_2011_l12 2 2 6 2 4 2" xfId="27940" xr:uid="{00000000-0005-0000-0000-0000D2240000}"/>
    <cellStyle name="5_tabellen_teil_iii_2011_l12 2 2 6 2 4 2 2" xfId="42255" xr:uid="{00000000-0005-0000-0000-0000D3240000}"/>
    <cellStyle name="5_tabellen_teil_iii_2011_l12 2 2 6 2 4 3" xfId="35118" xr:uid="{00000000-0005-0000-0000-0000D4240000}"/>
    <cellStyle name="5_tabellen_teil_iii_2011_l12 2 2 6 2 5" xfId="21979" xr:uid="{00000000-0005-0000-0000-0000D5240000}"/>
    <cellStyle name="5_tabellen_teil_iii_2011_l12 2 2 6 2 5 2" xfId="36294" xr:uid="{00000000-0005-0000-0000-0000D6240000}"/>
    <cellStyle name="5_tabellen_teil_iii_2011_l12 2 2 6 2 6" xfId="29135" xr:uid="{00000000-0005-0000-0000-0000D7240000}"/>
    <cellStyle name="5_tabellen_teil_iii_2011_l12 2 2 6 3" xfId="15298" xr:uid="{00000000-0005-0000-0000-0000D8240000}"/>
    <cellStyle name="5_tabellen_teil_iii_2011_l12 2 2 6 3 2" xfId="22457" xr:uid="{00000000-0005-0000-0000-0000D9240000}"/>
    <cellStyle name="5_tabellen_teil_iii_2011_l12 2 2 6 3 2 2" xfId="36772" xr:uid="{00000000-0005-0000-0000-0000DA240000}"/>
    <cellStyle name="5_tabellen_teil_iii_2011_l12 2 2 6 3 3" xfId="29613" xr:uid="{00000000-0005-0000-0000-0000DB240000}"/>
    <cellStyle name="5_tabellen_teil_iii_2011_l12 2 2 6 4" xfId="17652" xr:uid="{00000000-0005-0000-0000-0000DC240000}"/>
    <cellStyle name="5_tabellen_teil_iii_2011_l12 2 2 6 4 2" xfId="24789" xr:uid="{00000000-0005-0000-0000-0000DD240000}"/>
    <cellStyle name="5_tabellen_teil_iii_2011_l12 2 2 6 4 2 2" xfId="39104" xr:uid="{00000000-0005-0000-0000-0000DE240000}"/>
    <cellStyle name="5_tabellen_teil_iii_2011_l12 2 2 6 4 3" xfId="31967" xr:uid="{00000000-0005-0000-0000-0000DF240000}"/>
    <cellStyle name="5_tabellen_teil_iii_2011_l12 2 3" xfId="741" xr:uid="{00000000-0005-0000-0000-0000E0240000}"/>
    <cellStyle name="5_tabellen_teil_iii_2011_l12 2 3 2" xfId="12934" xr:uid="{00000000-0005-0000-0000-0000E1240000}"/>
    <cellStyle name="5_tabellen_teil_iii_2011_l12 2 3 2 2" xfId="14812" xr:uid="{00000000-0005-0000-0000-0000E2240000}"/>
    <cellStyle name="5_tabellen_teil_iii_2011_l12 2 3 2 2 2" xfId="17175" xr:uid="{00000000-0005-0000-0000-0000E3240000}"/>
    <cellStyle name="5_tabellen_teil_iii_2011_l12 2 3 2 2 2 2" xfId="24312" xr:uid="{00000000-0005-0000-0000-0000E4240000}"/>
    <cellStyle name="5_tabellen_teil_iii_2011_l12 2 3 2 2 2 2 2" xfId="38627" xr:uid="{00000000-0005-0000-0000-0000E5240000}"/>
    <cellStyle name="5_tabellen_teil_iii_2011_l12 2 3 2 2 2 3" xfId="31490" xr:uid="{00000000-0005-0000-0000-0000E6240000}"/>
    <cellStyle name="5_tabellen_teil_iii_2011_l12 2 3 2 2 3" xfId="19529" xr:uid="{00000000-0005-0000-0000-0000E7240000}"/>
    <cellStyle name="5_tabellen_teil_iii_2011_l12 2 3 2 2 3 2" xfId="26666" xr:uid="{00000000-0005-0000-0000-0000E8240000}"/>
    <cellStyle name="5_tabellen_teil_iii_2011_l12 2 3 2 2 3 2 2" xfId="40981" xr:uid="{00000000-0005-0000-0000-0000E9240000}"/>
    <cellStyle name="5_tabellen_teil_iii_2011_l12 2 3 2 2 3 3" xfId="33844" xr:uid="{00000000-0005-0000-0000-0000EA240000}"/>
    <cellStyle name="5_tabellen_teil_iii_2011_l12 2 3 2 2 4" xfId="20805" xr:uid="{00000000-0005-0000-0000-0000EB240000}"/>
    <cellStyle name="5_tabellen_teil_iii_2011_l12 2 3 2 2 4 2" xfId="27942" xr:uid="{00000000-0005-0000-0000-0000EC240000}"/>
    <cellStyle name="5_tabellen_teil_iii_2011_l12 2 3 2 2 4 2 2" xfId="42257" xr:uid="{00000000-0005-0000-0000-0000ED240000}"/>
    <cellStyle name="5_tabellen_teil_iii_2011_l12 2 3 2 2 4 3" xfId="35120" xr:uid="{00000000-0005-0000-0000-0000EE240000}"/>
    <cellStyle name="5_tabellen_teil_iii_2011_l12 2 3 2 2 5" xfId="21981" xr:uid="{00000000-0005-0000-0000-0000EF240000}"/>
    <cellStyle name="5_tabellen_teil_iii_2011_l12 2 3 2 2 5 2" xfId="36296" xr:uid="{00000000-0005-0000-0000-0000F0240000}"/>
    <cellStyle name="5_tabellen_teil_iii_2011_l12 2 3 2 2 6" xfId="29137" xr:uid="{00000000-0005-0000-0000-0000F1240000}"/>
    <cellStyle name="5_tabellen_teil_iii_2011_l12 2 3 2 3" xfId="15303" xr:uid="{00000000-0005-0000-0000-0000F2240000}"/>
    <cellStyle name="5_tabellen_teil_iii_2011_l12 2 3 2 3 2" xfId="22462" xr:uid="{00000000-0005-0000-0000-0000F3240000}"/>
    <cellStyle name="5_tabellen_teil_iii_2011_l12 2 3 2 3 2 2" xfId="36777" xr:uid="{00000000-0005-0000-0000-0000F4240000}"/>
    <cellStyle name="5_tabellen_teil_iii_2011_l12 2 3 2 3 3" xfId="29618" xr:uid="{00000000-0005-0000-0000-0000F5240000}"/>
    <cellStyle name="5_tabellen_teil_iii_2011_l12 2 3 2 4" xfId="17657" xr:uid="{00000000-0005-0000-0000-0000F6240000}"/>
    <cellStyle name="5_tabellen_teil_iii_2011_l12 2 3 2 4 2" xfId="24794" xr:uid="{00000000-0005-0000-0000-0000F7240000}"/>
    <cellStyle name="5_tabellen_teil_iii_2011_l12 2 3 2 4 2 2" xfId="39109" xr:uid="{00000000-0005-0000-0000-0000F8240000}"/>
    <cellStyle name="5_tabellen_teil_iii_2011_l12 2 3 2 4 3" xfId="31972" xr:uid="{00000000-0005-0000-0000-0000F9240000}"/>
    <cellStyle name="5_tabellen_teil_iii_2011_l12 2 4" xfId="742" xr:uid="{00000000-0005-0000-0000-0000FA240000}"/>
    <cellStyle name="5_tabellen_teil_iii_2011_l12 2 4 2" xfId="12935" xr:uid="{00000000-0005-0000-0000-0000FB240000}"/>
    <cellStyle name="5_tabellen_teil_iii_2011_l12 2 4 2 2" xfId="14144" xr:uid="{00000000-0005-0000-0000-0000FC240000}"/>
    <cellStyle name="5_tabellen_teil_iii_2011_l12 2 4 2 2 2" xfId="16513" xr:uid="{00000000-0005-0000-0000-0000FD240000}"/>
    <cellStyle name="5_tabellen_teil_iii_2011_l12 2 4 2 2 2 2" xfId="23672" xr:uid="{00000000-0005-0000-0000-0000FE240000}"/>
    <cellStyle name="5_tabellen_teil_iii_2011_l12 2 4 2 2 2 2 2" xfId="37987" xr:uid="{00000000-0005-0000-0000-0000FF240000}"/>
    <cellStyle name="5_tabellen_teil_iii_2011_l12 2 4 2 2 2 3" xfId="30828" xr:uid="{00000000-0005-0000-0000-000000250000}"/>
    <cellStyle name="5_tabellen_teil_iii_2011_l12 2 4 2 2 3" xfId="18867" xr:uid="{00000000-0005-0000-0000-000001250000}"/>
    <cellStyle name="5_tabellen_teil_iii_2011_l12 2 4 2 2 3 2" xfId="26004" xr:uid="{00000000-0005-0000-0000-000002250000}"/>
    <cellStyle name="5_tabellen_teil_iii_2011_l12 2 4 2 2 3 2 2" xfId="40319" xr:uid="{00000000-0005-0000-0000-000003250000}"/>
    <cellStyle name="5_tabellen_teil_iii_2011_l12 2 4 2 2 3 3" xfId="33182" xr:uid="{00000000-0005-0000-0000-000004250000}"/>
    <cellStyle name="5_tabellen_teil_iii_2011_l12 2 4 2 2 4" xfId="20201" xr:uid="{00000000-0005-0000-0000-000005250000}"/>
    <cellStyle name="5_tabellen_teil_iii_2011_l12 2 4 2 2 4 2" xfId="27338" xr:uid="{00000000-0005-0000-0000-000006250000}"/>
    <cellStyle name="5_tabellen_teil_iii_2011_l12 2 4 2 2 4 2 2" xfId="41653" xr:uid="{00000000-0005-0000-0000-000007250000}"/>
    <cellStyle name="5_tabellen_teil_iii_2011_l12 2 4 2 2 4 3" xfId="34516" xr:uid="{00000000-0005-0000-0000-000008250000}"/>
    <cellStyle name="5_tabellen_teil_iii_2011_l12 2 4 2 2 5" xfId="21416" xr:uid="{00000000-0005-0000-0000-000009250000}"/>
    <cellStyle name="5_tabellen_teil_iii_2011_l12 2 4 2 2 5 2" xfId="35731" xr:uid="{00000000-0005-0000-0000-00000A250000}"/>
    <cellStyle name="5_tabellen_teil_iii_2011_l12 2 4 2 2 6" xfId="28553" xr:uid="{00000000-0005-0000-0000-00000B250000}"/>
    <cellStyle name="5_tabellen_teil_iii_2011_l12 2 4 2 3" xfId="15304" xr:uid="{00000000-0005-0000-0000-00000C250000}"/>
    <cellStyle name="5_tabellen_teil_iii_2011_l12 2 4 2 3 2" xfId="22463" xr:uid="{00000000-0005-0000-0000-00000D250000}"/>
    <cellStyle name="5_tabellen_teil_iii_2011_l12 2 4 2 3 2 2" xfId="36778" xr:uid="{00000000-0005-0000-0000-00000E250000}"/>
    <cellStyle name="5_tabellen_teil_iii_2011_l12 2 4 2 3 3" xfId="29619" xr:uid="{00000000-0005-0000-0000-00000F250000}"/>
    <cellStyle name="5_tabellen_teil_iii_2011_l12 2 4 2 4" xfId="17658" xr:uid="{00000000-0005-0000-0000-000010250000}"/>
    <cellStyle name="5_tabellen_teil_iii_2011_l12 2 4 2 4 2" xfId="24795" xr:uid="{00000000-0005-0000-0000-000011250000}"/>
    <cellStyle name="5_tabellen_teil_iii_2011_l12 2 4 2 4 2 2" xfId="39110" xr:uid="{00000000-0005-0000-0000-000012250000}"/>
    <cellStyle name="5_tabellen_teil_iii_2011_l12 2 4 2 4 3" xfId="31973" xr:uid="{00000000-0005-0000-0000-000013250000}"/>
    <cellStyle name="5_tabellen_teil_iii_2011_l12 2 5" xfId="743" xr:uid="{00000000-0005-0000-0000-000014250000}"/>
    <cellStyle name="5_tabellen_teil_iii_2011_l12 2 5 2" xfId="12936" xr:uid="{00000000-0005-0000-0000-000015250000}"/>
    <cellStyle name="5_tabellen_teil_iii_2011_l12 2 5 2 2" xfId="14811" xr:uid="{00000000-0005-0000-0000-000016250000}"/>
    <cellStyle name="5_tabellen_teil_iii_2011_l12 2 5 2 2 2" xfId="17174" xr:uid="{00000000-0005-0000-0000-000017250000}"/>
    <cellStyle name="5_tabellen_teil_iii_2011_l12 2 5 2 2 2 2" xfId="24311" xr:uid="{00000000-0005-0000-0000-000018250000}"/>
    <cellStyle name="5_tabellen_teil_iii_2011_l12 2 5 2 2 2 2 2" xfId="38626" xr:uid="{00000000-0005-0000-0000-000019250000}"/>
    <cellStyle name="5_tabellen_teil_iii_2011_l12 2 5 2 2 2 3" xfId="31489" xr:uid="{00000000-0005-0000-0000-00001A250000}"/>
    <cellStyle name="5_tabellen_teil_iii_2011_l12 2 5 2 2 3" xfId="19528" xr:uid="{00000000-0005-0000-0000-00001B250000}"/>
    <cellStyle name="5_tabellen_teil_iii_2011_l12 2 5 2 2 3 2" xfId="26665" xr:uid="{00000000-0005-0000-0000-00001C250000}"/>
    <cellStyle name="5_tabellen_teil_iii_2011_l12 2 5 2 2 3 2 2" xfId="40980" xr:uid="{00000000-0005-0000-0000-00001D250000}"/>
    <cellStyle name="5_tabellen_teil_iii_2011_l12 2 5 2 2 3 3" xfId="33843" xr:uid="{00000000-0005-0000-0000-00001E250000}"/>
    <cellStyle name="5_tabellen_teil_iii_2011_l12 2 5 2 2 4" xfId="20804" xr:uid="{00000000-0005-0000-0000-00001F250000}"/>
    <cellStyle name="5_tabellen_teil_iii_2011_l12 2 5 2 2 4 2" xfId="27941" xr:uid="{00000000-0005-0000-0000-000020250000}"/>
    <cellStyle name="5_tabellen_teil_iii_2011_l12 2 5 2 2 4 2 2" xfId="42256" xr:uid="{00000000-0005-0000-0000-000021250000}"/>
    <cellStyle name="5_tabellen_teil_iii_2011_l12 2 5 2 2 4 3" xfId="35119" xr:uid="{00000000-0005-0000-0000-000022250000}"/>
    <cellStyle name="5_tabellen_teil_iii_2011_l12 2 5 2 2 5" xfId="21980" xr:uid="{00000000-0005-0000-0000-000023250000}"/>
    <cellStyle name="5_tabellen_teil_iii_2011_l12 2 5 2 2 5 2" xfId="36295" xr:uid="{00000000-0005-0000-0000-000024250000}"/>
    <cellStyle name="5_tabellen_teil_iii_2011_l12 2 5 2 2 6" xfId="29136" xr:uid="{00000000-0005-0000-0000-000025250000}"/>
    <cellStyle name="5_tabellen_teil_iii_2011_l12 2 5 2 3" xfId="15305" xr:uid="{00000000-0005-0000-0000-000026250000}"/>
    <cellStyle name="5_tabellen_teil_iii_2011_l12 2 5 2 3 2" xfId="22464" xr:uid="{00000000-0005-0000-0000-000027250000}"/>
    <cellStyle name="5_tabellen_teil_iii_2011_l12 2 5 2 3 2 2" xfId="36779" xr:uid="{00000000-0005-0000-0000-000028250000}"/>
    <cellStyle name="5_tabellen_teil_iii_2011_l12 2 5 2 3 3" xfId="29620" xr:uid="{00000000-0005-0000-0000-000029250000}"/>
    <cellStyle name="5_tabellen_teil_iii_2011_l12 2 5 2 4" xfId="17659" xr:uid="{00000000-0005-0000-0000-00002A250000}"/>
    <cellStyle name="5_tabellen_teil_iii_2011_l12 2 5 2 4 2" xfId="24796" xr:uid="{00000000-0005-0000-0000-00002B250000}"/>
    <cellStyle name="5_tabellen_teil_iii_2011_l12 2 5 2 4 2 2" xfId="39111" xr:uid="{00000000-0005-0000-0000-00002C250000}"/>
    <cellStyle name="5_tabellen_teil_iii_2011_l12 2 5 2 4 3" xfId="31974" xr:uid="{00000000-0005-0000-0000-00002D250000}"/>
    <cellStyle name="5_tabellen_teil_iii_2011_l12 2 6" xfId="744" xr:uid="{00000000-0005-0000-0000-00002E250000}"/>
    <cellStyle name="5_tabellen_teil_iii_2011_l12 2 6 2" xfId="12937" xr:uid="{00000000-0005-0000-0000-00002F250000}"/>
    <cellStyle name="5_tabellen_teil_iii_2011_l12 2 6 2 2" xfId="14243" xr:uid="{00000000-0005-0000-0000-000030250000}"/>
    <cellStyle name="5_tabellen_teil_iii_2011_l12 2 6 2 2 2" xfId="16612" xr:uid="{00000000-0005-0000-0000-000031250000}"/>
    <cellStyle name="5_tabellen_teil_iii_2011_l12 2 6 2 2 2 2" xfId="23771" xr:uid="{00000000-0005-0000-0000-000032250000}"/>
    <cellStyle name="5_tabellen_teil_iii_2011_l12 2 6 2 2 2 2 2" xfId="38086" xr:uid="{00000000-0005-0000-0000-000033250000}"/>
    <cellStyle name="5_tabellen_teil_iii_2011_l12 2 6 2 2 2 3" xfId="30927" xr:uid="{00000000-0005-0000-0000-000034250000}"/>
    <cellStyle name="5_tabellen_teil_iii_2011_l12 2 6 2 2 3" xfId="18966" xr:uid="{00000000-0005-0000-0000-000035250000}"/>
    <cellStyle name="5_tabellen_teil_iii_2011_l12 2 6 2 2 3 2" xfId="26103" xr:uid="{00000000-0005-0000-0000-000036250000}"/>
    <cellStyle name="5_tabellen_teil_iii_2011_l12 2 6 2 2 3 2 2" xfId="40418" xr:uid="{00000000-0005-0000-0000-000037250000}"/>
    <cellStyle name="5_tabellen_teil_iii_2011_l12 2 6 2 2 3 3" xfId="33281" xr:uid="{00000000-0005-0000-0000-000038250000}"/>
    <cellStyle name="5_tabellen_teil_iii_2011_l12 2 6 2 2 4" xfId="20299" xr:uid="{00000000-0005-0000-0000-000039250000}"/>
    <cellStyle name="5_tabellen_teil_iii_2011_l12 2 6 2 2 4 2" xfId="27436" xr:uid="{00000000-0005-0000-0000-00003A250000}"/>
    <cellStyle name="5_tabellen_teil_iii_2011_l12 2 6 2 2 4 2 2" xfId="41751" xr:uid="{00000000-0005-0000-0000-00003B250000}"/>
    <cellStyle name="5_tabellen_teil_iii_2011_l12 2 6 2 2 4 3" xfId="34614" xr:uid="{00000000-0005-0000-0000-00003C250000}"/>
    <cellStyle name="5_tabellen_teil_iii_2011_l12 2 6 2 2 5" xfId="21514" xr:uid="{00000000-0005-0000-0000-00003D250000}"/>
    <cellStyle name="5_tabellen_teil_iii_2011_l12 2 6 2 2 5 2" xfId="35829" xr:uid="{00000000-0005-0000-0000-00003E250000}"/>
    <cellStyle name="5_tabellen_teil_iii_2011_l12 2 6 2 2 6" xfId="28651" xr:uid="{00000000-0005-0000-0000-00003F250000}"/>
    <cellStyle name="5_tabellen_teil_iii_2011_l12 2 6 2 3" xfId="15306" xr:uid="{00000000-0005-0000-0000-000040250000}"/>
    <cellStyle name="5_tabellen_teil_iii_2011_l12 2 6 2 3 2" xfId="22465" xr:uid="{00000000-0005-0000-0000-000041250000}"/>
    <cellStyle name="5_tabellen_teil_iii_2011_l12 2 6 2 3 2 2" xfId="36780" xr:uid="{00000000-0005-0000-0000-000042250000}"/>
    <cellStyle name="5_tabellen_teil_iii_2011_l12 2 6 2 3 3" xfId="29621" xr:uid="{00000000-0005-0000-0000-000043250000}"/>
    <cellStyle name="5_tabellen_teil_iii_2011_l12 2 6 2 4" xfId="17660" xr:uid="{00000000-0005-0000-0000-000044250000}"/>
    <cellStyle name="5_tabellen_teil_iii_2011_l12 2 6 2 4 2" xfId="24797" xr:uid="{00000000-0005-0000-0000-000045250000}"/>
    <cellStyle name="5_tabellen_teil_iii_2011_l12 2 6 2 4 2 2" xfId="39112" xr:uid="{00000000-0005-0000-0000-000046250000}"/>
    <cellStyle name="5_tabellen_teil_iii_2011_l12 2 6 2 4 3" xfId="31975" xr:uid="{00000000-0005-0000-0000-000047250000}"/>
    <cellStyle name="5_tabellen_teil_iii_2011_l12 2 7" xfId="12928" xr:uid="{00000000-0005-0000-0000-000048250000}"/>
    <cellStyle name="5_tabellen_teil_iii_2011_l12 2 7 2" xfId="14225" xr:uid="{00000000-0005-0000-0000-000049250000}"/>
    <cellStyle name="5_tabellen_teil_iii_2011_l12 2 7 2 2" xfId="16594" xr:uid="{00000000-0005-0000-0000-00004A250000}"/>
    <cellStyle name="5_tabellen_teil_iii_2011_l12 2 7 2 2 2" xfId="23753" xr:uid="{00000000-0005-0000-0000-00004B250000}"/>
    <cellStyle name="5_tabellen_teil_iii_2011_l12 2 7 2 2 2 2" xfId="38068" xr:uid="{00000000-0005-0000-0000-00004C250000}"/>
    <cellStyle name="5_tabellen_teil_iii_2011_l12 2 7 2 2 3" xfId="30909" xr:uid="{00000000-0005-0000-0000-00004D250000}"/>
    <cellStyle name="5_tabellen_teil_iii_2011_l12 2 7 2 3" xfId="18948" xr:uid="{00000000-0005-0000-0000-00004E250000}"/>
    <cellStyle name="5_tabellen_teil_iii_2011_l12 2 7 2 3 2" xfId="26085" xr:uid="{00000000-0005-0000-0000-00004F250000}"/>
    <cellStyle name="5_tabellen_teil_iii_2011_l12 2 7 2 3 2 2" xfId="40400" xr:uid="{00000000-0005-0000-0000-000050250000}"/>
    <cellStyle name="5_tabellen_teil_iii_2011_l12 2 7 2 3 3" xfId="33263" xr:uid="{00000000-0005-0000-0000-000051250000}"/>
    <cellStyle name="5_tabellen_teil_iii_2011_l12 2 7 2 4" xfId="20281" xr:uid="{00000000-0005-0000-0000-000052250000}"/>
    <cellStyle name="5_tabellen_teil_iii_2011_l12 2 7 2 4 2" xfId="27418" xr:uid="{00000000-0005-0000-0000-000053250000}"/>
    <cellStyle name="5_tabellen_teil_iii_2011_l12 2 7 2 4 2 2" xfId="41733" xr:uid="{00000000-0005-0000-0000-000054250000}"/>
    <cellStyle name="5_tabellen_teil_iii_2011_l12 2 7 2 4 3" xfId="34596" xr:uid="{00000000-0005-0000-0000-000055250000}"/>
    <cellStyle name="5_tabellen_teil_iii_2011_l12 2 7 2 5" xfId="21496" xr:uid="{00000000-0005-0000-0000-000056250000}"/>
    <cellStyle name="5_tabellen_teil_iii_2011_l12 2 7 2 5 2" xfId="35811" xr:uid="{00000000-0005-0000-0000-000057250000}"/>
    <cellStyle name="5_tabellen_teil_iii_2011_l12 2 7 2 6" xfId="28633" xr:uid="{00000000-0005-0000-0000-000058250000}"/>
    <cellStyle name="5_tabellen_teil_iii_2011_l12 2 7 3" xfId="15297" xr:uid="{00000000-0005-0000-0000-000059250000}"/>
    <cellStyle name="5_tabellen_teil_iii_2011_l12 2 7 3 2" xfId="22456" xr:uid="{00000000-0005-0000-0000-00005A250000}"/>
    <cellStyle name="5_tabellen_teil_iii_2011_l12 2 7 3 2 2" xfId="36771" xr:uid="{00000000-0005-0000-0000-00005B250000}"/>
    <cellStyle name="5_tabellen_teil_iii_2011_l12 2 7 3 3" xfId="29612" xr:uid="{00000000-0005-0000-0000-00005C250000}"/>
    <cellStyle name="5_tabellen_teil_iii_2011_l12 2 7 4" xfId="17651" xr:uid="{00000000-0005-0000-0000-00005D250000}"/>
    <cellStyle name="5_tabellen_teil_iii_2011_l12 2 7 4 2" xfId="24788" xr:uid="{00000000-0005-0000-0000-00005E250000}"/>
    <cellStyle name="5_tabellen_teil_iii_2011_l12 2 7 4 2 2" xfId="39103" xr:uid="{00000000-0005-0000-0000-00005F250000}"/>
    <cellStyle name="5_tabellen_teil_iii_2011_l12 2 7 4 3" xfId="31966" xr:uid="{00000000-0005-0000-0000-000060250000}"/>
    <cellStyle name="5_tabellen_teil_iii_2011_l12 3" xfId="745" xr:uid="{00000000-0005-0000-0000-000061250000}"/>
    <cellStyle name="5_tabellen_teil_iii_2011_l12 3 2" xfId="746" xr:uid="{00000000-0005-0000-0000-000062250000}"/>
    <cellStyle name="5_tabellen_teil_iii_2011_l12 3 2 2" xfId="12939" xr:uid="{00000000-0005-0000-0000-000063250000}"/>
    <cellStyle name="5_tabellen_teil_iii_2011_l12 3 2 2 2" xfId="14230" xr:uid="{00000000-0005-0000-0000-000064250000}"/>
    <cellStyle name="5_tabellen_teil_iii_2011_l12 3 2 2 2 2" xfId="16599" xr:uid="{00000000-0005-0000-0000-000065250000}"/>
    <cellStyle name="5_tabellen_teil_iii_2011_l12 3 2 2 2 2 2" xfId="23758" xr:uid="{00000000-0005-0000-0000-000066250000}"/>
    <cellStyle name="5_tabellen_teil_iii_2011_l12 3 2 2 2 2 2 2" xfId="38073" xr:uid="{00000000-0005-0000-0000-000067250000}"/>
    <cellStyle name="5_tabellen_teil_iii_2011_l12 3 2 2 2 2 3" xfId="30914" xr:uid="{00000000-0005-0000-0000-000068250000}"/>
    <cellStyle name="5_tabellen_teil_iii_2011_l12 3 2 2 2 3" xfId="18953" xr:uid="{00000000-0005-0000-0000-000069250000}"/>
    <cellStyle name="5_tabellen_teil_iii_2011_l12 3 2 2 2 3 2" xfId="26090" xr:uid="{00000000-0005-0000-0000-00006A250000}"/>
    <cellStyle name="5_tabellen_teil_iii_2011_l12 3 2 2 2 3 2 2" xfId="40405" xr:uid="{00000000-0005-0000-0000-00006B250000}"/>
    <cellStyle name="5_tabellen_teil_iii_2011_l12 3 2 2 2 3 3" xfId="33268" xr:uid="{00000000-0005-0000-0000-00006C250000}"/>
    <cellStyle name="5_tabellen_teil_iii_2011_l12 3 2 2 2 4" xfId="20286" xr:uid="{00000000-0005-0000-0000-00006D250000}"/>
    <cellStyle name="5_tabellen_teil_iii_2011_l12 3 2 2 2 4 2" xfId="27423" xr:uid="{00000000-0005-0000-0000-00006E250000}"/>
    <cellStyle name="5_tabellen_teil_iii_2011_l12 3 2 2 2 4 2 2" xfId="41738" xr:uid="{00000000-0005-0000-0000-00006F250000}"/>
    <cellStyle name="5_tabellen_teil_iii_2011_l12 3 2 2 2 4 3" xfId="34601" xr:uid="{00000000-0005-0000-0000-000070250000}"/>
    <cellStyle name="5_tabellen_teil_iii_2011_l12 3 2 2 2 5" xfId="21501" xr:uid="{00000000-0005-0000-0000-000071250000}"/>
    <cellStyle name="5_tabellen_teil_iii_2011_l12 3 2 2 2 5 2" xfId="35816" xr:uid="{00000000-0005-0000-0000-000072250000}"/>
    <cellStyle name="5_tabellen_teil_iii_2011_l12 3 2 2 2 6" xfId="28638" xr:uid="{00000000-0005-0000-0000-000073250000}"/>
    <cellStyle name="5_tabellen_teil_iii_2011_l12 3 2 2 3" xfId="15308" xr:uid="{00000000-0005-0000-0000-000074250000}"/>
    <cellStyle name="5_tabellen_teil_iii_2011_l12 3 2 2 3 2" xfId="22467" xr:uid="{00000000-0005-0000-0000-000075250000}"/>
    <cellStyle name="5_tabellen_teil_iii_2011_l12 3 2 2 3 2 2" xfId="36782" xr:uid="{00000000-0005-0000-0000-000076250000}"/>
    <cellStyle name="5_tabellen_teil_iii_2011_l12 3 2 2 3 3" xfId="29623" xr:uid="{00000000-0005-0000-0000-000077250000}"/>
    <cellStyle name="5_tabellen_teil_iii_2011_l12 3 2 2 4" xfId="17662" xr:uid="{00000000-0005-0000-0000-000078250000}"/>
    <cellStyle name="5_tabellen_teil_iii_2011_l12 3 2 2 4 2" xfId="24799" xr:uid="{00000000-0005-0000-0000-000079250000}"/>
    <cellStyle name="5_tabellen_teil_iii_2011_l12 3 2 2 4 2 2" xfId="39114" xr:uid="{00000000-0005-0000-0000-00007A250000}"/>
    <cellStyle name="5_tabellen_teil_iii_2011_l12 3 2 2 4 3" xfId="31977" xr:uid="{00000000-0005-0000-0000-00007B250000}"/>
    <cellStyle name="5_tabellen_teil_iii_2011_l12 3 3" xfId="747" xr:uid="{00000000-0005-0000-0000-00007C250000}"/>
    <cellStyle name="5_tabellen_teil_iii_2011_l12 3 3 2" xfId="12940" xr:uid="{00000000-0005-0000-0000-00007D250000}"/>
    <cellStyle name="5_tabellen_teil_iii_2011_l12 3 3 2 2" xfId="14799" xr:uid="{00000000-0005-0000-0000-00007E250000}"/>
    <cellStyle name="5_tabellen_teil_iii_2011_l12 3 3 2 2 2" xfId="17162" xr:uid="{00000000-0005-0000-0000-00007F250000}"/>
    <cellStyle name="5_tabellen_teil_iii_2011_l12 3 3 2 2 2 2" xfId="24299" xr:uid="{00000000-0005-0000-0000-000080250000}"/>
    <cellStyle name="5_tabellen_teil_iii_2011_l12 3 3 2 2 2 2 2" xfId="38614" xr:uid="{00000000-0005-0000-0000-000081250000}"/>
    <cellStyle name="5_tabellen_teil_iii_2011_l12 3 3 2 2 2 3" xfId="31477" xr:uid="{00000000-0005-0000-0000-000082250000}"/>
    <cellStyle name="5_tabellen_teil_iii_2011_l12 3 3 2 2 3" xfId="19516" xr:uid="{00000000-0005-0000-0000-000083250000}"/>
    <cellStyle name="5_tabellen_teil_iii_2011_l12 3 3 2 2 3 2" xfId="26653" xr:uid="{00000000-0005-0000-0000-000084250000}"/>
    <cellStyle name="5_tabellen_teil_iii_2011_l12 3 3 2 2 3 2 2" xfId="40968" xr:uid="{00000000-0005-0000-0000-000085250000}"/>
    <cellStyle name="5_tabellen_teil_iii_2011_l12 3 3 2 2 3 3" xfId="33831" xr:uid="{00000000-0005-0000-0000-000086250000}"/>
    <cellStyle name="5_tabellen_teil_iii_2011_l12 3 3 2 2 4" xfId="20792" xr:uid="{00000000-0005-0000-0000-000087250000}"/>
    <cellStyle name="5_tabellen_teil_iii_2011_l12 3 3 2 2 4 2" xfId="27929" xr:uid="{00000000-0005-0000-0000-000088250000}"/>
    <cellStyle name="5_tabellen_teil_iii_2011_l12 3 3 2 2 4 2 2" xfId="42244" xr:uid="{00000000-0005-0000-0000-000089250000}"/>
    <cellStyle name="5_tabellen_teil_iii_2011_l12 3 3 2 2 4 3" xfId="35107" xr:uid="{00000000-0005-0000-0000-00008A250000}"/>
    <cellStyle name="5_tabellen_teil_iii_2011_l12 3 3 2 2 5" xfId="21968" xr:uid="{00000000-0005-0000-0000-00008B250000}"/>
    <cellStyle name="5_tabellen_teil_iii_2011_l12 3 3 2 2 5 2" xfId="36283" xr:uid="{00000000-0005-0000-0000-00008C250000}"/>
    <cellStyle name="5_tabellen_teil_iii_2011_l12 3 3 2 2 6" xfId="29124" xr:uid="{00000000-0005-0000-0000-00008D250000}"/>
    <cellStyle name="5_tabellen_teil_iii_2011_l12 3 3 2 3" xfId="15309" xr:uid="{00000000-0005-0000-0000-00008E250000}"/>
    <cellStyle name="5_tabellen_teil_iii_2011_l12 3 3 2 3 2" xfId="22468" xr:uid="{00000000-0005-0000-0000-00008F250000}"/>
    <cellStyle name="5_tabellen_teil_iii_2011_l12 3 3 2 3 2 2" xfId="36783" xr:uid="{00000000-0005-0000-0000-000090250000}"/>
    <cellStyle name="5_tabellen_teil_iii_2011_l12 3 3 2 3 3" xfId="29624" xr:uid="{00000000-0005-0000-0000-000091250000}"/>
    <cellStyle name="5_tabellen_teil_iii_2011_l12 3 3 2 4" xfId="17663" xr:uid="{00000000-0005-0000-0000-000092250000}"/>
    <cellStyle name="5_tabellen_teil_iii_2011_l12 3 3 2 4 2" xfId="24800" xr:uid="{00000000-0005-0000-0000-000093250000}"/>
    <cellStyle name="5_tabellen_teil_iii_2011_l12 3 3 2 4 2 2" xfId="39115" xr:uid="{00000000-0005-0000-0000-000094250000}"/>
    <cellStyle name="5_tabellen_teil_iii_2011_l12 3 3 2 4 3" xfId="31978" xr:uid="{00000000-0005-0000-0000-000095250000}"/>
    <cellStyle name="5_tabellen_teil_iii_2011_l12 3 4" xfId="748" xr:uid="{00000000-0005-0000-0000-000096250000}"/>
    <cellStyle name="5_tabellen_teil_iii_2011_l12 3 4 2" xfId="12941" xr:uid="{00000000-0005-0000-0000-000097250000}"/>
    <cellStyle name="5_tabellen_teil_iii_2011_l12 3 4 2 2" xfId="14808" xr:uid="{00000000-0005-0000-0000-000098250000}"/>
    <cellStyle name="5_tabellen_teil_iii_2011_l12 3 4 2 2 2" xfId="17171" xr:uid="{00000000-0005-0000-0000-000099250000}"/>
    <cellStyle name="5_tabellen_teil_iii_2011_l12 3 4 2 2 2 2" xfId="24308" xr:uid="{00000000-0005-0000-0000-00009A250000}"/>
    <cellStyle name="5_tabellen_teil_iii_2011_l12 3 4 2 2 2 2 2" xfId="38623" xr:uid="{00000000-0005-0000-0000-00009B250000}"/>
    <cellStyle name="5_tabellen_teil_iii_2011_l12 3 4 2 2 2 3" xfId="31486" xr:uid="{00000000-0005-0000-0000-00009C250000}"/>
    <cellStyle name="5_tabellen_teil_iii_2011_l12 3 4 2 2 3" xfId="19525" xr:uid="{00000000-0005-0000-0000-00009D250000}"/>
    <cellStyle name="5_tabellen_teil_iii_2011_l12 3 4 2 2 3 2" xfId="26662" xr:uid="{00000000-0005-0000-0000-00009E250000}"/>
    <cellStyle name="5_tabellen_teil_iii_2011_l12 3 4 2 2 3 2 2" xfId="40977" xr:uid="{00000000-0005-0000-0000-00009F250000}"/>
    <cellStyle name="5_tabellen_teil_iii_2011_l12 3 4 2 2 3 3" xfId="33840" xr:uid="{00000000-0005-0000-0000-0000A0250000}"/>
    <cellStyle name="5_tabellen_teil_iii_2011_l12 3 4 2 2 4" xfId="20801" xr:uid="{00000000-0005-0000-0000-0000A1250000}"/>
    <cellStyle name="5_tabellen_teil_iii_2011_l12 3 4 2 2 4 2" xfId="27938" xr:uid="{00000000-0005-0000-0000-0000A2250000}"/>
    <cellStyle name="5_tabellen_teil_iii_2011_l12 3 4 2 2 4 2 2" xfId="42253" xr:uid="{00000000-0005-0000-0000-0000A3250000}"/>
    <cellStyle name="5_tabellen_teil_iii_2011_l12 3 4 2 2 4 3" xfId="35116" xr:uid="{00000000-0005-0000-0000-0000A4250000}"/>
    <cellStyle name="5_tabellen_teil_iii_2011_l12 3 4 2 2 5" xfId="21977" xr:uid="{00000000-0005-0000-0000-0000A5250000}"/>
    <cellStyle name="5_tabellen_teil_iii_2011_l12 3 4 2 2 5 2" xfId="36292" xr:uid="{00000000-0005-0000-0000-0000A6250000}"/>
    <cellStyle name="5_tabellen_teil_iii_2011_l12 3 4 2 2 6" xfId="29133" xr:uid="{00000000-0005-0000-0000-0000A7250000}"/>
    <cellStyle name="5_tabellen_teil_iii_2011_l12 3 4 2 3" xfId="15310" xr:uid="{00000000-0005-0000-0000-0000A8250000}"/>
    <cellStyle name="5_tabellen_teil_iii_2011_l12 3 4 2 3 2" xfId="22469" xr:uid="{00000000-0005-0000-0000-0000A9250000}"/>
    <cellStyle name="5_tabellen_teil_iii_2011_l12 3 4 2 3 2 2" xfId="36784" xr:uid="{00000000-0005-0000-0000-0000AA250000}"/>
    <cellStyle name="5_tabellen_teil_iii_2011_l12 3 4 2 3 3" xfId="29625" xr:uid="{00000000-0005-0000-0000-0000AB250000}"/>
    <cellStyle name="5_tabellen_teil_iii_2011_l12 3 4 2 4" xfId="17664" xr:uid="{00000000-0005-0000-0000-0000AC250000}"/>
    <cellStyle name="5_tabellen_teil_iii_2011_l12 3 4 2 4 2" xfId="24801" xr:uid="{00000000-0005-0000-0000-0000AD250000}"/>
    <cellStyle name="5_tabellen_teil_iii_2011_l12 3 4 2 4 2 2" xfId="39116" xr:uid="{00000000-0005-0000-0000-0000AE250000}"/>
    <cellStyle name="5_tabellen_teil_iii_2011_l12 3 4 2 4 3" xfId="31979" xr:uid="{00000000-0005-0000-0000-0000AF250000}"/>
    <cellStyle name="5_tabellen_teil_iii_2011_l12 3 5" xfId="749" xr:uid="{00000000-0005-0000-0000-0000B0250000}"/>
    <cellStyle name="5_tabellen_teil_iii_2011_l12 3 5 2" xfId="12942" xr:uid="{00000000-0005-0000-0000-0000B1250000}"/>
    <cellStyle name="5_tabellen_teil_iii_2011_l12 3 5 2 2" xfId="14515" xr:uid="{00000000-0005-0000-0000-0000B2250000}"/>
    <cellStyle name="5_tabellen_teil_iii_2011_l12 3 5 2 2 2" xfId="16884" xr:uid="{00000000-0005-0000-0000-0000B3250000}"/>
    <cellStyle name="5_tabellen_teil_iii_2011_l12 3 5 2 2 2 2" xfId="24043" xr:uid="{00000000-0005-0000-0000-0000B4250000}"/>
    <cellStyle name="5_tabellen_teil_iii_2011_l12 3 5 2 2 2 2 2" xfId="38358" xr:uid="{00000000-0005-0000-0000-0000B5250000}"/>
    <cellStyle name="5_tabellen_teil_iii_2011_l12 3 5 2 2 2 3" xfId="31199" xr:uid="{00000000-0005-0000-0000-0000B6250000}"/>
    <cellStyle name="5_tabellen_teil_iii_2011_l12 3 5 2 2 3" xfId="19238" xr:uid="{00000000-0005-0000-0000-0000B7250000}"/>
    <cellStyle name="5_tabellen_teil_iii_2011_l12 3 5 2 2 3 2" xfId="26375" xr:uid="{00000000-0005-0000-0000-0000B8250000}"/>
    <cellStyle name="5_tabellen_teil_iii_2011_l12 3 5 2 2 3 2 2" xfId="40690" xr:uid="{00000000-0005-0000-0000-0000B9250000}"/>
    <cellStyle name="5_tabellen_teil_iii_2011_l12 3 5 2 2 3 3" xfId="33553" xr:uid="{00000000-0005-0000-0000-0000BA250000}"/>
    <cellStyle name="5_tabellen_teil_iii_2011_l12 3 5 2 2 4" xfId="20539" xr:uid="{00000000-0005-0000-0000-0000BB250000}"/>
    <cellStyle name="5_tabellen_teil_iii_2011_l12 3 5 2 2 4 2" xfId="27676" xr:uid="{00000000-0005-0000-0000-0000BC250000}"/>
    <cellStyle name="5_tabellen_teil_iii_2011_l12 3 5 2 2 4 2 2" xfId="41991" xr:uid="{00000000-0005-0000-0000-0000BD250000}"/>
    <cellStyle name="5_tabellen_teil_iii_2011_l12 3 5 2 2 4 3" xfId="34854" xr:uid="{00000000-0005-0000-0000-0000BE250000}"/>
    <cellStyle name="5_tabellen_teil_iii_2011_l12 3 5 2 2 5" xfId="21754" xr:uid="{00000000-0005-0000-0000-0000BF250000}"/>
    <cellStyle name="5_tabellen_teil_iii_2011_l12 3 5 2 2 5 2" xfId="36069" xr:uid="{00000000-0005-0000-0000-0000C0250000}"/>
    <cellStyle name="5_tabellen_teil_iii_2011_l12 3 5 2 2 6" xfId="28891" xr:uid="{00000000-0005-0000-0000-0000C1250000}"/>
    <cellStyle name="5_tabellen_teil_iii_2011_l12 3 5 2 3" xfId="15311" xr:uid="{00000000-0005-0000-0000-0000C2250000}"/>
    <cellStyle name="5_tabellen_teil_iii_2011_l12 3 5 2 3 2" xfId="22470" xr:uid="{00000000-0005-0000-0000-0000C3250000}"/>
    <cellStyle name="5_tabellen_teil_iii_2011_l12 3 5 2 3 2 2" xfId="36785" xr:uid="{00000000-0005-0000-0000-0000C4250000}"/>
    <cellStyle name="5_tabellen_teil_iii_2011_l12 3 5 2 3 3" xfId="29626" xr:uid="{00000000-0005-0000-0000-0000C5250000}"/>
    <cellStyle name="5_tabellen_teil_iii_2011_l12 3 5 2 4" xfId="17665" xr:uid="{00000000-0005-0000-0000-0000C6250000}"/>
    <cellStyle name="5_tabellen_teil_iii_2011_l12 3 5 2 4 2" xfId="24802" xr:uid="{00000000-0005-0000-0000-0000C7250000}"/>
    <cellStyle name="5_tabellen_teil_iii_2011_l12 3 5 2 4 2 2" xfId="39117" xr:uid="{00000000-0005-0000-0000-0000C8250000}"/>
    <cellStyle name="5_tabellen_teil_iii_2011_l12 3 5 2 4 3" xfId="31980" xr:uid="{00000000-0005-0000-0000-0000C9250000}"/>
    <cellStyle name="5_tabellen_teil_iii_2011_l12 3 6" xfId="12938" xr:uid="{00000000-0005-0000-0000-0000CA250000}"/>
    <cellStyle name="5_tabellen_teil_iii_2011_l12 3 6 2" xfId="13872" xr:uid="{00000000-0005-0000-0000-0000CB250000}"/>
    <cellStyle name="5_tabellen_teil_iii_2011_l12 3 6 2 2" xfId="16241" xr:uid="{00000000-0005-0000-0000-0000CC250000}"/>
    <cellStyle name="5_tabellen_teil_iii_2011_l12 3 6 2 2 2" xfId="23400" xr:uid="{00000000-0005-0000-0000-0000CD250000}"/>
    <cellStyle name="5_tabellen_teil_iii_2011_l12 3 6 2 2 2 2" xfId="37715" xr:uid="{00000000-0005-0000-0000-0000CE250000}"/>
    <cellStyle name="5_tabellen_teil_iii_2011_l12 3 6 2 2 3" xfId="30556" xr:uid="{00000000-0005-0000-0000-0000CF250000}"/>
    <cellStyle name="5_tabellen_teil_iii_2011_l12 3 6 2 3" xfId="18595" xr:uid="{00000000-0005-0000-0000-0000D0250000}"/>
    <cellStyle name="5_tabellen_teil_iii_2011_l12 3 6 2 3 2" xfId="25732" xr:uid="{00000000-0005-0000-0000-0000D1250000}"/>
    <cellStyle name="5_tabellen_teil_iii_2011_l12 3 6 2 3 2 2" xfId="40047" xr:uid="{00000000-0005-0000-0000-0000D2250000}"/>
    <cellStyle name="5_tabellen_teil_iii_2011_l12 3 6 2 3 3" xfId="32910" xr:uid="{00000000-0005-0000-0000-0000D3250000}"/>
    <cellStyle name="5_tabellen_teil_iii_2011_l12 3 6 2 4" xfId="20042" xr:uid="{00000000-0005-0000-0000-0000D4250000}"/>
    <cellStyle name="5_tabellen_teil_iii_2011_l12 3 6 2 4 2" xfId="27179" xr:uid="{00000000-0005-0000-0000-0000D5250000}"/>
    <cellStyle name="5_tabellen_teil_iii_2011_l12 3 6 2 4 2 2" xfId="41494" xr:uid="{00000000-0005-0000-0000-0000D6250000}"/>
    <cellStyle name="5_tabellen_teil_iii_2011_l12 3 6 2 4 3" xfId="34357" xr:uid="{00000000-0005-0000-0000-0000D7250000}"/>
    <cellStyle name="5_tabellen_teil_iii_2011_l12 3 6 2 5" xfId="21257" xr:uid="{00000000-0005-0000-0000-0000D8250000}"/>
    <cellStyle name="5_tabellen_teil_iii_2011_l12 3 6 2 5 2" xfId="35572" xr:uid="{00000000-0005-0000-0000-0000D9250000}"/>
    <cellStyle name="5_tabellen_teil_iii_2011_l12 3 6 2 6" xfId="28394" xr:uid="{00000000-0005-0000-0000-0000DA250000}"/>
    <cellStyle name="5_tabellen_teil_iii_2011_l12 3 6 3" xfId="15307" xr:uid="{00000000-0005-0000-0000-0000DB250000}"/>
    <cellStyle name="5_tabellen_teil_iii_2011_l12 3 6 3 2" xfId="22466" xr:uid="{00000000-0005-0000-0000-0000DC250000}"/>
    <cellStyle name="5_tabellen_teil_iii_2011_l12 3 6 3 2 2" xfId="36781" xr:uid="{00000000-0005-0000-0000-0000DD250000}"/>
    <cellStyle name="5_tabellen_teil_iii_2011_l12 3 6 3 3" xfId="29622" xr:uid="{00000000-0005-0000-0000-0000DE250000}"/>
    <cellStyle name="5_tabellen_teil_iii_2011_l12 3 6 4" xfId="17661" xr:uid="{00000000-0005-0000-0000-0000DF250000}"/>
    <cellStyle name="5_tabellen_teil_iii_2011_l12 3 6 4 2" xfId="24798" xr:uid="{00000000-0005-0000-0000-0000E0250000}"/>
    <cellStyle name="5_tabellen_teil_iii_2011_l12 3 6 4 2 2" xfId="39113" xr:uid="{00000000-0005-0000-0000-0000E1250000}"/>
    <cellStyle name="5_tabellen_teil_iii_2011_l12 3 6 4 3" xfId="31976" xr:uid="{00000000-0005-0000-0000-0000E2250000}"/>
    <cellStyle name="5_tabellen_teil_iii_2011_l12 4" xfId="750" xr:uid="{00000000-0005-0000-0000-0000E3250000}"/>
    <cellStyle name="5_tabellen_teil_iii_2011_l12 4 2" xfId="751" xr:uid="{00000000-0005-0000-0000-0000E4250000}"/>
    <cellStyle name="5_tabellen_teil_iii_2011_l12 4 2 2" xfId="12944" xr:uid="{00000000-0005-0000-0000-0000E5250000}"/>
    <cellStyle name="5_tabellen_teil_iii_2011_l12 4 2 2 2" xfId="13753" xr:uid="{00000000-0005-0000-0000-0000E6250000}"/>
    <cellStyle name="5_tabellen_teil_iii_2011_l12 4 2 2 2 2" xfId="16122" xr:uid="{00000000-0005-0000-0000-0000E7250000}"/>
    <cellStyle name="5_tabellen_teil_iii_2011_l12 4 2 2 2 2 2" xfId="23281" xr:uid="{00000000-0005-0000-0000-0000E8250000}"/>
    <cellStyle name="5_tabellen_teil_iii_2011_l12 4 2 2 2 2 2 2" xfId="37596" xr:uid="{00000000-0005-0000-0000-0000E9250000}"/>
    <cellStyle name="5_tabellen_teil_iii_2011_l12 4 2 2 2 2 3" xfId="30437" xr:uid="{00000000-0005-0000-0000-0000EA250000}"/>
    <cellStyle name="5_tabellen_teil_iii_2011_l12 4 2 2 2 3" xfId="18476" xr:uid="{00000000-0005-0000-0000-0000EB250000}"/>
    <cellStyle name="5_tabellen_teil_iii_2011_l12 4 2 2 2 3 2" xfId="25613" xr:uid="{00000000-0005-0000-0000-0000EC250000}"/>
    <cellStyle name="5_tabellen_teil_iii_2011_l12 4 2 2 2 3 2 2" xfId="39928" xr:uid="{00000000-0005-0000-0000-0000ED250000}"/>
    <cellStyle name="5_tabellen_teil_iii_2011_l12 4 2 2 2 3 3" xfId="32791" xr:uid="{00000000-0005-0000-0000-0000EE250000}"/>
    <cellStyle name="5_tabellen_teil_iii_2011_l12 4 2 2 2 4" xfId="20001" xr:uid="{00000000-0005-0000-0000-0000EF250000}"/>
    <cellStyle name="5_tabellen_teil_iii_2011_l12 4 2 2 2 4 2" xfId="27138" xr:uid="{00000000-0005-0000-0000-0000F0250000}"/>
    <cellStyle name="5_tabellen_teil_iii_2011_l12 4 2 2 2 4 2 2" xfId="41453" xr:uid="{00000000-0005-0000-0000-0000F1250000}"/>
    <cellStyle name="5_tabellen_teil_iii_2011_l12 4 2 2 2 4 3" xfId="34316" xr:uid="{00000000-0005-0000-0000-0000F2250000}"/>
    <cellStyle name="5_tabellen_teil_iii_2011_l12 4 2 2 2 5" xfId="21216" xr:uid="{00000000-0005-0000-0000-0000F3250000}"/>
    <cellStyle name="5_tabellen_teil_iii_2011_l12 4 2 2 2 5 2" xfId="35531" xr:uid="{00000000-0005-0000-0000-0000F4250000}"/>
    <cellStyle name="5_tabellen_teil_iii_2011_l12 4 2 2 2 6" xfId="28353" xr:uid="{00000000-0005-0000-0000-0000F5250000}"/>
    <cellStyle name="5_tabellen_teil_iii_2011_l12 4 2 2 3" xfId="15313" xr:uid="{00000000-0005-0000-0000-0000F6250000}"/>
    <cellStyle name="5_tabellen_teil_iii_2011_l12 4 2 2 3 2" xfId="22472" xr:uid="{00000000-0005-0000-0000-0000F7250000}"/>
    <cellStyle name="5_tabellen_teil_iii_2011_l12 4 2 2 3 2 2" xfId="36787" xr:uid="{00000000-0005-0000-0000-0000F8250000}"/>
    <cellStyle name="5_tabellen_teil_iii_2011_l12 4 2 2 3 3" xfId="29628" xr:uid="{00000000-0005-0000-0000-0000F9250000}"/>
    <cellStyle name="5_tabellen_teil_iii_2011_l12 4 2 2 4" xfId="17667" xr:uid="{00000000-0005-0000-0000-0000FA250000}"/>
    <cellStyle name="5_tabellen_teil_iii_2011_l12 4 2 2 4 2" xfId="24804" xr:uid="{00000000-0005-0000-0000-0000FB250000}"/>
    <cellStyle name="5_tabellen_teil_iii_2011_l12 4 2 2 4 2 2" xfId="39119" xr:uid="{00000000-0005-0000-0000-0000FC250000}"/>
    <cellStyle name="5_tabellen_teil_iii_2011_l12 4 2 2 4 3" xfId="31982" xr:uid="{00000000-0005-0000-0000-0000FD250000}"/>
    <cellStyle name="5_tabellen_teil_iii_2011_l12 4 3" xfId="752" xr:uid="{00000000-0005-0000-0000-0000FE250000}"/>
    <cellStyle name="5_tabellen_teil_iii_2011_l12 4 3 2" xfId="12945" xr:uid="{00000000-0005-0000-0000-0000FF250000}"/>
    <cellStyle name="5_tabellen_teil_iii_2011_l12 4 3 2 2" xfId="14806" xr:uid="{00000000-0005-0000-0000-000000260000}"/>
    <cellStyle name="5_tabellen_teil_iii_2011_l12 4 3 2 2 2" xfId="17169" xr:uid="{00000000-0005-0000-0000-000001260000}"/>
    <cellStyle name="5_tabellen_teil_iii_2011_l12 4 3 2 2 2 2" xfId="24306" xr:uid="{00000000-0005-0000-0000-000002260000}"/>
    <cellStyle name="5_tabellen_teil_iii_2011_l12 4 3 2 2 2 2 2" xfId="38621" xr:uid="{00000000-0005-0000-0000-000003260000}"/>
    <cellStyle name="5_tabellen_teil_iii_2011_l12 4 3 2 2 2 3" xfId="31484" xr:uid="{00000000-0005-0000-0000-000004260000}"/>
    <cellStyle name="5_tabellen_teil_iii_2011_l12 4 3 2 2 3" xfId="19523" xr:uid="{00000000-0005-0000-0000-000005260000}"/>
    <cellStyle name="5_tabellen_teil_iii_2011_l12 4 3 2 2 3 2" xfId="26660" xr:uid="{00000000-0005-0000-0000-000006260000}"/>
    <cellStyle name="5_tabellen_teil_iii_2011_l12 4 3 2 2 3 2 2" xfId="40975" xr:uid="{00000000-0005-0000-0000-000007260000}"/>
    <cellStyle name="5_tabellen_teil_iii_2011_l12 4 3 2 2 3 3" xfId="33838" xr:uid="{00000000-0005-0000-0000-000008260000}"/>
    <cellStyle name="5_tabellen_teil_iii_2011_l12 4 3 2 2 4" xfId="20799" xr:uid="{00000000-0005-0000-0000-000009260000}"/>
    <cellStyle name="5_tabellen_teil_iii_2011_l12 4 3 2 2 4 2" xfId="27936" xr:uid="{00000000-0005-0000-0000-00000A260000}"/>
    <cellStyle name="5_tabellen_teil_iii_2011_l12 4 3 2 2 4 2 2" xfId="42251" xr:uid="{00000000-0005-0000-0000-00000B260000}"/>
    <cellStyle name="5_tabellen_teil_iii_2011_l12 4 3 2 2 4 3" xfId="35114" xr:uid="{00000000-0005-0000-0000-00000C260000}"/>
    <cellStyle name="5_tabellen_teil_iii_2011_l12 4 3 2 2 5" xfId="21975" xr:uid="{00000000-0005-0000-0000-00000D260000}"/>
    <cellStyle name="5_tabellen_teil_iii_2011_l12 4 3 2 2 5 2" xfId="36290" xr:uid="{00000000-0005-0000-0000-00000E260000}"/>
    <cellStyle name="5_tabellen_teil_iii_2011_l12 4 3 2 2 6" xfId="29131" xr:uid="{00000000-0005-0000-0000-00000F260000}"/>
    <cellStyle name="5_tabellen_teil_iii_2011_l12 4 3 2 3" xfId="15314" xr:uid="{00000000-0005-0000-0000-000010260000}"/>
    <cellStyle name="5_tabellen_teil_iii_2011_l12 4 3 2 3 2" xfId="22473" xr:uid="{00000000-0005-0000-0000-000011260000}"/>
    <cellStyle name="5_tabellen_teil_iii_2011_l12 4 3 2 3 2 2" xfId="36788" xr:uid="{00000000-0005-0000-0000-000012260000}"/>
    <cellStyle name="5_tabellen_teil_iii_2011_l12 4 3 2 3 3" xfId="29629" xr:uid="{00000000-0005-0000-0000-000013260000}"/>
    <cellStyle name="5_tabellen_teil_iii_2011_l12 4 3 2 4" xfId="17668" xr:uid="{00000000-0005-0000-0000-000014260000}"/>
    <cellStyle name="5_tabellen_teil_iii_2011_l12 4 3 2 4 2" xfId="24805" xr:uid="{00000000-0005-0000-0000-000015260000}"/>
    <cellStyle name="5_tabellen_teil_iii_2011_l12 4 3 2 4 2 2" xfId="39120" xr:uid="{00000000-0005-0000-0000-000016260000}"/>
    <cellStyle name="5_tabellen_teil_iii_2011_l12 4 3 2 4 3" xfId="31983" xr:uid="{00000000-0005-0000-0000-000017260000}"/>
    <cellStyle name="5_tabellen_teil_iii_2011_l12 4 4" xfId="753" xr:uid="{00000000-0005-0000-0000-000018260000}"/>
    <cellStyle name="5_tabellen_teil_iii_2011_l12 4 4 2" xfId="12946" xr:uid="{00000000-0005-0000-0000-000019260000}"/>
    <cellStyle name="5_tabellen_teil_iii_2011_l12 4 4 2 2" xfId="13710" xr:uid="{00000000-0005-0000-0000-00001A260000}"/>
    <cellStyle name="5_tabellen_teil_iii_2011_l12 4 4 2 2 2" xfId="16079" xr:uid="{00000000-0005-0000-0000-00001B260000}"/>
    <cellStyle name="5_tabellen_teil_iii_2011_l12 4 4 2 2 2 2" xfId="23238" xr:uid="{00000000-0005-0000-0000-00001C260000}"/>
    <cellStyle name="5_tabellen_teil_iii_2011_l12 4 4 2 2 2 2 2" xfId="37553" xr:uid="{00000000-0005-0000-0000-00001D260000}"/>
    <cellStyle name="5_tabellen_teil_iii_2011_l12 4 4 2 2 2 3" xfId="30394" xr:uid="{00000000-0005-0000-0000-00001E260000}"/>
    <cellStyle name="5_tabellen_teil_iii_2011_l12 4 4 2 2 3" xfId="18433" xr:uid="{00000000-0005-0000-0000-00001F260000}"/>
    <cellStyle name="5_tabellen_teil_iii_2011_l12 4 4 2 2 3 2" xfId="25570" xr:uid="{00000000-0005-0000-0000-000020260000}"/>
    <cellStyle name="5_tabellen_teil_iii_2011_l12 4 4 2 2 3 2 2" xfId="39885" xr:uid="{00000000-0005-0000-0000-000021260000}"/>
    <cellStyle name="5_tabellen_teil_iii_2011_l12 4 4 2 2 3 3" xfId="32748" xr:uid="{00000000-0005-0000-0000-000022260000}"/>
    <cellStyle name="5_tabellen_teil_iii_2011_l12 4 4 2 2 4" xfId="19959" xr:uid="{00000000-0005-0000-0000-000023260000}"/>
    <cellStyle name="5_tabellen_teil_iii_2011_l12 4 4 2 2 4 2" xfId="27096" xr:uid="{00000000-0005-0000-0000-000024260000}"/>
    <cellStyle name="5_tabellen_teil_iii_2011_l12 4 4 2 2 4 2 2" xfId="41411" xr:uid="{00000000-0005-0000-0000-000025260000}"/>
    <cellStyle name="5_tabellen_teil_iii_2011_l12 4 4 2 2 4 3" xfId="34274" xr:uid="{00000000-0005-0000-0000-000026260000}"/>
    <cellStyle name="5_tabellen_teil_iii_2011_l12 4 4 2 2 5" xfId="21174" xr:uid="{00000000-0005-0000-0000-000027260000}"/>
    <cellStyle name="5_tabellen_teil_iii_2011_l12 4 4 2 2 5 2" xfId="35489" xr:uid="{00000000-0005-0000-0000-000028260000}"/>
    <cellStyle name="5_tabellen_teil_iii_2011_l12 4 4 2 2 6" xfId="28311" xr:uid="{00000000-0005-0000-0000-000029260000}"/>
    <cellStyle name="5_tabellen_teil_iii_2011_l12 4 4 2 3" xfId="15315" xr:uid="{00000000-0005-0000-0000-00002A260000}"/>
    <cellStyle name="5_tabellen_teil_iii_2011_l12 4 4 2 3 2" xfId="22474" xr:uid="{00000000-0005-0000-0000-00002B260000}"/>
    <cellStyle name="5_tabellen_teil_iii_2011_l12 4 4 2 3 2 2" xfId="36789" xr:uid="{00000000-0005-0000-0000-00002C260000}"/>
    <cellStyle name="5_tabellen_teil_iii_2011_l12 4 4 2 3 3" xfId="29630" xr:uid="{00000000-0005-0000-0000-00002D260000}"/>
    <cellStyle name="5_tabellen_teil_iii_2011_l12 4 4 2 4" xfId="17669" xr:uid="{00000000-0005-0000-0000-00002E260000}"/>
    <cellStyle name="5_tabellen_teil_iii_2011_l12 4 4 2 4 2" xfId="24806" xr:uid="{00000000-0005-0000-0000-00002F260000}"/>
    <cellStyle name="5_tabellen_teil_iii_2011_l12 4 4 2 4 2 2" xfId="39121" xr:uid="{00000000-0005-0000-0000-000030260000}"/>
    <cellStyle name="5_tabellen_teil_iii_2011_l12 4 4 2 4 3" xfId="31984" xr:uid="{00000000-0005-0000-0000-000031260000}"/>
    <cellStyle name="5_tabellen_teil_iii_2011_l12 4 5" xfId="754" xr:uid="{00000000-0005-0000-0000-000032260000}"/>
    <cellStyle name="5_tabellen_teil_iii_2011_l12 4 5 2" xfId="12947" xr:uid="{00000000-0005-0000-0000-000033260000}"/>
    <cellStyle name="5_tabellen_teil_iii_2011_l12 4 5 2 2" xfId="14805" xr:uid="{00000000-0005-0000-0000-000034260000}"/>
    <cellStyle name="5_tabellen_teil_iii_2011_l12 4 5 2 2 2" xfId="17168" xr:uid="{00000000-0005-0000-0000-000035260000}"/>
    <cellStyle name="5_tabellen_teil_iii_2011_l12 4 5 2 2 2 2" xfId="24305" xr:uid="{00000000-0005-0000-0000-000036260000}"/>
    <cellStyle name="5_tabellen_teil_iii_2011_l12 4 5 2 2 2 2 2" xfId="38620" xr:uid="{00000000-0005-0000-0000-000037260000}"/>
    <cellStyle name="5_tabellen_teil_iii_2011_l12 4 5 2 2 2 3" xfId="31483" xr:uid="{00000000-0005-0000-0000-000038260000}"/>
    <cellStyle name="5_tabellen_teil_iii_2011_l12 4 5 2 2 3" xfId="19522" xr:uid="{00000000-0005-0000-0000-000039260000}"/>
    <cellStyle name="5_tabellen_teil_iii_2011_l12 4 5 2 2 3 2" xfId="26659" xr:uid="{00000000-0005-0000-0000-00003A260000}"/>
    <cellStyle name="5_tabellen_teil_iii_2011_l12 4 5 2 2 3 2 2" xfId="40974" xr:uid="{00000000-0005-0000-0000-00003B260000}"/>
    <cellStyle name="5_tabellen_teil_iii_2011_l12 4 5 2 2 3 3" xfId="33837" xr:uid="{00000000-0005-0000-0000-00003C260000}"/>
    <cellStyle name="5_tabellen_teil_iii_2011_l12 4 5 2 2 4" xfId="20798" xr:uid="{00000000-0005-0000-0000-00003D260000}"/>
    <cellStyle name="5_tabellen_teil_iii_2011_l12 4 5 2 2 4 2" xfId="27935" xr:uid="{00000000-0005-0000-0000-00003E260000}"/>
    <cellStyle name="5_tabellen_teil_iii_2011_l12 4 5 2 2 4 2 2" xfId="42250" xr:uid="{00000000-0005-0000-0000-00003F260000}"/>
    <cellStyle name="5_tabellen_teil_iii_2011_l12 4 5 2 2 4 3" xfId="35113" xr:uid="{00000000-0005-0000-0000-000040260000}"/>
    <cellStyle name="5_tabellen_teil_iii_2011_l12 4 5 2 2 5" xfId="21974" xr:uid="{00000000-0005-0000-0000-000041260000}"/>
    <cellStyle name="5_tabellen_teil_iii_2011_l12 4 5 2 2 5 2" xfId="36289" xr:uid="{00000000-0005-0000-0000-000042260000}"/>
    <cellStyle name="5_tabellen_teil_iii_2011_l12 4 5 2 2 6" xfId="29130" xr:uid="{00000000-0005-0000-0000-000043260000}"/>
    <cellStyle name="5_tabellen_teil_iii_2011_l12 4 5 2 3" xfId="15316" xr:uid="{00000000-0005-0000-0000-000044260000}"/>
    <cellStyle name="5_tabellen_teil_iii_2011_l12 4 5 2 3 2" xfId="22475" xr:uid="{00000000-0005-0000-0000-000045260000}"/>
    <cellStyle name="5_tabellen_teil_iii_2011_l12 4 5 2 3 2 2" xfId="36790" xr:uid="{00000000-0005-0000-0000-000046260000}"/>
    <cellStyle name="5_tabellen_teil_iii_2011_l12 4 5 2 3 3" xfId="29631" xr:uid="{00000000-0005-0000-0000-000047260000}"/>
    <cellStyle name="5_tabellen_teil_iii_2011_l12 4 5 2 4" xfId="17670" xr:uid="{00000000-0005-0000-0000-000048260000}"/>
    <cellStyle name="5_tabellen_teil_iii_2011_l12 4 5 2 4 2" xfId="24807" xr:uid="{00000000-0005-0000-0000-000049260000}"/>
    <cellStyle name="5_tabellen_teil_iii_2011_l12 4 5 2 4 2 2" xfId="39122" xr:uid="{00000000-0005-0000-0000-00004A260000}"/>
    <cellStyle name="5_tabellen_teil_iii_2011_l12 4 5 2 4 3" xfId="31985" xr:uid="{00000000-0005-0000-0000-00004B260000}"/>
    <cellStyle name="5_tabellen_teil_iii_2011_l12 4 6" xfId="12943" xr:uid="{00000000-0005-0000-0000-00004C260000}"/>
    <cellStyle name="5_tabellen_teil_iii_2011_l12 4 6 2" xfId="14807" xr:uid="{00000000-0005-0000-0000-00004D260000}"/>
    <cellStyle name="5_tabellen_teil_iii_2011_l12 4 6 2 2" xfId="17170" xr:uid="{00000000-0005-0000-0000-00004E260000}"/>
    <cellStyle name="5_tabellen_teil_iii_2011_l12 4 6 2 2 2" xfId="24307" xr:uid="{00000000-0005-0000-0000-00004F260000}"/>
    <cellStyle name="5_tabellen_teil_iii_2011_l12 4 6 2 2 2 2" xfId="38622" xr:uid="{00000000-0005-0000-0000-000050260000}"/>
    <cellStyle name="5_tabellen_teil_iii_2011_l12 4 6 2 2 3" xfId="31485" xr:uid="{00000000-0005-0000-0000-000051260000}"/>
    <cellStyle name="5_tabellen_teil_iii_2011_l12 4 6 2 3" xfId="19524" xr:uid="{00000000-0005-0000-0000-000052260000}"/>
    <cellStyle name="5_tabellen_teil_iii_2011_l12 4 6 2 3 2" xfId="26661" xr:uid="{00000000-0005-0000-0000-000053260000}"/>
    <cellStyle name="5_tabellen_teil_iii_2011_l12 4 6 2 3 2 2" xfId="40976" xr:uid="{00000000-0005-0000-0000-000054260000}"/>
    <cellStyle name="5_tabellen_teil_iii_2011_l12 4 6 2 3 3" xfId="33839" xr:uid="{00000000-0005-0000-0000-000055260000}"/>
    <cellStyle name="5_tabellen_teil_iii_2011_l12 4 6 2 4" xfId="20800" xr:uid="{00000000-0005-0000-0000-000056260000}"/>
    <cellStyle name="5_tabellen_teil_iii_2011_l12 4 6 2 4 2" xfId="27937" xr:uid="{00000000-0005-0000-0000-000057260000}"/>
    <cellStyle name="5_tabellen_teil_iii_2011_l12 4 6 2 4 2 2" xfId="42252" xr:uid="{00000000-0005-0000-0000-000058260000}"/>
    <cellStyle name="5_tabellen_teil_iii_2011_l12 4 6 2 4 3" xfId="35115" xr:uid="{00000000-0005-0000-0000-000059260000}"/>
    <cellStyle name="5_tabellen_teil_iii_2011_l12 4 6 2 5" xfId="21976" xr:uid="{00000000-0005-0000-0000-00005A260000}"/>
    <cellStyle name="5_tabellen_teil_iii_2011_l12 4 6 2 5 2" xfId="36291" xr:uid="{00000000-0005-0000-0000-00005B260000}"/>
    <cellStyle name="5_tabellen_teil_iii_2011_l12 4 6 2 6" xfId="29132" xr:uid="{00000000-0005-0000-0000-00005C260000}"/>
    <cellStyle name="5_tabellen_teil_iii_2011_l12 4 6 3" xfId="15312" xr:uid="{00000000-0005-0000-0000-00005D260000}"/>
    <cellStyle name="5_tabellen_teil_iii_2011_l12 4 6 3 2" xfId="22471" xr:uid="{00000000-0005-0000-0000-00005E260000}"/>
    <cellStyle name="5_tabellen_teil_iii_2011_l12 4 6 3 2 2" xfId="36786" xr:uid="{00000000-0005-0000-0000-00005F260000}"/>
    <cellStyle name="5_tabellen_teil_iii_2011_l12 4 6 3 3" xfId="29627" xr:uid="{00000000-0005-0000-0000-000060260000}"/>
    <cellStyle name="5_tabellen_teil_iii_2011_l12 4 6 4" xfId="17666" xr:uid="{00000000-0005-0000-0000-000061260000}"/>
    <cellStyle name="5_tabellen_teil_iii_2011_l12 4 6 4 2" xfId="24803" xr:uid="{00000000-0005-0000-0000-000062260000}"/>
    <cellStyle name="5_tabellen_teil_iii_2011_l12 4 6 4 2 2" xfId="39118" xr:uid="{00000000-0005-0000-0000-000063260000}"/>
    <cellStyle name="5_tabellen_teil_iii_2011_l12 4 6 4 3" xfId="31981" xr:uid="{00000000-0005-0000-0000-000064260000}"/>
    <cellStyle name="5_tabellen_teil_iii_2011_l12 5" xfId="755" xr:uid="{00000000-0005-0000-0000-000065260000}"/>
    <cellStyle name="5_tabellen_teil_iii_2011_l12 5 2" xfId="12948" xr:uid="{00000000-0005-0000-0000-000066260000}"/>
    <cellStyle name="5_tabellen_teil_iii_2011_l12 5 2 2" xfId="13769" xr:uid="{00000000-0005-0000-0000-000067260000}"/>
    <cellStyle name="5_tabellen_teil_iii_2011_l12 5 2 2 2" xfId="16138" xr:uid="{00000000-0005-0000-0000-000068260000}"/>
    <cellStyle name="5_tabellen_teil_iii_2011_l12 5 2 2 2 2" xfId="23297" xr:uid="{00000000-0005-0000-0000-000069260000}"/>
    <cellStyle name="5_tabellen_teil_iii_2011_l12 5 2 2 2 2 2" xfId="37612" xr:uid="{00000000-0005-0000-0000-00006A260000}"/>
    <cellStyle name="5_tabellen_teil_iii_2011_l12 5 2 2 2 3" xfId="30453" xr:uid="{00000000-0005-0000-0000-00006B260000}"/>
    <cellStyle name="5_tabellen_teil_iii_2011_l12 5 2 2 3" xfId="18492" xr:uid="{00000000-0005-0000-0000-00006C260000}"/>
    <cellStyle name="5_tabellen_teil_iii_2011_l12 5 2 2 3 2" xfId="25629" xr:uid="{00000000-0005-0000-0000-00006D260000}"/>
    <cellStyle name="5_tabellen_teil_iii_2011_l12 5 2 2 3 2 2" xfId="39944" xr:uid="{00000000-0005-0000-0000-00006E260000}"/>
    <cellStyle name="5_tabellen_teil_iii_2011_l12 5 2 2 3 3" xfId="32807" xr:uid="{00000000-0005-0000-0000-00006F260000}"/>
    <cellStyle name="5_tabellen_teil_iii_2011_l12 5 2 2 4" xfId="20017" xr:uid="{00000000-0005-0000-0000-000070260000}"/>
    <cellStyle name="5_tabellen_teil_iii_2011_l12 5 2 2 4 2" xfId="27154" xr:uid="{00000000-0005-0000-0000-000071260000}"/>
    <cellStyle name="5_tabellen_teil_iii_2011_l12 5 2 2 4 2 2" xfId="41469" xr:uid="{00000000-0005-0000-0000-000072260000}"/>
    <cellStyle name="5_tabellen_teil_iii_2011_l12 5 2 2 4 3" xfId="34332" xr:uid="{00000000-0005-0000-0000-000073260000}"/>
    <cellStyle name="5_tabellen_teil_iii_2011_l12 5 2 2 5" xfId="21232" xr:uid="{00000000-0005-0000-0000-000074260000}"/>
    <cellStyle name="5_tabellen_teil_iii_2011_l12 5 2 2 5 2" xfId="35547" xr:uid="{00000000-0005-0000-0000-000075260000}"/>
    <cellStyle name="5_tabellen_teil_iii_2011_l12 5 2 2 6" xfId="28369" xr:uid="{00000000-0005-0000-0000-000076260000}"/>
    <cellStyle name="5_tabellen_teil_iii_2011_l12 5 2 3" xfId="15317" xr:uid="{00000000-0005-0000-0000-000077260000}"/>
    <cellStyle name="5_tabellen_teil_iii_2011_l12 5 2 3 2" xfId="22476" xr:uid="{00000000-0005-0000-0000-000078260000}"/>
    <cellStyle name="5_tabellen_teil_iii_2011_l12 5 2 3 2 2" xfId="36791" xr:uid="{00000000-0005-0000-0000-000079260000}"/>
    <cellStyle name="5_tabellen_teil_iii_2011_l12 5 2 3 3" xfId="29632" xr:uid="{00000000-0005-0000-0000-00007A260000}"/>
    <cellStyle name="5_tabellen_teil_iii_2011_l12 5 2 4" xfId="17671" xr:uid="{00000000-0005-0000-0000-00007B260000}"/>
    <cellStyle name="5_tabellen_teil_iii_2011_l12 5 2 4 2" xfId="24808" xr:uid="{00000000-0005-0000-0000-00007C260000}"/>
    <cellStyle name="5_tabellen_teil_iii_2011_l12 5 2 4 2 2" xfId="39123" xr:uid="{00000000-0005-0000-0000-00007D260000}"/>
    <cellStyle name="5_tabellen_teil_iii_2011_l12 5 2 4 3" xfId="31986" xr:uid="{00000000-0005-0000-0000-00007E260000}"/>
    <cellStyle name="5_tabellen_teil_iii_2011_l12 6" xfId="756" xr:uid="{00000000-0005-0000-0000-00007F260000}"/>
    <cellStyle name="5_tabellen_teil_iii_2011_l12 6 2" xfId="12949" xr:uid="{00000000-0005-0000-0000-000080260000}"/>
    <cellStyle name="5_tabellen_teil_iii_2011_l12 6 2 2" xfId="14800" xr:uid="{00000000-0005-0000-0000-000081260000}"/>
    <cellStyle name="5_tabellen_teil_iii_2011_l12 6 2 2 2" xfId="17163" xr:uid="{00000000-0005-0000-0000-000082260000}"/>
    <cellStyle name="5_tabellen_teil_iii_2011_l12 6 2 2 2 2" xfId="24300" xr:uid="{00000000-0005-0000-0000-000083260000}"/>
    <cellStyle name="5_tabellen_teil_iii_2011_l12 6 2 2 2 2 2" xfId="38615" xr:uid="{00000000-0005-0000-0000-000084260000}"/>
    <cellStyle name="5_tabellen_teil_iii_2011_l12 6 2 2 2 3" xfId="31478" xr:uid="{00000000-0005-0000-0000-000085260000}"/>
    <cellStyle name="5_tabellen_teil_iii_2011_l12 6 2 2 3" xfId="19517" xr:uid="{00000000-0005-0000-0000-000086260000}"/>
    <cellStyle name="5_tabellen_teil_iii_2011_l12 6 2 2 3 2" xfId="26654" xr:uid="{00000000-0005-0000-0000-000087260000}"/>
    <cellStyle name="5_tabellen_teil_iii_2011_l12 6 2 2 3 2 2" xfId="40969" xr:uid="{00000000-0005-0000-0000-000088260000}"/>
    <cellStyle name="5_tabellen_teil_iii_2011_l12 6 2 2 3 3" xfId="33832" xr:uid="{00000000-0005-0000-0000-000089260000}"/>
    <cellStyle name="5_tabellen_teil_iii_2011_l12 6 2 2 4" xfId="20793" xr:uid="{00000000-0005-0000-0000-00008A260000}"/>
    <cellStyle name="5_tabellen_teil_iii_2011_l12 6 2 2 4 2" xfId="27930" xr:uid="{00000000-0005-0000-0000-00008B260000}"/>
    <cellStyle name="5_tabellen_teil_iii_2011_l12 6 2 2 4 2 2" xfId="42245" xr:uid="{00000000-0005-0000-0000-00008C260000}"/>
    <cellStyle name="5_tabellen_teil_iii_2011_l12 6 2 2 4 3" xfId="35108" xr:uid="{00000000-0005-0000-0000-00008D260000}"/>
    <cellStyle name="5_tabellen_teil_iii_2011_l12 6 2 2 5" xfId="21969" xr:uid="{00000000-0005-0000-0000-00008E260000}"/>
    <cellStyle name="5_tabellen_teil_iii_2011_l12 6 2 2 5 2" xfId="36284" xr:uid="{00000000-0005-0000-0000-00008F260000}"/>
    <cellStyle name="5_tabellen_teil_iii_2011_l12 6 2 2 6" xfId="29125" xr:uid="{00000000-0005-0000-0000-000090260000}"/>
    <cellStyle name="5_tabellen_teil_iii_2011_l12 6 2 3" xfId="15318" xr:uid="{00000000-0005-0000-0000-000091260000}"/>
    <cellStyle name="5_tabellen_teil_iii_2011_l12 6 2 3 2" xfId="22477" xr:uid="{00000000-0005-0000-0000-000092260000}"/>
    <cellStyle name="5_tabellen_teil_iii_2011_l12 6 2 3 2 2" xfId="36792" xr:uid="{00000000-0005-0000-0000-000093260000}"/>
    <cellStyle name="5_tabellen_teil_iii_2011_l12 6 2 3 3" xfId="29633" xr:uid="{00000000-0005-0000-0000-000094260000}"/>
    <cellStyle name="5_tabellen_teil_iii_2011_l12 6 2 4" xfId="17672" xr:uid="{00000000-0005-0000-0000-000095260000}"/>
    <cellStyle name="5_tabellen_teil_iii_2011_l12 6 2 4 2" xfId="24809" xr:uid="{00000000-0005-0000-0000-000096260000}"/>
    <cellStyle name="5_tabellen_teil_iii_2011_l12 6 2 4 2 2" xfId="39124" xr:uid="{00000000-0005-0000-0000-000097260000}"/>
    <cellStyle name="5_tabellen_teil_iii_2011_l12 6 2 4 3" xfId="31987" xr:uid="{00000000-0005-0000-0000-000098260000}"/>
    <cellStyle name="5_tabellen_teil_iii_2011_l12 7" xfId="757" xr:uid="{00000000-0005-0000-0000-000099260000}"/>
    <cellStyle name="5_tabellen_teil_iii_2011_l12 7 2" xfId="12950" xr:uid="{00000000-0005-0000-0000-00009A260000}"/>
    <cellStyle name="5_tabellen_teil_iii_2011_l12 7 2 2" xfId="14804" xr:uid="{00000000-0005-0000-0000-00009B260000}"/>
    <cellStyle name="5_tabellen_teil_iii_2011_l12 7 2 2 2" xfId="17167" xr:uid="{00000000-0005-0000-0000-00009C260000}"/>
    <cellStyle name="5_tabellen_teil_iii_2011_l12 7 2 2 2 2" xfId="24304" xr:uid="{00000000-0005-0000-0000-00009D260000}"/>
    <cellStyle name="5_tabellen_teil_iii_2011_l12 7 2 2 2 2 2" xfId="38619" xr:uid="{00000000-0005-0000-0000-00009E260000}"/>
    <cellStyle name="5_tabellen_teil_iii_2011_l12 7 2 2 2 3" xfId="31482" xr:uid="{00000000-0005-0000-0000-00009F260000}"/>
    <cellStyle name="5_tabellen_teil_iii_2011_l12 7 2 2 3" xfId="19521" xr:uid="{00000000-0005-0000-0000-0000A0260000}"/>
    <cellStyle name="5_tabellen_teil_iii_2011_l12 7 2 2 3 2" xfId="26658" xr:uid="{00000000-0005-0000-0000-0000A1260000}"/>
    <cellStyle name="5_tabellen_teil_iii_2011_l12 7 2 2 3 2 2" xfId="40973" xr:uid="{00000000-0005-0000-0000-0000A2260000}"/>
    <cellStyle name="5_tabellen_teil_iii_2011_l12 7 2 2 3 3" xfId="33836" xr:uid="{00000000-0005-0000-0000-0000A3260000}"/>
    <cellStyle name="5_tabellen_teil_iii_2011_l12 7 2 2 4" xfId="20797" xr:uid="{00000000-0005-0000-0000-0000A4260000}"/>
    <cellStyle name="5_tabellen_teil_iii_2011_l12 7 2 2 4 2" xfId="27934" xr:uid="{00000000-0005-0000-0000-0000A5260000}"/>
    <cellStyle name="5_tabellen_teil_iii_2011_l12 7 2 2 4 2 2" xfId="42249" xr:uid="{00000000-0005-0000-0000-0000A6260000}"/>
    <cellStyle name="5_tabellen_teil_iii_2011_l12 7 2 2 4 3" xfId="35112" xr:uid="{00000000-0005-0000-0000-0000A7260000}"/>
    <cellStyle name="5_tabellen_teil_iii_2011_l12 7 2 2 5" xfId="21973" xr:uid="{00000000-0005-0000-0000-0000A8260000}"/>
    <cellStyle name="5_tabellen_teil_iii_2011_l12 7 2 2 5 2" xfId="36288" xr:uid="{00000000-0005-0000-0000-0000A9260000}"/>
    <cellStyle name="5_tabellen_teil_iii_2011_l12 7 2 2 6" xfId="29129" xr:uid="{00000000-0005-0000-0000-0000AA260000}"/>
    <cellStyle name="5_tabellen_teil_iii_2011_l12 7 2 3" xfId="15319" xr:uid="{00000000-0005-0000-0000-0000AB260000}"/>
    <cellStyle name="5_tabellen_teil_iii_2011_l12 7 2 3 2" xfId="22478" xr:uid="{00000000-0005-0000-0000-0000AC260000}"/>
    <cellStyle name="5_tabellen_teil_iii_2011_l12 7 2 3 2 2" xfId="36793" xr:uid="{00000000-0005-0000-0000-0000AD260000}"/>
    <cellStyle name="5_tabellen_teil_iii_2011_l12 7 2 3 3" xfId="29634" xr:uid="{00000000-0005-0000-0000-0000AE260000}"/>
    <cellStyle name="5_tabellen_teil_iii_2011_l12 7 2 4" xfId="17673" xr:uid="{00000000-0005-0000-0000-0000AF260000}"/>
    <cellStyle name="5_tabellen_teil_iii_2011_l12 7 2 4 2" xfId="24810" xr:uid="{00000000-0005-0000-0000-0000B0260000}"/>
    <cellStyle name="5_tabellen_teil_iii_2011_l12 7 2 4 2 2" xfId="39125" xr:uid="{00000000-0005-0000-0000-0000B1260000}"/>
    <cellStyle name="5_tabellen_teil_iii_2011_l12 7 2 4 3" xfId="31988" xr:uid="{00000000-0005-0000-0000-0000B2260000}"/>
    <cellStyle name="5_tabellen_teil_iii_2011_l12 8" xfId="758" xr:uid="{00000000-0005-0000-0000-0000B3260000}"/>
    <cellStyle name="5_tabellen_teil_iii_2011_l12 8 2" xfId="12951" xr:uid="{00000000-0005-0000-0000-0000B4260000}"/>
    <cellStyle name="5_tabellen_teil_iii_2011_l12 8 2 2" xfId="14145" xr:uid="{00000000-0005-0000-0000-0000B5260000}"/>
    <cellStyle name="5_tabellen_teil_iii_2011_l12 8 2 2 2" xfId="16514" xr:uid="{00000000-0005-0000-0000-0000B6260000}"/>
    <cellStyle name="5_tabellen_teil_iii_2011_l12 8 2 2 2 2" xfId="23673" xr:uid="{00000000-0005-0000-0000-0000B7260000}"/>
    <cellStyle name="5_tabellen_teil_iii_2011_l12 8 2 2 2 2 2" xfId="37988" xr:uid="{00000000-0005-0000-0000-0000B8260000}"/>
    <cellStyle name="5_tabellen_teil_iii_2011_l12 8 2 2 2 3" xfId="30829" xr:uid="{00000000-0005-0000-0000-0000B9260000}"/>
    <cellStyle name="5_tabellen_teil_iii_2011_l12 8 2 2 3" xfId="18868" xr:uid="{00000000-0005-0000-0000-0000BA260000}"/>
    <cellStyle name="5_tabellen_teil_iii_2011_l12 8 2 2 3 2" xfId="26005" xr:uid="{00000000-0005-0000-0000-0000BB260000}"/>
    <cellStyle name="5_tabellen_teil_iii_2011_l12 8 2 2 3 2 2" xfId="40320" xr:uid="{00000000-0005-0000-0000-0000BC260000}"/>
    <cellStyle name="5_tabellen_teil_iii_2011_l12 8 2 2 3 3" xfId="33183" xr:uid="{00000000-0005-0000-0000-0000BD260000}"/>
    <cellStyle name="5_tabellen_teil_iii_2011_l12 8 2 2 4" xfId="20202" xr:uid="{00000000-0005-0000-0000-0000BE260000}"/>
    <cellStyle name="5_tabellen_teil_iii_2011_l12 8 2 2 4 2" xfId="27339" xr:uid="{00000000-0005-0000-0000-0000BF260000}"/>
    <cellStyle name="5_tabellen_teil_iii_2011_l12 8 2 2 4 2 2" xfId="41654" xr:uid="{00000000-0005-0000-0000-0000C0260000}"/>
    <cellStyle name="5_tabellen_teil_iii_2011_l12 8 2 2 4 3" xfId="34517" xr:uid="{00000000-0005-0000-0000-0000C1260000}"/>
    <cellStyle name="5_tabellen_teil_iii_2011_l12 8 2 2 5" xfId="21417" xr:uid="{00000000-0005-0000-0000-0000C2260000}"/>
    <cellStyle name="5_tabellen_teil_iii_2011_l12 8 2 2 5 2" xfId="35732" xr:uid="{00000000-0005-0000-0000-0000C3260000}"/>
    <cellStyle name="5_tabellen_teil_iii_2011_l12 8 2 2 6" xfId="28554" xr:uid="{00000000-0005-0000-0000-0000C4260000}"/>
    <cellStyle name="5_tabellen_teil_iii_2011_l12 8 2 3" xfId="15320" xr:uid="{00000000-0005-0000-0000-0000C5260000}"/>
    <cellStyle name="5_tabellen_teil_iii_2011_l12 8 2 3 2" xfId="22479" xr:uid="{00000000-0005-0000-0000-0000C6260000}"/>
    <cellStyle name="5_tabellen_teil_iii_2011_l12 8 2 3 2 2" xfId="36794" xr:uid="{00000000-0005-0000-0000-0000C7260000}"/>
    <cellStyle name="5_tabellen_teil_iii_2011_l12 8 2 3 3" xfId="29635" xr:uid="{00000000-0005-0000-0000-0000C8260000}"/>
    <cellStyle name="5_tabellen_teil_iii_2011_l12 8 2 4" xfId="17674" xr:uid="{00000000-0005-0000-0000-0000C9260000}"/>
    <cellStyle name="5_tabellen_teil_iii_2011_l12 8 2 4 2" xfId="24811" xr:uid="{00000000-0005-0000-0000-0000CA260000}"/>
    <cellStyle name="5_tabellen_teil_iii_2011_l12 8 2 4 2 2" xfId="39126" xr:uid="{00000000-0005-0000-0000-0000CB260000}"/>
    <cellStyle name="5_tabellen_teil_iii_2011_l12 8 2 4 3" xfId="31989" xr:uid="{00000000-0005-0000-0000-0000CC260000}"/>
    <cellStyle name="5_tabellen_teil_iii_2011_l12 9" xfId="12927" xr:uid="{00000000-0005-0000-0000-0000CD260000}"/>
    <cellStyle name="5_tabellen_teil_iii_2011_l12 9 2" xfId="14815" xr:uid="{00000000-0005-0000-0000-0000CE260000}"/>
    <cellStyle name="5_tabellen_teil_iii_2011_l12 9 2 2" xfId="17178" xr:uid="{00000000-0005-0000-0000-0000CF260000}"/>
    <cellStyle name="5_tabellen_teil_iii_2011_l12 9 2 2 2" xfId="24315" xr:uid="{00000000-0005-0000-0000-0000D0260000}"/>
    <cellStyle name="5_tabellen_teil_iii_2011_l12 9 2 2 2 2" xfId="38630" xr:uid="{00000000-0005-0000-0000-0000D1260000}"/>
    <cellStyle name="5_tabellen_teil_iii_2011_l12 9 2 2 3" xfId="31493" xr:uid="{00000000-0005-0000-0000-0000D2260000}"/>
    <cellStyle name="5_tabellen_teil_iii_2011_l12 9 2 3" xfId="19532" xr:uid="{00000000-0005-0000-0000-0000D3260000}"/>
    <cellStyle name="5_tabellen_teil_iii_2011_l12 9 2 3 2" xfId="26669" xr:uid="{00000000-0005-0000-0000-0000D4260000}"/>
    <cellStyle name="5_tabellen_teil_iii_2011_l12 9 2 3 2 2" xfId="40984" xr:uid="{00000000-0005-0000-0000-0000D5260000}"/>
    <cellStyle name="5_tabellen_teil_iii_2011_l12 9 2 3 3" xfId="33847" xr:uid="{00000000-0005-0000-0000-0000D6260000}"/>
    <cellStyle name="5_tabellen_teil_iii_2011_l12 9 2 4" xfId="20808" xr:uid="{00000000-0005-0000-0000-0000D7260000}"/>
    <cellStyle name="5_tabellen_teil_iii_2011_l12 9 2 4 2" xfId="27945" xr:uid="{00000000-0005-0000-0000-0000D8260000}"/>
    <cellStyle name="5_tabellen_teil_iii_2011_l12 9 2 4 2 2" xfId="42260" xr:uid="{00000000-0005-0000-0000-0000D9260000}"/>
    <cellStyle name="5_tabellen_teil_iii_2011_l12 9 2 4 3" xfId="35123" xr:uid="{00000000-0005-0000-0000-0000DA260000}"/>
    <cellStyle name="5_tabellen_teil_iii_2011_l12 9 2 5" xfId="21984" xr:uid="{00000000-0005-0000-0000-0000DB260000}"/>
    <cellStyle name="5_tabellen_teil_iii_2011_l12 9 2 5 2" xfId="36299" xr:uid="{00000000-0005-0000-0000-0000DC260000}"/>
    <cellStyle name="5_tabellen_teil_iii_2011_l12 9 2 6" xfId="29140" xr:uid="{00000000-0005-0000-0000-0000DD260000}"/>
    <cellStyle name="5_tabellen_teil_iii_2011_l12 9 3" xfId="15296" xr:uid="{00000000-0005-0000-0000-0000DE260000}"/>
    <cellStyle name="5_tabellen_teil_iii_2011_l12 9 3 2" xfId="22455" xr:uid="{00000000-0005-0000-0000-0000DF260000}"/>
    <cellStyle name="5_tabellen_teil_iii_2011_l12 9 3 2 2" xfId="36770" xr:uid="{00000000-0005-0000-0000-0000E0260000}"/>
    <cellStyle name="5_tabellen_teil_iii_2011_l12 9 3 3" xfId="29611" xr:uid="{00000000-0005-0000-0000-0000E1260000}"/>
    <cellStyle name="5_tabellen_teil_iii_2011_l12 9 4" xfId="17650" xr:uid="{00000000-0005-0000-0000-0000E2260000}"/>
    <cellStyle name="5_tabellen_teil_iii_2011_l12 9 4 2" xfId="24787" xr:uid="{00000000-0005-0000-0000-0000E3260000}"/>
    <cellStyle name="5_tabellen_teil_iii_2011_l12 9 4 2 2" xfId="39102" xr:uid="{00000000-0005-0000-0000-0000E4260000}"/>
    <cellStyle name="5_tabellen_teil_iii_2011_l12 9 4 3" xfId="31965" xr:uid="{00000000-0005-0000-0000-0000E5260000}"/>
    <cellStyle name="6" xfId="231" xr:uid="{00000000-0005-0000-0000-0000E6260000}"/>
    <cellStyle name="6 2" xfId="759" xr:uid="{00000000-0005-0000-0000-0000E7260000}"/>
    <cellStyle name="6 2 2" xfId="760" xr:uid="{00000000-0005-0000-0000-0000E8260000}"/>
    <cellStyle name="6 2 2 2" xfId="761" xr:uid="{00000000-0005-0000-0000-0000E9260000}"/>
    <cellStyle name="6 2 2 2 2" xfId="762" xr:uid="{00000000-0005-0000-0000-0000EA260000}"/>
    <cellStyle name="6 2 2 2 2 2" xfId="12954" xr:uid="{00000000-0005-0000-0000-0000EB260000}"/>
    <cellStyle name="6 2 2 2 2 2 2" xfId="14802" xr:uid="{00000000-0005-0000-0000-0000EC260000}"/>
    <cellStyle name="6 2 2 2 2 2 2 2" xfId="17165" xr:uid="{00000000-0005-0000-0000-0000ED260000}"/>
    <cellStyle name="6 2 2 2 2 2 2 2 2" xfId="24302" xr:uid="{00000000-0005-0000-0000-0000EE260000}"/>
    <cellStyle name="6 2 2 2 2 2 2 2 2 2" xfId="38617" xr:uid="{00000000-0005-0000-0000-0000EF260000}"/>
    <cellStyle name="6 2 2 2 2 2 2 2 3" xfId="31480" xr:uid="{00000000-0005-0000-0000-0000F0260000}"/>
    <cellStyle name="6 2 2 2 2 2 2 3" xfId="19519" xr:uid="{00000000-0005-0000-0000-0000F1260000}"/>
    <cellStyle name="6 2 2 2 2 2 2 3 2" xfId="26656" xr:uid="{00000000-0005-0000-0000-0000F2260000}"/>
    <cellStyle name="6 2 2 2 2 2 2 3 2 2" xfId="40971" xr:uid="{00000000-0005-0000-0000-0000F3260000}"/>
    <cellStyle name="6 2 2 2 2 2 2 3 3" xfId="33834" xr:uid="{00000000-0005-0000-0000-0000F4260000}"/>
    <cellStyle name="6 2 2 2 2 2 2 4" xfId="20795" xr:uid="{00000000-0005-0000-0000-0000F5260000}"/>
    <cellStyle name="6 2 2 2 2 2 2 4 2" xfId="27932" xr:uid="{00000000-0005-0000-0000-0000F6260000}"/>
    <cellStyle name="6 2 2 2 2 2 2 4 2 2" xfId="42247" xr:uid="{00000000-0005-0000-0000-0000F7260000}"/>
    <cellStyle name="6 2 2 2 2 2 2 4 3" xfId="35110" xr:uid="{00000000-0005-0000-0000-0000F8260000}"/>
    <cellStyle name="6 2 2 2 2 2 2 5" xfId="21971" xr:uid="{00000000-0005-0000-0000-0000F9260000}"/>
    <cellStyle name="6 2 2 2 2 2 2 5 2" xfId="36286" xr:uid="{00000000-0005-0000-0000-0000FA260000}"/>
    <cellStyle name="6 2 2 2 2 2 2 6" xfId="29127" xr:uid="{00000000-0005-0000-0000-0000FB260000}"/>
    <cellStyle name="6 2 2 2 2 2 3" xfId="15323" xr:uid="{00000000-0005-0000-0000-0000FC260000}"/>
    <cellStyle name="6 2 2 2 2 2 3 2" xfId="22482" xr:uid="{00000000-0005-0000-0000-0000FD260000}"/>
    <cellStyle name="6 2 2 2 2 2 3 2 2" xfId="36797" xr:uid="{00000000-0005-0000-0000-0000FE260000}"/>
    <cellStyle name="6 2 2 2 2 2 3 3" xfId="29638" xr:uid="{00000000-0005-0000-0000-0000FF260000}"/>
    <cellStyle name="6 2 2 2 2 2 4" xfId="17677" xr:uid="{00000000-0005-0000-0000-000000270000}"/>
    <cellStyle name="6 2 2 2 2 2 4 2" xfId="24814" xr:uid="{00000000-0005-0000-0000-000001270000}"/>
    <cellStyle name="6 2 2 2 2 2 4 2 2" xfId="39129" xr:uid="{00000000-0005-0000-0000-000002270000}"/>
    <cellStyle name="6 2 2 2 2 2 4 3" xfId="31992" xr:uid="{00000000-0005-0000-0000-000003270000}"/>
    <cellStyle name="6 2 2 2 3" xfId="763" xr:uid="{00000000-0005-0000-0000-000004270000}"/>
    <cellStyle name="6 2 2 2 3 2" xfId="12955" xr:uid="{00000000-0005-0000-0000-000005270000}"/>
    <cellStyle name="6 2 2 2 3 2 2" xfId="13897" xr:uid="{00000000-0005-0000-0000-000006270000}"/>
    <cellStyle name="6 2 2 2 3 2 2 2" xfId="16266" xr:uid="{00000000-0005-0000-0000-000007270000}"/>
    <cellStyle name="6 2 2 2 3 2 2 2 2" xfId="23425" xr:uid="{00000000-0005-0000-0000-000008270000}"/>
    <cellStyle name="6 2 2 2 3 2 2 2 2 2" xfId="37740" xr:uid="{00000000-0005-0000-0000-000009270000}"/>
    <cellStyle name="6 2 2 2 3 2 2 2 3" xfId="30581" xr:uid="{00000000-0005-0000-0000-00000A270000}"/>
    <cellStyle name="6 2 2 2 3 2 2 3" xfId="18620" xr:uid="{00000000-0005-0000-0000-00000B270000}"/>
    <cellStyle name="6 2 2 2 3 2 2 3 2" xfId="25757" xr:uid="{00000000-0005-0000-0000-00000C270000}"/>
    <cellStyle name="6 2 2 2 3 2 2 3 2 2" xfId="40072" xr:uid="{00000000-0005-0000-0000-00000D270000}"/>
    <cellStyle name="6 2 2 2 3 2 2 3 3" xfId="32935" xr:uid="{00000000-0005-0000-0000-00000E270000}"/>
    <cellStyle name="6 2 2 2 3 2 2 4" xfId="20063" xr:uid="{00000000-0005-0000-0000-00000F270000}"/>
    <cellStyle name="6 2 2 2 3 2 2 4 2" xfId="27200" xr:uid="{00000000-0005-0000-0000-000010270000}"/>
    <cellStyle name="6 2 2 2 3 2 2 4 2 2" xfId="41515" xr:uid="{00000000-0005-0000-0000-000011270000}"/>
    <cellStyle name="6 2 2 2 3 2 2 4 3" xfId="34378" xr:uid="{00000000-0005-0000-0000-000012270000}"/>
    <cellStyle name="6 2 2 2 3 2 2 5" xfId="21278" xr:uid="{00000000-0005-0000-0000-000013270000}"/>
    <cellStyle name="6 2 2 2 3 2 2 5 2" xfId="35593" xr:uid="{00000000-0005-0000-0000-000014270000}"/>
    <cellStyle name="6 2 2 2 3 2 2 6" xfId="28415" xr:uid="{00000000-0005-0000-0000-000015270000}"/>
    <cellStyle name="6 2 2 2 3 2 3" xfId="15324" xr:uid="{00000000-0005-0000-0000-000016270000}"/>
    <cellStyle name="6 2 2 2 3 2 3 2" xfId="22483" xr:uid="{00000000-0005-0000-0000-000017270000}"/>
    <cellStyle name="6 2 2 2 3 2 3 2 2" xfId="36798" xr:uid="{00000000-0005-0000-0000-000018270000}"/>
    <cellStyle name="6 2 2 2 3 2 3 3" xfId="29639" xr:uid="{00000000-0005-0000-0000-000019270000}"/>
    <cellStyle name="6 2 2 2 3 2 4" xfId="17678" xr:uid="{00000000-0005-0000-0000-00001A270000}"/>
    <cellStyle name="6 2 2 2 3 2 4 2" xfId="24815" xr:uid="{00000000-0005-0000-0000-00001B270000}"/>
    <cellStyle name="6 2 2 2 3 2 4 2 2" xfId="39130" xr:uid="{00000000-0005-0000-0000-00001C270000}"/>
    <cellStyle name="6 2 2 2 3 2 4 3" xfId="31993" xr:uid="{00000000-0005-0000-0000-00001D270000}"/>
    <cellStyle name="6 2 2 2 4" xfId="764" xr:uid="{00000000-0005-0000-0000-00001E270000}"/>
    <cellStyle name="6 2 2 2 4 2" xfId="12956" xr:uid="{00000000-0005-0000-0000-00001F270000}"/>
    <cellStyle name="6 2 2 2 4 2 2" xfId="14801" xr:uid="{00000000-0005-0000-0000-000020270000}"/>
    <cellStyle name="6 2 2 2 4 2 2 2" xfId="17164" xr:uid="{00000000-0005-0000-0000-000021270000}"/>
    <cellStyle name="6 2 2 2 4 2 2 2 2" xfId="24301" xr:uid="{00000000-0005-0000-0000-000022270000}"/>
    <cellStyle name="6 2 2 2 4 2 2 2 2 2" xfId="38616" xr:uid="{00000000-0005-0000-0000-000023270000}"/>
    <cellStyle name="6 2 2 2 4 2 2 2 3" xfId="31479" xr:uid="{00000000-0005-0000-0000-000024270000}"/>
    <cellStyle name="6 2 2 2 4 2 2 3" xfId="19518" xr:uid="{00000000-0005-0000-0000-000025270000}"/>
    <cellStyle name="6 2 2 2 4 2 2 3 2" xfId="26655" xr:uid="{00000000-0005-0000-0000-000026270000}"/>
    <cellStyle name="6 2 2 2 4 2 2 3 2 2" xfId="40970" xr:uid="{00000000-0005-0000-0000-000027270000}"/>
    <cellStyle name="6 2 2 2 4 2 2 3 3" xfId="33833" xr:uid="{00000000-0005-0000-0000-000028270000}"/>
    <cellStyle name="6 2 2 2 4 2 2 4" xfId="20794" xr:uid="{00000000-0005-0000-0000-000029270000}"/>
    <cellStyle name="6 2 2 2 4 2 2 4 2" xfId="27931" xr:uid="{00000000-0005-0000-0000-00002A270000}"/>
    <cellStyle name="6 2 2 2 4 2 2 4 2 2" xfId="42246" xr:uid="{00000000-0005-0000-0000-00002B270000}"/>
    <cellStyle name="6 2 2 2 4 2 2 4 3" xfId="35109" xr:uid="{00000000-0005-0000-0000-00002C270000}"/>
    <cellStyle name="6 2 2 2 4 2 2 5" xfId="21970" xr:uid="{00000000-0005-0000-0000-00002D270000}"/>
    <cellStyle name="6 2 2 2 4 2 2 5 2" xfId="36285" xr:uid="{00000000-0005-0000-0000-00002E270000}"/>
    <cellStyle name="6 2 2 2 4 2 2 6" xfId="29126" xr:uid="{00000000-0005-0000-0000-00002F270000}"/>
    <cellStyle name="6 2 2 2 4 2 3" xfId="15325" xr:uid="{00000000-0005-0000-0000-000030270000}"/>
    <cellStyle name="6 2 2 2 4 2 3 2" xfId="22484" xr:uid="{00000000-0005-0000-0000-000031270000}"/>
    <cellStyle name="6 2 2 2 4 2 3 2 2" xfId="36799" xr:uid="{00000000-0005-0000-0000-000032270000}"/>
    <cellStyle name="6 2 2 2 4 2 3 3" xfId="29640" xr:uid="{00000000-0005-0000-0000-000033270000}"/>
    <cellStyle name="6 2 2 2 4 2 4" xfId="17679" xr:uid="{00000000-0005-0000-0000-000034270000}"/>
    <cellStyle name="6 2 2 2 4 2 4 2" xfId="24816" xr:uid="{00000000-0005-0000-0000-000035270000}"/>
    <cellStyle name="6 2 2 2 4 2 4 2 2" xfId="39131" xr:uid="{00000000-0005-0000-0000-000036270000}"/>
    <cellStyle name="6 2 2 2 4 2 4 3" xfId="31994" xr:uid="{00000000-0005-0000-0000-000037270000}"/>
    <cellStyle name="6 2 2 2 5" xfId="765" xr:uid="{00000000-0005-0000-0000-000038270000}"/>
    <cellStyle name="6 2 2 2 5 2" xfId="12957" xr:uid="{00000000-0005-0000-0000-000039270000}"/>
    <cellStyle name="6 2 2 2 5 2 2" xfId="14499" xr:uid="{00000000-0005-0000-0000-00003A270000}"/>
    <cellStyle name="6 2 2 2 5 2 2 2" xfId="16868" xr:uid="{00000000-0005-0000-0000-00003B270000}"/>
    <cellStyle name="6 2 2 2 5 2 2 2 2" xfId="24027" xr:uid="{00000000-0005-0000-0000-00003C270000}"/>
    <cellStyle name="6 2 2 2 5 2 2 2 2 2" xfId="38342" xr:uid="{00000000-0005-0000-0000-00003D270000}"/>
    <cellStyle name="6 2 2 2 5 2 2 2 3" xfId="31183" xr:uid="{00000000-0005-0000-0000-00003E270000}"/>
    <cellStyle name="6 2 2 2 5 2 2 3" xfId="19222" xr:uid="{00000000-0005-0000-0000-00003F270000}"/>
    <cellStyle name="6 2 2 2 5 2 2 3 2" xfId="26359" xr:uid="{00000000-0005-0000-0000-000040270000}"/>
    <cellStyle name="6 2 2 2 5 2 2 3 2 2" xfId="40674" xr:uid="{00000000-0005-0000-0000-000041270000}"/>
    <cellStyle name="6 2 2 2 5 2 2 3 3" xfId="33537" xr:uid="{00000000-0005-0000-0000-000042270000}"/>
    <cellStyle name="6 2 2 2 5 2 2 4" xfId="20529" xr:uid="{00000000-0005-0000-0000-000043270000}"/>
    <cellStyle name="6 2 2 2 5 2 2 4 2" xfId="27666" xr:uid="{00000000-0005-0000-0000-000044270000}"/>
    <cellStyle name="6 2 2 2 5 2 2 4 2 2" xfId="41981" xr:uid="{00000000-0005-0000-0000-000045270000}"/>
    <cellStyle name="6 2 2 2 5 2 2 4 3" xfId="34844" xr:uid="{00000000-0005-0000-0000-000046270000}"/>
    <cellStyle name="6 2 2 2 5 2 2 5" xfId="21744" xr:uid="{00000000-0005-0000-0000-000047270000}"/>
    <cellStyle name="6 2 2 2 5 2 2 5 2" xfId="36059" xr:uid="{00000000-0005-0000-0000-000048270000}"/>
    <cellStyle name="6 2 2 2 5 2 2 6" xfId="28881" xr:uid="{00000000-0005-0000-0000-000049270000}"/>
    <cellStyle name="6 2 2 2 5 2 3" xfId="15326" xr:uid="{00000000-0005-0000-0000-00004A270000}"/>
    <cellStyle name="6 2 2 2 5 2 3 2" xfId="22485" xr:uid="{00000000-0005-0000-0000-00004B270000}"/>
    <cellStyle name="6 2 2 2 5 2 3 2 2" xfId="36800" xr:uid="{00000000-0005-0000-0000-00004C270000}"/>
    <cellStyle name="6 2 2 2 5 2 3 3" xfId="29641" xr:uid="{00000000-0005-0000-0000-00004D270000}"/>
    <cellStyle name="6 2 2 2 5 2 4" xfId="17680" xr:uid="{00000000-0005-0000-0000-00004E270000}"/>
    <cellStyle name="6 2 2 2 5 2 4 2" xfId="24817" xr:uid="{00000000-0005-0000-0000-00004F270000}"/>
    <cellStyle name="6 2 2 2 5 2 4 2 2" xfId="39132" xr:uid="{00000000-0005-0000-0000-000050270000}"/>
    <cellStyle name="6 2 2 2 5 2 4 3" xfId="31995" xr:uid="{00000000-0005-0000-0000-000051270000}"/>
    <cellStyle name="6 2 2 2 6" xfId="12953" xr:uid="{00000000-0005-0000-0000-000052270000}"/>
    <cellStyle name="6 2 2 2 6 2" xfId="14473" xr:uid="{00000000-0005-0000-0000-000053270000}"/>
    <cellStyle name="6 2 2 2 6 2 2" xfId="16842" xr:uid="{00000000-0005-0000-0000-000054270000}"/>
    <cellStyle name="6 2 2 2 6 2 2 2" xfId="24001" xr:uid="{00000000-0005-0000-0000-000055270000}"/>
    <cellStyle name="6 2 2 2 6 2 2 2 2" xfId="38316" xr:uid="{00000000-0005-0000-0000-000056270000}"/>
    <cellStyle name="6 2 2 2 6 2 2 3" xfId="31157" xr:uid="{00000000-0005-0000-0000-000057270000}"/>
    <cellStyle name="6 2 2 2 6 2 3" xfId="19196" xr:uid="{00000000-0005-0000-0000-000058270000}"/>
    <cellStyle name="6 2 2 2 6 2 3 2" xfId="26333" xr:uid="{00000000-0005-0000-0000-000059270000}"/>
    <cellStyle name="6 2 2 2 6 2 3 2 2" xfId="40648" xr:uid="{00000000-0005-0000-0000-00005A270000}"/>
    <cellStyle name="6 2 2 2 6 2 3 3" xfId="33511" xr:uid="{00000000-0005-0000-0000-00005B270000}"/>
    <cellStyle name="6 2 2 2 6 2 4" xfId="20503" xr:uid="{00000000-0005-0000-0000-00005C270000}"/>
    <cellStyle name="6 2 2 2 6 2 4 2" xfId="27640" xr:uid="{00000000-0005-0000-0000-00005D270000}"/>
    <cellStyle name="6 2 2 2 6 2 4 2 2" xfId="41955" xr:uid="{00000000-0005-0000-0000-00005E270000}"/>
    <cellStyle name="6 2 2 2 6 2 4 3" xfId="34818" xr:uid="{00000000-0005-0000-0000-00005F270000}"/>
    <cellStyle name="6 2 2 2 6 2 5" xfId="21718" xr:uid="{00000000-0005-0000-0000-000060270000}"/>
    <cellStyle name="6 2 2 2 6 2 5 2" xfId="36033" xr:uid="{00000000-0005-0000-0000-000061270000}"/>
    <cellStyle name="6 2 2 2 6 2 6" xfId="28855" xr:uid="{00000000-0005-0000-0000-000062270000}"/>
    <cellStyle name="6 2 2 2 6 3" xfId="15322" xr:uid="{00000000-0005-0000-0000-000063270000}"/>
    <cellStyle name="6 2 2 2 6 3 2" xfId="22481" xr:uid="{00000000-0005-0000-0000-000064270000}"/>
    <cellStyle name="6 2 2 2 6 3 2 2" xfId="36796" xr:uid="{00000000-0005-0000-0000-000065270000}"/>
    <cellStyle name="6 2 2 2 6 3 3" xfId="29637" xr:uid="{00000000-0005-0000-0000-000066270000}"/>
    <cellStyle name="6 2 2 2 6 4" xfId="17676" xr:uid="{00000000-0005-0000-0000-000067270000}"/>
    <cellStyle name="6 2 2 2 6 4 2" xfId="24813" xr:uid="{00000000-0005-0000-0000-000068270000}"/>
    <cellStyle name="6 2 2 2 6 4 2 2" xfId="39128" xr:uid="{00000000-0005-0000-0000-000069270000}"/>
    <cellStyle name="6 2 2 2 6 4 3" xfId="31991" xr:uid="{00000000-0005-0000-0000-00006A270000}"/>
    <cellStyle name="6 2 2 3" xfId="766" xr:uid="{00000000-0005-0000-0000-00006B270000}"/>
    <cellStyle name="6 2 2 3 2" xfId="12958" xr:uid="{00000000-0005-0000-0000-00006C270000}"/>
    <cellStyle name="6 2 2 3 2 2" xfId="13886" xr:uid="{00000000-0005-0000-0000-00006D270000}"/>
    <cellStyle name="6 2 2 3 2 2 2" xfId="16255" xr:uid="{00000000-0005-0000-0000-00006E270000}"/>
    <cellStyle name="6 2 2 3 2 2 2 2" xfId="23414" xr:uid="{00000000-0005-0000-0000-00006F270000}"/>
    <cellStyle name="6 2 2 3 2 2 2 2 2" xfId="37729" xr:uid="{00000000-0005-0000-0000-000070270000}"/>
    <cellStyle name="6 2 2 3 2 2 2 3" xfId="30570" xr:uid="{00000000-0005-0000-0000-000071270000}"/>
    <cellStyle name="6 2 2 3 2 2 3" xfId="18609" xr:uid="{00000000-0005-0000-0000-000072270000}"/>
    <cellStyle name="6 2 2 3 2 2 3 2" xfId="25746" xr:uid="{00000000-0005-0000-0000-000073270000}"/>
    <cellStyle name="6 2 2 3 2 2 3 2 2" xfId="40061" xr:uid="{00000000-0005-0000-0000-000074270000}"/>
    <cellStyle name="6 2 2 3 2 2 3 3" xfId="32924" xr:uid="{00000000-0005-0000-0000-000075270000}"/>
    <cellStyle name="6 2 2 3 2 2 4" xfId="20056" xr:uid="{00000000-0005-0000-0000-000076270000}"/>
    <cellStyle name="6 2 2 3 2 2 4 2" xfId="27193" xr:uid="{00000000-0005-0000-0000-000077270000}"/>
    <cellStyle name="6 2 2 3 2 2 4 2 2" xfId="41508" xr:uid="{00000000-0005-0000-0000-000078270000}"/>
    <cellStyle name="6 2 2 3 2 2 4 3" xfId="34371" xr:uid="{00000000-0005-0000-0000-000079270000}"/>
    <cellStyle name="6 2 2 3 2 2 5" xfId="21271" xr:uid="{00000000-0005-0000-0000-00007A270000}"/>
    <cellStyle name="6 2 2 3 2 2 5 2" xfId="35586" xr:uid="{00000000-0005-0000-0000-00007B270000}"/>
    <cellStyle name="6 2 2 3 2 2 6" xfId="28408" xr:uid="{00000000-0005-0000-0000-00007C270000}"/>
    <cellStyle name="6 2 2 3 2 3" xfId="15327" xr:uid="{00000000-0005-0000-0000-00007D270000}"/>
    <cellStyle name="6 2 2 3 2 3 2" xfId="22486" xr:uid="{00000000-0005-0000-0000-00007E270000}"/>
    <cellStyle name="6 2 2 3 2 3 2 2" xfId="36801" xr:uid="{00000000-0005-0000-0000-00007F270000}"/>
    <cellStyle name="6 2 2 3 2 3 3" xfId="29642" xr:uid="{00000000-0005-0000-0000-000080270000}"/>
    <cellStyle name="6 2 2 3 2 4" xfId="17681" xr:uid="{00000000-0005-0000-0000-000081270000}"/>
    <cellStyle name="6 2 2 3 2 4 2" xfId="24818" xr:uid="{00000000-0005-0000-0000-000082270000}"/>
    <cellStyle name="6 2 2 3 2 4 2 2" xfId="39133" xr:uid="{00000000-0005-0000-0000-000083270000}"/>
    <cellStyle name="6 2 2 3 2 4 3" xfId="31996" xr:uid="{00000000-0005-0000-0000-000084270000}"/>
    <cellStyle name="6 2 2 4" xfId="767" xr:uid="{00000000-0005-0000-0000-000085270000}"/>
    <cellStyle name="6 2 2 4 2" xfId="12959" xr:uid="{00000000-0005-0000-0000-000086270000}"/>
    <cellStyle name="6 2 2 4 2 2" xfId="14203" xr:uid="{00000000-0005-0000-0000-000087270000}"/>
    <cellStyle name="6 2 2 4 2 2 2" xfId="16572" xr:uid="{00000000-0005-0000-0000-000088270000}"/>
    <cellStyle name="6 2 2 4 2 2 2 2" xfId="23731" xr:uid="{00000000-0005-0000-0000-000089270000}"/>
    <cellStyle name="6 2 2 4 2 2 2 2 2" xfId="38046" xr:uid="{00000000-0005-0000-0000-00008A270000}"/>
    <cellStyle name="6 2 2 4 2 2 2 3" xfId="30887" xr:uid="{00000000-0005-0000-0000-00008B270000}"/>
    <cellStyle name="6 2 2 4 2 2 3" xfId="18926" xr:uid="{00000000-0005-0000-0000-00008C270000}"/>
    <cellStyle name="6 2 2 4 2 2 3 2" xfId="26063" xr:uid="{00000000-0005-0000-0000-00008D270000}"/>
    <cellStyle name="6 2 2 4 2 2 3 2 2" xfId="40378" xr:uid="{00000000-0005-0000-0000-00008E270000}"/>
    <cellStyle name="6 2 2 4 2 2 3 3" xfId="33241" xr:uid="{00000000-0005-0000-0000-00008F270000}"/>
    <cellStyle name="6 2 2 4 2 2 4" xfId="20260" xr:uid="{00000000-0005-0000-0000-000090270000}"/>
    <cellStyle name="6 2 2 4 2 2 4 2" xfId="27397" xr:uid="{00000000-0005-0000-0000-000091270000}"/>
    <cellStyle name="6 2 2 4 2 2 4 2 2" xfId="41712" xr:uid="{00000000-0005-0000-0000-000092270000}"/>
    <cellStyle name="6 2 2 4 2 2 4 3" xfId="34575" xr:uid="{00000000-0005-0000-0000-000093270000}"/>
    <cellStyle name="6 2 2 4 2 2 5" xfId="21475" xr:uid="{00000000-0005-0000-0000-000094270000}"/>
    <cellStyle name="6 2 2 4 2 2 5 2" xfId="35790" xr:uid="{00000000-0005-0000-0000-000095270000}"/>
    <cellStyle name="6 2 2 4 2 2 6" xfId="28612" xr:uid="{00000000-0005-0000-0000-000096270000}"/>
    <cellStyle name="6 2 2 4 2 3" xfId="15328" xr:uid="{00000000-0005-0000-0000-000097270000}"/>
    <cellStyle name="6 2 2 4 2 3 2" xfId="22487" xr:uid="{00000000-0005-0000-0000-000098270000}"/>
    <cellStyle name="6 2 2 4 2 3 2 2" xfId="36802" xr:uid="{00000000-0005-0000-0000-000099270000}"/>
    <cellStyle name="6 2 2 4 2 3 3" xfId="29643" xr:uid="{00000000-0005-0000-0000-00009A270000}"/>
    <cellStyle name="6 2 2 4 2 4" xfId="17682" xr:uid="{00000000-0005-0000-0000-00009B270000}"/>
    <cellStyle name="6 2 2 4 2 4 2" xfId="24819" xr:uid="{00000000-0005-0000-0000-00009C270000}"/>
    <cellStyle name="6 2 2 4 2 4 2 2" xfId="39134" xr:uid="{00000000-0005-0000-0000-00009D270000}"/>
    <cellStyle name="6 2 2 4 2 4 3" xfId="31997" xr:uid="{00000000-0005-0000-0000-00009E270000}"/>
    <cellStyle name="6 2 2 5" xfId="768" xr:uid="{00000000-0005-0000-0000-00009F270000}"/>
    <cellStyle name="6 2 2 5 2" xfId="12960" xr:uid="{00000000-0005-0000-0000-0000A0270000}"/>
    <cellStyle name="6 2 2 5 2 2" xfId="14146" xr:uid="{00000000-0005-0000-0000-0000A1270000}"/>
    <cellStyle name="6 2 2 5 2 2 2" xfId="16515" xr:uid="{00000000-0005-0000-0000-0000A2270000}"/>
    <cellStyle name="6 2 2 5 2 2 2 2" xfId="23674" xr:uid="{00000000-0005-0000-0000-0000A3270000}"/>
    <cellStyle name="6 2 2 5 2 2 2 2 2" xfId="37989" xr:uid="{00000000-0005-0000-0000-0000A4270000}"/>
    <cellStyle name="6 2 2 5 2 2 2 3" xfId="30830" xr:uid="{00000000-0005-0000-0000-0000A5270000}"/>
    <cellStyle name="6 2 2 5 2 2 3" xfId="18869" xr:uid="{00000000-0005-0000-0000-0000A6270000}"/>
    <cellStyle name="6 2 2 5 2 2 3 2" xfId="26006" xr:uid="{00000000-0005-0000-0000-0000A7270000}"/>
    <cellStyle name="6 2 2 5 2 2 3 2 2" xfId="40321" xr:uid="{00000000-0005-0000-0000-0000A8270000}"/>
    <cellStyle name="6 2 2 5 2 2 3 3" xfId="33184" xr:uid="{00000000-0005-0000-0000-0000A9270000}"/>
    <cellStyle name="6 2 2 5 2 2 4" xfId="20203" xr:uid="{00000000-0005-0000-0000-0000AA270000}"/>
    <cellStyle name="6 2 2 5 2 2 4 2" xfId="27340" xr:uid="{00000000-0005-0000-0000-0000AB270000}"/>
    <cellStyle name="6 2 2 5 2 2 4 2 2" xfId="41655" xr:uid="{00000000-0005-0000-0000-0000AC270000}"/>
    <cellStyle name="6 2 2 5 2 2 4 3" xfId="34518" xr:uid="{00000000-0005-0000-0000-0000AD270000}"/>
    <cellStyle name="6 2 2 5 2 2 5" xfId="21418" xr:uid="{00000000-0005-0000-0000-0000AE270000}"/>
    <cellStyle name="6 2 2 5 2 2 5 2" xfId="35733" xr:uid="{00000000-0005-0000-0000-0000AF270000}"/>
    <cellStyle name="6 2 2 5 2 2 6" xfId="28555" xr:uid="{00000000-0005-0000-0000-0000B0270000}"/>
    <cellStyle name="6 2 2 5 2 3" xfId="15329" xr:uid="{00000000-0005-0000-0000-0000B1270000}"/>
    <cellStyle name="6 2 2 5 2 3 2" xfId="22488" xr:uid="{00000000-0005-0000-0000-0000B2270000}"/>
    <cellStyle name="6 2 2 5 2 3 2 2" xfId="36803" xr:uid="{00000000-0005-0000-0000-0000B3270000}"/>
    <cellStyle name="6 2 2 5 2 3 3" xfId="29644" xr:uid="{00000000-0005-0000-0000-0000B4270000}"/>
    <cellStyle name="6 2 2 5 2 4" xfId="17683" xr:uid="{00000000-0005-0000-0000-0000B5270000}"/>
    <cellStyle name="6 2 2 5 2 4 2" xfId="24820" xr:uid="{00000000-0005-0000-0000-0000B6270000}"/>
    <cellStyle name="6 2 2 5 2 4 2 2" xfId="39135" xr:uid="{00000000-0005-0000-0000-0000B7270000}"/>
    <cellStyle name="6 2 2 5 2 4 3" xfId="31998" xr:uid="{00000000-0005-0000-0000-0000B8270000}"/>
    <cellStyle name="6 2 2 6" xfId="769" xr:uid="{00000000-0005-0000-0000-0000B9270000}"/>
    <cellStyle name="6 2 2 6 2" xfId="12961" xr:uid="{00000000-0005-0000-0000-0000BA270000}"/>
    <cellStyle name="6 2 2 6 2 2" xfId="14773" xr:uid="{00000000-0005-0000-0000-0000BB270000}"/>
    <cellStyle name="6 2 2 6 2 2 2" xfId="17136" xr:uid="{00000000-0005-0000-0000-0000BC270000}"/>
    <cellStyle name="6 2 2 6 2 2 2 2" xfId="24273" xr:uid="{00000000-0005-0000-0000-0000BD270000}"/>
    <cellStyle name="6 2 2 6 2 2 2 2 2" xfId="38588" xr:uid="{00000000-0005-0000-0000-0000BE270000}"/>
    <cellStyle name="6 2 2 6 2 2 2 3" xfId="31451" xr:uid="{00000000-0005-0000-0000-0000BF270000}"/>
    <cellStyle name="6 2 2 6 2 2 3" xfId="19490" xr:uid="{00000000-0005-0000-0000-0000C0270000}"/>
    <cellStyle name="6 2 2 6 2 2 3 2" xfId="26627" xr:uid="{00000000-0005-0000-0000-0000C1270000}"/>
    <cellStyle name="6 2 2 6 2 2 3 2 2" xfId="40942" xr:uid="{00000000-0005-0000-0000-0000C2270000}"/>
    <cellStyle name="6 2 2 6 2 2 3 3" xfId="33805" xr:uid="{00000000-0005-0000-0000-0000C3270000}"/>
    <cellStyle name="6 2 2 6 2 2 4" xfId="20766" xr:uid="{00000000-0005-0000-0000-0000C4270000}"/>
    <cellStyle name="6 2 2 6 2 2 4 2" xfId="27903" xr:uid="{00000000-0005-0000-0000-0000C5270000}"/>
    <cellStyle name="6 2 2 6 2 2 4 2 2" xfId="42218" xr:uid="{00000000-0005-0000-0000-0000C6270000}"/>
    <cellStyle name="6 2 2 6 2 2 4 3" xfId="35081" xr:uid="{00000000-0005-0000-0000-0000C7270000}"/>
    <cellStyle name="6 2 2 6 2 2 5" xfId="21942" xr:uid="{00000000-0005-0000-0000-0000C8270000}"/>
    <cellStyle name="6 2 2 6 2 2 5 2" xfId="36257" xr:uid="{00000000-0005-0000-0000-0000C9270000}"/>
    <cellStyle name="6 2 2 6 2 2 6" xfId="29098" xr:uid="{00000000-0005-0000-0000-0000CA270000}"/>
    <cellStyle name="6 2 2 6 2 3" xfId="15330" xr:uid="{00000000-0005-0000-0000-0000CB270000}"/>
    <cellStyle name="6 2 2 6 2 3 2" xfId="22489" xr:uid="{00000000-0005-0000-0000-0000CC270000}"/>
    <cellStyle name="6 2 2 6 2 3 2 2" xfId="36804" xr:uid="{00000000-0005-0000-0000-0000CD270000}"/>
    <cellStyle name="6 2 2 6 2 3 3" xfId="29645" xr:uid="{00000000-0005-0000-0000-0000CE270000}"/>
    <cellStyle name="6 2 2 6 2 4" xfId="17684" xr:uid="{00000000-0005-0000-0000-0000CF270000}"/>
    <cellStyle name="6 2 2 6 2 4 2" xfId="24821" xr:uid="{00000000-0005-0000-0000-0000D0270000}"/>
    <cellStyle name="6 2 2 6 2 4 2 2" xfId="39136" xr:uid="{00000000-0005-0000-0000-0000D1270000}"/>
    <cellStyle name="6 2 2 6 2 4 3" xfId="31999" xr:uid="{00000000-0005-0000-0000-0000D2270000}"/>
    <cellStyle name="6 2 2 7" xfId="12952" xr:uid="{00000000-0005-0000-0000-0000D3270000}"/>
    <cellStyle name="6 2 2 7 2" xfId="14803" xr:uid="{00000000-0005-0000-0000-0000D4270000}"/>
    <cellStyle name="6 2 2 7 2 2" xfId="17166" xr:uid="{00000000-0005-0000-0000-0000D5270000}"/>
    <cellStyle name="6 2 2 7 2 2 2" xfId="24303" xr:uid="{00000000-0005-0000-0000-0000D6270000}"/>
    <cellStyle name="6 2 2 7 2 2 2 2" xfId="38618" xr:uid="{00000000-0005-0000-0000-0000D7270000}"/>
    <cellStyle name="6 2 2 7 2 2 3" xfId="31481" xr:uid="{00000000-0005-0000-0000-0000D8270000}"/>
    <cellStyle name="6 2 2 7 2 3" xfId="19520" xr:uid="{00000000-0005-0000-0000-0000D9270000}"/>
    <cellStyle name="6 2 2 7 2 3 2" xfId="26657" xr:uid="{00000000-0005-0000-0000-0000DA270000}"/>
    <cellStyle name="6 2 2 7 2 3 2 2" xfId="40972" xr:uid="{00000000-0005-0000-0000-0000DB270000}"/>
    <cellStyle name="6 2 2 7 2 3 3" xfId="33835" xr:uid="{00000000-0005-0000-0000-0000DC270000}"/>
    <cellStyle name="6 2 2 7 2 4" xfId="20796" xr:uid="{00000000-0005-0000-0000-0000DD270000}"/>
    <cellStyle name="6 2 2 7 2 4 2" xfId="27933" xr:uid="{00000000-0005-0000-0000-0000DE270000}"/>
    <cellStyle name="6 2 2 7 2 4 2 2" xfId="42248" xr:uid="{00000000-0005-0000-0000-0000DF270000}"/>
    <cellStyle name="6 2 2 7 2 4 3" xfId="35111" xr:uid="{00000000-0005-0000-0000-0000E0270000}"/>
    <cellStyle name="6 2 2 7 2 5" xfId="21972" xr:uid="{00000000-0005-0000-0000-0000E1270000}"/>
    <cellStyle name="6 2 2 7 2 5 2" xfId="36287" xr:uid="{00000000-0005-0000-0000-0000E2270000}"/>
    <cellStyle name="6 2 2 7 2 6" xfId="29128" xr:uid="{00000000-0005-0000-0000-0000E3270000}"/>
    <cellStyle name="6 2 2 7 3" xfId="15321" xr:uid="{00000000-0005-0000-0000-0000E4270000}"/>
    <cellStyle name="6 2 2 7 3 2" xfId="22480" xr:uid="{00000000-0005-0000-0000-0000E5270000}"/>
    <cellStyle name="6 2 2 7 3 2 2" xfId="36795" xr:uid="{00000000-0005-0000-0000-0000E6270000}"/>
    <cellStyle name="6 2 2 7 3 3" xfId="29636" xr:uid="{00000000-0005-0000-0000-0000E7270000}"/>
    <cellStyle name="6 2 2 7 4" xfId="17675" xr:uid="{00000000-0005-0000-0000-0000E8270000}"/>
    <cellStyle name="6 2 2 7 4 2" xfId="24812" xr:uid="{00000000-0005-0000-0000-0000E9270000}"/>
    <cellStyle name="6 2 2 7 4 2 2" xfId="39127" xr:uid="{00000000-0005-0000-0000-0000EA270000}"/>
    <cellStyle name="6 2 2 7 4 3" xfId="31990" xr:uid="{00000000-0005-0000-0000-0000EB270000}"/>
    <cellStyle name="6 2 3" xfId="770" xr:uid="{00000000-0005-0000-0000-0000EC270000}"/>
    <cellStyle name="6 2 3 2" xfId="771" xr:uid="{00000000-0005-0000-0000-0000ED270000}"/>
    <cellStyle name="6 2 3 2 2" xfId="772" xr:uid="{00000000-0005-0000-0000-0000EE270000}"/>
    <cellStyle name="6 2 3 2 2 2" xfId="12964" xr:uid="{00000000-0005-0000-0000-0000EF270000}"/>
    <cellStyle name="6 2 3 2 2 2 2" xfId="14796" xr:uid="{00000000-0005-0000-0000-0000F0270000}"/>
    <cellStyle name="6 2 3 2 2 2 2 2" xfId="17159" xr:uid="{00000000-0005-0000-0000-0000F1270000}"/>
    <cellStyle name="6 2 3 2 2 2 2 2 2" xfId="24296" xr:uid="{00000000-0005-0000-0000-0000F2270000}"/>
    <cellStyle name="6 2 3 2 2 2 2 2 2 2" xfId="38611" xr:uid="{00000000-0005-0000-0000-0000F3270000}"/>
    <cellStyle name="6 2 3 2 2 2 2 2 3" xfId="31474" xr:uid="{00000000-0005-0000-0000-0000F4270000}"/>
    <cellStyle name="6 2 3 2 2 2 2 3" xfId="19513" xr:uid="{00000000-0005-0000-0000-0000F5270000}"/>
    <cellStyle name="6 2 3 2 2 2 2 3 2" xfId="26650" xr:uid="{00000000-0005-0000-0000-0000F6270000}"/>
    <cellStyle name="6 2 3 2 2 2 2 3 2 2" xfId="40965" xr:uid="{00000000-0005-0000-0000-0000F7270000}"/>
    <cellStyle name="6 2 3 2 2 2 2 3 3" xfId="33828" xr:uid="{00000000-0005-0000-0000-0000F8270000}"/>
    <cellStyle name="6 2 3 2 2 2 2 4" xfId="20789" xr:uid="{00000000-0005-0000-0000-0000F9270000}"/>
    <cellStyle name="6 2 3 2 2 2 2 4 2" xfId="27926" xr:uid="{00000000-0005-0000-0000-0000FA270000}"/>
    <cellStyle name="6 2 3 2 2 2 2 4 2 2" xfId="42241" xr:uid="{00000000-0005-0000-0000-0000FB270000}"/>
    <cellStyle name="6 2 3 2 2 2 2 4 3" xfId="35104" xr:uid="{00000000-0005-0000-0000-0000FC270000}"/>
    <cellStyle name="6 2 3 2 2 2 2 5" xfId="21965" xr:uid="{00000000-0005-0000-0000-0000FD270000}"/>
    <cellStyle name="6 2 3 2 2 2 2 5 2" xfId="36280" xr:uid="{00000000-0005-0000-0000-0000FE270000}"/>
    <cellStyle name="6 2 3 2 2 2 2 6" xfId="29121" xr:uid="{00000000-0005-0000-0000-0000FF270000}"/>
    <cellStyle name="6 2 3 2 2 2 3" xfId="15333" xr:uid="{00000000-0005-0000-0000-000000280000}"/>
    <cellStyle name="6 2 3 2 2 2 3 2" xfId="22492" xr:uid="{00000000-0005-0000-0000-000001280000}"/>
    <cellStyle name="6 2 3 2 2 2 3 2 2" xfId="36807" xr:uid="{00000000-0005-0000-0000-000002280000}"/>
    <cellStyle name="6 2 3 2 2 2 3 3" xfId="29648" xr:uid="{00000000-0005-0000-0000-000003280000}"/>
    <cellStyle name="6 2 3 2 2 2 4" xfId="17687" xr:uid="{00000000-0005-0000-0000-000004280000}"/>
    <cellStyle name="6 2 3 2 2 2 4 2" xfId="24824" xr:uid="{00000000-0005-0000-0000-000005280000}"/>
    <cellStyle name="6 2 3 2 2 2 4 2 2" xfId="39139" xr:uid="{00000000-0005-0000-0000-000006280000}"/>
    <cellStyle name="6 2 3 2 2 2 4 3" xfId="32002" xr:uid="{00000000-0005-0000-0000-000007280000}"/>
    <cellStyle name="6 2 3 2 3" xfId="773" xr:uid="{00000000-0005-0000-0000-000008280000}"/>
    <cellStyle name="6 2 3 2 3 2" xfId="12965" xr:uid="{00000000-0005-0000-0000-000009280000}"/>
    <cellStyle name="6 2 3 2 3 2 2" xfId="13873" xr:uid="{00000000-0005-0000-0000-00000A280000}"/>
    <cellStyle name="6 2 3 2 3 2 2 2" xfId="16242" xr:uid="{00000000-0005-0000-0000-00000B280000}"/>
    <cellStyle name="6 2 3 2 3 2 2 2 2" xfId="23401" xr:uid="{00000000-0005-0000-0000-00000C280000}"/>
    <cellStyle name="6 2 3 2 3 2 2 2 2 2" xfId="37716" xr:uid="{00000000-0005-0000-0000-00000D280000}"/>
    <cellStyle name="6 2 3 2 3 2 2 2 3" xfId="30557" xr:uid="{00000000-0005-0000-0000-00000E280000}"/>
    <cellStyle name="6 2 3 2 3 2 2 3" xfId="18596" xr:uid="{00000000-0005-0000-0000-00000F280000}"/>
    <cellStyle name="6 2 3 2 3 2 2 3 2" xfId="25733" xr:uid="{00000000-0005-0000-0000-000010280000}"/>
    <cellStyle name="6 2 3 2 3 2 2 3 2 2" xfId="40048" xr:uid="{00000000-0005-0000-0000-000011280000}"/>
    <cellStyle name="6 2 3 2 3 2 2 3 3" xfId="32911" xr:uid="{00000000-0005-0000-0000-000012280000}"/>
    <cellStyle name="6 2 3 2 3 2 2 4" xfId="20043" xr:uid="{00000000-0005-0000-0000-000013280000}"/>
    <cellStyle name="6 2 3 2 3 2 2 4 2" xfId="27180" xr:uid="{00000000-0005-0000-0000-000014280000}"/>
    <cellStyle name="6 2 3 2 3 2 2 4 2 2" xfId="41495" xr:uid="{00000000-0005-0000-0000-000015280000}"/>
    <cellStyle name="6 2 3 2 3 2 2 4 3" xfId="34358" xr:uid="{00000000-0005-0000-0000-000016280000}"/>
    <cellStyle name="6 2 3 2 3 2 2 5" xfId="21258" xr:uid="{00000000-0005-0000-0000-000017280000}"/>
    <cellStyle name="6 2 3 2 3 2 2 5 2" xfId="35573" xr:uid="{00000000-0005-0000-0000-000018280000}"/>
    <cellStyle name="6 2 3 2 3 2 2 6" xfId="28395" xr:uid="{00000000-0005-0000-0000-000019280000}"/>
    <cellStyle name="6 2 3 2 3 2 3" xfId="15334" xr:uid="{00000000-0005-0000-0000-00001A280000}"/>
    <cellStyle name="6 2 3 2 3 2 3 2" xfId="22493" xr:uid="{00000000-0005-0000-0000-00001B280000}"/>
    <cellStyle name="6 2 3 2 3 2 3 2 2" xfId="36808" xr:uid="{00000000-0005-0000-0000-00001C280000}"/>
    <cellStyle name="6 2 3 2 3 2 3 3" xfId="29649" xr:uid="{00000000-0005-0000-0000-00001D280000}"/>
    <cellStyle name="6 2 3 2 3 2 4" xfId="17688" xr:uid="{00000000-0005-0000-0000-00001E280000}"/>
    <cellStyle name="6 2 3 2 3 2 4 2" xfId="24825" xr:uid="{00000000-0005-0000-0000-00001F280000}"/>
    <cellStyle name="6 2 3 2 3 2 4 2 2" xfId="39140" xr:uid="{00000000-0005-0000-0000-000020280000}"/>
    <cellStyle name="6 2 3 2 3 2 4 3" xfId="32003" xr:uid="{00000000-0005-0000-0000-000021280000}"/>
    <cellStyle name="6 2 3 2 4" xfId="774" xr:uid="{00000000-0005-0000-0000-000022280000}"/>
    <cellStyle name="6 2 3 2 4 2" xfId="12966" xr:uid="{00000000-0005-0000-0000-000023280000}"/>
    <cellStyle name="6 2 3 2 4 2 2" xfId="14795" xr:uid="{00000000-0005-0000-0000-000024280000}"/>
    <cellStyle name="6 2 3 2 4 2 2 2" xfId="17158" xr:uid="{00000000-0005-0000-0000-000025280000}"/>
    <cellStyle name="6 2 3 2 4 2 2 2 2" xfId="24295" xr:uid="{00000000-0005-0000-0000-000026280000}"/>
    <cellStyle name="6 2 3 2 4 2 2 2 2 2" xfId="38610" xr:uid="{00000000-0005-0000-0000-000027280000}"/>
    <cellStyle name="6 2 3 2 4 2 2 2 3" xfId="31473" xr:uid="{00000000-0005-0000-0000-000028280000}"/>
    <cellStyle name="6 2 3 2 4 2 2 3" xfId="19512" xr:uid="{00000000-0005-0000-0000-000029280000}"/>
    <cellStyle name="6 2 3 2 4 2 2 3 2" xfId="26649" xr:uid="{00000000-0005-0000-0000-00002A280000}"/>
    <cellStyle name="6 2 3 2 4 2 2 3 2 2" xfId="40964" xr:uid="{00000000-0005-0000-0000-00002B280000}"/>
    <cellStyle name="6 2 3 2 4 2 2 3 3" xfId="33827" xr:uid="{00000000-0005-0000-0000-00002C280000}"/>
    <cellStyle name="6 2 3 2 4 2 2 4" xfId="20788" xr:uid="{00000000-0005-0000-0000-00002D280000}"/>
    <cellStyle name="6 2 3 2 4 2 2 4 2" xfId="27925" xr:uid="{00000000-0005-0000-0000-00002E280000}"/>
    <cellStyle name="6 2 3 2 4 2 2 4 2 2" xfId="42240" xr:uid="{00000000-0005-0000-0000-00002F280000}"/>
    <cellStyle name="6 2 3 2 4 2 2 4 3" xfId="35103" xr:uid="{00000000-0005-0000-0000-000030280000}"/>
    <cellStyle name="6 2 3 2 4 2 2 5" xfId="21964" xr:uid="{00000000-0005-0000-0000-000031280000}"/>
    <cellStyle name="6 2 3 2 4 2 2 5 2" xfId="36279" xr:uid="{00000000-0005-0000-0000-000032280000}"/>
    <cellStyle name="6 2 3 2 4 2 2 6" xfId="29120" xr:uid="{00000000-0005-0000-0000-000033280000}"/>
    <cellStyle name="6 2 3 2 4 2 3" xfId="15335" xr:uid="{00000000-0005-0000-0000-000034280000}"/>
    <cellStyle name="6 2 3 2 4 2 3 2" xfId="22494" xr:uid="{00000000-0005-0000-0000-000035280000}"/>
    <cellStyle name="6 2 3 2 4 2 3 2 2" xfId="36809" xr:uid="{00000000-0005-0000-0000-000036280000}"/>
    <cellStyle name="6 2 3 2 4 2 3 3" xfId="29650" xr:uid="{00000000-0005-0000-0000-000037280000}"/>
    <cellStyle name="6 2 3 2 4 2 4" xfId="17689" xr:uid="{00000000-0005-0000-0000-000038280000}"/>
    <cellStyle name="6 2 3 2 4 2 4 2" xfId="24826" xr:uid="{00000000-0005-0000-0000-000039280000}"/>
    <cellStyle name="6 2 3 2 4 2 4 2 2" xfId="39141" xr:uid="{00000000-0005-0000-0000-00003A280000}"/>
    <cellStyle name="6 2 3 2 4 2 4 3" xfId="32004" xr:uid="{00000000-0005-0000-0000-00003B280000}"/>
    <cellStyle name="6 2 3 2 5" xfId="775" xr:uid="{00000000-0005-0000-0000-00003C280000}"/>
    <cellStyle name="6 2 3 2 5 2" xfId="12967" xr:uid="{00000000-0005-0000-0000-00003D280000}"/>
    <cellStyle name="6 2 3 2 5 2 2" xfId="14475" xr:uid="{00000000-0005-0000-0000-00003E280000}"/>
    <cellStyle name="6 2 3 2 5 2 2 2" xfId="16844" xr:uid="{00000000-0005-0000-0000-00003F280000}"/>
    <cellStyle name="6 2 3 2 5 2 2 2 2" xfId="24003" xr:uid="{00000000-0005-0000-0000-000040280000}"/>
    <cellStyle name="6 2 3 2 5 2 2 2 2 2" xfId="38318" xr:uid="{00000000-0005-0000-0000-000041280000}"/>
    <cellStyle name="6 2 3 2 5 2 2 2 3" xfId="31159" xr:uid="{00000000-0005-0000-0000-000042280000}"/>
    <cellStyle name="6 2 3 2 5 2 2 3" xfId="19198" xr:uid="{00000000-0005-0000-0000-000043280000}"/>
    <cellStyle name="6 2 3 2 5 2 2 3 2" xfId="26335" xr:uid="{00000000-0005-0000-0000-000044280000}"/>
    <cellStyle name="6 2 3 2 5 2 2 3 2 2" xfId="40650" xr:uid="{00000000-0005-0000-0000-000045280000}"/>
    <cellStyle name="6 2 3 2 5 2 2 3 3" xfId="33513" xr:uid="{00000000-0005-0000-0000-000046280000}"/>
    <cellStyle name="6 2 3 2 5 2 2 4" xfId="20505" xr:uid="{00000000-0005-0000-0000-000047280000}"/>
    <cellStyle name="6 2 3 2 5 2 2 4 2" xfId="27642" xr:uid="{00000000-0005-0000-0000-000048280000}"/>
    <cellStyle name="6 2 3 2 5 2 2 4 2 2" xfId="41957" xr:uid="{00000000-0005-0000-0000-000049280000}"/>
    <cellStyle name="6 2 3 2 5 2 2 4 3" xfId="34820" xr:uid="{00000000-0005-0000-0000-00004A280000}"/>
    <cellStyle name="6 2 3 2 5 2 2 5" xfId="21720" xr:uid="{00000000-0005-0000-0000-00004B280000}"/>
    <cellStyle name="6 2 3 2 5 2 2 5 2" xfId="36035" xr:uid="{00000000-0005-0000-0000-00004C280000}"/>
    <cellStyle name="6 2 3 2 5 2 2 6" xfId="28857" xr:uid="{00000000-0005-0000-0000-00004D280000}"/>
    <cellStyle name="6 2 3 2 5 2 3" xfId="15336" xr:uid="{00000000-0005-0000-0000-00004E280000}"/>
    <cellStyle name="6 2 3 2 5 2 3 2" xfId="22495" xr:uid="{00000000-0005-0000-0000-00004F280000}"/>
    <cellStyle name="6 2 3 2 5 2 3 2 2" xfId="36810" xr:uid="{00000000-0005-0000-0000-000050280000}"/>
    <cellStyle name="6 2 3 2 5 2 3 3" xfId="29651" xr:uid="{00000000-0005-0000-0000-000051280000}"/>
    <cellStyle name="6 2 3 2 5 2 4" xfId="17690" xr:uid="{00000000-0005-0000-0000-000052280000}"/>
    <cellStyle name="6 2 3 2 5 2 4 2" xfId="24827" xr:uid="{00000000-0005-0000-0000-000053280000}"/>
    <cellStyle name="6 2 3 2 5 2 4 2 2" xfId="39142" xr:uid="{00000000-0005-0000-0000-000054280000}"/>
    <cellStyle name="6 2 3 2 5 2 4 3" xfId="32005" xr:uid="{00000000-0005-0000-0000-000055280000}"/>
    <cellStyle name="6 2 3 2 6" xfId="12963" xr:uid="{00000000-0005-0000-0000-000056280000}"/>
    <cellStyle name="6 2 3 2 6 2" xfId="14474" xr:uid="{00000000-0005-0000-0000-000057280000}"/>
    <cellStyle name="6 2 3 2 6 2 2" xfId="16843" xr:uid="{00000000-0005-0000-0000-000058280000}"/>
    <cellStyle name="6 2 3 2 6 2 2 2" xfId="24002" xr:uid="{00000000-0005-0000-0000-000059280000}"/>
    <cellStyle name="6 2 3 2 6 2 2 2 2" xfId="38317" xr:uid="{00000000-0005-0000-0000-00005A280000}"/>
    <cellStyle name="6 2 3 2 6 2 2 3" xfId="31158" xr:uid="{00000000-0005-0000-0000-00005B280000}"/>
    <cellStyle name="6 2 3 2 6 2 3" xfId="19197" xr:uid="{00000000-0005-0000-0000-00005C280000}"/>
    <cellStyle name="6 2 3 2 6 2 3 2" xfId="26334" xr:uid="{00000000-0005-0000-0000-00005D280000}"/>
    <cellStyle name="6 2 3 2 6 2 3 2 2" xfId="40649" xr:uid="{00000000-0005-0000-0000-00005E280000}"/>
    <cellStyle name="6 2 3 2 6 2 3 3" xfId="33512" xr:uid="{00000000-0005-0000-0000-00005F280000}"/>
    <cellStyle name="6 2 3 2 6 2 4" xfId="20504" xr:uid="{00000000-0005-0000-0000-000060280000}"/>
    <cellStyle name="6 2 3 2 6 2 4 2" xfId="27641" xr:uid="{00000000-0005-0000-0000-000061280000}"/>
    <cellStyle name="6 2 3 2 6 2 4 2 2" xfId="41956" xr:uid="{00000000-0005-0000-0000-000062280000}"/>
    <cellStyle name="6 2 3 2 6 2 4 3" xfId="34819" xr:uid="{00000000-0005-0000-0000-000063280000}"/>
    <cellStyle name="6 2 3 2 6 2 5" xfId="21719" xr:uid="{00000000-0005-0000-0000-000064280000}"/>
    <cellStyle name="6 2 3 2 6 2 5 2" xfId="36034" xr:uid="{00000000-0005-0000-0000-000065280000}"/>
    <cellStyle name="6 2 3 2 6 2 6" xfId="28856" xr:uid="{00000000-0005-0000-0000-000066280000}"/>
    <cellStyle name="6 2 3 2 6 3" xfId="15332" xr:uid="{00000000-0005-0000-0000-000067280000}"/>
    <cellStyle name="6 2 3 2 6 3 2" xfId="22491" xr:uid="{00000000-0005-0000-0000-000068280000}"/>
    <cellStyle name="6 2 3 2 6 3 2 2" xfId="36806" xr:uid="{00000000-0005-0000-0000-000069280000}"/>
    <cellStyle name="6 2 3 2 6 3 3" xfId="29647" xr:uid="{00000000-0005-0000-0000-00006A280000}"/>
    <cellStyle name="6 2 3 2 6 4" xfId="17686" xr:uid="{00000000-0005-0000-0000-00006B280000}"/>
    <cellStyle name="6 2 3 2 6 4 2" xfId="24823" xr:uid="{00000000-0005-0000-0000-00006C280000}"/>
    <cellStyle name="6 2 3 2 6 4 2 2" xfId="39138" xr:uid="{00000000-0005-0000-0000-00006D280000}"/>
    <cellStyle name="6 2 3 2 6 4 3" xfId="32001" xr:uid="{00000000-0005-0000-0000-00006E280000}"/>
    <cellStyle name="6 2 3 3" xfId="776" xr:uid="{00000000-0005-0000-0000-00006F280000}"/>
    <cellStyle name="6 2 3 3 2" xfId="12968" xr:uid="{00000000-0005-0000-0000-000070280000}"/>
    <cellStyle name="6 2 3 3 2 2" xfId="14794" xr:uid="{00000000-0005-0000-0000-000071280000}"/>
    <cellStyle name="6 2 3 3 2 2 2" xfId="17157" xr:uid="{00000000-0005-0000-0000-000072280000}"/>
    <cellStyle name="6 2 3 3 2 2 2 2" xfId="24294" xr:uid="{00000000-0005-0000-0000-000073280000}"/>
    <cellStyle name="6 2 3 3 2 2 2 2 2" xfId="38609" xr:uid="{00000000-0005-0000-0000-000074280000}"/>
    <cellStyle name="6 2 3 3 2 2 2 3" xfId="31472" xr:uid="{00000000-0005-0000-0000-000075280000}"/>
    <cellStyle name="6 2 3 3 2 2 3" xfId="19511" xr:uid="{00000000-0005-0000-0000-000076280000}"/>
    <cellStyle name="6 2 3 3 2 2 3 2" xfId="26648" xr:uid="{00000000-0005-0000-0000-000077280000}"/>
    <cellStyle name="6 2 3 3 2 2 3 2 2" xfId="40963" xr:uid="{00000000-0005-0000-0000-000078280000}"/>
    <cellStyle name="6 2 3 3 2 2 3 3" xfId="33826" xr:uid="{00000000-0005-0000-0000-000079280000}"/>
    <cellStyle name="6 2 3 3 2 2 4" xfId="20787" xr:uid="{00000000-0005-0000-0000-00007A280000}"/>
    <cellStyle name="6 2 3 3 2 2 4 2" xfId="27924" xr:uid="{00000000-0005-0000-0000-00007B280000}"/>
    <cellStyle name="6 2 3 3 2 2 4 2 2" xfId="42239" xr:uid="{00000000-0005-0000-0000-00007C280000}"/>
    <cellStyle name="6 2 3 3 2 2 4 3" xfId="35102" xr:uid="{00000000-0005-0000-0000-00007D280000}"/>
    <cellStyle name="6 2 3 3 2 2 5" xfId="21963" xr:uid="{00000000-0005-0000-0000-00007E280000}"/>
    <cellStyle name="6 2 3 3 2 2 5 2" xfId="36278" xr:uid="{00000000-0005-0000-0000-00007F280000}"/>
    <cellStyle name="6 2 3 3 2 2 6" xfId="29119" xr:uid="{00000000-0005-0000-0000-000080280000}"/>
    <cellStyle name="6 2 3 3 2 3" xfId="15337" xr:uid="{00000000-0005-0000-0000-000081280000}"/>
    <cellStyle name="6 2 3 3 2 3 2" xfId="22496" xr:uid="{00000000-0005-0000-0000-000082280000}"/>
    <cellStyle name="6 2 3 3 2 3 2 2" xfId="36811" xr:uid="{00000000-0005-0000-0000-000083280000}"/>
    <cellStyle name="6 2 3 3 2 3 3" xfId="29652" xr:uid="{00000000-0005-0000-0000-000084280000}"/>
    <cellStyle name="6 2 3 3 2 4" xfId="17691" xr:uid="{00000000-0005-0000-0000-000085280000}"/>
    <cellStyle name="6 2 3 3 2 4 2" xfId="24828" xr:uid="{00000000-0005-0000-0000-000086280000}"/>
    <cellStyle name="6 2 3 3 2 4 2 2" xfId="39143" xr:uid="{00000000-0005-0000-0000-000087280000}"/>
    <cellStyle name="6 2 3 3 2 4 3" xfId="32006" xr:uid="{00000000-0005-0000-0000-000088280000}"/>
    <cellStyle name="6 2 3 4" xfId="777" xr:uid="{00000000-0005-0000-0000-000089280000}"/>
    <cellStyle name="6 2 3 4 2" xfId="12969" xr:uid="{00000000-0005-0000-0000-00008A280000}"/>
    <cellStyle name="6 2 3 4 2 2" xfId="14147" xr:uid="{00000000-0005-0000-0000-00008B280000}"/>
    <cellStyle name="6 2 3 4 2 2 2" xfId="16516" xr:uid="{00000000-0005-0000-0000-00008C280000}"/>
    <cellStyle name="6 2 3 4 2 2 2 2" xfId="23675" xr:uid="{00000000-0005-0000-0000-00008D280000}"/>
    <cellStyle name="6 2 3 4 2 2 2 2 2" xfId="37990" xr:uid="{00000000-0005-0000-0000-00008E280000}"/>
    <cellStyle name="6 2 3 4 2 2 2 3" xfId="30831" xr:uid="{00000000-0005-0000-0000-00008F280000}"/>
    <cellStyle name="6 2 3 4 2 2 3" xfId="18870" xr:uid="{00000000-0005-0000-0000-000090280000}"/>
    <cellStyle name="6 2 3 4 2 2 3 2" xfId="26007" xr:uid="{00000000-0005-0000-0000-000091280000}"/>
    <cellStyle name="6 2 3 4 2 2 3 2 2" xfId="40322" xr:uid="{00000000-0005-0000-0000-000092280000}"/>
    <cellStyle name="6 2 3 4 2 2 3 3" xfId="33185" xr:uid="{00000000-0005-0000-0000-000093280000}"/>
    <cellStyle name="6 2 3 4 2 2 4" xfId="20204" xr:uid="{00000000-0005-0000-0000-000094280000}"/>
    <cellStyle name="6 2 3 4 2 2 4 2" xfId="27341" xr:uid="{00000000-0005-0000-0000-000095280000}"/>
    <cellStyle name="6 2 3 4 2 2 4 2 2" xfId="41656" xr:uid="{00000000-0005-0000-0000-000096280000}"/>
    <cellStyle name="6 2 3 4 2 2 4 3" xfId="34519" xr:uid="{00000000-0005-0000-0000-000097280000}"/>
    <cellStyle name="6 2 3 4 2 2 5" xfId="21419" xr:uid="{00000000-0005-0000-0000-000098280000}"/>
    <cellStyle name="6 2 3 4 2 2 5 2" xfId="35734" xr:uid="{00000000-0005-0000-0000-000099280000}"/>
    <cellStyle name="6 2 3 4 2 2 6" xfId="28556" xr:uid="{00000000-0005-0000-0000-00009A280000}"/>
    <cellStyle name="6 2 3 4 2 3" xfId="15338" xr:uid="{00000000-0005-0000-0000-00009B280000}"/>
    <cellStyle name="6 2 3 4 2 3 2" xfId="22497" xr:uid="{00000000-0005-0000-0000-00009C280000}"/>
    <cellStyle name="6 2 3 4 2 3 2 2" xfId="36812" xr:uid="{00000000-0005-0000-0000-00009D280000}"/>
    <cellStyle name="6 2 3 4 2 3 3" xfId="29653" xr:uid="{00000000-0005-0000-0000-00009E280000}"/>
    <cellStyle name="6 2 3 4 2 4" xfId="17692" xr:uid="{00000000-0005-0000-0000-00009F280000}"/>
    <cellStyle name="6 2 3 4 2 4 2" xfId="24829" xr:uid="{00000000-0005-0000-0000-0000A0280000}"/>
    <cellStyle name="6 2 3 4 2 4 2 2" xfId="39144" xr:uid="{00000000-0005-0000-0000-0000A1280000}"/>
    <cellStyle name="6 2 3 4 2 4 3" xfId="32007" xr:uid="{00000000-0005-0000-0000-0000A2280000}"/>
    <cellStyle name="6 2 3 5" xfId="778" xr:uid="{00000000-0005-0000-0000-0000A3280000}"/>
    <cellStyle name="6 2 3 5 2" xfId="12970" xr:uid="{00000000-0005-0000-0000-0000A4280000}"/>
    <cellStyle name="6 2 3 5 2 2" xfId="14789" xr:uid="{00000000-0005-0000-0000-0000A5280000}"/>
    <cellStyle name="6 2 3 5 2 2 2" xfId="17152" xr:uid="{00000000-0005-0000-0000-0000A6280000}"/>
    <cellStyle name="6 2 3 5 2 2 2 2" xfId="24289" xr:uid="{00000000-0005-0000-0000-0000A7280000}"/>
    <cellStyle name="6 2 3 5 2 2 2 2 2" xfId="38604" xr:uid="{00000000-0005-0000-0000-0000A8280000}"/>
    <cellStyle name="6 2 3 5 2 2 2 3" xfId="31467" xr:uid="{00000000-0005-0000-0000-0000A9280000}"/>
    <cellStyle name="6 2 3 5 2 2 3" xfId="19506" xr:uid="{00000000-0005-0000-0000-0000AA280000}"/>
    <cellStyle name="6 2 3 5 2 2 3 2" xfId="26643" xr:uid="{00000000-0005-0000-0000-0000AB280000}"/>
    <cellStyle name="6 2 3 5 2 2 3 2 2" xfId="40958" xr:uid="{00000000-0005-0000-0000-0000AC280000}"/>
    <cellStyle name="6 2 3 5 2 2 3 3" xfId="33821" xr:uid="{00000000-0005-0000-0000-0000AD280000}"/>
    <cellStyle name="6 2 3 5 2 2 4" xfId="20782" xr:uid="{00000000-0005-0000-0000-0000AE280000}"/>
    <cellStyle name="6 2 3 5 2 2 4 2" xfId="27919" xr:uid="{00000000-0005-0000-0000-0000AF280000}"/>
    <cellStyle name="6 2 3 5 2 2 4 2 2" xfId="42234" xr:uid="{00000000-0005-0000-0000-0000B0280000}"/>
    <cellStyle name="6 2 3 5 2 2 4 3" xfId="35097" xr:uid="{00000000-0005-0000-0000-0000B1280000}"/>
    <cellStyle name="6 2 3 5 2 2 5" xfId="21958" xr:uid="{00000000-0005-0000-0000-0000B2280000}"/>
    <cellStyle name="6 2 3 5 2 2 5 2" xfId="36273" xr:uid="{00000000-0005-0000-0000-0000B3280000}"/>
    <cellStyle name="6 2 3 5 2 2 6" xfId="29114" xr:uid="{00000000-0005-0000-0000-0000B4280000}"/>
    <cellStyle name="6 2 3 5 2 3" xfId="15339" xr:uid="{00000000-0005-0000-0000-0000B5280000}"/>
    <cellStyle name="6 2 3 5 2 3 2" xfId="22498" xr:uid="{00000000-0005-0000-0000-0000B6280000}"/>
    <cellStyle name="6 2 3 5 2 3 2 2" xfId="36813" xr:uid="{00000000-0005-0000-0000-0000B7280000}"/>
    <cellStyle name="6 2 3 5 2 3 3" xfId="29654" xr:uid="{00000000-0005-0000-0000-0000B8280000}"/>
    <cellStyle name="6 2 3 5 2 4" xfId="17693" xr:uid="{00000000-0005-0000-0000-0000B9280000}"/>
    <cellStyle name="6 2 3 5 2 4 2" xfId="24830" xr:uid="{00000000-0005-0000-0000-0000BA280000}"/>
    <cellStyle name="6 2 3 5 2 4 2 2" xfId="39145" xr:uid="{00000000-0005-0000-0000-0000BB280000}"/>
    <cellStyle name="6 2 3 5 2 4 3" xfId="32008" xr:uid="{00000000-0005-0000-0000-0000BC280000}"/>
    <cellStyle name="6 2 3 6" xfId="779" xr:uid="{00000000-0005-0000-0000-0000BD280000}"/>
    <cellStyle name="6 2 3 6 2" xfId="12971" xr:uid="{00000000-0005-0000-0000-0000BE280000}"/>
    <cellStyle name="6 2 3 6 2 2" xfId="14793" xr:uid="{00000000-0005-0000-0000-0000BF280000}"/>
    <cellStyle name="6 2 3 6 2 2 2" xfId="17156" xr:uid="{00000000-0005-0000-0000-0000C0280000}"/>
    <cellStyle name="6 2 3 6 2 2 2 2" xfId="24293" xr:uid="{00000000-0005-0000-0000-0000C1280000}"/>
    <cellStyle name="6 2 3 6 2 2 2 2 2" xfId="38608" xr:uid="{00000000-0005-0000-0000-0000C2280000}"/>
    <cellStyle name="6 2 3 6 2 2 2 3" xfId="31471" xr:uid="{00000000-0005-0000-0000-0000C3280000}"/>
    <cellStyle name="6 2 3 6 2 2 3" xfId="19510" xr:uid="{00000000-0005-0000-0000-0000C4280000}"/>
    <cellStyle name="6 2 3 6 2 2 3 2" xfId="26647" xr:uid="{00000000-0005-0000-0000-0000C5280000}"/>
    <cellStyle name="6 2 3 6 2 2 3 2 2" xfId="40962" xr:uid="{00000000-0005-0000-0000-0000C6280000}"/>
    <cellStyle name="6 2 3 6 2 2 3 3" xfId="33825" xr:uid="{00000000-0005-0000-0000-0000C7280000}"/>
    <cellStyle name="6 2 3 6 2 2 4" xfId="20786" xr:uid="{00000000-0005-0000-0000-0000C8280000}"/>
    <cellStyle name="6 2 3 6 2 2 4 2" xfId="27923" xr:uid="{00000000-0005-0000-0000-0000C9280000}"/>
    <cellStyle name="6 2 3 6 2 2 4 2 2" xfId="42238" xr:uid="{00000000-0005-0000-0000-0000CA280000}"/>
    <cellStyle name="6 2 3 6 2 2 4 3" xfId="35101" xr:uid="{00000000-0005-0000-0000-0000CB280000}"/>
    <cellStyle name="6 2 3 6 2 2 5" xfId="21962" xr:uid="{00000000-0005-0000-0000-0000CC280000}"/>
    <cellStyle name="6 2 3 6 2 2 5 2" xfId="36277" xr:uid="{00000000-0005-0000-0000-0000CD280000}"/>
    <cellStyle name="6 2 3 6 2 2 6" xfId="29118" xr:uid="{00000000-0005-0000-0000-0000CE280000}"/>
    <cellStyle name="6 2 3 6 2 3" xfId="15340" xr:uid="{00000000-0005-0000-0000-0000CF280000}"/>
    <cellStyle name="6 2 3 6 2 3 2" xfId="22499" xr:uid="{00000000-0005-0000-0000-0000D0280000}"/>
    <cellStyle name="6 2 3 6 2 3 2 2" xfId="36814" xr:uid="{00000000-0005-0000-0000-0000D1280000}"/>
    <cellStyle name="6 2 3 6 2 3 3" xfId="29655" xr:uid="{00000000-0005-0000-0000-0000D2280000}"/>
    <cellStyle name="6 2 3 6 2 4" xfId="17694" xr:uid="{00000000-0005-0000-0000-0000D3280000}"/>
    <cellStyle name="6 2 3 6 2 4 2" xfId="24831" xr:uid="{00000000-0005-0000-0000-0000D4280000}"/>
    <cellStyle name="6 2 3 6 2 4 2 2" xfId="39146" xr:uid="{00000000-0005-0000-0000-0000D5280000}"/>
    <cellStyle name="6 2 3 6 2 4 3" xfId="32009" xr:uid="{00000000-0005-0000-0000-0000D6280000}"/>
    <cellStyle name="6 2 3 7" xfId="12962" xr:uid="{00000000-0005-0000-0000-0000D7280000}"/>
    <cellStyle name="6 2 3 7 2" xfId="14797" xr:uid="{00000000-0005-0000-0000-0000D8280000}"/>
    <cellStyle name="6 2 3 7 2 2" xfId="17160" xr:uid="{00000000-0005-0000-0000-0000D9280000}"/>
    <cellStyle name="6 2 3 7 2 2 2" xfId="24297" xr:uid="{00000000-0005-0000-0000-0000DA280000}"/>
    <cellStyle name="6 2 3 7 2 2 2 2" xfId="38612" xr:uid="{00000000-0005-0000-0000-0000DB280000}"/>
    <cellStyle name="6 2 3 7 2 2 3" xfId="31475" xr:uid="{00000000-0005-0000-0000-0000DC280000}"/>
    <cellStyle name="6 2 3 7 2 3" xfId="19514" xr:uid="{00000000-0005-0000-0000-0000DD280000}"/>
    <cellStyle name="6 2 3 7 2 3 2" xfId="26651" xr:uid="{00000000-0005-0000-0000-0000DE280000}"/>
    <cellStyle name="6 2 3 7 2 3 2 2" xfId="40966" xr:uid="{00000000-0005-0000-0000-0000DF280000}"/>
    <cellStyle name="6 2 3 7 2 3 3" xfId="33829" xr:uid="{00000000-0005-0000-0000-0000E0280000}"/>
    <cellStyle name="6 2 3 7 2 4" xfId="20790" xr:uid="{00000000-0005-0000-0000-0000E1280000}"/>
    <cellStyle name="6 2 3 7 2 4 2" xfId="27927" xr:uid="{00000000-0005-0000-0000-0000E2280000}"/>
    <cellStyle name="6 2 3 7 2 4 2 2" xfId="42242" xr:uid="{00000000-0005-0000-0000-0000E3280000}"/>
    <cellStyle name="6 2 3 7 2 4 3" xfId="35105" xr:uid="{00000000-0005-0000-0000-0000E4280000}"/>
    <cellStyle name="6 2 3 7 2 5" xfId="21966" xr:uid="{00000000-0005-0000-0000-0000E5280000}"/>
    <cellStyle name="6 2 3 7 2 5 2" xfId="36281" xr:uid="{00000000-0005-0000-0000-0000E6280000}"/>
    <cellStyle name="6 2 3 7 2 6" xfId="29122" xr:uid="{00000000-0005-0000-0000-0000E7280000}"/>
    <cellStyle name="6 2 3 7 3" xfId="15331" xr:uid="{00000000-0005-0000-0000-0000E8280000}"/>
    <cellStyle name="6 2 3 7 3 2" xfId="22490" xr:uid="{00000000-0005-0000-0000-0000E9280000}"/>
    <cellStyle name="6 2 3 7 3 2 2" xfId="36805" xr:uid="{00000000-0005-0000-0000-0000EA280000}"/>
    <cellStyle name="6 2 3 7 3 3" xfId="29646" xr:uid="{00000000-0005-0000-0000-0000EB280000}"/>
    <cellStyle name="6 2 3 7 4" xfId="17685" xr:uid="{00000000-0005-0000-0000-0000EC280000}"/>
    <cellStyle name="6 2 3 7 4 2" xfId="24822" xr:uid="{00000000-0005-0000-0000-0000ED280000}"/>
    <cellStyle name="6 2 3 7 4 2 2" xfId="39137" xr:uid="{00000000-0005-0000-0000-0000EE280000}"/>
    <cellStyle name="6 2 3 7 4 3" xfId="32000" xr:uid="{00000000-0005-0000-0000-0000EF280000}"/>
    <cellStyle name="6 2 4" xfId="12582" xr:uid="{00000000-0005-0000-0000-0000F0280000}"/>
    <cellStyle name="6 2 4 2" xfId="14705" xr:uid="{00000000-0005-0000-0000-0000F1280000}"/>
    <cellStyle name="6 2 4 2 2" xfId="17068" xr:uid="{00000000-0005-0000-0000-0000F2280000}"/>
    <cellStyle name="6 2 4 2 2 2" xfId="24227" xr:uid="{00000000-0005-0000-0000-0000F3280000}"/>
    <cellStyle name="6 2 4 2 2 2 2" xfId="38542" xr:uid="{00000000-0005-0000-0000-0000F4280000}"/>
    <cellStyle name="6 2 4 2 2 3" xfId="31383" xr:uid="{00000000-0005-0000-0000-0000F5280000}"/>
    <cellStyle name="6 2 4 2 3" xfId="19422" xr:uid="{00000000-0005-0000-0000-0000F6280000}"/>
    <cellStyle name="6 2 4 2 3 2" xfId="26559" xr:uid="{00000000-0005-0000-0000-0000F7280000}"/>
    <cellStyle name="6 2 4 2 3 2 2" xfId="40874" xr:uid="{00000000-0005-0000-0000-0000F8280000}"/>
    <cellStyle name="6 2 4 2 3 3" xfId="33737" xr:uid="{00000000-0005-0000-0000-0000F9280000}"/>
    <cellStyle name="6 2 4 2 4" xfId="20720" xr:uid="{00000000-0005-0000-0000-0000FA280000}"/>
    <cellStyle name="6 2 4 2 4 2" xfId="27857" xr:uid="{00000000-0005-0000-0000-0000FB280000}"/>
    <cellStyle name="6 2 4 2 4 2 2" xfId="42172" xr:uid="{00000000-0005-0000-0000-0000FC280000}"/>
    <cellStyle name="6 2 4 2 4 3" xfId="35035" xr:uid="{00000000-0005-0000-0000-0000FD280000}"/>
    <cellStyle name="6 2 4 3" xfId="14613" xr:uid="{00000000-0005-0000-0000-0000FE280000}"/>
    <cellStyle name="6 2 4 3 2" xfId="16976" xr:uid="{00000000-0005-0000-0000-0000FF280000}"/>
    <cellStyle name="6 2 4 3 2 2" xfId="24135" xr:uid="{00000000-0005-0000-0000-000000290000}"/>
    <cellStyle name="6 2 4 3 2 2 2" xfId="38450" xr:uid="{00000000-0005-0000-0000-000001290000}"/>
    <cellStyle name="6 2 4 3 2 3" xfId="31291" xr:uid="{00000000-0005-0000-0000-000002290000}"/>
    <cellStyle name="6 2 4 3 3" xfId="19330" xr:uid="{00000000-0005-0000-0000-000003290000}"/>
    <cellStyle name="6 2 4 3 3 2" xfId="26467" xr:uid="{00000000-0005-0000-0000-000004290000}"/>
    <cellStyle name="6 2 4 3 3 2 2" xfId="40782" xr:uid="{00000000-0005-0000-0000-000005290000}"/>
    <cellStyle name="6 2 4 3 3 3" xfId="33645" xr:uid="{00000000-0005-0000-0000-000006290000}"/>
    <cellStyle name="6 2 4 3 4" xfId="20628" xr:uid="{00000000-0005-0000-0000-000007290000}"/>
    <cellStyle name="6 2 4 3 4 2" xfId="27765" xr:uid="{00000000-0005-0000-0000-000008290000}"/>
    <cellStyle name="6 2 4 3 4 2 2" xfId="42080" xr:uid="{00000000-0005-0000-0000-000009290000}"/>
    <cellStyle name="6 2 4 3 4 3" xfId="34943" xr:uid="{00000000-0005-0000-0000-00000A290000}"/>
    <cellStyle name="6 2 4 3 5" xfId="21843" xr:uid="{00000000-0005-0000-0000-00000B290000}"/>
    <cellStyle name="6 2 4 3 5 2" xfId="36158" xr:uid="{00000000-0005-0000-0000-00000C290000}"/>
    <cellStyle name="6 2 4 3 6" xfId="28980" xr:uid="{00000000-0005-0000-0000-00000D290000}"/>
    <cellStyle name="6 2 4 4" xfId="19720" xr:uid="{00000000-0005-0000-0000-00000E290000}"/>
    <cellStyle name="6 2 4 4 2" xfId="26857" xr:uid="{00000000-0005-0000-0000-00000F290000}"/>
    <cellStyle name="6 2 4 4 2 2" xfId="41172" xr:uid="{00000000-0005-0000-0000-000010290000}"/>
    <cellStyle name="6 2 4 4 3" xfId="34035" xr:uid="{00000000-0005-0000-0000-000011290000}"/>
    <cellStyle name="6 3" xfId="780" xr:uid="{00000000-0005-0000-0000-000012290000}"/>
    <cellStyle name="6 3 2" xfId="781" xr:uid="{00000000-0005-0000-0000-000013290000}"/>
    <cellStyle name="6 3 2 2" xfId="12973" xr:uid="{00000000-0005-0000-0000-000014290000}"/>
    <cellStyle name="6 3 2 2 2" xfId="14792" xr:uid="{00000000-0005-0000-0000-000015290000}"/>
    <cellStyle name="6 3 2 2 2 2" xfId="17155" xr:uid="{00000000-0005-0000-0000-000016290000}"/>
    <cellStyle name="6 3 2 2 2 2 2" xfId="24292" xr:uid="{00000000-0005-0000-0000-000017290000}"/>
    <cellStyle name="6 3 2 2 2 2 2 2" xfId="38607" xr:uid="{00000000-0005-0000-0000-000018290000}"/>
    <cellStyle name="6 3 2 2 2 2 3" xfId="31470" xr:uid="{00000000-0005-0000-0000-000019290000}"/>
    <cellStyle name="6 3 2 2 2 3" xfId="19509" xr:uid="{00000000-0005-0000-0000-00001A290000}"/>
    <cellStyle name="6 3 2 2 2 3 2" xfId="26646" xr:uid="{00000000-0005-0000-0000-00001B290000}"/>
    <cellStyle name="6 3 2 2 2 3 2 2" xfId="40961" xr:uid="{00000000-0005-0000-0000-00001C290000}"/>
    <cellStyle name="6 3 2 2 2 3 3" xfId="33824" xr:uid="{00000000-0005-0000-0000-00001D290000}"/>
    <cellStyle name="6 3 2 2 2 4" xfId="20785" xr:uid="{00000000-0005-0000-0000-00001E290000}"/>
    <cellStyle name="6 3 2 2 2 4 2" xfId="27922" xr:uid="{00000000-0005-0000-0000-00001F290000}"/>
    <cellStyle name="6 3 2 2 2 4 2 2" xfId="42237" xr:uid="{00000000-0005-0000-0000-000020290000}"/>
    <cellStyle name="6 3 2 2 2 4 3" xfId="35100" xr:uid="{00000000-0005-0000-0000-000021290000}"/>
    <cellStyle name="6 3 2 2 2 5" xfId="21961" xr:uid="{00000000-0005-0000-0000-000022290000}"/>
    <cellStyle name="6 3 2 2 2 5 2" xfId="36276" xr:uid="{00000000-0005-0000-0000-000023290000}"/>
    <cellStyle name="6 3 2 2 2 6" xfId="29117" xr:uid="{00000000-0005-0000-0000-000024290000}"/>
    <cellStyle name="6 3 2 2 3" xfId="15342" xr:uid="{00000000-0005-0000-0000-000025290000}"/>
    <cellStyle name="6 3 2 2 3 2" xfId="22501" xr:uid="{00000000-0005-0000-0000-000026290000}"/>
    <cellStyle name="6 3 2 2 3 2 2" xfId="36816" xr:uid="{00000000-0005-0000-0000-000027290000}"/>
    <cellStyle name="6 3 2 2 3 3" xfId="29657" xr:uid="{00000000-0005-0000-0000-000028290000}"/>
    <cellStyle name="6 3 2 2 4" xfId="17696" xr:uid="{00000000-0005-0000-0000-000029290000}"/>
    <cellStyle name="6 3 2 2 4 2" xfId="24833" xr:uid="{00000000-0005-0000-0000-00002A290000}"/>
    <cellStyle name="6 3 2 2 4 2 2" xfId="39148" xr:uid="{00000000-0005-0000-0000-00002B290000}"/>
    <cellStyle name="6 3 2 2 4 3" xfId="32011" xr:uid="{00000000-0005-0000-0000-00002C290000}"/>
    <cellStyle name="6 3 3" xfId="782" xr:uid="{00000000-0005-0000-0000-00002D290000}"/>
    <cellStyle name="6 3 3 2" xfId="12974" xr:uid="{00000000-0005-0000-0000-00002E290000}"/>
    <cellStyle name="6 3 3 2 2" xfId="14148" xr:uid="{00000000-0005-0000-0000-00002F290000}"/>
    <cellStyle name="6 3 3 2 2 2" xfId="16517" xr:uid="{00000000-0005-0000-0000-000030290000}"/>
    <cellStyle name="6 3 3 2 2 2 2" xfId="23676" xr:uid="{00000000-0005-0000-0000-000031290000}"/>
    <cellStyle name="6 3 3 2 2 2 2 2" xfId="37991" xr:uid="{00000000-0005-0000-0000-000032290000}"/>
    <cellStyle name="6 3 3 2 2 2 3" xfId="30832" xr:uid="{00000000-0005-0000-0000-000033290000}"/>
    <cellStyle name="6 3 3 2 2 3" xfId="18871" xr:uid="{00000000-0005-0000-0000-000034290000}"/>
    <cellStyle name="6 3 3 2 2 3 2" xfId="26008" xr:uid="{00000000-0005-0000-0000-000035290000}"/>
    <cellStyle name="6 3 3 2 2 3 2 2" xfId="40323" xr:uid="{00000000-0005-0000-0000-000036290000}"/>
    <cellStyle name="6 3 3 2 2 3 3" xfId="33186" xr:uid="{00000000-0005-0000-0000-000037290000}"/>
    <cellStyle name="6 3 3 2 2 4" xfId="20205" xr:uid="{00000000-0005-0000-0000-000038290000}"/>
    <cellStyle name="6 3 3 2 2 4 2" xfId="27342" xr:uid="{00000000-0005-0000-0000-000039290000}"/>
    <cellStyle name="6 3 3 2 2 4 2 2" xfId="41657" xr:uid="{00000000-0005-0000-0000-00003A290000}"/>
    <cellStyle name="6 3 3 2 2 4 3" xfId="34520" xr:uid="{00000000-0005-0000-0000-00003B290000}"/>
    <cellStyle name="6 3 3 2 2 5" xfId="21420" xr:uid="{00000000-0005-0000-0000-00003C290000}"/>
    <cellStyle name="6 3 3 2 2 5 2" xfId="35735" xr:uid="{00000000-0005-0000-0000-00003D290000}"/>
    <cellStyle name="6 3 3 2 2 6" xfId="28557" xr:uid="{00000000-0005-0000-0000-00003E290000}"/>
    <cellStyle name="6 3 3 2 3" xfId="15343" xr:uid="{00000000-0005-0000-0000-00003F290000}"/>
    <cellStyle name="6 3 3 2 3 2" xfId="22502" xr:uid="{00000000-0005-0000-0000-000040290000}"/>
    <cellStyle name="6 3 3 2 3 2 2" xfId="36817" xr:uid="{00000000-0005-0000-0000-000041290000}"/>
    <cellStyle name="6 3 3 2 3 3" xfId="29658" xr:uid="{00000000-0005-0000-0000-000042290000}"/>
    <cellStyle name="6 3 3 2 4" xfId="17697" xr:uid="{00000000-0005-0000-0000-000043290000}"/>
    <cellStyle name="6 3 3 2 4 2" xfId="24834" xr:uid="{00000000-0005-0000-0000-000044290000}"/>
    <cellStyle name="6 3 3 2 4 2 2" xfId="39149" xr:uid="{00000000-0005-0000-0000-000045290000}"/>
    <cellStyle name="6 3 3 2 4 3" xfId="32012" xr:uid="{00000000-0005-0000-0000-000046290000}"/>
    <cellStyle name="6 3 4" xfId="783" xr:uid="{00000000-0005-0000-0000-000047290000}"/>
    <cellStyle name="6 3 4 2" xfId="12975" xr:uid="{00000000-0005-0000-0000-000048290000}"/>
    <cellStyle name="6 3 4 2 2" xfId="14791" xr:uid="{00000000-0005-0000-0000-000049290000}"/>
    <cellStyle name="6 3 4 2 2 2" xfId="17154" xr:uid="{00000000-0005-0000-0000-00004A290000}"/>
    <cellStyle name="6 3 4 2 2 2 2" xfId="24291" xr:uid="{00000000-0005-0000-0000-00004B290000}"/>
    <cellStyle name="6 3 4 2 2 2 2 2" xfId="38606" xr:uid="{00000000-0005-0000-0000-00004C290000}"/>
    <cellStyle name="6 3 4 2 2 2 3" xfId="31469" xr:uid="{00000000-0005-0000-0000-00004D290000}"/>
    <cellStyle name="6 3 4 2 2 3" xfId="19508" xr:uid="{00000000-0005-0000-0000-00004E290000}"/>
    <cellStyle name="6 3 4 2 2 3 2" xfId="26645" xr:uid="{00000000-0005-0000-0000-00004F290000}"/>
    <cellStyle name="6 3 4 2 2 3 2 2" xfId="40960" xr:uid="{00000000-0005-0000-0000-000050290000}"/>
    <cellStyle name="6 3 4 2 2 3 3" xfId="33823" xr:uid="{00000000-0005-0000-0000-000051290000}"/>
    <cellStyle name="6 3 4 2 2 4" xfId="20784" xr:uid="{00000000-0005-0000-0000-000052290000}"/>
    <cellStyle name="6 3 4 2 2 4 2" xfId="27921" xr:uid="{00000000-0005-0000-0000-000053290000}"/>
    <cellStyle name="6 3 4 2 2 4 2 2" xfId="42236" xr:uid="{00000000-0005-0000-0000-000054290000}"/>
    <cellStyle name="6 3 4 2 2 4 3" xfId="35099" xr:uid="{00000000-0005-0000-0000-000055290000}"/>
    <cellStyle name="6 3 4 2 2 5" xfId="21960" xr:uid="{00000000-0005-0000-0000-000056290000}"/>
    <cellStyle name="6 3 4 2 2 5 2" xfId="36275" xr:uid="{00000000-0005-0000-0000-000057290000}"/>
    <cellStyle name="6 3 4 2 2 6" xfId="29116" xr:uid="{00000000-0005-0000-0000-000058290000}"/>
    <cellStyle name="6 3 4 2 3" xfId="15344" xr:uid="{00000000-0005-0000-0000-000059290000}"/>
    <cellStyle name="6 3 4 2 3 2" xfId="22503" xr:uid="{00000000-0005-0000-0000-00005A290000}"/>
    <cellStyle name="6 3 4 2 3 2 2" xfId="36818" xr:uid="{00000000-0005-0000-0000-00005B290000}"/>
    <cellStyle name="6 3 4 2 3 3" xfId="29659" xr:uid="{00000000-0005-0000-0000-00005C290000}"/>
    <cellStyle name="6 3 4 2 4" xfId="17698" xr:uid="{00000000-0005-0000-0000-00005D290000}"/>
    <cellStyle name="6 3 4 2 4 2" xfId="24835" xr:uid="{00000000-0005-0000-0000-00005E290000}"/>
    <cellStyle name="6 3 4 2 4 2 2" xfId="39150" xr:uid="{00000000-0005-0000-0000-00005F290000}"/>
    <cellStyle name="6 3 4 2 4 3" xfId="32013" xr:uid="{00000000-0005-0000-0000-000060290000}"/>
    <cellStyle name="6 3 5" xfId="784" xr:uid="{00000000-0005-0000-0000-000061290000}"/>
    <cellStyle name="6 3 5 2" xfId="12976" xr:uid="{00000000-0005-0000-0000-000062290000}"/>
    <cellStyle name="6 3 5 2 2" xfId="14195" xr:uid="{00000000-0005-0000-0000-000063290000}"/>
    <cellStyle name="6 3 5 2 2 2" xfId="16564" xr:uid="{00000000-0005-0000-0000-000064290000}"/>
    <cellStyle name="6 3 5 2 2 2 2" xfId="23723" xr:uid="{00000000-0005-0000-0000-000065290000}"/>
    <cellStyle name="6 3 5 2 2 2 2 2" xfId="38038" xr:uid="{00000000-0005-0000-0000-000066290000}"/>
    <cellStyle name="6 3 5 2 2 2 3" xfId="30879" xr:uid="{00000000-0005-0000-0000-000067290000}"/>
    <cellStyle name="6 3 5 2 2 3" xfId="18918" xr:uid="{00000000-0005-0000-0000-000068290000}"/>
    <cellStyle name="6 3 5 2 2 3 2" xfId="26055" xr:uid="{00000000-0005-0000-0000-000069290000}"/>
    <cellStyle name="6 3 5 2 2 3 2 2" xfId="40370" xr:uid="{00000000-0005-0000-0000-00006A290000}"/>
    <cellStyle name="6 3 5 2 2 3 3" xfId="33233" xr:uid="{00000000-0005-0000-0000-00006B290000}"/>
    <cellStyle name="6 3 5 2 2 4" xfId="20252" xr:uid="{00000000-0005-0000-0000-00006C290000}"/>
    <cellStyle name="6 3 5 2 2 4 2" xfId="27389" xr:uid="{00000000-0005-0000-0000-00006D290000}"/>
    <cellStyle name="6 3 5 2 2 4 2 2" xfId="41704" xr:uid="{00000000-0005-0000-0000-00006E290000}"/>
    <cellStyle name="6 3 5 2 2 4 3" xfId="34567" xr:uid="{00000000-0005-0000-0000-00006F290000}"/>
    <cellStyle name="6 3 5 2 2 5" xfId="21467" xr:uid="{00000000-0005-0000-0000-000070290000}"/>
    <cellStyle name="6 3 5 2 2 5 2" xfId="35782" xr:uid="{00000000-0005-0000-0000-000071290000}"/>
    <cellStyle name="6 3 5 2 2 6" xfId="28604" xr:uid="{00000000-0005-0000-0000-000072290000}"/>
    <cellStyle name="6 3 5 2 3" xfId="15345" xr:uid="{00000000-0005-0000-0000-000073290000}"/>
    <cellStyle name="6 3 5 2 3 2" xfId="22504" xr:uid="{00000000-0005-0000-0000-000074290000}"/>
    <cellStyle name="6 3 5 2 3 2 2" xfId="36819" xr:uid="{00000000-0005-0000-0000-000075290000}"/>
    <cellStyle name="6 3 5 2 3 3" xfId="29660" xr:uid="{00000000-0005-0000-0000-000076290000}"/>
    <cellStyle name="6 3 5 2 4" xfId="17699" xr:uid="{00000000-0005-0000-0000-000077290000}"/>
    <cellStyle name="6 3 5 2 4 2" xfId="24836" xr:uid="{00000000-0005-0000-0000-000078290000}"/>
    <cellStyle name="6 3 5 2 4 2 2" xfId="39151" xr:uid="{00000000-0005-0000-0000-000079290000}"/>
    <cellStyle name="6 3 5 2 4 3" xfId="32014" xr:uid="{00000000-0005-0000-0000-00007A290000}"/>
    <cellStyle name="6 3 6" xfId="12972" xr:uid="{00000000-0005-0000-0000-00007B290000}"/>
    <cellStyle name="6 3 6 2" xfId="14476" xr:uid="{00000000-0005-0000-0000-00007C290000}"/>
    <cellStyle name="6 3 6 2 2" xfId="16845" xr:uid="{00000000-0005-0000-0000-00007D290000}"/>
    <cellStyle name="6 3 6 2 2 2" xfId="24004" xr:uid="{00000000-0005-0000-0000-00007E290000}"/>
    <cellStyle name="6 3 6 2 2 2 2" xfId="38319" xr:uid="{00000000-0005-0000-0000-00007F290000}"/>
    <cellStyle name="6 3 6 2 2 3" xfId="31160" xr:uid="{00000000-0005-0000-0000-000080290000}"/>
    <cellStyle name="6 3 6 2 3" xfId="19199" xr:uid="{00000000-0005-0000-0000-000081290000}"/>
    <cellStyle name="6 3 6 2 3 2" xfId="26336" xr:uid="{00000000-0005-0000-0000-000082290000}"/>
    <cellStyle name="6 3 6 2 3 2 2" xfId="40651" xr:uid="{00000000-0005-0000-0000-000083290000}"/>
    <cellStyle name="6 3 6 2 3 3" xfId="33514" xr:uid="{00000000-0005-0000-0000-000084290000}"/>
    <cellStyle name="6 3 6 2 4" xfId="20506" xr:uid="{00000000-0005-0000-0000-000085290000}"/>
    <cellStyle name="6 3 6 2 4 2" xfId="27643" xr:uid="{00000000-0005-0000-0000-000086290000}"/>
    <cellStyle name="6 3 6 2 4 2 2" xfId="41958" xr:uid="{00000000-0005-0000-0000-000087290000}"/>
    <cellStyle name="6 3 6 2 4 3" xfId="34821" xr:uid="{00000000-0005-0000-0000-000088290000}"/>
    <cellStyle name="6 3 6 2 5" xfId="21721" xr:uid="{00000000-0005-0000-0000-000089290000}"/>
    <cellStyle name="6 3 6 2 5 2" xfId="36036" xr:uid="{00000000-0005-0000-0000-00008A290000}"/>
    <cellStyle name="6 3 6 2 6" xfId="28858" xr:uid="{00000000-0005-0000-0000-00008B290000}"/>
    <cellStyle name="6 3 6 3" xfId="15341" xr:uid="{00000000-0005-0000-0000-00008C290000}"/>
    <cellStyle name="6 3 6 3 2" xfId="22500" xr:uid="{00000000-0005-0000-0000-00008D290000}"/>
    <cellStyle name="6 3 6 3 2 2" xfId="36815" xr:uid="{00000000-0005-0000-0000-00008E290000}"/>
    <cellStyle name="6 3 6 3 3" xfId="29656" xr:uid="{00000000-0005-0000-0000-00008F290000}"/>
    <cellStyle name="6 3 6 4" xfId="17695" xr:uid="{00000000-0005-0000-0000-000090290000}"/>
    <cellStyle name="6 3 6 4 2" xfId="24832" xr:uid="{00000000-0005-0000-0000-000091290000}"/>
    <cellStyle name="6 3 6 4 2 2" xfId="39147" xr:uid="{00000000-0005-0000-0000-000092290000}"/>
    <cellStyle name="6 3 6 4 3" xfId="32010" xr:uid="{00000000-0005-0000-0000-000093290000}"/>
    <cellStyle name="6 4" xfId="12570" xr:uid="{00000000-0005-0000-0000-000094290000}"/>
    <cellStyle name="6 4 2" xfId="14693" xr:uid="{00000000-0005-0000-0000-000095290000}"/>
    <cellStyle name="6 4 2 2" xfId="17056" xr:uid="{00000000-0005-0000-0000-000096290000}"/>
    <cellStyle name="6 4 2 2 2" xfId="24215" xr:uid="{00000000-0005-0000-0000-000097290000}"/>
    <cellStyle name="6 4 2 2 2 2" xfId="38530" xr:uid="{00000000-0005-0000-0000-000098290000}"/>
    <cellStyle name="6 4 2 2 3" xfId="31371" xr:uid="{00000000-0005-0000-0000-000099290000}"/>
    <cellStyle name="6 4 2 3" xfId="19410" xr:uid="{00000000-0005-0000-0000-00009A290000}"/>
    <cellStyle name="6 4 2 3 2" xfId="26547" xr:uid="{00000000-0005-0000-0000-00009B290000}"/>
    <cellStyle name="6 4 2 3 2 2" xfId="40862" xr:uid="{00000000-0005-0000-0000-00009C290000}"/>
    <cellStyle name="6 4 2 3 3" xfId="33725" xr:uid="{00000000-0005-0000-0000-00009D290000}"/>
    <cellStyle name="6 4 2 4" xfId="20708" xr:uid="{00000000-0005-0000-0000-00009E290000}"/>
    <cellStyle name="6 4 2 4 2" xfId="27845" xr:uid="{00000000-0005-0000-0000-00009F290000}"/>
    <cellStyle name="6 4 2 4 2 2" xfId="42160" xr:uid="{00000000-0005-0000-0000-0000A0290000}"/>
    <cellStyle name="6 4 2 4 3" xfId="35023" xr:uid="{00000000-0005-0000-0000-0000A1290000}"/>
    <cellStyle name="6 4 3" xfId="14248" xr:uid="{00000000-0005-0000-0000-0000A2290000}"/>
    <cellStyle name="6 4 3 2" xfId="16617" xr:uid="{00000000-0005-0000-0000-0000A3290000}"/>
    <cellStyle name="6 4 3 2 2" xfId="23776" xr:uid="{00000000-0005-0000-0000-0000A4290000}"/>
    <cellStyle name="6 4 3 2 2 2" xfId="38091" xr:uid="{00000000-0005-0000-0000-0000A5290000}"/>
    <cellStyle name="6 4 3 2 3" xfId="30932" xr:uid="{00000000-0005-0000-0000-0000A6290000}"/>
    <cellStyle name="6 4 3 3" xfId="18971" xr:uid="{00000000-0005-0000-0000-0000A7290000}"/>
    <cellStyle name="6 4 3 3 2" xfId="26108" xr:uid="{00000000-0005-0000-0000-0000A8290000}"/>
    <cellStyle name="6 4 3 3 2 2" xfId="40423" xr:uid="{00000000-0005-0000-0000-0000A9290000}"/>
    <cellStyle name="6 4 3 3 3" xfId="33286" xr:uid="{00000000-0005-0000-0000-0000AA290000}"/>
    <cellStyle name="6 4 3 4" xfId="20304" xr:uid="{00000000-0005-0000-0000-0000AB290000}"/>
    <cellStyle name="6 4 3 4 2" xfId="27441" xr:uid="{00000000-0005-0000-0000-0000AC290000}"/>
    <cellStyle name="6 4 3 4 2 2" xfId="41756" xr:uid="{00000000-0005-0000-0000-0000AD290000}"/>
    <cellStyle name="6 4 3 4 3" xfId="34619" xr:uid="{00000000-0005-0000-0000-0000AE290000}"/>
    <cellStyle name="6 4 3 5" xfId="21519" xr:uid="{00000000-0005-0000-0000-0000AF290000}"/>
    <cellStyle name="6 4 3 5 2" xfId="35834" xr:uid="{00000000-0005-0000-0000-0000B0290000}"/>
    <cellStyle name="6 4 3 6" xfId="28656" xr:uid="{00000000-0005-0000-0000-0000B1290000}"/>
    <cellStyle name="6 4 4" xfId="19708" xr:uid="{00000000-0005-0000-0000-0000B2290000}"/>
    <cellStyle name="6 4 4 2" xfId="26845" xr:uid="{00000000-0005-0000-0000-0000B3290000}"/>
    <cellStyle name="6 4 4 2 2" xfId="41160" xr:uid="{00000000-0005-0000-0000-0000B4290000}"/>
    <cellStyle name="6 4 4 3" xfId="34023" xr:uid="{00000000-0005-0000-0000-0000B5290000}"/>
    <cellStyle name="6 5" xfId="42633" xr:uid="{00000000-0005-0000-0000-0000B6290000}"/>
    <cellStyle name="6_5225402107005(1)" xfId="232" xr:uid="{00000000-0005-0000-0000-0000B7290000}"/>
    <cellStyle name="6_5225402107005(1) 2" xfId="785" xr:uid="{00000000-0005-0000-0000-0000B8290000}"/>
    <cellStyle name="6_5225402107005(1) 2 2" xfId="12583" xr:uid="{00000000-0005-0000-0000-0000B9290000}"/>
    <cellStyle name="6_5225402107005(1) 2 2 2" xfId="14706" xr:uid="{00000000-0005-0000-0000-0000BA290000}"/>
    <cellStyle name="6_5225402107005(1) 2 2 2 2" xfId="17069" xr:uid="{00000000-0005-0000-0000-0000BB290000}"/>
    <cellStyle name="6_5225402107005(1) 2 2 2 2 2" xfId="24228" xr:uid="{00000000-0005-0000-0000-0000BC290000}"/>
    <cellStyle name="6_5225402107005(1) 2 2 2 2 2 2" xfId="38543" xr:uid="{00000000-0005-0000-0000-0000BD290000}"/>
    <cellStyle name="6_5225402107005(1) 2 2 2 2 3" xfId="31384" xr:uid="{00000000-0005-0000-0000-0000BE290000}"/>
    <cellStyle name="6_5225402107005(1) 2 2 2 3" xfId="19423" xr:uid="{00000000-0005-0000-0000-0000BF290000}"/>
    <cellStyle name="6_5225402107005(1) 2 2 2 3 2" xfId="26560" xr:uid="{00000000-0005-0000-0000-0000C0290000}"/>
    <cellStyle name="6_5225402107005(1) 2 2 2 3 2 2" xfId="40875" xr:uid="{00000000-0005-0000-0000-0000C1290000}"/>
    <cellStyle name="6_5225402107005(1) 2 2 2 3 3" xfId="33738" xr:uid="{00000000-0005-0000-0000-0000C2290000}"/>
    <cellStyle name="6_5225402107005(1) 2 2 2 4" xfId="20721" xr:uid="{00000000-0005-0000-0000-0000C3290000}"/>
    <cellStyle name="6_5225402107005(1) 2 2 2 4 2" xfId="27858" xr:uid="{00000000-0005-0000-0000-0000C4290000}"/>
    <cellStyle name="6_5225402107005(1) 2 2 2 4 2 2" xfId="42173" xr:uid="{00000000-0005-0000-0000-0000C5290000}"/>
    <cellStyle name="6_5225402107005(1) 2 2 2 4 3" xfId="35036" xr:uid="{00000000-0005-0000-0000-0000C6290000}"/>
    <cellStyle name="6_5225402107005(1) 2 2 3" xfId="13627" xr:uid="{00000000-0005-0000-0000-0000C7290000}"/>
    <cellStyle name="6_5225402107005(1) 2 2 3 2" xfId="15996" xr:uid="{00000000-0005-0000-0000-0000C8290000}"/>
    <cellStyle name="6_5225402107005(1) 2 2 3 2 2" xfId="23155" xr:uid="{00000000-0005-0000-0000-0000C9290000}"/>
    <cellStyle name="6_5225402107005(1) 2 2 3 2 2 2" xfId="37470" xr:uid="{00000000-0005-0000-0000-0000CA290000}"/>
    <cellStyle name="6_5225402107005(1) 2 2 3 2 3" xfId="30311" xr:uid="{00000000-0005-0000-0000-0000CB290000}"/>
    <cellStyle name="6_5225402107005(1) 2 2 3 3" xfId="18350" xr:uid="{00000000-0005-0000-0000-0000CC290000}"/>
    <cellStyle name="6_5225402107005(1) 2 2 3 3 2" xfId="25487" xr:uid="{00000000-0005-0000-0000-0000CD290000}"/>
    <cellStyle name="6_5225402107005(1) 2 2 3 3 2 2" xfId="39802" xr:uid="{00000000-0005-0000-0000-0000CE290000}"/>
    <cellStyle name="6_5225402107005(1) 2 2 3 3 3" xfId="32665" xr:uid="{00000000-0005-0000-0000-0000CF290000}"/>
    <cellStyle name="6_5225402107005(1) 2 2 3 4" xfId="19876" xr:uid="{00000000-0005-0000-0000-0000D0290000}"/>
    <cellStyle name="6_5225402107005(1) 2 2 3 4 2" xfId="27013" xr:uid="{00000000-0005-0000-0000-0000D1290000}"/>
    <cellStyle name="6_5225402107005(1) 2 2 3 4 2 2" xfId="41328" xr:uid="{00000000-0005-0000-0000-0000D2290000}"/>
    <cellStyle name="6_5225402107005(1) 2 2 3 4 3" xfId="34191" xr:uid="{00000000-0005-0000-0000-0000D3290000}"/>
    <cellStyle name="6_5225402107005(1) 2 2 3 5" xfId="21091" xr:uid="{00000000-0005-0000-0000-0000D4290000}"/>
    <cellStyle name="6_5225402107005(1) 2 2 3 5 2" xfId="35406" xr:uid="{00000000-0005-0000-0000-0000D5290000}"/>
    <cellStyle name="6_5225402107005(1) 2 2 3 6" xfId="28228" xr:uid="{00000000-0005-0000-0000-0000D6290000}"/>
    <cellStyle name="6_5225402107005(1) 2 2 4" xfId="19721" xr:uid="{00000000-0005-0000-0000-0000D7290000}"/>
    <cellStyle name="6_5225402107005(1) 2 2 4 2" xfId="26858" xr:uid="{00000000-0005-0000-0000-0000D8290000}"/>
    <cellStyle name="6_5225402107005(1) 2 2 4 2 2" xfId="41173" xr:uid="{00000000-0005-0000-0000-0000D9290000}"/>
    <cellStyle name="6_5225402107005(1) 2 2 4 3" xfId="34036" xr:uid="{00000000-0005-0000-0000-0000DA290000}"/>
    <cellStyle name="6_5225402107005(1) 3" xfId="12571" xr:uid="{00000000-0005-0000-0000-0000DB290000}"/>
    <cellStyle name="6_5225402107005(1) 3 2" xfId="14694" xr:uid="{00000000-0005-0000-0000-0000DC290000}"/>
    <cellStyle name="6_5225402107005(1) 3 2 2" xfId="17057" xr:uid="{00000000-0005-0000-0000-0000DD290000}"/>
    <cellStyle name="6_5225402107005(1) 3 2 2 2" xfId="24216" xr:uid="{00000000-0005-0000-0000-0000DE290000}"/>
    <cellStyle name="6_5225402107005(1) 3 2 2 2 2" xfId="38531" xr:uid="{00000000-0005-0000-0000-0000DF290000}"/>
    <cellStyle name="6_5225402107005(1) 3 2 2 3" xfId="31372" xr:uid="{00000000-0005-0000-0000-0000E0290000}"/>
    <cellStyle name="6_5225402107005(1) 3 2 3" xfId="19411" xr:uid="{00000000-0005-0000-0000-0000E1290000}"/>
    <cellStyle name="6_5225402107005(1) 3 2 3 2" xfId="26548" xr:uid="{00000000-0005-0000-0000-0000E2290000}"/>
    <cellStyle name="6_5225402107005(1) 3 2 3 2 2" xfId="40863" xr:uid="{00000000-0005-0000-0000-0000E3290000}"/>
    <cellStyle name="6_5225402107005(1) 3 2 3 3" xfId="33726" xr:uid="{00000000-0005-0000-0000-0000E4290000}"/>
    <cellStyle name="6_5225402107005(1) 3 2 4" xfId="20709" xr:uid="{00000000-0005-0000-0000-0000E5290000}"/>
    <cellStyle name="6_5225402107005(1) 3 2 4 2" xfId="27846" xr:uid="{00000000-0005-0000-0000-0000E6290000}"/>
    <cellStyle name="6_5225402107005(1) 3 2 4 2 2" xfId="42161" xr:uid="{00000000-0005-0000-0000-0000E7290000}"/>
    <cellStyle name="6_5225402107005(1) 3 2 4 3" xfId="35024" xr:uid="{00000000-0005-0000-0000-0000E8290000}"/>
    <cellStyle name="6_5225402107005(1) 3 3" xfId="14421" xr:uid="{00000000-0005-0000-0000-0000E9290000}"/>
    <cellStyle name="6_5225402107005(1) 3 3 2" xfId="16790" xr:uid="{00000000-0005-0000-0000-0000EA290000}"/>
    <cellStyle name="6_5225402107005(1) 3 3 2 2" xfId="23949" xr:uid="{00000000-0005-0000-0000-0000EB290000}"/>
    <cellStyle name="6_5225402107005(1) 3 3 2 2 2" xfId="38264" xr:uid="{00000000-0005-0000-0000-0000EC290000}"/>
    <cellStyle name="6_5225402107005(1) 3 3 2 3" xfId="31105" xr:uid="{00000000-0005-0000-0000-0000ED290000}"/>
    <cellStyle name="6_5225402107005(1) 3 3 3" xfId="19144" xr:uid="{00000000-0005-0000-0000-0000EE290000}"/>
    <cellStyle name="6_5225402107005(1) 3 3 3 2" xfId="26281" xr:uid="{00000000-0005-0000-0000-0000EF290000}"/>
    <cellStyle name="6_5225402107005(1) 3 3 3 2 2" xfId="40596" xr:uid="{00000000-0005-0000-0000-0000F0290000}"/>
    <cellStyle name="6_5225402107005(1) 3 3 3 3" xfId="33459" xr:uid="{00000000-0005-0000-0000-0000F1290000}"/>
    <cellStyle name="6_5225402107005(1) 3 3 4" xfId="20477" xr:uid="{00000000-0005-0000-0000-0000F2290000}"/>
    <cellStyle name="6_5225402107005(1) 3 3 4 2" xfId="27614" xr:uid="{00000000-0005-0000-0000-0000F3290000}"/>
    <cellStyle name="6_5225402107005(1) 3 3 4 2 2" xfId="41929" xr:uid="{00000000-0005-0000-0000-0000F4290000}"/>
    <cellStyle name="6_5225402107005(1) 3 3 4 3" xfId="34792" xr:uid="{00000000-0005-0000-0000-0000F5290000}"/>
    <cellStyle name="6_5225402107005(1) 3 3 5" xfId="21692" xr:uid="{00000000-0005-0000-0000-0000F6290000}"/>
    <cellStyle name="6_5225402107005(1) 3 3 5 2" xfId="36007" xr:uid="{00000000-0005-0000-0000-0000F7290000}"/>
    <cellStyle name="6_5225402107005(1) 3 3 6" xfId="28829" xr:uid="{00000000-0005-0000-0000-0000F8290000}"/>
    <cellStyle name="6_5225402107005(1) 3 4" xfId="19709" xr:uid="{00000000-0005-0000-0000-0000F9290000}"/>
    <cellStyle name="6_5225402107005(1) 3 4 2" xfId="26846" xr:uid="{00000000-0005-0000-0000-0000FA290000}"/>
    <cellStyle name="6_5225402107005(1) 3 4 2 2" xfId="41161" xr:uid="{00000000-0005-0000-0000-0000FB290000}"/>
    <cellStyle name="6_5225402107005(1) 3 4 3" xfId="34024" xr:uid="{00000000-0005-0000-0000-0000FC290000}"/>
    <cellStyle name="6_5225402107005(1) 4" xfId="42634" xr:uid="{00000000-0005-0000-0000-0000FD290000}"/>
    <cellStyle name="6_DeckblattNeu" xfId="233" xr:uid="{00000000-0005-0000-0000-0000FE290000}"/>
    <cellStyle name="6_DeckblattNeu 2" xfId="786" xr:uid="{00000000-0005-0000-0000-0000FF290000}"/>
    <cellStyle name="6_DeckblattNeu 2 2" xfId="787" xr:uid="{00000000-0005-0000-0000-0000002A0000}"/>
    <cellStyle name="6_DeckblattNeu 2 2 2" xfId="788" xr:uid="{00000000-0005-0000-0000-0000012A0000}"/>
    <cellStyle name="6_DeckblattNeu 2 2 2 2" xfId="12980" xr:uid="{00000000-0005-0000-0000-0000022A0000}"/>
    <cellStyle name="6_DeckblattNeu 2 2 2 2 2" xfId="14784" xr:uid="{00000000-0005-0000-0000-0000032A0000}"/>
    <cellStyle name="6_DeckblattNeu 2 2 2 2 2 2" xfId="17147" xr:uid="{00000000-0005-0000-0000-0000042A0000}"/>
    <cellStyle name="6_DeckblattNeu 2 2 2 2 2 2 2" xfId="24284" xr:uid="{00000000-0005-0000-0000-0000052A0000}"/>
    <cellStyle name="6_DeckblattNeu 2 2 2 2 2 2 2 2" xfId="38599" xr:uid="{00000000-0005-0000-0000-0000062A0000}"/>
    <cellStyle name="6_DeckblattNeu 2 2 2 2 2 2 3" xfId="31462" xr:uid="{00000000-0005-0000-0000-0000072A0000}"/>
    <cellStyle name="6_DeckblattNeu 2 2 2 2 2 3" xfId="19501" xr:uid="{00000000-0005-0000-0000-0000082A0000}"/>
    <cellStyle name="6_DeckblattNeu 2 2 2 2 2 3 2" xfId="26638" xr:uid="{00000000-0005-0000-0000-0000092A0000}"/>
    <cellStyle name="6_DeckblattNeu 2 2 2 2 2 3 2 2" xfId="40953" xr:uid="{00000000-0005-0000-0000-00000A2A0000}"/>
    <cellStyle name="6_DeckblattNeu 2 2 2 2 2 3 3" xfId="33816" xr:uid="{00000000-0005-0000-0000-00000B2A0000}"/>
    <cellStyle name="6_DeckblattNeu 2 2 2 2 2 4" xfId="20777" xr:uid="{00000000-0005-0000-0000-00000C2A0000}"/>
    <cellStyle name="6_DeckblattNeu 2 2 2 2 2 4 2" xfId="27914" xr:uid="{00000000-0005-0000-0000-00000D2A0000}"/>
    <cellStyle name="6_DeckblattNeu 2 2 2 2 2 4 2 2" xfId="42229" xr:uid="{00000000-0005-0000-0000-00000E2A0000}"/>
    <cellStyle name="6_DeckblattNeu 2 2 2 2 2 4 3" xfId="35092" xr:uid="{00000000-0005-0000-0000-00000F2A0000}"/>
    <cellStyle name="6_DeckblattNeu 2 2 2 2 2 5" xfId="21953" xr:uid="{00000000-0005-0000-0000-0000102A0000}"/>
    <cellStyle name="6_DeckblattNeu 2 2 2 2 2 5 2" xfId="36268" xr:uid="{00000000-0005-0000-0000-0000112A0000}"/>
    <cellStyle name="6_DeckblattNeu 2 2 2 2 2 6" xfId="29109" xr:uid="{00000000-0005-0000-0000-0000122A0000}"/>
    <cellStyle name="6_DeckblattNeu 2 2 2 2 3" xfId="15349" xr:uid="{00000000-0005-0000-0000-0000132A0000}"/>
    <cellStyle name="6_DeckblattNeu 2 2 2 2 3 2" xfId="22508" xr:uid="{00000000-0005-0000-0000-0000142A0000}"/>
    <cellStyle name="6_DeckblattNeu 2 2 2 2 3 2 2" xfId="36823" xr:uid="{00000000-0005-0000-0000-0000152A0000}"/>
    <cellStyle name="6_DeckblattNeu 2 2 2 2 3 3" xfId="29664" xr:uid="{00000000-0005-0000-0000-0000162A0000}"/>
    <cellStyle name="6_DeckblattNeu 2 2 2 2 4" xfId="17703" xr:uid="{00000000-0005-0000-0000-0000172A0000}"/>
    <cellStyle name="6_DeckblattNeu 2 2 2 2 4 2" xfId="24840" xr:uid="{00000000-0005-0000-0000-0000182A0000}"/>
    <cellStyle name="6_DeckblattNeu 2 2 2 2 4 2 2" xfId="39155" xr:uid="{00000000-0005-0000-0000-0000192A0000}"/>
    <cellStyle name="6_DeckblattNeu 2 2 2 2 4 3" xfId="32018" xr:uid="{00000000-0005-0000-0000-00001A2A0000}"/>
    <cellStyle name="6_DeckblattNeu 2 2 3" xfId="789" xr:uid="{00000000-0005-0000-0000-00001B2A0000}"/>
    <cellStyle name="6_DeckblattNeu 2 2 3 2" xfId="12981" xr:uid="{00000000-0005-0000-0000-00001C2A0000}"/>
    <cellStyle name="6_DeckblattNeu 2 2 3 2 2" xfId="14788" xr:uid="{00000000-0005-0000-0000-00001D2A0000}"/>
    <cellStyle name="6_DeckblattNeu 2 2 3 2 2 2" xfId="17151" xr:uid="{00000000-0005-0000-0000-00001E2A0000}"/>
    <cellStyle name="6_DeckblattNeu 2 2 3 2 2 2 2" xfId="24288" xr:uid="{00000000-0005-0000-0000-00001F2A0000}"/>
    <cellStyle name="6_DeckblattNeu 2 2 3 2 2 2 2 2" xfId="38603" xr:uid="{00000000-0005-0000-0000-0000202A0000}"/>
    <cellStyle name="6_DeckblattNeu 2 2 3 2 2 2 3" xfId="31466" xr:uid="{00000000-0005-0000-0000-0000212A0000}"/>
    <cellStyle name="6_DeckblattNeu 2 2 3 2 2 3" xfId="19505" xr:uid="{00000000-0005-0000-0000-0000222A0000}"/>
    <cellStyle name="6_DeckblattNeu 2 2 3 2 2 3 2" xfId="26642" xr:uid="{00000000-0005-0000-0000-0000232A0000}"/>
    <cellStyle name="6_DeckblattNeu 2 2 3 2 2 3 2 2" xfId="40957" xr:uid="{00000000-0005-0000-0000-0000242A0000}"/>
    <cellStyle name="6_DeckblattNeu 2 2 3 2 2 3 3" xfId="33820" xr:uid="{00000000-0005-0000-0000-0000252A0000}"/>
    <cellStyle name="6_DeckblattNeu 2 2 3 2 2 4" xfId="20781" xr:uid="{00000000-0005-0000-0000-0000262A0000}"/>
    <cellStyle name="6_DeckblattNeu 2 2 3 2 2 4 2" xfId="27918" xr:uid="{00000000-0005-0000-0000-0000272A0000}"/>
    <cellStyle name="6_DeckblattNeu 2 2 3 2 2 4 2 2" xfId="42233" xr:uid="{00000000-0005-0000-0000-0000282A0000}"/>
    <cellStyle name="6_DeckblattNeu 2 2 3 2 2 4 3" xfId="35096" xr:uid="{00000000-0005-0000-0000-0000292A0000}"/>
    <cellStyle name="6_DeckblattNeu 2 2 3 2 2 5" xfId="21957" xr:uid="{00000000-0005-0000-0000-00002A2A0000}"/>
    <cellStyle name="6_DeckblattNeu 2 2 3 2 2 5 2" xfId="36272" xr:uid="{00000000-0005-0000-0000-00002B2A0000}"/>
    <cellStyle name="6_DeckblattNeu 2 2 3 2 2 6" xfId="29113" xr:uid="{00000000-0005-0000-0000-00002C2A0000}"/>
    <cellStyle name="6_DeckblattNeu 2 2 3 2 3" xfId="15350" xr:uid="{00000000-0005-0000-0000-00002D2A0000}"/>
    <cellStyle name="6_DeckblattNeu 2 2 3 2 3 2" xfId="22509" xr:uid="{00000000-0005-0000-0000-00002E2A0000}"/>
    <cellStyle name="6_DeckblattNeu 2 2 3 2 3 2 2" xfId="36824" xr:uid="{00000000-0005-0000-0000-00002F2A0000}"/>
    <cellStyle name="6_DeckblattNeu 2 2 3 2 3 3" xfId="29665" xr:uid="{00000000-0005-0000-0000-0000302A0000}"/>
    <cellStyle name="6_DeckblattNeu 2 2 3 2 4" xfId="17704" xr:uid="{00000000-0005-0000-0000-0000312A0000}"/>
    <cellStyle name="6_DeckblattNeu 2 2 3 2 4 2" xfId="24841" xr:uid="{00000000-0005-0000-0000-0000322A0000}"/>
    <cellStyle name="6_DeckblattNeu 2 2 3 2 4 2 2" xfId="39156" xr:uid="{00000000-0005-0000-0000-0000332A0000}"/>
    <cellStyle name="6_DeckblattNeu 2 2 3 2 4 3" xfId="32019" xr:uid="{00000000-0005-0000-0000-0000342A0000}"/>
    <cellStyle name="6_DeckblattNeu 2 2 4" xfId="790" xr:uid="{00000000-0005-0000-0000-0000352A0000}"/>
    <cellStyle name="6_DeckblattNeu 2 2 4 2" xfId="12982" xr:uid="{00000000-0005-0000-0000-0000362A0000}"/>
    <cellStyle name="6_DeckblattNeu 2 2 4 2 2" xfId="14004" xr:uid="{00000000-0005-0000-0000-0000372A0000}"/>
    <cellStyle name="6_DeckblattNeu 2 2 4 2 2 2" xfId="16373" xr:uid="{00000000-0005-0000-0000-0000382A0000}"/>
    <cellStyle name="6_DeckblattNeu 2 2 4 2 2 2 2" xfId="23532" xr:uid="{00000000-0005-0000-0000-0000392A0000}"/>
    <cellStyle name="6_DeckblattNeu 2 2 4 2 2 2 2 2" xfId="37847" xr:uid="{00000000-0005-0000-0000-00003A2A0000}"/>
    <cellStyle name="6_DeckblattNeu 2 2 4 2 2 2 3" xfId="30688" xr:uid="{00000000-0005-0000-0000-00003B2A0000}"/>
    <cellStyle name="6_DeckblattNeu 2 2 4 2 2 3" xfId="18727" xr:uid="{00000000-0005-0000-0000-00003C2A0000}"/>
    <cellStyle name="6_DeckblattNeu 2 2 4 2 2 3 2" xfId="25864" xr:uid="{00000000-0005-0000-0000-00003D2A0000}"/>
    <cellStyle name="6_DeckblattNeu 2 2 4 2 2 3 2 2" xfId="40179" xr:uid="{00000000-0005-0000-0000-00003E2A0000}"/>
    <cellStyle name="6_DeckblattNeu 2 2 4 2 2 3 3" xfId="33042" xr:uid="{00000000-0005-0000-0000-00003F2A0000}"/>
    <cellStyle name="6_DeckblattNeu 2 2 4 2 2 4" xfId="20096" xr:uid="{00000000-0005-0000-0000-0000402A0000}"/>
    <cellStyle name="6_DeckblattNeu 2 2 4 2 2 4 2" xfId="27233" xr:uid="{00000000-0005-0000-0000-0000412A0000}"/>
    <cellStyle name="6_DeckblattNeu 2 2 4 2 2 4 2 2" xfId="41548" xr:uid="{00000000-0005-0000-0000-0000422A0000}"/>
    <cellStyle name="6_DeckblattNeu 2 2 4 2 2 4 3" xfId="34411" xr:uid="{00000000-0005-0000-0000-0000432A0000}"/>
    <cellStyle name="6_DeckblattNeu 2 2 4 2 2 5" xfId="21311" xr:uid="{00000000-0005-0000-0000-0000442A0000}"/>
    <cellStyle name="6_DeckblattNeu 2 2 4 2 2 5 2" xfId="35626" xr:uid="{00000000-0005-0000-0000-0000452A0000}"/>
    <cellStyle name="6_DeckblattNeu 2 2 4 2 2 6" xfId="28448" xr:uid="{00000000-0005-0000-0000-0000462A0000}"/>
    <cellStyle name="6_DeckblattNeu 2 2 4 2 3" xfId="15351" xr:uid="{00000000-0005-0000-0000-0000472A0000}"/>
    <cellStyle name="6_DeckblattNeu 2 2 4 2 3 2" xfId="22510" xr:uid="{00000000-0005-0000-0000-0000482A0000}"/>
    <cellStyle name="6_DeckblattNeu 2 2 4 2 3 2 2" xfId="36825" xr:uid="{00000000-0005-0000-0000-0000492A0000}"/>
    <cellStyle name="6_DeckblattNeu 2 2 4 2 3 3" xfId="29666" xr:uid="{00000000-0005-0000-0000-00004A2A0000}"/>
    <cellStyle name="6_DeckblattNeu 2 2 4 2 4" xfId="17705" xr:uid="{00000000-0005-0000-0000-00004B2A0000}"/>
    <cellStyle name="6_DeckblattNeu 2 2 4 2 4 2" xfId="24842" xr:uid="{00000000-0005-0000-0000-00004C2A0000}"/>
    <cellStyle name="6_DeckblattNeu 2 2 4 2 4 2 2" xfId="39157" xr:uid="{00000000-0005-0000-0000-00004D2A0000}"/>
    <cellStyle name="6_DeckblattNeu 2 2 4 2 4 3" xfId="32020" xr:uid="{00000000-0005-0000-0000-00004E2A0000}"/>
    <cellStyle name="6_DeckblattNeu 2 2 5" xfId="791" xr:uid="{00000000-0005-0000-0000-00004F2A0000}"/>
    <cellStyle name="6_DeckblattNeu 2 2 5 2" xfId="12983" xr:uid="{00000000-0005-0000-0000-0000502A0000}"/>
    <cellStyle name="6_DeckblattNeu 2 2 5 2 2" xfId="14787" xr:uid="{00000000-0005-0000-0000-0000512A0000}"/>
    <cellStyle name="6_DeckblattNeu 2 2 5 2 2 2" xfId="17150" xr:uid="{00000000-0005-0000-0000-0000522A0000}"/>
    <cellStyle name="6_DeckblattNeu 2 2 5 2 2 2 2" xfId="24287" xr:uid="{00000000-0005-0000-0000-0000532A0000}"/>
    <cellStyle name="6_DeckblattNeu 2 2 5 2 2 2 2 2" xfId="38602" xr:uid="{00000000-0005-0000-0000-0000542A0000}"/>
    <cellStyle name="6_DeckblattNeu 2 2 5 2 2 2 3" xfId="31465" xr:uid="{00000000-0005-0000-0000-0000552A0000}"/>
    <cellStyle name="6_DeckblattNeu 2 2 5 2 2 3" xfId="19504" xr:uid="{00000000-0005-0000-0000-0000562A0000}"/>
    <cellStyle name="6_DeckblattNeu 2 2 5 2 2 3 2" xfId="26641" xr:uid="{00000000-0005-0000-0000-0000572A0000}"/>
    <cellStyle name="6_DeckblattNeu 2 2 5 2 2 3 2 2" xfId="40956" xr:uid="{00000000-0005-0000-0000-0000582A0000}"/>
    <cellStyle name="6_DeckblattNeu 2 2 5 2 2 3 3" xfId="33819" xr:uid="{00000000-0005-0000-0000-0000592A0000}"/>
    <cellStyle name="6_DeckblattNeu 2 2 5 2 2 4" xfId="20780" xr:uid="{00000000-0005-0000-0000-00005A2A0000}"/>
    <cellStyle name="6_DeckblattNeu 2 2 5 2 2 4 2" xfId="27917" xr:uid="{00000000-0005-0000-0000-00005B2A0000}"/>
    <cellStyle name="6_DeckblattNeu 2 2 5 2 2 4 2 2" xfId="42232" xr:uid="{00000000-0005-0000-0000-00005C2A0000}"/>
    <cellStyle name="6_DeckblattNeu 2 2 5 2 2 4 3" xfId="35095" xr:uid="{00000000-0005-0000-0000-00005D2A0000}"/>
    <cellStyle name="6_DeckblattNeu 2 2 5 2 2 5" xfId="21956" xr:uid="{00000000-0005-0000-0000-00005E2A0000}"/>
    <cellStyle name="6_DeckblattNeu 2 2 5 2 2 5 2" xfId="36271" xr:uid="{00000000-0005-0000-0000-00005F2A0000}"/>
    <cellStyle name="6_DeckblattNeu 2 2 5 2 2 6" xfId="29112" xr:uid="{00000000-0005-0000-0000-0000602A0000}"/>
    <cellStyle name="6_DeckblattNeu 2 2 5 2 3" xfId="15352" xr:uid="{00000000-0005-0000-0000-0000612A0000}"/>
    <cellStyle name="6_DeckblattNeu 2 2 5 2 3 2" xfId="22511" xr:uid="{00000000-0005-0000-0000-0000622A0000}"/>
    <cellStyle name="6_DeckblattNeu 2 2 5 2 3 2 2" xfId="36826" xr:uid="{00000000-0005-0000-0000-0000632A0000}"/>
    <cellStyle name="6_DeckblattNeu 2 2 5 2 3 3" xfId="29667" xr:uid="{00000000-0005-0000-0000-0000642A0000}"/>
    <cellStyle name="6_DeckblattNeu 2 2 5 2 4" xfId="17706" xr:uid="{00000000-0005-0000-0000-0000652A0000}"/>
    <cellStyle name="6_DeckblattNeu 2 2 5 2 4 2" xfId="24843" xr:uid="{00000000-0005-0000-0000-0000662A0000}"/>
    <cellStyle name="6_DeckblattNeu 2 2 5 2 4 2 2" xfId="39158" xr:uid="{00000000-0005-0000-0000-0000672A0000}"/>
    <cellStyle name="6_DeckblattNeu 2 2 5 2 4 3" xfId="32021" xr:uid="{00000000-0005-0000-0000-0000682A0000}"/>
    <cellStyle name="6_DeckblattNeu 2 2 6" xfId="12979" xr:uid="{00000000-0005-0000-0000-0000692A0000}"/>
    <cellStyle name="6_DeckblattNeu 2 2 6 2" xfId="13711" xr:uid="{00000000-0005-0000-0000-00006A2A0000}"/>
    <cellStyle name="6_DeckblattNeu 2 2 6 2 2" xfId="16080" xr:uid="{00000000-0005-0000-0000-00006B2A0000}"/>
    <cellStyle name="6_DeckblattNeu 2 2 6 2 2 2" xfId="23239" xr:uid="{00000000-0005-0000-0000-00006C2A0000}"/>
    <cellStyle name="6_DeckblattNeu 2 2 6 2 2 2 2" xfId="37554" xr:uid="{00000000-0005-0000-0000-00006D2A0000}"/>
    <cellStyle name="6_DeckblattNeu 2 2 6 2 2 3" xfId="30395" xr:uid="{00000000-0005-0000-0000-00006E2A0000}"/>
    <cellStyle name="6_DeckblattNeu 2 2 6 2 3" xfId="18434" xr:uid="{00000000-0005-0000-0000-00006F2A0000}"/>
    <cellStyle name="6_DeckblattNeu 2 2 6 2 3 2" xfId="25571" xr:uid="{00000000-0005-0000-0000-0000702A0000}"/>
    <cellStyle name="6_DeckblattNeu 2 2 6 2 3 2 2" xfId="39886" xr:uid="{00000000-0005-0000-0000-0000712A0000}"/>
    <cellStyle name="6_DeckblattNeu 2 2 6 2 3 3" xfId="32749" xr:uid="{00000000-0005-0000-0000-0000722A0000}"/>
    <cellStyle name="6_DeckblattNeu 2 2 6 2 4" xfId="19960" xr:uid="{00000000-0005-0000-0000-0000732A0000}"/>
    <cellStyle name="6_DeckblattNeu 2 2 6 2 4 2" xfId="27097" xr:uid="{00000000-0005-0000-0000-0000742A0000}"/>
    <cellStyle name="6_DeckblattNeu 2 2 6 2 4 2 2" xfId="41412" xr:uid="{00000000-0005-0000-0000-0000752A0000}"/>
    <cellStyle name="6_DeckblattNeu 2 2 6 2 4 3" xfId="34275" xr:uid="{00000000-0005-0000-0000-0000762A0000}"/>
    <cellStyle name="6_DeckblattNeu 2 2 6 2 5" xfId="21175" xr:uid="{00000000-0005-0000-0000-0000772A0000}"/>
    <cellStyle name="6_DeckblattNeu 2 2 6 2 5 2" xfId="35490" xr:uid="{00000000-0005-0000-0000-0000782A0000}"/>
    <cellStyle name="6_DeckblattNeu 2 2 6 2 6" xfId="28312" xr:uid="{00000000-0005-0000-0000-0000792A0000}"/>
    <cellStyle name="6_DeckblattNeu 2 2 6 3" xfId="15348" xr:uid="{00000000-0005-0000-0000-00007A2A0000}"/>
    <cellStyle name="6_DeckblattNeu 2 2 6 3 2" xfId="22507" xr:uid="{00000000-0005-0000-0000-00007B2A0000}"/>
    <cellStyle name="6_DeckblattNeu 2 2 6 3 2 2" xfId="36822" xr:uid="{00000000-0005-0000-0000-00007C2A0000}"/>
    <cellStyle name="6_DeckblattNeu 2 2 6 3 3" xfId="29663" xr:uid="{00000000-0005-0000-0000-00007D2A0000}"/>
    <cellStyle name="6_DeckblattNeu 2 2 6 4" xfId="17702" xr:uid="{00000000-0005-0000-0000-00007E2A0000}"/>
    <cellStyle name="6_DeckblattNeu 2 2 6 4 2" xfId="24839" xr:uid="{00000000-0005-0000-0000-00007F2A0000}"/>
    <cellStyle name="6_DeckblattNeu 2 2 6 4 2 2" xfId="39154" xr:uid="{00000000-0005-0000-0000-0000802A0000}"/>
    <cellStyle name="6_DeckblattNeu 2 2 6 4 3" xfId="32017" xr:uid="{00000000-0005-0000-0000-0000812A0000}"/>
    <cellStyle name="6_DeckblattNeu 2 3" xfId="792" xr:uid="{00000000-0005-0000-0000-0000822A0000}"/>
    <cellStyle name="6_DeckblattNeu 2 3 2" xfId="12984" xr:uid="{00000000-0005-0000-0000-0000832A0000}"/>
    <cellStyle name="6_DeckblattNeu 2 3 2 2" xfId="14149" xr:uid="{00000000-0005-0000-0000-0000842A0000}"/>
    <cellStyle name="6_DeckblattNeu 2 3 2 2 2" xfId="16518" xr:uid="{00000000-0005-0000-0000-0000852A0000}"/>
    <cellStyle name="6_DeckblattNeu 2 3 2 2 2 2" xfId="23677" xr:uid="{00000000-0005-0000-0000-0000862A0000}"/>
    <cellStyle name="6_DeckblattNeu 2 3 2 2 2 2 2" xfId="37992" xr:uid="{00000000-0005-0000-0000-0000872A0000}"/>
    <cellStyle name="6_DeckblattNeu 2 3 2 2 2 3" xfId="30833" xr:uid="{00000000-0005-0000-0000-0000882A0000}"/>
    <cellStyle name="6_DeckblattNeu 2 3 2 2 3" xfId="18872" xr:uid="{00000000-0005-0000-0000-0000892A0000}"/>
    <cellStyle name="6_DeckblattNeu 2 3 2 2 3 2" xfId="26009" xr:uid="{00000000-0005-0000-0000-00008A2A0000}"/>
    <cellStyle name="6_DeckblattNeu 2 3 2 2 3 2 2" xfId="40324" xr:uid="{00000000-0005-0000-0000-00008B2A0000}"/>
    <cellStyle name="6_DeckblattNeu 2 3 2 2 3 3" xfId="33187" xr:uid="{00000000-0005-0000-0000-00008C2A0000}"/>
    <cellStyle name="6_DeckblattNeu 2 3 2 2 4" xfId="20206" xr:uid="{00000000-0005-0000-0000-00008D2A0000}"/>
    <cellStyle name="6_DeckblattNeu 2 3 2 2 4 2" xfId="27343" xr:uid="{00000000-0005-0000-0000-00008E2A0000}"/>
    <cellStyle name="6_DeckblattNeu 2 3 2 2 4 2 2" xfId="41658" xr:uid="{00000000-0005-0000-0000-00008F2A0000}"/>
    <cellStyle name="6_DeckblattNeu 2 3 2 2 4 3" xfId="34521" xr:uid="{00000000-0005-0000-0000-0000902A0000}"/>
    <cellStyle name="6_DeckblattNeu 2 3 2 2 5" xfId="21421" xr:uid="{00000000-0005-0000-0000-0000912A0000}"/>
    <cellStyle name="6_DeckblattNeu 2 3 2 2 5 2" xfId="35736" xr:uid="{00000000-0005-0000-0000-0000922A0000}"/>
    <cellStyle name="6_DeckblattNeu 2 3 2 2 6" xfId="28558" xr:uid="{00000000-0005-0000-0000-0000932A0000}"/>
    <cellStyle name="6_DeckblattNeu 2 3 2 3" xfId="15353" xr:uid="{00000000-0005-0000-0000-0000942A0000}"/>
    <cellStyle name="6_DeckblattNeu 2 3 2 3 2" xfId="22512" xr:uid="{00000000-0005-0000-0000-0000952A0000}"/>
    <cellStyle name="6_DeckblattNeu 2 3 2 3 2 2" xfId="36827" xr:uid="{00000000-0005-0000-0000-0000962A0000}"/>
    <cellStyle name="6_DeckblattNeu 2 3 2 3 3" xfId="29668" xr:uid="{00000000-0005-0000-0000-0000972A0000}"/>
    <cellStyle name="6_DeckblattNeu 2 3 2 4" xfId="17707" xr:uid="{00000000-0005-0000-0000-0000982A0000}"/>
    <cellStyle name="6_DeckblattNeu 2 3 2 4 2" xfId="24844" xr:uid="{00000000-0005-0000-0000-0000992A0000}"/>
    <cellStyle name="6_DeckblattNeu 2 3 2 4 2 2" xfId="39159" xr:uid="{00000000-0005-0000-0000-00009A2A0000}"/>
    <cellStyle name="6_DeckblattNeu 2 3 2 4 3" xfId="32022" xr:uid="{00000000-0005-0000-0000-00009B2A0000}"/>
    <cellStyle name="6_DeckblattNeu 2 4" xfId="793" xr:uid="{00000000-0005-0000-0000-00009C2A0000}"/>
    <cellStyle name="6_DeckblattNeu 2 4 2" xfId="12985" xr:uid="{00000000-0005-0000-0000-00009D2A0000}"/>
    <cellStyle name="6_DeckblattNeu 2 4 2 2" xfId="14786" xr:uid="{00000000-0005-0000-0000-00009E2A0000}"/>
    <cellStyle name="6_DeckblattNeu 2 4 2 2 2" xfId="17149" xr:uid="{00000000-0005-0000-0000-00009F2A0000}"/>
    <cellStyle name="6_DeckblattNeu 2 4 2 2 2 2" xfId="24286" xr:uid="{00000000-0005-0000-0000-0000A02A0000}"/>
    <cellStyle name="6_DeckblattNeu 2 4 2 2 2 2 2" xfId="38601" xr:uid="{00000000-0005-0000-0000-0000A12A0000}"/>
    <cellStyle name="6_DeckblattNeu 2 4 2 2 2 3" xfId="31464" xr:uid="{00000000-0005-0000-0000-0000A22A0000}"/>
    <cellStyle name="6_DeckblattNeu 2 4 2 2 3" xfId="19503" xr:uid="{00000000-0005-0000-0000-0000A32A0000}"/>
    <cellStyle name="6_DeckblattNeu 2 4 2 2 3 2" xfId="26640" xr:uid="{00000000-0005-0000-0000-0000A42A0000}"/>
    <cellStyle name="6_DeckblattNeu 2 4 2 2 3 2 2" xfId="40955" xr:uid="{00000000-0005-0000-0000-0000A52A0000}"/>
    <cellStyle name="6_DeckblattNeu 2 4 2 2 3 3" xfId="33818" xr:uid="{00000000-0005-0000-0000-0000A62A0000}"/>
    <cellStyle name="6_DeckblattNeu 2 4 2 2 4" xfId="20779" xr:uid="{00000000-0005-0000-0000-0000A72A0000}"/>
    <cellStyle name="6_DeckblattNeu 2 4 2 2 4 2" xfId="27916" xr:uid="{00000000-0005-0000-0000-0000A82A0000}"/>
    <cellStyle name="6_DeckblattNeu 2 4 2 2 4 2 2" xfId="42231" xr:uid="{00000000-0005-0000-0000-0000A92A0000}"/>
    <cellStyle name="6_DeckblattNeu 2 4 2 2 4 3" xfId="35094" xr:uid="{00000000-0005-0000-0000-0000AA2A0000}"/>
    <cellStyle name="6_DeckblattNeu 2 4 2 2 5" xfId="21955" xr:uid="{00000000-0005-0000-0000-0000AB2A0000}"/>
    <cellStyle name="6_DeckblattNeu 2 4 2 2 5 2" xfId="36270" xr:uid="{00000000-0005-0000-0000-0000AC2A0000}"/>
    <cellStyle name="6_DeckblattNeu 2 4 2 2 6" xfId="29111" xr:uid="{00000000-0005-0000-0000-0000AD2A0000}"/>
    <cellStyle name="6_DeckblattNeu 2 4 2 3" xfId="15354" xr:uid="{00000000-0005-0000-0000-0000AE2A0000}"/>
    <cellStyle name="6_DeckblattNeu 2 4 2 3 2" xfId="22513" xr:uid="{00000000-0005-0000-0000-0000AF2A0000}"/>
    <cellStyle name="6_DeckblattNeu 2 4 2 3 2 2" xfId="36828" xr:uid="{00000000-0005-0000-0000-0000B02A0000}"/>
    <cellStyle name="6_DeckblattNeu 2 4 2 3 3" xfId="29669" xr:uid="{00000000-0005-0000-0000-0000B12A0000}"/>
    <cellStyle name="6_DeckblattNeu 2 4 2 4" xfId="17708" xr:uid="{00000000-0005-0000-0000-0000B22A0000}"/>
    <cellStyle name="6_DeckblattNeu 2 4 2 4 2" xfId="24845" xr:uid="{00000000-0005-0000-0000-0000B32A0000}"/>
    <cellStyle name="6_DeckblattNeu 2 4 2 4 2 2" xfId="39160" xr:uid="{00000000-0005-0000-0000-0000B42A0000}"/>
    <cellStyle name="6_DeckblattNeu 2 4 2 4 3" xfId="32023" xr:uid="{00000000-0005-0000-0000-0000B52A0000}"/>
    <cellStyle name="6_DeckblattNeu 2 5" xfId="794" xr:uid="{00000000-0005-0000-0000-0000B62A0000}"/>
    <cellStyle name="6_DeckblattNeu 2 5 2" xfId="12986" xr:uid="{00000000-0005-0000-0000-0000B72A0000}"/>
    <cellStyle name="6_DeckblattNeu 2 5 2 2" xfId="14244" xr:uid="{00000000-0005-0000-0000-0000B82A0000}"/>
    <cellStyle name="6_DeckblattNeu 2 5 2 2 2" xfId="16613" xr:uid="{00000000-0005-0000-0000-0000B92A0000}"/>
    <cellStyle name="6_DeckblattNeu 2 5 2 2 2 2" xfId="23772" xr:uid="{00000000-0005-0000-0000-0000BA2A0000}"/>
    <cellStyle name="6_DeckblattNeu 2 5 2 2 2 2 2" xfId="38087" xr:uid="{00000000-0005-0000-0000-0000BB2A0000}"/>
    <cellStyle name="6_DeckblattNeu 2 5 2 2 2 3" xfId="30928" xr:uid="{00000000-0005-0000-0000-0000BC2A0000}"/>
    <cellStyle name="6_DeckblattNeu 2 5 2 2 3" xfId="18967" xr:uid="{00000000-0005-0000-0000-0000BD2A0000}"/>
    <cellStyle name="6_DeckblattNeu 2 5 2 2 3 2" xfId="26104" xr:uid="{00000000-0005-0000-0000-0000BE2A0000}"/>
    <cellStyle name="6_DeckblattNeu 2 5 2 2 3 2 2" xfId="40419" xr:uid="{00000000-0005-0000-0000-0000BF2A0000}"/>
    <cellStyle name="6_DeckblattNeu 2 5 2 2 3 3" xfId="33282" xr:uid="{00000000-0005-0000-0000-0000C02A0000}"/>
    <cellStyle name="6_DeckblattNeu 2 5 2 2 4" xfId="20300" xr:uid="{00000000-0005-0000-0000-0000C12A0000}"/>
    <cellStyle name="6_DeckblattNeu 2 5 2 2 4 2" xfId="27437" xr:uid="{00000000-0005-0000-0000-0000C22A0000}"/>
    <cellStyle name="6_DeckblattNeu 2 5 2 2 4 2 2" xfId="41752" xr:uid="{00000000-0005-0000-0000-0000C32A0000}"/>
    <cellStyle name="6_DeckblattNeu 2 5 2 2 4 3" xfId="34615" xr:uid="{00000000-0005-0000-0000-0000C42A0000}"/>
    <cellStyle name="6_DeckblattNeu 2 5 2 2 5" xfId="21515" xr:uid="{00000000-0005-0000-0000-0000C52A0000}"/>
    <cellStyle name="6_DeckblattNeu 2 5 2 2 5 2" xfId="35830" xr:uid="{00000000-0005-0000-0000-0000C62A0000}"/>
    <cellStyle name="6_DeckblattNeu 2 5 2 2 6" xfId="28652" xr:uid="{00000000-0005-0000-0000-0000C72A0000}"/>
    <cellStyle name="6_DeckblattNeu 2 5 2 3" xfId="15355" xr:uid="{00000000-0005-0000-0000-0000C82A0000}"/>
    <cellStyle name="6_DeckblattNeu 2 5 2 3 2" xfId="22514" xr:uid="{00000000-0005-0000-0000-0000C92A0000}"/>
    <cellStyle name="6_DeckblattNeu 2 5 2 3 2 2" xfId="36829" xr:uid="{00000000-0005-0000-0000-0000CA2A0000}"/>
    <cellStyle name="6_DeckblattNeu 2 5 2 3 3" xfId="29670" xr:uid="{00000000-0005-0000-0000-0000CB2A0000}"/>
    <cellStyle name="6_DeckblattNeu 2 5 2 4" xfId="17709" xr:uid="{00000000-0005-0000-0000-0000CC2A0000}"/>
    <cellStyle name="6_DeckblattNeu 2 5 2 4 2" xfId="24846" xr:uid="{00000000-0005-0000-0000-0000CD2A0000}"/>
    <cellStyle name="6_DeckblattNeu 2 5 2 4 2 2" xfId="39161" xr:uid="{00000000-0005-0000-0000-0000CE2A0000}"/>
    <cellStyle name="6_DeckblattNeu 2 5 2 4 3" xfId="32024" xr:uid="{00000000-0005-0000-0000-0000CF2A0000}"/>
    <cellStyle name="6_DeckblattNeu 2 6" xfId="795" xr:uid="{00000000-0005-0000-0000-0000D02A0000}"/>
    <cellStyle name="6_DeckblattNeu 2 6 2" xfId="12987" xr:uid="{00000000-0005-0000-0000-0000D12A0000}"/>
    <cellStyle name="6_DeckblattNeu 2 6 2 2" xfId="14785" xr:uid="{00000000-0005-0000-0000-0000D22A0000}"/>
    <cellStyle name="6_DeckblattNeu 2 6 2 2 2" xfId="17148" xr:uid="{00000000-0005-0000-0000-0000D32A0000}"/>
    <cellStyle name="6_DeckblattNeu 2 6 2 2 2 2" xfId="24285" xr:uid="{00000000-0005-0000-0000-0000D42A0000}"/>
    <cellStyle name="6_DeckblattNeu 2 6 2 2 2 2 2" xfId="38600" xr:uid="{00000000-0005-0000-0000-0000D52A0000}"/>
    <cellStyle name="6_DeckblattNeu 2 6 2 2 2 3" xfId="31463" xr:uid="{00000000-0005-0000-0000-0000D62A0000}"/>
    <cellStyle name="6_DeckblattNeu 2 6 2 2 3" xfId="19502" xr:uid="{00000000-0005-0000-0000-0000D72A0000}"/>
    <cellStyle name="6_DeckblattNeu 2 6 2 2 3 2" xfId="26639" xr:uid="{00000000-0005-0000-0000-0000D82A0000}"/>
    <cellStyle name="6_DeckblattNeu 2 6 2 2 3 2 2" xfId="40954" xr:uid="{00000000-0005-0000-0000-0000D92A0000}"/>
    <cellStyle name="6_DeckblattNeu 2 6 2 2 3 3" xfId="33817" xr:uid="{00000000-0005-0000-0000-0000DA2A0000}"/>
    <cellStyle name="6_DeckblattNeu 2 6 2 2 4" xfId="20778" xr:uid="{00000000-0005-0000-0000-0000DB2A0000}"/>
    <cellStyle name="6_DeckblattNeu 2 6 2 2 4 2" xfId="27915" xr:uid="{00000000-0005-0000-0000-0000DC2A0000}"/>
    <cellStyle name="6_DeckblattNeu 2 6 2 2 4 2 2" xfId="42230" xr:uid="{00000000-0005-0000-0000-0000DD2A0000}"/>
    <cellStyle name="6_DeckblattNeu 2 6 2 2 4 3" xfId="35093" xr:uid="{00000000-0005-0000-0000-0000DE2A0000}"/>
    <cellStyle name="6_DeckblattNeu 2 6 2 2 5" xfId="21954" xr:uid="{00000000-0005-0000-0000-0000DF2A0000}"/>
    <cellStyle name="6_DeckblattNeu 2 6 2 2 5 2" xfId="36269" xr:uid="{00000000-0005-0000-0000-0000E02A0000}"/>
    <cellStyle name="6_DeckblattNeu 2 6 2 2 6" xfId="29110" xr:uid="{00000000-0005-0000-0000-0000E12A0000}"/>
    <cellStyle name="6_DeckblattNeu 2 6 2 3" xfId="15356" xr:uid="{00000000-0005-0000-0000-0000E22A0000}"/>
    <cellStyle name="6_DeckblattNeu 2 6 2 3 2" xfId="22515" xr:uid="{00000000-0005-0000-0000-0000E32A0000}"/>
    <cellStyle name="6_DeckblattNeu 2 6 2 3 2 2" xfId="36830" xr:uid="{00000000-0005-0000-0000-0000E42A0000}"/>
    <cellStyle name="6_DeckblattNeu 2 6 2 3 3" xfId="29671" xr:uid="{00000000-0005-0000-0000-0000E52A0000}"/>
    <cellStyle name="6_DeckblattNeu 2 6 2 4" xfId="17710" xr:uid="{00000000-0005-0000-0000-0000E62A0000}"/>
    <cellStyle name="6_DeckblattNeu 2 6 2 4 2" xfId="24847" xr:uid="{00000000-0005-0000-0000-0000E72A0000}"/>
    <cellStyle name="6_DeckblattNeu 2 6 2 4 2 2" xfId="39162" xr:uid="{00000000-0005-0000-0000-0000E82A0000}"/>
    <cellStyle name="6_DeckblattNeu 2 6 2 4 3" xfId="32025" xr:uid="{00000000-0005-0000-0000-0000E92A0000}"/>
    <cellStyle name="6_DeckblattNeu 2 7" xfId="12978" xr:uid="{00000000-0005-0000-0000-0000EA2A0000}"/>
    <cellStyle name="6_DeckblattNeu 2 7 2" xfId="14226" xr:uid="{00000000-0005-0000-0000-0000EB2A0000}"/>
    <cellStyle name="6_DeckblattNeu 2 7 2 2" xfId="16595" xr:uid="{00000000-0005-0000-0000-0000EC2A0000}"/>
    <cellStyle name="6_DeckblattNeu 2 7 2 2 2" xfId="23754" xr:uid="{00000000-0005-0000-0000-0000ED2A0000}"/>
    <cellStyle name="6_DeckblattNeu 2 7 2 2 2 2" xfId="38069" xr:uid="{00000000-0005-0000-0000-0000EE2A0000}"/>
    <cellStyle name="6_DeckblattNeu 2 7 2 2 3" xfId="30910" xr:uid="{00000000-0005-0000-0000-0000EF2A0000}"/>
    <cellStyle name="6_DeckblattNeu 2 7 2 3" xfId="18949" xr:uid="{00000000-0005-0000-0000-0000F02A0000}"/>
    <cellStyle name="6_DeckblattNeu 2 7 2 3 2" xfId="26086" xr:uid="{00000000-0005-0000-0000-0000F12A0000}"/>
    <cellStyle name="6_DeckblattNeu 2 7 2 3 2 2" xfId="40401" xr:uid="{00000000-0005-0000-0000-0000F22A0000}"/>
    <cellStyle name="6_DeckblattNeu 2 7 2 3 3" xfId="33264" xr:uid="{00000000-0005-0000-0000-0000F32A0000}"/>
    <cellStyle name="6_DeckblattNeu 2 7 2 4" xfId="20282" xr:uid="{00000000-0005-0000-0000-0000F42A0000}"/>
    <cellStyle name="6_DeckblattNeu 2 7 2 4 2" xfId="27419" xr:uid="{00000000-0005-0000-0000-0000F52A0000}"/>
    <cellStyle name="6_DeckblattNeu 2 7 2 4 2 2" xfId="41734" xr:uid="{00000000-0005-0000-0000-0000F62A0000}"/>
    <cellStyle name="6_DeckblattNeu 2 7 2 4 3" xfId="34597" xr:uid="{00000000-0005-0000-0000-0000F72A0000}"/>
    <cellStyle name="6_DeckblattNeu 2 7 2 5" xfId="21497" xr:uid="{00000000-0005-0000-0000-0000F82A0000}"/>
    <cellStyle name="6_DeckblattNeu 2 7 2 5 2" xfId="35812" xr:uid="{00000000-0005-0000-0000-0000F92A0000}"/>
    <cellStyle name="6_DeckblattNeu 2 7 2 6" xfId="28634" xr:uid="{00000000-0005-0000-0000-0000FA2A0000}"/>
    <cellStyle name="6_DeckblattNeu 2 7 3" xfId="15347" xr:uid="{00000000-0005-0000-0000-0000FB2A0000}"/>
    <cellStyle name="6_DeckblattNeu 2 7 3 2" xfId="22506" xr:uid="{00000000-0005-0000-0000-0000FC2A0000}"/>
    <cellStyle name="6_DeckblattNeu 2 7 3 2 2" xfId="36821" xr:uid="{00000000-0005-0000-0000-0000FD2A0000}"/>
    <cellStyle name="6_DeckblattNeu 2 7 3 3" xfId="29662" xr:uid="{00000000-0005-0000-0000-0000FE2A0000}"/>
    <cellStyle name="6_DeckblattNeu 2 7 4" xfId="17701" xr:uid="{00000000-0005-0000-0000-0000FF2A0000}"/>
    <cellStyle name="6_DeckblattNeu 2 7 4 2" xfId="24838" xr:uid="{00000000-0005-0000-0000-0000002B0000}"/>
    <cellStyle name="6_DeckblattNeu 2 7 4 2 2" xfId="39153" xr:uid="{00000000-0005-0000-0000-0000012B0000}"/>
    <cellStyle name="6_DeckblattNeu 2 7 4 3" xfId="32016" xr:uid="{00000000-0005-0000-0000-0000022B0000}"/>
    <cellStyle name="6_DeckblattNeu 3" xfId="796" xr:uid="{00000000-0005-0000-0000-0000032B0000}"/>
    <cellStyle name="6_DeckblattNeu 3 2" xfId="797" xr:uid="{00000000-0005-0000-0000-0000042B0000}"/>
    <cellStyle name="6_DeckblattNeu 3 2 2" xfId="12989" xr:uid="{00000000-0005-0000-0000-0000052B0000}"/>
    <cellStyle name="6_DeckblattNeu 3 2 2 2" xfId="14231" xr:uid="{00000000-0005-0000-0000-0000062B0000}"/>
    <cellStyle name="6_DeckblattNeu 3 2 2 2 2" xfId="16600" xr:uid="{00000000-0005-0000-0000-0000072B0000}"/>
    <cellStyle name="6_DeckblattNeu 3 2 2 2 2 2" xfId="23759" xr:uid="{00000000-0005-0000-0000-0000082B0000}"/>
    <cellStyle name="6_DeckblattNeu 3 2 2 2 2 2 2" xfId="38074" xr:uid="{00000000-0005-0000-0000-0000092B0000}"/>
    <cellStyle name="6_DeckblattNeu 3 2 2 2 2 3" xfId="30915" xr:uid="{00000000-0005-0000-0000-00000A2B0000}"/>
    <cellStyle name="6_DeckblattNeu 3 2 2 2 3" xfId="18954" xr:uid="{00000000-0005-0000-0000-00000B2B0000}"/>
    <cellStyle name="6_DeckblattNeu 3 2 2 2 3 2" xfId="26091" xr:uid="{00000000-0005-0000-0000-00000C2B0000}"/>
    <cellStyle name="6_DeckblattNeu 3 2 2 2 3 2 2" xfId="40406" xr:uid="{00000000-0005-0000-0000-00000D2B0000}"/>
    <cellStyle name="6_DeckblattNeu 3 2 2 2 3 3" xfId="33269" xr:uid="{00000000-0005-0000-0000-00000E2B0000}"/>
    <cellStyle name="6_DeckblattNeu 3 2 2 2 4" xfId="20287" xr:uid="{00000000-0005-0000-0000-00000F2B0000}"/>
    <cellStyle name="6_DeckblattNeu 3 2 2 2 4 2" xfId="27424" xr:uid="{00000000-0005-0000-0000-0000102B0000}"/>
    <cellStyle name="6_DeckblattNeu 3 2 2 2 4 2 2" xfId="41739" xr:uid="{00000000-0005-0000-0000-0000112B0000}"/>
    <cellStyle name="6_DeckblattNeu 3 2 2 2 4 3" xfId="34602" xr:uid="{00000000-0005-0000-0000-0000122B0000}"/>
    <cellStyle name="6_DeckblattNeu 3 2 2 2 5" xfId="21502" xr:uid="{00000000-0005-0000-0000-0000132B0000}"/>
    <cellStyle name="6_DeckblattNeu 3 2 2 2 5 2" xfId="35817" xr:uid="{00000000-0005-0000-0000-0000142B0000}"/>
    <cellStyle name="6_DeckblattNeu 3 2 2 2 6" xfId="28639" xr:uid="{00000000-0005-0000-0000-0000152B0000}"/>
    <cellStyle name="6_DeckblattNeu 3 2 2 3" xfId="15358" xr:uid="{00000000-0005-0000-0000-0000162B0000}"/>
    <cellStyle name="6_DeckblattNeu 3 2 2 3 2" xfId="22517" xr:uid="{00000000-0005-0000-0000-0000172B0000}"/>
    <cellStyle name="6_DeckblattNeu 3 2 2 3 2 2" xfId="36832" xr:uid="{00000000-0005-0000-0000-0000182B0000}"/>
    <cellStyle name="6_DeckblattNeu 3 2 2 3 3" xfId="29673" xr:uid="{00000000-0005-0000-0000-0000192B0000}"/>
    <cellStyle name="6_DeckblattNeu 3 2 2 4" xfId="17712" xr:uid="{00000000-0005-0000-0000-00001A2B0000}"/>
    <cellStyle name="6_DeckblattNeu 3 2 2 4 2" xfId="24849" xr:uid="{00000000-0005-0000-0000-00001B2B0000}"/>
    <cellStyle name="6_DeckblattNeu 3 2 2 4 2 2" xfId="39164" xr:uid="{00000000-0005-0000-0000-00001C2B0000}"/>
    <cellStyle name="6_DeckblattNeu 3 2 2 4 3" xfId="32027" xr:uid="{00000000-0005-0000-0000-00001D2B0000}"/>
    <cellStyle name="6_DeckblattNeu 3 3" xfId="798" xr:uid="{00000000-0005-0000-0000-00001E2B0000}"/>
    <cellStyle name="6_DeckblattNeu 3 3 2" xfId="12990" xr:uid="{00000000-0005-0000-0000-00001F2B0000}"/>
    <cellStyle name="6_DeckblattNeu 3 3 2 2" xfId="14774" xr:uid="{00000000-0005-0000-0000-0000202B0000}"/>
    <cellStyle name="6_DeckblattNeu 3 3 2 2 2" xfId="17137" xr:uid="{00000000-0005-0000-0000-0000212B0000}"/>
    <cellStyle name="6_DeckblattNeu 3 3 2 2 2 2" xfId="24274" xr:uid="{00000000-0005-0000-0000-0000222B0000}"/>
    <cellStyle name="6_DeckblattNeu 3 3 2 2 2 2 2" xfId="38589" xr:uid="{00000000-0005-0000-0000-0000232B0000}"/>
    <cellStyle name="6_DeckblattNeu 3 3 2 2 2 3" xfId="31452" xr:uid="{00000000-0005-0000-0000-0000242B0000}"/>
    <cellStyle name="6_DeckblattNeu 3 3 2 2 3" xfId="19491" xr:uid="{00000000-0005-0000-0000-0000252B0000}"/>
    <cellStyle name="6_DeckblattNeu 3 3 2 2 3 2" xfId="26628" xr:uid="{00000000-0005-0000-0000-0000262B0000}"/>
    <cellStyle name="6_DeckblattNeu 3 3 2 2 3 2 2" xfId="40943" xr:uid="{00000000-0005-0000-0000-0000272B0000}"/>
    <cellStyle name="6_DeckblattNeu 3 3 2 2 3 3" xfId="33806" xr:uid="{00000000-0005-0000-0000-0000282B0000}"/>
    <cellStyle name="6_DeckblattNeu 3 3 2 2 4" xfId="20767" xr:uid="{00000000-0005-0000-0000-0000292B0000}"/>
    <cellStyle name="6_DeckblattNeu 3 3 2 2 4 2" xfId="27904" xr:uid="{00000000-0005-0000-0000-00002A2B0000}"/>
    <cellStyle name="6_DeckblattNeu 3 3 2 2 4 2 2" xfId="42219" xr:uid="{00000000-0005-0000-0000-00002B2B0000}"/>
    <cellStyle name="6_DeckblattNeu 3 3 2 2 4 3" xfId="35082" xr:uid="{00000000-0005-0000-0000-00002C2B0000}"/>
    <cellStyle name="6_DeckblattNeu 3 3 2 2 5" xfId="21943" xr:uid="{00000000-0005-0000-0000-00002D2B0000}"/>
    <cellStyle name="6_DeckblattNeu 3 3 2 2 5 2" xfId="36258" xr:uid="{00000000-0005-0000-0000-00002E2B0000}"/>
    <cellStyle name="6_DeckblattNeu 3 3 2 2 6" xfId="29099" xr:uid="{00000000-0005-0000-0000-00002F2B0000}"/>
    <cellStyle name="6_DeckblattNeu 3 3 2 3" xfId="15359" xr:uid="{00000000-0005-0000-0000-0000302B0000}"/>
    <cellStyle name="6_DeckblattNeu 3 3 2 3 2" xfId="22518" xr:uid="{00000000-0005-0000-0000-0000312B0000}"/>
    <cellStyle name="6_DeckblattNeu 3 3 2 3 2 2" xfId="36833" xr:uid="{00000000-0005-0000-0000-0000322B0000}"/>
    <cellStyle name="6_DeckblattNeu 3 3 2 3 3" xfId="29674" xr:uid="{00000000-0005-0000-0000-0000332B0000}"/>
    <cellStyle name="6_DeckblattNeu 3 3 2 4" xfId="17713" xr:uid="{00000000-0005-0000-0000-0000342B0000}"/>
    <cellStyle name="6_DeckblattNeu 3 3 2 4 2" xfId="24850" xr:uid="{00000000-0005-0000-0000-0000352B0000}"/>
    <cellStyle name="6_DeckblattNeu 3 3 2 4 2 2" xfId="39165" xr:uid="{00000000-0005-0000-0000-0000362B0000}"/>
    <cellStyle name="6_DeckblattNeu 3 3 2 4 3" xfId="32028" xr:uid="{00000000-0005-0000-0000-0000372B0000}"/>
    <cellStyle name="6_DeckblattNeu 3 4" xfId="799" xr:uid="{00000000-0005-0000-0000-0000382B0000}"/>
    <cellStyle name="6_DeckblattNeu 3 4 2" xfId="12991" xr:uid="{00000000-0005-0000-0000-0000392B0000}"/>
    <cellStyle name="6_DeckblattNeu 3 4 2 2" xfId="14783" xr:uid="{00000000-0005-0000-0000-00003A2B0000}"/>
    <cellStyle name="6_DeckblattNeu 3 4 2 2 2" xfId="17146" xr:uid="{00000000-0005-0000-0000-00003B2B0000}"/>
    <cellStyle name="6_DeckblattNeu 3 4 2 2 2 2" xfId="24283" xr:uid="{00000000-0005-0000-0000-00003C2B0000}"/>
    <cellStyle name="6_DeckblattNeu 3 4 2 2 2 2 2" xfId="38598" xr:uid="{00000000-0005-0000-0000-00003D2B0000}"/>
    <cellStyle name="6_DeckblattNeu 3 4 2 2 2 3" xfId="31461" xr:uid="{00000000-0005-0000-0000-00003E2B0000}"/>
    <cellStyle name="6_DeckblattNeu 3 4 2 2 3" xfId="19500" xr:uid="{00000000-0005-0000-0000-00003F2B0000}"/>
    <cellStyle name="6_DeckblattNeu 3 4 2 2 3 2" xfId="26637" xr:uid="{00000000-0005-0000-0000-0000402B0000}"/>
    <cellStyle name="6_DeckblattNeu 3 4 2 2 3 2 2" xfId="40952" xr:uid="{00000000-0005-0000-0000-0000412B0000}"/>
    <cellStyle name="6_DeckblattNeu 3 4 2 2 3 3" xfId="33815" xr:uid="{00000000-0005-0000-0000-0000422B0000}"/>
    <cellStyle name="6_DeckblattNeu 3 4 2 2 4" xfId="20776" xr:uid="{00000000-0005-0000-0000-0000432B0000}"/>
    <cellStyle name="6_DeckblattNeu 3 4 2 2 4 2" xfId="27913" xr:uid="{00000000-0005-0000-0000-0000442B0000}"/>
    <cellStyle name="6_DeckblattNeu 3 4 2 2 4 2 2" xfId="42228" xr:uid="{00000000-0005-0000-0000-0000452B0000}"/>
    <cellStyle name="6_DeckblattNeu 3 4 2 2 4 3" xfId="35091" xr:uid="{00000000-0005-0000-0000-0000462B0000}"/>
    <cellStyle name="6_DeckblattNeu 3 4 2 2 5" xfId="21952" xr:uid="{00000000-0005-0000-0000-0000472B0000}"/>
    <cellStyle name="6_DeckblattNeu 3 4 2 2 5 2" xfId="36267" xr:uid="{00000000-0005-0000-0000-0000482B0000}"/>
    <cellStyle name="6_DeckblattNeu 3 4 2 2 6" xfId="29108" xr:uid="{00000000-0005-0000-0000-0000492B0000}"/>
    <cellStyle name="6_DeckblattNeu 3 4 2 3" xfId="15360" xr:uid="{00000000-0005-0000-0000-00004A2B0000}"/>
    <cellStyle name="6_DeckblattNeu 3 4 2 3 2" xfId="22519" xr:uid="{00000000-0005-0000-0000-00004B2B0000}"/>
    <cellStyle name="6_DeckblattNeu 3 4 2 3 2 2" xfId="36834" xr:uid="{00000000-0005-0000-0000-00004C2B0000}"/>
    <cellStyle name="6_DeckblattNeu 3 4 2 3 3" xfId="29675" xr:uid="{00000000-0005-0000-0000-00004D2B0000}"/>
    <cellStyle name="6_DeckblattNeu 3 4 2 4" xfId="17714" xr:uid="{00000000-0005-0000-0000-00004E2B0000}"/>
    <cellStyle name="6_DeckblattNeu 3 4 2 4 2" xfId="24851" xr:uid="{00000000-0005-0000-0000-00004F2B0000}"/>
    <cellStyle name="6_DeckblattNeu 3 4 2 4 2 2" xfId="39166" xr:uid="{00000000-0005-0000-0000-0000502B0000}"/>
    <cellStyle name="6_DeckblattNeu 3 4 2 4 3" xfId="32029" xr:uid="{00000000-0005-0000-0000-0000512B0000}"/>
    <cellStyle name="6_DeckblattNeu 3 5" xfId="800" xr:uid="{00000000-0005-0000-0000-0000522B0000}"/>
    <cellStyle name="6_DeckblattNeu 3 5 2" xfId="12992" xr:uid="{00000000-0005-0000-0000-0000532B0000}"/>
    <cellStyle name="6_DeckblattNeu 3 5 2 2" xfId="14516" xr:uid="{00000000-0005-0000-0000-0000542B0000}"/>
    <cellStyle name="6_DeckblattNeu 3 5 2 2 2" xfId="16885" xr:uid="{00000000-0005-0000-0000-0000552B0000}"/>
    <cellStyle name="6_DeckblattNeu 3 5 2 2 2 2" xfId="24044" xr:uid="{00000000-0005-0000-0000-0000562B0000}"/>
    <cellStyle name="6_DeckblattNeu 3 5 2 2 2 2 2" xfId="38359" xr:uid="{00000000-0005-0000-0000-0000572B0000}"/>
    <cellStyle name="6_DeckblattNeu 3 5 2 2 2 3" xfId="31200" xr:uid="{00000000-0005-0000-0000-0000582B0000}"/>
    <cellStyle name="6_DeckblattNeu 3 5 2 2 3" xfId="19239" xr:uid="{00000000-0005-0000-0000-0000592B0000}"/>
    <cellStyle name="6_DeckblattNeu 3 5 2 2 3 2" xfId="26376" xr:uid="{00000000-0005-0000-0000-00005A2B0000}"/>
    <cellStyle name="6_DeckblattNeu 3 5 2 2 3 2 2" xfId="40691" xr:uid="{00000000-0005-0000-0000-00005B2B0000}"/>
    <cellStyle name="6_DeckblattNeu 3 5 2 2 3 3" xfId="33554" xr:uid="{00000000-0005-0000-0000-00005C2B0000}"/>
    <cellStyle name="6_DeckblattNeu 3 5 2 2 4" xfId="20540" xr:uid="{00000000-0005-0000-0000-00005D2B0000}"/>
    <cellStyle name="6_DeckblattNeu 3 5 2 2 4 2" xfId="27677" xr:uid="{00000000-0005-0000-0000-00005E2B0000}"/>
    <cellStyle name="6_DeckblattNeu 3 5 2 2 4 2 2" xfId="41992" xr:uid="{00000000-0005-0000-0000-00005F2B0000}"/>
    <cellStyle name="6_DeckblattNeu 3 5 2 2 4 3" xfId="34855" xr:uid="{00000000-0005-0000-0000-0000602B0000}"/>
    <cellStyle name="6_DeckblattNeu 3 5 2 2 5" xfId="21755" xr:uid="{00000000-0005-0000-0000-0000612B0000}"/>
    <cellStyle name="6_DeckblattNeu 3 5 2 2 5 2" xfId="36070" xr:uid="{00000000-0005-0000-0000-0000622B0000}"/>
    <cellStyle name="6_DeckblattNeu 3 5 2 2 6" xfId="28892" xr:uid="{00000000-0005-0000-0000-0000632B0000}"/>
    <cellStyle name="6_DeckblattNeu 3 5 2 3" xfId="15361" xr:uid="{00000000-0005-0000-0000-0000642B0000}"/>
    <cellStyle name="6_DeckblattNeu 3 5 2 3 2" xfId="22520" xr:uid="{00000000-0005-0000-0000-0000652B0000}"/>
    <cellStyle name="6_DeckblattNeu 3 5 2 3 2 2" xfId="36835" xr:uid="{00000000-0005-0000-0000-0000662B0000}"/>
    <cellStyle name="6_DeckblattNeu 3 5 2 3 3" xfId="29676" xr:uid="{00000000-0005-0000-0000-0000672B0000}"/>
    <cellStyle name="6_DeckblattNeu 3 5 2 4" xfId="17715" xr:uid="{00000000-0005-0000-0000-0000682B0000}"/>
    <cellStyle name="6_DeckblattNeu 3 5 2 4 2" xfId="24852" xr:uid="{00000000-0005-0000-0000-0000692B0000}"/>
    <cellStyle name="6_DeckblattNeu 3 5 2 4 2 2" xfId="39167" xr:uid="{00000000-0005-0000-0000-00006A2B0000}"/>
    <cellStyle name="6_DeckblattNeu 3 5 2 4 3" xfId="32030" xr:uid="{00000000-0005-0000-0000-00006B2B0000}"/>
    <cellStyle name="6_DeckblattNeu 3 6" xfId="12988" xr:uid="{00000000-0005-0000-0000-00006C2B0000}"/>
    <cellStyle name="6_DeckblattNeu 3 6 2" xfId="13874" xr:uid="{00000000-0005-0000-0000-00006D2B0000}"/>
    <cellStyle name="6_DeckblattNeu 3 6 2 2" xfId="16243" xr:uid="{00000000-0005-0000-0000-00006E2B0000}"/>
    <cellStyle name="6_DeckblattNeu 3 6 2 2 2" xfId="23402" xr:uid="{00000000-0005-0000-0000-00006F2B0000}"/>
    <cellStyle name="6_DeckblattNeu 3 6 2 2 2 2" xfId="37717" xr:uid="{00000000-0005-0000-0000-0000702B0000}"/>
    <cellStyle name="6_DeckblattNeu 3 6 2 2 3" xfId="30558" xr:uid="{00000000-0005-0000-0000-0000712B0000}"/>
    <cellStyle name="6_DeckblattNeu 3 6 2 3" xfId="18597" xr:uid="{00000000-0005-0000-0000-0000722B0000}"/>
    <cellStyle name="6_DeckblattNeu 3 6 2 3 2" xfId="25734" xr:uid="{00000000-0005-0000-0000-0000732B0000}"/>
    <cellStyle name="6_DeckblattNeu 3 6 2 3 2 2" xfId="40049" xr:uid="{00000000-0005-0000-0000-0000742B0000}"/>
    <cellStyle name="6_DeckblattNeu 3 6 2 3 3" xfId="32912" xr:uid="{00000000-0005-0000-0000-0000752B0000}"/>
    <cellStyle name="6_DeckblattNeu 3 6 2 4" xfId="20044" xr:uid="{00000000-0005-0000-0000-0000762B0000}"/>
    <cellStyle name="6_DeckblattNeu 3 6 2 4 2" xfId="27181" xr:uid="{00000000-0005-0000-0000-0000772B0000}"/>
    <cellStyle name="6_DeckblattNeu 3 6 2 4 2 2" xfId="41496" xr:uid="{00000000-0005-0000-0000-0000782B0000}"/>
    <cellStyle name="6_DeckblattNeu 3 6 2 4 3" xfId="34359" xr:uid="{00000000-0005-0000-0000-0000792B0000}"/>
    <cellStyle name="6_DeckblattNeu 3 6 2 5" xfId="21259" xr:uid="{00000000-0005-0000-0000-00007A2B0000}"/>
    <cellStyle name="6_DeckblattNeu 3 6 2 5 2" xfId="35574" xr:uid="{00000000-0005-0000-0000-00007B2B0000}"/>
    <cellStyle name="6_DeckblattNeu 3 6 2 6" xfId="28396" xr:uid="{00000000-0005-0000-0000-00007C2B0000}"/>
    <cellStyle name="6_DeckblattNeu 3 6 3" xfId="15357" xr:uid="{00000000-0005-0000-0000-00007D2B0000}"/>
    <cellStyle name="6_DeckblattNeu 3 6 3 2" xfId="22516" xr:uid="{00000000-0005-0000-0000-00007E2B0000}"/>
    <cellStyle name="6_DeckblattNeu 3 6 3 2 2" xfId="36831" xr:uid="{00000000-0005-0000-0000-00007F2B0000}"/>
    <cellStyle name="6_DeckblattNeu 3 6 3 3" xfId="29672" xr:uid="{00000000-0005-0000-0000-0000802B0000}"/>
    <cellStyle name="6_DeckblattNeu 3 6 4" xfId="17711" xr:uid="{00000000-0005-0000-0000-0000812B0000}"/>
    <cellStyle name="6_DeckblattNeu 3 6 4 2" xfId="24848" xr:uid="{00000000-0005-0000-0000-0000822B0000}"/>
    <cellStyle name="6_DeckblattNeu 3 6 4 2 2" xfId="39163" xr:uid="{00000000-0005-0000-0000-0000832B0000}"/>
    <cellStyle name="6_DeckblattNeu 3 6 4 3" xfId="32026" xr:uid="{00000000-0005-0000-0000-0000842B0000}"/>
    <cellStyle name="6_DeckblattNeu 4" xfId="801" xr:uid="{00000000-0005-0000-0000-0000852B0000}"/>
    <cellStyle name="6_DeckblattNeu 4 2" xfId="802" xr:uid="{00000000-0005-0000-0000-0000862B0000}"/>
    <cellStyle name="6_DeckblattNeu 4 2 2" xfId="12994" xr:uid="{00000000-0005-0000-0000-0000872B0000}"/>
    <cellStyle name="6_DeckblattNeu 4 2 2 2" xfId="13712" xr:uid="{00000000-0005-0000-0000-0000882B0000}"/>
    <cellStyle name="6_DeckblattNeu 4 2 2 2 2" xfId="16081" xr:uid="{00000000-0005-0000-0000-0000892B0000}"/>
    <cellStyle name="6_DeckblattNeu 4 2 2 2 2 2" xfId="23240" xr:uid="{00000000-0005-0000-0000-00008A2B0000}"/>
    <cellStyle name="6_DeckblattNeu 4 2 2 2 2 2 2" xfId="37555" xr:uid="{00000000-0005-0000-0000-00008B2B0000}"/>
    <cellStyle name="6_DeckblattNeu 4 2 2 2 2 3" xfId="30396" xr:uid="{00000000-0005-0000-0000-00008C2B0000}"/>
    <cellStyle name="6_DeckblattNeu 4 2 2 2 3" xfId="18435" xr:uid="{00000000-0005-0000-0000-00008D2B0000}"/>
    <cellStyle name="6_DeckblattNeu 4 2 2 2 3 2" xfId="25572" xr:uid="{00000000-0005-0000-0000-00008E2B0000}"/>
    <cellStyle name="6_DeckblattNeu 4 2 2 2 3 2 2" xfId="39887" xr:uid="{00000000-0005-0000-0000-00008F2B0000}"/>
    <cellStyle name="6_DeckblattNeu 4 2 2 2 3 3" xfId="32750" xr:uid="{00000000-0005-0000-0000-0000902B0000}"/>
    <cellStyle name="6_DeckblattNeu 4 2 2 2 4" xfId="19961" xr:uid="{00000000-0005-0000-0000-0000912B0000}"/>
    <cellStyle name="6_DeckblattNeu 4 2 2 2 4 2" xfId="27098" xr:uid="{00000000-0005-0000-0000-0000922B0000}"/>
    <cellStyle name="6_DeckblattNeu 4 2 2 2 4 2 2" xfId="41413" xr:uid="{00000000-0005-0000-0000-0000932B0000}"/>
    <cellStyle name="6_DeckblattNeu 4 2 2 2 4 3" xfId="34276" xr:uid="{00000000-0005-0000-0000-0000942B0000}"/>
    <cellStyle name="6_DeckblattNeu 4 2 2 2 5" xfId="21176" xr:uid="{00000000-0005-0000-0000-0000952B0000}"/>
    <cellStyle name="6_DeckblattNeu 4 2 2 2 5 2" xfId="35491" xr:uid="{00000000-0005-0000-0000-0000962B0000}"/>
    <cellStyle name="6_DeckblattNeu 4 2 2 2 6" xfId="28313" xr:uid="{00000000-0005-0000-0000-0000972B0000}"/>
    <cellStyle name="6_DeckblattNeu 4 2 2 3" xfId="15363" xr:uid="{00000000-0005-0000-0000-0000982B0000}"/>
    <cellStyle name="6_DeckblattNeu 4 2 2 3 2" xfId="22522" xr:uid="{00000000-0005-0000-0000-0000992B0000}"/>
    <cellStyle name="6_DeckblattNeu 4 2 2 3 2 2" xfId="36837" xr:uid="{00000000-0005-0000-0000-00009A2B0000}"/>
    <cellStyle name="6_DeckblattNeu 4 2 2 3 3" xfId="29678" xr:uid="{00000000-0005-0000-0000-00009B2B0000}"/>
    <cellStyle name="6_DeckblattNeu 4 2 2 4" xfId="17717" xr:uid="{00000000-0005-0000-0000-00009C2B0000}"/>
    <cellStyle name="6_DeckblattNeu 4 2 2 4 2" xfId="24854" xr:uid="{00000000-0005-0000-0000-00009D2B0000}"/>
    <cellStyle name="6_DeckblattNeu 4 2 2 4 2 2" xfId="39169" xr:uid="{00000000-0005-0000-0000-00009E2B0000}"/>
    <cellStyle name="6_DeckblattNeu 4 2 2 4 3" xfId="32032" xr:uid="{00000000-0005-0000-0000-00009F2B0000}"/>
    <cellStyle name="6_DeckblattNeu 4 3" xfId="803" xr:uid="{00000000-0005-0000-0000-0000A02B0000}"/>
    <cellStyle name="6_DeckblattNeu 4 3 2" xfId="12995" xr:uid="{00000000-0005-0000-0000-0000A12B0000}"/>
    <cellStyle name="6_DeckblattNeu 4 3 2 2" xfId="14781" xr:uid="{00000000-0005-0000-0000-0000A22B0000}"/>
    <cellStyle name="6_DeckblattNeu 4 3 2 2 2" xfId="17144" xr:uid="{00000000-0005-0000-0000-0000A32B0000}"/>
    <cellStyle name="6_DeckblattNeu 4 3 2 2 2 2" xfId="24281" xr:uid="{00000000-0005-0000-0000-0000A42B0000}"/>
    <cellStyle name="6_DeckblattNeu 4 3 2 2 2 2 2" xfId="38596" xr:uid="{00000000-0005-0000-0000-0000A52B0000}"/>
    <cellStyle name="6_DeckblattNeu 4 3 2 2 2 3" xfId="31459" xr:uid="{00000000-0005-0000-0000-0000A62B0000}"/>
    <cellStyle name="6_DeckblattNeu 4 3 2 2 3" xfId="19498" xr:uid="{00000000-0005-0000-0000-0000A72B0000}"/>
    <cellStyle name="6_DeckblattNeu 4 3 2 2 3 2" xfId="26635" xr:uid="{00000000-0005-0000-0000-0000A82B0000}"/>
    <cellStyle name="6_DeckblattNeu 4 3 2 2 3 2 2" xfId="40950" xr:uid="{00000000-0005-0000-0000-0000A92B0000}"/>
    <cellStyle name="6_DeckblattNeu 4 3 2 2 3 3" xfId="33813" xr:uid="{00000000-0005-0000-0000-0000AA2B0000}"/>
    <cellStyle name="6_DeckblattNeu 4 3 2 2 4" xfId="20774" xr:uid="{00000000-0005-0000-0000-0000AB2B0000}"/>
    <cellStyle name="6_DeckblattNeu 4 3 2 2 4 2" xfId="27911" xr:uid="{00000000-0005-0000-0000-0000AC2B0000}"/>
    <cellStyle name="6_DeckblattNeu 4 3 2 2 4 2 2" xfId="42226" xr:uid="{00000000-0005-0000-0000-0000AD2B0000}"/>
    <cellStyle name="6_DeckblattNeu 4 3 2 2 4 3" xfId="35089" xr:uid="{00000000-0005-0000-0000-0000AE2B0000}"/>
    <cellStyle name="6_DeckblattNeu 4 3 2 2 5" xfId="21950" xr:uid="{00000000-0005-0000-0000-0000AF2B0000}"/>
    <cellStyle name="6_DeckblattNeu 4 3 2 2 5 2" xfId="36265" xr:uid="{00000000-0005-0000-0000-0000B02B0000}"/>
    <cellStyle name="6_DeckblattNeu 4 3 2 2 6" xfId="29106" xr:uid="{00000000-0005-0000-0000-0000B12B0000}"/>
    <cellStyle name="6_DeckblattNeu 4 3 2 3" xfId="15364" xr:uid="{00000000-0005-0000-0000-0000B22B0000}"/>
    <cellStyle name="6_DeckblattNeu 4 3 2 3 2" xfId="22523" xr:uid="{00000000-0005-0000-0000-0000B32B0000}"/>
    <cellStyle name="6_DeckblattNeu 4 3 2 3 2 2" xfId="36838" xr:uid="{00000000-0005-0000-0000-0000B42B0000}"/>
    <cellStyle name="6_DeckblattNeu 4 3 2 3 3" xfId="29679" xr:uid="{00000000-0005-0000-0000-0000B52B0000}"/>
    <cellStyle name="6_DeckblattNeu 4 3 2 4" xfId="17718" xr:uid="{00000000-0005-0000-0000-0000B62B0000}"/>
    <cellStyle name="6_DeckblattNeu 4 3 2 4 2" xfId="24855" xr:uid="{00000000-0005-0000-0000-0000B72B0000}"/>
    <cellStyle name="6_DeckblattNeu 4 3 2 4 2 2" xfId="39170" xr:uid="{00000000-0005-0000-0000-0000B82B0000}"/>
    <cellStyle name="6_DeckblattNeu 4 3 2 4 3" xfId="32033" xr:uid="{00000000-0005-0000-0000-0000B92B0000}"/>
    <cellStyle name="6_DeckblattNeu 4 4" xfId="804" xr:uid="{00000000-0005-0000-0000-0000BA2B0000}"/>
    <cellStyle name="6_DeckblattNeu 4 4 2" xfId="12996" xr:uid="{00000000-0005-0000-0000-0000BB2B0000}"/>
    <cellStyle name="6_DeckblattNeu 4 4 2 2" xfId="14150" xr:uid="{00000000-0005-0000-0000-0000BC2B0000}"/>
    <cellStyle name="6_DeckblattNeu 4 4 2 2 2" xfId="16519" xr:uid="{00000000-0005-0000-0000-0000BD2B0000}"/>
    <cellStyle name="6_DeckblattNeu 4 4 2 2 2 2" xfId="23678" xr:uid="{00000000-0005-0000-0000-0000BE2B0000}"/>
    <cellStyle name="6_DeckblattNeu 4 4 2 2 2 2 2" xfId="37993" xr:uid="{00000000-0005-0000-0000-0000BF2B0000}"/>
    <cellStyle name="6_DeckblattNeu 4 4 2 2 2 3" xfId="30834" xr:uid="{00000000-0005-0000-0000-0000C02B0000}"/>
    <cellStyle name="6_DeckblattNeu 4 4 2 2 3" xfId="18873" xr:uid="{00000000-0005-0000-0000-0000C12B0000}"/>
    <cellStyle name="6_DeckblattNeu 4 4 2 2 3 2" xfId="26010" xr:uid="{00000000-0005-0000-0000-0000C22B0000}"/>
    <cellStyle name="6_DeckblattNeu 4 4 2 2 3 2 2" xfId="40325" xr:uid="{00000000-0005-0000-0000-0000C32B0000}"/>
    <cellStyle name="6_DeckblattNeu 4 4 2 2 3 3" xfId="33188" xr:uid="{00000000-0005-0000-0000-0000C42B0000}"/>
    <cellStyle name="6_DeckblattNeu 4 4 2 2 4" xfId="20207" xr:uid="{00000000-0005-0000-0000-0000C52B0000}"/>
    <cellStyle name="6_DeckblattNeu 4 4 2 2 4 2" xfId="27344" xr:uid="{00000000-0005-0000-0000-0000C62B0000}"/>
    <cellStyle name="6_DeckblattNeu 4 4 2 2 4 2 2" xfId="41659" xr:uid="{00000000-0005-0000-0000-0000C72B0000}"/>
    <cellStyle name="6_DeckblattNeu 4 4 2 2 4 3" xfId="34522" xr:uid="{00000000-0005-0000-0000-0000C82B0000}"/>
    <cellStyle name="6_DeckblattNeu 4 4 2 2 5" xfId="21422" xr:uid="{00000000-0005-0000-0000-0000C92B0000}"/>
    <cellStyle name="6_DeckblattNeu 4 4 2 2 5 2" xfId="35737" xr:uid="{00000000-0005-0000-0000-0000CA2B0000}"/>
    <cellStyle name="6_DeckblattNeu 4 4 2 2 6" xfId="28559" xr:uid="{00000000-0005-0000-0000-0000CB2B0000}"/>
    <cellStyle name="6_DeckblattNeu 4 4 2 3" xfId="15365" xr:uid="{00000000-0005-0000-0000-0000CC2B0000}"/>
    <cellStyle name="6_DeckblattNeu 4 4 2 3 2" xfId="22524" xr:uid="{00000000-0005-0000-0000-0000CD2B0000}"/>
    <cellStyle name="6_DeckblattNeu 4 4 2 3 2 2" xfId="36839" xr:uid="{00000000-0005-0000-0000-0000CE2B0000}"/>
    <cellStyle name="6_DeckblattNeu 4 4 2 3 3" xfId="29680" xr:uid="{00000000-0005-0000-0000-0000CF2B0000}"/>
    <cellStyle name="6_DeckblattNeu 4 4 2 4" xfId="17719" xr:uid="{00000000-0005-0000-0000-0000D02B0000}"/>
    <cellStyle name="6_DeckblattNeu 4 4 2 4 2" xfId="24856" xr:uid="{00000000-0005-0000-0000-0000D12B0000}"/>
    <cellStyle name="6_DeckblattNeu 4 4 2 4 2 2" xfId="39171" xr:uid="{00000000-0005-0000-0000-0000D22B0000}"/>
    <cellStyle name="6_DeckblattNeu 4 4 2 4 3" xfId="32034" xr:uid="{00000000-0005-0000-0000-0000D32B0000}"/>
    <cellStyle name="6_DeckblattNeu 4 5" xfId="805" xr:uid="{00000000-0005-0000-0000-0000D42B0000}"/>
    <cellStyle name="6_DeckblattNeu 4 5 2" xfId="12997" xr:uid="{00000000-0005-0000-0000-0000D52B0000}"/>
    <cellStyle name="6_DeckblattNeu 4 5 2 2" xfId="14780" xr:uid="{00000000-0005-0000-0000-0000D62B0000}"/>
    <cellStyle name="6_DeckblattNeu 4 5 2 2 2" xfId="17143" xr:uid="{00000000-0005-0000-0000-0000D72B0000}"/>
    <cellStyle name="6_DeckblattNeu 4 5 2 2 2 2" xfId="24280" xr:uid="{00000000-0005-0000-0000-0000D82B0000}"/>
    <cellStyle name="6_DeckblattNeu 4 5 2 2 2 2 2" xfId="38595" xr:uid="{00000000-0005-0000-0000-0000D92B0000}"/>
    <cellStyle name="6_DeckblattNeu 4 5 2 2 2 3" xfId="31458" xr:uid="{00000000-0005-0000-0000-0000DA2B0000}"/>
    <cellStyle name="6_DeckblattNeu 4 5 2 2 3" xfId="19497" xr:uid="{00000000-0005-0000-0000-0000DB2B0000}"/>
    <cellStyle name="6_DeckblattNeu 4 5 2 2 3 2" xfId="26634" xr:uid="{00000000-0005-0000-0000-0000DC2B0000}"/>
    <cellStyle name="6_DeckblattNeu 4 5 2 2 3 2 2" xfId="40949" xr:uid="{00000000-0005-0000-0000-0000DD2B0000}"/>
    <cellStyle name="6_DeckblattNeu 4 5 2 2 3 3" xfId="33812" xr:uid="{00000000-0005-0000-0000-0000DE2B0000}"/>
    <cellStyle name="6_DeckblattNeu 4 5 2 2 4" xfId="20773" xr:uid="{00000000-0005-0000-0000-0000DF2B0000}"/>
    <cellStyle name="6_DeckblattNeu 4 5 2 2 4 2" xfId="27910" xr:uid="{00000000-0005-0000-0000-0000E02B0000}"/>
    <cellStyle name="6_DeckblattNeu 4 5 2 2 4 2 2" xfId="42225" xr:uid="{00000000-0005-0000-0000-0000E12B0000}"/>
    <cellStyle name="6_DeckblattNeu 4 5 2 2 4 3" xfId="35088" xr:uid="{00000000-0005-0000-0000-0000E22B0000}"/>
    <cellStyle name="6_DeckblattNeu 4 5 2 2 5" xfId="21949" xr:uid="{00000000-0005-0000-0000-0000E32B0000}"/>
    <cellStyle name="6_DeckblattNeu 4 5 2 2 5 2" xfId="36264" xr:uid="{00000000-0005-0000-0000-0000E42B0000}"/>
    <cellStyle name="6_DeckblattNeu 4 5 2 2 6" xfId="29105" xr:uid="{00000000-0005-0000-0000-0000E52B0000}"/>
    <cellStyle name="6_DeckblattNeu 4 5 2 3" xfId="15366" xr:uid="{00000000-0005-0000-0000-0000E62B0000}"/>
    <cellStyle name="6_DeckblattNeu 4 5 2 3 2" xfId="22525" xr:uid="{00000000-0005-0000-0000-0000E72B0000}"/>
    <cellStyle name="6_DeckblattNeu 4 5 2 3 2 2" xfId="36840" xr:uid="{00000000-0005-0000-0000-0000E82B0000}"/>
    <cellStyle name="6_DeckblattNeu 4 5 2 3 3" xfId="29681" xr:uid="{00000000-0005-0000-0000-0000E92B0000}"/>
    <cellStyle name="6_DeckblattNeu 4 5 2 4" xfId="17720" xr:uid="{00000000-0005-0000-0000-0000EA2B0000}"/>
    <cellStyle name="6_DeckblattNeu 4 5 2 4 2" xfId="24857" xr:uid="{00000000-0005-0000-0000-0000EB2B0000}"/>
    <cellStyle name="6_DeckblattNeu 4 5 2 4 2 2" xfId="39172" xr:uid="{00000000-0005-0000-0000-0000EC2B0000}"/>
    <cellStyle name="6_DeckblattNeu 4 5 2 4 3" xfId="32035" xr:uid="{00000000-0005-0000-0000-0000ED2B0000}"/>
    <cellStyle name="6_DeckblattNeu 4 6" xfId="12993" xr:uid="{00000000-0005-0000-0000-0000EE2B0000}"/>
    <cellStyle name="6_DeckblattNeu 4 6 2" xfId="14782" xr:uid="{00000000-0005-0000-0000-0000EF2B0000}"/>
    <cellStyle name="6_DeckblattNeu 4 6 2 2" xfId="17145" xr:uid="{00000000-0005-0000-0000-0000F02B0000}"/>
    <cellStyle name="6_DeckblattNeu 4 6 2 2 2" xfId="24282" xr:uid="{00000000-0005-0000-0000-0000F12B0000}"/>
    <cellStyle name="6_DeckblattNeu 4 6 2 2 2 2" xfId="38597" xr:uid="{00000000-0005-0000-0000-0000F22B0000}"/>
    <cellStyle name="6_DeckblattNeu 4 6 2 2 3" xfId="31460" xr:uid="{00000000-0005-0000-0000-0000F32B0000}"/>
    <cellStyle name="6_DeckblattNeu 4 6 2 3" xfId="19499" xr:uid="{00000000-0005-0000-0000-0000F42B0000}"/>
    <cellStyle name="6_DeckblattNeu 4 6 2 3 2" xfId="26636" xr:uid="{00000000-0005-0000-0000-0000F52B0000}"/>
    <cellStyle name="6_DeckblattNeu 4 6 2 3 2 2" xfId="40951" xr:uid="{00000000-0005-0000-0000-0000F62B0000}"/>
    <cellStyle name="6_DeckblattNeu 4 6 2 3 3" xfId="33814" xr:uid="{00000000-0005-0000-0000-0000F72B0000}"/>
    <cellStyle name="6_DeckblattNeu 4 6 2 4" xfId="20775" xr:uid="{00000000-0005-0000-0000-0000F82B0000}"/>
    <cellStyle name="6_DeckblattNeu 4 6 2 4 2" xfId="27912" xr:uid="{00000000-0005-0000-0000-0000F92B0000}"/>
    <cellStyle name="6_DeckblattNeu 4 6 2 4 2 2" xfId="42227" xr:uid="{00000000-0005-0000-0000-0000FA2B0000}"/>
    <cellStyle name="6_DeckblattNeu 4 6 2 4 3" xfId="35090" xr:uid="{00000000-0005-0000-0000-0000FB2B0000}"/>
    <cellStyle name="6_DeckblattNeu 4 6 2 5" xfId="21951" xr:uid="{00000000-0005-0000-0000-0000FC2B0000}"/>
    <cellStyle name="6_DeckblattNeu 4 6 2 5 2" xfId="36266" xr:uid="{00000000-0005-0000-0000-0000FD2B0000}"/>
    <cellStyle name="6_DeckblattNeu 4 6 2 6" xfId="29107" xr:uid="{00000000-0005-0000-0000-0000FE2B0000}"/>
    <cellStyle name="6_DeckblattNeu 4 6 3" xfId="15362" xr:uid="{00000000-0005-0000-0000-0000FF2B0000}"/>
    <cellStyle name="6_DeckblattNeu 4 6 3 2" xfId="22521" xr:uid="{00000000-0005-0000-0000-0000002C0000}"/>
    <cellStyle name="6_DeckblattNeu 4 6 3 2 2" xfId="36836" xr:uid="{00000000-0005-0000-0000-0000012C0000}"/>
    <cellStyle name="6_DeckblattNeu 4 6 3 3" xfId="29677" xr:uid="{00000000-0005-0000-0000-0000022C0000}"/>
    <cellStyle name="6_DeckblattNeu 4 6 4" xfId="17716" xr:uid="{00000000-0005-0000-0000-0000032C0000}"/>
    <cellStyle name="6_DeckblattNeu 4 6 4 2" xfId="24853" xr:uid="{00000000-0005-0000-0000-0000042C0000}"/>
    <cellStyle name="6_DeckblattNeu 4 6 4 2 2" xfId="39168" xr:uid="{00000000-0005-0000-0000-0000052C0000}"/>
    <cellStyle name="6_DeckblattNeu 4 6 4 3" xfId="32031" xr:uid="{00000000-0005-0000-0000-0000062C0000}"/>
    <cellStyle name="6_DeckblattNeu 5" xfId="806" xr:uid="{00000000-0005-0000-0000-0000072C0000}"/>
    <cellStyle name="6_DeckblattNeu 5 2" xfId="12998" xr:uid="{00000000-0005-0000-0000-0000082C0000}"/>
    <cellStyle name="6_DeckblattNeu 5 2 2" xfId="14214" xr:uid="{00000000-0005-0000-0000-0000092C0000}"/>
    <cellStyle name="6_DeckblattNeu 5 2 2 2" xfId="16583" xr:uid="{00000000-0005-0000-0000-00000A2C0000}"/>
    <cellStyle name="6_DeckblattNeu 5 2 2 2 2" xfId="23742" xr:uid="{00000000-0005-0000-0000-00000B2C0000}"/>
    <cellStyle name="6_DeckblattNeu 5 2 2 2 2 2" xfId="38057" xr:uid="{00000000-0005-0000-0000-00000C2C0000}"/>
    <cellStyle name="6_DeckblattNeu 5 2 2 2 3" xfId="30898" xr:uid="{00000000-0005-0000-0000-00000D2C0000}"/>
    <cellStyle name="6_DeckblattNeu 5 2 2 3" xfId="18937" xr:uid="{00000000-0005-0000-0000-00000E2C0000}"/>
    <cellStyle name="6_DeckblattNeu 5 2 2 3 2" xfId="26074" xr:uid="{00000000-0005-0000-0000-00000F2C0000}"/>
    <cellStyle name="6_DeckblattNeu 5 2 2 3 2 2" xfId="40389" xr:uid="{00000000-0005-0000-0000-0000102C0000}"/>
    <cellStyle name="6_DeckblattNeu 5 2 2 3 3" xfId="33252" xr:uid="{00000000-0005-0000-0000-0000112C0000}"/>
    <cellStyle name="6_DeckblattNeu 5 2 2 4" xfId="20270" xr:uid="{00000000-0005-0000-0000-0000122C0000}"/>
    <cellStyle name="6_DeckblattNeu 5 2 2 4 2" xfId="27407" xr:uid="{00000000-0005-0000-0000-0000132C0000}"/>
    <cellStyle name="6_DeckblattNeu 5 2 2 4 2 2" xfId="41722" xr:uid="{00000000-0005-0000-0000-0000142C0000}"/>
    <cellStyle name="6_DeckblattNeu 5 2 2 4 3" xfId="34585" xr:uid="{00000000-0005-0000-0000-0000152C0000}"/>
    <cellStyle name="6_DeckblattNeu 5 2 2 5" xfId="21485" xr:uid="{00000000-0005-0000-0000-0000162C0000}"/>
    <cellStyle name="6_DeckblattNeu 5 2 2 5 2" xfId="35800" xr:uid="{00000000-0005-0000-0000-0000172C0000}"/>
    <cellStyle name="6_DeckblattNeu 5 2 2 6" xfId="28622" xr:uid="{00000000-0005-0000-0000-0000182C0000}"/>
    <cellStyle name="6_DeckblattNeu 5 2 3" xfId="15367" xr:uid="{00000000-0005-0000-0000-0000192C0000}"/>
    <cellStyle name="6_DeckblattNeu 5 2 3 2" xfId="22526" xr:uid="{00000000-0005-0000-0000-00001A2C0000}"/>
    <cellStyle name="6_DeckblattNeu 5 2 3 2 2" xfId="36841" xr:uid="{00000000-0005-0000-0000-00001B2C0000}"/>
    <cellStyle name="6_DeckblattNeu 5 2 3 3" xfId="29682" xr:uid="{00000000-0005-0000-0000-00001C2C0000}"/>
    <cellStyle name="6_DeckblattNeu 5 2 4" xfId="17721" xr:uid="{00000000-0005-0000-0000-00001D2C0000}"/>
    <cellStyle name="6_DeckblattNeu 5 2 4 2" xfId="24858" xr:uid="{00000000-0005-0000-0000-00001E2C0000}"/>
    <cellStyle name="6_DeckblattNeu 5 2 4 2 2" xfId="39173" xr:uid="{00000000-0005-0000-0000-00001F2C0000}"/>
    <cellStyle name="6_DeckblattNeu 5 2 4 3" xfId="32036" xr:uid="{00000000-0005-0000-0000-0000202C0000}"/>
    <cellStyle name="6_DeckblattNeu 6" xfId="807" xr:uid="{00000000-0005-0000-0000-0000212C0000}"/>
    <cellStyle name="6_DeckblattNeu 6 2" xfId="12999" xr:uid="{00000000-0005-0000-0000-0000222C0000}"/>
    <cellStyle name="6_DeckblattNeu 6 2 2" xfId="14775" xr:uid="{00000000-0005-0000-0000-0000232C0000}"/>
    <cellStyle name="6_DeckblattNeu 6 2 2 2" xfId="17138" xr:uid="{00000000-0005-0000-0000-0000242C0000}"/>
    <cellStyle name="6_DeckblattNeu 6 2 2 2 2" xfId="24275" xr:uid="{00000000-0005-0000-0000-0000252C0000}"/>
    <cellStyle name="6_DeckblattNeu 6 2 2 2 2 2" xfId="38590" xr:uid="{00000000-0005-0000-0000-0000262C0000}"/>
    <cellStyle name="6_DeckblattNeu 6 2 2 2 3" xfId="31453" xr:uid="{00000000-0005-0000-0000-0000272C0000}"/>
    <cellStyle name="6_DeckblattNeu 6 2 2 3" xfId="19492" xr:uid="{00000000-0005-0000-0000-0000282C0000}"/>
    <cellStyle name="6_DeckblattNeu 6 2 2 3 2" xfId="26629" xr:uid="{00000000-0005-0000-0000-0000292C0000}"/>
    <cellStyle name="6_DeckblattNeu 6 2 2 3 2 2" xfId="40944" xr:uid="{00000000-0005-0000-0000-00002A2C0000}"/>
    <cellStyle name="6_DeckblattNeu 6 2 2 3 3" xfId="33807" xr:uid="{00000000-0005-0000-0000-00002B2C0000}"/>
    <cellStyle name="6_DeckblattNeu 6 2 2 4" xfId="20768" xr:uid="{00000000-0005-0000-0000-00002C2C0000}"/>
    <cellStyle name="6_DeckblattNeu 6 2 2 4 2" xfId="27905" xr:uid="{00000000-0005-0000-0000-00002D2C0000}"/>
    <cellStyle name="6_DeckblattNeu 6 2 2 4 2 2" xfId="42220" xr:uid="{00000000-0005-0000-0000-00002E2C0000}"/>
    <cellStyle name="6_DeckblattNeu 6 2 2 4 3" xfId="35083" xr:uid="{00000000-0005-0000-0000-00002F2C0000}"/>
    <cellStyle name="6_DeckblattNeu 6 2 2 5" xfId="21944" xr:uid="{00000000-0005-0000-0000-0000302C0000}"/>
    <cellStyle name="6_DeckblattNeu 6 2 2 5 2" xfId="36259" xr:uid="{00000000-0005-0000-0000-0000312C0000}"/>
    <cellStyle name="6_DeckblattNeu 6 2 2 6" xfId="29100" xr:uid="{00000000-0005-0000-0000-0000322C0000}"/>
    <cellStyle name="6_DeckblattNeu 6 2 3" xfId="15368" xr:uid="{00000000-0005-0000-0000-0000332C0000}"/>
    <cellStyle name="6_DeckblattNeu 6 2 3 2" xfId="22527" xr:uid="{00000000-0005-0000-0000-0000342C0000}"/>
    <cellStyle name="6_DeckblattNeu 6 2 3 2 2" xfId="36842" xr:uid="{00000000-0005-0000-0000-0000352C0000}"/>
    <cellStyle name="6_DeckblattNeu 6 2 3 3" xfId="29683" xr:uid="{00000000-0005-0000-0000-0000362C0000}"/>
    <cellStyle name="6_DeckblattNeu 6 2 4" xfId="17722" xr:uid="{00000000-0005-0000-0000-0000372C0000}"/>
    <cellStyle name="6_DeckblattNeu 6 2 4 2" xfId="24859" xr:uid="{00000000-0005-0000-0000-0000382C0000}"/>
    <cellStyle name="6_DeckblattNeu 6 2 4 2 2" xfId="39174" xr:uid="{00000000-0005-0000-0000-0000392C0000}"/>
    <cellStyle name="6_DeckblattNeu 6 2 4 3" xfId="32037" xr:uid="{00000000-0005-0000-0000-00003A2C0000}"/>
    <cellStyle name="6_DeckblattNeu 7" xfId="808" xr:uid="{00000000-0005-0000-0000-00003B2C0000}"/>
    <cellStyle name="6_DeckblattNeu 7 2" xfId="13000" xr:uid="{00000000-0005-0000-0000-00003C2C0000}"/>
    <cellStyle name="6_DeckblattNeu 7 2 2" xfId="14779" xr:uid="{00000000-0005-0000-0000-00003D2C0000}"/>
    <cellStyle name="6_DeckblattNeu 7 2 2 2" xfId="17142" xr:uid="{00000000-0005-0000-0000-00003E2C0000}"/>
    <cellStyle name="6_DeckblattNeu 7 2 2 2 2" xfId="24279" xr:uid="{00000000-0005-0000-0000-00003F2C0000}"/>
    <cellStyle name="6_DeckblattNeu 7 2 2 2 2 2" xfId="38594" xr:uid="{00000000-0005-0000-0000-0000402C0000}"/>
    <cellStyle name="6_DeckblattNeu 7 2 2 2 3" xfId="31457" xr:uid="{00000000-0005-0000-0000-0000412C0000}"/>
    <cellStyle name="6_DeckblattNeu 7 2 2 3" xfId="19496" xr:uid="{00000000-0005-0000-0000-0000422C0000}"/>
    <cellStyle name="6_DeckblattNeu 7 2 2 3 2" xfId="26633" xr:uid="{00000000-0005-0000-0000-0000432C0000}"/>
    <cellStyle name="6_DeckblattNeu 7 2 2 3 2 2" xfId="40948" xr:uid="{00000000-0005-0000-0000-0000442C0000}"/>
    <cellStyle name="6_DeckblattNeu 7 2 2 3 3" xfId="33811" xr:uid="{00000000-0005-0000-0000-0000452C0000}"/>
    <cellStyle name="6_DeckblattNeu 7 2 2 4" xfId="20772" xr:uid="{00000000-0005-0000-0000-0000462C0000}"/>
    <cellStyle name="6_DeckblattNeu 7 2 2 4 2" xfId="27909" xr:uid="{00000000-0005-0000-0000-0000472C0000}"/>
    <cellStyle name="6_DeckblattNeu 7 2 2 4 2 2" xfId="42224" xr:uid="{00000000-0005-0000-0000-0000482C0000}"/>
    <cellStyle name="6_DeckblattNeu 7 2 2 4 3" xfId="35087" xr:uid="{00000000-0005-0000-0000-0000492C0000}"/>
    <cellStyle name="6_DeckblattNeu 7 2 2 5" xfId="21948" xr:uid="{00000000-0005-0000-0000-00004A2C0000}"/>
    <cellStyle name="6_DeckblattNeu 7 2 2 5 2" xfId="36263" xr:uid="{00000000-0005-0000-0000-00004B2C0000}"/>
    <cellStyle name="6_DeckblattNeu 7 2 2 6" xfId="29104" xr:uid="{00000000-0005-0000-0000-00004C2C0000}"/>
    <cellStyle name="6_DeckblattNeu 7 2 3" xfId="15369" xr:uid="{00000000-0005-0000-0000-00004D2C0000}"/>
    <cellStyle name="6_DeckblattNeu 7 2 3 2" xfId="22528" xr:uid="{00000000-0005-0000-0000-00004E2C0000}"/>
    <cellStyle name="6_DeckblattNeu 7 2 3 2 2" xfId="36843" xr:uid="{00000000-0005-0000-0000-00004F2C0000}"/>
    <cellStyle name="6_DeckblattNeu 7 2 3 3" xfId="29684" xr:uid="{00000000-0005-0000-0000-0000502C0000}"/>
    <cellStyle name="6_DeckblattNeu 7 2 4" xfId="17723" xr:uid="{00000000-0005-0000-0000-0000512C0000}"/>
    <cellStyle name="6_DeckblattNeu 7 2 4 2" xfId="24860" xr:uid="{00000000-0005-0000-0000-0000522C0000}"/>
    <cellStyle name="6_DeckblattNeu 7 2 4 2 2" xfId="39175" xr:uid="{00000000-0005-0000-0000-0000532C0000}"/>
    <cellStyle name="6_DeckblattNeu 7 2 4 3" xfId="32038" xr:uid="{00000000-0005-0000-0000-0000542C0000}"/>
    <cellStyle name="6_DeckblattNeu 8" xfId="809" xr:uid="{00000000-0005-0000-0000-0000552C0000}"/>
    <cellStyle name="6_DeckblattNeu 8 2" xfId="13001" xr:uid="{00000000-0005-0000-0000-0000562C0000}"/>
    <cellStyle name="6_DeckblattNeu 8 2 2" xfId="13898" xr:uid="{00000000-0005-0000-0000-0000572C0000}"/>
    <cellStyle name="6_DeckblattNeu 8 2 2 2" xfId="16267" xr:uid="{00000000-0005-0000-0000-0000582C0000}"/>
    <cellStyle name="6_DeckblattNeu 8 2 2 2 2" xfId="23426" xr:uid="{00000000-0005-0000-0000-0000592C0000}"/>
    <cellStyle name="6_DeckblattNeu 8 2 2 2 2 2" xfId="37741" xr:uid="{00000000-0005-0000-0000-00005A2C0000}"/>
    <cellStyle name="6_DeckblattNeu 8 2 2 2 3" xfId="30582" xr:uid="{00000000-0005-0000-0000-00005B2C0000}"/>
    <cellStyle name="6_DeckblattNeu 8 2 2 3" xfId="18621" xr:uid="{00000000-0005-0000-0000-00005C2C0000}"/>
    <cellStyle name="6_DeckblattNeu 8 2 2 3 2" xfId="25758" xr:uid="{00000000-0005-0000-0000-00005D2C0000}"/>
    <cellStyle name="6_DeckblattNeu 8 2 2 3 2 2" xfId="40073" xr:uid="{00000000-0005-0000-0000-00005E2C0000}"/>
    <cellStyle name="6_DeckblattNeu 8 2 2 3 3" xfId="32936" xr:uid="{00000000-0005-0000-0000-00005F2C0000}"/>
    <cellStyle name="6_DeckblattNeu 8 2 2 4" xfId="20064" xr:uid="{00000000-0005-0000-0000-0000602C0000}"/>
    <cellStyle name="6_DeckblattNeu 8 2 2 4 2" xfId="27201" xr:uid="{00000000-0005-0000-0000-0000612C0000}"/>
    <cellStyle name="6_DeckblattNeu 8 2 2 4 2 2" xfId="41516" xr:uid="{00000000-0005-0000-0000-0000622C0000}"/>
    <cellStyle name="6_DeckblattNeu 8 2 2 4 3" xfId="34379" xr:uid="{00000000-0005-0000-0000-0000632C0000}"/>
    <cellStyle name="6_DeckblattNeu 8 2 2 5" xfId="21279" xr:uid="{00000000-0005-0000-0000-0000642C0000}"/>
    <cellStyle name="6_DeckblattNeu 8 2 2 5 2" xfId="35594" xr:uid="{00000000-0005-0000-0000-0000652C0000}"/>
    <cellStyle name="6_DeckblattNeu 8 2 2 6" xfId="28416" xr:uid="{00000000-0005-0000-0000-0000662C0000}"/>
    <cellStyle name="6_DeckblattNeu 8 2 3" xfId="15370" xr:uid="{00000000-0005-0000-0000-0000672C0000}"/>
    <cellStyle name="6_DeckblattNeu 8 2 3 2" xfId="22529" xr:uid="{00000000-0005-0000-0000-0000682C0000}"/>
    <cellStyle name="6_DeckblattNeu 8 2 3 2 2" xfId="36844" xr:uid="{00000000-0005-0000-0000-0000692C0000}"/>
    <cellStyle name="6_DeckblattNeu 8 2 3 3" xfId="29685" xr:uid="{00000000-0005-0000-0000-00006A2C0000}"/>
    <cellStyle name="6_DeckblattNeu 8 2 4" xfId="17724" xr:uid="{00000000-0005-0000-0000-00006B2C0000}"/>
    <cellStyle name="6_DeckblattNeu 8 2 4 2" xfId="24861" xr:uid="{00000000-0005-0000-0000-00006C2C0000}"/>
    <cellStyle name="6_DeckblattNeu 8 2 4 2 2" xfId="39176" xr:uid="{00000000-0005-0000-0000-00006D2C0000}"/>
    <cellStyle name="6_DeckblattNeu 8 2 4 3" xfId="32039" xr:uid="{00000000-0005-0000-0000-00006E2C0000}"/>
    <cellStyle name="6_DeckblattNeu 9" xfId="12977" xr:uid="{00000000-0005-0000-0000-00006F2C0000}"/>
    <cellStyle name="6_DeckblattNeu 9 2" xfId="14790" xr:uid="{00000000-0005-0000-0000-0000702C0000}"/>
    <cellStyle name="6_DeckblattNeu 9 2 2" xfId="17153" xr:uid="{00000000-0005-0000-0000-0000712C0000}"/>
    <cellStyle name="6_DeckblattNeu 9 2 2 2" xfId="24290" xr:uid="{00000000-0005-0000-0000-0000722C0000}"/>
    <cellStyle name="6_DeckblattNeu 9 2 2 2 2" xfId="38605" xr:uid="{00000000-0005-0000-0000-0000732C0000}"/>
    <cellStyle name="6_DeckblattNeu 9 2 2 3" xfId="31468" xr:uid="{00000000-0005-0000-0000-0000742C0000}"/>
    <cellStyle name="6_DeckblattNeu 9 2 3" xfId="19507" xr:uid="{00000000-0005-0000-0000-0000752C0000}"/>
    <cellStyle name="6_DeckblattNeu 9 2 3 2" xfId="26644" xr:uid="{00000000-0005-0000-0000-0000762C0000}"/>
    <cellStyle name="6_DeckblattNeu 9 2 3 2 2" xfId="40959" xr:uid="{00000000-0005-0000-0000-0000772C0000}"/>
    <cellStyle name="6_DeckblattNeu 9 2 3 3" xfId="33822" xr:uid="{00000000-0005-0000-0000-0000782C0000}"/>
    <cellStyle name="6_DeckblattNeu 9 2 4" xfId="20783" xr:uid="{00000000-0005-0000-0000-0000792C0000}"/>
    <cellStyle name="6_DeckblattNeu 9 2 4 2" xfId="27920" xr:uid="{00000000-0005-0000-0000-00007A2C0000}"/>
    <cellStyle name="6_DeckblattNeu 9 2 4 2 2" xfId="42235" xr:uid="{00000000-0005-0000-0000-00007B2C0000}"/>
    <cellStyle name="6_DeckblattNeu 9 2 4 3" xfId="35098" xr:uid="{00000000-0005-0000-0000-00007C2C0000}"/>
    <cellStyle name="6_DeckblattNeu 9 2 5" xfId="21959" xr:uid="{00000000-0005-0000-0000-00007D2C0000}"/>
    <cellStyle name="6_DeckblattNeu 9 2 5 2" xfId="36274" xr:uid="{00000000-0005-0000-0000-00007E2C0000}"/>
    <cellStyle name="6_DeckblattNeu 9 2 6" xfId="29115" xr:uid="{00000000-0005-0000-0000-00007F2C0000}"/>
    <cellStyle name="6_DeckblattNeu 9 3" xfId="15346" xr:uid="{00000000-0005-0000-0000-0000802C0000}"/>
    <cellStyle name="6_DeckblattNeu 9 3 2" xfId="22505" xr:uid="{00000000-0005-0000-0000-0000812C0000}"/>
    <cellStyle name="6_DeckblattNeu 9 3 2 2" xfId="36820" xr:uid="{00000000-0005-0000-0000-0000822C0000}"/>
    <cellStyle name="6_DeckblattNeu 9 3 3" xfId="29661" xr:uid="{00000000-0005-0000-0000-0000832C0000}"/>
    <cellStyle name="6_DeckblattNeu 9 4" xfId="17700" xr:uid="{00000000-0005-0000-0000-0000842C0000}"/>
    <cellStyle name="6_DeckblattNeu 9 4 2" xfId="24837" xr:uid="{00000000-0005-0000-0000-0000852C0000}"/>
    <cellStyle name="6_DeckblattNeu 9 4 2 2" xfId="39152" xr:uid="{00000000-0005-0000-0000-0000862C0000}"/>
    <cellStyle name="6_DeckblattNeu 9 4 3" xfId="32015" xr:uid="{00000000-0005-0000-0000-0000872C0000}"/>
    <cellStyle name="6_III_Tagesbetreuung_2010_Rev1" xfId="234" xr:uid="{00000000-0005-0000-0000-0000882C0000}"/>
    <cellStyle name="6_III_Tagesbetreuung_2010_Rev1 2" xfId="810" xr:uid="{00000000-0005-0000-0000-0000892C0000}"/>
    <cellStyle name="6_III_Tagesbetreuung_2010_Rev1 2 2" xfId="811" xr:uid="{00000000-0005-0000-0000-00008A2C0000}"/>
    <cellStyle name="6_III_Tagesbetreuung_2010_Rev1 2 2 2" xfId="812" xr:uid="{00000000-0005-0000-0000-00008B2C0000}"/>
    <cellStyle name="6_III_Tagesbetreuung_2010_Rev1 2 2 2 2" xfId="13005" xr:uid="{00000000-0005-0000-0000-00008C2C0000}"/>
    <cellStyle name="6_III_Tagesbetreuung_2010_Rev1 2 2 2 2 2" xfId="14207" xr:uid="{00000000-0005-0000-0000-00008D2C0000}"/>
    <cellStyle name="6_III_Tagesbetreuung_2010_Rev1 2 2 2 2 2 2" xfId="16576" xr:uid="{00000000-0005-0000-0000-00008E2C0000}"/>
    <cellStyle name="6_III_Tagesbetreuung_2010_Rev1 2 2 2 2 2 2 2" xfId="23735" xr:uid="{00000000-0005-0000-0000-00008F2C0000}"/>
    <cellStyle name="6_III_Tagesbetreuung_2010_Rev1 2 2 2 2 2 2 2 2" xfId="38050" xr:uid="{00000000-0005-0000-0000-0000902C0000}"/>
    <cellStyle name="6_III_Tagesbetreuung_2010_Rev1 2 2 2 2 2 2 3" xfId="30891" xr:uid="{00000000-0005-0000-0000-0000912C0000}"/>
    <cellStyle name="6_III_Tagesbetreuung_2010_Rev1 2 2 2 2 2 3" xfId="18930" xr:uid="{00000000-0005-0000-0000-0000922C0000}"/>
    <cellStyle name="6_III_Tagesbetreuung_2010_Rev1 2 2 2 2 2 3 2" xfId="26067" xr:uid="{00000000-0005-0000-0000-0000932C0000}"/>
    <cellStyle name="6_III_Tagesbetreuung_2010_Rev1 2 2 2 2 2 3 2 2" xfId="40382" xr:uid="{00000000-0005-0000-0000-0000942C0000}"/>
    <cellStyle name="6_III_Tagesbetreuung_2010_Rev1 2 2 2 2 2 3 3" xfId="33245" xr:uid="{00000000-0005-0000-0000-0000952C0000}"/>
    <cellStyle name="6_III_Tagesbetreuung_2010_Rev1 2 2 2 2 2 4" xfId="20264" xr:uid="{00000000-0005-0000-0000-0000962C0000}"/>
    <cellStyle name="6_III_Tagesbetreuung_2010_Rev1 2 2 2 2 2 4 2" xfId="27401" xr:uid="{00000000-0005-0000-0000-0000972C0000}"/>
    <cellStyle name="6_III_Tagesbetreuung_2010_Rev1 2 2 2 2 2 4 2 2" xfId="41716" xr:uid="{00000000-0005-0000-0000-0000982C0000}"/>
    <cellStyle name="6_III_Tagesbetreuung_2010_Rev1 2 2 2 2 2 4 3" xfId="34579" xr:uid="{00000000-0005-0000-0000-0000992C0000}"/>
    <cellStyle name="6_III_Tagesbetreuung_2010_Rev1 2 2 2 2 2 5" xfId="21479" xr:uid="{00000000-0005-0000-0000-00009A2C0000}"/>
    <cellStyle name="6_III_Tagesbetreuung_2010_Rev1 2 2 2 2 2 5 2" xfId="35794" xr:uid="{00000000-0005-0000-0000-00009B2C0000}"/>
    <cellStyle name="6_III_Tagesbetreuung_2010_Rev1 2 2 2 2 2 6" xfId="28616" xr:uid="{00000000-0005-0000-0000-00009C2C0000}"/>
    <cellStyle name="6_III_Tagesbetreuung_2010_Rev1 2 2 2 2 3" xfId="15374" xr:uid="{00000000-0005-0000-0000-00009D2C0000}"/>
    <cellStyle name="6_III_Tagesbetreuung_2010_Rev1 2 2 2 2 3 2" xfId="22533" xr:uid="{00000000-0005-0000-0000-00009E2C0000}"/>
    <cellStyle name="6_III_Tagesbetreuung_2010_Rev1 2 2 2 2 3 2 2" xfId="36848" xr:uid="{00000000-0005-0000-0000-00009F2C0000}"/>
    <cellStyle name="6_III_Tagesbetreuung_2010_Rev1 2 2 2 2 3 3" xfId="29689" xr:uid="{00000000-0005-0000-0000-0000A02C0000}"/>
    <cellStyle name="6_III_Tagesbetreuung_2010_Rev1 2 2 2 2 4" xfId="17728" xr:uid="{00000000-0005-0000-0000-0000A12C0000}"/>
    <cellStyle name="6_III_Tagesbetreuung_2010_Rev1 2 2 2 2 4 2" xfId="24865" xr:uid="{00000000-0005-0000-0000-0000A22C0000}"/>
    <cellStyle name="6_III_Tagesbetreuung_2010_Rev1 2 2 2 2 4 2 2" xfId="39180" xr:uid="{00000000-0005-0000-0000-0000A32C0000}"/>
    <cellStyle name="6_III_Tagesbetreuung_2010_Rev1 2 2 2 2 4 3" xfId="32043" xr:uid="{00000000-0005-0000-0000-0000A42C0000}"/>
    <cellStyle name="6_III_Tagesbetreuung_2010_Rev1 2 2 3" xfId="813" xr:uid="{00000000-0005-0000-0000-0000A52C0000}"/>
    <cellStyle name="6_III_Tagesbetreuung_2010_Rev1 2 2 3 2" xfId="13006" xr:uid="{00000000-0005-0000-0000-0000A62C0000}"/>
    <cellStyle name="6_III_Tagesbetreuung_2010_Rev1 2 2 3 2 2" xfId="14776" xr:uid="{00000000-0005-0000-0000-0000A72C0000}"/>
    <cellStyle name="6_III_Tagesbetreuung_2010_Rev1 2 2 3 2 2 2" xfId="17139" xr:uid="{00000000-0005-0000-0000-0000A82C0000}"/>
    <cellStyle name="6_III_Tagesbetreuung_2010_Rev1 2 2 3 2 2 2 2" xfId="24276" xr:uid="{00000000-0005-0000-0000-0000A92C0000}"/>
    <cellStyle name="6_III_Tagesbetreuung_2010_Rev1 2 2 3 2 2 2 2 2" xfId="38591" xr:uid="{00000000-0005-0000-0000-0000AA2C0000}"/>
    <cellStyle name="6_III_Tagesbetreuung_2010_Rev1 2 2 3 2 2 2 3" xfId="31454" xr:uid="{00000000-0005-0000-0000-0000AB2C0000}"/>
    <cellStyle name="6_III_Tagesbetreuung_2010_Rev1 2 2 3 2 2 3" xfId="19493" xr:uid="{00000000-0005-0000-0000-0000AC2C0000}"/>
    <cellStyle name="6_III_Tagesbetreuung_2010_Rev1 2 2 3 2 2 3 2" xfId="26630" xr:uid="{00000000-0005-0000-0000-0000AD2C0000}"/>
    <cellStyle name="6_III_Tagesbetreuung_2010_Rev1 2 2 3 2 2 3 2 2" xfId="40945" xr:uid="{00000000-0005-0000-0000-0000AE2C0000}"/>
    <cellStyle name="6_III_Tagesbetreuung_2010_Rev1 2 2 3 2 2 3 3" xfId="33808" xr:uid="{00000000-0005-0000-0000-0000AF2C0000}"/>
    <cellStyle name="6_III_Tagesbetreuung_2010_Rev1 2 2 3 2 2 4" xfId="20769" xr:uid="{00000000-0005-0000-0000-0000B02C0000}"/>
    <cellStyle name="6_III_Tagesbetreuung_2010_Rev1 2 2 3 2 2 4 2" xfId="27906" xr:uid="{00000000-0005-0000-0000-0000B12C0000}"/>
    <cellStyle name="6_III_Tagesbetreuung_2010_Rev1 2 2 3 2 2 4 2 2" xfId="42221" xr:uid="{00000000-0005-0000-0000-0000B22C0000}"/>
    <cellStyle name="6_III_Tagesbetreuung_2010_Rev1 2 2 3 2 2 4 3" xfId="35084" xr:uid="{00000000-0005-0000-0000-0000B32C0000}"/>
    <cellStyle name="6_III_Tagesbetreuung_2010_Rev1 2 2 3 2 2 5" xfId="21945" xr:uid="{00000000-0005-0000-0000-0000B42C0000}"/>
    <cellStyle name="6_III_Tagesbetreuung_2010_Rev1 2 2 3 2 2 5 2" xfId="36260" xr:uid="{00000000-0005-0000-0000-0000B52C0000}"/>
    <cellStyle name="6_III_Tagesbetreuung_2010_Rev1 2 2 3 2 2 6" xfId="29101" xr:uid="{00000000-0005-0000-0000-0000B62C0000}"/>
    <cellStyle name="6_III_Tagesbetreuung_2010_Rev1 2 2 3 2 3" xfId="15375" xr:uid="{00000000-0005-0000-0000-0000B72C0000}"/>
    <cellStyle name="6_III_Tagesbetreuung_2010_Rev1 2 2 3 2 3 2" xfId="22534" xr:uid="{00000000-0005-0000-0000-0000B82C0000}"/>
    <cellStyle name="6_III_Tagesbetreuung_2010_Rev1 2 2 3 2 3 2 2" xfId="36849" xr:uid="{00000000-0005-0000-0000-0000B92C0000}"/>
    <cellStyle name="6_III_Tagesbetreuung_2010_Rev1 2 2 3 2 3 3" xfId="29690" xr:uid="{00000000-0005-0000-0000-0000BA2C0000}"/>
    <cellStyle name="6_III_Tagesbetreuung_2010_Rev1 2 2 3 2 4" xfId="17729" xr:uid="{00000000-0005-0000-0000-0000BB2C0000}"/>
    <cellStyle name="6_III_Tagesbetreuung_2010_Rev1 2 2 3 2 4 2" xfId="24866" xr:uid="{00000000-0005-0000-0000-0000BC2C0000}"/>
    <cellStyle name="6_III_Tagesbetreuung_2010_Rev1 2 2 3 2 4 2 2" xfId="39181" xr:uid="{00000000-0005-0000-0000-0000BD2C0000}"/>
    <cellStyle name="6_III_Tagesbetreuung_2010_Rev1 2 2 3 2 4 3" xfId="32044" xr:uid="{00000000-0005-0000-0000-0000BE2C0000}"/>
    <cellStyle name="6_III_Tagesbetreuung_2010_Rev1 2 2 4" xfId="814" xr:uid="{00000000-0005-0000-0000-0000BF2C0000}"/>
    <cellStyle name="6_III_Tagesbetreuung_2010_Rev1 2 2 4 2" xfId="13007" xr:uid="{00000000-0005-0000-0000-0000C02C0000}"/>
    <cellStyle name="6_III_Tagesbetreuung_2010_Rev1 2 2 4 2 2" xfId="14151" xr:uid="{00000000-0005-0000-0000-0000C12C0000}"/>
    <cellStyle name="6_III_Tagesbetreuung_2010_Rev1 2 2 4 2 2 2" xfId="16520" xr:uid="{00000000-0005-0000-0000-0000C22C0000}"/>
    <cellStyle name="6_III_Tagesbetreuung_2010_Rev1 2 2 4 2 2 2 2" xfId="23679" xr:uid="{00000000-0005-0000-0000-0000C32C0000}"/>
    <cellStyle name="6_III_Tagesbetreuung_2010_Rev1 2 2 4 2 2 2 2 2" xfId="37994" xr:uid="{00000000-0005-0000-0000-0000C42C0000}"/>
    <cellStyle name="6_III_Tagesbetreuung_2010_Rev1 2 2 4 2 2 2 3" xfId="30835" xr:uid="{00000000-0005-0000-0000-0000C52C0000}"/>
    <cellStyle name="6_III_Tagesbetreuung_2010_Rev1 2 2 4 2 2 3" xfId="18874" xr:uid="{00000000-0005-0000-0000-0000C62C0000}"/>
    <cellStyle name="6_III_Tagesbetreuung_2010_Rev1 2 2 4 2 2 3 2" xfId="26011" xr:uid="{00000000-0005-0000-0000-0000C72C0000}"/>
    <cellStyle name="6_III_Tagesbetreuung_2010_Rev1 2 2 4 2 2 3 2 2" xfId="40326" xr:uid="{00000000-0005-0000-0000-0000C82C0000}"/>
    <cellStyle name="6_III_Tagesbetreuung_2010_Rev1 2 2 4 2 2 3 3" xfId="33189" xr:uid="{00000000-0005-0000-0000-0000C92C0000}"/>
    <cellStyle name="6_III_Tagesbetreuung_2010_Rev1 2 2 4 2 2 4" xfId="20208" xr:uid="{00000000-0005-0000-0000-0000CA2C0000}"/>
    <cellStyle name="6_III_Tagesbetreuung_2010_Rev1 2 2 4 2 2 4 2" xfId="27345" xr:uid="{00000000-0005-0000-0000-0000CB2C0000}"/>
    <cellStyle name="6_III_Tagesbetreuung_2010_Rev1 2 2 4 2 2 4 2 2" xfId="41660" xr:uid="{00000000-0005-0000-0000-0000CC2C0000}"/>
    <cellStyle name="6_III_Tagesbetreuung_2010_Rev1 2 2 4 2 2 4 3" xfId="34523" xr:uid="{00000000-0005-0000-0000-0000CD2C0000}"/>
    <cellStyle name="6_III_Tagesbetreuung_2010_Rev1 2 2 4 2 2 5" xfId="21423" xr:uid="{00000000-0005-0000-0000-0000CE2C0000}"/>
    <cellStyle name="6_III_Tagesbetreuung_2010_Rev1 2 2 4 2 2 5 2" xfId="35738" xr:uid="{00000000-0005-0000-0000-0000CF2C0000}"/>
    <cellStyle name="6_III_Tagesbetreuung_2010_Rev1 2 2 4 2 2 6" xfId="28560" xr:uid="{00000000-0005-0000-0000-0000D02C0000}"/>
    <cellStyle name="6_III_Tagesbetreuung_2010_Rev1 2 2 4 2 3" xfId="15376" xr:uid="{00000000-0005-0000-0000-0000D12C0000}"/>
    <cellStyle name="6_III_Tagesbetreuung_2010_Rev1 2 2 4 2 3 2" xfId="22535" xr:uid="{00000000-0005-0000-0000-0000D22C0000}"/>
    <cellStyle name="6_III_Tagesbetreuung_2010_Rev1 2 2 4 2 3 2 2" xfId="36850" xr:uid="{00000000-0005-0000-0000-0000D32C0000}"/>
    <cellStyle name="6_III_Tagesbetreuung_2010_Rev1 2 2 4 2 3 3" xfId="29691" xr:uid="{00000000-0005-0000-0000-0000D42C0000}"/>
    <cellStyle name="6_III_Tagesbetreuung_2010_Rev1 2 2 4 2 4" xfId="17730" xr:uid="{00000000-0005-0000-0000-0000D52C0000}"/>
    <cellStyle name="6_III_Tagesbetreuung_2010_Rev1 2 2 4 2 4 2" xfId="24867" xr:uid="{00000000-0005-0000-0000-0000D62C0000}"/>
    <cellStyle name="6_III_Tagesbetreuung_2010_Rev1 2 2 4 2 4 2 2" xfId="39182" xr:uid="{00000000-0005-0000-0000-0000D72C0000}"/>
    <cellStyle name="6_III_Tagesbetreuung_2010_Rev1 2 2 4 2 4 3" xfId="32045" xr:uid="{00000000-0005-0000-0000-0000D82C0000}"/>
    <cellStyle name="6_III_Tagesbetreuung_2010_Rev1 2 2 5" xfId="815" xr:uid="{00000000-0005-0000-0000-0000D92C0000}"/>
    <cellStyle name="6_III_Tagesbetreuung_2010_Rev1 2 2 5 2" xfId="13008" xr:uid="{00000000-0005-0000-0000-0000DA2C0000}"/>
    <cellStyle name="6_III_Tagesbetreuung_2010_Rev1 2 2 5 2 2" xfId="14220" xr:uid="{00000000-0005-0000-0000-0000DB2C0000}"/>
    <cellStyle name="6_III_Tagesbetreuung_2010_Rev1 2 2 5 2 2 2" xfId="16589" xr:uid="{00000000-0005-0000-0000-0000DC2C0000}"/>
    <cellStyle name="6_III_Tagesbetreuung_2010_Rev1 2 2 5 2 2 2 2" xfId="23748" xr:uid="{00000000-0005-0000-0000-0000DD2C0000}"/>
    <cellStyle name="6_III_Tagesbetreuung_2010_Rev1 2 2 5 2 2 2 2 2" xfId="38063" xr:uid="{00000000-0005-0000-0000-0000DE2C0000}"/>
    <cellStyle name="6_III_Tagesbetreuung_2010_Rev1 2 2 5 2 2 2 3" xfId="30904" xr:uid="{00000000-0005-0000-0000-0000DF2C0000}"/>
    <cellStyle name="6_III_Tagesbetreuung_2010_Rev1 2 2 5 2 2 3" xfId="18943" xr:uid="{00000000-0005-0000-0000-0000E02C0000}"/>
    <cellStyle name="6_III_Tagesbetreuung_2010_Rev1 2 2 5 2 2 3 2" xfId="26080" xr:uid="{00000000-0005-0000-0000-0000E12C0000}"/>
    <cellStyle name="6_III_Tagesbetreuung_2010_Rev1 2 2 5 2 2 3 2 2" xfId="40395" xr:uid="{00000000-0005-0000-0000-0000E22C0000}"/>
    <cellStyle name="6_III_Tagesbetreuung_2010_Rev1 2 2 5 2 2 3 3" xfId="33258" xr:uid="{00000000-0005-0000-0000-0000E32C0000}"/>
    <cellStyle name="6_III_Tagesbetreuung_2010_Rev1 2 2 5 2 2 4" xfId="20276" xr:uid="{00000000-0005-0000-0000-0000E42C0000}"/>
    <cellStyle name="6_III_Tagesbetreuung_2010_Rev1 2 2 5 2 2 4 2" xfId="27413" xr:uid="{00000000-0005-0000-0000-0000E52C0000}"/>
    <cellStyle name="6_III_Tagesbetreuung_2010_Rev1 2 2 5 2 2 4 2 2" xfId="41728" xr:uid="{00000000-0005-0000-0000-0000E62C0000}"/>
    <cellStyle name="6_III_Tagesbetreuung_2010_Rev1 2 2 5 2 2 4 3" xfId="34591" xr:uid="{00000000-0005-0000-0000-0000E72C0000}"/>
    <cellStyle name="6_III_Tagesbetreuung_2010_Rev1 2 2 5 2 2 5" xfId="21491" xr:uid="{00000000-0005-0000-0000-0000E82C0000}"/>
    <cellStyle name="6_III_Tagesbetreuung_2010_Rev1 2 2 5 2 2 5 2" xfId="35806" xr:uid="{00000000-0005-0000-0000-0000E92C0000}"/>
    <cellStyle name="6_III_Tagesbetreuung_2010_Rev1 2 2 5 2 2 6" xfId="28628" xr:uid="{00000000-0005-0000-0000-0000EA2C0000}"/>
    <cellStyle name="6_III_Tagesbetreuung_2010_Rev1 2 2 5 2 3" xfId="15377" xr:uid="{00000000-0005-0000-0000-0000EB2C0000}"/>
    <cellStyle name="6_III_Tagesbetreuung_2010_Rev1 2 2 5 2 3 2" xfId="22536" xr:uid="{00000000-0005-0000-0000-0000EC2C0000}"/>
    <cellStyle name="6_III_Tagesbetreuung_2010_Rev1 2 2 5 2 3 2 2" xfId="36851" xr:uid="{00000000-0005-0000-0000-0000ED2C0000}"/>
    <cellStyle name="6_III_Tagesbetreuung_2010_Rev1 2 2 5 2 3 3" xfId="29692" xr:uid="{00000000-0005-0000-0000-0000EE2C0000}"/>
    <cellStyle name="6_III_Tagesbetreuung_2010_Rev1 2 2 5 2 4" xfId="17731" xr:uid="{00000000-0005-0000-0000-0000EF2C0000}"/>
    <cellStyle name="6_III_Tagesbetreuung_2010_Rev1 2 2 5 2 4 2" xfId="24868" xr:uid="{00000000-0005-0000-0000-0000F02C0000}"/>
    <cellStyle name="6_III_Tagesbetreuung_2010_Rev1 2 2 5 2 4 2 2" xfId="39183" xr:uid="{00000000-0005-0000-0000-0000F12C0000}"/>
    <cellStyle name="6_III_Tagesbetreuung_2010_Rev1 2 2 5 2 4 3" xfId="32046" xr:uid="{00000000-0005-0000-0000-0000F22C0000}"/>
    <cellStyle name="6_III_Tagesbetreuung_2010_Rev1 2 2 6" xfId="13004" xr:uid="{00000000-0005-0000-0000-0000F32C0000}"/>
    <cellStyle name="6_III_Tagesbetreuung_2010_Rev1 2 2 6 2" xfId="14777" xr:uid="{00000000-0005-0000-0000-0000F42C0000}"/>
    <cellStyle name="6_III_Tagesbetreuung_2010_Rev1 2 2 6 2 2" xfId="17140" xr:uid="{00000000-0005-0000-0000-0000F52C0000}"/>
    <cellStyle name="6_III_Tagesbetreuung_2010_Rev1 2 2 6 2 2 2" xfId="24277" xr:uid="{00000000-0005-0000-0000-0000F62C0000}"/>
    <cellStyle name="6_III_Tagesbetreuung_2010_Rev1 2 2 6 2 2 2 2" xfId="38592" xr:uid="{00000000-0005-0000-0000-0000F72C0000}"/>
    <cellStyle name="6_III_Tagesbetreuung_2010_Rev1 2 2 6 2 2 3" xfId="31455" xr:uid="{00000000-0005-0000-0000-0000F82C0000}"/>
    <cellStyle name="6_III_Tagesbetreuung_2010_Rev1 2 2 6 2 3" xfId="19494" xr:uid="{00000000-0005-0000-0000-0000F92C0000}"/>
    <cellStyle name="6_III_Tagesbetreuung_2010_Rev1 2 2 6 2 3 2" xfId="26631" xr:uid="{00000000-0005-0000-0000-0000FA2C0000}"/>
    <cellStyle name="6_III_Tagesbetreuung_2010_Rev1 2 2 6 2 3 2 2" xfId="40946" xr:uid="{00000000-0005-0000-0000-0000FB2C0000}"/>
    <cellStyle name="6_III_Tagesbetreuung_2010_Rev1 2 2 6 2 3 3" xfId="33809" xr:uid="{00000000-0005-0000-0000-0000FC2C0000}"/>
    <cellStyle name="6_III_Tagesbetreuung_2010_Rev1 2 2 6 2 4" xfId="20770" xr:uid="{00000000-0005-0000-0000-0000FD2C0000}"/>
    <cellStyle name="6_III_Tagesbetreuung_2010_Rev1 2 2 6 2 4 2" xfId="27907" xr:uid="{00000000-0005-0000-0000-0000FE2C0000}"/>
    <cellStyle name="6_III_Tagesbetreuung_2010_Rev1 2 2 6 2 4 2 2" xfId="42222" xr:uid="{00000000-0005-0000-0000-0000FF2C0000}"/>
    <cellStyle name="6_III_Tagesbetreuung_2010_Rev1 2 2 6 2 4 3" xfId="35085" xr:uid="{00000000-0005-0000-0000-0000002D0000}"/>
    <cellStyle name="6_III_Tagesbetreuung_2010_Rev1 2 2 6 2 5" xfId="21946" xr:uid="{00000000-0005-0000-0000-0000012D0000}"/>
    <cellStyle name="6_III_Tagesbetreuung_2010_Rev1 2 2 6 2 5 2" xfId="36261" xr:uid="{00000000-0005-0000-0000-0000022D0000}"/>
    <cellStyle name="6_III_Tagesbetreuung_2010_Rev1 2 2 6 2 6" xfId="29102" xr:uid="{00000000-0005-0000-0000-0000032D0000}"/>
    <cellStyle name="6_III_Tagesbetreuung_2010_Rev1 2 2 6 3" xfId="15373" xr:uid="{00000000-0005-0000-0000-0000042D0000}"/>
    <cellStyle name="6_III_Tagesbetreuung_2010_Rev1 2 2 6 3 2" xfId="22532" xr:uid="{00000000-0005-0000-0000-0000052D0000}"/>
    <cellStyle name="6_III_Tagesbetreuung_2010_Rev1 2 2 6 3 2 2" xfId="36847" xr:uid="{00000000-0005-0000-0000-0000062D0000}"/>
    <cellStyle name="6_III_Tagesbetreuung_2010_Rev1 2 2 6 3 3" xfId="29688" xr:uid="{00000000-0005-0000-0000-0000072D0000}"/>
    <cellStyle name="6_III_Tagesbetreuung_2010_Rev1 2 2 6 4" xfId="17727" xr:uid="{00000000-0005-0000-0000-0000082D0000}"/>
    <cellStyle name="6_III_Tagesbetreuung_2010_Rev1 2 2 6 4 2" xfId="24864" xr:uid="{00000000-0005-0000-0000-0000092D0000}"/>
    <cellStyle name="6_III_Tagesbetreuung_2010_Rev1 2 2 6 4 2 2" xfId="39179" xr:uid="{00000000-0005-0000-0000-00000A2D0000}"/>
    <cellStyle name="6_III_Tagesbetreuung_2010_Rev1 2 2 6 4 3" xfId="32042" xr:uid="{00000000-0005-0000-0000-00000B2D0000}"/>
    <cellStyle name="6_III_Tagesbetreuung_2010_Rev1 2 3" xfId="816" xr:uid="{00000000-0005-0000-0000-00000C2D0000}"/>
    <cellStyle name="6_III_Tagesbetreuung_2010_Rev1 2 3 2" xfId="13009" xr:uid="{00000000-0005-0000-0000-00000D2D0000}"/>
    <cellStyle name="6_III_Tagesbetreuung_2010_Rev1 2 3 2 2" xfId="14219" xr:uid="{00000000-0005-0000-0000-00000E2D0000}"/>
    <cellStyle name="6_III_Tagesbetreuung_2010_Rev1 2 3 2 2 2" xfId="16588" xr:uid="{00000000-0005-0000-0000-00000F2D0000}"/>
    <cellStyle name="6_III_Tagesbetreuung_2010_Rev1 2 3 2 2 2 2" xfId="23747" xr:uid="{00000000-0005-0000-0000-0000102D0000}"/>
    <cellStyle name="6_III_Tagesbetreuung_2010_Rev1 2 3 2 2 2 2 2" xfId="38062" xr:uid="{00000000-0005-0000-0000-0000112D0000}"/>
    <cellStyle name="6_III_Tagesbetreuung_2010_Rev1 2 3 2 2 2 3" xfId="30903" xr:uid="{00000000-0005-0000-0000-0000122D0000}"/>
    <cellStyle name="6_III_Tagesbetreuung_2010_Rev1 2 3 2 2 3" xfId="18942" xr:uid="{00000000-0005-0000-0000-0000132D0000}"/>
    <cellStyle name="6_III_Tagesbetreuung_2010_Rev1 2 3 2 2 3 2" xfId="26079" xr:uid="{00000000-0005-0000-0000-0000142D0000}"/>
    <cellStyle name="6_III_Tagesbetreuung_2010_Rev1 2 3 2 2 3 2 2" xfId="40394" xr:uid="{00000000-0005-0000-0000-0000152D0000}"/>
    <cellStyle name="6_III_Tagesbetreuung_2010_Rev1 2 3 2 2 3 3" xfId="33257" xr:uid="{00000000-0005-0000-0000-0000162D0000}"/>
    <cellStyle name="6_III_Tagesbetreuung_2010_Rev1 2 3 2 2 4" xfId="20275" xr:uid="{00000000-0005-0000-0000-0000172D0000}"/>
    <cellStyle name="6_III_Tagesbetreuung_2010_Rev1 2 3 2 2 4 2" xfId="27412" xr:uid="{00000000-0005-0000-0000-0000182D0000}"/>
    <cellStyle name="6_III_Tagesbetreuung_2010_Rev1 2 3 2 2 4 2 2" xfId="41727" xr:uid="{00000000-0005-0000-0000-0000192D0000}"/>
    <cellStyle name="6_III_Tagesbetreuung_2010_Rev1 2 3 2 2 4 3" xfId="34590" xr:uid="{00000000-0005-0000-0000-00001A2D0000}"/>
    <cellStyle name="6_III_Tagesbetreuung_2010_Rev1 2 3 2 2 5" xfId="21490" xr:uid="{00000000-0005-0000-0000-00001B2D0000}"/>
    <cellStyle name="6_III_Tagesbetreuung_2010_Rev1 2 3 2 2 5 2" xfId="35805" xr:uid="{00000000-0005-0000-0000-00001C2D0000}"/>
    <cellStyle name="6_III_Tagesbetreuung_2010_Rev1 2 3 2 2 6" xfId="28627" xr:uid="{00000000-0005-0000-0000-00001D2D0000}"/>
    <cellStyle name="6_III_Tagesbetreuung_2010_Rev1 2 3 2 3" xfId="15378" xr:uid="{00000000-0005-0000-0000-00001E2D0000}"/>
    <cellStyle name="6_III_Tagesbetreuung_2010_Rev1 2 3 2 3 2" xfId="22537" xr:uid="{00000000-0005-0000-0000-00001F2D0000}"/>
    <cellStyle name="6_III_Tagesbetreuung_2010_Rev1 2 3 2 3 2 2" xfId="36852" xr:uid="{00000000-0005-0000-0000-0000202D0000}"/>
    <cellStyle name="6_III_Tagesbetreuung_2010_Rev1 2 3 2 3 3" xfId="29693" xr:uid="{00000000-0005-0000-0000-0000212D0000}"/>
    <cellStyle name="6_III_Tagesbetreuung_2010_Rev1 2 3 2 4" xfId="17732" xr:uid="{00000000-0005-0000-0000-0000222D0000}"/>
    <cellStyle name="6_III_Tagesbetreuung_2010_Rev1 2 3 2 4 2" xfId="24869" xr:uid="{00000000-0005-0000-0000-0000232D0000}"/>
    <cellStyle name="6_III_Tagesbetreuung_2010_Rev1 2 3 2 4 2 2" xfId="39184" xr:uid="{00000000-0005-0000-0000-0000242D0000}"/>
    <cellStyle name="6_III_Tagesbetreuung_2010_Rev1 2 3 2 4 3" xfId="32047" xr:uid="{00000000-0005-0000-0000-0000252D0000}"/>
    <cellStyle name="6_III_Tagesbetreuung_2010_Rev1 2 4" xfId="817" xr:uid="{00000000-0005-0000-0000-0000262D0000}"/>
    <cellStyle name="6_III_Tagesbetreuung_2010_Rev1 2 4 2" xfId="13010" xr:uid="{00000000-0005-0000-0000-0000272D0000}"/>
    <cellStyle name="6_III_Tagesbetreuung_2010_Rev1 2 4 2 2" xfId="14215" xr:uid="{00000000-0005-0000-0000-0000282D0000}"/>
    <cellStyle name="6_III_Tagesbetreuung_2010_Rev1 2 4 2 2 2" xfId="16584" xr:uid="{00000000-0005-0000-0000-0000292D0000}"/>
    <cellStyle name="6_III_Tagesbetreuung_2010_Rev1 2 4 2 2 2 2" xfId="23743" xr:uid="{00000000-0005-0000-0000-00002A2D0000}"/>
    <cellStyle name="6_III_Tagesbetreuung_2010_Rev1 2 4 2 2 2 2 2" xfId="38058" xr:uid="{00000000-0005-0000-0000-00002B2D0000}"/>
    <cellStyle name="6_III_Tagesbetreuung_2010_Rev1 2 4 2 2 2 3" xfId="30899" xr:uid="{00000000-0005-0000-0000-00002C2D0000}"/>
    <cellStyle name="6_III_Tagesbetreuung_2010_Rev1 2 4 2 2 3" xfId="18938" xr:uid="{00000000-0005-0000-0000-00002D2D0000}"/>
    <cellStyle name="6_III_Tagesbetreuung_2010_Rev1 2 4 2 2 3 2" xfId="26075" xr:uid="{00000000-0005-0000-0000-00002E2D0000}"/>
    <cellStyle name="6_III_Tagesbetreuung_2010_Rev1 2 4 2 2 3 2 2" xfId="40390" xr:uid="{00000000-0005-0000-0000-00002F2D0000}"/>
    <cellStyle name="6_III_Tagesbetreuung_2010_Rev1 2 4 2 2 3 3" xfId="33253" xr:uid="{00000000-0005-0000-0000-0000302D0000}"/>
    <cellStyle name="6_III_Tagesbetreuung_2010_Rev1 2 4 2 2 4" xfId="20271" xr:uid="{00000000-0005-0000-0000-0000312D0000}"/>
    <cellStyle name="6_III_Tagesbetreuung_2010_Rev1 2 4 2 2 4 2" xfId="27408" xr:uid="{00000000-0005-0000-0000-0000322D0000}"/>
    <cellStyle name="6_III_Tagesbetreuung_2010_Rev1 2 4 2 2 4 2 2" xfId="41723" xr:uid="{00000000-0005-0000-0000-0000332D0000}"/>
    <cellStyle name="6_III_Tagesbetreuung_2010_Rev1 2 4 2 2 4 3" xfId="34586" xr:uid="{00000000-0005-0000-0000-0000342D0000}"/>
    <cellStyle name="6_III_Tagesbetreuung_2010_Rev1 2 4 2 2 5" xfId="21486" xr:uid="{00000000-0005-0000-0000-0000352D0000}"/>
    <cellStyle name="6_III_Tagesbetreuung_2010_Rev1 2 4 2 2 5 2" xfId="35801" xr:uid="{00000000-0005-0000-0000-0000362D0000}"/>
    <cellStyle name="6_III_Tagesbetreuung_2010_Rev1 2 4 2 2 6" xfId="28623" xr:uid="{00000000-0005-0000-0000-0000372D0000}"/>
    <cellStyle name="6_III_Tagesbetreuung_2010_Rev1 2 4 2 3" xfId="15379" xr:uid="{00000000-0005-0000-0000-0000382D0000}"/>
    <cellStyle name="6_III_Tagesbetreuung_2010_Rev1 2 4 2 3 2" xfId="22538" xr:uid="{00000000-0005-0000-0000-0000392D0000}"/>
    <cellStyle name="6_III_Tagesbetreuung_2010_Rev1 2 4 2 3 2 2" xfId="36853" xr:uid="{00000000-0005-0000-0000-00003A2D0000}"/>
    <cellStyle name="6_III_Tagesbetreuung_2010_Rev1 2 4 2 3 3" xfId="29694" xr:uid="{00000000-0005-0000-0000-00003B2D0000}"/>
    <cellStyle name="6_III_Tagesbetreuung_2010_Rev1 2 4 2 4" xfId="17733" xr:uid="{00000000-0005-0000-0000-00003C2D0000}"/>
    <cellStyle name="6_III_Tagesbetreuung_2010_Rev1 2 4 2 4 2" xfId="24870" xr:uid="{00000000-0005-0000-0000-00003D2D0000}"/>
    <cellStyle name="6_III_Tagesbetreuung_2010_Rev1 2 4 2 4 2 2" xfId="39185" xr:uid="{00000000-0005-0000-0000-00003E2D0000}"/>
    <cellStyle name="6_III_Tagesbetreuung_2010_Rev1 2 4 2 4 3" xfId="32048" xr:uid="{00000000-0005-0000-0000-00003F2D0000}"/>
    <cellStyle name="6_III_Tagesbetreuung_2010_Rev1 2 5" xfId="818" xr:uid="{00000000-0005-0000-0000-0000402D0000}"/>
    <cellStyle name="6_III_Tagesbetreuung_2010_Rev1 2 5 2" xfId="13011" xr:uid="{00000000-0005-0000-0000-0000412D0000}"/>
    <cellStyle name="6_III_Tagesbetreuung_2010_Rev1 2 5 2 2" xfId="14216" xr:uid="{00000000-0005-0000-0000-0000422D0000}"/>
    <cellStyle name="6_III_Tagesbetreuung_2010_Rev1 2 5 2 2 2" xfId="16585" xr:uid="{00000000-0005-0000-0000-0000432D0000}"/>
    <cellStyle name="6_III_Tagesbetreuung_2010_Rev1 2 5 2 2 2 2" xfId="23744" xr:uid="{00000000-0005-0000-0000-0000442D0000}"/>
    <cellStyle name="6_III_Tagesbetreuung_2010_Rev1 2 5 2 2 2 2 2" xfId="38059" xr:uid="{00000000-0005-0000-0000-0000452D0000}"/>
    <cellStyle name="6_III_Tagesbetreuung_2010_Rev1 2 5 2 2 2 3" xfId="30900" xr:uid="{00000000-0005-0000-0000-0000462D0000}"/>
    <cellStyle name="6_III_Tagesbetreuung_2010_Rev1 2 5 2 2 3" xfId="18939" xr:uid="{00000000-0005-0000-0000-0000472D0000}"/>
    <cellStyle name="6_III_Tagesbetreuung_2010_Rev1 2 5 2 2 3 2" xfId="26076" xr:uid="{00000000-0005-0000-0000-0000482D0000}"/>
    <cellStyle name="6_III_Tagesbetreuung_2010_Rev1 2 5 2 2 3 2 2" xfId="40391" xr:uid="{00000000-0005-0000-0000-0000492D0000}"/>
    <cellStyle name="6_III_Tagesbetreuung_2010_Rev1 2 5 2 2 3 3" xfId="33254" xr:uid="{00000000-0005-0000-0000-00004A2D0000}"/>
    <cellStyle name="6_III_Tagesbetreuung_2010_Rev1 2 5 2 2 4" xfId="20272" xr:uid="{00000000-0005-0000-0000-00004B2D0000}"/>
    <cellStyle name="6_III_Tagesbetreuung_2010_Rev1 2 5 2 2 4 2" xfId="27409" xr:uid="{00000000-0005-0000-0000-00004C2D0000}"/>
    <cellStyle name="6_III_Tagesbetreuung_2010_Rev1 2 5 2 2 4 2 2" xfId="41724" xr:uid="{00000000-0005-0000-0000-00004D2D0000}"/>
    <cellStyle name="6_III_Tagesbetreuung_2010_Rev1 2 5 2 2 4 3" xfId="34587" xr:uid="{00000000-0005-0000-0000-00004E2D0000}"/>
    <cellStyle name="6_III_Tagesbetreuung_2010_Rev1 2 5 2 2 5" xfId="21487" xr:uid="{00000000-0005-0000-0000-00004F2D0000}"/>
    <cellStyle name="6_III_Tagesbetreuung_2010_Rev1 2 5 2 2 5 2" xfId="35802" xr:uid="{00000000-0005-0000-0000-0000502D0000}"/>
    <cellStyle name="6_III_Tagesbetreuung_2010_Rev1 2 5 2 2 6" xfId="28624" xr:uid="{00000000-0005-0000-0000-0000512D0000}"/>
    <cellStyle name="6_III_Tagesbetreuung_2010_Rev1 2 5 2 3" xfId="15380" xr:uid="{00000000-0005-0000-0000-0000522D0000}"/>
    <cellStyle name="6_III_Tagesbetreuung_2010_Rev1 2 5 2 3 2" xfId="22539" xr:uid="{00000000-0005-0000-0000-0000532D0000}"/>
    <cellStyle name="6_III_Tagesbetreuung_2010_Rev1 2 5 2 3 2 2" xfId="36854" xr:uid="{00000000-0005-0000-0000-0000542D0000}"/>
    <cellStyle name="6_III_Tagesbetreuung_2010_Rev1 2 5 2 3 3" xfId="29695" xr:uid="{00000000-0005-0000-0000-0000552D0000}"/>
    <cellStyle name="6_III_Tagesbetreuung_2010_Rev1 2 5 2 4" xfId="17734" xr:uid="{00000000-0005-0000-0000-0000562D0000}"/>
    <cellStyle name="6_III_Tagesbetreuung_2010_Rev1 2 5 2 4 2" xfId="24871" xr:uid="{00000000-0005-0000-0000-0000572D0000}"/>
    <cellStyle name="6_III_Tagesbetreuung_2010_Rev1 2 5 2 4 2 2" xfId="39186" xr:uid="{00000000-0005-0000-0000-0000582D0000}"/>
    <cellStyle name="6_III_Tagesbetreuung_2010_Rev1 2 5 2 4 3" xfId="32049" xr:uid="{00000000-0005-0000-0000-0000592D0000}"/>
    <cellStyle name="6_III_Tagesbetreuung_2010_Rev1 2 6" xfId="819" xr:uid="{00000000-0005-0000-0000-00005A2D0000}"/>
    <cellStyle name="6_III_Tagesbetreuung_2010_Rev1 2 6 2" xfId="13012" xr:uid="{00000000-0005-0000-0000-00005B2D0000}"/>
    <cellStyle name="6_III_Tagesbetreuung_2010_Rev1 2 6 2 2" xfId="14218" xr:uid="{00000000-0005-0000-0000-00005C2D0000}"/>
    <cellStyle name="6_III_Tagesbetreuung_2010_Rev1 2 6 2 2 2" xfId="16587" xr:uid="{00000000-0005-0000-0000-00005D2D0000}"/>
    <cellStyle name="6_III_Tagesbetreuung_2010_Rev1 2 6 2 2 2 2" xfId="23746" xr:uid="{00000000-0005-0000-0000-00005E2D0000}"/>
    <cellStyle name="6_III_Tagesbetreuung_2010_Rev1 2 6 2 2 2 2 2" xfId="38061" xr:uid="{00000000-0005-0000-0000-00005F2D0000}"/>
    <cellStyle name="6_III_Tagesbetreuung_2010_Rev1 2 6 2 2 2 3" xfId="30902" xr:uid="{00000000-0005-0000-0000-0000602D0000}"/>
    <cellStyle name="6_III_Tagesbetreuung_2010_Rev1 2 6 2 2 3" xfId="18941" xr:uid="{00000000-0005-0000-0000-0000612D0000}"/>
    <cellStyle name="6_III_Tagesbetreuung_2010_Rev1 2 6 2 2 3 2" xfId="26078" xr:uid="{00000000-0005-0000-0000-0000622D0000}"/>
    <cellStyle name="6_III_Tagesbetreuung_2010_Rev1 2 6 2 2 3 2 2" xfId="40393" xr:uid="{00000000-0005-0000-0000-0000632D0000}"/>
    <cellStyle name="6_III_Tagesbetreuung_2010_Rev1 2 6 2 2 3 3" xfId="33256" xr:uid="{00000000-0005-0000-0000-0000642D0000}"/>
    <cellStyle name="6_III_Tagesbetreuung_2010_Rev1 2 6 2 2 4" xfId="20274" xr:uid="{00000000-0005-0000-0000-0000652D0000}"/>
    <cellStyle name="6_III_Tagesbetreuung_2010_Rev1 2 6 2 2 4 2" xfId="27411" xr:uid="{00000000-0005-0000-0000-0000662D0000}"/>
    <cellStyle name="6_III_Tagesbetreuung_2010_Rev1 2 6 2 2 4 2 2" xfId="41726" xr:uid="{00000000-0005-0000-0000-0000672D0000}"/>
    <cellStyle name="6_III_Tagesbetreuung_2010_Rev1 2 6 2 2 4 3" xfId="34589" xr:uid="{00000000-0005-0000-0000-0000682D0000}"/>
    <cellStyle name="6_III_Tagesbetreuung_2010_Rev1 2 6 2 2 5" xfId="21489" xr:uid="{00000000-0005-0000-0000-0000692D0000}"/>
    <cellStyle name="6_III_Tagesbetreuung_2010_Rev1 2 6 2 2 5 2" xfId="35804" xr:uid="{00000000-0005-0000-0000-00006A2D0000}"/>
    <cellStyle name="6_III_Tagesbetreuung_2010_Rev1 2 6 2 2 6" xfId="28626" xr:uid="{00000000-0005-0000-0000-00006B2D0000}"/>
    <cellStyle name="6_III_Tagesbetreuung_2010_Rev1 2 6 2 3" xfId="15381" xr:uid="{00000000-0005-0000-0000-00006C2D0000}"/>
    <cellStyle name="6_III_Tagesbetreuung_2010_Rev1 2 6 2 3 2" xfId="22540" xr:uid="{00000000-0005-0000-0000-00006D2D0000}"/>
    <cellStyle name="6_III_Tagesbetreuung_2010_Rev1 2 6 2 3 2 2" xfId="36855" xr:uid="{00000000-0005-0000-0000-00006E2D0000}"/>
    <cellStyle name="6_III_Tagesbetreuung_2010_Rev1 2 6 2 3 3" xfId="29696" xr:uid="{00000000-0005-0000-0000-00006F2D0000}"/>
    <cellStyle name="6_III_Tagesbetreuung_2010_Rev1 2 6 2 4" xfId="17735" xr:uid="{00000000-0005-0000-0000-0000702D0000}"/>
    <cellStyle name="6_III_Tagesbetreuung_2010_Rev1 2 6 2 4 2" xfId="24872" xr:uid="{00000000-0005-0000-0000-0000712D0000}"/>
    <cellStyle name="6_III_Tagesbetreuung_2010_Rev1 2 6 2 4 2 2" xfId="39187" xr:uid="{00000000-0005-0000-0000-0000722D0000}"/>
    <cellStyle name="6_III_Tagesbetreuung_2010_Rev1 2 6 2 4 3" xfId="32050" xr:uid="{00000000-0005-0000-0000-0000732D0000}"/>
    <cellStyle name="6_III_Tagesbetreuung_2010_Rev1 2 7" xfId="13003" xr:uid="{00000000-0005-0000-0000-0000742D0000}"/>
    <cellStyle name="6_III_Tagesbetreuung_2010_Rev1 2 7 2" xfId="14217" xr:uid="{00000000-0005-0000-0000-0000752D0000}"/>
    <cellStyle name="6_III_Tagesbetreuung_2010_Rev1 2 7 2 2" xfId="16586" xr:uid="{00000000-0005-0000-0000-0000762D0000}"/>
    <cellStyle name="6_III_Tagesbetreuung_2010_Rev1 2 7 2 2 2" xfId="23745" xr:uid="{00000000-0005-0000-0000-0000772D0000}"/>
    <cellStyle name="6_III_Tagesbetreuung_2010_Rev1 2 7 2 2 2 2" xfId="38060" xr:uid="{00000000-0005-0000-0000-0000782D0000}"/>
    <cellStyle name="6_III_Tagesbetreuung_2010_Rev1 2 7 2 2 3" xfId="30901" xr:uid="{00000000-0005-0000-0000-0000792D0000}"/>
    <cellStyle name="6_III_Tagesbetreuung_2010_Rev1 2 7 2 3" xfId="18940" xr:uid="{00000000-0005-0000-0000-00007A2D0000}"/>
    <cellStyle name="6_III_Tagesbetreuung_2010_Rev1 2 7 2 3 2" xfId="26077" xr:uid="{00000000-0005-0000-0000-00007B2D0000}"/>
    <cellStyle name="6_III_Tagesbetreuung_2010_Rev1 2 7 2 3 2 2" xfId="40392" xr:uid="{00000000-0005-0000-0000-00007C2D0000}"/>
    <cellStyle name="6_III_Tagesbetreuung_2010_Rev1 2 7 2 3 3" xfId="33255" xr:uid="{00000000-0005-0000-0000-00007D2D0000}"/>
    <cellStyle name="6_III_Tagesbetreuung_2010_Rev1 2 7 2 4" xfId="20273" xr:uid="{00000000-0005-0000-0000-00007E2D0000}"/>
    <cellStyle name="6_III_Tagesbetreuung_2010_Rev1 2 7 2 4 2" xfId="27410" xr:uid="{00000000-0005-0000-0000-00007F2D0000}"/>
    <cellStyle name="6_III_Tagesbetreuung_2010_Rev1 2 7 2 4 2 2" xfId="41725" xr:uid="{00000000-0005-0000-0000-0000802D0000}"/>
    <cellStyle name="6_III_Tagesbetreuung_2010_Rev1 2 7 2 4 3" xfId="34588" xr:uid="{00000000-0005-0000-0000-0000812D0000}"/>
    <cellStyle name="6_III_Tagesbetreuung_2010_Rev1 2 7 2 5" xfId="21488" xr:uid="{00000000-0005-0000-0000-0000822D0000}"/>
    <cellStyle name="6_III_Tagesbetreuung_2010_Rev1 2 7 2 5 2" xfId="35803" xr:uid="{00000000-0005-0000-0000-0000832D0000}"/>
    <cellStyle name="6_III_Tagesbetreuung_2010_Rev1 2 7 2 6" xfId="28625" xr:uid="{00000000-0005-0000-0000-0000842D0000}"/>
    <cellStyle name="6_III_Tagesbetreuung_2010_Rev1 2 7 3" xfId="15372" xr:uid="{00000000-0005-0000-0000-0000852D0000}"/>
    <cellStyle name="6_III_Tagesbetreuung_2010_Rev1 2 7 3 2" xfId="22531" xr:uid="{00000000-0005-0000-0000-0000862D0000}"/>
    <cellStyle name="6_III_Tagesbetreuung_2010_Rev1 2 7 3 2 2" xfId="36846" xr:uid="{00000000-0005-0000-0000-0000872D0000}"/>
    <cellStyle name="6_III_Tagesbetreuung_2010_Rev1 2 7 3 3" xfId="29687" xr:uid="{00000000-0005-0000-0000-0000882D0000}"/>
    <cellStyle name="6_III_Tagesbetreuung_2010_Rev1 2 7 4" xfId="17726" xr:uid="{00000000-0005-0000-0000-0000892D0000}"/>
    <cellStyle name="6_III_Tagesbetreuung_2010_Rev1 2 7 4 2" xfId="24863" xr:uid="{00000000-0005-0000-0000-00008A2D0000}"/>
    <cellStyle name="6_III_Tagesbetreuung_2010_Rev1 2 7 4 2 2" xfId="39178" xr:uid="{00000000-0005-0000-0000-00008B2D0000}"/>
    <cellStyle name="6_III_Tagesbetreuung_2010_Rev1 2 7 4 3" xfId="32041" xr:uid="{00000000-0005-0000-0000-00008C2D0000}"/>
    <cellStyle name="6_III_Tagesbetreuung_2010_Rev1 3" xfId="820" xr:uid="{00000000-0005-0000-0000-00008D2D0000}"/>
    <cellStyle name="6_III_Tagesbetreuung_2010_Rev1 3 2" xfId="821" xr:uid="{00000000-0005-0000-0000-00008E2D0000}"/>
    <cellStyle name="6_III_Tagesbetreuung_2010_Rev1 3 2 2" xfId="822" xr:uid="{00000000-0005-0000-0000-00008F2D0000}"/>
    <cellStyle name="6_III_Tagesbetreuung_2010_Rev1 3 2 2 2" xfId="13015" xr:uid="{00000000-0005-0000-0000-0000902D0000}"/>
    <cellStyle name="6_III_Tagesbetreuung_2010_Rev1 3 2 2 2 2" xfId="13903" xr:uid="{00000000-0005-0000-0000-0000912D0000}"/>
    <cellStyle name="6_III_Tagesbetreuung_2010_Rev1 3 2 2 2 2 2" xfId="16272" xr:uid="{00000000-0005-0000-0000-0000922D0000}"/>
    <cellStyle name="6_III_Tagesbetreuung_2010_Rev1 3 2 2 2 2 2 2" xfId="23431" xr:uid="{00000000-0005-0000-0000-0000932D0000}"/>
    <cellStyle name="6_III_Tagesbetreuung_2010_Rev1 3 2 2 2 2 2 2 2" xfId="37746" xr:uid="{00000000-0005-0000-0000-0000942D0000}"/>
    <cellStyle name="6_III_Tagesbetreuung_2010_Rev1 3 2 2 2 2 2 3" xfId="30587" xr:uid="{00000000-0005-0000-0000-0000952D0000}"/>
    <cellStyle name="6_III_Tagesbetreuung_2010_Rev1 3 2 2 2 2 3" xfId="18626" xr:uid="{00000000-0005-0000-0000-0000962D0000}"/>
    <cellStyle name="6_III_Tagesbetreuung_2010_Rev1 3 2 2 2 2 3 2" xfId="25763" xr:uid="{00000000-0005-0000-0000-0000972D0000}"/>
    <cellStyle name="6_III_Tagesbetreuung_2010_Rev1 3 2 2 2 2 3 2 2" xfId="40078" xr:uid="{00000000-0005-0000-0000-0000982D0000}"/>
    <cellStyle name="6_III_Tagesbetreuung_2010_Rev1 3 2 2 2 2 3 3" xfId="32941" xr:uid="{00000000-0005-0000-0000-0000992D0000}"/>
    <cellStyle name="6_III_Tagesbetreuung_2010_Rev1 3 2 2 2 2 4" xfId="20067" xr:uid="{00000000-0005-0000-0000-00009A2D0000}"/>
    <cellStyle name="6_III_Tagesbetreuung_2010_Rev1 3 2 2 2 2 4 2" xfId="27204" xr:uid="{00000000-0005-0000-0000-00009B2D0000}"/>
    <cellStyle name="6_III_Tagesbetreuung_2010_Rev1 3 2 2 2 2 4 2 2" xfId="41519" xr:uid="{00000000-0005-0000-0000-00009C2D0000}"/>
    <cellStyle name="6_III_Tagesbetreuung_2010_Rev1 3 2 2 2 2 4 3" xfId="34382" xr:uid="{00000000-0005-0000-0000-00009D2D0000}"/>
    <cellStyle name="6_III_Tagesbetreuung_2010_Rev1 3 2 2 2 2 5" xfId="21282" xr:uid="{00000000-0005-0000-0000-00009E2D0000}"/>
    <cellStyle name="6_III_Tagesbetreuung_2010_Rev1 3 2 2 2 2 5 2" xfId="35597" xr:uid="{00000000-0005-0000-0000-00009F2D0000}"/>
    <cellStyle name="6_III_Tagesbetreuung_2010_Rev1 3 2 2 2 2 6" xfId="28419" xr:uid="{00000000-0005-0000-0000-0000A02D0000}"/>
    <cellStyle name="6_III_Tagesbetreuung_2010_Rev1 3 2 2 2 3" xfId="15384" xr:uid="{00000000-0005-0000-0000-0000A12D0000}"/>
    <cellStyle name="6_III_Tagesbetreuung_2010_Rev1 3 2 2 2 3 2" xfId="22543" xr:uid="{00000000-0005-0000-0000-0000A22D0000}"/>
    <cellStyle name="6_III_Tagesbetreuung_2010_Rev1 3 2 2 2 3 2 2" xfId="36858" xr:uid="{00000000-0005-0000-0000-0000A32D0000}"/>
    <cellStyle name="6_III_Tagesbetreuung_2010_Rev1 3 2 2 2 3 3" xfId="29699" xr:uid="{00000000-0005-0000-0000-0000A42D0000}"/>
    <cellStyle name="6_III_Tagesbetreuung_2010_Rev1 3 2 2 2 4" xfId="17738" xr:uid="{00000000-0005-0000-0000-0000A52D0000}"/>
    <cellStyle name="6_III_Tagesbetreuung_2010_Rev1 3 2 2 2 4 2" xfId="24875" xr:uid="{00000000-0005-0000-0000-0000A62D0000}"/>
    <cellStyle name="6_III_Tagesbetreuung_2010_Rev1 3 2 2 2 4 2 2" xfId="39190" xr:uid="{00000000-0005-0000-0000-0000A72D0000}"/>
    <cellStyle name="6_III_Tagesbetreuung_2010_Rev1 3 2 2 2 4 3" xfId="32053" xr:uid="{00000000-0005-0000-0000-0000A82D0000}"/>
    <cellStyle name="6_III_Tagesbetreuung_2010_Rev1 3 2 3" xfId="823" xr:uid="{00000000-0005-0000-0000-0000A92D0000}"/>
    <cellStyle name="6_III_Tagesbetreuung_2010_Rev1 3 2 3 2" xfId="13016" xr:uid="{00000000-0005-0000-0000-0000AA2D0000}"/>
    <cellStyle name="6_III_Tagesbetreuung_2010_Rev1 3 2 3 2 2" xfId="14771" xr:uid="{00000000-0005-0000-0000-0000AB2D0000}"/>
    <cellStyle name="6_III_Tagesbetreuung_2010_Rev1 3 2 3 2 2 2" xfId="17134" xr:uid="{00000000-0005-0000-0000-0000AC2D0000}"/>
    <cellStyle name="6_III_Tagesbetreuung_2010_Rev1 3 2 3 2 2 2 2" xfId="24271" xr:uid="{00000000-0005-0000-0000-0000AD2D0000}"/>
    <cellStyle name="6_III_Tagesbetreuung_2010_Rev1 3 2 3 2 2 2 2 2" xfId="38586" xr:uid="{00000000-0005-0000-0000-0000AE2D0000}"/>
    <cellStyle name="6_III_Tagesbetreuung_2010_Rev1 3 2 3 2 2 2 3" xfId="31449" xr:uid="{00000000-0005-0000-0000-0000AF2D0000}"/>
    <cellStyle name="6_III_Tagesbetreuung_2010_Rev1 3 2 3 2 2 3" xfId="19488" xr:uid="{00000000-0005-0000-0000-0000B02D0000}"/>
    <cellStyle name="6_III_Tagesbetreuung_2010_Rev1 3 2 3 2 2 3 2" xfId="26625" xr:uid="{00000000-0005-0000-0000-0000B12D0000}"/>
    <cellStyle name="6_III_Tagesbetreuung_2010_Rev1 3 2 3 2 2 3 2 2" xfId="40940" xr:uid="{00000000-0005-0000-0000-0000B22D0000}"/>
    <cellStyle name="6_III_Tagesbetreuung_2010_Rev1 3 2 3 2 2 3 3" xfId="33803" xr:uid="{00000000-0005-0000-0000-0000B32D0000}"/>
    <cellStyle name="6_III_Tagesbetreuung_2010_Rev1 3 2 3 2 2 4" xfId="20764" xr:uid="{00000000-0005-0000-0000-0000B42D0000}"/>
    <cellStyle name="6_III_Tagesbetreuung_2010_Rev1 3 2 3 2 2 4 2" xfId="27901" xr:uid="{00000000-0005-0000-0000-0000B52D0000}"/>
    <cellStyle name="6_III_Tagesbetreuung_2010_Rev1 3 2 3 2 2 4 2 2" xfId="42216" xr:uid="{00000000-0005-0000-0000-0000B62D0000}"/>
    <cellStyle name="6_III_Tagesbetreuung_2010_Rev1 3 2 3 2 2 4 3" xfId="35079" xr:uid="{00000000-0005-0000-0000-0000B72D0000}"/>
    <cellStyle name="6_III_Tagesbetreuung_2010_Rev1 3 2 3 2 2 5" xfId="21940" xr:uid="{00000000-0005-0000-0000-0000B82D0000}"/>
    <cellStyle name="6_III_Tagesbetreuung_2010_Rev1 3 2 3 2 2 5 2" xfId="36255" xr:uid="{00000000-0005-0000-0000-0000B92D0000}"/>
    <cellStyle name="6_III_Tagesbetreuung_2010_Rev1 3 2 3 2 2 6" xfId="29096" xr:uid="{00000000-0005-0000-0000-0000BA2D0000}"/>
    <cellStyle name="6_III_Tagesbetreuung_2010_Rev1 3 2 3 2 3" xfId="15385" xr:uid="{00000000-0005-0000-0000-0000BB2D0000}"/>
    <cellStyle name="6_III_Tagesbetreuung_2010_Rev1 3 2 3 2 3 2" xfId="22544" xr:uid="{00000000-0005-0000-0000-0000BC2D0000}"/>
    <cellStyle name="6_III_Tagesbetreuung_2010_Rev1 3 2 3 2 3 2 2" xfId="36859" xr:uid="{00000000-0005-0000-0000-0000BD2D0000}"/>
    <cellStyle name="6_III_Tagesbetreuung_2010_Rev1 3 2 3 2 3 3" xfId="29700" xr:uid="{00000000-0005-0000-0000-0000BE2D0000}"/>
    <cellStyle name="6_III_Tagesbetreuung_2010_Rev1 3 2 3 2 4" xfId="17739" xr:uid="{00000000-0005-0000-0000-0000BF2D0000}"/>
    <cellStyle name="6_III_Tagesbetreuung_2010_Rev1 3 2 3 2 4 2" xfId="24876" xr:uid="{00000000-0005-0000-0000-0000C02D0000}"/>
    <cellStyle name="6_III_Tagesbetreuung_2010_Rev1 3 2 3 2 4 2 2" xfId="39191" xr:uid="{00000000-0005-0000-0000-0000C12D0000}"/>
    <cellStyle name="6_III_Tagesbetreuung_2010_Rev1 3 2 3 2 4 3" xfId="32054" xr:uid="{00000000-0005-0000-0000-0000C22D0000}"/>
    <cellStyle name="6_III_Tagesbetreuung_2010_Rev1 3 2 4" xfId="824" xr:uid="{00000000-0005-0000-0000-0000C32D0000}"/>
    <cellStyle name="6_III_Tagesbetreuung_2010_Rev1 3 2 4 2" xfId="13017" xr:uid="{00000000-0005-0000-0000-0000C42D0000}"/>
    <cellStyle name="6_III_Tagesbetreuung_2010_Rev1 3 2 4 2 2" xfId="13882" xr:uid="{00000000-0005-0000-0000-0000C52D0000}"/>
    <cellStyle name="6_III_Tagesbetreuung_2010_Rev1 3 2 4 2 2 2" xfId="16251" xr:uid="{00000000-0005-0000-0000-0000C62D0000}"/>
    <cellStyle name="6_III_Tagesbetreuung_2010_Rev1 3 2 4 2 2 2 2" xfId="23410" xr:uid="{00000000-0005-0000-0000-0000C72D0000}"/>
    <cellStyle name="6_III_Tagesbetreuung_2010_Rev1 3 2 4 2 2 2 2 2" xfId="37725" xr:uid="{00000000-0005-0000-0000-0000C82D0000}"/>
    <cellStyle name="6_III_Tagesbetreuung_2010_Rev1 3 2 4 2 2 2 3" xfId="30566" xr:uid="{00000000-0005-0000-0000-0000C92D0000}"/>
    <cellStyle name="6_III_Tagesbetreuung_2010_Rev1 3 2 4 2 2 3" xfId="18605" xr:uid="{00000000-0005-0000-0000-0000CA2D0000}"/>
    <cellStyle name="6_III_Tagesbetreuung_2010_Rev1 3 2 4 2 2 3 2" xfId="25742" xr:uid="{00000000-0005-0000-0000-0000CB2D0000}"/>
    <cellStyle name="6_III_Tagesbetreuung_2010_Rev1 3 2 4 2 2 3 2 2" xfId="40057" xr:uid="{00000000-0005-0000-0000-0000CC2D0000}"/>
    <cellStyle name="6_III_Tagesbetreuung_2010_Rev1 3 2 4 2 2 3 3" xfId="32920" xr:uid="{00000000-0005-0000-0000-0000CD2D0000}"/>
    <cellStyle name="6_III_Tagesbetreuung_2010_Rev1 3 2 4 2 2 4" xfId="20052" xr:uid="{00000000-0005-0000-0000-0000CE2D0000}"/>
    <cellStyle name="6_III_Tagesbetreuung_2010_Rev1 3 2 4 2 2 4 2" xfId="27189" xr:uid="{00000000-0005-0000-0000-0000CF2D0000}"/>
    <cellStyle name="6_III_Tagesbetreuung_2010_Rev1 3 2 4 2 2 4 2 2" xfId="41504" xr:uid="{00000000-0005-0000-0000-0000D02D0000}"/>
    <cellStyle name="6_III_Tagesbetreuung_2010_Rev1 3 2 4 2 2 4 3" xfId="34367" xr:uid="{00000000-0005-0000-0000-0000D12D0000}"/>
    <cellStyle name="6_III_Tagesbetreuung_2010_Rev1 3 2 4 2 2 5" xfId="21267" xr:uid="{00000000-0005-0000-0000-0000D22D0000}"/>
    <cellStyle name="6_III_Tagesbetreuung_2010_Rev1 3 2 4 2 2 5 2" xfId="35582" xr:uid="{00000000-0005-0000-0000-0000D32D0000}"/>
    <cellStyle name="6_III_Tagesbetreuung_2010_Rev1 3 2 4 2 2 6" xfId="28404" xr:uid="{00000000-0005-0000-0000-0000D42D0000}"/>
    <cellStyle name="6_III_Tagesbetreuung_2010_Rev1 3 2 4 2 3" xfId="15386" xr:uid="{00000000-0005-0000-0000-0000D52D0000}"/>
    <cellStyle name="6_III_Tagesbetreuung_2010_Rev1 3 2 4 2 3 2" xfId="22545" xr:uid="{00000000-0005-0000-0000-0000D62D0000}"/>
    <cellStyle name="6_III_Tagesbetreuung_2010_Rev1 3 2 4 2 3 2 2" xfId="36860" xr:uid="{00000000-0005-0000-0000-0000D72D0000}"/>
    <cellStyle name="6_III_Tagesbetreuung_2010_Rev1 3 2 4 2 3 3" xfId="29701" xr:uid="{00000000-0005-0000-0000-0000D82D0000}"/>
    <cellStyle name="6_III_Tagesbetreuung_2010_Rev1 3 2 4 2 4" xfId="17740" xr:uid="{00000000-0005-0000-0000-0000D92D0000}"/>
    <cellStyle name="6_III_Tagesbetreuung_2010_Rev1 3 2 4 2 4 2" xfId="24877" xr:uid="{00000000-0005-0000-0000-0000DA2D0000}"/>
    <cellStyle name="6_III_Tagesbetreuung_2010_Rev1 3 2 4 2 4 2 2" xfId="39192" xr:uid="{00000000-0005-0000-0000-0000DB2D0000}"/>
    <cellStyle name="6_III_Tagesbetreuung_2010_Rev1 3 2 4 2 4 3" xfId="32055" xr:uid="{00000000-0005-0000-0000-0000DC2D0000}"/>
    <cellStyle name="6_III_Tagesbetreuung_2010_Rev1 3 2 5" xfId="825" xr:uid="{00000000-0005-0000-0000-0000DD2D0000}"/>
    <cellStyle name="6_III_Tagesbetreuung_2010_Rev1 3 2 5 2" xfId="13018" xr:uid="{00000000-0005-0000-0000-0000DE2D0000}"/>
    <cellStyle name="6_III_Tagesbetreuung_2010_Rev1 3 2 5 2 2" xfId="14770" xr:uid="{00000000-0005-0000-0000-0000DF2D0000}"/>
    <cellStyle name="6_III_Tagesbetreuung_2010_Rev1 3 2 5 2 2 2" xfId="17133" xr:uid="{00000000-0005-0000-0000-0000E02D0000}"/>
    <cellStyle name="6_III_Tagesbetreuung_2010_Rev1 3 2 5 2 2 2 2" xfId="24270" xr:uid="{00000000-0005-0000-0000-0000E12D0000}"/>
    <cellStyle name="6_III_Tagesbetreuung_2010_Rev1 3 2 5 2 2 2 2 2" xfId="38585" xr:uid="{00000000-0005-0000-0000-0000E22D0000}"/>
    <cellStyle name="6_III_Tagesbetreuung_2010_Rev1 3 2 5 2 2 2 3" xfId="31448" xr:uid="{00000000-0005-0000-0000-0000E32D0000}"/>
    <cellStyle name="6_III_Tagesbetreuung_2010_Rev1 3 2 5 2 2 3" xfId="19487" xr:uid="{00000000-0005-0000-0000-0000E42D0000}"/>
    <cellStyle name="6_III_Tagesbetreuung_2010_Rev1 3 2 5 2 2 3 2" xfId="26624" xr:uid="{00000000-0005-0000-0000-0000E52D0000}"/>
    <cellStyle name="6_III_Tagesbetreuung_2010_Rev1 3 2 5 2 2 3 2 2" xfId="40939" xr:uid="{00000000-0005-0000-0000-0000E62D0000}"/>
    <cellStyle name="6_III_Tagesbetreuung_2010_Rev1 3 2 5 2 2 3 3" xfId="33802" xr:uid="{00000000-0005-0000-0000-0000E72D0000}"/>
    <cellStyle name="6_III_Tagesbetreuung_2010_Rev1 3 2 5 2 2 4" xfId="20763" xr:uid="{00000000-0005-0000-0000-0000E82D0000}"/>
    <cellStyle name="6_III_Tagesbetreuung_2010_Rev1 3 2 5 2 2 4 2" xfId="27900" xr:uid="{00000000-0005-0000-0000-0000E92D0000}"/>
    <cellStyle name="6_III_Tagesbetreuung_2010_Rev1 3 2 5 2 2 4 2 2" xfId="42215" xr:uid="{00000000-0005-0000-0000-0000EA2D0000}"/>
    <cellStyle name="6_III_Tagesbetreuung_2010_Rev1 3 2 5 2 2 4 3" xfId="35078" xr:uid="{00000000-0005-0000-0000-0000EB2D0000}"/>
    <cellStyle name="6_III_Tagesbetreuung_2010_Rev1 3 2 5 2 2 5" xfId="21939" xr:uid="{00000000-0005-0000-0000-0000EC2D0000}"/>
    <cellStyle name="6_III_Tagesbetreuung_2010_Rev1 3 2 5 2 2 5 2" xfId="36254" xr:uid="{00000000-0005-0000-0000-0000ED2D0000}"/>
    <cellStyle name="6_III_Tagesbetreuung_2010_Rev1 3 2 5 2 2 6" xfId="29095" xr:uid="{00000000-0005-0000-0000-0000EE2D0000}"/>
    <cellStyle name="6_III_Tagesbetreuung_2010_Rev1 3 2 5 2 3" xfId="15387" xr:uid="{00000000-0005-0000-0000-0000EF2D0000}"/>
    <cellStyle name="6_III_Tagesbetreuung_2010_Rev1 3 2 5 2 3 2" xfId="22546" xr:uid="{00000000-0005-0000-0000-0000F02D0000}"/>
    <cellStyle name="6_III_Tagesbetreuung_2010_Rev1 3 2 5 2 3 2 2" xfId="36861" xr:uid="{00000000-0005-0000-0000-0000F12D0000}"/>
    <cellStyle name="6_III_Tagesbetreuung_2010_Rev1 3 2 5 2 3 3" xfId="29702" xr:uid="{00000000-0005-0000-0000-0000F22D0000}"/>
    <cellStyle name="6_III_Tagesbetreuung_2010_Rev1 3 2 5 2 4" xfId="17741" xr:uid="{00000000-0005-0000-0000-0000F32D0000}"/>
    <cellStyle name="6_III_Tagesbetreuung_2010_Rev1 3 2 5 2 4 2" xfId="24878" xr:uid="{00000000-0005-0000-0000-0000F42D0000}"/>
    <cellStyle name="6_III_Tagesbetreuung_2010_Rev1 3 2 5 2 4 2 2" xfId="39193" xr:uid="{00000000-0005-0000-0000-0000F52D0000}"/>
    <cellStyle name="6_III_Tagesbetreuung_2010_Rev1 3 2 5 2 4 3" xfId="32056" xr:uid="{00000000-0005-0000-0000-0000F62D0000}"/>
    <cellStyle name="6_III_Tagesbetreuung_2010_Rev1 3 2 6" xfId="13014" xr:uid="{00000000-0005-0000-0000-0000F72D0000}"/>
    <cellStyle name="6_III_Tagesbetreuung_2010_Rev1 3 2 6 2" xfId="14772" xr:uid="{00000000-0005-0000-0000-0000F82D0000}"/>
    <cellStyle name="6_III_Tagesbetreuung_2010_Rev1 3 2 6 2 2" xfId="17135" xr:uid="{00000000-0005-0000-0000-0000F92D0000}"/>
    <cellStyle name="6_III_Tagesbetreuung_2010_Rev1 3 2 6 2 2 2" xfId="24272" xr:uid="{00000000-0005-0000-0000-0000FA2D0000}"/>
    <cellStyle name="6_III_Tagesbetreuung_2010_Rev1 3 2 6 2 2 2 2" xfId="38587" xr:uid="{00000000-0005-0000-0000-0000FB2D0000}"/>
    <cellStyle name="6_III_Tagesbetreuung_2010_Rev1 3 2 6 2 2 3" xfId="31450" xr:uid="{00000000-0005-0000-0000-0000FC2D0000}"/>
    <cellStyle name="6_III_Tagesbetreuung_2010_Rev1 3 2 6 2 3" xfId="19489" xr:uid="{00000000-0005-0000-0000-0000FD2D0000}"/>
    <cellStyle name="6_III_Tagesbetreuung_2010_Rev1 3 2 6 2 3 2" xfId="26626" xr:uid="{00000000-0005-0000-0000-0000FE2D0000}"/>
    <cellStyle name="6_III_Tagesbetreuung_2010_Rev1 3 2 6 2 3 2 2" xfId="40941" xr:uid="{00000000-0005-0000-0000-0000FF2D0000}"/>
    <cellStyle name="6_III_Tagesbetreuung_2010_Rev1 3 2 6 2 3 3" xfId="33804" xr:uid="{00000000-0005-0000-0000-0000002E0000}"/>
    <cellStyle name="6_III_Tagesbetreuung_2010_Rev1 3 2 6 2 4" xfId="20765" xr:uid="{00000000-0005-0000-0000-0000012E0000}"/>
    <cellStyle name="6_III_Tagesbetreuung_2010_Rev1 3 2 6 2 4 2" xfId="27902" xr:uid="{00000000-0005-0000-0000-0000022E0000}"/>
    <cellStyle name="6_III_Tagesbetreuung_2010_Rev1 3 2 6 2 4 2 2" xfId="42217" xr:uid="{00000000-0005-0000-0000-0000032E0000}"/>
    <cellStyle name="6_III_Tagesbetreuung_2010_Rev1 3 2 6 2 4 3" xfId="35080" xr:uid="{00000000-0005-0000-0000-0000042E0000}"/>
    <cellStyle name="6_III_Tagesbetreuung_2010_Rev1 3 2 6 2 5" xfId="21941" xr:uid="{00000000-0005-0000-0000-0000052E0000}"/>
    <cellStyle name="6_III_Tagesbetreuung_2010_Rev1 3 2 6 2 5 2" xfId="36256" xr:uid="{00000000-0005-0000-0000-0000062E0000}"/>
    <cellStyle name="6_III_Tagesbetreuung_2010_Rev1 3 2 6 2 6" xfId="29097" xr:uid="{00000000-0005-0000-0000-0000072E0000}"/>
    <cellStyle name="6_III_Tagesbetreuung_2010_Rev1 3 2 6 3" xfId="15383" xr:uid="{00000000-0005-0000-0000-0000082E0000}"/>
    <cellStyle name="6_III_Tagesbetreuung_2010_Rev1 3 2 6 3 2" xfId="22542" xr:uid="{00000000-0005-0000-0000-0000092E0000}"/>
    <cellStyle name="6_III_Tagesbetreuung_2010_Rev1 3 2 6 3 2 2" xfId="36857" xr:uid="{00000000-0005-0000-0000-00000A2E0000}"/>
    <cellStyle name="6_III_Tagesbetreuung_2010_Rev1 3 2 6 3 3" xfId="29698" xr:uid="{00000000-0005-0000-0000-00000B2E0000}"/>
    <cellStyle name="6_III_Tagesbetreuung_2010_Rev1 3 2 6 4" xfId="17737" xr:uid="{00000000-0005-0000-0000-00000C2E0000}"/>
    <cellStyle name="6_III_Tagesbetreuung_2010_Rev1 3 2 6 4 2" xfId="24874" xr:uid="{00000000-0005-0000-0000-00000D2E0000}"/>
    <cellStyle name="6_III_Tagesbetreuung_2010_Rev1 3 2 6 4 2 2" xfId="39189" xr:uid="{00000000-0005-0000-0000-00000E2E0000}"/>
    <cellStyle name="6_III_Tagesbetreuung_2010_Rev1 3 2 6 4 3" xfId="32052" xr:uid="{00000000-0005-0000-0000-00000F2E0000}"/>
    <cellStyle name="6_III_Tagesbetreuung_2010_Rev1 3 3" xfId="826" xr:uid="{00000000-0005-0000-0000-0000102E0000}"/>
    <cellStyle name="6_III_Tagesbetreuung_2010_Rev1 3 3 2" xfId="13019" xr:uid="{00000000-0005-0000-0000-0000112E0000}"/>
    <cellStyle name="6_III_Tagesbetreuung_2010_Rev1 3 3 2 2" xfId="14153" xr:uid="{00000000-0005-0000-0000-0000122E0000}"/>
    <cellStyle name="6_III_Tagesbetreuung_2010_Rev1 3 3 2 2 2" xfId="16522" xr:uid="{00000000-0005-0000-0000-0000132E0000}"/>
    <cellStyle name="6_III_Tagesbetreuung_2010_Rev1 3 3 2 2 2 2" xfId="23681" xr:uid="{00000000-0005-0000-0000-0000142E0000}"/>
    <cellStyle name="6_III_Tagesbetreuung_2010_Rev1 3 3 2 2 2 2 2" xfId="37996" xr:uid="{00000000-0005-0000-0000-0000152E0000}"/>
    <cellStyle name="6_III_Tagesbetreuung_2010_Rev1 3 3 2 2 2 3" xfId="30837" xr:uid="{00000000-0005-0000-0000-0000162E0000}"/>
    <cellStyle name="6_III_Tagesbetreuung_2010_Rev1 3 3 2 2 3" xfId="18876" xr:uid="{00000000-0005-0000-0000-0000172E0000}"/>
    <cellStyle name="6_III_Tagesbetreuung_2010_Rev1 3 3 2 2 3 2" xfId="26013" xr:uid="{00000000-0005-0000-0000-0000182E0000}"/>
    <cellStyle name="6_III_Tagesbetreuung_2010_Rev1 3 3 2 2 3 2 2" xfId="40328" xr:uid="{00000000-0005-0000-0000-0000192E0000}"/>
    <cellStyle name="6_III_Tagesbetreuung_2010_Rev1 3 3 2 2 3 3" xfId="33191" xr:uid="{00000000-0005-0000-0000-00001A2E0000}"/>
    <cellStyle name="6_III_Tagesbetreuung_2010_Rev1 3 3 2 2 4" xfId="20210" xr:uid="{00000000-0005-0000-0000-00001B2E0000}"/>
    <cellStyle name="6_III_Tagesbetreuung_2010_Rev1 3 3 2 2 4 2" xfId="27347" xr:uid="{00000000-0005-0000-0000-00001C2E0000}"/>
    <cellStyle name="6_III_Tagesbetreuung_2010_Rev1 3 3 2 2 4 2 2" xfId="41662" xr:uid="{00000000-0005-0000-0000-00001D2E0000}"/>
    <cellStyle name="6_III_Tagesbetreuung_2010_Rev1 3 3 2 2 4 3" xfId="34525" xr:uid="{00000000-0005-0000-0000-00001E2E0000}"/>
    <cellStyle name="6_III_Tagesbetreuung_2010_Rev1 3 3 2 2 5" xfId="21425" xr:uid="{00000000-0005-0000-0000-00001F2E0000}"/>
    <cellStyle name="6_III_Tagesbetreuung_2010_Rev1 3 3 2 2 5 2" xfId="35740" xr:uid="{00000000-0005-0000-0000-0000202E0000}"/>
    <cellStyle name="6_III_Tagesbetreuung_2010_Rev1 3 3 2 2 6" xfId="28562" xr:uid="{00000000-0005-0000-0000-0000212E0000}"/>
    <cellStyle name="6_III_Tagesbetreuung_2010_Rev1 3 3 2 3" xfId="15388" xr:uid="{00000000-0005-0000-0000-0000222E0000}"/>
    <cellStyle name="6_III_Tagesbetreuung_2010_Rev1 3 3 2 3 2" xfId="22547" xr:uid="{00000000-0005-0000-0000-0000232E0000}"/>
    <cellStyle name="6_III_Tagesbetreuung_2010_Rev1 3 3 2 3 2 2" xfId="36862" xr:uid="{00000000-0005-0000-0000-0000242E0000}"/>
    <cellStyle name="6_III_Tagesbetreuung_2010_Rev1 3 3 2 3 3" xfId="29703" xr:uid="{00000000-0005-0000-0000-0000252E0000}"/>
    <cellStyle name="6_III_Tagesbetreuung_2010_Rev1 3 3 2 4" xfId="17742" xr:uid="{00000000-0005-0000-0000-0000262E0000}"/>
    <cellStyle name="6_III_Tagesbetreuung_2010_Rev1 3 3 2 4 2" xfId="24879" xr:uid="{00000000-0005-0000-0000-0000272E0000}"/>
    <cellStyle name="6_III_Tagesbetreuung_2010_Rev1 3 3 2 4 2 2" xfId="39194" xr:uid="{00000000-0005-0000-0000-0000282E0000}"/>
    <cellStyle name="6_III_Tagesbetreuung_2010_Rev1 3 3 2 4 3" xfId="32057" xr:uid="{00000000-0005-0000-0000-0000292E0000}"/>
    <cellStyle name="6_III_Tagesbetreuung_2010_Rev1 3 4" xfId="827" xr:uid="{00000000-0005-0000-0000-00002A2E0000}"/>
    <cellStyle name="6_III_Tagesbetreuung_2010_Rev1 3 4 2" xfId="13020" xr:uid="{00000000-0005-0000-0000-00002B2E0000}"/>
    <cellStyle name="6_III_Tagesbetreuung_2010_Rev1 3 4 2 2" xfId="14769" xr:uid="{00000000-0005-0000-0000-00002C2E0000}"/>
    <cellStyle name="6_III_Tagesbetreuung_2010_Rev1 3 4 2 2 2" xfId="17132" xr:uid="{00000000-0005-0000-0000-00002D2E0000}"/>
    <cellStyle name="6_III_Tagesbetreuung_2010_Rev1 3 4 2 2 2 2" xfId="24269" xr:uid="{00000000-0005-0000-0000-00002E2E0000}"/>
    <cellStyle name="6_III_Tagesbetreuung_2010_Rev1 3 4 2 2 2 2 2" xfId="38584" xr:uid="{00000000-0005-0000-0000-00002F2E0000}"/>
    <cellStyle name="6_III_Tagesbetreuung_2010_Rev1 3 4 2 2 2 3" xfId="31447" xr:uid="{00000000-0005-0000-0000-0000302E0000}"/>
    <cellStyle name="6_III_Tagesbetreuung_2010_Rev1 3 4 2 2 3" xfId="19486" xr:uid="{00000000-0005-0000-0000-0000312E0000}"/>
    <cellStyle name="6_III_Tagesbetreuung_2010_Rev1 3 4 2 2 3 2" xfId="26623" xr:uid="{00000000-0005-0000-0000-0000322E0000}"/>
    <cellStyle name="6_III_Tagesbetreuung_2010_Rev1 3 4 2 2 3 2 2" xfId="40938" xr:uid="{00000000-0005-0000-0000-0000332E0000}"/>
    <cellStyle name="6_III_Tagesbetreuung_2010_Rev1 3 4 2 2 3 3" xfId="33801" xr:uid="{00000000-0005-0000-0000-0000342E0000}"/>
    <cellStyle name="6_III_Tagesbetreuung_2010_Rev1 3 4 2 2 4" xfId="20762" xr:uid="{00000000-0005-0000-0000-0000352E0000}"/>
    <cellStyle name="6_III_Tagesbetreuung_2010_Rev1 3 4 2 2 4 2" xfId="27899" xr:uid="{00000000-0005-0000-0000-0000362E0000}"/>
    <cellStyle name="6_III_Tagesbetreuung_2010_Rev1 3 4 2 2 4 2 2" xfId="42214" xr:uid="{00000000-0005-0000-0000-0000372E0000}"/>
    <cellStyle name="6_III_Tagesbetreuung_2010_Rev1 3 4 2 2 4 3" xfId="35077" xr:uid="{00000000-0005-0000-0000-0000382E0000}"/>
    <cellStyle name="6_III_Tagesbetreuung_2010_Rev1 3 4 2 2 5" xfId="21938" xr:uid="{00000000-0005-0000-0000-0000392E0000}"/>
    <cellStyle name="6_III_Tagesbetreuung_2010_Rev1 3 4 2 2 5 2" xfId="36253" xr:uid="{00000000-0005-0000-0000-00003A2E0000}"/>
    <cellStyle name="6_III_Tagesbetreuung_2010_Rev1 3 4 2 2 6" xfId="29094" xr:uid="{00000000-0005-0000-0000-00003B2E0000}"/>
    <cellStyle name="6_III_Tagesbetreuung_2010_Rev1 3 4 2 3" xfId="15389" xr:uid="{00000000-0005-0000-0000-00003C2E0000}"/>
    <cellStyle name="6_III_Tagesbetreuung_2010_Rev1 3 4 2 3 2" xfId="22548" xr:uid="{00000000-0005-0000-0000-00003D2E0000}"/>
    <cellStyle name="6_III_Tagesbetreuung_2010_Rev1 3 4 2 3 2 2" xfId="36863" xr:uid="{00000000-0005-0000-0000-00003E2E0000}"/>
    <cellStyle name="6_III_Tagesbetreuung_2010_Rev1 3 4 2 3 3" xfId="29704" xr:uid="{00000000-0005-0000-0000-00003F2E0000}"/>
    <cellStyle name="6_III_Tagesbetreuung_2010_Rev1 3 4 2 4" xfId="17743" xr:uid="{00000000-0005-0000-0000-0000402E0000}"/>
    <cellStyle name="6_III_Tagesbetreuung_2010_Rev1 3 4 2 4 2" xfId="24880" xr:uid="{00000000-0005-0000-0000-0000412E0000}"/>
    <cellStyle name="6_III_Tagesbetreuung_2010_Rev1 3 4 2 4 2 2" xfId="39195" xr:uid="{00000000-0005-0000-0000-0000422E0000}"/>
    <cellStyle name="6_III_Tagesbetreuung_2010_Rev1 3 4 2 4 3" xfId="32058" xr:uid="{00000000-0005-0000-0000-0000432E0000}"/>
    <cellStyle name="6_III_Tagesbetreuung_2010_Rev1 3 5" xfId="828" xr:uid="{00000000-0005-0000-0000-0000442E0000}"/>
    <cellStyle name="6_III_Tagesbetreuung_2010_Rev1 3 5 2" xfId="13021" xr:uid="{00000000-0005-0000-0000-0000452E0000}"/>
    <cellStyle name="6_III_Tagesbetreuung_2010_Rev1 3 5 2 2" xfId="14199" xr:uid="{00000000-0005-0000-0000-0000462E0000}"/>
    <cellStyle name="6_III_Tagesbetreuung_2010_Rev1 3 5 2 2 2" xfId="16568" xr:uid="{00000000-0005-0000-0000-0000472E0000}"/>
    <cellStyle name="6_III_Tagesbetreuung_2010_Rev1 3 5 2 2 2 2" xfId="23727" xr:uid="{00000000-0005-0000-0000-0000482E0000}"/>
    <cellStyle name="6_III_Tagesbetreuung_2010_Rev1 3 5 2 2 2 2 2" xfId="38042" xr:uid="{00000000-0005-0000-0000-0000492E0000}"/>
    <cellStyle name="6_III_Tagesbetreuung_2010_Rev1 3 5 2 2 2 3" xfId="30883" xr:uid="{00000000-0005-0000-0000-00004A2E0000}"/>
    <cellStyle name="6_III_Tagesbetreuung_2010_Rev1 3 5 2 2 3" xfId="18922" xr:uid="{00000000-0005-0000-0000-00004B2E0000}"/>
    <cellStyle name="6_III_Tagesbetreuung_2010_Rev1 3 5 2 2 3 2" xfId="26059" xr:uid="{00000000-0005-0000-0000-00004C2E0000}"/>
    <cellStyle name="6_III_Tagesbetreuung_2010_Rev1 3 5 2 2 3 2 2" xfId="40374" xr:uid="{00000000-0005-0000-0000-00004D2E0000}"/>
    <cellStyle name="6_III_Tagesbetreuung_2010_Rev1 3 5 2 2 3 3" xfId="33237" xr:uid="{00000000-0005-0000-0000-00004E2E0000}"/>
    <cellStyle name="6_III_Tagesbetreuung_2010_Rev1 3 5 2 2 4" xfId="20256" xr:uid="{00000000-0005-0000-0000-00004F2E0000}"/>
    <cellStyle name="6_III_Tagesbetreuung_2010_Rev1 3 5 2 2 4 2" xfId="27393" xr:uid="{00000000-0005-0000-0000-0000502E0000}"/>
    <cellStyle name="6_III_Tagesbetreuung_2010_Rev1 3 5 2 2 4 2 2" xfId="41708" xr:uid="{00000000-0005-0000-0000-0000512E0000}"/>
    <cellStyle name="6_III_Tagesbetreuung_2010_Rev1 3 5 2 2 4 3" xfId="34571" xr:uid="{00000000-0005-0000-0000-0000522E0000}"/>
    <cellStyle name="6_III_Tagesbetreuung_2010_Rev1 3 5 2 2 5" xfId="21471" xr:uid="{00000000-0005-0000-0000-0000532E0000}"/>
    <cellStyle name="6_III_Tagesbetreuung_2010_Rev1 3 5 2 2 5 2" xfId="35786" xr:uid="{00000000-0005-0000-0000-0000542E0000}"/>
    <cellStyle name="6_III_Tagesbetreuung_2010_Rev1 3 5 2 2 6" xfId="28608" xr:uid="{00000000-0005-0000-0000-0000552E0000}"/>
    <cellStyle name="6_III_Tagesbetreuung_2010_Rev1 3 5 2 3" xfId="15390" xr:uid="{00000000-0005-0000-0000-0000562E0000}"/>
    <cellStyle name="6_III_Tagesbetreuung_2010_Rev1 3 5 2 3 2" xfId="22549" xr:uid="{00000000-0005-0000-0000-0000572E0000}"/>
    <cellStyle name="6_III_Tagesbetreuung_2010_Rev1 3 5 2 3 2 2" xfId="36864" xr:uid="{00000000-0005-0000-0000-0000582E0000}"/>
    <cellStyle name="6_III_Tagesbetreuung_2010_Rev1 3 5 2 3 3" xfId="29705" xr:uid="{00000000-0005-0000-0000-0000592E0000}"/>
    <cellStyle name="6_III_Tagesbetreuung_2010_Rev1 3 5 2 4" xfId="17744" xr:uid="{00000000-0005-0000-0000-00005A2E0000}"/>
    <cellStyle name="6_III_Tagesbetreuung_2010_Rev1 3 5 2 4 2" xfId="24881" xr:uid="{00000000-0005-0000-0000-00005B2E0000}"/>
    <cellStyle name="6_III_Tagesbetreuung_2010_Rev1 3 5 2 4 2 2" xfId="39196" xr:uid="{00000000-0005-0000-0000-00005C2E0000}"/>
    <cellStyle name="6_III_Tagesbetreuung_2010_Rev1 3 5 2 4 3" xfId="32059" xr:uid="{00000000-0005-0000-0000-00005D2E0000}"/>
    <cellStyle name="6_III_Tagesbetreuung_2010_Rev1 3 6" xfId="829" xr:uid="{00000000-0005-0000-0000-00005E2E0000}"/>
    <cellStyle name="6_III_Tagesbetreuung_2010_Rev1 3 6 2" xfId="13022" xr:uid="{00000000-0005-0000-0000-00005F2E0000}"/>
    <cellStyle name="6_III_Tagesbetreuung_2010_Rev1 3 6 2 2" xfId="14211" xr:uid="{00000000-0005-0000-0000-0000602E0000}"/>
    <cellStyle name="6_III_Tagesbetreuung_2010_Rev1 3 6 2 2 2" xfId="16580" xr:uid="{00000000-0005-0000-0000-0000612E0000}"/>
    <cellStyle name="6_III_Tagesbetreuung_2010_Rev1 3 6 2 2 2 2" xfId="23739" xr:uid="{00000000-0005-0000-0000-0000622E0000}"/>
    <cellStyle name="6_III_Tagesbetreuung_2010_Rev1 3 6 2 2 2 2 2" xfId="38054" xr:uid="{00000000-0005-0000-0000-0000632E0000}"/>
    <cellStyle name="6_III_Tagesbetreuung_2010_Rev1 3 6 2 2 2 3" xfId="30895" xr:uid="{00000000-0005-0000-0000-0000642E0000}"/>
    <cellStyle name="6_III_Tagesbetreuung_2010_Rev1 3 6 2 2 3" xfId="18934" xr:uid="{00000000-0005-0000-0000-0000652E0000}"/>
    <cellStyle name="6_III_Tagesbetreuung_2010_Rev1 3 6 2 2 3 2" xfId="26071" xr:uid="{00000000-0005-0000-0000-0000662E0000}"/>
    <cellStyle name="6_III_Tagesbetreuung_2010_Rev1 3 6 2 2 3 2 2" xfId="40386" xr:uid="{00000000-0005-0000-0000-0000672E0000}"/>
    <cellStyle name="6_III_Tagesbetreuung_2010_Rev1 3 6 2 2 3 3" xfId="33249" xr:uid="{00000000-0005-0000-0000-0000682E0000}"/>
    <cellStyle name="6_III_Tagesbetreuung_2010_Rev1 3 6 2 2 4" xfId="20267" xr:uid="{00000000-0005-0000-0000-0000692E0000}"/>
    <cellStyle name="6_III_Tagesbetreuung_2010_Rev1 3 6 2 2 4 2" xfId="27404" xr:uid="{00000000-0005-0000-0000-00006A2E0000}"/>
    <cellStyle name="6_III_Tagesbetreuung_2010_Rev1 3 6 2 2 4 2 2" xfId="41719" xr:uid="{00000000-0005-0000-0000-00006B2E0000}"/>
    <cellStyle name="6_III_Tagesbetreuung_2010_Rev1 3 6 2 2 4 3" xfId="34582" xr:uid="{00000000-0005-0000-0000-00006C2E0000}"/>
    <cellStyle name="6_III_Tagesbetreuung_2010_Rev1 3 6 2 2 5" xfId="21482" xr:uid="{00000000-0005-0000-0000-00006D2E0000}"/>
    <cellStyle name="6_III_Tagesbetreuung_2010_Rev1 3 6 2 2 5 2" xfId="35797" xr:uid="{00000000-0005-0000-0000-00006E2E0000}"/>
    <cellStyle name="6_III_Tagesbetreuung_2010_Rev1 3 6 2 2 6" xfId="28619" xr:uid="{00000000-0005-0000-0000-00006F2E0000}"/>
    <cellStyle name="6_III_Tagesbetreuung_2010_Rev1 3 6 2 3" xfId="15391" xr:uid="{00000000-0005-0000-0000-0000702E0000}"/>
    <cellStyle name="6_III_Tagesbetreuung_2010_Rev1 3 6 2 3 2" xfId="22550" xr:uid="{00000000-0005-0000-0000-0000712E0000}"/>
    <cellStyle name="6_III_Tagesbetreuung_2010_Rev1 3 6 2 3 2 2" xfId="36865" xr:uid="{00000000-0005-0000-0000-0000722E0000}"/>
    <cellStyle name="6_III_Tagesbetreuung_2010_Rev1 3 6 2 3 3" xfId="29706" xr:uid="{00000000-0005-0000-0000-0000732E0000}"/>
    <cellStyle name="6_III_Tagesbetreuung_2010_Rev1 3 6 2 4" xfId="17745" xr:uid="{00000000-0005-0000-0000-0000742E0000}"/>
    <cellStyle name="6_III_Tagesbetreuung_2010_Rev1 3 6 2 4 2" xfId="24882" xr:uid="{00000000-0005-0000-0000-0000752E0000}"/>
    <cellStyle name="6_III_Tagesbetreuung_2010_Rev1 3 6 2 4 2 2" xfId="39197" xr:uid="{00000000-0005-0000-0000-0000762E0000}"/>
    <cellStyle name="6_III_Tagesbetreuung_2010_Rev1 3 6 2 4 3" xfId="32060" xr:uid="{00000000-0005-0000-0000-0000772E0000}"/>
    <cellStyle name="6_III_Tagesbetreuung_2010_Rev1 3 7" xfId="13013" xr:uid="{00000000-0005-0000-0000-0000782E0000}"/>
    <cellStyle name="6_III_Tagesbetreuung_2010_Rev1 3 7 2" xfId="14768" xr:uid="{00000000-0005-0000-0000-0000792E0000}"/>
    <cellStyle name="6_III_Tagesbetreuung_2010_Rev1 3 7 2 2" xfId="17131" xr:uid="{00000000-0005-0000-0000-00007A2E0000}"/>
    <cellStyle name="6_III_Tagesbetreuung_2010_Rev1 3 7 2 2 2" xfId="24268" xr:uid="{00000000-0005-0000-0000-00007B2E0000}"/>
    <cellStyle name="6_III_Tagesbetreuung_2010_Rev1 3 7 2 2 2 2" xfId="38583" xr:uid="{00000000-0005-0000-0000-00007C2E0000}"/>
    <cellStyle name="6_III_Tagesbetreuung_2010_Rev1 3 7 2 2 3" xfId="31446" xr:uid="{00000000-0005-0000-0000-00007D2E0000}"/>
    <cellStyle name="6_III_Tagesbetreuung_2010_Rev1 3 7 2 3" xfId="19485" xr:uid="{00000000-0005-0000-0000-00007E2E0000}"/>
    <cellStyle name="6_III_Tagesbetreuung_2010_Rev1 3 7 2 3 2" xfId="26622" xr:uid="{00000000-0005-0000-0000-00007F2E0000}"/>
    <cellStyle name="6_III_Tagesbetreuung_2010_Rev1 3 7 2 3 2 2" xfId="40937" xr:uid="{00000000-0005-0000-0000-0000802E0000}"/>
    <cellStyle name="6_III_Tagesbetreuung_2010_Rev1 3 7 2 3 3" xfId="33800" xr:uid="{00000000-0005-0000-0000-0000812E0000}"/>
    <cellStyle name="6_III_Tagesbetreuung_2010_Rev1 3 7 2 4" xfId="20761" xr:uid="{00000000-0005-0000-0000-0000822E0000}"/>
    <cellStyle name="6_III_Tagesbetreuung_2010_Rev1 3 7 2 4 2" xfId="27898" xr:uid="{00000000-0005-0000-0000-0000832E0000}"/>
    <cellStyle name="6_III_Tagesbetreuung_2010_Rev1 3 7 2 4 2 2" xfId="42213" xr:uid="{00000000-0005-0000-0000-0000842E0000}"/>
    <cellStyle name="6_III_Tagesbetreuung_2010_Rev1 3 7 2 4 3" xfId="35076" xr:uid="{00000000-0005-0000-0000-0000852E0000}"/>
    <cellStyle name="6_III_Tagesbetreuung_2010_Rev1 3 7 2 5" xfId="21937" xr:uid="{00000000-0005-0000-0000-0000862E0000}"/>
    <cellStyle name="6_III_Tagesbetreuung_2010_Rev1 3 7 2 5 2" xfId="36252" xr:uid="{00000000-0005-0000-0000-0000872E0000}"/>
    <cellStyle name="6_III_Tagesbetreuung_2010_Rev1 3 7 2 6" xfId="29093" xr:uid="{00000000-0005-0000-0000-0000882E0000}"/>
    <cellStyle name="6_III_Tagesbetreuung_2010_Rev1 3 7 3" xfId="15382" xr:uid="{00000000-0005-0000-0000-0000892E0000}"/>
    <cellStyle name="6_III_Tagesbetreuung_2010_Rev1 3 7 3 2" xfId="22541" xr:uid="{00000000-0005-0000-0000-00008A2E0000}"/>
    <cellStyle name="6_III_Tagesbetreuung_2010_Rev1 3 7 3 2 2" xfId="36856" xr:uid="{00000000-0005-0000-0000-00008B2E0000}"/>
    <cellStyle name="6_III_Tagesbetreuung_2010_Rev1 3 7 3 3" xfId="29697" xr:uid="{00000000-0005-0000-0000-00008C2E0000}"/>
    <cellStyle name="6_III_Tagesbetreuung_2010_Rev1 3 7 4" xfId="17736" xr:uid="{00000000-0005-0000-0000-00008D2E0000}"/>
    <cellStyle name="6_III_Tagesbetreuung_2010_Rev1 3 7 4 2" xfId="24873" xr:uid="{00000000-0005-0000-0000-00008E2E0000}"/>
    <cellStyle name="6_III_Tagesbetreuung_2010_Rev1 3 7 4 2 2" xfId="39188" xr:uid="{00000000-0005-0000-0000-00008F2E0000}"/>
    <cellStyle name="6_III_Tagesbetreuung_2010_Rev1 3 7 4 3" xfId="32051" xr:uid="{00000000-0005-0000-0000-0000902E0000}"/>
    <cellStyle name="6_III_Tagesbetreuung_2010_Rev1 4" xfId="830" xr:uid="{00000000-0005-0000-0000-0000912E0000}"/>
    <cellStyle name="6_III_Tagesbetreuung_2010_Rev1 4 2" xfId="831" xr:uid="{00000000-0005-0000-0000-0000922E0000}"/>
    <cellStyle name="6_III_Tagesbetreuung_2010_Rev1 4 2 2" xfId="13024" xr:uid="{00000000-0005-0000-0000-0000932E0000}"/>
    <cellStyle name="6_III_Tagesbetreuung_2010_Rev1 4 2 2 2" xfId="14767" xr:uid="{00000000-0005-0000-0000-0000942E0000}"/>
    <cellStyle name="6_III_Tagesbetreuung_2010_Rev1 4 2 2 2 2" xfId="17130" xr:uid="{00000000-0005-0000-0000-0000952E0000}"/>
    <cellStyle name="6_III_Tagesbetreuung_2010_Rev1 4 2 2 2 2 2" xfId="24267" xr:uid="{00000000-0005-0000-0000-0000962E0000}"/>
    <cellStyle name="6_III_Tagesbetreuung_2010_Rev1 4 2 2 2 2 2 2" xfId="38582" xr:uid="{00000000-0005-0000-0000-0000972E0000}"/>
    <cellStyle name="6_III_Tagesbetreuung_2010_Rev1 4 2 2 2 2 3" xfId="31445" xr:uid="{00000000-0005-0000-0000-0000982E0000}"/>
    <cellStyle name="6_III_Tagesbetreuung_2010_Rev1 4 2 2 2 3" xfId="19484" xr:uid="{00000000-0005-0000-0000-0000992E0000}"/>
    <cellStyle name="6_III_Tagesbetreuung_2010_Rev1 4 2 2 2 3 2" xfId="26621" xr:uid="{00000000-0005-0000-0000-00009A2E0000}"/>
    <cellStyle name="6_III_Tagesbetreuung_2010_Rev1 4 2 2 2 3 2 2" xfId="40936" xr:uid="{00000000-0005-0000-0000-00009B2E0000}"/>
    <cellStyle name="6_III_Tagesbetreuung_2010_Rev1 4 2 2 2 3 3" xfId="33799" xr:uid="{00000000-0005-0000-0000-00009C2E0000}"/>
    <cellStyle name="6_III_Tagesbetreuung_2010_Rev1 4 2 2 2 4" xfId="20760" xr:uid="{00000000-0005-0000-0000-00009D2E0000}"/>
    <cellStyle name="6_III_Tagesbetreuung_2010_Rev1 4 2 2 2 4 2" xfId="27897" xr:uid="{00000000-0005-0000-0000-00009E2E0000}"/>
    <cellStyle name="6_III_Tagesbetreuung_2010_Rev1 4 2 2 2 4 2 2" xfId="42212" xr:uid="{00000000-0005-0000-0000-00009F2E0000}"/>
    <cellStyle name="6_III_Tagesbetreuung_2010_Rev1 4 2 2 2 4 3" xfId="35075" xr:uid="{00000000-0005-0000-0000-0000A02E0000}"/>
    <cellStyle name="6_III_Tagesbetreuung_2010_Rev1 4 2 2 2 5" xfId="21936" xr:uid="{00000000-0005-0000-0000-0000A12E0000}"/>
    <cellStyle name="6_III_Tagesbetreuung_2010_Rev1 4 2 2 2 5 2" xfId="36251" xr:uid="{00000000-0005-0000-0000-0000A22E0000}"/>
    <cellStyle name="6_III_Tagesbetreuung_2010_Rev1 4 2 2 2 6" xfId="29092" xr:uid="{00000000-0005-0000-0000-0000A32E0000}"/>
    <cellStyle name="6_III_Tagesbetreuung_2010_Rev1 4 2 2 3" xfId="15393" xr:uid="{00000000-0005-0000-0000-0000A42E0000}"/>
    <cellStyle name="6_III_Tagesbetreuung_2010_Rev1 4 2 2 3 2" xfId="22552" xr:uid="{00000000-0005-0000-0000-0000A52E0000}"/>
    <cellStyle name="6_III_Tagesbetreuung_2010_Rev1 4 2 2 3 2 2" xfId="36867" xr:uid="{00000000-0005-0000-0000-0000A62E0000}"/>
    <cellStyle name="6_III_Tagesbetreuung_2010_Rev1 4 2 2 3 3" xfId="29708" xr:uid="{00000000-0005-0000-0000-0000A72E0000}"/>
    <cellStyle name="6_III_Tagesbetreuung_2010_Rev1 4 2 2 4" xfId="17747" xr:uid="{00000000-0005-0000-0000-0000A82E0000}"/>
    <cellStyle name="6_III_Tagesbetreuung_2010_Rev1 4 2 2 4 2" xfId="24884" xr:uid="{00000000-0005-0000-0000-0000A92E0000}"/>
    <cellStyle name="6_III_Tagesbetreuung_2010_Rev1 4 2 2 4 2 2" xfId="39199" xr:uid="{00000000-0005-0000-0000-0000AA2E0000}"/>
    <cellStyle name="6_III_Tagesbetreuung_2010_Rev1 4 2 2 4 3" xfId="32062" xr:uid="{00000000-0005-0000-0000-0000AB2E0000}"/>
    <cellStyle name="6_III_Tagesbetreuung_2010_Rev1 4 3" xfId="832" xr:uid="{00000000-0005-0000-0000-0000AC2E0000}"/>
    <cellStyle name="6_III_Tagesbetreuung_2010_Rev1 4 3 2" xfId="13025" xr:uid="{00000000-0005-0000-0000-0000AD2E0000}"/>
    <cellStyle name="6_III_Tagesbetreuung_2010_Rev1 4 3 2 2" xfId="14213" xr:uid="{00000000-0005-0000-0000-0000AE2E0000}"/>
    <cellStyle name="6_III_Tagesbetreuung_2010_Rev1 4 3 2 2 2" xfId="16582" xr:uid="{00000000-0005-0000-0000-0000AF2E0000}"/>
    <cellStyle name="6_III_Tagesbetreuung_2010_Rev1 4 3 2 2 2 2" xfId="23741" xr:uid="{00000000-0005-0000-0000-0000B02E0000}"/>
    <cellStyle name="6_III_Tagesbetreuung_2010_Rev1 4 3 2 2 2 2 2" xfId="38056" xr:uid="{00000000-0005-0000-0000-0000B12E0000}"/>
    <cellStyle name="6_III_Tagesbetreuung_2010_Rev1 4 3 2 2 2 3" xfId="30897" xr:uid="{00000000-0005-0000-0000-0000B22E0000}"/>
    <cellStyle name="6_III_Tagesbetreuung_2010_Rev1 4 3 2 2 3" xfId="18936" xr:uid="{00000000-0005-0000-0000-0000B32E0000}"/>
    <cellStyle name="6_III_Tagesbetreuung_2010_Rev1 4 3 2 2 3 2" xfId="26073" xr:uid="{00000000-0005-0000-0000-0000B42E0000}"/>
    <cellStyle name="6_III_Tagesbetreuung_2010_Rev1 4 3 2 2 3 2 2" xfId="40388" xr:uid="{00000000-0005-0000-0000-0000B52E0000}"/>
    <cellStyle name="6_III_Tagesbetreuung_2010_Rev1 4 3 2 2 3 3" xfId="33251" xr:uid="{00000000-0005-0000-0000-0000B62E0000}"/>
    <cellStyle name="6_III_Tagesbetreuung_2010_Rev1 4 3 2 2 4" xfId="20269" xr:uid="{00000000-0005-0000-0000-0000B72E0000}"/>
    <cellStyle name="6_III_Tagesbetreuung_2010_Rev1 4 3 2 2 4 2" xfId="27406" xr:uid="{00000000-0005-0000-0000-0000B82E0000}"/>
    <cellStyle name="6_III_Tagesbetreuung_2010_Rev1 4 3 2 2 4 2 2" xfId="41721" xr:uid="{00000000-0005-0000-0000-0000B92E0000}"/>
    <cellStyle name="6_III_Tagesbetreuung_2010_Rev1 4 3 2 2 4 3" xfId="34584" xr:uid="{00000000-0005-0000-0000-0000BA2E0000}"/>
    <cellStyle name="6_III_Tagesbetreuung_2010_Rev1 4 3 2 2 5" xfId="21484" xr:uid="{00000000-0005-0000-0000-0000BB2E0000}"/>
    <cellStyle name="6_III_Tagesbetreuung_2010_Rev1 4 3 2 2 5 2" xfId="35799" xr:uid="{00000000-0005-0000-0000-0000BC2E0000}"/>
    <cellStyle name="6_III_Tagesbetreuung_2010_Rev1 4 3 2 2 6" xfId="28621" xr:uid="{00000000-0005-0000-0000-0000BD2E0000}"/>
    <cellStyle name="6_III_Tagesbetreuung_2010_Rev1 4 3 2 3" xfId="15394" xr:uid="{00000000-0005-0000-0000-0000BE2E0000}"/>
    <cellStyle name="6_III_Tagesbetreuung_2010_Rev1 4 3 2 3 2" xfId="22553" xr:uid="{00000000-0005-0000-0000-0000BF2E0000}"/>
    <cellStyle name="6_III_Tagesbetreuung_2010_Rev1 4 3 2 3 2 2" xfId="36868" xr:uid="{00000000-0005-0000-0000-0000C02E0000}"/>
    <cellStyle name="6_III_Tagesbetreuung_2010_Rev1 4 3 2 3 3" xfId="29709" xr:uid="{00000000-0005-0000-0000-0000C12E0000}"/>
    <cellStyle name="6_III_Tagesbetreuung_2010_Rev1 4 3 2 4" xfId="17748" xr:uid="{00000000-0005-0000-0000-0000C22E0000}"/>
    <cellStyle name="6_III_Tagesbetreuung_2010_Rev1 4 3 2 4 2" xfId="24885" xr:uid="{00000000-0005-0000-0000-0000C32E0000}"/>
    <cellStyle name="6_III_Tagesbetreuung_2010_Rev1 4 3 2 4 2 2" xfId="39200" xr:uid="{00000000-0005-0000-0000-0000C42E0000}"/>
    <cellStyle name="6_III_Tagesbetreuung_2010_Rev1 4 3 2 4 3" xfId="32063" xr:uid="{00000000-0005-0000-0000-0000C52E0000}"/>
    <cellStyle name="6_III_Tagesbetreuung_2010_Rev1 4 4" xfId="833" xr:uid="{00000000-0005-0000-0000-0000C62E0000}"/>
    <cellStyle name="6_III_Tagesbetreuung_2010_Rev1 4 4 2" xfId="13026" xr:uid="{00000000-0005-0000-0000-0000C72E0000}"/>
    <cellStyle name="6_III_Tagesbetreuung_2010_Rev1 4 4 2 2" xfId="14766" xr:uid="{00000000-0005-0000-0000-0000C82E0000}"/>
    <cellStyle name="6_III_Tagesbetreuung_2010_Rev1 4 4 2 2 2" xfId="17129" xr:uid="{00000000-0005-0000-0000-0000C92E0000}"/>
    <cellStyle name="6_III_Tagesbetreuung_2010_Rev1 4 4 2 2 2 2" xfId="24266" xr:uid="{00000000-0005-0000-0000-0000CA2E0000}"/>
    <cellStyle name="6_III_Tagesbetreuung_2010_Rev1 4 4 2 2 2 2 2" xfId="38581" xr:uid="{00000000-0005-0000-0000-0000CB2E0000}"/>
    <cellStyle name="6_III_Tagesbetreuung_2010_Rev1 4 4 2 2 2 3" xfId="31444" xr:uid="{00000000-0005-0000-0000-0000CC2E0000}"/>
    <cellStyle name="6_III_Tagesbetreuung_2010_Rev1 4 4 2 2 3" xfId="19483" xr:uid="{00000000-0005-0000-0000-0000CD2E0000}"/>
    <cellStyle name="6_III_Tagesbetreuung_2010_Rev1 4 4 2 2 3 2" xfId="26620" xr:uid="{00000000-0005-0000-0000-0000CE2E0000}"/>
    <cellStyle name="6_III_Tagesbetreuung_2010_Rev1 4 4 2 2 3 2 2" xfId="40935" xr:uid="{00000000-0005-0000-0000-0000CF2E0000}"/>
    <cellStyle name="6_III_Tagesbetreuung_2010_Rev1 4 4 2 2 3 3" xfId="33798" xr:uid="{00000000-0005-0000-0000-0000D02E0000}"/>
    <cellStyle name="6_III_Tagesbetreuung_2010_Rev1 4 4 2 2 4" xfId="20759" xr:uid="{00000000-0005-0000-0000-0000D12E0000}"/>
    <cellStyle name="6_III_Tagesbetreuung_2010_Rev1 4 4 2 2 4 2" xfId="27896" xr:uid="{00000000-0005-0000-0000-0000D22E0000}"/>
    <cellStyle name="6_III_Tagesbetreuung_2010_Rev1 4 4 2 2 4 2 2" xfId="42211" xr:uid="{00000000-0005-0000-0000-0000D32E0000}"/>
    <cellStyle name="6_III_Tagesbetreuung_2010_Rev1 4 4 2 2 4 3" xfId="35074" xr:uid="{00000000-0005-0000-0000-0000D42E0000}"/>
    <cellStyle name="6_III_Tagesbetreuung_2010_Rev1 4 4 2 2 5" xfId="21935" xr:uid="{00000000-0005-0000-0000-0000D52E0000}"/>
    <cellStyle name="6_III_Tagesbetreuung_2010_Rev1 4 4 2 2 5 2" xfId="36250" xr:uid="{00000000-0005-0000-0000-0000D62E0000}"/>
    <cellStyle name="6_III_Tagesbetreuung_2010_Rev1 4 4 2 2 6" xfId="29091" xr:uid="{00000000-0005-0000-0000-0000D72E0000}"/>
    <cellStyle name="6_III_Tagesbetreuung_2010_Rev1 4 4 2 3" xfId="15395" xr:uid="{00000000-0005-0000-0000-0000D82E0000}"/>
    <cellStyle name="6_III_Tagesbetreuung_2010_Rev1 4 4 2 3 2" xfId="22554" xr:uid="{00000000-0005-0000-0000-0000D92E0000}"/>
    <cellStyle name="6_III_Tagesbetreuung_2010_Rev1 4 4 2 3 2 2" xfId="36869" xr:uid="{00000000-0005-0000-0000-0000DA2E0000}"/>
    <cellStyle name="6_III_Tagesbetreuung_2010_Rev1 4 4 2 3 3" xfId="29710" xr:uid="{00000000-0005-0000-0000-0000DB2E0000}"/>
    <cellStyle name="6_III_Tagesbetreuung_2010_Rev1 4 4 2 4" xfId="17749" xr:uid="{00000000-0005-0000-0000-0000DC2E0000}"/>
    <cellStyle name="6_III_Tagesbetreuung_2010_Rev1 4 4 2 4 2" xfId="24886" xr:uid="{00000000-0005-0000-0000-0000DD2E0000}"/>
    <cellStyle name="6_III_Tagesbetreuung_2010_Rev1 4 4 2 4 2 2" xfId="39201" xr:uid="{00000000-0005-0000-0000-0000DE2E0000}"/>
    <cellStyle name="6_III_Tagesbetreuung_2010_Rev1 4 4 2 4 3" xfId="32064" xr:uid="{00000000-0005-0000-0000-0000DF2E0000}"/>
    <cellStyle name="6_III_Tagesbetreuung_2010_Rev1 4 5" xfId="834" xr:uid="{00000000-0005-0000-0000-0000E02E0000}"/>
    <cellStyle name="6_III_Tagesbetreuung_2010_Rev1 4 5 2" xfId="13027" xr:uid="{00000000-0005-0000-0000-0000E12E0000}"/>
    <cellStyle name="6_III_Tagesbetreuung_2010_Rev1 4 5 2 2" xfId="14152" xr:uid="{00000000-0005-0000-0000-0000E22E0000}"/>
    <cellStyle name="6_III_Tagesbetreuung_2010_Rev1 4 5 2 2 2" xfId="16521" xr:uid="{00000000-0005-0000-0000-0000E32E0000}"/>
    <cellStyle name="6_III_Tagesbetreuung_2010_Rev1 4 5 2 2 2 2" xfId="23680" xr:uid="{00000000-0005-0000-0000-0000E42E0000}"/>
    <cellStyle name="6_III_Tagesbetreuung_2010_Rev1 4 5 2 2 2 2 2" xfId="37995" xr:uid="{00000000-0005-0000-0000-0000E52E0000}"/>
    <cellStyle name="6_III_Tagesbetreuung_2010_Rev1 4 5 2 2 2 3" xfId="30836" xr:uid="{00000000-0005-0000-0000-0000E62E0000}"/>
    <cellStyle name="6_III_Tagesbetreuung_2010_Rev1 4 5 2 2 3" xfId="18875" xr:uid="{00000000-0005-0000-0000-0000E72E0000}"/>
    <cellStyle name="6_III_Tagesbetreuung_2010_Rev1 4 5 2 2 3 2" xfId="26012" xr:uid="{00000000-0005-0000-0000-0000E82E0000}"/>
    <cellStyle name="6_III_Tagesbetreuung_2010_Rev1 4 5 2 2 3 2 2" xfId="40327" xr:uid="{00000000-0005-0000-0000-0000E92E0000}"/>
    <cellStyle name="6_III_Tagesbetreuung_2010_Rev1 4 5 2 2 3 3" xfId="33190" xr:uid="{00000000-0005-0000-0000-0000EA2E0000}"/>
    <cellStyle name="6_III_Tagesbetreuung_2010_Rev1 4 5 2 2 4" xfId="20209" xr:uid="{00000000-0005-0000-0000-0000EB2E0000}"/>
    <cellStyle name="6_III_Tagesbetreuung_2010_Rev1 4 5 2 2 4 2" xfId="27346" xr:uid="{00000000-0005-0000-0000-0000EC2E0000}"/>
    <cellStyle name="6_III_Tagesbetreuung_2010_Rev1 4 5 2 2 4 2 2" xfId="41661" xr:uid="{00000000-0005-0000-0000-0000ED2E0000}"/>
    <cellStyle name="6_III_Tagesbetreuung_2010_Rev1 4 5 2 2 4 3" xfId="34524" xr:uid="{00000000-0005-0000-0000-0000EE2E0000}"/>
    <cellStyle name="6_III_Tagesbetreuung_2010_Rev1 4 5 2 2 5" xfId="21424" xr:uid="{00000000-0005-0000-0000-0000EF2E0000}"/>
    <cellStyle name="6_III_Tagesbetreuung_2010_Rev1 4 5 2 2 5 2" xfId="35739" xr:uid="{00000000-0005-0000-0000-0000F02E0000}"/>
    <cellStyle name="6_III_Tagesbetreuung_2010_Rev1 4 5 2 2 6" xfId="28561" xr:uid="{00000000-0005-0000-0000-0000F12E0000}"/>
    <cellStyle name="6_III_Tagesbetreuung_2010_Rev1 4 5 2 3" xfId="15396" xr:uid="{00000000-0005-0000-0000-0000F22E0000}"/>
    <cellStyle name="6_III_Tagesbetreuung_2010_Rev1 4 5 2 3 2" xfId="22555" xr:uid="{00000000-0005-0000-0000-0000F32E0000}"/>
    <cellStyle name="6_III_Tagesbetreuung_2010_Rev1 4 5 2 3 2 2" xfId="36870" xr:uid="{00000000-0005-0000-0000-0000F42E0000}"/>
    <cellStyle name="6_III_Tagesbetreuung_2010_Rev1 4 5 2 3 3" xfId="29711" xr:uid="{00000000-0005-0000-0000-0000F52E0000}"/>
    <cellStyle name="6_III_Tagesbetreuung_2010_Rev1 4 5 2 4" xfId="17750" xr:uid="{00000000-0005-0000-0000-0000F62E0000}"/>
    <cellStyle name="6_III_Tagesbetreuung_2010_Rev1 4 5 2 4 2" xfId="24887" xr:uid="{00000000-0005-0000-0000-0000F72E0000}"/>
    <cellStyle name="6_III_Tagesbetreuung_2010_Rev1 4 5 2 4 2 2" xfId="39202" xr:uid="{00000000-0005-0000-0000-0000F82E0000}"/>
    <cellStyle name="6_III_Tagesbetreuung_2010_Rev1 4 5 2 4 3" xfId="32065" xr:uid="{00000000-0005-0000-0000-0000F92E0000}"/>
    <cellStyle name="6_III_Tagesbetreuung_2010_Rev1 4 6" xfId="13023" xr:uid="{00000000-0005-0000-0000-0000FA2E0000}"/>
    <cellStyle name="6_III_Tagesbetreuung_2010_Rev1 4 6 2" xfId="14758" xr:uid="{00000000-0005-0000-0000-0000FB2E0000}"/>
    <cellStyle name="6_III_Tagesbetreuung_2010_Rev1 4 6 2 2" xfId="17121" xr:uid="{00000000-0005-0000-0000-0000FC2E0000}"/>
    <cellStyle name="6_III_Tagesbetreuung_2010_Rev1 4 6 2 2 2" xfId="24258" xr:uid="{00000000-0005-0000-0000-0000FD2E0000}"/>
    <cellStyle name="6_III_Tagesbetreuung_2010_Rev1 4 6 2 2 2 2" xfId="38573" xr:uid="{00000000-0005-0000-0000-0000FE2E0000}"/>
    <cellStyle name="6_III_Tagesbetreuung_2010_Rev1 4 6 2 2 3" xfId="31436" xr:uid="{00000000-0005-0000-0000-0000FF2E0000}"/>
    <cellStyle name="6_III_Tagesbetreuung_2010_Rev1 4 6 2 3" xfId="19475" xr:uid="{00000000-0005-0000-0000-0000002F0000}"/>
    <cellStyle name="6_III_Tagesbetreuung_2010_Rev1 4 6 2 3 2" xfId="26612" xr:uid="{00000000-0005-0000-0000-0000012F0000}"/>
    <cellStyle name="6_III_Tagesbetreuung_2010_Rev1 4 6 2 3 2 2" xfId="40927" xr:uid="{00000000-0005-0000-0000-0000022F0000}"/>
    <cellStyle name="6_III_Tagesbetreuung_2010_Rev1 4 6 2 3 3" xfId="33790" xr:uid="{00000000-0005-0000-0000-0000032F0000}"/>
    <cellStyle name="6_III_Tagesbetreuung_2010_Rev1 4 6 2 4" xfId="20751" xr:uid="{00000000-0005-0000-0000-0000042F0000}"/>
    <cellStyle name="6_III_Tagesbetreuung_2010_Rev1 4 6 2 4 2" xfId="27888" xr:uid="{00000000-0005-0000-0000-0000052F0000}"/>
    <cellStyle name="6_III_Tagesbetreuung_2010_Rev1 4 6 2 4 2 2" xfId="42203" xr:uid="{00000000-0005-0000-0000-0000062F0000}"/>
    <cellStyle name="6_III_Tagesbetreuung_2010_Rev1 4 6 2 4 3" xfId="35066" xr:uid="{00000000-0005-0000-0000-0000072F0000}"/>
    <cellStyle name="6_III_Tagesbetreuung_2010_Rev1 4 6 2 5" xfId="21927" xr:uid="{00000000-0005-0000-0000-0000082F0000}"/>
    <cellStyle name="6_III_Tagesbetreuung_2010_Rev1 4 6 2 5 2" xfId="36242" xr:uid="{00000000-0005-0000-0000-0000092F0000}"/>
    <cellStyle name="6_III_Tagesbetreuung_2010_Rev1 4 6 2 6" xfId="29083" xr:uid="{00000000-0005-0000-0000-00000A2F0000}"/>
    <cellStyle name="6_III_Tagesbetreuung_2010_Rev1 4 6 3" xfId="15392" xr:uid="{00000000-0005-0000-0000-00000B2F0000}"/>
    <cellStyle name="6_III_Tagesbetreuung_2010_Rev1 4 6 3 2" xfId="22551" xr:uid="{00000000-0005-0000-0000-00000C2F0000}"/>
    <cellStyle name="6_III_Tagesbetreuung_2010_Rev1 4 6 3 2 2" xfId="36866" xr:uid="{00000000-0005-0000-0000-00000D2F0000}"/>
    <cellStyle name="6_III_Tagesbetreuung_2010_Rev1 4 6 3 3" xfId="29707" xr:uid="{00000000-0005-0000-0000-00000E2F0000}"/>
    <cellStyle name="6_III_Tagesbetreuung_2010_Rev1 4 6 4" xfId="17746" xr:uid="{00000000-0005-0000-0000-00000F2F0000}"/>
    <cellStyle name="6_III_Tagesbetreuung_2010_Rev1 4 6 4 2" xfId="24883" xr:uid="{00000000-0005-0000-0000-0000102F0000}"/>
    <cellStyle name="6_III_Tagesbetreuung_2010_Rev1 4 6 4 2 2" xfId="39198" xr:uid="{00000000-0005-0000-0000-0000112F0000}"/>
    <cellStyle name="6_III_Tagesbetreuung_2010_Rev1 4 6 4 3" xfId="32061" xr:uid="{00000000-0005-0000-0000-0000122F0000}"/>
    <cellStyle name="6_III_Tagesbetreuung_2010_Rev1 5" xfId="835" xr:uid="{00000000-0005-0000-0000-0000132F0000}"/>
    <cellStyle name="6_III_Tagesbetreuung_2010_Rev1 5 2" xfId="13028" xr:uid="{00000000-0005-0000-0000-0000142F0000}"/>
    <cellStyle name="6_III_Tagesbetreuung_2010_Rev1 5 2 2" xfId="14765" xr:uid="{00000000-0005-0000-0000-0000152F0000}"/>
    <cellStyle name="6_III_Tagesbetreuung_2010_Rev1 5 2 2 2" xfId="17128" xr:uid="{00000000-0005-0000-0000-0000162F0000}"/>
    <cellStyle name="6_III_Tagesbetreuung_2010_Rev1 5 2 2 2 2" xfId="24265" xr:uid="{00000000-0005-0000-0000-0000172F0000}"/>
    <cellStyle name="6_III_Tagesbetreuung_2010_Rev1 5 2 2 2 2 2" xfId="38580" xr:uid="{00000000-0005-0000-0000-0000182F0000}"/>
    <cellStyle name="6_III_Tagesbetreuung_2010_Rev1 5 2 2 2 3" xfId="31443" xr:uid="{00000000-0005-0000-0000-0000192F0000}"/>
    <cellStyle name="6_III_Tagesbetreuung_2010_Rev1 5 2 2 3" xfId="19482" xr:uid="{00000000-0005-0000-0000-00001A2F0000}"/>
    <cellStyle name="6_III_Tagesbetreuung_2010_Rev1 5 2 2 3 2" xfId="26619" xr:uid="{00000000-0005-0000-0000-00001B2F0000}"/>
    <cellStyle name="6_III_Tagesbetreuung_2010_Rev1 5 2 2 3 2 2" xfId="40934" xr:uid="{00000000-0005-0000-0000-00001C2F0000}"/>
    <cellStyle name="6_III_Tagesbetreuung_2010_Rev1 5 2 2 3 3" xfId="33797" xr:uid="{00000000-0005-0000-0000-00001D2F0000}"/>
    <cellStyle name="6_III_Tagesbetreuung_2010_Rev1 5 2 2 4" xfId="20758" xr:uid="{00000000-0005-0000-0000-00001E2F0000}"/>
    <cellStyle name="6_III_Tagesbetreuung_2010_Rev1 5 2 2 4 2" xfId="27895" xr:uid="{00000000-0005-0000-0000-00001F2F0000}"/>
    <cellStyle name="6_III_Tagesbetreuung_2010_Rev1 5 2 2 4 2 2" xfId="42210" xr:uid="{00000000-0005-0000-0000-0000202F0000}"/>
    <cellStyle name="6_III_Tagesbetreuung_2010_Rev1 5 2 2 4 3" xfId="35073" xr:uid="{00000000-0005-0000-0000-0000212F0000}"/>
    <cellStyle name="6_III_Tagesbetreuung_2010_Rev1 5 2 2 5" xfId="21934" xr:uid="{00000000-0005-0000-0000-0000222F0000}"/>
    <cellStyle name="6_III_Tagesbetreuung_2010_Rev1 5 2 2 5 2" xfId="36249" xr:uid="{00000000-0005-0000-0000-0000232F0000}"/>
    <cellStyle name="6_III_Tagesbetreuung_2010_Rev1 5 2 2 6" xfId="29090" xr:uid="{00000000-0005-0000-0000-0000242F0000}"/>
    <cellStyle name="6_III_Tagesbetreuung_2010_Rev1 5 2 3" xfId="15397" xr:uid="{00000000-0005-0000-0000-0000252F0000}"/>
    <cellStyle name="6_III_Tagesbetreuung_2010_Rev1 5 2 3 2" xfId="22556" xr:uid="{00000000-0005-0000-0000-0000262F0000}"/>
    <cellStyle name="6_III_Tagesbetreuung_2010_Rev1 5 2 3 2 2" xfId="36871" xr:uid="{00000000-0005-0000-0000-0000272F0000}"/>
    <cellStyle name="6_III_Tagesbetreuung_2010_Rev1 5 2 3 3" xfId="29712" xr:uid="{00000000-0005-0000-0000-0000282F0000}"/>
    <cellStyle name="6_III_Tagesbetreuung_2010_Rev1 5 2 4" xfId="17751" xr:uid="{00000000-0005-0000-0000-0000292F0000}"/>
    <cellStyle name="6_III_Tagesbetreuung_2010_Rev1 5 2 4 2" xfId="24888" xr:uid="{00000000-0005-0000-0000-00002A2F0000}"/>
    <cellStyle name="6_III_Tagesbetreuung_2010_Rev1 5 2 4 2 2" xfId="39203" xr:uid="{00000000-0005-0000-0000-00002B2F0000}"/>
    <cellStyle name="6_III_Tagesbetreuung_2010_Rev1 5 2 4 3" xfId="32066" xr:uid="{00000000-0005-0000-0000-00002C2F0000}"/>
    <cellStyle name="6_III_Tagesbetreuung_2010_Rev1 6" xfId="836" xr:uid="{00000000-0005-0000-0000-00002D2F0000}"/>
    <cellStyle name="6_III_Tagesbetreuung_2010_Rev1 6 2" xfId="13029" xr:uid="{00000000-0005-0000-0000-00002E2F0000}"/>
    <cellStyle name="6_III_Tagesbetreuung_2010_Rev1 6 2 2" xfId="13875" xr:uid="{00000000-0005-0000-0000-00002F2F0000}"/>
    <cellStyle name="6_III_Tagesbetreuung_2010_Rev1 6 2 2 2" xfId="16244" xr:uid="{00000000-0005-0000-0000-0000302F0000}"/>
    <cellStyle name="6_III_Tagesbetreuung_2010_Rev1 6 2 2 2 2" xfId="23403" xr:uid="{00000000-0005-0000-0000-0000312F0000}"/>
    <cellStyle name="6_III_Tagesbetreuung_2010_Rev1 6 2 2 2 2 2" xfId="37718" xr:uid="{00000000-0005-0000-0000-0000322F0000}"/>
    <cellStyle name="6_III_Tagesbetreuung_2010_Rev1 6 2 2 2 3" xfId="30559" xr:uid="{00000000-0005-0000-0000-0000332F0000}"/>
    <cellStyle name="6_III_Tagesbetreuung_2010_Rev1 6 2 2 3" xfId="18598" xr:uid="{00000000-0005-0000-0000-0000342F0000}"/>
    <cellStyle name="6_III_Tagesbetreuung_2010_Rev1 6 2 2 3 2" xfId="25735" xr:uid="{00000000-0005-0000-0000-0000352F0000}"/>
    <cellStyle name="6_III_Tagesbetreuung_2010_Rev1 6 2 2 3 2 2" xfId="40050" xr:uid="{00000000-0005-0000-0000-0000362F0000}"/>
    <cellStyle name="6_III_Tagesbetreuung_2010_Rev1 6 2 2 3 3" xfId="32913" xr:uid="{00000000-0005-0000-0000-0000372F0000}"/>
    <cellStyle name="6_III_Tagesbetreuung_2010_Rev1 6 2 2 4" xfId="20045" xr:uid="{00000000-0005-0000-0000-0000382F0000}"/>
    <cellStyle name="6_III_Tagesbetreuung_2010_Rev1 6 2 2 4 2" xfId="27182" xr:uid="{00000000-0005-0000-0000-0000392F0000}"/>
    <cellStyle name="6_III_Tagesbetreuung_2010_Rev1 6 2 2 4 2 2" xfId="41497" xr:uid="{00000000-0005-0000-0000-00003A2F0000}"/>
    <cellStyle name="6_III_Tagesbetreuung_2010_Rev1 6 2 2 4 3" xfId="34360" xr:uid="{00000000-0005-0000-0000-00003B2F0000}"/>
    <cellStyle name="6_III_Tagesbetreuung_2010_Rev1 6 2 2 5" xfId="21260" xr:uid="{00000000-0005-0000-0000-00003C2F0000}"/>
    <cellStyle name="6_III_Tagesbetreuung_2010_Rev1 6 2 2 5 2" xfId="35575" xr:uid="{00000000-0005-0000-0000-00003D2F0000}"/>
    <cellStyle name="6_III_Tagesbetreuung_2010_Rev1 6 2 2 6" xfId="28397" xr:uid="{00000000-0005-0000-0000-00003E2F0000}"/>
    <cellStyle name="6_III_Tagesbetreuung_2010_Rev1 6 2 3" xfId="15398" xr:uid="{00000000-0005-0000-0000-00003F2F0000}"/>
    <cellStyle name="6_III_Tagesbetreuung_2010_Rev1 6 2 3 2" xfId="22557" xr:uid="{00000000-0005-0000-0000-0000402F0000}"/>
    <cellStyle name="6_III_Tagesbetreuung_2010_Rev1 6 2 3 2 2" xfId="36872" xr:uid="{00000000-0005-0000-0000-0000412F0000}"/>
    <cellStyle name="6_III_Tagesbetreuung_2010_Rev1 6 2 3 3" xfId="29713" xr:uid="{00000000-0005-0000-0000-0000422F0000}"/>
    <cellStyle name="6_III_Tagesbetreuung_2010_Rev1 6 2 4" xfId="17752" xr:uid="{00000000-0005-0000-0000-0000432F0000}"/>
    <cellStyle name="6_III_Tagesbetreuung_2010_Rev1 6 2 4 2" xfId="24889" xr:uid="{00000000-0005-0000-0000-0000442F0000}"/>
    <cellStyle name="6_III_Tagesbetreuung_2010_Rev1 6 2 4 2 2" xfId="39204" xr:uid="{00000000-0005-0000-0000-0000452F0000}"/>
    <cellStyle name="6_III_Tagesbetreuung_2010_Rev1 6 2 4 3" xfId="32067" xr:uid="{00000000-0005-0000-0000-0000462F0000}"/>
    <cellStyle name="6_III_Tagesbetreuung_2010_Rev1 7" xfId="837" xr:uid="{00000000-0005-0000-0000-0000472F0000}"/>
    <cellStyle name="6_III_Tagesbetreuung_2010_Rev1 7 2" xfId="13030" xr:uid="{00000000-0005-0000-0000-0000482F0000}"/>
    <cellStyle name="6_III_Tagesbetreuung_2010_Rev1 7 2 2" xfId="14764" xr:uid="{00000000-0005-0000-0000-0000492F0000}"/>
    <cellStyle name="6_III_Tagesbetreuung_2010_Rev1 7 2 2 2" xfId="17127" xr:uid="{00000000-0005-0000-0000-00004A2F0000}"/>
    <cellStyle name="6_III_Tagesbetreuung_2010_Rev1 7 2 2 2 2" xfId="24264" xr:uid="{00000000-0005-0000-0000-00004B2F0000}"/>
    <cellStyle name="6_III_Tagesbetreuung_2010_Rev1 7 2 2 2 2 2" xfId="38579" xr:uid="{00000000-0005-0000-0000-00004C2F0000}"/>
    <cellStyle name="6_III_Tagesbetreuung_2010_Rev1 7 2 2 2 3" xfId="31442" xr:uid="{00000000-0005-0000-0000-00004D2F0000}"/>
    <cellStyle name="6_III_Tagesbetreuung_2010_Rev1 7 2 2 3" xfId="19481" xr:uid="{00000000-0005-0000-0000-00004E2F0000}"/>
    <cellStyle name="6_III_Tagesbetreuung_2010_Rev1 7 2 2 3 2" xfId="26618" xr:uid="{00000000-0005-0000-0000-00004F2F0000}"/>
    <cellStyle name="6_III_Tagesbetreuung_2010_Rev1 7 2 2 3 2 2" xfId="40933" xr:uid="{00000000-0005-0000-0000-0000502F0000}"/>
    <cellStyle name="6_III_Tagesbetreuung_2010_Rev1 7 2 2 3 3" xfId="33796" xr:uid="{00000000-0005-0000-0000-0000512F0000}"/>
    <cellStyle name="6_III_Tagesbetreuung_2010_Rev1 7 2 2 4" xfId="20757" xr:uid="{00000000-0005-0000-0000-0000522F0000}"/>
    <cellStyle name="6_III_Tagesbetreuung_2010_Rev1 7 2 2 4 2" xfId="27894" xr:uid="{00000000-0005-0000-0000-0000532F0000}"/>
    <cellStyle name="6_III_Tagesbetreuung_2010_Rev1 7 2 2 4 2 2" xfId="42209" xr:uid="{00000000-0005-0000-0000-0000542F0000}"/>
    <cellStyle name="6_III_Tagesbetreuung_2010_Rev1 7 2 2 4 3" xfId="35072" xr:uid="{00000000-0005-0000-0000-0000552F0000}"/>
    <cellStyle name="6_III_Tagesbetreuung_2010_Rev1 7 2 2 5" xfId="21933" xr:uid="{00000000-0005-0000-0000-0000562F0000}"/>
    <cellStyle name="6_III_Tagesbetreuung_2010_Rev1 7 2 2 5 2" xfId="36248" xr:uid="{00000000-0005-0000-0000-0000572F0000}"/>
    <cellStyle name="6_III_Tagesbetreuung_2010_Rev1 7 2 2 6" xfId="29089" xr:uid="{00000000-0005-0000-0000-0000582F0000}"/>
    <cellStyle name="6_III_Tagesbetreuung_2010_Rev1 7 2 3" xfId="15399" xr:uid="{00000000-0005-0000-0000-0000592F0000}"/>
    <cellStyle name="6_III_Tagesbetreuung_2010_Rev1 7 2 3 2" xfId="22558" xr:uid="{00000000-0005-0000-0000-00005A2F0000}"/>
    <cellStyle name="6_III_Tagesbetreuung_2010_Rev1 7 2 3 2 2" xfId="36873" xr:uid="{00000000-0005-0000-0000-00005B2F0000}"/>
    <cellStyle name="6_III_Tagesbetreuung_2010_Rev1 7 2 3 3" xfId="29714" xr:uid="{00000000-0005-0000-0000-00005C2F0000}"/>
    <cellStyle name="6_III_Tagesbetreuung_2010_Rev1 7 2 4" xfId="17753" xr:uid="{00000000-0005-0000-0000-00005D2F0000}"/>
    <cellStyle name="6_III_Tagesbetreuung_2010_Rev1 7 2 4 2" xfId="24890" xr:uid="{00000000-0005-0000-0000-00005E2F0000}"/>
    <cellStyle name="6_III_Tagesbetreuung_2010_Rev1 7 2 4 2 2" xfId="39205" xr:uid="{00000000-0005-0000-0000-00005F2F0000}"/>
    <cellStyle name="6_III_Tagesbetreuung_2010_Rev1 7 2 4 3" xfId="32068" xr:uid="{00000000-0005-0000-0000-0000602F0000}"/>
    <cellStyle name="6_III_Tagesbetreuung_2010_Rev1 8" xfId="838" xr:uid="{00000000-0005-0000-0000-0000612F0000}"/>
    <cellStyle name="6_III_Tagesbetreuung_2010_Rev1 8 2" xfId="13031" xr:uid="{00000000-0005-0000-0000-0000622F0000}"/>
    <cellStyle name="6_III_Tagesbetreuung_2010_Rev1 8 2 2" xfId="14477" xr:uid="{00000000-0005-0000-0000-0000632F0000}"/>
    <cellStyle name="6_III_Tagesbetreuung_2010_Rev1 8 2 2 2" xfId="16846" xr:uid="{00000000-0005-0000-0000-0000642F0000}"/>
    <cellStyle name="6_III_Tagesbetreuung_2010_Rev1 8 2 2 2 2" xfId="24005" xr:uid="{00000000-0005-0000-0000-0000652F0000}"/>
    <cellStyle name="6_III_Tagesbetreuung_2010_Rev1 8 2 2 2 2 2" xfId="38320" xr:uid="{00000000-0005-0000-0000-0000662F0000}"/>
    <cellStyle name="6_III_Tagesbetreuung_2010_Rev1 8 2 2 2 3" xfId="31161" xr:uid="{00000000-0005-0000-0000-0000672F0000}"/>
    <cellStyle name="6_III_Tagesbetreuung_2010_Rev1 8 2 2 3" xfId="19200" xr:uid="{00000000-0005-0000-0000-0000682F0000}"/>
    <cellStyle name="6_III_Tagesbetreuung_2010_Rev1 8 2 2 3 2" xfId="26337" xr:uid="{00000000-0005-0000-0000-0000692F0000}"/>
    <cellStyle name="6_III_Tagesbetreuung_2010_Rev1 8 2 2 3 2 2" xfId="40652" xr:uid="{00000000-0005-0000-0000-00006A2F0000}"/>
    <cellStyle name="6_III_Tagesbetreuung_2010_Rev1 8 2 2 3 3" xfId="33515" xr:uid="{00000000-0005-0000-0000-00006B2F0000}"/>
    <cellStyle name="6_III_Tagesbetreuung_2010_Rev1 8 2 2 4" xfId="20507" xr:uid="{00000000-0005-0000-0000-00006C2F0000}"/>
    <cellStyle name="6_III_Tagesbetreuung_2010_Rev1 8 2 2 4 2" xfId="27644" xr:uid="{00000000-0005-0000-0000-00006D2F0000}"/>
    <cellStyle name="6_III_Tagesbetreuung_2010_Rev1 8 2 2 4 2 2" xfId="41959" xr:uid="{00000000-0005-0000-0000-00006E2F0000}"/>
    <cellStyle name="6_III_Tagesbetreuung_2010_Rev1 8 2 2 4 3" xfId="34822" xr:uid="{00000000-0005-0000-0000-00006F2F0000}"/>
    <cellStyle name="6_III_Tagesbetreuung_2010_Rev1 8 2 2 5" xfId="21722" xr:uid="{00000000-0005-0000-0000-0000702F0000}"/>
    <cellStyle name="6_III_Tagesbetreuung_2010_Rev1 8 2 2 5 2" xfId="36037" xr:uid="{00000000-0005-0000-0000-0000712F0000}"/>
    <cellStyle name="6_III_Tagesbetreuung_2010_Rev1 8 2 2 6" xfId="28859" xr:uid="{00000000-0005-0000-0000-0000722F0000}"/>
    <cellStyle name="6_III_Tagesbetreuung_2010_Rev1 8 2 3" xfId="15400" xr:uid="{00000000-0005-0000-0000-0000732F0000}"/>
    <cellStyle name="6_III_Tagesbetreuung_2010_Rev1 8 2 3 2" xfId="22559" xr:uid="{00000000-0005-0000-0000-0000742F0000}"/>
    <cellStyle name="6_III_Tagesbetreuung_2010_Rev1 8 2 3 2 2" xfId="36874" xr:uid="{00000000-0005-0000-0000-0000752F0000}"/>
    <cellStyle name="6_III_Tagesbetreuung_2010_Rev1 8 2 3 3" xfId="29715" xr:uid="{00000000-0005-0000-0000-0000762F0000}"/>
    <cellStyle name="6_III_Tagesbetreuung_2010_Rev1 8 2 4" xfId="17754" xr:uid="{00000000-0005-0000-0000-0000772F0000}"/>
    <cellStyle name="6_III_Tagesbetreuung_2010_Rev1 8 2 4 2" xfId="24891" xr:uid="{00000000-0005-0000-0000-0000782F0000}"/>
    <cellStyle name="6_III_Tagesbetreuung_2010_Rev1 8 2 4 2 2" xfId="39206" xr:uid="{00000000-0005-0000-0000-0000792F0000}"/>
    <cellStyle name="6_III_Tagesbetreuung_2010_Rev1 8 2 4 3" xfId="32069" xr:uid="{00000000-0005-0000-0000-00007A2F0000}"/>
    <cellStyle name="6_III_Tagesbetreuung_2010_Rev1 9" xfId="13002" xr:uid="{00000000-0005-0000-0000-00007B2F0000}"/>
    <cellStyle name="6_III_Tagesbetreuung_2010_Rev1 9 2" xfId="14778" xr:uid="{00000000-0005-0000-0000-00007C2F0000}"/>
    <cellStyle name="6_III_Tagesbetreuung_2010_Rev1 9 2 2" xfId="17141" xr:uid="{00000000-0005-0000-0000-00007D2F0000}"/>
    <cellStyle name="6_III_Tagesbetreuung_2010_Rev1 9 2 2 2" xfId="24278" xr:uid="{00000000-0005-0000-0000-00007E2F0000}"/>
    <cellStyle name="6_III_Tagesbetreuung_2010_Rev1 9 2 2 2 2" xfId="38593" xr:uid="{00000000-0005-0000-0000-00007F2F0000}"/>
    <cellStyle name="6_III_Tagesbetreuung_2010_Rev1 9 2 2 3" xfId="31456" xr:uid="{00000000-0005-0000-0000-0000802F0000}"/>
    <cellStyle name="6_III_Tagesbetreuung_2010_Rev1 9 2 3" xfId="19495" xr:uid="{00000000-0005-0000-0000-0000812F0000}"/>
    <cellStyle name="6_III_Tagesbetreuung_2010_Rev1 9 2 3 2" xfId="26632" xr:uid="{00000000-0005-0000-0000-0000822F0000}"/>
    <cellStyle name="6_III_Tagesbetreuung_2010_Rev1 9 2 3 2 2" xfId="40947" xr:uid="{00000000-0005-0000-0000-0000832F0000}"/>
    <cellStyle name="6_III_Tagesbetreuung_2010_Rev1 9 2 3 3" xfId="33810" xr:uid="{00000000-0005-0000-0000-0000842F0000}"/>
    <cellStyle name="6_III_Tagesbetreuung_2010_Rev1 9 2 4" xfId="20771" xr:uid="{00000000-0005-0000-0000-0000852F0000}"/>
    <cellStyle name="6_III_Tagesbetreuung_2010_Rev1 9 2 4 2" xfId="27908" xr:uid="{00000000-0005-0000-0000-0000862F0000}"/>
    <cellStyle name="6_III_Tagesbetreuung_2010_Rev1 9 2 4 2 2" xfId="42223" xr:uid="{00000000-0005-0000-0000-0000872F0000}"/>
    <cellStyle name="6_III_Tagesbetreuung_2010_Rev1 9 2 4 3" xfId="35086" xr:uid="{00000000-0005-0000-0000-0000882F0000}"/>
    <cellStyle name="6_III_Tagesbetreuung_2010_Rev1 9 2 5" xfId="21947" xr:uid="{00000000-0005-0000-0000-0000892F0000}"/>
    <cellStyle name="6_III_Tagesbetreuung_2010_Rev1 9 2 5 2" xfId="36262" xr:uid="{00000000-0005-0000-0000-00008A2F0000}"/>
    <cellStyle name="6_III_Tagesbetreuung_2010_Rev1 9 2 6" xfId="29103" xr:uid="{00000000-0005-0000-0000-00008B2F0000}"/>
    <cellStyle name="6_III_Tagesbetreuung_2010_Rev1 9 3" xfId="15371" xr:uid="{00000000-0005-0000-0000-00008C2F0000}"/>
    <cellStyle name="6_III_Tagesbetreuung_2010_Rev1 9 3 2" xfId="22530" xr:uid="{00000000-0005-0000-0000-00008D2F0000}"/>
    <cellStyle name="6_III_Tagesbetreuung_2010_Rev1 9 3 2 2" xfId="36845" xr:uid="{00000000-0005-0000-0000-00008E2F0000}"/>
    <cellStyle name="6_III_Tagesbetreuung_2010_Rev1 9 3 3" xfId="29686" xr:uid="{00000000-0005-0000-0000-00008F2F0000}"/>
    <cellStyle name="6_III_Tagesbetreuung_2010_Rev1 9 4" xfId="17725" xr:uid="{00000000-0005-0000-0000-0000902F0000}"/>
    <cellStyle name="6_III_Tagesbetreuung_2010_Rev1 9 4 2" xfId="24862" xr:uid="{00000000-0005-0000-0000-0000912F0000}"/>
    <cellStyle name="6_III_Tagesbetreuung_2010_Rev1 9 4 2 2" xfId="39177" xr:uid="{00000000-0005-0000-0000-0000922F0000}"/>
    <cellStyle name="6_III_Tagesbetreuung_2010_Rev1 9 4 3" xfId="32040" xr:uid="{00000000-0005-0000-0000-0000932F0000}"/>
    <cellStyle name="6_leertabellen_teil_iii" xfId="235" xr:uid="{00000000-0005-0000-0000-0000942F0000}"/>
    <cellStyle name="6_leertabellen_teil_iii 2" xfId="839" xr:uid="{00000000-0005-0000-0000-0000952F0000}"/>
    <cellStyle name="6_leertabellen_teil_iii 2 2" xfId="840" xr:uid="{00000000-0005-0000-0000-0000962F0000}"/>
    <cellStyle name="6_leertabellen_teil_iii 2 2 2" xfId="841" xr:uid="{00000000-0005-0000-0000-0000972F0000}"/>
    <cellStyle name="6_leertabellen_teil_iii 2 2 2 2" xfId="13035" xr:uid="{00000000-0005-0000-0000-0000982F0000}"/>
    <cellStyle name="6_leertabellen_teil_iii 2 2 2 2 2" xfId="14762" xr:uid="{00000000-0005-0000-0000-0000992F0000}"/>
    <cellStyle name="6_leertabellen_teil_iii 2 2 2 2 2 2" xfId="17125" xr:uid="{00000000-0005-0000-0000-00009A2F0000}"/>
    <cellStyle name="6_leertabellen_teil_iii 2 2 2 2 2 2 2" xfId="24262" xr:uid="{00000000-0005-0000-0000-00009B2F0000}"/>
    <cellStyle name="6_leertabellen_teil_iii 2 2 2 2 2 2 2 2" xfId="38577" xr:uid="{00000000-0005-0000-0000-00009C2F0000}"/>
    <cellStyle name="6_leertabellen_teil_iii 2 2 2 2 2 2 3" xfId="31440" xr:uid="{00000000-0005-0000-0000-00009D2F0000}"/>
    <cellStyle name="6_leertabellen_teil_iii 2 2 2 2 2 3" xfId="19479" xr:uid="{00000000-0005-0000-0000-00009E2F0000}"/>
    <cellStyle name="6_leertabellen_teil_iii 2 2 2 2 2 3 2" xfId="26616" xr:uid="{00000000-0005-0000-0000-00009F2F0000}"/>
    <cellStyle name="6_leertabellen_teil_iii 2 2 2 2 2 3 2 2" xfId="40931" xr:uid="{00000000-0005-0000-0000-0000A02F0000}"/>
    <cellStyle name="6_leertabellen_teil_iii 2 2 2 2 2 3 3" xfId="33794" xr:uid="{00000000-0005-0000-0000-0000A12F0000}"/>
    <cellStyle name="6_leertabellen_teil_iii 2 2 2 2 2 4" xfId="20755" xr:uid="{00000000-0005-0000-0000-0000A22F0000}"/>
    <cellStyle name="6_leertabellen_teil_iii 2 2 2 2 2 4 2" xfId="27892" xr:uid="{00000000-0005-0000-0000-0000A32F0000}"/>
    <cellStyle name="6_leertabellen_teil_iii 2 2 2 2 2 4 2 2" xfId="42207" xr:uid="{00000000-0005-0000-0000-0000A42F0000}"/>
    <cellStyle name="6_leertabellen_teil_iii 2 2 2 2 2 4 3" xfId="35070" xr:uid="{00000000-0005-0000-0000-0000A52F0000}"/>
    <cellStyle name="6_leertabellen_teil_iii 2 2 2 2 2 5" xfId="21931" xr:uid="{00000000-0005-0000-0000-0000A62F0000}"/>
    <cellStyle name="6_leertabellen_teil_iii 2 2 2 2 2 5 2" xfId="36246" xr:uid="{00000000-0005-0000-0000-0000A72F0000}"/>
    <cellStyle name="6_leertabellen_teil_iii 2 2 2 2 2 6" xfId="29087" xr:uid="{00000000-0005-0000-0000-0000A82F0000}"/>
    <cellStyle name="6_leertabellen_teil_iii 2 2 2 2 3" xfId="15404" xr:uid="{00000000-0005-0000-0000-0000A92F0000}"/>
    <cellStyle name="6_leertabellen_teil_iii 2 2 2 2 3 2" xfId="22563" xr:uid="{00000000-0005-0000-0000-0000AA2F0000}"/>
    <cellStyle name="6_leertabellen_teil_iii 2 2 2 2 3 2 2" xfId="36878" xr:uid="{00000000-0005-0000-0000-0000AB2F0000}"/>
    <cellStyle name="6_leertabellen_teil_iii 2 2 2 2 3 3" xfId="29719" xr:uid="{00000000-0005-0000-0000-0000AC2F0000}"/>
    <cellStyle name="6_leertabellen_teil_iii 2 2 2 2 4" xfId="17758" xr:uid="{00000000-0005-0000-0000-0000AD2F0000}"/>
    <cellStyle name="6_leertabellen_teil_iii 2 2 2 2 4 2" xfId="24895" xr:uid="{00000000-0005-0000-0000-0000AE2F0000}"/>
    <cellStyle name="6_leertabellen_teil_iii 2 2 2 2 4 2 2" xfId="39210" xr:uid="{00000000-0005-0000-0000-0000AF2F0000}"/>
    <cellStyle name="6_leertabellen_teil_iii 2 2 2 2 4 3" xfId="32073" xr:uid="{00000000-0005-0000-0000-0000B02F0000}"/>
    <cellStyle name="6_leertabellen_teil_iii 2 2 3" xfId="842" xr:uid="{00000000-0005-0000-0000-0000B12F0000}"/>
    <cellStyle name="6_leertabellen_teil_iii 2 2 3 2" xfId="13036" xr:uid="{00000000-0005-0000-0000-0000B22F0000}"/>
    <cellStyle name="6_leertabellen_teil_iii 2 2 3 2 2" xfId="14155" xr:uid="{00000000-0005-0000-0000-0000B32F0000}"/>
    <cellStyle name="6_leertabellen_teil_iii 2 2 3 2 2 2" xfId="16524" xr:uid="{00000000-0005-0000-0000-0000B42F0000}"/>
    <cellStyle name="6_leertabellen_teil_iii 2 2 3 2 2 2 2" xfId="23683" xr:uid="{00000000-0005-0000-0000-0000B52F0000}"/>
    <cellStyle name="6_leertabellen_teil_iii 2 2 3 2 2 2 2 2" xfId="37998" xr:uid="{00000000-0005-0000-0000-0000B62F0000}"/>
    <cellStyle name="6_leertabellen_teil_iii 2 2 3 2 2 2 3" xfId="30839" xr:uid="{00000000-0005-0000-0000-0000B72F0000}"/>
    <cellStyle name="6_leertabellen_teil_iii 2 2 3 2 2 3" xfId="18878" xr:uid="{00000000-0005-0000-0000-0000B82F0000}"/>
    <cellStyle name="6_leertabellen_teil_iii 2 2 3 2 2 3 2" xfId="26015" xr:uid="{00000000-0005-0000-0000-0000B92F0000}"/>
    <cellStyle name="6_leertabellen_teil_iii 2 2 3 2 2 3 2 2" xfId="40330" xr:uid="{00000000-0005-0000-0000-0000BA2F0000}"/>
    <cellStyle name="6_leertabellen_teil_iii 2 2 3 2 2 3 3" xfId="33193" xr:uid="{00000000-0005-0000-0000-0000BB2F0000}"/>
    <cellStyle name="6_leertabellen_teil_iii 2 2 3 2 2 4" xfId="20212" xr:uid="{00000000-0005-0000-0000-0000BC2F0000}"/>
    <cellStyle name="6_leertabellen_teil_iii 2 2 3 2 2 4 2" xfId="27349" xr:uid="{00000000-0005-0000-0000-0000BD2F0000}"/>
    <cellStyle name="6_leertabellen_teil_iii 2 2 3 2 2 4 2 2" xfId="41664" xr:uid="{00000000-0005-0000-0000-0000BE2F0000}"/>
    <cellStyle name="6_leertabellen_teil_iii 2 2 3 2 2 4 3" xfId="34527" xr:uid="{00000000-0005-0000-0000-0000BF2F0000}"/>
    <cellStyle name="6_leertabellen_teil_iii 2 2 3 2 2 5" xfId="21427" xr:uid="{00000000-0005-0000-0000-0000C02F0000}"/>
    <cellStyle name="6_leertabellen_teil_iii 2 2 3 2 2 5 2" xfId="35742" xr:uid="{00000000-0005-0000-0000-0000C12F0000}"/>
    <cellStyle name="6_leertabellen_teil_iii 2 2 3 2 2 6" xfId="28564" xr:uid="{00000000-0005-0000-0000-0000C22F0000}"/>
    <cellStyle name="6_leertabellen_teil_iii 2 2 3 2 3" xfId="15405" xr:uid="{00000000-0005-0000-0000-0000C32F0000}"/>
    <cellStyle name="6_leertabellen_teil_iii 2 2 3 2 3 2" xfId="22564" xr:uid="{00000000-0005-0000-0000-0000C42F0000}"/>
    <cellStyle name="6_leertabellen_teil_iii 2 2 3 2 3 2 2" xfId="36879" xr:uid="{00000000-0005-0000-0000-0000C52F0000}"/>
    <cellStyle name="6_leertabellen_teil_iii 2 2 3 2 3 3" xfId="29720" xr:uid="{00000000-0005-0000-0000-0000C62F0000}"/>
    <cellStyle name="6_leertabellen_teil_iii 2 2 3 2 4" xfId="17759" xr:uid="{00000000-0005-0000-0000-0000C72F0000}"/>
    <cellStyle name="6_leertabellen_teil_iii 2 2 3 2 4 2" xfId="24896" xr:uid="{00000000-0005-0000-0000-0000C82F0000}"/>
    <cellStyle name="6_leertabellen_teil_iii 2 2 3 2 4 2 2" xfId="39211" xr:uid="{00000000-0005-0000-0000-0000C92F0000}"/>
    <cellStyle name="6_leertabellen_teil_iii 2 2 3 2 4 3" xfId="32074" xr:uid="{00000000-0005-0000-0000-0000CA2F0000}"/>
    <cellStyle name="6_leertabellen_teil_iii 2 2 4" xfId="843" xr:uid="{00000000-0005-0000-0000-0000CB2F0000}"/>
    <cellStyle name="6_leertabellen_teil_iii 2 2 4 2" xfId="13037" xr:uid="{00000000-0005-0000-0000-0000CC2F0000}"/>
    <cellStyle name="6_leertabellen_teil_iii 2 2 4 2 2" xfId="14761" xr:uid="{00000000-0005-0000-0000-0000CD2F0000}"/>
    <cellStyle name="6_leertabellen_teil_iii 2 2 4 2 2 2" xfId="17124" xr:uid="{00000000-0005-0000-0000-0000CE2F0000}"/>
    <cellStyle name="6_leertabellen_teil_iii 2 2 4 2 2 2 2" xfId="24261" xr:uid="{00000000-0005-0000-0000-0000CF2F0000}"/>
    <cellStyle name="6_leertabellen_teil_iii 2 2 4 2 2 2 2 2" xfId="38576" xr:uid="{00000000-0005-0000-0000-0000D02F0000}"/>
    <cellStyle name="6_leertabellen_teil_iii 2 2 4 2 2 2 3" xfId="31439" xr:uid="{00000000-0005-0000-0000-0000D12F0000}"/>
    <cellStyle name="6_leertabellen_teil_iii 2 2 4 2 2 3" xfId="19478" xr:uid="{00000000-0005-0000-0000-0000D22F0000}"/>
    <cellStyle name="6_leertabellen_teil_iii 2 2 4 2 2 3 2" xfId="26615" xr:uid="{00000000-0005-0000-0000-0000D32F0000}"/>
    <cellStyle name="6_leertabellen_teil_iii 2 2 4 2 2 3 2 2" xfId="40930" xr:uid="{00000000-0005-0000-0000-0000D42F0000}"/>
    <cellStyle name="6_leertabellen_teil_iii 2 2 4 2 2 3 3" xfId="33793" xr:uid="{00000000-0005-0000-0000-0000D52F0000}"/>
    <cellStyle name="6_leertabellen_teil_iii 2 2 4 2 2 4" xfId="20754" xr:uid="{00000000-0005-0000-0000-0000D62F0000}"/>
    <cellStyle name="6_leertabellen_teil_iii 2 2 4 2 2 4 2" xfId="27891" xr:uid="{00000000-0005-0000-0000-0000D72F0000}"/>
    <cellStyle name="6_leertabellen_teil_iii 2 2 4 2 2 4 2 2" xfId="42206" xr:uid="{00000000-0005-0000-0000-0000D82F0000}"/>
    <cellStyle name="6_leertabellen_teil_iii 2 2 4 2 2 4 3" xfId="35069" xr:uid="{00000000-0005-0000-0000-0000D92F0000}"/>
    <cellStyle name="6_leertabellen_teil_iii 2 2 4 2 2 5" xfId="21930" xr:uid="{00000000-0005-0000-0000-0000DA2F0000}"/>
    <cellStyle name="6_leertabellen_teil_iii 2 2 4 2 2 5 2" xfId="36245" xr:uid="{00000000-0005-0000-0000-0000DB2F0000}"/>
    <cellStyle name="6_leertabellen_teil_iii 2 2 4 2 2 6" xfId="29086" xr:uid="{00000000-0005-0000-0000-0000DC2F0000}"/>
    <cellStyle name="6_leertabellen_teil_iii 2 2 4 2 3" xfId="15406" xr:uid="{00000000-0005-0000-0000-0000DD2F0000}"/>
    <cellStyle name="6_leertabellen_teil_iii 2 2 4 2 3 2" xfId="22565" xr:uid="{00000000-0005-0000-0000-0000DE2F0000}"/>
    <cellStyle name="6_leertabellen_teil_iii 2 2 4 2 3 2 2" xfId="36880" xr:uid="{00000000-0005-0000-0000-0000DF2F0000}"/>
    <cellStyle name="6_leertabellen_teil_iii 2 2 4 2 3 3" xfId="29721" xr:uid="{00000000-0005-0000-0000-0000E02F0000}"/>
    <cellStyle name="6_leertabellen_teil_iii 2 2 4 2 4" xfId="17760" xr:uid="{00000000-0005-0000-0000-0000E12F0000}"/>
    <cellStyle name="6_leertabellen_teil_iii 2 2 4 2 4 2" xfId="24897" xr:uid="{00000000-0005-0000-0000-0000E22F0000}"/>
    <cellStyle name="6_leertabellen_teil_iii 2 2 4 2 4 2 2" xfId="39212" xr:uid="{00000000-0005-0000-0000-0000E32F0000}"/>
    <cellStyle name="6_leertabellen_teil_iii 2 2 4 2 4 3" xfId="32075" xr:uid="{00000000-0005-0000-0000-0000E42F0000}"/>
    <cellStyle name="6_leertabellen_teil_iii 2 2 5" xfId="844" xr:uid="{00000000-0005-0000-0000-0000E52F0000}"/>
    <cellStyle name="6_leertabellen_teil_iii 2 2 5 2" xfId="13038" xr:uid="{00000000-0005-0000-0000-0000E62F0000}"/>
    <cellStyle name="6_leertabellen_teil_iii 2 2 5 2 2" xfId="14156" xr:uid="{00000000-0005-0000-0000-0000E72F0000}"/>
    <cellStyle name="6_leertabellen_teil_iii 2 2 5 2 2 2" xfId="16525" xr:uid="{00000000-0005-0000-0000-0000E82F0000}"/>
    <cellStyle name="6_leertabellen_teil_iii 2 2 5 2 2 2 2" xfId="23684" xr:uid="{00000000-0005-0000-0000-0000E92F0000}"/>
    <cellStyle name="6_leertabellen_teil_iii 2 2 5 2 2 2 2 2" xfId="37999" xr:uid="{00000000-0005-0000-0000-0000EA2F0000}"/>
    <cellStyle name="6_leertabellen_teil_iii 2 2 5 2 2 2 3" xfId="30840" xr:uid="{00000000-0005-0000-0000-0000EB2F0000}"/>
    <cellStyle name="6_leertabellen_teil_iii 2 2 5 2 2 3" xfId="18879" xr:uid="{00000000-0005-0000-0000-0000EC2F0000}"/>
    <cellStyle name="6_leertabellen_teil_iii 2 2 5 2 2 3 2" xfId="26016" xr:uid="{00000000-0005-0000-0000-0000ED2F0000}"/>
    <cellStyle name="6_leertabellen_teil_iii 2 2 5 2 2 3 2 2" xfId="40331" xr:uid="{00000000-0005-0000-0000-0000EE2F0000}"/>
    <cellStyle name="6_leertabellen_teil_iii 2 2 5 2 2 3 3" xfId="33194" xr:uid="{00000000-0005-0000-0000-0000EF2F0000}"/>
    <cellStyle name="6_leertabellen_teil_iii 2 2 5 2 2 4" xfId="20213" xr:uid="{00000000-0005-0000-0000-0000F02F0000}"/>
    <cellStyle name="6_leertabellen_teil_iii 2 2 5 2 2 4 2" xfId="27350" xr:uid="{00000000-0005-0000-0000-0000F12F0000}"/>
    <cellStyle name="6_leertabellen_teil_iii 2 2 5 2 2 4 2 2" xfId="41665" xr:uid="{00000000-0005-0000-0000-0000F22F0000}"/>
    <cellStyle name="6_leertabellen_teil_iii 2 2 5 2 2 4 3" xfId="34528" xr:uid="{00000000-0005-0000-0000-0000F32F0000}"/>
    <cellStyle name="6_leertabellen_teil_iii 2 2 5 2 2 5" xfId="21428" xr:uid="{00000000-0005-0000-0000-0000F42F0000}"/>
    <cellStyle name="6_leertabellen_teil_iii 2 2 5 2 2 5 2" xfId="35743" xr:uid="{00000000-0005-0000-0000-0000F52F0000}"/>
    <cellStyle name="6_leertabellen_teil_iii 2 2 5 2 2 6" xfId="28565" xr:uid="{00000000-0005-0000-0000-0000F62F0000}"/>
    <cellStyle name="6_leertabellen_teil_iii 2 2 5 2 3" xfId="15407" xr:uid="{00000000-0005-0000-0000-0000F72F0000}"/>
    <cellStyle name="6_leertabellen_teil_iii 2 2 5 2 3 2" xfId="22566" xr:uid="{00000000-0005-0000-0000-0000F82F0000}"/>
    <cellStyle name="6_leertabellen_teil_iii 2 2 5 2 3 2 2" xfId="36881" xr:uid="{00000000-0005-0000-0000-0000F92F0000}"/>
    <cellStyle name="6_leertabellen_teil_iii 2 2 5 2 3 3" xfId="29722" xr:uid="{00000000-0005-0000-0000-0000FA2F0000}"/>
    <cellStyle name="6_leertabellen_teil_iii 2 2 5 2 4" xfId="17761" xr:uid="{00000000-0005-0000-0000-0000FB2F0000}"/>
    <cellStyle name="6_leertabellen_teil_iii 2 2 5 2 4 2" xfId="24898" xr:uid="{00000000-0005-0000-0000-0000FC2F0000}"/>
    <cellStyle name="6_leertabellen_teil_iii 2 2 5 2 4 2 2" xfId="39213" xr:uid="{00000000-0005-0000-0000-0000FD2F0000}"/>
    <cellStyle name="6_leertabellen_teil_iii 2 2 5 2 4 3" xfId="32076" xr:uid="{00000000-0005-0000-0000-0000FE2F0000}"/>
    <cellStyle name="6_leertabellen_teil_iii 2 2 6" xfId="13034" xr:uid="{00000000-0005-0000-0000-0000FF2F0000}"/>
    <cellStyle name="6_leertabellen_teil_iii 2 2 6 2" xfId="14154" xr:uid="{00000000-0005-0000-0000-000000300000}"/>
    <cellStyle name="6_leertabellen_teil_iii 2 2 6 2 2" xfId="16523" xr:uid="{00000000-0005-0000-0000-000001300000}"/>
    <cellStyle name="6_leertabellen_teil_iii 2 2 6 2 2 2" xfId="23682" xr:uid="{00000000-0005-0000-0000-000002300000}"/>
    <cellStyle name="6_leertabellen_teil_iii 2 2 6 2 2 2 2" xfId="37997" xr:uid="{00000000-0005-0000-0000-000003300000}"/>
    <cellStyle name="6_leertabellen_teil_iii 2 2 6 2 2 3" xfId="30838" xr:uid="{00000000-0005-0000-0000-000004300000}"/>
    <cellStyle name="6_leertabellen_teil_iii 2 2 6 2 3" xfId="18877" xr:uid="{00000000-0005-0000-0000-000005300000}"/>
    <cellStyle name="6_leertabellen_teil_iii 2 2 6 2 3 2" xfId="26014" xr:uid="{00000000-0005-0000-0000-000006300000}"/>
    <cellStyle name="6_leertabellen_teil_iii 2 2 6 2 3 2 2" xfId="40329" xr:uid="{00000000-0005-0000-0000-000007300000}"/>
    <cellStyle name="6_leertabellen_teil_iii 2 2 6 2 3 3" xfId="33192" xr:uid="{00000000-0005-0000-0000-000008300000}"/>
    <cellStyle name="6_leertabellen_teil_iii 2 2 6 2 4" xfId="20211" xr:uid="{00000000-0005-0000-0000-000009300000}"/>
    <cellStyle name="6_leertabellen_teil_iii 2 2 6 2 4 2" xfId="27348" xr:uid="{00000000-0005-0000-0000-00000A300000}"/>
    <cellStyle name="6_leertabellen_teil_iii 2 2 6 2 4 2 2" xfId="41663" xr:uid="{00000000-0005-0000-0000-00000B300000}"/>
    <cellStyle name="6_leertabellen_teil_iii 2 2 6 2 4 3" xfId="34526" xr:uid="{00000000-0005-0000-0000-00000C300000}"/>
    <cellStyle name="6_leertabellen_teil_iii 2 2 6 2 5" xfId="21426" xr:uid="{00000000-0005-0000-0000-00000D300000}"/>
    <cellStyle name="6_leertabellen_teil_iii 2 2 6 2 5 2" xfId="35741" xr:uid="{00000000-0005-0000-0000-00000E300000}"/>
    <cellStyle name="6_leertabellen_teil_iii 2 2 6 2 6" xfId="28563" xr:uid="{00000000-0005-0000-0000-00000F300000}"/>
    <cellStyle name="6_leertabellen_teil_iii 2 2 6 3" xfId="15403" xr:uid="{00000000-0005-0000-0000-000010300000}"/>
    <cellStyle name="6_leertabellen_teil_iii 2 2 6 3 2" xfId="22562" xr:uid="{00000000-0005-0000-0000-000011300000}"/>
    <cellStyle name="6_leertabellen_teil_iii 2 2 6 3 2 2" xfId="36877" xr:uid="{00000000-0005-0000-0000-000012300000}"/>
    <cellStyle name="6_leertabellen_teil_iii 2 2 6 3 3" xfId="29718" xr:uid="{00000000-0005-0000-0000-000013300000}"/>
    <cellStyle name="6_leertabellen_teil_iii 2 2 6 4" xfId="17757" xr:uid="{00000000-0005-0000-0000-000014300000}"/>
    <cellStyle name="6_leertabellen_teil_iii 2 2 6 4 2" xfId="24894" xr:uid="{00000000-0005-0000-0000-000015300000}"/>
    <cellStyle name="6_leertabellen_teil_iii 2 2 6 4 2 2" xfId="39209" xr:uid="{00000000-0005-0000-0000-000016300000}"/>
    <cellStyle name="6_leertabellen_teil_iii 2 2 6 4 3" xfId="32072" xr:uid="{00000000-0005-0000-0000-000017300000}"/>
    <cellStyle name="6_leertabellen_teil_iii 2 3" xfId="845" xr:uid="{00000000-0005-0000-0000-000018300000}"/>
    <cellStyle name="6_leertabellen_teil_iii 2 3 2" xfId="13039" xr:uid="{00000000-0005-0000-0000-000019300000}"/>
    <cellStyle name="6_leertabellen_teil_iii 2 3 2 2" xfId="14760" xr:uid="{00000000-0005-0000-0000-00001A300000}"/>
    <cellStyle name="6_leertabellen_teil_iii 2 3 2 2 2" xfId="17123" xr:uid="{00000000-0005-0000-0000-00001B300000}"/>
    <cellStyle name="6_leertabellen_teil_iii 2 3 2 2 2 2" xfId="24260" xr:uid="{00000000-0005-0000-0000-00001C300000}"/>
    <cellStyle name="6_leertabellen_teil_iii 2 3 2 2 2 2 2" xfId="38575" xr:uid="{00000000-0005-0000-0000-00001D300000}"/>
    <cellStyle name="6_leertabellen_teil_iii 2 3 2 2 2 3" xfId="31438" xr:uid="{00000000-0005-0000-0000-00001E300000}"/>
    <cellStyle name="6_leertabellen_teil_iii 2 3 2 2 3" xfId="19477" xr:uid="{00000000-0005-0000-0000-00001F300000}"/>
    <cellStyle name="6_leertabellen_teil_iii 2 3 2 2 3 2" xfId="26614" xr:uid="{00000000-0005-0000-0000-000020300000}"/>
    <cellStyle name="6_leertabellen_teil_iii 2 3 2 2 3 2 2" xfId="40929" xr:uid="{00000000-0005-0000-0000-000021300000}"/>
    <cellStyle name="6_leertabellen_teil_iii 2 3 2 2 3 3" xfId="33792" xr:uid="{00000000-0005-0000-0000-000022300000}"/>
    <cellStyle name="6_leertabellen_teil_iii 2 3 2 2 4" xfId="20753" xr:uid="{00000000-0005-0000-0000-000023300000}"/>
    <cellStyle name="6_leertabellen_teil_iii 2 3 2 2 4 2" xfId="27890" xr:uid="{00000000-0005-0000-0000-000024300000}"/>
    <cellStyle name="6_leertabellen_teil_iii 2 3 2 2 4 2 2" xfId="42205" xr:uid="{00000000-0005-0000-0000-000025300000}"/>
    <cellStyle name="6_leertabellen_teil_iii 2 3 2 2 4 3" xfId="35068" xr:uid="{00000000-0005-0000-0000-000026300000}"/>
    <cellStyle name="6_leertabellen_teil_iii 2 3 2 2 5" xfId="21929" xr:uid="{00000000-0005-0000-0000-000027300000}"/>
    <cellStyle name="6_leertabellen_teil_iii 2 3 2 2 5 2" xfId="36244" xr:uid="{00000000-0005-0000-0000-000028300000}"/>
    <cellStyle name="6_leertabellen_teil_iii 2 3 2 2 6" xfId="29085" xr:uid="{00000000-0005-0000-0000-000029300000}"/>
    <cellStyle name="6_leertabellen_teil_iii 2 3 2 3" xfId="15408" xr:uid="{00000000-0005-0000-0000-00002A300000}"/>
    <cellStyle name="6_leertabellen_teil_iii 2 3 2 3 2" xfId="22567" xr:uid="{00000000-0005-0000-0000-00002B300000}"/>
    <cellStyle name="6_leertabellen_teil_iii 2 3 2 3 2 2" xfId="36882" xr:uid="{00000000-0005-0000-0000-00002C300000}"/>
    <cellStyle name="6_leertabellen_teil_iii 2 3 2 3 3" xfId="29723" xr:uid="{00000000-0005-0000-0000-00002D300000}"/>
    <cellStyle name="6_leertabellen_teil_iii 2 3 2 4" xfId="17762" xr:uid="{00000000-0005-0000-0000-00002E300000}"/>
    <cellStyle name="6_leertabellen_teil_iii 2 3 2 4 2" xfId="24899" xr:uid="{00000000-0005-0000-0000-00002F300000}"/>
    <cellStyle name="6_leertabellen_teil_iii 2 3 2 4 2 2" xfId="39214" xr:uid="{00000000-0005-0000-0000-000030300000}"/>
    <cellStyle name="6_leertabellen_teil_iii 2 3 2 4 3" xfId="32077" xr:uid="{00000000-0005-0000-0000-000031300000}"/>
    <cellStyle name="6_leertabellen_teil_iii 2 4" xfId="846" xr:uid="{00000000-0005-0000-0000-000032300000}"/>
    <cellStyle name="6_leertabellen_teil_iii 2 4 2" xfId="13040" xr:uid="{00000000-0005-0000-0000-000033300000}"/>
    <cellStyle name="6_leertabellen_teil_iii 2 4 2 2" xfId="14157" xr:uid="{00000000-0005-0000-0000-000034300000}"/>
    <cellStyle name="6_leertabellen_teil_iii 2 4 2 2 2" xfId="16526" xr:uid="{00000000-0005-0000-0000-000035300000}"/>
    <cellStyle name="6_leertabellen_teil_iii 2 4 2 2 2 2" xfId="23685" xr:uid="{00000000-0005-0000-0000-000036300000}"/>
    <cellStyle name="6_leertabellen_teil_iii 2 4 2 2 2 2 2" xfId="38000" xr:uid="{00000000-0005-0000-0000-000037300000}"/>
    <cellStyle name="6_leertabellen_teil_iii 2 4 2 2 2 3" xfId="30841" xr:uid="{00000000-0005-0000-0000-000038300000}"/>
    <cellStyle name="6_leertabellen_teil_iii 2 4 2 2 3" xfId="18880" xr:uid="{00000000-0005-0000-0000-000039300000}"/>
    <cellStyle name="6_leertabellen_teil_iii 2 4 2 2 3 2" xfId="26017" xr:uid="{00000000-0005-0000-0000-00003A300000}"/>
    <cellStyle name="6_leertabellen_teil_iii 2 4 2 2 3 2 2" xfId="40332" xr:uid="{00000000-0005-0000-0000-00003B300000}"/>
    <cellStyle name="6_leertabellen_teil_iii 2 4 2 2 3 3" xfId="33195" xr:uid="{00000000-0005-0000-0000-00003C300000}"/>
    <cellStyle name="6_leertabellen_teil_iii 2 4 2 2 4" xfId="20214" xr:uid="{00000000-0005-0000-0000-00003D300000}"/>
    <cellStyle name="6_leertabellen_teil_iii 2 4 2 2 4 2" xfId="27351" xr:uid="{00000000-0005-0000-0000-00003E300000}"/>
    <cellStyle name="6_leertabellen_teil_iii 2 4 2 2 4 2 2" xfId="41666" xr:uid="{00000000-0005-0000-0000-00003F300000}"/>
    <cellStyle name="6_leertabellen_teil_iii 2 4 2 2 4 3" xfId="34529" xr:uid="{00000000-0005-0000-0000-000040300000}"/>
    <cellStyle name="6_leertabellen_teil_iii 2 4 2 2 5" xfId="21429" xr:uid="{00000000-0005-0000-0000-000041300000}"/>
    <cellStyle name="6_leertabellen_teil_iii 2 4 2 2 5 2" xfId="35744" xr:uid="{00000000-0005-0000-0000-000042300000}"/>
    <cellStyle name="6_leertabellen_teil_iii 2 4 2 2 6" xfId="28566" xr:uid="{00000000-0005-0000-0000-000043300000}"/>
    <cellStyle name="6_leertabellen_teil_iii 2 4 2 3" xfId="15409" xr:uid="{00000000-0005-0000-0000-000044300000}"/>
    <cellStyle name="6_leertabellen_teil_iii 2 4 2 3 2" xfId="22568" xr:uid="{00000000-0005-0000-0000-000045300000}"/>
    <cellStyle name="6_leertabellen_teil_iii 2 4 2 3 2 2" xfId="36883" xr:uid="{00000000-0005-0000-0000-000046300000}"/>
    <cellStyle name="6_leertabellen_teil_iii 2 4 2 3 3" xfId="29724" xr:uid="{00000000-0005-0000-0000-000047300000}"/>
    <cellStyle name="6_leertabellen_teil_iii 2 4 2 4" xfId="17763" xr:uid="{00000000-0005-0000-0000-000048300000}"/>
    <cellStyle name="6_leertabellen_teil_iii 2 4 2 4 2" xfId="24900" xr:uid="{00000000-0005-0000-0000-000049300000}"/>
    <cellStyle name="6_leertabellen_teil_iii 2 4 2 4 2 2" xfId="39215" xr:uid="{00000000-0005-0000-0000-00004A300000}"/>
    <cellStyle name="6_leertabellen_teil_iii 2 4 2 4 3" xfId="32078" xr:uid="{00000000-0005-0000-0000-00004B300000}"/>
    <cellStyle name="6_leertabellen_teil_iii 2 5" xfId="847" xr:uid="{00000000-0005-0000-0000-00004C300000}"/>
    <cellStyle name="6_leertabellen_teil_iii 2 5 2" xfId="13041" xr:uid="{00000000-0005-0000-0000-00004D300000}"/>
    <cellStyle name="6_leertabellen_teil_iii 2 5 2 2" xfId="14158" xr:uid="{00000000-0005-0000-0000-00004E300000}"/>
    <cellStyle name="6_leertabellen_teil_iii 2 5 2 2 2" xfId="16527" xr:uid="{00000000-0005-0000-0000-00004F300000}"/>
    <cellStyle name="6_leertabellen_teil_iii 2 5 2 2 2 2" xfId="23686" xr:uid="{00000000-0005-0000-0000-000050300000}"/>
    <cellStyle name="6_leertabellen_teil_iii 2 5 2 2 2 2 2" xfId="38001" xr:uid="{00000000-0005-0000-0000-000051300000}"/>
    <cellStyle name="6_leertabellen_teil_iii 2 5 2 2 2 3" xfId="30842" xr:uid="{00000000-0005-0000-0000-000052300000}"/>
    <cellStyle name="6_leertabellen_teil_iii 2 5 2 2 3" xfId="18881" xr:uid="{00000000-0005-0000-0000-000053300000}"/>
    <cellStyle name="6_leertabellen_teil_iii 2 5 2 2 3 2" xfId="26018" xr:uid="{00000000-0005-0000-0000-000054300000}"/>
    <cellStyle name="6_leertabellen_teil_iii 2 5 2 2 3 2 2" xfId="40333" xr:uid="{00000000-0005-0000-0000-000055300000}"/>
    <cellStyle name="6_leertabellen_teil_iii 2 5 2 2 3 3" xfId="33196" xr:uid="{00000000-0005-0000-0000-000056300000}"/>
    <cellStyle name="6_leertabellen_teil_iii 2 5 2 2 4" xfId="20215" xr:uid="{00000000-0005-0000-0000-000057300000}"/>
    <cellStyle name="6_leertabellen_teil_iii 2 5 2 2 4 2" xfId="27352" xr:uid="{00000000-0005-0000-0000-000058300000}"/>
    <cellStyle name="6_leertabellen_teil_iii 2 5 2 2 4 2 2" xfId="41667" xr:uid="{00000000-0005-0000-0000-000059300000}"/>
    <cellStyle name="6_leertabellen_teil_iii 2 5 2 2 4 3" xfId="34530" xr:uid="{00000000-0005-0000-0000-00005A300000}"/>
    <cellStyle name="6_leertabellen_teil_iii 2 5 2 2 5" xfId="21430" xr:uid="{00000000-0005-0000-0000-00005B300000}"/>
    <cellStyle name="6_leertabellen_teil_iii 2 5 2 2 5 2" xfId="35745" xr:uid="{00000000-0005-0000-0000-00005C300000}"/>
    <cellStyle name="6_leertabellen_teil_iii 2 5 2 2 6" xfId="28567" xr:uid="{00000000-0005-0000-0000-00005D300000}"/>
    <cellStyle name="6_leertabellen_teil_iii 2 5 2 3" xfId="15410" xr:uid="{00000000-0005-0000-0000-00005E300000}"/>
    <cellStyle name="6_leertabellen_teil_iii 2 5 2 3 2" xfId="22569" xr:uid="{00000000-0005-0000-0000-00005F300000}"/>
    <cellStyle name="6_leertabellen_teil_iii 2 5 2 3 2 2" xfId="36884" xr:uid="{00000000-0005-0000-0000-000060300000}"/>
    <cellStyle name="6_leertabellen_teil_iii 2 5 2 3 3" xfId="29725" xr:uid="{00000000-0005-0000-0000-000061300000}"/>
    <cellStyle name="6_leertabellen_teil_iii 2 5 2 4" xfId="17764" xr:uid="{00000000-0005-0000-0000-000062300000}"/>
    <cellStyle name="6_leertabellen_teil_iii 2 5 2 4 2" xfId="24901" xr:uid="{00000000-0005-0000-0000-000063300000}"/>
    <cellStyle name="6_leertabellen_teil_iii 2 5 2 4 2 2" xfId="39216" xr:uid="{00000000-0005-0000-0000-000064300000}"/>
    <cellStyle name="6_leertabellen_teil_iii 2 5 2 4 3" xfId="32079" xr:uid="{00000000-0005-0000-0000-000065300000}"/>
    <cellStyle name="6_leertabellen_teil_iii 2 6" xfId="848" xr:uid="{00000000-0005-0000-0000-000066300000}"/>
    <cellStyle name="6_leertabellen_teil_iii 2 6 2" xfId="13042" xr:uid="{00000000-0005-0000-0000-000067300000}"/>
    <cellStyle name="6_leertabellen_teil_iii 2 6 2 2" xfId="13713" xr:uid="{00000000-0005-0000-0000-000068300000}"/>
    <cellStyle name="6_leertabellen_teil_iii 2 6 2 2 2" xfId="16082" xr:uid="{00000000-0005-0000-0000-000069300000}"/>
    <cellStyle name="6_leertabellen_teil_iii 2 6 2 2 2 2" xfId="23241" xr:uid="{00000000-0005-0000-0000-00006A300000}"/>
    <cellStyle name="6_leertabellen_teil_iii 2 6 2 2 2 2 2" xfId="37556" xr:uid="{00000000-0005-0000-0000-00006B300000}"/>
    <cellStyle name="6_leertabellen_teil_iii 2 6 2 2 2 3" xfId="30397" xr:uid="{00000000-0005-0000-0000-00006C300000}"/>
    <cellStyle name="6_leertabellen_teil_iii 2 6 2 2 3" xfId="18436" xr:uid="{00000000-0005-0000-0000-00006D300000}"/>
    <cellStyle name="6_leertabellen_teil_iii 2 6 2 2 3 2" xfId="25573" xr:uid="{00000000-0005-0000-0000-00006E300000}"/>
    <cellStyle name="6_leertabellen_teil_iii 2 6 2 2 3 2 2" xfId="39888" xr:uid="{00000000-0005-0000-0000-00006F300000}"/>
    <cellStyle name="6_leertabellen_teil_iii 2 6 2 2 3 3" xfId="32751" xr:uid="{00000000-0005-0000-0000-000070300000}"/>
    <cellStyle name="6_leertabellen_teil_iii 2 6 2 2 4" xfId="19962" xr:uid="{00000000-0005-0000-0000-000071300000}"/>
    <cellStyle name="6_leertabellen_teil_iii 2 6 2 2 4 2" xfId="27099" xr:uid="{00000000-0005-0000-0000-000072300000}"/>
    <cellStyle name="6_leertabellen_teil_iii 2 6 2 2 4 2 2" xfId="41414" xr:uid="{00000000-0005-0000-0000-000073300000}"/>
    <cellStyle name="6_leertabellen_teil_iii 2 6 2 2 4 3" xfId="34277" xr:uid="{00000000-0005-0000-0000-000074300000}"/>
    <cellStyle name="6_leertabellen_teil_iii 2 6 2 2 5" xfId="21177" xr:uid="{00000000-0005-0000-0000-000075300000}"/>
    <cellStyle name="6_leertabellen_teil_iii 2 6 2 2 5 2" xfId="35492" xr:uid="{00000000-0005-0000-0000-000076300000}"/>
    <cellStyle name="6_leertabellen_teil_iii 2 6 2 2 6" xfId="28314" xr:uid="{00000000-0005-0000-0000-000077300000}"/>
    <cellStyle name="6_leertabellen_teil_iii 2 6 2 3" xfId="15411" xr:uid="{00000000-0005-0000-0000-000078300000}"/>
    <cellStyle name="6_leertabellen_teil_iii 2 6 2 3 2" xfId="22570" xr:uid="{00000000-0005-0000-0000-000079300000}"/>
    <cellStyle name="6_leertabellen_teil_iii 2 6 2 3 2 2" xfId="36885" xr:uid="{00000000-0005-0000-0000-00007A300000}"/>
    <cellStyle name="6_leertabellen_teil_iii 2 6 2 3 3" xfId="29726" xr:uid="{00000000-0005-0000-0000-00007B300000}"/>
    <cellStyle name="6_leertabellen_teil_iii 2 6 2 4" xfId="17765" xr:uid="{00000000-0005-0000-0000-00007C300000}"/>
    <cellStyle name="6_leertabellen_teil_iii 2 6 2 4 2" xfId="24902" xr:uid="{00000000-0005-0000-0000-00007D300000}"/>
    <cellStyle name="6_leertabellen_teil_iii 2 6 2 4 2 2" xfId="39217" xr:uid="{00000000-0005-0000-0000-00007E300000}"/>
    <cellStyle name="6_leertabellen_teil_iii 2 6 2 4 3" xfId="32080" xr:uid="{00000000-0005-0000-0000-00007F300000}"/>
    <cellStyle name="6_leertabellen_teil_iii 2 7" xfId="13033" xr:uid="{00000000-0005-0000-0000-000080300000}"/>
    <cellStyle name="6_leertabellen_teil_iii 2 7 2" xfId="14763" xr:uid="{00000000-0005-0000-0000-000081300000}"/>
    <cellStyle name="6_leertabellen_teil_iii 2 7 2 2" xfId="17126" xr:uid="{00000000-0005-0000-0000-000082300000}"/>
    <cellStyle name="6_leertabellen_teil_iii 2 7 2 2 2" xfId="24263" xr:uid="{00000000-0005-0000-0000-000083300000}"/>
    <cellStyle name="6_leertabellen_teil_iii 2 7 2 2 2 2" xfId="38578" xr:uid="{00000000-0005-0000-0000-000084300000}"/>
    <cellStyle name="6_leertabellen_teil_iii 2 7 2 2 3" xfId="31441" xr:uid="{00000000-0005-0000-0000-000085300000}"/>
    <cellStyle name="6_leertabellen_teil_iii 2 7 2 3" xfId="19480" xr:uid="{00000000-0005-0000-0000-000086300000}"/>
    <cellStyle name="6_leertabellen_teil_iii 2 7 2 3 2" xfId="26617" xr:uid="{00000000-0005-0000-0000-000087300000}"/>
    <cellStyle name="6_leertabellen_teil_iii 2 7 2 3 2 2" xfId="40932" xr:uid="{00000000-0005-0000-0000-000088300000}"/>
    <cellStyle name="6_leertabellen_teil_iii 2 7 2 3 3" xfId="33795" xr:uid="{00000000-0005-0000-0000-000089300000}"/>
    <cellStyle name="6_leertabellen_teil_iii 2 7 2 4" xfId="20756" xr:uid="{00000000-0005-0000-0000-00008A300000}"/>
    <cellStyle name="6_leertabellen_teil_iii 2 7 2 4 2" xfId="27893" xr:uid="{00000000-0005-0000-0000-00008B300000}"/>
    <cellStyle name="6_leertabellen_teil_iii 2 7 2 4 2 2" xfId="42208" xr:uid="{00000000-0005-0000-0000-00008C300000}"/>
    <cellStyle name="6_leertabellen_teil_iii 2 7 2 4 3" xfId="35071" xr:uid="{00000000-0005-0000-0000-00008D300000}"/>
    <cellStyle name="6_leertabellen_teil_iii 2 7 2 5" xfId="21932" xr:uid="{00000000-0005-0000-0000-00008E300000}"/>
    <cellStyle name="6_leertabellen_teil_iii 2 7 2 5 2" xfId="36247" xr:uid="{00000000-0005-0000-0000-00008F300000}"/>
    <cellStyle name="6_leertabellen_teil_iii 2 7 2 6" xfId="29088" xr:uid="{00000000-0005-0000-0000-000090300000}"/>
    <cellStyle name="6_leertabellen_teil_iii 2 7 3" xfId="15402" xr:uid="{00000000-0005-0000-0000-000091300000}"/>
    <cellStyle name="6_leertabellen_teil_iii 2 7 3 2" xfId="22561" xr:uid="{00000000-0005-0000-0000-000092300000}"/>
    <cellStyle name="6_leertabellen_teil_iii 2 7 3 2 2" xfId="36876" xr:uid="{00000000-0005-0000-0000-000093300000}"/>
    <cellStyle name="6_leertabellen_teil_iii 2 7 3 3" xfId="29717" xr:uid="{00000000-0005-0000-0000-000094300000}"/>
    <cellStyle name="6_leertabellen_teil_iii 2 7 4" xfId="17756" xr:uid="{00000000-0005-0000-0000-000095300000}"/>
    <cellStyle name="6_leertabellen_teil_iii 2 7 4 2" xfId="24893" xr:uid="{00000000-0005-0000-0000-000096300000}"/>
    <cellStyle name="6_leertabellen_teil_iii 2 7 4 2 2" xfId="39208" xr:uid="{00000000-0005-0000-0000-000097300000}"/>
    <cellStyle name="6_leertabellen_teil_iii 2 7 4 3" xfId="32071" xr:uid="{00000000-0005-0000-0000-000098300000}"/>
    <cellStyle name="6_leertabellen_teil_iii 3" xfId="849" xr:uid="{00000000-0005-0000-0000-000099300000}"/>
    <cellStyle name="6_leertabellen_teil_iii 3 2" xfId="850" xr:uid="{00000000-0005-0000-0000-00009A300000}"/>
    <cellStyle name="6_leertabellen_teil_iii 3 2 2" xfId="851" xr:uid="{00000000-0005-0000-0000-00009B300000}"/>
    <cellStyle name="6_leertabellen_teil_iii 3 2 2 2" xfId="13045" xr:uid="{00000000-0005-0000-0000-00009C300000}"/>
    <cellStyle name="6_leertabellen_teil_iii 3 2 2 2 2" xfId="14005" xr:uid="{00000000-0005-0000-0000-00009D300000}"/>
    <cellStyle name="6_leertabellen_teil_iii 3 2 2 2 2 2" xfId="16374" xr:uid="{00000000-0005-0000-0000-00009E300000}"/>
    <cellStyle name="6_leertabellen_teil_iii 3 2 2 2 2 2 2" xfId="23533" xr:uid="{00000000-0005-0000-0000-00009F300000}"/>
    <cellStyle name="6_leertabellen_teil_iii 3 2 2 2 2 2 2 2" xfId="37848" xr:uid="{00000000-0005-0000-0000-0000A0300000}"/>
    <cellStyle name="6_leertabellen_teil_iii 3 2 2 2 2 2 3" xfId="30689" xr:uid="{00000000-0005-0000-0000-0000A1300000}"/>
    <cellStyle name="6_leertabellen_teil_iii 3 2 2 2 2 3" xfId="18728" xr:uid="{00000000-0005-0000-0000-0000A2300000}"/>
    <cellStyle name="6_leertabellen_teil_iii 3 2 2 2 2 3 2" xfId="25865" xr:uid="{00000000-0005-0000-0000-0000A3300000}"/>
    <cellStyle name="6_leertabellen_teil_iii 3 2 2 2 2 3 2 2" xfId="40180" xr:uid="{00000000-0005-0000-0000-0000A4300000}"/>
    <cellStyle name="6_leertabellen_teil_iii 3 2 2 2 2 3 3" xfId="33043" xr:uid="{00000000-0005-0000-0000-0000A5300000}"/>
    <cellStyle name="6_leertabellen_teil_iii 3 2 2 2 2 4" xfId="20097" xr:uid="{00000000-0005-0000-0000-0000A6300000}"/>
    <cellStyle name="6_leertabellen_teil_iii 3 2 2 2 2 4 2" xfId="27234" xr:uid="{00000000-0005-0000-0000-0000A7300000}"/>
    <cellStyle name="6_leertabellen_teil_iii 3 2 2 2 2 4 2 2" xfId="41549" xr:uid="{00000000-0005-0000-0000-0000A8300000}"/>
    <cellStyle name="6_leertabellen_teil_iii 3 2 2 2 2 4 3" xfId="34412" xr:uid="{00000000-0005-0000-0000-0000A9300000}"/>
    <cellStyle name="6_leertabellen_teil_iii 3 2 2 2 2 5" xfId="21312" xr:uid="{00000000-0005-0000-0000-0000AA300000}"/>
    <cellStyle name="6_leertabellen_teil_iii 3 2 2 2 2 5 2" xfId="35627" xr:uid="{00000000-0005-0000-0000-0000AB300000}"/>
    <cellStyle name="6_leertabellen_teil_iii 3 2 2 2 2 6" xfId="28449" xr:uid="{00000000-0005-0000-0000-0000AC300000}"/>
    <cellStyle name="6_leertabellen_teil_iii 3 2 2 2 3" xfId="15414" xr:uid="{00000000-0005-0000-0000-0000AD300000}"/>
    <cellStyle name="6_leertabellen_teil_iii 3 2 2 2 3 2" xfId="22573" xr:uid="{00000000-0005-0000-0000-0000AE300000}"/>
    <cellStyle name="6_leertabellen_teil_iii 3 2 2 2 3 2 2" xfId="36888" xr:uid="{00000000-0005-0000-0000-0000AF300000}"/>
    <cellStyle name="6_leertabellen_teil_iii 3 2 2 2 3 3" xfId="29729" xr:uid="{00000000-0005-0000-0000-0000B0300000}"/>
    <cellStyle name="6_leertabellen_teil_iii 3 2 2 2 4" xfId="17768" xr:uid="{00000000-0005-0000-0000-0000B1300000}"/>
    <cellStyle name="6_leertabellen_teil_iii 3 2 2 2 4 2" xfId="24905" xr:uid="{00000000-0005-0000-0000-0000B2300000}"/>
    <cellStyle name="6_leertabellen_teil_iii 3 2 2 2 4 2 2" xfId="39220" xr:uid="{00000000-0005-0000-0000-0000B3300000}"/>
    <cellStyle name="6_leertabellen_teil_iii 3 2 2 2 4 3" xfId="32083" xr:uid="{00000000-0005-0000-0000-0000B4300000}"/>
    <cellStyle name="6_leertabellen_teil_iii 3 2 3" xfId="852" xr:uid="{00000000-0005-0000-0000-0000B5300000}"/>
    <cellStyle name="6_leertabellen_teil_iii 3 2 3 2" xfId="13046" xr:uid="{00000000-0005-0000-0000-0000B6300000}"/>
    <cellStyle name="6_leertabellen_teil_iii 3 2 3 2 2" xfId="14756" xr:uid="{00000000-0005-0000-0000-0000B7300000}"/>
    <cellStyle name="6_leertabellen_teil_iii 3 2 3 2 2 2" xfId="17119" xr:uid="{00000000-0005-0000-0000-0000B8300000}"/>
    <cellStyle name="6_leertabellen_teil_iii 3 2 3 2 2 2 2" xfId="24256" xr:uid="{00000000-0005-0000-0000-0000B9300000}"/>
    <cellStyle name="6_leertabellen_teil_iii 3 2 3 2 2 2 2 2" xfId="38571" xr:uid="{00000000-0005-0000-0000-0000BA300000}"/>
    <cellStyle name="6_leertabellen_teil_iii 3 2 3 2 2 2 3" xfId="31434" xr:uid="{00000000-0005-0000-0000-0000BB300000}"/>
    <cellStyle name="6_leertabellen_teil_iii 3 2 3 2 2 3" xfId="19473" xr:uid="{00000000-0005-0000-0000-0000BC300000}"/>
    <cellStyle name="6_leertabellen_teil_iii 3 2 3 2 2 3 2" xfId="26610" xr:uid="{00000000-0005-0000-0000-0000BD300000}"/>
    <cellStyle name="6_leertabellen_teil_iii 3 2 3 2 2 3 2 2" xfId="40925" xr:uid="{00000000-0005-0000-0000-0000BE300000}"/>
    <cellStyle name="6_leertabellen_teil_iii 3 2 3 2 2 3 3" xfId="33788" xr:uid="{00000000-0005-0000-0000-0000BF300000}"/>
    <cellStyle name="6_leertabellen_teil_iii 3 2 3 2 2 4" xfId="20749" xr:uid="{00000000-0005-0000-0000-0000C0300000}"/>
    <cellStyle name="6_leertabellen_teil_iii 3 2 3 2 2 4 2" xfId="27886" xr:uid="{00000000-0005-0000-0000-0000C1300000}"/>
    <cellStyle name="6_leertabellen_teil_iii 3 2 3 2 2 4 2 2" xfId="42201" xr:uid="{00000000-0005-0000-0000-0000C2300000}"/>
    <cellStyle name="6_leertabellen_teil_iii 3 2 3 2 2 4 3" xfId="35064" xr:uid="{00000000-0005-0000-0000-0000C3300000}"/>
    <cellStyle name="6_leertabellen_teil_iii 3 2 3 2 2 5" xfId="21925" xr:uid="{00000000-0005-0000-0000-0000C4300000}"/>
    <cellStyle name="6_leertabellen_teil_iii 3 2 3 2 2 5 2" xfId="36240" xr:uid="{00000000-0005-0000-0000-0000C5300000}"/>
    <cellStyle name="6_leertabellen_teil_iii 3 2 3 2 2 6" xfId="29081" xr:uid="{00000000-0005-0000-0000-0000C6300000}"/>
    <cellStyle name="6_leertabellen_teil_iii 3 2 3 2 3" xfId="15415" xr:uid="{00000000-0005-0000-0000-0000C7300000}"/>
    <cellStyle name="6_leertabellen_teil_iii 3 2 3 2 3 2" xfId="22574" xr:uid="{00000000-0005-0000-0000-0000C8300000}"/>
    <cellStyle name="6_leertabellen_teil_iii 3 2 3 2 3 2 2" xfId="36889" xr:uid="{00000000-0005-0000-0000-0000C9300000}"/>
    <cellStyle name="6_leertabellen_teil_iii 3 2 3 2 3 3" xfId="29730" xr:uid="{00000000-0005-0000-0000-0000CA300000}"/>
    <cellStyle name="6_leertabellen_teil_iii 3 2 3 2 4" xfId="17769" xr:uid="{00000000-0005-0000-0000-0000CB300000}"/>
    <cellStyle name="6_leertabellen_teil_iii 3 2 3 2 4 2" xfId="24906" xr:uid="{00000000-0005-0000-0000-0000CC300000}"/>
    <cellStyle name="6_leertabellen_teil_iii 3 2 3 2 4 2 2" xfId="39221" xr:uid="{00000000-0005-0000-0000-0000CD300000}"/>
    <cellStyle name="6_leertabellen_teil_iii 3 2 3 2 4 3" xfId="32084" xr:uid="{00000000-0005-0000-0000-0000CE300000}"/>
    <cellStyle name="6_leertabellen_teil_iii 3 2 4" xfId="853" xr:uid="{00000000-0005-0000-0000-0000CF300000}"/>
    <cellStyle name="6_leertabellen_teil_iii 3 2 4 2" xfId="13047" xr:uid="{00000000-0005-0000-0000-0000D0300000}"/>
    <cellStyle name="6_leertabellen_teil_iii 3 2 4 2 2" xfId="14159" xr:uid="{00000000-0005-0000-0000-0000D1300000}"/>
    <cellStyle name="6_leertabellen_teil_iii 3 2 4 2 2 2" xfId="16528" xr:uid="{00000000-0005-0000-0000-0000D2300000}"/>
    <cellStyle name="6_leertabellen_teil_iii 3 2 4 2 2 2 2" xfId="23687" xr:uid="{00000000-0005-0000-0000-0000D3300000}"/>
    <cellStyle name="6_leertabellen_teil_iii 3 2 4 2 2 2 2 2" xfId="38002" xr:uid="{00000000-0005-0000-0000-0000D4300000}"/>
    <cellStyle name="6_leertabellen_teil_iii 3 2 4 2 2 2 3" xfId="30843" xr:uid="{00000000-0005-0000-0000-0000D5300000}"/>
    <cellStyle name="6_leertabellen_teil_iii 3 2 4 2 2 3" xfId="18882" xr:uid="{00000000-0005-0000-0000-0000D6300000}"/>
    <cellStyle name="6_leertabellen_teil_iii 3 2 4 2 2 3 2" xfId="26019" xr:uid="{00000000-0005-0000-0000-0000D7300000}"/>
    <cellStyle name="6_leertabellen_teil_iii 3 2 4 2 2 3 2 2" xfId="40334" xr:uid="{00000000-0005-0000-0000-0000D8300000}"/>
    <cellStyle name="6_leertabellen_teil_iii 3 2 4 2 2 3 3" xfId="33197" xr:uid="{00000000-0005-0000-0000-0000D9300000}"/>
    <cellStyle name="6_leertabellen_teil_iii 3 2 4 2 2 4" xfId="20216" xr:uid="{00000000-0005-0000-0000-0000DA300000}"/>
    <cellStyle name="6_leertabellen_teil_iii 3 2 4 2 2 4 2" xfId="27353" xr:uid="{00000000-0005-0000-0000-0000DB300000}"/>
    <cellStyle name="6_leertabellen_teil_iii 3 2 4 2 2 4 2 2" xfId="41668" xr:uid="{00000000-0005-0000-0000-0000DC300000}"/>
    <cellStyle name="6_leertabellen_teil_iii 3 2 4 2 2 4 3" xfId="34531" xr:uid="{00000000-0005-0000-0000-0000DD300000}"/>
    <cellStyle name="6_leertabellen_teil_iii 3 2 4 2 2 5" xfId="21431" xr:uid="{00000000-0005-0000-0000-0000DE300000}"/>
    <cellStyle name="6_leertabellen_teil_iii 3 2 4 2 2 5 2" xfId="35746" xr:uid="{00000000-0005-0000-0000-0000DF300000}"/>
    <cellStyle name="6_leertabellen_teil_iii 3 2 4 2 2 6" xfId="28568" xr:uid="{00000000-0005-0000-0000-0000E0300000}"/>
    <cellStyle name="6_leertabellen_teil_iii 3 2 4 2 3" xfId="15416" xr:uid="{00000000-0005-0000-0000-0000E1300000}"/>
    <cellStyle name="6_leertabellen_teil_iii 3 2 4 2 3 2" xfId="22575" xr:uid="{00000000-0005-0000-0000-0000E2300000}"/>
    <cellStyle name="6_leertabellen_teil_iii 3 2 4 2 3 2 2" xfId="36890" xr:uid="{00000000-0005-0000-0000-0000E3300000}"/>
    <cellStyle name="6_leertabellen_teil_iii 3 2 4 2 3 3" xfId="29731" xr:uid="{00000000-0005-0000-0000-0000E4300000}"/>
    <cellStyle name="6_leertabellen_teil_iii 3 2 4 2 4" xfId="17770" xr:uid="{00000000-0005-0000-0000-0000E5300000}"/>
    <cellStyle name="6_leertabellen_teil_iii 3 2 4 2 4 2" xfId="24907" xr:uid="{00000000-0005-0000-0000-0000E6300000}"/>
    <cellStyle name="6_leertabellen_teil_iii 3 2 4 2 4 2 2" xfId="39222" xr:uid="{00000000-0005-0000-0000-0000E7300000}"/>
    <cellStyle name="6_leertabellen_teil_iii 3 2 4 2 4 3" xfId="32085" xr:uid="{00000000-0005-0000-0000-0000E8300000}"/>
    <cellStyle name="6_leertabellen_teil_iii 3 2 5" xfId="854" xr:uid="{00000000-0005-0000-0000-0000E9300000}"/>
    <cellStyle name="6_leertabellen_teil_iii 3 2 5 2" xfId="13048" xr:uid="{00000000-0005-0000-0000-0000EA300000}"/>
    <cellStyle name="6_leertabellen_teil_iii 3 2 5 2 2" xfId="14755" xr:uid="{00000000-0005-0000-0000-0000EB300000}"/>
    <cellStyle name="6_leertabellen_teil_iii 3 2 5 2 2 2" xfId="17118" xr:uid="{00000000-0005-0000-0000-0000EC300000}"/>
    <cellStyle name="6_leertabellen_teil_iii 3 2 5 2 2 2 2" xfId="24255" xr:uid="{00000000-0005-0000-0000-0000ED300000}"/>
    <cellStyle name="6_leertabellen_teil_iii 3 2 5 2 2 2 2 2" xfId="38570" xr:uid="{00000000-0005-0000-0000-0000EE300000}"/>
    <cellStyle name="6_leertabellen_teil_iii 3 2 5 2 2 2 3" xfId="31433" xr:uid="{00000000-0005-0000-0000-0000EF300000}"/>
    <cellStyle name="6_leertabellen_teil_iii 3 2 5 2 2 3" xfId="19472" xr:uid="{00000000-0005-0000-0000-0000F0300000}"/>
    <cellStyle name="6_leertabellen_teil_iii 3 2 5 2 2 3 2" xfId="26609" xr:uid="{00000000-0005-0000-0000-0000F1300000}"/>
    <cellStyle name="6_leertabellen_teil_iii 3 2 5 2 2 3 2 2" xfId="40924" xr:uid="{00000000-0005-0000-0000-0000F2300000}"/>
    <cellStyle name="6_leertabellen_teil_iii 3 2 5 2 2 3 3" xfId="33787" xr:uid="{00000000-0005-0000-0000-0000F3300000}"/>
    <cellStyle name="6_leertabellen_teil_iii 3 2 5 2 2 4" xfId="20748" xr:uid="{00000000-0005-0000-0000-0000F4300000}"/>
    <cellStyle name="6_leertabellen_teil_iii 3 2 5 2 2 4 2" xfId="27885" xr:uid="{00000000-0005-0000-0000-0000F5300000}"/>
    <cellStyle name="6_leertabellen_teil_iii 3 2 5 2 2 4 2 2" xfId="42200" xr:uid="{00000000-0005-0000-0000-0000F6300000}"/>
    <cellStyle name="6_leertabellen_teil_iii 3 2 5 2 2 4 3" xfId="35063" xr:uid="{00000000-0005-0000-0000-0000F7300000}"/>
    <cellStyle name="6_leertabellen_teil_iii 3 2 5 2 2 5" xfId="21924" xr:uid="{00000000-0005-0000-0000-0000F8300000}"/>
    <cellStyle name="6_leertabellen_teil_iii 3 2 5 2 2 5 2" xfId="36239" xr:uid="{00000000-0005-0000-0000-0000F9300000}"/>
    <cellStyle name="6_leertabellen_teil_iii 3 2 5 2 2 6" xfId="29080" xr:uid="{00000000-0005-0000-0000-0000FA300000}"/>
    <cellStyle name="6_leertabellen_teil_iii 3 2 5 2 3" xfId="15417" xr:uid="{00000000-0005-0000-0000-0000FB300000}"/>
    <cellStyle name="6_leertabellen_teil_iii 3 2 5 2 3 2" xfId="22576" xr:uid="{00000000-0005-0000-0000-0000FC300000}"/>
    <cellStyle name="6_leertabellen_teil_iii 3 2 5 2 3 2 2" xfId="36891" xr:uid="{00000000-0005-0000-0000-0000FD300000}"/>
    <cellStyle name="6_leertabellen_teil_iii 3 2 5 2 3 3" xfId="29732" xr:uid="{00000000-0005-0000-0000-0000FE300000}"/>
    <cellStyle name="6_leertabellen_teil_iii 3 2 5 2 4" xfId="17771" xr:uid="{00000000-0005-0000-0000-0000FF300000}"/>
    <cellStyle name="6_leertabellen_teil_iii 3 2 5 2 4 2" xfId="24908" xr:uid="{00000000-0005-0000-0000-000000310000}"/>
    <cellStyle name="6_leertabellen_teil_iii 3 2 5 2 4 2 2" xfId="39223" xr:uid="{00000000-0005-0000-0000-000001310000}"/>
    <cellStyle name="6_leertabellen_teil_iii 3 2 5 2 4 3" xfId="32086" xr:uid="{00000000-0005-0000-0000-000002310000}"/>
    <cellStyle name="6_leertabellen_teil_iii 3 2 6" xfId="13044" xr:uid="{00000000-0005-0000-0000-000003310000}"/>
    <cellStyle name="6_leertabellen_teil_iii 3 2 6 2" xfId="14757" xr:uid="{00000000-0005-0000-0000-000004310000}"/>
    <cellStyle name="6_leertabellen_teil_iii 3 2 6 2 2" xfId="17120" xr:uid="{00000000-0005-0000-0000-000005310000}"/>
    <cellStyle name="6_leertabellen_teil_iii 3 2 6 2 2 2" xfId="24257" xr:uid="{00000000-0005-0000-0000-000006310000}"/>
    <cellStyle name="6_leertabellen_teil_iii 3 2 6 2 2 2 2" xfId="38572" xr:uid="{00000000-0005-0000-0000-000007310000}"/>
    <cellStyle name="6_leertabellen_teil_iii 3 2 6 2 2 3" xfId="31435" xr:uid="{00000000-0005-0000-0000-000008310000}"/>
    <cellStyle name="6_leertabellen_teil_iii 3 2 6 2 3" xfId="19474" xr:uid="{00000000-0005-0000-0000-000009310000}"/>
    <cellStyle name="6_leertabellen_teil_iii 3 2 6 2 3 2" xfId="26611" xr:uid="{00000000-0005-0000-0000-00000A310000}"/>
    <cellStyle name="6_leertabellen_teil_iii 3 2 6 2 3 2 2" xfId="40926" xr:uid="{00000000-0005-0000-0000-00000B310000}"/>
    <cellStyle name="6_leertabellen_teil_iii 3 2 6 2 3 3" xfId="33789" xr:uid="{00000000-0005-0000-0000-00000C310000}"/>
    <cellStyle name="6_leertabellen_teil_iii 3 2 6 2 4" xfId="20750" xr:uid="{00000000-0005-0000-0000-00000D310000}"/>
    <cellStyle name="6_leertabellen_teil_iii 3 2 6 2 4 2" xfId="27887" xr:uid="{00000000-0005-0000-0000-00000E310000}"/>
    <cellStyle name="6_leertabellen_teil_iii 3 2 6 2 4 2 2" xfId="42202" xr:uid="{00000000-0005-0000-0000-00000F310000}"/>
    <cellStyle name="6_leertabellen_teil_iii 3 2 6 2 4 3" xfId="35065" xr:uid="{00000000-0005-0000-0000-000010310000}"/>
    <cellStyle name="6_leertabellen_teil_iii 3 2 6 2 5" xfId="21926" xr:uid="{00000000-0005-0000-0000-000011310000}"/>
    <cellStyle name="6_leertabellen_teil_iii 3 2 6 2 5 2" xfId="36241" xr:uid="{00000000-0005-0000-0000-000012310000}"/>
    <cellStyle name="6_leertabellen_teil_iii 3 2 6 2 6" xfId="29082" xr:uid="{00000000-0005-0000-0000-000013310000}"/>
    <cellStyle name="6_leertabellen_teil_iii 3 2 6 3" xfId="15413" xr:uid="{00000000-0005-0000-0000-000014310000}"/>
    <cellStyle name="6_leertabellen_teil_iii 3 2 6 3 2" xfId="22572" xr:uid="{00000000-0005-0000-0000-000015310000}"/>
    <cellStyle name="6_leertabellen_teil_iii 3 2 6 3 2 2" xfId="36887" xr:uid="{00000000-0005-0000-0000-000016310000}"/>
    <cellStyle name="6_leertabellen_teil_iii 3 2 6 3 3" xfId="29728" xr:uid="{00000000-0005-0000-0000-000017310000}"/>
    <cellStyle name="6_leertabellen_teil_iii 3 2 6 4" xfId="17767" xr:uid="{00000000-0005-0000-0000-000018310000}"/>
    <cellStyle name="6_leertabellen_teil_iii 3 2 6 4 2" xfId="24904" xr:uid="{00000000-0005-0000-0000-000019310000}"/>
    <cellStyle name="6_leertabellen_teil_iii 3 2 6 4 2 2" xfId="39219" xr:uid="{00000000-0005-0000-0000-00001A310000}"/>
    <cellStyle name="6_leertabellen_teil_iii 3 2 6 4 3" xfId="32082" xr:uid="{00000000-0005-0000-0000-00001B310000}"/>
    <cellStyle name="6_leertabellen_teil_iii 3 3" xfId="855" xr:uid="{00000000-0005-0000-0000-00001C310000}"/>
    <cellStyle name="6_leertabellen_teil_iii 3 3 2" xfId="13049" xr:uid="{00000000-0005-0000-0000-00001D310000}"/>
    <cellStyle name="6_leertabellen_teil_iii 3 3 2 2" xfId="13876" xr:uid="{00000000-0005-0000-0000-00001E310000}"/>
    <cellStyle name="6_leertabellen_teil_iii 3 3 2 2 2" xfId="16245" xr:uid="{00000000-0005-0000-0000-00001F310000}"/>
    <cellStyle name="6_leertabellen_teil_iii 3 3 2 2 2 2" xfId="23404" xr:uid="{00000000-0005-0000-0000-000020310000}"/>
    <cellStyle name="6_leertabellen_teil_iii 3 3 2 2 2 2 2" xfId="37719" xr:uid="{00000000-0005-0000-0000-000021310000}"/>
    <cellStyle name="6_leertabellen_teil_iii 3 3 2 2 2 3" xfId="30560" xr:uid="{00000000-0005-0000-0000-000022310000}"/>
    <cellStyle name="6_leertabellen_teil_iii 3 3 2 2 3" xfId="18599" xr:uid="{00000000-0005-0000-0000-000023310000}"/>
    <cellStyle name="6_leertabellen_teil_iii 3 3 2 2 3 2" xfId="25736" xr:uid="{00000000-0005-0000-0000-000024310000}"/>
    <cellStyle name="6_leertabellen_teil_iii 3 3 2 2 3 2 2" xfId="40051" xr:uid="{00000000-0005-0000-0000-000025310000}"/>
    <cellStyle name="6_leertabellen_teil_iii 3 3 2 2 3 3" xfId="32914" xr:uid="{00000000-0005-0000-0000-000026310000}"/>
    <cellStyle name="6_leertabellen_teil_iii 3 3 2 2 4" xfId="20046" xr:uid="{00000000-0005-0000-0000-000027310000}"/>
    <cellStyle name="6_leertabellen_teil_iii 3 3 2 2 4 2" xfId="27183" xr:uid="{00000000-0005-0000-0000-000028310000}"/>
    <cellStyle name="6_leertabellen_teil_iii 3 3 2 2 4 2 2" xfId="41498" xr:uid="{00000000-0005-0000-0000-000029310000}"/>
    <cellStyle name="6_leertabellen_teil_iii 3 3 2 2 4 3" xfId="34361" xr:uid="{00000000-0005-0000-0000-00002A310000}"/>
    <cellStyle name="6_leertabellen_teil_iii 3 3 2 2 5" xfId="21261" xr:uid="{00000000-0005-0000-0000-00002B310000}"/>
    <cellStyle name="6_leertabellen_teil_iii 3 3 2 2 5 2" xfId="35576" xr:uid="{00000000-0005-0000-0000-00002C310000}"/>
    <cellStyle name="6_leertabellen_teil_iii 3 3 2 2 6" xfId="28398" xr:uid="{00000000-0005-0000-0000-00002D310000}"/>
    <cellStyle name="6_leertabellen_teil_iii 3 3 2 3" xfId="15418" xr:uid="{00000000-0005-0000-0000-00002E310000}"/>
    <cellStyle name="6_leertabellen_teil_iii 3 3 2 3 2" xfId="22577" xr:uid="{00000000-0005-0000-0000-00002F310000}"/>
    <cellStyle name="6_leertabellen_teil_iii 3 3 2 3 2 2" xfId="36892" xr:uid="{00000000-0005-0000-0000-000030310000}"/>
    <cellStyle name="6_leertabellen_teil_iii 3 3 2 3 3" xfId="29733" xr:uid="{00000000-0005-0000-0000-000031310000}"/>
    <cellStyle name="6_leertabellen_teil_iii 3 3 2 4" xfId="17772" xr:uid="{00000000-0005-0000-0000-000032310000}"/>
    <cellStyle name="6_leertabellen_teil_iii 3 3 2 4 2" xfId="24909" xr:uid="{00000000-0005-0000-0000-000033310000}"/>
    <cellStyle name="6_leertabellen_teil_iii 3 3 2 4 2 2" xfId="39224" xr:uid="{00000000-0005-0000-0000-000034310000}"/>
    <cellStyle name="6_leertabellen_teil_iii 3 3 2 4 3" xfId="32087" xr:uid="{00000000-0005-0000-0000-000035310000}"/>
    <cellStyle name="6_leertabellen_teil_iii 3 4" xfId="856" xr:uid="{00000000-0005-0000-0000-000036310000}"/>
    <cellStyle name="6_leertabellen_teil_iii 3 4 2" xfId="13050" xr:uid="{00000000-0005-0000-0000-000037310000}"/>
    <cellStyle name="6_leertabellen_teil_iii 3 4 2 2" xfId="14754" xr:uid="{00000000-0005-0000-0000-000038310000}"/>
    <cellStyle name="6_leertabellen_teil_iii 3 4 2 2 2" xfId="17117" xr:uid="{00000000-0005-0000-0000-000039310000}"/>
    <cellStyle name="6_leertabellen_teil_iii 3 4 2 2 2 2" xfId="24254" xr:uid="{00000000-0005-0000-0000-00003A310000}"/>
    <cellStyle name="6_leertabellen_teil_iii 3 4 2 2 2 2 2" xfId="38569" xr:uid="{00000000-0005-0000-0000-00003B310000}"/>
    <cellStyle name="6_leertabellen_teil_iii 3 4 2 2 2 3" xfId="31432" xr:uid="{00000000-0005-0000-0000-00003C310000}"/>
    <cellStyle name="6_leertabellen_teil_iii 3 4 2 2 3" xfId="19471" xr:uid="{00000000-0005-0000-0000-00003D310000}"/>
    <cellStyle name="6_leertabellen_teil_iii 3 4 2 2 3 2" xfId="26608" xr:uid="{00000000-0005-0000-0000-00003E310000}"/>
    <cellStyle name="6_leertabellen_teil_iii 3 4 2 2 3 2 2" xfId="40923" xr:uid="{00000000-0005-0000-0000-00003F310000}"/>
    <cellStyle name="6_leertabellen_teil_iii 3 4 2 2 3 3" xfId="33786" xr:uid="{00000000-0005-0000-0000-000040310000}"/>
    <cellStyle name="6_leertabellen_teil_iii 3 4 2 2 4" xfId="20747" xr:uid="{00000000-0005-0000-0000-000041310000}"/>
    <cellStyle name="6_leertabellen_teil_iii 3 4 2 2 4 2" xfId="27884" xr:uid="{00000000-0005-0000-0000-000042310000}"/>
    <cellStyle name="6_leertabellen_teil_iii 3 4 2 2 4 2 2" xfId="42199" xr:uid="{00000000-0005-0000-0000-000043310000}"/>
    <cellStyle name="6_leertabellen_teil_iii 3 4 2 2 4 3" xfId="35062" xr:uid="{00000000-0005-0000-0000-000044310000}"/>
    <cellStyle name="6_leertabellen_teil_iii 3 4 2 2 5" xfId="21923" xr:uid="{00000000-0005-0000-0000-000045310000}"/>
    <cellStyle name="6_leertabellen_teil_iii 3 4 2 2 5 2" xfId="36238" xr:uid="{00000000-0005-0000-0000-000046310000}"/>
    <cellStyle name="6_leertabellen_teil_iii 3 4 2 2 6" xfId="29079" xr:uid="{00000000-0005-0000-0000-000047310000}"/>
    <cellStyle name="6_leertabellen_teil_iii 3 4 2 3" xfId="15419" xr:uid="{00000000-0005-0000-0000-000048310000}"/>
    <cellStyle name="6_leertabellen_teil_iii 3 4 2 3 2" xfId="22578" xr:uid="{00000000-0005-0000-0000-000049310000}"/>
    <cellStyle name="6_leertabellen_teil_iii 3 4 2 3 2 2" xfId="36893" xr:uid="{00000000-0005-0000-0000-00004A310000}"/>
    <cellStyle name="6_leertabellen_teil_iii 3 4 2 3 3" xfId="29734" xr:uid="{00000000-0005-0000-0000-00004B310000}"/>
    <cellStyle name="6_leertabellen_teil_iii 3 4 2 4" xfId="17773" xr:uid="{00000000-0005-0000-0000-00004C310000}"/>
    <cellStyle name="6_leertabellen_teil_iii 3 4 2 4 2" xfId="24910" xr:uid="{00000000-0005-0000-0000-00004D310000}"/>
    <cellStyle name="6_leertabellen_teil_iii 3 4 2 4 2 2" xfId="39225" xr:uid="{00000000-0005-0000-0000-00004E310000}"/>
    <cellStyle name="6_leertabellen_teil_iii 3 4 2 4 3" xfId="32088" xr:uid="{00000000-0005-0000-0000-00004F310000}"/>
    <cellStyle name="6_leertabellen_teil_iii 3 5" xfId="857" xr:uid="{00000000-0005-0000-0000-000050310000}"/>
    <cellStyle name="6_leertabellen_teil_iii 3 5 2" xfId="13051" xr:uid="{00000000-0005-0000-0000-000051310000}"/>
    <cellStyle name="6_leertabellen_teil_iii 3 5 2 2" xfId="14523" xr:uid="{00000000-0005-0000-0000-000052310000}"/>
    <cellStyle name="6_leertabellen_teil_iii 3 5 2 2 2" xfId="16892" xr:uid="{00000000-0005-0000-0000-000053310000}"/>
    <cellStyle name="6_leertabellen_teil_iii 3 5 2 2 2 2" xfId="24051" xr:uid="{00000000-0005-0000-0000-000054310000}"/>
    <cellStyle name="6_leertabellen_teil_iii 3 5 2 2 2 2 2" xfId="38366" xr:uid="{00000000-0005-0000-0000-000055310000}"/>
    <cellStyle name="6_leertabellen_teil_iii 3 5 2 2 2 3" xfId="31207" xr:uid="{00000000-0005-0000-0000-000056310000}"/>
    <cellStyle name="6_leertabellen_teil_iii 3 5 2 2 3" xfId="19246" xr:uid="{00000000-0005-0000-0000-000057310000}"/>
    <cellStyle name="6_leertabellen_teil_iii 3 5 2 2 3 2" xfId="26383" xr:uid="{00000000-0005-0000-0000-000058310000}"/>
    <cellStyle name="6_leertabellen_teil_iii 3 5 2 2 3 2 2" xfId="40698" xr:uid="{00000000-0005-0000-0000-000059310000}"/>
    <cellStyle name="6_leertabellen_teil_iii 3 5 2 2 3 3" xfId="33561" xr:uid="{00000000-0005-0000-0000-00005A310000}"/>
    <cellStyle name="6_leertabellen_teil_iii 3 5 2 2 4" xfId="20546" xr:uid="{00000000-0005-0000-0000-00005B310000}"/>
    <cellStyle name="6_leertabellen_teil_iii 3 5 2 2 4 2" xfId="27683" xr:uid="{00000000-0005-0000-0000-00005C310000}"/>
    <cellStyle name="6_leertabellen_teil_iii 3 5 2 2 4 2 2" xfId="41998" xr:uid="{00000000-0005-0000-0000-00005D310000}"/>
    <cellStyle name="6_leertabellen_teil_iii 3 5 2 2 4 3" xfId="34861" xr:uid="{00000000-0005-0000-0000-00005E310000}"/>
    <cellStyle name="6_leertabellen_teil_iii 3 5 2 2 5" xfId="21761" xr:uid="{00000000-0005-0000-0000-00005F310000}"/>
    <cellStyle name="6_leertabellen_teil_iii 3 5 2 2 5 2" xfId="36076" xr:uid="{00000000-0005-0000-0000-000060310000}"/>
    <cellStyle name="6_leertabellen_teil_iii 3 5 2 2 6" xfId="28898" xr:uid="{00000000-0005-0000-0000-000061310000}"/>
    <cellStyle name="6_leertabellen_teil_iii 3 5 2 3" xfId="15420" xr:uid="{00000000-0005-0000-0000-000062310000}"/>
    <cellStyle name="6_leertabellen_teil_iii 3 5 2 3 2" xfId="22579" xr:uid="{00000000-0005-0000-0000-000063310000}"/>
    <cellStyle name="6_leertabellen_teil_iii 3 5 2 3 2 2" xfId="36894" xr:uid="{00000000-0005-0000-0000-000064310000}"/>
    <cellStyle name="6_leertabellen_teil_iii 3 5 2 3 3" xfId="29735" xr:uid="{00000000-0005-0000-0000-000065310000}"/>
    <cellStyle name="6_leertabellen_teil_iii 3 5 2 4" xfId="17774" xr:uid="{00000000-0005-0000-0000-000066310000}"/>
    <cellStyle name="6_leertabellen_teil_iii 3 5 2 4 2" xfId="24911" xr:uid="{00000000-0005-0000-0000-000067310000}"/>
    <cellStyle name="6_leertabellen_teil_iii 3 5 2 4 2 2" xfId="39226" xr:uid="{00000000-0005-0000-0000-000068310000}"/>
    <cellStyle name="6_leertabellen_teil_iii 3 5 2 4 3" xfId="32089" xr:uid="{00000000-0005-0000-0000-000069310000}"/>
    <cellStyle name="6_leertabellen_teil_iii 3 6" xfId="858" xr:uid="{00000000-0005-0000-0000-00006A310000}"/>
    <cellStyle name="6_leertabellen_teil_iii 3 6 2" xfId="13052" xr:uid="{00000000-0005-0000-0000-00006B310000}"/>
    <cellStyle name="6_leertabellen_teil_iii 3 6 2 2" xfId="14749" xr:uid="{00000000-0005-0000-0000-00006C310000}"/>
    <cellStyle name="6_leertabellen_teil_iii 3 6 2 2 2" xfId="17112" xr:uid="{00000000-0005-0000-0000-00006D310000}"/>
    <cellStyle name="6_leertabellen_teil_iii 3 6 2 2 2 2" xfId="24249" xr:uid="{00000000-0005-0000-0000-00006E310000}"/>
    <cellStyle name="6_leertabellen_teil_iii 3 6 2 2 2 2 2" xfId="38564" xr:uid="{00000000-0005-0000-0000-00006F310000}"/>
    <cellStyle name="6_leertabellen_teil_iii 3 6 2 2 2 3" xfId="31427" xr:uid="{00000000-0005-0000-0000-000070310000}"/>
    <cellStyle name="6_leertabellen_teil_iii 3 6 2 2 3" xfId="19466" xr:uid="{00000000-0005-0000-0000-000071310000}"/>
    <cellStyle name="6_leertabellen_teil_iii 3 6 2 2 3 2" xfId="26603" xr:uid="{00000000-0005-0000-0000-000072310000}"/>
    <cellStyle name="6_leertabellen_teil_iii 3 6 2 2 3 2 2" xfId="40918" xr:uid="{00000000-0005-0000-0000-000073310000}"/>
    <cellStyle name="6_leertabellen_teil_iii 3 6 2 2 3 3" xfId="33781" xr:uid="{00000000-0005-0000-0000-000074310000}"/>
    <cellStyle name="6_leertabellen_teil_iii 3 6 2 2 4" xfId="20742" xr:uid="{00000000-0005-0000-0000-000075310000}"/>
    <cellStyle name="6_leertabellen_teil_iii 3 6 2 2 4 2" xfId="27879" xr:uid="{00000000-0005-0000-0000-000076310000}"/>
    <cellStyle name="6_leertabellen_teil_iii 3 6 2 2 4 2 2" xfId="42194" xr:uid="{00000000-0005-0000-0000-000077310000}"/>
    <cellStyle name="6_leertabellen_teil_iii 3 6 2 2 4 3" xfId="35057" xr:uid="{00000000-0005-0000-0000-000078310000}"/>
    <cellStyle name="6_leertabellen_teil_iii 3 6 2 2 5" xfId="21918" xr:uid="{00000000-0005-0000-0000-000079310000}"/>
    <cellStyle name="6_leertabellen_teil_iii 3 6 2 2 5 2" xfId="36233" xr:uid="{00000000-0005-0000-0000-00007A310000}"/>
    <cellStyle name="6_leertabellen_teil_iii 3 6 2 2 6" xfId="29074" xr:uid="{00000000-0005-0000-0000-00007B310000}"/>
    <cellStyle name="6_leertabellen_teil_iii 3 6 2 3" xfId="15421" xr:uid="{00000000-0005-0000-0000-00007C310000}"/>
    <cellStyle name="6_leertabellen_teil_iii 3 6 2 3 2" xfId="22580" xr:uid="{00000000-0005-0000-0000-00007D310000}"/>
    <cellStyle name="6_leertabellen_teil_iii 3 6 2 3 2 2" xfId="36895" xr:uid="{00000000-0005-0000-0000-00007E310000}"/>
    <cellStyle name="6_leertabellen_teil_iii 3 6 2 3 3" xfId="29736" xr:uid="{00000000-0005-0000-0000-00007F310000}"/>
    <cellStyle name="6_leertabellen_teil_iii 3 6 2 4" xfId="17775" xr:uid="{00000000-0005-0000-0000-000080310000}"/>
    <cellStyle name="6_leertabellen_teil_iii 3 6 2 4 2" xfId="24912" xr:uid="{00000000-0005-0000-0000-000081310000}"/>
    <cellStyle name="6_leertabellen_teil_iii 3 6 2 4 2 2" xfId="39227" xr:uid="{00000000-0005-0000-0000-000082310000}"/>
    <cellStyle name="6_leertabellen_teil_iii 3 6 2 4 3" xfId="32090" xr:uid="{00000000-0005-0000-0000-000083310000}"/>
    <cellStyle name="6_leertabellen_teil_iii 3 7" xfId="13043" xr:uid="{00000000-0005-0000-0000-000084310000}"/>
    <cellStyle name="6_leertabellen_teil_iii 3 7 2" xfId="14748" xr:uid="{00000000-0005-0000-0000-000085310000}"/>
    <cellStyle name="6_leertabellen_teil_iii 3 7 2 2" xfId="17111" xr:uid="{00000000-0005-0000-0000-000086310000}"/>
    <cellStyle name="6_leertabellen_teil_iii 3 7 2 2 2" xfId="24248" xr:uid="{00000000-0005-0000-0000-000087310000}"/>
    <cellStyle name="6_leertabellen_teil_iii 3 7 2 2 2 2" xfId="38563" xr:uid="{00000000-0005-0000-0000-000088310000}"/>
    <cellStyle name="6_leertabellen_teil_iii 3 7 2 2 3" xfId="31426" xr:uid="{00000000-0005-0000-0000-000089310000}"/>
    <cellStyle name="6_leertabellen_teil_iii 3 7 2 3" xfId="19465" xr:uid="{00000000-0005-0000-0000-00008A310000}"/>
    <cellStyle name="6_leertabellen_teil_iii 3 7 2 3 2" xfId="26602" xr:uid="{00000000-0005-0000-0000-00008B310000}"/>
    <cellStyle name="6_leertabellen_teil_iii 3 7 2 3 2 2" xfId="40917" xr:uid="{00000000-0005-0000-0000-00008C310000}"/>
    <cellStyle name="6_leertabellen_teil_iii 3 7 2 3 3" xfId="33780" xr:uid="{00000000-0005-0000-0000-00008D310000}"/>
    <cellStyle name="6_leertabellen_teil_iii 3 7 2 4" xfId="20741" xr:uid="{00000000-0005-0000-0000-00008E310000}"/>
    <cellStyle name="6_leertabellen_teil_iii 3 7 2 4 2" xfId="27878" xr:uid="{00000000-0005-0000-0000-00008F310000}"/>
    <cellStyle name="6_leertabellen_teil_iii 3 7 2 4 2 2" xfId="42193" xr:uid="{00000000-0005-0000-0000-000090310000}"/>
    <cellStyle name="6_leertabellen_teil_iii 3 7 2 4 3" xfId="35056" xr:uid="{00000000-0005-0000-0000-000091310000}"/>
    <cellStyle name="6_leertabellen_teil_iii 3 7 2 5" xfId="21917" xr:uid="{00000000-0005-0000-0000-000092310000}"/>
    <cellStyle name="6_leertabellen_teil_iii 3 7 2 5 2" xfId="36232" xr:uid="{00000000-0005-0000-0000-000093310000}"/>
    <cellStyle name="6_leertabellen_teil_iii 3 7 2 6" xfId="29073" xr:uid="{00000000-0005-0000-0000-000094310000}"/>
    <cellStyle name="6_leertabellen_teil_iii 3 7 3" xfId="15412" xr:uid="{00000000-0005-0000-0000-000095310000}"/>
    <cellStyle name="6_leertabellen_teil_iii 3 7 3 2" xfId="22571" xr:uid="{00000000-0005-0000-0000-000096310000}"/>
    <cellStyle name="6_leertabellen_teil_iii 3 7 3 2 2" xfId="36886" xr:uid="{00000000-0005-0000-0000-000097310000}"/>
    <cellStyle name="6_leertabellen_teil_iii 3 7 3 3" xfId="29727" xr:uid="{00000000-0005-0000-0000-000098310000}"/>
    <cellStyle name="6_leertabellen_teil_iii 3 7 4" xfId="17766" xr:uid="{00000000-0005-0000-0000-000099310000}"/>
    <cellStyle name="6_leertabellen_teil_iii 3 7 4 2" xfId="24903" xr:uid="{00000000-0005-0000-0000-00009A310000}"/>
    <cellStyle name="6_leertabellen_teil_iii 3 7 4 2 2" xfId="39218" xr:uid="{00000000-0005-0000-0000-00009B310000}"/>
    <cellStyle name="6_leertabellen_teil_iii 3 7 4 3" xfId="32081" xr:uid="{00000000-0005-0000-0000-00009C310000}"/>
    <cellStyle name="6_leertabellen_teil_iii 4" xfId="859" xr:uid="{00000000-0005-0000-0000-00009D310000}"/>
    <cellStyle name="6_leertabellen_teil_iii 4 2" xfId="860" xr:uid="{00000000-0005-0000-0000-00009E310000}"/>
    <cellStyle name="6_leertabellen_teil_iii 4 2 2" xfId="13054" xr:uid="{00000000-0005-0000-0000-00009F310000}"/>
    <cellStyle name="6_leertabellen_teil_iii 4 2 2 2" xfId="14517" xr:uid="{00000000-0005-0000-0000-0000A0310000}"/>
    <cellStyle name="6_leertabellen_teil_iii 4 2 2 2 2" xfId="16886" xr:uid="{00000000-0005-0000-0000-0000A1310000}"/>
    <cellStyle name="6_leertabellen_teil_iii 4 2 2 2 2 2" xfId="24045" xr:uid="{00000000-0005-0000-0000-0000A2310000}"/>
    <cellStyle name="6_leertabellen_teil_iii 4 2 2 2 2 2 2" xfId="38360" xr:uid="{00000000-0005-0000-0000-0000A3310000}"/>
    <cellStyle name="6_leertabellen_teil_iii 4 2 2 2 2 3" xfId="31201" xr:uid="{00000000-0005-0000-0000-0000A4310000}"/>
    <cellStyle name="6_leertabellen_teil_iii 4 2 2 2 3" xfId="19240" xr:uid="{00000000-0005-0000-0000-0000A5310000}"/>
    <cellStyle name="6_leertabellen_teil_iii 4 2 2 2 3 2" xfId="26377" xr:uid="{00000000-0005-0000-0000-0000A6310000}"/>
    <cellStyle name="6_leertabellen_teil_iii 4 2 2 2 3 2 2" xfId="40692" xr:uid="{00000000-0005-0000-0000-0000A7310000}"/>
    <cellStyle name="6_leertabellen_teil_iii 4 2 2 2 3 3" xfId="33555" xr:uid="{00000000-0005-0000-0000-0000A8310000}"/>
    <cellStyle name="6_leertabellen_teil_iii 4 2 2 2 4" xfId="20541" xr:uid="{00000000-0005-0000-0000-0000A9310000}"/>
    <cellStyle name="6_leertabellen_teil_iii 4 2 2 2 4 2" xfId="27678" xr:uid="{00000000-0005-0000-0000-0000AA310000}"/>
    <cellStyle name="6_leertabellen_teil_iii 4 2 2 2 4 2 2" xfId="41993" xr:uid="{00000000-0005-0000-0000-0000AB310000}"/>
    <cellStyle name="6_leertabellen_teil_iii 4 2 2 2 4 3" xfId="34856" xr:uid="{00000000-0005-0000-0000-0000AC310000}"/>
    <cellStyle name="6_leertabellen_teil_iii 4 2 2 2 5" xfId="21756" xr:uid="{00000000-0005-0000-0000-0000AD310000}"/>
    <cellStyle name="6_leertabellen_teil_iii 4 2 2 2 5 2" xfId="36071" xr:uid="{00000000-0005-0000-0000-0000AE310000}"/>
    <cellStyle name="6_leertabellen_teil_iii 4 2 2 2 6" xfId="28893" xr:uid="{00000000-0005-0000-0000-0000AF310000}"/>
    <cellStyle name="6_leertabellen_teil_iii 4 2 2 3" xfId="15423" xr:uid="{00000000-0005-0000-0000-0000B0310000}"/>
    <cellStyle name="6_leertabellen_teil_iii 4 2 2 3 2" xfId="22582" xr:uid="{00000000-0005-0000-0000-0000B1310000}"/>
    <cellStyle name="6_leertabellen_teil_iii 4 2 2 3 2 2" xfId="36897" xr:uid="{00000000-0005-0000-0000-0000B2310000}"/>
    <cellStyle name="6_leertabellen_teil_iii 4 2 2 3 3" xfId="29738" xr:uid="{00000000-0005-0000-0000-0000B3310000}"/>
    <cellStyle name="6_leertabellen_teil_iii 4 2 2 4" xfId="17777" xr:uid="{00000000-0005-0000-0000-0000B4310000}"/>
    <cellStyle name="6_leertabellen_teil_iii 4 2 2 4 2" xfId="24914" xr:uid="{00000000-0005-0000-0000-0000B5310000}"/>
    <cellStyle name="6_leertabellen_teil_iii 4 2 2 4 2 2" xfId="39229" xr:uid="{00000000-0005-0000-0000-0000B6310000}"/>
    <cellStyle name="6_leertabellen_teil_iii 4 2 2 4 3" xfId="32092" xr:uid="{00000000-0005-0000-0000-0000B7310000}"/>
    <cellStyle name="6_leertabellen_teil_iii 4 3" xfId="861" xr:uid="{00000000-0005-0000-0000-0000B8310000}"/>
    <cellStyle name="6_leertabellen_teil_iii 4 3 2" xfId="13055" xr:uid="{00000000-0005-0000-0000-0000B9310000}"/>
    <cellStyle name="6_leertabellen_teil_iii 4 3 2 2" xfId="14752" xr:uid="{00000000-0005-0000-0000-0000BA310000}"/>
    <cellStyle name="6_leertabellen_teil_iii 4 3 2 2 2" xfId="17115" xr:uid="{00000000-0005-0000-0000-0000BB310000}"/>
    <cellStyle name="6_leertabellen_teil_iii 4 3 2 2 2 2" xfId="24252" xr:uid="{00000000-0005-0000-0000-0000BC310000}"/>
    <cellStyle name="6_leertabellen_teil_iii 4 3 2 2 2 2 2" xfId="38567" xr:uid="{00000000-0005-0000-0000-0000BD310000}"/>
    <cellStyle name="6_leertabellen_teil_iii 4 3 2 2 2 3" xfId="31430" xr:uid="{00000000-0005-0000-0000-0000BE310000}"/>
    <cellStyle name="6_leertabellen_teil_iii 4 3 2 2 3" xfId="19469" xr:uid="{00000000-0005-0000-0000-0000BF310000}"/>
    <cellStyle name="6_leertabellen_teil_iii 4 3 2 2 3 2" xfId="26606" xr:uid="{00000000-0005-0000-0000-0000C0310000}"/>
    <cellStyle name="6_leertabellen_teil_iii 4 3 2 2 3 2 2" xfId="40921" xr:uid="{00000000-0005-0000-0000-0000C1310000}"/>
    <cellStyle name="6_leertabellen_teil_iii 4 3 2 2 3 3" xfId="33784" xr:uid="{00000000-0005-0000-0000-0000C2310000}"/>
    <cellStyle name="6_leertabellen_teil_iii 4 3 2 2 4" xfId="20745" xr:uid="{00000000-0005-0000-0000-0000C3310000}"/>
    <cellStyle name="6_leertabellen_teil_iii 4 3 2 2 4 2" xfId="27882" xr:uid="{00000000-0005-0000-0000-0000C4310000}"/>
    <cellStyle name="6_leertabellen_teil_iii 4 3 2 2 4 2 2" xfId="42197" xr:uid="{00000000-0005-0000-0000-0000C5310000}"/>
    <cellStyle name="6_leertabellen_teil_iii 4 3 2 2 4 3" xfId="35060" xr:uid="{00000000-0005-0000-0000-0000C6310000}"/>
    <cellStyle name="6_leertabellen_teil_iii 4 3 2 2 5" xfId="21921" xr:uid="{00000000-0005-0000-0000-0000C7310000}"/>
    <cellStyle name="6_leertabellen_teil_iii 4 3 2 2 5 2" xfId="36236" xr:uid="{00000000-0005-0000-0000-0000C8310000}"/>
    <cellStyle name="6_leertabellen_teil_iii 4 3 2 2 6" xfId="29077" xr:uid="{00000000-0005-0000-0000-0000C9310000}"/>
    <cellStyle name="6_leertabellen_teil_iii 4 3 2 3" xfId="15424" xr:uid="{00000000-0005-0000-0000-0000CA310000}"/>
    <cellStyle name="6_leertabellen_teil_iii 4 3 2 3 2" xfId="22583" xr:uid="{00000000-0005-0000-0000-0000CB310000}"/>
    <cellStyle name="6_leertabellen_teil_iii 4 3 2 3 2 2" xfId="36898" xr:uid="{00000000-0005-0000-0000-0000CC310000}"/>
    <cellStyle name="6_leertabellen_teil_iii 4 3 2 3 3" xfId="29739" xr:uid="{00000000-0005-0000-0000-0000CD310000}"/>
    <cellStyle name="6_leertabellen_teil_iii 4 3 2 4" xfId="17778" xr:uid="{00000000-0005-0000-0000-0000CE310000}"/>
    <cellStyle name="6_leertabellen_teil_iii 4 3 2 4 2" xfId="24915" xr:uid="{00000000-0005-0000-0000-0000CF310000}"/>
    <cellStyle name="6_leertabellen_teil_iii 4 3 2 4 2 2" xfId="39230" xr:uid="{00000000-0005-0000-0000-0000D0310000}"/>
    <cellStyle name="6_leertabellen_teil_iii 4 3 2 4 3" xfId="32093" xr:uid="{00000000-0005-0000-0000-0000D1310000}"/>
    <cellStyle name="6_leertabellen_teil_iii 4 4" xfId="862" xr:uid="{00000000-0005-0000-0000-0000D2310000}"/>
    <cellStyle name="6_leertabellen_teil_iii 4 4 2" xfId="13056" xr:uid="{00000000-0005-0000-0000-0000D3310000}"/>
    <cellStyle name="6_leertabellen_teil_iii 4 4 2 2" xfId="14478" xr:uid="{00000000-0005-0000-0000-0000D4310000}"/>
    <cellStyle name="6_leertabellen_teil_iii 4 4 2 2 2" xfId="16847" xr:uid="{00000000-0005-0000-0000-0000D5310000}"/>
    <cellStyle name="6_leertabellen_teil_iii 4 4 2 2 2 2" xfId="24006" xr:uid="{00000000-0005-0000-0000-0000D6310000}"/>
    <cellStyle name="6_leertabellen_teil_iii 4 4 2 2 2 2 2" xfId="38321" xr:uid="{00000000-0005-0000-0000-0000D7310000}"/>
    <cellStyle name="6_leertabellen_teil_iii 4 4 2 2 2 3" xfId="31162" xr:uid="{00000000-0005-0000-0000-0000D8310000}"/>
    <cellStyle name="6_leertabellen_teil_iii 4 4 2 2 3" xfId="19201" xr:uid="{00000000-0005-0000-0000-0000D9310000}"/>
    <cellStyle name="6_leertabellen_teil_iii 4 4 2 2 3 2" xfId="26338" xr:uid="{00000000-0005-0000-0000-0000DA310000}"/>
    <cellStyle name="6_leertabellen_teil_iii 4 4 2 2 3 2 2" xfId="40653" xr:uid="{00000000-0005-0000-0000-0000DB310000}"/>
    <cellStyle name="6_leertabellen_teil_iii 4 4 2 2 3 3" xfId="33516" xr:uid="{00000000-0005-0000-0000-0000DC310000}"/>
    <cellStyle name="6_leertabellen_teil_iii 4 4 2 2 4" xfId="20508" xr:uid="{00000000-0005-0000-0000-0000DD310000}"/>
    <cellStyle name="6_leertabellen_teil_iii 4 4 2 2 4 2" xfId="27645" xr:uid="{00000000-0005-0000-0000-0000DE310000}"/>
    <cellStyle name="6_leertabellen_teil_iii 4 4 2 2 4 2 2" xfId="41960" xr:uid="{00000000-0005-0000-0000-0000DF310000}"/>
    <cellStyle name="6_leertabellen_teil_iii 4 4 2 2 4 3" xfId="34823" xr:uid="{00000000-0005-0000-0000-0000E0310000}"/>
    <cellStyle name="6_leertabellen_teil_iii 4 4 2 2 5" xfId="21723" xr:uid="{00000000-0005-0000-0000-0000E1310000}"/>
    <cellStyle name="6_leertabellen_teil_iii 4 4 2 2 5 2" xfId="36038" xr:uid="{00000000-0005-0000-0000-0000E2310000}"/>
    <cellStyle name="6_leertabellen_teil_iii 4 4 2 2 6" xfId="28860" xr:uid="{00000000-0005-0000-0000-0000E3310000}"/>
    <cellStyle name="6_leertabellen_teil_iii 4 4 2 3" xfId="15425" xr:uid="{00000000-0005-0000-0000-0000E4310000}"/>
    <cellStyle name="6_leertabellen_teil_iii 4 4 2 3 2" xfId="22584" xr:uid="{00000000-0005-0000-0000-0000E5310000}"/>
    <cellStyle name="6_leertabellen_teil_iii 4 4 2 3 2 2" xfId="36899" xr:uid="{00000000-0005-0000-0000-0000E6310000}"/>
    <cellStyle name="6_leertabellen_teil_iii 4 4 2 3 3" xfId="29740" xr:uid="{00000000-0005-0000-0000-0000E7310000}"/>
    <cellStyle name="6_leertabellen_teil_iii 4 4 2 4" xfId="17779" xr:uid="{00000000-0005-0000-0000-0000E8310000}"/>
    <cellStyle name="6_leertabellen_teil_iii 4 4 2 4 2" xfId="24916" xr:uid="{00000000-0005-0000-0000-0000E9310000}"/>
    <cellStyle name="6_leertabellen_teil_iii 4 4 2 4 2 2" xfId="39231" xr:uid="{00000000-0005-0000-0000-0000EA310000}"/>
    <cellStyle name="6_leertabellen_teil_iii 4 4 2 4 3" xfId="32094" xr:uid="{00000000-0005-0000-0000-0000EB310000}"/>
    <cellStyle name="6_leertabellen_teil_iii 4 5" xfId="863" xr:uid="{00000000-0005-0000-0000-0000EC310000}"/>
    <cellStyle name="6_leertabellen_teil_iii 4 5 2" xfId="13057" xr:uid="{00000000-0005-0000-0000-0000ED310000}"/>
    <cellStyle name="6_leertabellen_teil_iii 4 5 2 2" xfId="14751" xr:uid="{00000000-0005-0000-0000-0000EE310000}"/>
    <cellStyle name="6_leertabellen_teil_iii 4 5 2 2 2" xfId="17114" xr:uid="{00000000-0005-0000-0000-0000EF310000}"/>
    <cellStyle name="6_leertabellen_teil_iii 4 5 2 2 2 2" xfId="24251" xr:uid="{00000000-0005-0000-0000-0000F0310000}"/>
    <cellStyle name="6_leertabellen_teil_iii 4 5 2 2 2 2 2" xfId="38566" xr:uid="{00000000-0005-0000-0000-0000F1310000}"/>
    <cellStyle name="6_leertabellen_teil_iii 4 5 2 2 2 3" xfId="31429" xr:uid="{00000000-0005-0000-0000-0000F2310000}"/>
    <cellStyle name="6_leertabellen_teil_iii 4 5 2 2 3" xfId="19468" xr:uid="{00000000-0005-0000-0000-0000F3310000}"/>
    <cellStyle name="6_leertabellen_teil_iii 4 5 2 2 3 2" xfId="26605" xr:uid="{00000000-0005-0000-0000-0000F4310000}"/>
    <cellStyle name="6_leertabellen_teil_iii 4 5 2 2 3 2 2" xfId="40920" xr:uid="{00000000-0005-0000-0000-0000F5310000}"/>
    <cellStyle name="6_leertabellen_teil_iii 4 5 2 2 3 3" xfId="33783" xr:uid="{00000000-0005-0000-0000-0000F6310000}"/>
    <cellStyle name="6_leertabellen_teil_iii 4 5 2 2 4" xfId="20744" xr:uid="{00000000-0005-0000-0000-0000F7310000}"/>
    <cellStyle name="6_leertabellen_teil_iii 4 5 2 2 4 2" xfId="27881" xr:uid="{00000000-0005-0000-0000-0000F8310000}"/>
    <cellStyle name="6_leertabellen_teil_iii 4 5 2 2 4 2 2" xfId="42196" xr:uid="{00000000-0005-0000-0000-0000F9310000}"/>
    <cellStyle name="6_leertabellen_teil_iii 4 5 2 2 4 3" xfId="35059" xr:uid="{00000000-0005-0000-0000-0000FA310000}"/>
    <cellStyle name="6_leertabellen_teil_iii 4 5 2 2 5" xfId="21920" xr:uid="{00000000-0005-0000-0000-0000FB310000}"/>
    <cellStyle name="6_leertabellen_teil_iii 4 5 2 2 5 2" xfId="36235" xr:uid="{00000000-0005-0000-0000-0000FC310000}"/>
    <cellStyle name="6_leertabellen_teil_iii 4 5 2 2 6" xfId="29076" xr:uid="{00000000-0005-0000-0000-0000FD310000}"/>
    <cellStyle name="6_leertabellen_teil_iii 4 5 2 3" xfId="15426" xr:uid="{00000000-0005-0000-0000-0000FE310000}"/>
    <cellStyle name="6_leertabellen_teil_iii 4 5 2 3 2" xfId="22585" xr:uid="{00000000-0005-0000-0000-0000FF310000}"/>
    <cellStyle name="6_leertabellen_teil_iii 4 5 2 3 2 2" xfId="36900" xr:uid="{00000000-0005-0000-0000-000000320000}"/>
    <cellStyle name="6_leertabellen_teil_iii 4 5 2 3 3" xfId="29741" xr:uid="{00000000-0005-0000-0000-000001320000}"/>
    <cellStyle name="6_leertabellen_teil_iii 4 5 2 4" xfId="17780" xr:uid="{00000000-0005-0000-0000-000002320000}"/>
    <cellStyle name="6_leertabellen_teil_iii 4 5 2 4 2" xfId="24917" xr:uid="{00000000-0005-0000-0000-000003320000}"/>
    <cellStyle name="6_leertabellen_teil_iii 4 5 2 4 2 2" xfId="39232" xr:uid="{00000000-0005-0000-0000-000004320000}"/>
    <cellStyle name="6_leertabellen_teil_iii 4 5 2 4 3" xfId="32095" xr:uid="{00000000-0005-0000-0000-000005320000}"/>
    <cellStyle name="6_leertabellen_teil_iii 4 6" xfId="13053" xr:uid="{00000000-0005-0000-0000-000006320000}"/>
    <cellStyle name="6_leertabellen_teil_iii 4 6 2" xfId="14753" xr:uid="{00000000-0005-0000-0000-000007320000}"/>
    <cellStyle name="6_leertabellen_teil_iii 4 6 2 2" xfId="17116" xr:uid="{00000000-0005-0000-0000-000008320000}"/>
    <cellStyle name="6_leertabellen_teil_iii 4 6 2 2 2" xfId="24253" xr:uid="{00000000-0005-0000-0000-000009320000}"/>
    <cellStyle name="6_leertabellen_teil_iii 4 6 2 2 2 2" xfId="38568" xr:uid="{00000000-0005-0000-0000-00000A320000}"/>
    <cellStyle name="6_leertabellen_teil_iii 4 6 2 2 3" xfId="31431" xr:uid="{00000000-0005-0000-0000-00000B320000}"/>
    <cellStyle name="6_leertabellen_teil_iii 4 6 2 3" xfId="19470" xr:uid="{00000000-0005-0000-0000-00000C320000}"/>
    <cellStyle name="6_leertabellen_teil_iii 4 6 2 3 2" xfId="26607" xr:uid="{00000000-0005-0000-0000-00000D320000}"/>
    <cellStyle name="6_leertabellen_teil_iii 4 6 2 3 2 2" xfId="40922" xr:uid="{00000000-0005-0000-0000-00000E320000}"/>
    <cellStyle name="6_leertabellen_teil_iii 4 6 2 3 3" xfId="33785" xr:uid="{00000000-0005-0000-0000-00000F320000}"/>
    <cellStyle name="6_leertabellen_teil_iii 4 6 2 4" xfId="20746" xr:uid="{00000000-0005-0000-0000-000010320000}"/>
    <cellStyle name="6_leertabellen_teil_iii 4 6 2 4 2" xfId="27883" xr:uid="{00000000-0005-0000-0000-000011320000}"/>
    <cellStyle name="6_leertabellen_teil_iii 4 6 2 4 2 2" xfId="42198" xr:uid="{00000000-0005-0000-0000-000012320000}"/>
    <cellStyle name="6_leertabellen_teil_iii 4 6 2 4 3" xfId="35061" xr:uid="{00000000-0005-0000-0000-000013320000}"/>
    <cellStyle name="6_leertabellen_teil_iii 4 6 2 5" xfId="21922" xr:uid="{00000000-0005-0000-0000-000014320000}"/>
    <cellStyle name="6_leertabellen_teil_iii 4 6 2 5 2" xfId="36237" xr:uid="{00000000-0005-0000-0000-000015320000}"/>
    <cellStyle name="6_leertabellen_teil_iii 4 6 2 6" xfId="29078" xr:uid="{00000000-0005-0000-0000-000016320000}"/>
    <cellStyle name="6_leertabellen_teil_iii 4 6 3" xfId="15422" xr:uid="{00000000-0005-0000-0000-000017320000}"/>
    <cellStyle name="6_leertabellen_teil_iii 4 6 3 2" xfId="22581" xr:uid="{00000000-0005-0000-0000-000018320000}"/>
    <cellStyle name="6_leertabellen_teil_iii 4 6 3 2 2" xfId="36896" xr:uid="{00000000-0005-0000-0000-000019320000}"/>
    <cellStyle name="6_leertabellen_teil_iii 4 6 3 3" xfId="29737" xr:uid="{00000000-0005-0000-0000-00001A320000}"/>
    <cellStyle name="6_leertabellen_teil_iii 4 6 4" xfId="17776" xr:uid="{00000000-0005-0000-0000-00001B320000}"/>
    <cellStyle name="6_leertabellen_teil_iii 4 6 4 2" xfId="24913" xr:uid="{00000000-0005-0000-0000-00001C320000}"/>
    <cellStyle name="6_leertabellen_teil_iii 4 6 4 2 2" xfId="39228" xr:uid="{00000000-0005-0000-0000-00001D320000}"/>
    <cellStyle name="6_leertabellen_teil_iii 4 6 4 3" xfId="32091" xr:uid="{00000000-0005-0000-0000-00001E320000}"/>
    <cellStyle name="6_leertabellen_teil_iii 5" xfId="864" xr:uid="{00000000-0005-0000-0000-00001F320000}"/>
    <cellStyle name="6_leertabellen_teil_iii 5 2" xfId="13058" xr:uid="{00000000-0005-0000-0000-000020320000}"/>
    <cellStyle name="6_leertabellen_teil_iii 5 2 2" xfId="14528" xr:uid="{00000000-0005-0000-0000-000021320000}"/>
    <cellStyle name="6_leertabellen_teil_iii 5 2 2 2" xfId="16897" xr:uid="{00000000-0005-0000-0000-000022320000}"/>
    <cellStyle name="6_leertabellen_teil_iii 5 2 2 2 2" xfId="24056" xr:uid="{00000000-0005-0000-0000-000023320000}"/>
    <cellStyle name="6_leertabellen_teil_iii 5 2 2 2 2 2" xfId="38371" xr:uid="{00000000-0005-0000-0000-000024320000}"/>
    <cellStyle name="6_leertabellen_teil_iii 5 2 2 2 3" xfId="31212" xr:uid="{00000000-0005-0000-0000-000025320000}"/>
    <cellStyle name="6_leertabellen_teil_iii 5 2 2 3" xfId="19251" xr:uid="{00000000-0005-0000-0000-000026320000}"/>
    <cellStyle name="6_leertabellen_teil_iii 5 2 2 3 2" xfId="26388" xr:uid="{00000000-0005-0000-0000-000027320000}"/>
    <cellStyle name="6_leertabellen_teil_iii 5 2 2 3 2 2" xfId="40703" xr:uid="{00000000-0005-0000-0000-000028320000}"/>
    <cellStyle name="6_leertabellen_teil_iii 5 2 2 3 3" xfId="33566" xr:uid="{00000000-0005-0000-0000-000029320000}"/>
    <cellStyle name="6_leertabellen_teil_iii 5 2 2 4" xfId="20549" xr:uid="{00000000-0005-0000-0000-00002A320000}"/>
    <cellStyle name="6_leertabellen_teil_iii 5 2 2 4 2" xfId="27686" xr:uid="{00000000-0005-0000-0000-00002B320000}"/>
    <cellStyle name="6_leertabellen_teil_iii 5 2 2 4 2 2" xfId="42001" xr:uid="{00000000-0005-0000-0000-00002C320000}"/>
    <cellStyle name="6_leertabellen_teil_iii 5 2 2 4 3" xfId="34864" xr:uid="{00000000-0005-0000-0000-00002D320000}"/>
    <cellStyle name="6_leertabellen_teil_iii 5 2 2 5" xfId="21764" xr:uid="{00000000-0005-0000-0000-00002E320000}"/>
    <cellStyle name="6_leertabellen_teil_iii 5 2 2 5 2" xfId="36079" xr:uid="{00000000-0005-0000-0000-00002F320000}"/>
    <cellStyle name="6_leertabellen_teil_iii 5 2 2 6" xfId="28901" xr:uid="{00000000-0005-0000-0000-000030320000}"/>
    <cellStyle name="6_leertabellen_teil_iii 5 2 3" xfId="15427" xr:uid="{00000000-0005-0000-0000-000031320000}"/>
    <cellStyle name="6_leertabellen_teil_iii 5 2 3 2" xfId="22586" xr:uid="{00000000-0005-0000-0000-000032320000}"/>
    <cellStyle name="6_leertabellen_teil_iii 5 2 3 2 2" xfId="36901" xr:uid="{00000000-0005-0000-0000-000033320000}"/>
    <cellStyle name="6_leertabellen_teil_iii 5 2 3 3" xfId="29742" xr:uid="{00000000-0005-0000-0000-000034320000}"/>
    <cellStyle name="6_leertabellen_teil_iii 5 2 4" xfId="17781" xr:uid="{00000000-0005-0000-0000-000035320000}"/>
    <cellStyle name="6_leertabellen_teil_iii 5 2 4 2" xfId="24918" xr:uid="{00000000-0005-0000-0000-000036320000}"/>
    <cellStyle name="6_leertabellen_teil_iii 5 2 4 2 2" xfId="39233" xr:uid="{00000000-0005-0000-0000-000037320000}"/>
    <cellStyle name="6_leertabellen_teil_iii 5 2 4 3" xfId="32096" xr:uid="{00000000-0005-0000-0000-000038320000}"/>
    <cellStyle name="6_leertabellen_teil_iii 6" xfId="865" xr:uid="{00000000-0005-0000-0000-000039320000}"/>
    <cellStyle name="6_leertabellen_teil_iii 6 2" xfId="13059" xr:uid="{00000000-0005-0000-0000-00003A320000}"/>
    <cellStyle name="6_leertabellen_teil_iii 6 2 2" xfId="14750" xr:uid="{00000000-0005-0000-0000-00003B320000}"/>
    <cellStyle name="6_leertabellen_teil_iii 6 2 2 2" xfId="17113" xr:uid="{00000000-0005-0000-0000-00003C320000}"/>
    <cellStyle name="6_leertabellen_teil_iii 6 2 2 2 2" xfId="24250" xr:uid="{00000000-0005-0000-0000-00003D320000}"/>
    <cellStyle name="6_leertabellen_teil_iii 6 2 2 2 2 2" xfId="38565" xr:uid="{00000000-0005-0000-0000-00003E320000}"/>
    <cellStyle name="6_leertabellen_teil_iii 6 2 2 2 3" xfId="31428" xr:uid="{00000000-0005-0000-0000-00003F320000}"/>
    <cellStyle name="6_leertabellen_teil_iii 6 2 2 3" xfId="19467" xr:uid="{00000000-0005-0000-0000-000040320000}"/>
    <cellStyle name="6_leertabellen_teil_iii 6 2 2 3 2" xfId="26604" xr:uid="{00000000-0005-0000-0000-000041320000}"/>
    <cellStyle name="6_leertabellen_teil_iii 6 2 2 3 2 2" xfId="40919" xr:uid="{00000000-0005-0000-0000-000042320000}"/>
    <cellStyle name="6_leertabellen_teil_iii 6 2 2 3 3" xfId="33782" xr:uid="{00000000-0005-0000-0000-000043320000}"/>
    <cellStyle name="6_leertabellen_teil_iii 6 2 2 4" xfId="20743" xr:uid="{00000000-0005-0000-0000-000044320000}"/>
    <cellStyle name="6_leertabellen_teil_iii 6 2 2 4 2" xfId="27880" xr:uid="{00000000-0005-0000-0000-000045320000}"/>
    <cellStyle name="6_leertabellen_teil_iii 6 2 2 4 2 2" xfId="42195" xr:uid="{00000000-0005-0000-0000-000046320000}"/>
    <cellStyle name="6_leertabellen_teil_iii 6 2 2 4 3" xfId="35058" xr:uid="{00000000-0005-0000-0000-000047320000}"/>
    <cellStyle name="6_leertabellen_teil_iii 6 2 2 5" xfId="21919" xr:uid="{00000000-0005-0000-0000-000048320000}"/>
    <cellStyle name="6_leertabellen_teil_iii 6 2 2 5 2" xfId="36234" xr:uid="{00000000-0005-0000-0000-000049320000}"/>
    <cellStyle name="6_leertabellen_teil_iii 6 2 2 6" xfId="29075" xr:uid="{00000000-0005-0000-0000-00004A320000}"/>
    <cellStyle name="6_leertabellen_teil_iii 6 2 3" xfId="15428" xr:uid="{00000000-0005-0000-0000-00004B320000}"/>
    <cellStyle name="6_leertabellen_teil_iii 6 2 3 2" xfId="22587" xr:uid="{00000000-0005-0000-0000-00004C320000}"/>
    <cellStyle name="6_leertabellen_teil_iii 6 2 3 2 2" xfId="36902" xr:uid="{00000000-0005-0000-0000-00004D320000}"/>
    <cellStyle name="6_leertabellen_teil_iii 6 2 3 3" xfId="29743" xr:uid="{00000000-0005-0000-0000-00004E320000}"/>
    <cellStyle name="6_leertabellen_teil_iii 6 2 4" xfId="17782" xr:uid="{00000000-0005-0000-0000-00004F320000}"/>
    <cellStyle name="6_leertabellen_teil_iii 6 2 4 2" xfId="24919" xr:uid="{00000000-0005-0000-0000-000050320000}"/>
    <cellStyle name="6_leertabellen_teil_iii 6 2 4 2 2" xfId="39234" xr:uid="{00000000-0005-0000-0000-000051320000}"/>
    <cellStyle name="6_leertabellen_teil_iii 6 2 4 3" xfId="32097" xr:uid="{00000000-0005-0000-0000-000052320000}"/>
    <cellStyle name="6_leertabellen_teil_iii 7" xfId="866" xr:uid="{00000000-0005-0000-0000-000053320000}"/>
    <cellStyle name="6_leertabellen_teil_iii 7 2" xfId="13060" xr:uid="{00000000-0005-0000-0000-000054320000}"/>
    <cellStyle name="6_leertabellen_teil_iii 7 2 2" xfId="14160" xr:uid="{00000000-0005-0000-0000-000055320000}"/>
    <cellStyle name="6_leertabellen_teil_iii 7 2 2 2" xfId="16529" xr:uid="{00000000-0005-0000-0000-000056320000}"/>
    <cellStyle name="6_leertabellen_teil_iii 7 2 2 2 2" xfId="23688" xr:uid="{00000000-0005-0000-0000-000057320000}"/>
    <cellStyle name="6_leertabellen_teil_iii 7 2 2 2 2 2" xfId="38003" xr:uid="{00000000-0005-0000-0000-000058320000}"/>
    <cellStyle name="6_leertabellen_teil_iii 7 2 2 2 3" xfId="30844" xr:uid="{00000000-0005-0000-0000-000059320000}"/>
    <cellStyle name="6_leertabellen_teil_iii 7 2 2 3" xfId="18883" xr:uid="{00000000-0005-0000-0000-00005A320000}"/>
    <cellStyle name="6_leertabellen_teil_iii 7 2 2 3 2" xfId="26020" xr:uid="{00000000-0005-0000-0000-00005B320000}"/>
    <cellStyle name="6_leertabellen_teil_iii 7 2 2 3 2 2" xfId="40335" xr:uid="{00000000-0005-0000-0000-00005C320000}"/>
    <cellStyle name="6_leertabellen_teil_iii 7 2 2 3 3" xfId="33198" xr:uid="{00000000-0005-0000-0000-00005D320000}"/>
    <cellStyle name="6_leertabellen_teil_iii 7 2 2 4" xfId="20217" xr:uid="{00000000-0005-0000-0000-00005E320000}"/>
    <cellStyle name="6_leertabellen_teil_iii 7 2 2 4 2" xfId="27354" xr:uid="{00000000-0005-0000-0000-00005F320000}"/>
    <cellStyle name="6_leertabellen_teil_iii 7 2 2 4 2 2" xfId="41669" xr:uid="{00000000-0005-0000-0000-000060320000}"/>
    <cellStyle name="6_leertabellen_teil_iii 7 2 2 4 3" xfId="34532" xr:uid="{00000000-0005-0000-0000-000061320000}"/>
    <cellStyle name="6_leertabellen_teil_iii 7 2 2 5" xfId="21432" xr:uid="{00000000-0005-0000-0000-000062320000}"/>
    <cellStyle name="6_leertabellen_teil_iii 7 2 2 5 2" xfId="35747" xr:uid="{00000000-0005-0000-0000-000063320000}"/>
    <cellStyle name="6_leertabellen_teil_iii 7 2 2 6" xfId="28569" xr:uid="{00000000-0005-0000-0000-000064320000}"/>
    <cellStyle name="6_leertabellen_teil_iii 7 2 3" xfId="15429" xr:uid="{00000000-0005-0000-0000-000065320000}"/>
    <cellStyle name="6_leertabellen_teil_iii 7 2 3 2" xfId="22588" xr:uid="{00000000-0005-0000-0000-000066320000}"/>
    <cellStyle name="6_leertabellen_teil_iii 7 2 3 2 2" xfId="36903" xr:uid="{00000000-0005-0000-0000-000067320000}"/>
    <cellStyle name="6_leertabellen_teil_iii 7 2 3 3" xfId="29744" xr:uid="{00000000-0005-0000-0000-000068320000}"/>
    <cellStyle name="6_leertabellen_teil_iii 7 2 4" xfId="17783" xr:uid="{00000000-0005-0000-0000-000069320000}"/>
    <cellStyle name="6_leertabellen_teil_iii 7 2 4 2" xfId="24920" xr:uid="{00000000-0005-0000-0000-00006A320000}"/>
    <cellStyle name="6_leertabellen_teil_iii 7 2 4 2 2" xfId="39235" xr:uid="{00000000-0005-0000-0000-00006B320000}"/>
    <cellStyle name="6_leertabellen_teil_iii 7 2 4 3" xfId="32098" xr:uid="{00000000-0005-0000-0000-00006C320000}"/>
    <cellStyle name="6_leertabellen_teil_iii 8" xfId="867" xr:uid="{00000000-0005-0000-0000-00006D320000}"/>
    <cellStyle name="6_leertabellen_teil_iii 8 2" xfId="13061" xr:uid="{00000000-0005-0000-0000-00006E320000}"/>
    <cellStyle name="6_leertabellen_teil_iii 8 2 2" xfId="14479" xr:uid="{00000000-0005-0000-0000-00006F320000}"/>
    <cellStyle name="6_leertabellen_teil_iii 8 2 2 2" xfId="16848" xr:uid="{00000000-0005-0000-0000-000070320000}"/>
    <cellStyle name="6_leertabellen_teil_iii 8 2 2 2 2" xfId="24007" xr:uid="{00000000-0005-0000-0000-000071320000}"/>
    <cellStyle name="6_leertabellen_teil_iii 8 2 2 2 2 2" xfId="38322" xr:uid="{00000000-0005-0000-0000-000072320000}"/>
    <cellStyle name="6_leertabellen_teil_iii 8 2 2 2 3" xfId="31163" xr:uid="{00000000-0005-0000-0000-000073320000}"/>
    <cellStyle name="6_leertabellen_teil_iii 8 2 2 3" xfId="19202" xr:uid="{00000000-0005-0000-0000-000074320000}"/>
    <cellStyle name="6_leertabellen_teil_iii 8 2 2 3 2" xfId="26339" xr:uid="{00000000-0005-0000-0000-000075320000}"/>
    <cellStyle name="6_leertabellen_teil_iii 8 2 2 3 2 2" xfId="40654" xr:uid="{00000000-0005-0000-0000-000076320000}"/>
    <cellStyle name="6_leertabellen_teil_iii 8 2 2 3 3" xfId="33517" xr:uid="{00000000-0005-0000-0000-000077320000}"/>
    <cellStyle name="6_leertabellen_teil_iii 8 2 2 4" xfId="20509" xr:uid="{00000000-0005-0000-0000-000078320000}"/>
    <cellStyle name="6_leertabellen_teil_iii 8 2 2 4 2" xfId="27646" xr:uid="{00000000-0005-0000-0000-000079320000}"/>
    <cellStyle name="6_leertabellen_teil_iii 8 2 2 4 2 2" xfId="41961" xr:uid="{00000000-0005-0000-0000-00007A320000}"/>
    <cellStyle name="6_leertabellen_teil_iii 8 2 2 4 3" xfId="34824" xr:uid="{00000000-0005-0000-0000-00007B320000}"/>
    <cellStyle name="6_leertabellen_teil_iii 8 2 2 5" xfId="21724" xr:uid="{00000000-0005-0000-0000-00007C320000}"/>
    <cellStyle name="6_leertabellen_teil_iii 8 2 2 5 2" xfId="36039" xr:uid="{00000000-0005-0000-0000-00007D320000}"/>
    <cellStyle name="6_leertabellen_teil_iii 8 2 2 6" xfId="28861" xr:uid="{00000000-0005-0000-0000-00007E320000}"/>
    <cellStyle name="6_leertabellen_teil_iii 8 2 3" xfId="15430" xr:uid="{00000000-0005-0000-0000-00007F320000}"/>
    <cellStyle name="6_leertabellen_teil_iii 8 2 3 2" xfId="22589" xr:uid="{00000000-0005-0000-0000-000080320000}"/>
    <cellStyle name="6_leertabellen_teil_iii 8 2 3 2 2" xfId="36904" xr:uid="{00000000-0005-0000-0000-000081320000}"/>
    <cellStyle name="6_leertabellen_teil_iii 8 2 3 3" xfId="29745" xr:uid="{00000000-0005-0000-0000-000082320000}"/>
    <cellStyle name="6_leertabellen_teil_iii 8 2 4" xfId="17784" xr:uid="{00000000-0005-0000-0000-000083320000}"/>
    <cellStyle name="6_leertabellen_teil_iii 8 2 4 2" xfId="24921" xr:uid="{00000000-0005-0000-0000-000084320000}"/>
    <cellStyle name="6_leertabellen_teil_iii 8 2 4 2 2" xfId="39236" xr:uid="{00000000-0005-0000-0000-000085320000}"/>
    <cellStyle name="6_leertabellen_teil_iii 8 2 4 3" xfId="32099" xr:uid="{00000000-0005-0000-0000-000086320000}"/>
    <cellStyle name="6_leertabellen_teil_iii 9" xfId="13032" xr:uid="{00000000-0005-0000-0000-000087320000}"/>
    <cellStyle name="6_leertabellen_teil_iii 9 2" xfId="14759" xr:uid="{00000000-0005-0000-0000-000088320000}"/>
    <cellStyle name="6_leertabellen_teil_iii 9 2 2" xfId="17122" xr:uid="{00000000-0005-0000-0000-000089320000}"/>
    <cellStyle name="6_leertabellen_teil_iii 9 2 2 2" xfId="24259" xr:uid="{00000000-0005-0000-0000-00008A320000}"/>
    <cellStyle name="6_leertabellen_teil_iii 9 2 2 2 2" xfId="38574" xr:uid="{00000000-0005-0000-0000-00008B320000}"/>
    <cellStyle name="6_leertabellen_teil_iii 9 2 2 3" xfId="31437" xr:uid="{00000000-0005-0000-0000-00008C320000}"/>
    <cellStyle name="6_leertabellen_teil_iii 9 2 3" xfId="19476" xr:uid="{00000000-0005-0000-0000-00008D320000}"/>
    <cellStyle name="6_leertabellen_teil_iii 9 2 3 2" xfId="26613" xr:uid="{00000000-0005-0000-0000-00008E320000}"/>
    <cellStyle name="6_leertabellen_teil_iii 9 2 3 2 2" xfId="40928" xr:uid="{00000000-0005-0000-0000-00008F320000}"/>
    <cellStyle name="6_leertabellen_teil_iii 9 2 3 3" xfId="33791" xr:uid="{00000000-0005-0000-0000-000090320000}"/>
    <cellStyle name="6_leertabellen_teil_iii 9 2 4" xfId="20752" xr:uid="{00000000-0005-0000-0000-000091320000}"/>
    <cellStyle name="6_leertabellen_teil_iii 9 2 4 2" xfId="27889" xr:uid="{00000000-0005-0000-0000-000092320000}"/>
    <cellStyle name="6_leertabellen_teil_iii 9 2 4 2 2" xfId="42204" xr:uid="{00000000-0005-0000-0000-000093320000}"/>
    <cellStyle name="6_leertabellen_teil_iii 9 2 4 3" xfId="35067" xr:uid="{00000000-0005-0000-0000-000094320000}"/>
    <cellStyle name="6_leertabellen_teil_iii 9 2 5" xfId="21928" xr:uid="{00000000-0005-0000-0000-000095320000}"/>
    <cellStyle name="6_leertabellen_teil_iii 9 2 5 2" xfId="36243" xr:uid="{00000000-0005-0000-0000-000096320000}"/>
    <cellStyle name="6_leertabellen_teil_iii 9 2 6" xfId="29084" xr:uid="{00000000-0005-0000-0000-000097320000}"/>
    <cellStyle name="6_leertabellen_teil_iii 9 3" xfId="15401" xr:uid="{00000000-0005-0000-0000-000098320000}"/>
    <cellStyle name="6_leertabellen_teil_iii 9 3 2" xfId="22560" xr:uid="{00000000-0005-0000-0000-000099320000}"/>
    <cellStyle name="6_leertabellen_teil_iii 9 3 2 2" xfId="36875" xr:uid="{00000000-0005-0000-0000-00009A320000}"/>
    <cellStyle name="6_leertabellen_teil_iii 9 3 3" xfId="29716" xr:uid="{00000000-0005-0000-0000-00009B320000}"/>
    <cellStyle name="6_leertabellen_teil_iii 9 4" xfId="17755" xr:uid="{00000000-0005-0000-0000-00009C320000}"/>
    <cellStyle name="6_leertabellen_teil_iii 9 4 2" xfId="24892" xr:uid="{00000000-0005-0000-0000-00009D320000}"/>
    <cellStyle name="6_leertabellen_teil_iii 9 4 2 2" xfId="39207" xr:uid="{00000000-0005-0000-0000-00009E320000}"/>
    <cellStyle name="6_leertabellen_teil_iii 9 4 3" xfId="32070" xr:uid="{00000000-0005-0000-0000-00009F320000}"/>
    <cellStyle name="6_Merkmalsuebersicht_neu" xfId="236" xr:uid="{00000000-0005-0000-0000-0000A0320000}"/>
    <cellStyle name="6_Merkmalsuebersicht_neu 2" xfId="868" xr:uid="{00000000-0005-0000-0000-0000A1320000}"/>
    <cellStyle name="6_Merkmalsuebersicht_neu 2 2" xfId="869" xr:uid="{00000000-0005-0000-0000-0000A2320000}"/>
    <cellStyle name="6_Merkmalsuebersicht_neu 2 2 2" xfId="870" xr:uid="{00000000-0005-0000-0000-0000A3320000}"/>
    <cellStyle name="6_Merkmalsuebersicht_neu 2 2 2 2" xfId="13065" xr:uid="{00000000-0005-0000-0000-0000A4320000}"/>
    <cellStyle name="6_Merkmalsuebersicht_neu 2 2 2 2 2" xfId="14481" xr:uid="{00000000-0005-0000-0000-0000A5320000}"/>
    <cellStyle name="6_Merkmalsuebersicht_neu 2 2 2 2 2 2" xfId="16850" xr:uid="{00000000-0005-0000-0000-0000A6320000}"/>
    <cellStyle name="6_Merkmalsuebersicht_neu 2 2 2 2 2 2 2" xfId="24009" xr:uid="{00000000-0005-0000-0000-0000A7320000}"/>
    <cellStyle name="6_Merkmalsuebersicht_neu 2 2 2 2 2 2 2 2" xfId="38324" xr:uid="{00000000-0005-0000-0000-0000A8320000}"/>
    <cellStyle name="6_Merkmalsuebersicht_neu 2 2 2 2 2 2 3" xfId="31165" xr:uid="{00000000-0005-0000-0000-0000A9320000}"/>
    <cellStyle name="6_Merkmalsuebersicht_neu 2 2 2 2 2 3" xfId="19204" xr:uid="{00000000-0005-0000-0000-0000AA320000}"/>
    <cellStyle name="6_Merkmalsuebersicht_neu 2 2 2 2 2 3 2" xfId="26341" xr:uid="{00000000-0005-0000-0000-0000AB320000}"/>
    <cellStyle name="6_Merkmalsuebersicht_neu 2 2 2 2 2 3 2 2" xfId="40656" xr:uid="{00000000-0005-0000-0000-0000AC320000}"/>
    <cellStyle name="6_Merkmalsuebersicht_neu 2 2 2 2 2 3 3" xfId="33519" xr:uid="{00000000-0005-0000-0000-0000AD320000}"/>
    <cellStyle name="6_Merkmalsuebersicht_neu 2 2 2 2 2 4" xfId="20511" xr:uid="{00000000-0005-0000-0000-0000AE320000}"/>
    <cellStyle name="6_Merkmalsuebersicht_neu 2 2 2 2 2 4 2" xfId="27648" xr:uid="{00000000-0005-0000-0000-0000AF320000}"/>
    <cellStyle name="6_Merkmalsuebersicht_neu 2 2 2 2 2 4 2 2" xfId="41963" xr:uid="{00000000-0005-0000-0000-0000B0320000}"/>
    <cellStyle name="6_Merkmalsuebersicht_neu 2 2 2 2 2 4 3" xfId="34826" xr:uid="{00000000-0005-0000-0000-0000B1320000}"/>
    <cellStyle name="6_Merkmalsuebersicht_neu 2 2 2 2 2 5" xfId="21726" xr:uid="{00000000-0005-0000-0000-0000B2320000}"/>
    <cellStyle name="6_Merkmalsuebersicht_neu 2 2 2 2 2 5 2" xfId="36041" xr:uid="{00000000-0005-0000-0000-0000B3320000}"/>
    <cellStyle name="6_Merkmalsuebersicht_neu 2 2 2 2 2 6" xfId="28863" xr:uid="{00000000-0005-0000-0000-0000B4320000}"/>
    <cellStyle name="6_Merkmalsuebersicht_neu 2 2 2 2 3" xfId="15434" xr:uid="{00000000-0005-0000-0000-0000B5320000}"/>
    <cellStyle name="6_Merkmalsuebersicht_neu 2 2 2 2 3 2" xfId="22593" xr:uid="{00000000-0005-0000-0000-0000B6320000}"/>
    <cellStyle name="6_Merkmalsuebersicht_neu 2 2 2 2 3 2 2" xfId="36908" xr:uid="{00000000-0005-0000-0000-0000B7320000}"/>
    <cellStyle name="6_Merkmalsuebersicht_neu 2 2 2 2 3 3" xfId="29749" xr:uid="{00000000-0005-0000-0000-0000B8320000}"/>
    <cellStyle name="6_Merkmalsuebersicht_neu 2 2 2 2 4" xfId="17788" xr:uid="{00000000-0005-0000-0000-0000B9320000}"/>
    <cellStyle name="6_Merkmalsuebersicht_neu 2 2 2 2 4 2" xfId="24925" xr:uid="{00000000-0005-0000-0000-0000BA320000}"/>
    <cellStyle name="6_Merkmalsuebersicht_neu 2 2 2 2 4 2 2" xfId="39240" xr:uid="{00000000-0005-0000-0000-0000BB320000}"/>
    <cellStyle name="6_Merkmalsuebersicht_neu 2 2 2 2 4 3" xfId="32103" xr:uid="{00000000-0005-0000-0000-0000BC320000}"/>
    <cellStyle name="6_Merkmalsuebersicht_neu 2 2 3" xfId="871" xr:uid="{00000000-0005-0000-0000-0000BD320000}"/>
    <cellStyle name="6_Merkmalsuebersicht_neu 2 2 3 2" xfId="13066" xr:uid="{00000000-0005-0000-0000-0000BE320000}"/>
    <cellStyle name="6_Merkmalsuebersicht_neu 2 2 3 2 2" xfId="13881" xr:uid="{00000000-0005-0000-0000-0000BF320000}"/>
    <cellStyle name="6_Merkmalsuebersicht_neu 2 2 3 2 2 2" xfId="16250" xr:uid="{00000000-0005-0000-0000-0000C0320000}"/>
    <cellStyle name="6_Merkmalsuebersicht_neu 2 2 3 2 2 2 2" xfId="23409" xr:uid="{00000000-0005-0000-0000-0000C1320000}"/>
    <cellStyle name="6_Merkmalsuebersicht_neu 2 2 3 2 2 2 2 2" xfId="37724" xr:uid="{00000000-0005-0000-0000-0000C2320000}"/>
    <cellStyle name="6_Merkmalsuebersicht_neu 2 2 3 2 2 2 3" xfId="30565" xr:uid="{00000000-0005-0000-0000-0000C3320000}"/>
    <cellStyle name="6_Merkmalsuebersicht_neu 2 2 3 2 2 3" xfId="18604" xr:uid="{00000000-0005-0000-0000-0000C4320000}"/>
    <cellStyle name="6_Merkmalsuebersicht_neu 2 2 3 2 2 3 2" xfId="25741" xr:uid="{00000000-0005-0000-0000-0000C5320000}"/>
    <cellStyle name="6_Merkmalsuebersicht_neu 2 2 3 2 2 3 2 2" xfId="40056" xr:uid="{00000000-0005-0000-0000-0000C6320000}"/>
    <cellStyle name="6_Merkmalsuebersicht_neu 2 2 3 2 2 3 3" xfId="32919" xr:uid="{00000000-0005-0000-0000-0000C7320000}"/>
    <cellStyle name="6_Merkmalsuebersicht_neu 2 2 3 2 2 4" xfId="20051" xr:uid="{00000000-0005-0000-0000-0000C8320000}"/>
    <cellStyle name="6_Merkmalsuebersicht_neu 2 2 3 2 2 4 2" xfId="27188" xr:uid="{00000000-0005-0000-0000-0000C9320000}"/>
    <cellStyle name="6_Merkmalsuebersicht_neu 2 2 3 2 2 4 2 2" xfId="41503" xr:uid="{00000000-0005-0000-0000-0000CA320000}"/>
    <cellStyle name="6_Merkmalsuebersicht_neu 2 2 3 2 2 4 3" xfId="34366" xr:uid="{00000000-0005-0000-0000-0000CB320000}"/>
    <cellStyle name="6_Merkmalsuebersicht_neu 2 2 3 2 2 5" xfId="21266" xr:uid="{00000000-0005-0000-0000-0000CC320000}"/>
    <cellStyle name="6_Merkmalsuebersicht_neu 2 2 3 2 2 5 2" xfId="35581" xr:uid="{00000000-0005-0000-0000-0000CD320000}"/>
    <cellStyle name="6_Merkmalsuebersicht_neu 2 2 3 2 2 6" xfId="28403" xr:uid="{00000000-0005-0000-0000-0000CE320000}"/>
    <cellStyle name="6_Merkmalsuebersicht_neu 2 2 3 2 3" xfId="15435" xr:uid="{00000000-0005-0000-0000-0000CF320000}"/>
    <cellStyle name="6_Merkmalsuebersicht_neu 2 2 3 2 3 2" xfId="22594" xr:uid="{00000000-0005-0000-0000-0000D0320000}"/>
    <cellStyle name="6_Merkmalsuebersicht_neu 2 2 3 2 3 2 2" xfId="36909" xr:uid="{00000000-0005-0000-0000-0000D1320000}"/>
    <cellStyle name="6_Merkmalsuebersicht_neu 2 2 3 2 3 3" xfId="29750" xr:uid="{00000000-0005-0000-0000-0000D2320000}"/>
    <cellStyle name="6_Merkmalsuebersicht_neu 2 2 3 2 4" xfId="17789" xr:uid="{00000000-0005-0000-0000-0000D3320000}"/>
    <cellStyle name="6_Merkmalsuebersicht_neu 2 2 3 2 4 2" xfId="24926" xr:uid="{00000000-0005-0000-0000-0000D4320000}"/>
    <cellStyle name="6_Merkmalsuebersicht_neu 2 2 3 2 4 2 2" xfId="39241" xr:uid="{00000000-0005-0000-0000-0000D5320000}"/>
    <cellStyle name="6_Merkmalsuebersicht_neu 2 2 3 2 4 3" xfId="32104" xr:uid="{00000000-0005-0000-0000-0000D6320000}"/>
    <cellStyle name="6_Merkmalsuebersicht_neu 2 2 4" xfId="872" xr:uid="{00000000-0005-0000-0000-0000D7320000}"/>
    <cellStyle name="6_Merkmalsuebersicht_neu 2 2 4 2" xfId="13067" xr:uid="{00000000-0005-0000-0000-0000D8320000}"/>
    <cellStyle name="6_Merkmalsuebersicht_neu 2 2 4 2 2" xfId="14604" xr:uid="{00000000-0005-0000-0000-0000D9320000}"/>
    <cellStyle name="6_Merkmalsuebersicht_neu 2 2 4 2 2 2" xfId="16967" xr:uid="{00000000-0005-0000-0000-0000DA320000}"/>
    <cellStyle name="6_Merkmalsuebersicht_neu 2 2 4 2 2 2 2" xfId="24126" xr:uid="{00000000-0005-0000-0000-0000DB320000}"/>
    <cellStyle name="6_Merkmalsuebersicht_neu 2 2 4 2 2 2 2 2" xfId="38441" xr:uid="{00000000-0005-0000-0000-0000DC320000}"/>
    <cellStyle name="6_Merkmalsuebersicht_neu 2 2 4 2 2 2 3" xfId="31282" xr:uid="{00000000-0005-0000-0000-0000DD320000}"/>
    <cellStyle name="6_Merkmalsuebersicht_neu 2 2 4 2 2 3" xfId="19321" xr:uid="{00000000-0005-0000-0000-0000DE320000}"/>
    <cellStyle name="6_Merkmalsuebersicht_neu 2 2 4 2 2 3 2" xfId="26458" xr:uid="{00000000-0005-0000-0000-0000DF320000}"/>
    <cellStyle name="6_Merkmalsuebersicht_neu 2 2 4 2 2 3 2 2" xfId="40773" xr:uid="{00000000-0005-0000-0000-0000E0320000}"/>
    <cellStyle name="6_Merkmalsuebersicht_neu 2 2 4 2 2 3 3" xfId="33636" xr:uid="{00000000-0005-0000-0000-0000E1320000}"/>
    <cellStyle name="6_Merkmalsuebersicht_neu 2 2 4 2 2 4" xfId="20619" xr:uid="{00000000-0005-0000-0000-0000E2320000}"/>
    <cellStyle name="6_Merkmalsuebersicht_neu 2 2 4 2 2 4 2" xfId="27756" xr:uid="{00000000-0005-0000-0000-0000E3320000}"/>
    <cellStyle name="6_Merkmalsuebersicht_neu 2 2 4 2 2 4 2 2" xfId="42071" xr:uid="{00000000-0005-0000-0000-0000E4320000}"/>
    <cellStyle name="6_Merkmalsuebersicht_neu 2 2 4 2 2 4 3" xfId="34934" xr:uid="{00000000-0005-0000-0000-0000E5320000}"/>
    <cellStyle name="6_Merkmalsuebersicht_neu 2 2 4 2 2 5" xfId="21834" xr:uid="{00000000-0005-0000-0000-0000E6320000}"/>
    <cellStyle name="6_Merkmalsuebersicht_neu 2 2 4 2 2 5 2" xfId="36149" xr:uid="{00000000-0005-0000-0000-0000E7320000}"/>
    <cellStyle name="6_Merkmalsuebersicht_neu 2 2 4 2 2 6" xfId="28971" xr:uid="{00000000-0005-0000-0000-0000E8320000}"/>
    <cellStyle name="6_Merkmalsuebersicht_neu 2 2 4 2 3" xfId="15436" xr:uid="{00000000-0005-0000-0000-0000E9320000}"/>
    <cellStyle name="6_Merkmalsuebersicht_neu 2 2 4 2 3 2" xfId="22595" xr:uid="{00000000-0005-0000-0000-0000EA320000}"/>
    <cellStyle name="6_Merkmalsuebersicht_neu 2 2 4 2 3 2 2" xfId="36910" xr:uid="{00000000-0005-0000-0000-0000EB320000}"/>
    <cellStyle name="6_Merkmalsuebersicht_neu 2 2 4 2 3 3" xfId="29751" xr:uid="{00000000-0005-0000-0000-0000EC320000}"/>
    <cellStyle name="6_Merkmalsuebersicht_neu 2 2 4 2 4" xfId="17790" xr:uid="{00000000-0005-0000-0000-0000ED320000}"/>
    <cellStyle name="6_Merkmalsuebersicht_neu 2 2 4 2 4 2" xfId="24927" xr:uid="{00000000-0005-0000-0000-0000EE320000}"/>
    <cellStyle name="6_Merkmalsuebersicht_neu 2 2 4 2 4 2 2" xfId="39242" xr:uid="{00000000-0005-0000-0000-0000EF320000}"/>
    <cellStyle name="6_Merkmalsuebersicht_neu 2 2 4 2 4 3" xfId="32105" xr:uid="{00000000-0005-0000-0000-0000F0320000}"/>
    <cellStyle name="6_Merkmalsuebersicht_neu 2 2 5" xfId="873" xr:uid="{00000000-0005-0000-0000-0000F1320000}"/>
    <cellStyle name="6_Merkmalsuebersicht_neu 2 2 5 2" xfId="13068" xr:uid="{00000000-0005-0000-0000-0000F2320000}"/>
    <cellStyle name="6_Merkmalsuebersicht_neu 2 2 5 2 2" xfId="14495" xr:uid="{00000000-0005-0000-0000-0000F3320000}"/>
    <cellStyle name="6_Merkmalsuebersicht_neu 2 2 5 2 2 2" xfId="16864" xr:uid="{00000000-0005-0000-0000-0000F4320000}"/>
    <cellStyle name="6_Merkmalsuebersicht_neu 2 2 5 2 2 2 2" xfId="24023" xr:uid="{00000000-0005-0000-0000-0000F5320000}"/>
    <cellStyle name="6_Merkmalsuebersicht_neu 2 2 5 2 2 2 2 2" xfId="38338" xr:uid="{00000000-0005-0000-0000-0000F6320000}"/>
    <cellStyle name="6_Merkmalsuebersicht_neu 2 2 5 2 2 2 3" xfId="31179" xr:uid="{00000000-0005-0000-0000-0000F7320000}"/>
    <cellStyle name="6_Merkmalsuebersicht_neu 2 2 5 2 2 3" xfId="19218" xr:uid="{00000000-0005-0000-0000-0000F8320000}"/>
    <cellStyle name="6_Merkmalsuebersicht_neu 2 2 5 2 2 3 2" xfId="26355" xr:uid="{00000000-0005-0000-0000-0000F9320000}"/>
    <cellStyle name="6_Merkmalsuebersicht_neu 2 2 5 2 2 3 2 2" xfId="40670" xr:uid="{00000000-0005-0000-0000-0000FA320000}"/>
    <cellStyle name="6_Merkmalsuebersicht_neu 2 2 5 2 2 3 3" xfId="33533" xr:uid="{00000000-0005-0000-0000-0000FB320000}"/>
    <cellStyle name="6_Merkmalsuebersicht_neu 2 2 5 2 2 4" xfId="20525" xr:uid="{00000000-0005-0000-0000-0000FC320000}"/>
    <cellStyle name="6_Merkmalsuebersicht_neu 2 2 5 2 2 4 2" xfId="27662" xr:uid="{00000000-0005-0000-0000-0000FD320000}"/>
    <cellStyle name="6_Merkmalsuebersicht_neu 2 2 5 2 2 4 2 2" xfId="41977" xr:uid="{00000000-0005-0000-0000-0000FE320000}"/>
    <cellStyle name="6_Merkmalsuebersicht_neu 2 2 5 2 2 4 3" xfId="34840" xr:uid="{00000000-0005-0000-0000-0000FF320000}"/>
    <cellStyle name="6_Merkmalsuebersicht_neu 2 2 5 2 2 5" xfId="21740" xr:uid="{00000000-0005-0000-0000-000000330000}"/>
    <cellStyle name="6_Merkmalsuebersicht_neu 2 2 5 2 2 5 2" xfId="36055" xr:uid="{00000000-0005-0000-0000-000001330000}"/>
    <cellStyle name="6_Merkmalsuebersicht_neu 2 2 5 2 2 6" xfId="28877" xr:uid="{00000000-0005-0000-0000-000002330000}"/>
    <cellStyle name="6_Merkmalsuebersicht_neu 2 2 5 2 3" xfId="15437" xr:uid="{00000000-0005-0000-0000-000003330000}"/>
    <cellStyle name="6_Merkmalsuebersicht_neu 2 2 5 2 3 2" xfId="22596" xr:uid="{00000000-0005-0000-0000-000004330000}"/>
    <cellStyle name="6_Merkmalsuebersicht_neu 2 2 5 2 3 2 2" xfId="36911" xr:uid="{00000000-0005-0000-0000-000005330000}"/>
    <cellStyle name="6_Merkmalsuebersicht_neu 2 2 5 2 3 3" xfId="29752" xr:uid="{00000000-0005-0000-0000-000006330000}"/>
    <cellStyle name="6_Merkmalsuebersicht_neu 2 2 5 2 4" xfId="17791" xr:uid="{00000000-0005-0000-0000-000007330000}"/>
    <cellStyle name="6_Merkmalsuebersicht_neu 2 2 5 2 4 2" xfId="24928" xr:uid="{00000000-0005-0000-0000-000008330000}"/>
    <cellStyle name="6_Merkmalsuebersicht_neu 2 2 5 2 4 2 2" xfId="39243" xr:uid="{00000000-0005-0000-0000-000009330000}"/>
    <cellStyle name="6_Merkmalsuebersicht_neu 2 2 5 2 4 3" xfId="32106" xr:uid="{00000000-0005-0000-0000-00000A330000}"/>
    <cellStyle name="6_Merkmalsuebersicht_neu 2 2 6" xfId="13064" xr:uid="{00000000-0005-0000-0000-00000B330000}"/>
    <cellStyle name="6_Merkmalsuebersicht_neu 2 2 6 2" xfId="14162" xr:uid="{00000000-0005-0000-0000-00000C330000}"/>
    <cellStyle name="6_Merkmalsuebersicht_neu 2 2 6 2 2" xfId="16531" xr:uid="{00000000-0005-0000-0000-00000D330000}"/>
    <cellStyle name="6_Merkmalsuebersicht_neu 2 2 6 2 2 2" xfId="23690" xr:uid="{00000000-0005-0000-0000-00000E330000}"/>
    <cellStyle name="6_Merkmalsuebersicht_neu 2 2 6 2 2 2 2" xfId="38005" xr:uid="{00000000-0005-0000-0000-00000F330000}"/>
    <cellStyle name="6_Merkmalsuebersicht_neu 2 2 6 2 2 3" xfId="30846" xr:uid="{00000000-0005-0000-0000-000010330000}"/>
    <cellStyle name="6_Merkmalsuebersicht_neu 2 2 6 2 3" xfId="18885" xr:uid="{00000000-0005-0000-0000-000011330000}"/>
    <cellStyle name="6_Merkmalsuebersicht_neu 2 2 6 2 3 2" xfId="26022" xr:uid="{00000000-0005-0000-0000-000012330000}"/>
    <cellStyle name="6_Merkmalsuebersicht_neu 2 2 6 2 3 2 2" xfId="40337" xr:uid="{00000000-0005-0000-0000-000013330000}"/>
    <cellStyle name="6_Merkmalsuebersicht_neu 2 2 6 2 3 3" xfId="33200" xr:uid="{00000000-0005-0000-0000-000014330000}"/>
    <cellStyle name="6_Merkmalsuebersicht_neu 2 2 6 2 4" xfId="20219" xr:uid="{00000000-0005-0000-0000-000015330000}"/>
    <cellStyle name="6_Merkmalsuebersicht_neu 2 2 6 2 4 2" xfId="27356" xr:uid="{00000000-0005-0000-0000-000016330000}"/>
    <cellStyle name="6_Merkmalsuebersicht_neu 2 2 6 2 4 2 2" xfId="41671" xr:uid="{00000000-0005-0000-0000-000017330000}"/>
    <cellStyle name="6_Merkmalsuebersicht_neu 2 2 6 2 4 3" xfId="34534" xr:uid="{00000000-0005-0000-0000-000018330000}"/>
    <cellStyle name="6_Merkmalsuebersicht_neu 2 2 6 2 5" xfId="21434" xr:uid="{00000000-0005-0000-0000-000019330000}"/>
    <cellStyle name="6_Merkmalsuebersicht_neu 2 2 6 2 5 2" xfId="35749" xr:uid="{00000000-0005-0000-0000-00001A330000}"/>
    <cellStyle name="6_Merkmalsuebersicht_neu 2 2 6 2 6" xfId="28571" xr:uid="{00000000-0005-0000-0000-00001B330000}"/>
    <cellStyle name="6_Merkmalsuebersicht_neu 2 2 6 3" xfId="15433" xr:uid="{00000000-0005-0000-0000-00001C330000}"/>
    <cellStyle name="6_Merkmalsuebersicht_neu 2 2 6 3 2" xfId="22592" xr:uid="{00000000-0005-0000-0000-00001D330000}"/>
    <cellStyle name="6_Merkmalsuebersicht_neu 2 2 6 3 2 2" xfId="36907" xr:uid="{00000000-0005-0000-0000-00001E330000}"/>
    <cellStyle name="6_Merkmalsuebersicht_neu 2 2 6 3 3" xfId="29748" xr:uid="{00000000-0005-0000-0000-00001F330000}"/>
    <cellStyle name="6_Merkmalsuebersicht_neu 2 2 6 4" xfId="17787" xr:uid="{00000000-0005-0000-0000-000020330000}"/>
    <cellStyle name="6_Merkmalsuebersicht_neu 2 2 6 4 2" xfId="24924" xr:uid="{00000000-0005-0000-0000-000021330000}"/>
    <cellStyle name="6_Merkmalsuebersicht_neu 2 2 6 4 2 2" xfId="39239" xr:uid="{00000000-0005-0000-0000-000022330000}"/>
    <cellStyle name="6_Merkmalsuebersicht_neu 2 2 6 4 3" xfId="32102" xr:uid="{00000000-0005-0000-0000-000023330000}"/>
    <cellStyle name="6_Merkmalsuebersicht_neu 2 3" xfId="874" xr:uid="{00000000-0005-0000-0000-000024330000}"/>
    <cellStyle name="6_Merkmalsuebersicht_neu 2 3 2" xfId="13069" xr:uid="{00000000-0005-0000-0000-000025330000}"/>
    <cellStyle name="6_Merkmalsuebersicht_neu 2 3 2 2" xfId="14163" xr:uid="{00000000-0005-0000-0000-000026330000}"/>
    <cellStyle name="6_Merkmalsuebersicht_neu 2 3 2 2 2" xfId="16532" xr:uid="{00000000-0005-0000-0000-000027330000}"/>
    <cellStyle name="6_Merkmalsuebersicht_neu 2 3 2 2 2 2" xfId="23691" xr:uid="{00000000-0005-0000-0000-000028330000}"/>
    <cellStyle name="6_Merkmalsuebersicht_neu 2 3 2 2 2 2 2" xfId="38006" xr:uid="{00000000-0005-0000-0000-000029330000}"/>
    <cellStyle name="6_Merkmalsuebersicht_neu 2 3 2 2 2 3" xfId="30847" xr:uid="{00000000-0005-0000-0000-00002A330000}"/>
    <cellStyle name="6_Merkmalsuebersicht_neu 2 3 2 2 3" xfId="18886" xr:uid="{00000000-0005-0000-0000-00002B330000}"/>
    <cellStyle name="6_Merkmalsuebersicht_neu 2 3 2 2 3 2" xfId="26023" xr:uid="{00000000-0005-0000-0000-00002C330000}"/>
    <cellStyle name="6_Merkmalsuebersicht_neu 2 3 2 2 3 2 2" xfId="40338" xr:uid="{00000000-0005-0000-0000-00002D330000}"/>
    <cellStyle name="6_Merkmalsuebersicht_neu 2 3 2 2 3 3" xfId="33201" xr:uid="{00000000-0005-0000-0000-00002E330000}"/>
    <cellStyle name="6_Merkmalsuebersicht_neu 2 3 2 2 4" xfId="20220" xr:uid="{00000000-0005-0000-0000-00002F330000}"/>
    <cellStyle name="6_Merkmalsuebersicht_neu 2 3 2 2 4 2" xfId="27357" xr:uid="{00000000-0005-0000-0000-000030330000}"/>
    <cellStyle name="6_Merkmalsuebersicht_neu 2 3 2 2 4 2 2" xfId="41672" xr:uid="{00000000-0005-0000-0000-000031330000}"/>
    <cellStyle name="6_Merkmalsuebersicht_neu 2 3 2 2 4 3" xfId="34535" xr:uid="{00000000-0005-0000-0000-000032330000}"/>
    <cellStyle name="6_Merkmalsuebersicht_neu 2 3 2 2 5" xfId="21435" xr:uid="{00000000-0005-0000-0000-000033330000}"/>
    <cellStyle name="6_Merkmalsuebersicht_neu 2 3 2 2 5 2" xfId="35750" xr:uid="{00000000-0005-0000-0000-000034330000}"/>
    <cellStyle name="6_Merkmalsuebersicht_neu 2 3 2 2 6" xfId="28572" xr:uid="{00000000-0005-0000-0000-000035330000}"/>
    <cellStyle name="6_Merkmalsuebersicht_neu 2 3 2 3" xfId="15438" xr:uid="{00000000-0005-0000-0000-000036330000}"/>
    <cellStyle name="6_Merkmalsuebersicht_neu 2 3 2 3 2" xfId="22597" xr:uid="{00000000-0005-0000-0000-000037330000}"/>
    <cellStyle name="6_Merkmalsuebersicht_neu 2 3 2 3 2 2" xfId="36912" xr:uid="{00000000-0005-0000-0000-000038330000}"/>
    <cellStyle name="6_Merkmalsuebersicht_neu 2 3 2 3 3" xfId="29753" xr:uid="{00000000-0005-0000-0000-000039330000}"/>
    <cellStyle name="6_Merkmalsuebersicht_neu 2 3 2 4" xfId="17792" xr:uid="{00000000-0005-0000-0000-00003A330000}"/>
    <cellStyle name="6_Merkmalsuebersicht_neu 2 3 2 4 2" xfId="24929" xr:uid="{00000000-0005-0000-0000-00003B330000}"/>
    <cellStyle name="6_Merkmalsuebersicht_neu 2 3 2 4 2 2" xfId="39244" xr:uid="{00000000-0005-0000-0000-00003C330000}"/>
    <cellStyle name="6_Merkmalsuebersicht_neu 2 3 2 4 3" xfId="32107" xr:uid="{00000000-0005-0000-0000-00003D330000}"/>
    <cellStyle name="6_Merkmalsuebersicht_neu 2 4" xfId="875" xr:uid="{00000000-0005-0000-0000-00003E330000}"/>
    <cellStyle name="6_Merkmalsuebersicht_neu 2 4 2" xfId="13070" xr:uid="{00000000-0005-0000-0000-00003F330000}"/>
    <cellStyle name="6_Merkmalsuebersicht_neu 2 4 2 2" xfId="14482" xr:uid="{00000000-0005-0000-0000-000040330000}"/>
    <cellStyle name="6_Merkmalsuebersicht_neu 2 4 2 2 2" xfId="16851" xr:uid="{00000000-0005-0000-0000-000041330000}"/>
    <cellStyle name="6_Merkmalsuebersicht_neu 2 4 2 2 2 2" xfId="24010" xr:uid="{00000000-0005-0000-0000-000042330000}"/>
    <cellStyle name="6_Merkmalsuebersicht_neu 2 4 2 2 2 2 2" xfId="38325" xr:uid="{00000000-0005-0000-0000-000043330000}"/>
    <cellStyle name="6_Merkmalsuebersicht_neu 2 4 2 2 2 3" xfId="31166" xr:uid="{00000000-0005-0000-0000-000044330000}"/>
    <cellStyle name="6_Merkmalsuebersicht_neu 2 4 2 2 3" xfId="19205" xr:uid="{00000000-0005-0000-0000-000045330000}"/>
    <cellStyle name="6_Merkmalsuebersicht_neu 2 4 2 2 3 2" xfId="26342" xr:uid="{00000000-0005-0000-0000-000046330000}"/>
    <cellStyle name="6_Merkmalsuebersicht_neu 2 4 2 2 3 2 2" xfId="40657" xr:uid="{00000000-0005-0000-0000-000047330000}"/>
    <cellStyle name="6_Merkmalsuebersicht_neu 2 4 2 2 3 3" xfId="33520" xr:uid="{00000000-0005-0000-0000-000048330000}"/>
    <cellStyle name="6_Merkmalsuebersicht_neu 2 4 2 2 4" xfId="20512" xr:uid="{00000000-0005-0000-0000-000049330000}"/>
    <cellStyle name="6_Merkmalsuebersicht_neu 2 4 2 2 4 2" xfId="27649" xr:uid="{00000000-0005-0000-0000-00004A330000}"/>
    <cellStyle name="6_Merkmalsuebersicht_neu 2 4 2 2 4 2 2" xfId="41964" xr:uid="{00000000-0005-0000-0000-00004B330000}"/>
    <cellStyle name="6_Merkmalsuebersicht_neu 2 4 2 2 4 3" xfId="34827" xr:uid="{00000000-0005-0000-0000-00004C330000}"/>
    <cellStyle name="6_Merkmalsuebersicht_neu 2 4 2 2 5" xfId="21727" xr:uid="{00000000-0005-0000-0000-00004D330000}"/>
    <cellStyle name="6_Merkmalsuebersicht_neu 2 4 2 2 5 2" xfId="36042" xr:uid="{00000000-0005-0000-0000-00004E330000}"/>
    <cellStyle name="6_Merkmalsuebersicht_neu 2 4 2 2 6" xfId="28864" xr:uid="{00000000-0005-0000-0000-00004F330000}"/>
    <cellStyle name="6_Merkmalsuebersicht_neu 2 4 2 3" xfId="15439" xr:uid="{00000000-0005-0000-0000-000050330000}"/>
    <cellStyle name="6_Merkmalsuebersicht_neu 2 4 2 3 2" xfId="22598" xr:uid="{00000000-0005-0000-0000-000051330000}"/>
    <cellStyle name="6_Merkmalsuebersicht_neu 2 4 2 3 2 2" xfId="36913" xr:uid="{00000000-0005-0000-0000-000052330000}"/>
    <cellStyle name="6_Merkmalsuebersicht_neu 2 4 2 3 3" xfId="29754" xr:uid="{00000000-0005-0000-0000-000053330000}"/>
    <cellStyle name="6_Merkmalsuebersicht_neu 2 4 2 4" xfId="17793" xr:uid="{00000000-0005-0000-0000-000054330000}"/>
    <cellStyle name="6_Merkmalsuebersicht_neu 2 4 2 4 2" xfId="24930" xr:uid="{00000000-0005-0000-0000-000055330000}"/>
    <cellStyle name="6_Merkmalsuebersicht_neu 2 4 2 4 2 2" xfId="39245" xr:uid="{00000000-0005-0000-0000-000056330000}"/>
    <cellStyle name="6_Merkmalsuebersicht_neu 2 4 2 4 3" xfId="32108" xr:uid="{00000000-0005-0000-0000-000057330000}"/>
    <cellStyle name="6_Merkmalsuebersicht_neu 2 5" xfId="876" xr:uid="{00000000-0005-0000-0000-000058330000}"/>
    <cellStyle name="6_Merkmalsuebersicht_neu 2 5 2" xfId="13071" xr:uid="{00000000-0005-0000-0000-000059330000}"/>
    <cellStyle name="6_Merkmalsuebersicht_neu 2 5 2 2" xfId="13755" xr:uid="{00000000-0005-0000-0000-00005A330000}"/>
    <cellStyle name="6_Merkmalsuebersicht_neu 2 5 2 2 2" xfId="16124" xr:uid="{00000000-0005-0000-0000-00005B330000}"/>
    <cellStyle name="6_Merkmalsuebersicht_neu 2 5 2 2 2 2" xfId="23283" xr:uid="{00000000-0005-0000-0000-00005C330000}"/>
    <cellStyle name="6_Merkmalsuebersicht_neu 2 5 2 2 2 2 2" xfId="37598" xr:uid="{00000000-0005-0000-0000-00005D330000}"/>
    <cellStyle name="6_Merkmalsuebersicht_neu 2 5 2 2 2 3" xfId="30439" xr:uid="{00000000-0005-0000-0000-00005E330000}"/>
    <cellStyle name="6_Merkmalsuebersicht_neu 2 5 2 2 3" xfId="18478" xr:uid="{00000000-0005-0000-0000-00005F330000}"/>
    <cellStyle name="6_Merkmalsuebersicht_neu 2 5 2 2 3 2" xfId="25615" xr:uid="{00000000-0005-0000-0000-000060330000}"/>
    <cellStyle name="6_Merkmalsuebersicht_neu 2 5 2 2 3 2 2" xfId="39930" xr:uid="{00000000-0005-0000-0000-000061330000}"/>
    <cellStyle name="6_Merkmalsuebersicht_neu 2 5 2 2 3 3" xfId="32793" xr:uid="{00000000-0005-0000-0000-000062330000}"/>
    <cellStyle name="6_Merkmalsuebersicht_neu 2 5 2 2 4" xfId="20003" xr:uid="{00000000-0005-0000-0000-000063330000}"/>
    <cellStyle name="6_Merkmalsuebersicht_neu 2 5 2 2 4 2" xfId="27140" xr:uid="{00000000-0005-0000-0000-000064330000}"/>
    <cellStyle name="6_Merkmalsuebersicht_neu 2 5 2 2 4 2 2" xfId="41455" xr:uid="{00000000-0005-0000-0000-000065330000}"/>
    <cellStyle name="6_Merkmalsuebersicht_neu 2 5 2 2 4 3" xfId="34318" xr:uid="{00000000-0005-0000-0000-000066330000}"/>
    <cellStyle name="6_Merkmalsuebersicht_neu 2 5 2 2 5" xfId="21218" xr:uid="{00000000-0005-0000-0000-000067330000}"/>
    <cellStyle name="6_Merkmalsuebersicht_neu 2 5 2 2 5 2" xfId="35533" xr:uid="{00000000-0005-0000-0000-000068330000}"/>
    <cellStyle name="6_Merkmalsuebersicht_neu 2 5 2 2 6" xfId="28355" xr:uid="{00000000-0005-0000-0000-000069330000}"/>
    <cellStyle name="6_Merkmalsuebersicht_neu 2 5 2 3" xfId="15440" xr:uid="{00000000-0005-0000-0000-00006A330000}"/>
    <cellStyle name="6_Merkmalsuebersicht_neu 2 5 2 3 2" xfId="22599" xr:uid="{00000000-0005-0000-0000-00006B330000}"/>
    <cellStyle name="6_Merkmalsuebersicht_neu 2 5 2 3 2 2" xfId="36914" xr:uid="{00000000-0005-0000-0000-00006C330000}"/>
    <cellStyle name="6_Merkmalsuebersicht_neu 2 5 2 3 3" xfId="29755" xr:uid="{00000000-0005-0000-0000-00006D330000}"/>
    <cellStyle name="6_Merkmalsuebersicht_neu 2 5 2 4" xfId="17794" xr:uid="{00000000-0005-0000-0000-00006E330000}"/>
    <cellStyle name="6_Merkmalsuebersicht_neu 2 5 2 4 2" xfId="24931" xr:uid="{00000000-0005-0000-0000-00006F330000}"/>
    <cellStyle name="6_Merkmalsuebersicht_neu 2 5 2 4 2 2" xfId="39246" xr:uid="{00000000-0005-0000-0000-000070330000}"/>
    <cellStyle name="6_Merkmalsuebersicht_neu 2 5 2 4 3" xfId="32109" xr:uid="{00000000-0005-0000-0000-000071330000}"/>
    <cellStyle name="6_Merkmalsuebersicht_neu 2 6" xfId="877" xr:uid="{00000000-0005-0000-0000-000072330000}"/>
    <cellStyle name="6_Merkmalsuebersicht_neu 2 6 2" xfId="13072" xr:uid="{00000000-0005-0000-0000-000073330000}"/>
    <cellStyle name="6_Merkmalsuebersicht_neu 2 6 2 2" xfId="14367" xr:uid="{00000000-0005-0000-0000-000074330000}"/>
    <cellStyle name="6_Merkmalsuebersicht_neu 2 6 2 2 2" xfId="16736" xr:uid="{00000000-0005-0000-0000-000075330000}"/>
    <cellStyle name="6_Merkmalsuebersicht_neu 2 6 2 2 2 2" xfId="23895" xr:uid="{00000000-0005-0000-0000-000076330000}"/>
    <cellStyle name="6_Merkmalsuebersicht_neu 2 6 2 2 2 2 2" xfId="38210" xr:uid="{00000000-0005-0000-0000-000077330000}"/>
    <cellStyle name="6_Merkmalsuebersicht_neu 2 6 2 2 2 3" xfId="31051" xr:uid="{00000000-0005-0000-0000-000078330000}"/>
    <cellStyle name="6_Merkmalsuebersicht_neu 2 6 2 2 3" xfId="19090" xr:uid="{00000000-0005-0000-0000-000079330000}"/>
    <cellStyle name="6_Merkmalsuebersicht_neu 2 6 2 2 3 2" xfId="26227" xr:uid="{00000000-0005-0000-0000-00007A330000}"/>
    <cellStyle name="6_Merkmalsuebersicht_neu 2 6 2 2 3 2 2" xfId="40542" xr:uid="{00000000-0005-0000-0000-00007B330000}"/>
    <cellStyle name="6_Merkmalsuebersicht_neu 2 6 2 2 3 3" xfId="33405" xr:uid="{00000000-0005-0000-0000-00007C330000}"/>
    <cellStyle name="6_Merkmalsuebersicht_neu 2 6 2 2 4" xfId="20423" xr:uid="{00000000-0005-0000-0000-00007D330000}"/>
    <cellStyle name="6_Merkmalsuebersicht_neu 2 6 2 2 4 2" xfId="27560" xr:uid="{00000000-0005-0000-0000-00007E330000}"/>
    <cellStyle name="6_Merkmalsuebersicht_neu 2 6 2 2 4 2 2" xfId="41875" xr:uid="{00000000-0005-0000-0000-00007F330000}"/>
    <cellStyle name="6_Merkmalsuebersicht_neu 2 6 2 2 4 3" xfId="34738" xr:uid="{00000000-0005-0000-0000-000080330000}"/>
    <cellStyle name="6_Merkmalsuebersicht_neu 2 6 2 2 5" xfId="21638" xr:uid="{00000000-0005-0000-0000-000081330000}"/>
    <cellStyle name="6_Merkmalsuebersicht_neu 2 6 2 2 5 2" xfId="35953" xr:uid="{00000000-0005-0000-0000-000082330000}"/>
    <cellStyle name="6_Merkmalsuebersicht_neu 2 6 2 2 6" xfId="28775" xr:uid="{00000000-0005-0000-0000-000083330000}"/>
    <cellStyle name="6_Merkmalsuebersicht_neu 2 6 2 3" xfId="15441" xr:uid="{00000000-0005-0000-0000-000084330000}"/>
    <cellStyle name="6_Merkmalsuebersicht_neu 2 6 2 3 2" xfId="22600" xr:uid="{00000000-0005-0000-0000-000085330000}"/>
    <cellStyle name="6_Merkmalsuebersicht_neu 2 6 2 3 2 2" xfId="36915" xr:uid="{00000000-0005-0000-0000-000086330000}"/>
    <cellStyle name="6_Merkmalsuebersicht_neu 2 6 2 3 3" xfId="29756" xr:uid="{00000000-0005-0000-0000-000087330000}"/>
    <cellStyle name="6_Merkmalsuebersicht_neu 2 6 2 4" xfId="17795" xr:uid="{00000000-0005-0000-0000-000088330000}"/>
    <cellStyle name="6_Merkmalsuebersicht_neu 2 6 2 4 2" xfId="24932" xr:uid="{00000000-0005-0000-0000-000089330000}"/>
    <cellStyle name="6_Merkmalsuebersicht_neu 2 6 2 4 2 2" xfId="39247" xr:uid="{00000000-0005-0000-0000-00008A330000}"/>
    <cellStyle name="6_Merkmalsuebersicht_neu 2 6 2 4 3" xfId="32110" xr:uid="{00000000-0005-0000-0000-00008B330000}"/>
    <cellStyle name="6_Merkmalsuebersicht_neu 2 7" xfId="13063" xr:uid="{00000000-0005-0000-0000-00008C330000}"/>
    <cellStyle name="6_Merkmalsuebersicht_neu 2 7 2" xfId="14480" xr:uid="{00000000-0005-0000-0000-00008D330000}"/>
    <cellStyle name="6_Merkmalsuebersicht_neu 2 7 2 2" xfId="16849" xr:uid="{00000000-0005-0000-0000-00008E330000}"/>
    <cellStyle name="6_Merkmalsuebersicht_neu 2 7 2 2 2" xfId="24008" xr:uid="{00000000-0005-0000-0000-00008F330000}"/>
    <cellStyle name="6_Merkmalsuebersicht_neu 2 7 2 2 2 2" xfId="38323" xr:uid="{00000000-0005-0000-0000-000090330000}"/>
    <cellStyle name="6_Merkmalsuebersicht_neu 2 7 2 2 3" xfId="31164" xr:uid="{00000000-0005-0000-0000-000091330000}"/>
    <cellStyle name="6_Merkmalsuebersicht_neu 2 7 2 3" xfId="19203" xr:uid="{00000000-0005-0000-0000-000092330000}"/>
    <cellStyle name="6_Merkmalsuebersicht_neu 2 7 2 3 2" xfId="26340" xr:uid="{00000000-0005-0000-0000-000093330000}"/>
    <cellStyle name="6_Merkmalsuebersicht_neu 2 7 2 3 2 2" xfId="40655" xr:uid="{00000000-0005-0000-0000-000094330000}"/>
    <cellStyle name="6_Merkmalsuebersicht_neu 2 7 2 3 3" xfId="33518" xr:uid="{00000000-0005-0000-0000-000095330000}"/>
    <cellStyle name="6_Merkmalsuebersicht_neu 2 7 2 4" xfId="20510" xr:uid="{00000000-0005-0000-0000-000096330000}"/>
    <cellStyle name="6_Merkmalsuebersicht_neu 2 7 2 4 2" xfId="27647" xr:uid="{00000000-0005-0000-0000-000097330000}"/>
    <cellStyle name="6_Merkmalsuebersicht_neu 2 7 2 4 2 2" xfId="41962" xr:uid="{00000000-0005-0000-0000-000098330000}"/>
    <cellStyle name="6_Merkmalsuebersicht_neu 2 7 2 4 3" xfId="34825" xr:uid="{00000000-0005-0000-0000-000099330000}"/>
    <cellStyle name="6_Merkmalsuebersicht_neu 2 7 2 5" xfId="21725" xr:uid="{00000000-0005-0000-0000-00009A330000}"/>
    <cellStyle name="6_Merkmalsuebersicht_neu 2 7 2 5 2" xfId="36040" xr:uid="{00000000-0005-0000-0000-00009B330000}"/>
    <cellStyle name="6_Merkmalsuebersicht_neu 2 7 2 6" xfId="28862" xr:uid="{00000000-0005-0000-0000-00009C330000}"/>
    <cellStyle name="6_Merkmalsuebersicht_neu 2 7 3" xfId="15432" xr:uid="{00000000-0005-0000-0000-00009D330000}"/>
    <cellStyle name="6_Merkmalsuebersicht_neu 2 7 3 2" xfId="22591" xr:uid="{00000000-0005-0000-0000-00009E330000}"/>
    <cellStyle name="6_Merkmalsuebersicht_neu 2 7 3 2 2" xfId="36906" xr:uid="{00000000-0005-0000-0000-00009F330000}"/>
    <cellStyle name="6_Merkmalsuebersicht_neu 2 7 3 3" xfId="29747" xr:uid="{00000000-0005-0000-0000-0000A0330000}"/>
    <cellStyle name="6_Merkmalsuebersicht_neu 2 7 4" xfId="17786" xr:uid="{00000000-0005-0000-0000-0000A1330000}"/>
    <cellStyle name="6_Merkmalsuebersicht_neu 2 7 4 2" xfId="24923" xr:uid="{00000000-0005-0000-0000-0000A2330000}"/>
    <cellStyle name="6_Merkmalsuebersicht_neu 2 7 4 2 2" xfId="39238" xr:uid="{00000000-0005-0000-0000-0000A3330000}"/>
    <cellStyle name="6_Merkmalsuebersicht_neu 2 7 4 3" xfId="32101" xr:uid="{00000000-0005-0000-0000-0000A4330000}"/>
    <cellStyle name="6_Merkmalsuebersicht_neu 3" xfId="878" xr:uid="{00000000-0005-0000-0000-0000A5330000}"/>
    <cellStyle name="6_Merkmalsuebersicht_neu 3 2" xfId="879" xr:uid="{00000000-0005-0000-0000-0000A6330000}"/>
    <cellStyle name="6_Merkmalsuebersicht_neu 3 2 2" xfId="13074" xr:uid="{00000000-0005-0000-0000-0000A7330000}"/>
    <cellStyle name="6_Merkmalsuebersicht_neu 3 2 2 2" xfId="13744" xr:uid="{00000000-0005-0000-0000-0000A8330000}"/>
    <cellStyle name="6_Merkmalsuebersicht_neu 3 2 2 2 2" xfId="16113" xr:uid="{00000000-0005-0000-0000-0000A9330000}"/>
    <cellStyle name="6_Merkmalsuebersicht_neu 3 2 2 2 2 2" xfId="23272" xr:uid="{00000000-0005-0000-0000-0000AA330000}"/>
    <cellStyle name="6_Merkmalsuebersicht_neu 3 2 2 2 2 2 2" xfId="37587" xr:uid="{00000000-0005-0000-0000-0000AB330000}"/>
    <cellStyle name="6_Merkmalsuebersicht_neu 3 2 2 2 2 3" xfId="30428" xr:uid="{00000000-0005-0000-0000-0000AC330000}"/>
    <cellStyle name="6_Merkmalsuebersicht_neu 3 2 2 2 3" xfId="18467" xr:uid="{00000000-0005-0000-0000-0000AD330000}"/>
    <cellStyle name="6_Merkmalsuebersicht_neu 3 2 2 2 3 2" xfId="25604" xr:uid="{00000000-0005-0000-0000-0000AE330000}"/>
    <cellStyle name="6_Merkmalsuebersicht_neu 3 2 2 2 3 2 2" xfId="39919" xr:uid="{00000000-0005-0000-0000-0000AF330000}"/>
    <cellStyle name="6_Merkmalsuebersicht_neu 3 2 2 2 3 3" xfId="32782" xr:uid="{00000000-0005-0000-0000-0000B0330000}"/>
    <cellStyle name="6_Merkmalsuebersicht_neu 3 2 2 2 4" xfId="19992" xr:uid="{00000000-0005-0000-0000-0000B1330000}"/>
    <cellStyle name="6_Merkmalsuebersicht_neu 3 2 2 2 4 2" xfId="27129" xr:uid="{00000000-0005-0000-0000-0000B2330000}"/>
    <cellStyle name="6_Merkmalsuebersicht_neu 3 2 2 2 4 2 2" xfId="41444" xr:uid="{00000000-0005-0000-0000-0000B3330000}"/>
    <cellStyle name="6_Merkmalsuebersicht_neu 3 2 2 2 4 3" xfId="34307" xr:uid="{00000000-0005-0000-0000-0000B4330000}"/>
    <cellStyle name="6_Merkmalsuebersicht_neu 3 2 2 2 5" xfId="21207" xr:uid="{00000000-0005-0000-0000-0000B5330000}"/>
    <cellStyle name="6_Merkmalsuebersicht_neu 3 2 2 2 5 2" xfId="35522" xr:uid="{00000000-0005-0000-0000-0000B6330000}"/>
    <cellStyle name="6_Merkmalsuebersicht_neu 3 2 2 2 6" xfId="28344" xr:uid="{00000000-0005-0000-0000-0000B7330000}"/>
    <cellStyle name="6_Merkmalsuebersicht_neu 3 2 2 3" xfId="15443" xr:uid="{00000000-0005-0000-0000-0000B8330000}"/>
    <cellStyle name="6_Merkmalsuebersicht_neu 3 2 2 3 2" xfId="22602" xr:uid="{00000000-0005-0000-0000-0000B9330000}"/>
    <cellStyle name="6_Merkmalsuebersicht_neu 3 2 2 3 2 2" xfId="36917" xr:uid="{00000000-0005-0000-0000-0000BA330000}"/>
    <cellStyle name="6_Merkmalsuebersicht_neu 3 2 2 3 3" xfId="29758" xr:uid="{00000000-0005-0000-0000-0000BB330000}"/>
    <cellStyle name="6_Merkmalsuebersicht_neu 3 2 2 4" xfId="17797" xr:uid="{00000000-0005-0000-0000-0000BC330000}"/>
    <cellStyle name="6_Merkmalsuebersicht_neu 3 2 2 4 2" xfId="24934" xr:uid="{00000000-0005-0000-0000-0000BD330000}"/>
    <cellStyle name="6_Merkmalsuebersicht_neu 3 2 2 4 2 2" xfId="39249" xr:uid="{00000000-0005-0000-0000-0000BE330000}"/>
    <cellStyle name="6_Merkmalsuebersicht_neu 3 2 2 4 3" xfId="32112" xr:uid="{00000000-0005-0000-0000-0000BF330000}"/>
    <cellStyle name="6_Merkmalsuebersicht_neu 3 3" xfId="880" xr:uid="{00000000-0005-0000-0000-0000C0330000}"/>
    <cellStyle name="6_Merkmalsuebersicht_neu 3 3 2" xfId="13075" xr:uid="{00000000-0005-0000-0000-0000C1330000}"/>
    <cellStyle name="6_Merkmalsuebersicht_neu 3 3 2 2" xfId="14088" xr:uid="{00000000-0005-0000-0000-0000C2330000}"/>
    <cellStyle name="6_Merkmalsuebersicht_neu 3 3 2 2 2" xfId="16457" xr:uid="{00000000-0005-0000-0000-0000C3330000}"/>
    <cellStyle name="6_Merkmalsuebersicht_neu 3 3 2 2 2 2" xfId="23616" xr:uid="{00000000-0005-0000-0000-0000C4330000}"/>
    <cellStyle name="6_Merkmalsuebersicht_neu 3 3 2 2 2 2 2" xfId="37931" xr:uid="{00000000-0005-0000-0000-0000C5330000}"/>
    <cellStyle name="6_Merkmalsuebersicht_neu 3 3 2 2 2 3" xfId="30772" xr:uid="{00000000-0005-0000-0000-0000C6330000}"/>
    <cellStyle name="6_Merkmalsuebersicht_neu 3 3 2 2 3" xfId="18811" xr:uid="{00000000-0005-0000-0000-0000C7330000}"/>
    <cellStyle name="6_Merkmalsuebersicht_neu 3 3 2 2 3 2" xfId="25948" xr:uid="{00000000-0005-0000-0000-0000C8330000}"/>
    <cellStyle name="6_Merkmalsuebersicht_neu 3 3 2 2 3 2 2" xfId="40263" xr:uid="{00000000-0005-0000-0000-0000C9330000}"/>
    <cellStyle name="6_Merkmalsuebersicht_neu 3 3 2 2 3 3" xfId="33126" xr:uid="{00000000-0005-0000-0000-0000CA330000}"/>
    <cellStyle name="6_Merkmalsuebersicht_neu 3 3 2 2 4" xfId="20148" xr:uid="{00000000-0005-0000-0000-0000CB330000}"/>
    <cellStyle name="6_Merkmalsuebersicht_neu 3 3 2 2 4 2" xfId="27285" xr:uid="{00000000-0005-0000-0000-0000CC330000}"/>
    <cellStyle name="6_Merkmalsuebersicht_neu 3 3 2 2 4 2 2" xfId="41600" xr:uid="{00000000-0005-0000-0000-0000CD330000}"/>
    <cellStyle name="6_Merkmalsuebersicht_neu 3 3 2 2 4 3" xfId="34463" xr:uid="{00000000-0005-0000-0000-0000CE330000}"/>
    <cellStyle name="6_Merkmalsuebersicht_neu 3 3 2 2 5" xfId="21363" xr:uid="{00000000-0005-0000-0000-0000CF330000}"/>
    <cellStyle name="6_Merkmalsuebersicht_neu 3 3 2 2 5 2" xfId="35678" xr:uid="{00000000-0005-0000-0000-0000D0330000}"/>
    <cellStyle name="6_Merkmalsuebersicht_neu 3 3 2 2 6" xfId="28500" xr:uid="{00000000-0005-0000-0000-0000D1330000}"/>
    <cellStyle name="6_Merkmalsuebersicht_neu 3 3 2 3" xfId="15444" xr:uid="{00000000-0005-0000-0000-0000D2330000}"/>
    <cellStyle name="6_Merkmalsuebersicht_neu 3 3 2 3 2" xfId="22603" xr:uid="{00000000-0005-0000-0000-0000D3330000}"/>
    <cellStyle name="6_Merkmalsuebersicht_neu 3 3 2 3 2 2" xfId="36918" xr:uid="{00000000-0005-0000-0000-0000D4330000}"/>
    <cellStyle name="6_Merkmalsuebersicht_neu 3 3 2 3 3" xfId="29759" xr:uid="{00000000-0005-0000-0000-0000D5330000}"/>
    <cellStyle name="6_Merkmalsuebersicht_neu 3 3 2 4" xfId="17798" xr:uid="{00000000-0005-0000-0000-0000D6330000}"/>
    <cellStyle name="6_Merkmalsuebersicht_neu 3 3 2 4 2" xfId="24935" xr:uid="{00000000-0005-0000-0000-0000D7330000}"/>
    <cellStyle name="6_Merkmalsuebersicht_neu 3 3 2 4 2 2" xfId="39250" xr:uid="{00000000-0005-0000-0000-0000D8330000}"/>
    <cellStyle name="6_Merkmalsuebersicht_neu 3 3 2 4 3" xfId="32113" xr:uid="{00000000-0005-0000-0000-0000D9330000}"/>
    <cellStyle name="6_Merkmalsuebersicht_neu 3 4" xfId="881" xr:uid="{00000000-0005-0000-0000-0000DA330000}"/>
    <cellStyle name="6_Merkmalsuebersicht_neu 3 4 2" xfId="13076" xr:uid="{00000000-0005-0000-0000-0000DB330000}"/>
    <cellStyle name="6_Merkmalsuebersicht_neu 3 4 2 2" xfId="13714" xr:uid="{00000000-0005-0000-0000-0000DC330000}"/>
    <cellStyle name="6_Merkmalsuebersicht_neu 3 4 2 2 2" xfId="16083" xr:uid="{00000000-0005-0000-0000-0000DD330000}"/>
    <cellStyle name="6_Merkmalsuebersicht_neu 3 4 2 2 2 2" xfId="23242" xr:uid="{00000000-0005-0000-0000-0000DE330000}"/>
    <cellStyle name="6_Merkmalsuebersicht_neu 3 4 2 2 2 2 2" xfId="37557" xr:uid="{00000000-0005-0000-0000-0000DF330000}"/>
    <cellStyle name="6_Merkmalsuebersicht_neu 3 4 2 2 2 3" xfId="30398" xr:uid="{00000000-0005-0000-0000-0000E0330000}"/>
    <cellStyle name="6_Merkmalsuebersicht_neu 3 4 2 2 3" xfId="18437" xr:uid="{00000000-0005-0000-0000-0000E1330000}"/>
    <cellStyle name="6_Merkmalsuebersicht_neu 3 4 2 2 3 2" xfId="25574" xr:uid="{00000000-0005-0000-0000-0000E2330000}"/>
    <cellStyle name="6_Merkmalsuebersicht_neu 3 4 2 2 3 2 2" xfId="39889" xr:uid="{00000000-0005-0000-0000-0000E3330000}"/>
    <cellStyle name="6_Merkmalsuebersicht_neu 3 4 2 2 3 3" xfId="32752" xr:uid="{00000000-0005-0000-0000-0000E4330000}"/>
    <cellStyle name="6_Merkmalsuebersicht_neu 3 4 2 2 4" xfId="19963" xr:uid="{00000000-0005-0000-0000-0000E5330000}"/>
    <cellStyle name="6_Merkmalsuebersicht_neu 3 4 2 2 4 2" xfId="27100" xr:uid="{00000000-0005-0000-0000-0000E6330000}"/>
    <cellStyle name="6_Merkmalsuebersicht_neu 3 4 2 2 4 2 2" xfId="41415" xr:uid="{00000000-0005-0000-0000-0000E7330000}"/>
    <cellStyle name="6_Merkmalsuebersicht_neu 3 4 2 2 4 3" xfId="34278" xr:uid="{00000000-0005-0000-0000-0000E8330000}"/>
    <cellStyle name="6_Merkmalsuebersicht_neu 3 4 2 2 5" xfId="21178" xr:uid="{00000000-0005-0000-0000-0000E9330000}"/>
    <cellStyle name="6_Merkmalsuebersicht_neu 3 4 2 2 5 2" xfId="35493" xr:uid="{00000000-0005-0000-0000-0000EA330000}"/>
    <cellStyle name="6_Merkmalsuebersicht_neu 3 4 2 2 6" xfId="28315" xr:uid="{00000000-0005-0000-0000-0000EB330000}"/>
    <cellStyle name="6_Merkmalsuebersicht_neu 3 4 2 3" xfId="15445" xr:uid="{00000000-0005-0000-0000-0000EC330000}"/>
    <cellStyle name="6_Merkmalsuebersicht_neu 3 4 2 3 2" xfId="22604" xr:uid="{00000000-0005-0000-0000-0000ED330000}"/>
    <cellStyle name="6_Merkmalsuebersicht_neu 3 4 2 3 2 2" xfId="36919" xr:uid="{00000000-0005-0000-0000-0000EE330000}"/>
    <cellStyle name="6_Merkmalsuebersicht_neu 3 4 2 3 3" xfId="29760" xr:uid="{00000000-0005-0000-0000-0000EF330000}"/>
    <cellStyle name="6_Merkmalsuebersicht_neu 3 4 2 4" xfId="17799" xr:uid="{00000000-0005-0000-0000-0000F0330000}"/>
    <cellStyle name="6_Merkmalsuebersicht_neu 3 4 2 4 2" xfId="24936" xr:uid="{00000000-0005-0000-0000-0000F1330000}"/>
    <cellStyle name="6_Merkmalsuebersicht_neu 3 4 2 4 2 2" xfId="39251" xr:uid="{00000000-0005-0000-0000-0000F2330000}"/>
    <cellStyle name="6_Merkmalsuebersicht_neu 3 4 2 4 3" xfId="32114" xr:uid="{00000000-0005-0000-0000-0000F3330000}"/>
    <cellStyle name="6_Merkmalsuebersicht_neu 3 5" xfId="882" xr:uid="{00000000-0005-0000-0000-0000F4330000}"/>
    <cellStyle name="6_Merkmalsuebersicht_neu 3 5 2" xfId="13077" xr:uid="{00000000-0005-0000-0000-0000F5330000}"/>
    <cellStyle name="6_Merkmalsuebersicht_neu 3 5 2 2" xfId="13715" xr:uid="{00000000-0005-0000-0000-0000F6330000}"/>
    <cellStyle name="6_Merkmalsuebersicht_neu 3 5 2 2 2" xfId="16084" xr:uid="{00000000-0005-0000-0000-0000F7330000}"/>
    <cellStyle name="6_Merkmalsuebersicht_neu 3 5 2 2 2 2" xfId="23243" xr:uid="{00000000-0005-0000-0000-0000F8330000}"/>
    <cellStyle name="6_Merkmalsuebersicht_neu 3 5 2 2 2 2 2" xfId="37558" xr:uid="{00000000-0005-0000-0000-0000F9330000}"/>
    <cellStyle name="6_Merkmalsuebersicht_neu 3 5 2 2 2 3" xfId="30399" xr:uid="{00000000-0005-0000-0000-0000FA330000}"/>
    <cellStyle name="6_Merkmalsuebersicht_neu 3 5 2 2 3" xfId="18438" xr:uid="{00000000-0005-0000-0000-0000FB330000}"/>
    <cellStyle name="6_Merkmalsuebersicht_neu 3 5 2 2 3 2" xfId="25575" xr:uid="{00000000-0005-0000-0000-0000FC330000}"/>
    <cellStyle name="6_Merkmalsuebersicht_neu 3 5 2 2 3 2 2" xfId="39890" xr:uid="{00000000-0005-0000-0000-0000FD330000}"/>
    <cellStyle name="6_Merkmalsuebersicht_neu 3 5 2 2 3 3" xfId="32753" xr:uid="{00000000-0005-0000-0000-0000FE330000}"/>
    <cellStyle name="6_Merkmalsuebersicht_neu 3 5 2 2 4" xfId="19964" xr:uid="{00000000-0005-0000-0000-0000FF330000}"/>
    <cellStyle name="6_Merkmalsuebersicht_neu 3 5 2 2 4 2" xfId="27101" xr:uid="{00000000-0005-0000-0000-000000340000}"/>
    <cellStyle name="6_Merkmalsuebersicht_neu 3 5 2 2 4 2 2" xfId="41416" xr:uid="{00000000-0005-0000-0000-000001340000}"/>
    <cellStyle name="6_Merkmalsuebersicht_neu 3 5 2 2 4 3" xfId="34279" xr:uid="{00000000-0005-0000-0000-000002340000}"/>
    <cellStyle name="6_Merkmalsuebersicht_neu 3 5 2 2 5" xfId="21179" xr:uid="{00000000-0005-0000-0000-000003340000}"/>
    <cellStyle name="6_Merkmalsuebersicht_neu 3 5 2 2 5 2" xfId="35494" xr:uid="{00000000-0005-0000-0000-000004340000}"/>
    <cellStyle name="6_Merkmalsuebersicht_neu 3 5 2 2 6" xfId="28316" xr:uid="{00000000-0005-0000-0000-000005340000}"/>
    <cellStyle name="6_Merkmalsuebersicht_neu 3 5 2 3" xfId="15446" xr:uid="{00000000-0005-0000-0000-000006340000}"/>
    <cellStyle name="6_Merkmalsuebersicht_neu 3 5 2 3 2" xfId="22605" xr:uid="{00000000-0005-0000-0000-000007340000}"/>
    <cellStyle name="6_Merkmalsuebersicht_neu 3 5 2 3 2 2" xfId="36920" xr:uid="{00000000-0005-0000-0000-000008340000}"/>
    <cellStyle name="6_Merkmalsuebersicht_neu 3 5 2 3 3" xfId="29761" xr:uid="{00000000-0005-0000-0000-000009340000}"/>
    <cellStyle name="6_Merkmalsuebersicht_neu 3 5 2 4" xfId="17800" xr:uid="{00000000-0005-0000-0000-00000A340000}"/>
    <cellStyle name="6_Merkmalsuebersicht_neu 3 5 2 4 2" xfId="24937" xr:uid="{00000000-0005-0000-0000-00000B340000}"/>
    <cellStyle name="6_Merkmalsuebersicht_neu 3 5 2 4 2 2" xfId="39252" xr:uid="{00000000-0005-0000-0000-00000C340000}"/>
    <cellStyle name="6_Merkmalsuebersicht_neu 3 5 2 4 3" xfId="32115" xr:uid="{00000000-0005-0000-0000-00000D340000}"/>
    <cellStyle name="6_Merkmalsuebersicht_neu 3 6" xfId="13073" xr:uid="{00000000-0005-0000-0000-00000E340000}"/>
    <cellStyle name="6_Merkmalsuebersicht_neu 3 6 2" xfId="14198" xr:uid="{00000000-0005-0000-0000-00000F340000}"/>
    <cellStyle name="6_Merkmalsuebersicht_neu 3 6 2 2" xfId="16567" xr:uid="{00000000-0005-0000-0000-000010340000}"/>
    <cellStyle name="6_Merkmalsuebersicht_neu 3 6 2 2 2" xfId="23726" xr:uid="{00000000-0005-0000-0000-000011340000}"/>
    <cellStyle name="6_Merkmalsuebersicht_neu 3 6 2 2 2 2" xfId="38041" xr:uid="{00000000-0005-0000-0000-000012340000}"/>
    <cellStyle name="6_Merkmalsuebersicht_neu 3 6 2 2 3" xfId="30882" xr:uid="{00000000-0005-0000-0000-000013340000}"/>
    <cellStyle name="6_Merkmalsuebersicht_neu 3 6 2 3" xfId="18921" xr:uid="{00000000-0005-0000-0000-000014340000}"/>
    <cellStyle name="6_Merkmalsuebersicht_neu 3 6 2 3 2" xfId="26058" xr:uid="{00000000-0005-0000-0000-000015340000}"/>
    <cellStyle name="6_Merkmalsuebersicht_neu 3 6 2 3 2 2" xfId="40373" xr:uid="{00000000-0005-0000-0000-000016340000}"/>
    <cellStyle name="6_Merkmalsuebersicht_neu 3 6 2 3 3" xfId="33236" xr:uid="{00000000-0005-0000-0000-000017340000}"/>
    <cellStyle name="6_Merkmalsuebersicht_neu 3 6 2 4" xfId="20255" xr:uid="{00000000-0005-0000-0000-000018340000}"/>
    <cellStyle name="6_Merkmalsuebersicht_neu 3 6 2 4 2" xfId="27392" xr:uid="{00000000-0005-0000-0000-000019340000}"/>
    <cellStyle name="6_Merkmalsuebersicht_neu 3 6 2 4 2 2" xfId="41707" xr:uid="{00000000-0005-0000-0000-00001A340000}"/>
    <cellStyle name="6_Merkmalsuebersicht_neu 3 6 2 4 3" xfId="34570" xr:uid="{00000000-0005-0000-0000-00001B340000}"/>
    <cellStyle name="6_Merkmalsuebersicht_neu 3 6 2 5" xfId="21470" xr:uid="{00000000-0005-0000-0000-00001C340000}"/>
    <cellStyle name="6_Merkmalsuebersicht_neu 3 6 2 5 2" xfId="35785" xr:uid="{00000000-0005-0000-0000-00001D340000}"/>
    <cellStyle name="6_Merkmalsuebersicht_neu 3 6 2 6" xfId="28607" xr:uid="{00000000-0005-0000-0000-00001E340000}"/>
    <cellStyle name="6_Merkmalsuebersicht_neu 3 6 3" xfId="15442" xr:uid="{00000000-0005-0000-0000-00001F340000}"/>
    <cellStyle name="6_Merkmalsuebersicht_neu 3 6 3 2" xfId="22601" xr:uid="{00000000-0005-0000-0000-000020340000}"/>
    <cellStyle name="6_Merkmalsuebersicht_neu 3 6 3 2 2" xfId="36916" xr:uid="{00000000-0005-0000-0000-000021340000}"/>
    <cellStyle name="6_Merkmalsuebersicht_neu 3 6 3 3" xfId="29757" xr:uid="{00000000-0005-0000-0000-000022340000}"/>
    <cellStyle name="6_Merkmalsuebersicht_neu 3 6 4" xfId="17796" xr:uid="{00000000-0005-0000-0000-000023340000}"/>
    <cellStyle name="6_Merkmalsuebersicht_neu 3 6 4 2" xfId="24933" xr:uid="{00000000-0005-0000-0000-000024340000}"/>
    <cellStyle name="6_Merkmalsuebersicht_neu 3 6 4 2 2" xfId="39248" xr:uid="{00000000-0005-0000-0000-000025340000}"/>
    <cellStyle name="6_Merkmalsuebersicht_neu 3 6 4 3" xfId="32111" xr:uid="{00000000-0005-0000-0000-000026340000}"/>
    <cellStyle name="6_Merkmalsuebersicht_neu 4" xfId="883" xr:uid="{00000000-0005-0000-0000-000027340000}"/>
    <cellStyle name="6_Merkmalsuebersicht_neu 4 2" xfId="884" xr:uid="{00000000-0005-0000-0000-000028340000}"/>
    <cellStyle name="6_Merkmalsuebersicht_neu 4 2 2" xfId="13079" xr:uid="{00000000-0005-0000-0000-000029340000}"/>
    <cellStyle name="6_Merkmalsuebersicht_neu 4 2 2 2" xfId="14483" xr:uid="{00000000-0005-0000-0000-00002A340000}"/>
    <cellStyle name="6_Merkmalsuebersicht_neu 4 2 2 2 2" xfId="16852" xr:uid="{00000000-0005-0000-0000-00002B340000}"/>
    <cellStyle name="6_Merkmalsuebersicht_neu 4 2 2 2 2 2" xfId="24011" xr:uid="{00000000-0005-0000-0000-00002C340000}"/>
    <cellStyle name="6_Merkmalsuebersicht_neu 4 2 2 2 2 2 2" xfId="38326" xr:uid="{00000000-0005-0000-0000-00002D340000}"/>
    <cellStyle name="6_Merkmalsuebersicht_neu 4 2 2 2 2 3" xfId="31167" xr:uid="{00000000-0005-0000-0000-00002E340000}"/>
    <cellStyle name="6_Merkmalsuebersicht_neu 4 2 2 2 3" xfId="19206" xr:uid="{00000000-0005-0000-0000-00002F340000}"/>
    <cellStyle name="6_Merkmalsuebersicht_neu 4 2 2 2 3 2" xfId="26343" xr:uid="{00000000-0005-0000-0000-000030340000}"/>
    <cellStyle name="6_Merkmalsuebersicht_neu 4 2 2 2 3 2 2" xfId="40658" xr:uid="{00000000-0005-0000-0000-000031340000}"/>
    <cellStyle name="6_Merkmalsuebersicht_neu 4 2 2 2 3 3" xfId="33521" xr:uid="{00000000-0005-0000-0000-000032340000}"/>
    <cellStyle name="6_Merkmalsuebersicht_neu 4 2 2 2 4" xfId="20513" xr:uid="{00000000-0005-0000-0000-000033340000}"/>
    <cellStyle name="6_Merkmalsuebersicht_neu 4 2 2 2 4 2" xfId="27650" xr:uid="{00000000-0005-0000-0000-000034340000}"/>
    <cellStyle name="6_Merkmalsuebersicht_neu 4 2 2 2 4 2 2" xfId="41965" xr:uid="{00000000-0005-0000-0000-000035340000}"/>
    <cellStyle name="6_Merkmalsuebersicht_neu 4 2 2 2 4 3" xfId="34828" xr:uid="{00000000-0005-0000-0000-000036340000}"/>
    <cellStyle name="6_Merkmalsuebersicht_neu 4 2 2 2 5" xfId="21728" xr:uid="{00000000-0005-0000-0000-000037340000}"/>
    <cellStyle name="6_Merkmalsuebersicht_neu 4 2 2 2 5 2" xfId="36043" xr:uid="{00000000-0005-0000-0000-000038340000}"/>
    <cellStyle name="6_Merkmalsuebersicht_neu 4 2 2 2 6" xfId="28865" xr:uid="{00000000-0005-0000-0000-000039340000}"/>
    <cellStyle name="6_Merkmalsuebersicht_neu 4 2 2 3" xfId="15448" xr:uid="{00000000-0005-0000-0000-00003A340000}"/>
    <cellStyle name="6_Merkmalsuebersicht_neu 4 2 2 3 2" xfId="22607" xr:uid="{00000000-0005-0000-0000-00003B340000}"/>
    <cellStyle name="6_Merkmalsuebersicht_neu 4 2 2 3 2 2" xfId="36922" xr:uid="{00000000-0005-0000-0000-00003C340000}"/>
    <cellStyle name="6_Merkmalsuebersicht_neu 4 2 2 3 3" xfId="29763" xr:uid="{00000000-0005-0000-0000-00003D340000}"/>
    <cellStyle name="6_Merkmalsuebersicht_neu 4 2 2 4" xfId="17802" xr:uid="{00000000-0005-0000-0000-00003E340000}"/>
    <cellStyle name="6_Merkmalsuebersicht_neu 4 2 2 4 2" xfId="24939" xr:uid="{00000000-0005-0000-0000-00003F340000}"/>
    <cellStyle name="6_Merkmalsuebersicht_neu 4 2 2 4 2 2" xfId="39254" xr:uid="{00000000-0005-0000-0000-000040340000}"/>
    <cellStyle name="6_Merkmalsuebersicht_neu 4 2 2 4 3" xfId="32117" xr:uid="{00000000-0005-0000-0000-000041340000}"/>
    <cellStyle name="6_Merkmalsuebersicht_neu 4 3" xfId="885" xr:uid="{00000000-0005-0000-0000-000042340000}"/>
    <cellStyle name="6_Merkmalsuebersicht_neu 4 3 2" xfId="13080" xr:uid="{00000000-0005-0000-0000-000043340000}"/>
    <cellStyle name="6_Merkmalsuebersicht_neu 4 3 2 2" xfId="14164" xr:uid="{00000000-0005-0000-0000-000044340000}"/>
    <cellStyle name="6_Merkmalsuebersicht_neu 4 3 2 2 2" xfId="16533" xr:uid="{00000000-0005-0000-0000-000045340000}"/>
    <cellStyle name="6_Merkmalsuebersicht_neu 4 3 2 2 2 2" xfId="23692" xr:uid="{00000000-0005-0000-0000-000046340000}"/>
    <cellStyle name="6_Merkmalsuebersicht_neu 4 3 2 2 2 2 2" xfId="38007" xr:uid="{00000000-0005-0000-0000-000047340000}"/>
    <cellStyle name="6_Merkmalsuebersicht_neu 4 3 2 2 2 3" xfId="30848" xr:uid="{00000000-0005-0000-0000-000048340000}"/>
    <cellStyle name="6_Merkmalsuebersicht_neu 4 3 2 2 3" xfId="18887" xr:uid="{00000000-0005-0000-0000-000049340000}"/>
    <cellStyle name="6_Merkmalsuebersicht_neu 4 3 2 2 3 2" xfId="26024" xr:uid="{00000000-0005-0000-0000-00004A340000}"/>
    <cellStyle name="6_Merkmalsuebersicht_neu 4 3 2 2 3 2 2" xfId="40339" xr:uid="{00000000-0005-0000-0000-00004B340000}"/>
    <cellStyle name="6_Merkmalsuebersicht_neu 4 3 2 2 3 3" xfId="33202" xr:uid="{00000000-0005-0000-0000-00004C340000}"/>
    <cellStyle name="6_Merkmalsuebersicht_neu 4 3 2 2 4" xfId="20221" xr:uid="{00000000-0005-0000-0000-00004D340000}"/>
    <cellStyle name="6_Merkmalsuebersicht_neu 4 3 2 2 4 2" xfId="27358" xr:uid="{00000000-0005-0000-0000-00004E340000}"/>
    <cellStyle name="6_Merkmalsuebersicht_neu 4 3 2 2 4 2 2" xfId="41673" xr:uid="{00000000-0005-0000-0000-00004F340000}"/>
    <cellStyle name="6_Merkmalsuebersicht_neu 4 3 2 2 4 3" xfId="34536" xr:uid="{00000000-0005-0000-0000-000050340000}"/>
    <cellStyle name="6_Merkmalsuebersicht_neu 4 3 2 2 5" xfId="21436" xr:uid="{00000000-0005-0000-0000-000051340000}"/>
    <cellStyle name="6_Merkmalsuebersicht_neu 4 3 2 2 5 2" xfId="35751" xr:uid="{00000000-0005-0000-0000-000052340000}"/>
    <cellStyle name="6_Merkmalsuebersicht_neu 4 3 2 2 6" xfId="28573" xr:uid="{00000000-0005-0000-0000-000053340000}"/>
    <cellStyle name="6_Merkmalsuebersicht_neu 4 3 2 3" xfId="15449" xr:uid="{00000000-0005-0000-0000-000054340000}"/>
    <cellStyle name="6_Merkmalsuebersicht_neu 4 3 2 3 2" xfId="22608" xr:uid="{00000000-0005-0000-0000-000055340000}"/>
    <cellStyle name="6_Merkmalsuebersicht_neu 4 3 2 3 2 2" xfId="36923" xr:uid="{00000000-0005-0000-0000-000056340000}"/>
    <cellStyle name="6_Merkmalsuebersicht_neu 4 3 2 3 3" xfId="29764" xr:uid="{00000000-0005-0000-0000-000057340000}"/>
    <cellStyle name="6_Merkmalsuebersicht_neu 4 3 2 4" xfId="17803" xr:uid="{00000000-0005-0000-0000-000058340000}"/>
    <cellStyle name="6_Merkmalsuebersicht_neu 4 3 2 4 2" xfId="24940" xr:uid="{00000000-0005-0000-0000-000059340000}"/>
    <cellStyle name="6_Merkmalsuebersicht_neu 4 3 2 4 2 2" xfId="39255" xr:uid="{00000000-0005-0000-0000-00005A340000}"/>
    <cellStyle name="6_Merkmalsuebersicht_neu 4 3 2 4 3" xfId="32118" xr:uid="{00000000-0005-0000-0000-00005B340000}"/>
    <cellStyle name="6_Merkmalsuebersicht_neu 4 4" xfId="886" xr:uid="{00000000-0005-0000-0000-00005C340000}"/>
    <cellStyle name="6_Merkmalsuebersicht_neu 4 4 2" xfId="13081" xr:uid="{00000000-0005-0000-0000-00005D340000}"/>
    <cellStyle name="6_Merkmalsuebersicht_neu 4 4 2 2" xfId="13865" xr:uid="{00000000-0005-0000-0000-00005E340000}"/>
    <cellStyle name="6_Merkmalsuebersicht_neu 4 4 2 2 2" xfId="16234" xr:uid="{00000000-0005-0000-0000-00005F340000}"/>
    <cellStyle name="6_Merkmalsuebersicht_neu 4 4 2 2 2 2" xfId="23393" xr:uid="{00000000-0005-0000-0000-000060340000}"/>
    <cellStyle name="6_Merkmalsuebersicht_neu 4 4 2 2 2 2 2" xfId="37708" xr:uid="{00000000-0005-0000-0000-000061340000}"/>
    <cellStyle name="6_Merkmalsuebersicht_neu 4 4 2 2 2 3" xfId="30549" xr:uid="{00000000-0005-0000-0000-000062340000}"/>
    <cellStyle name="6_Merkmalsuebersicht_neu 4 4 2 2 3" xfId="18588" xr:uid="{00000000-0005-0000-0000-000063340000}"/>
    <cellStyle name="6_Merkmalsuebersicht_neu 4 4 2 2 3 2" xfId="25725" xr:uid="{00000000-0005-0000-0000-000064340000}"/>
    <cellStyle name="6_Merkmalsuebersicht_neu 4 4 2 2 3 2 2" xfId="40040" xr:uid="{00000000-0005-0000-0000-000065340000}"/>
    <cellStyle name="6_Merkmalsuebersicht_neu 4 4 2 2 3 3" xfId="32903" xr:uid="{00000000-0005-0000-0000-000066340000}"/>
    <cellStyle name="6_Merkmalsuebersicht_neu 4 4 2 2 4" xfId="20035" xr:uid="{00000000-0005-0000-0000-000067340000}"/>
    <cellStyle name="6_Merkmalsuebersicht_neu 4 4 2 2 4 2" xfId="27172" xr:uid="{00000000-0005-0000-0000-000068340000}"/>
    <cellStyle name="6_Merkmalsuebersicht_neu 4 4 2 2 4 2 2" xfId="41487" xr:uid="{00000000-0005-0000-0000-000069340000}"/>
    <cellStyle name="6_Merkmalsuebersicht_neu 4 4 2 2 4 3" xfId="34350" xr:uid="{00000000-0005-0000-0000-00006A340000}"/>
    <cellStyle name="6_Merkmalsuebersicht_neu 4 4 2 2 5" xfId="21250" xr:uid="{00000000-0005-0000-0000-00006B340000}"/>
    <cellStyle name="6_Merkmalsuebersicht_neu 4 4 2 2 5 2" xfId="35565" xr:uid="{00000000-0005-0000-0000-00006C340000}"/>
    <cellStyle name="6_Merkmalsuebersicht_neu 4 4 2 2 6" xfId="28387" xr:uid="{00000000-0005-0000-0000-00006D340000}"/>
    <cellStyle name="6_Merkmalsuebersicht_neu 4 4 2 3" xfId="15450" xr:uid="{00000000-0005-0000-0000-00006E340000}"/>
    <cellStyle name="6_Merkmalsuebersicht_neu 4 4 2 3 2" xfId="22609" xr:uid="{00000000-0005-0000-0000-00006F340000}"/>
    <cellStyle name="6_Merkmalsuebersicht_neu 4 4 2 3 2 2" xfId="36924" xr:uid="{00000000-0005-0000-0000-000070340000}"/>
    <cellStyle name="6_Merkmalsuebersicht_neu 4 4 2 3 3" xfId="29765" xr:uid="{00000000-0005-0000-0000-000071340000}"/>
    <cellStyle name="6_Merkmalsuebersicht_neu 4 4 2 4" xfId="17804" xr:uid="{00000000-0005-0000-0000-000072340000}"/>
    <cellStyle name="6_Merkmalsuebersicht_neu 4 4 2 4 2" xfId="24941" xr:uid="{00000000-0005-0000-0000-000073340000}"/>
    <cellStyle name="6_Merkmalsuebersicht_neu 4 4 2 4 2 2" xfId="39256" xr:uid="{00000000-0005-0000-0000-000074340000}"/>
    <cellStyle name="6_Merkmalsuebersicht_neu 4 4 2 4 3" xfId="32119" xr:uid="{00000000-0005-0000-0000-000075340000}"/>
    <cellStyle name="6_Merkmalsuebersicht_neu 4 5" xfId="887" xr:uid="{00000000-0005-0000-0000-000076340000}"/>
    <cellStyle name="6_Merkmalsuebersicht_neu 4 5 2" xfId="13082" xr:uid="{00000000-0005-0000-0000-000077340000}"/>
    <cellStyle name="6_Merkmalsuebersicht_neu 4 5 2 2" xfId="14089" xr:uid="{00000000-0005-0000-0000-000078340000}"/>
    <cellStyle name="6_Merkmalsuebersicht_neu 4 5 2 2 2" xfId="16458" xr:uid="{00000000-0005-0000-0000-000079340000}"/>
    <cellStyle name="6_Merkmalsuebersicht_neu 4 5 2 2 2 2" xfId="23617" xr:uid="{00000000-0005-0000-0000-00007A340000}"/>
    <cellStyle name="6_Merkmalsuebersicht_neu 4 5 2 2 2 2 2" xfId="37932" xr:uid="{00000000-0005-0000-0000-00007B340000}"/>
    <cellStyle name="6_Merkmalsuebersicht_neu 4 5 2 2 2 3" xfId="30773" xr:uid="{00000000-0005-0000-0000-00007C340000}"/>
    <cellStyle name="6_Merkmalsuebersicht_neu 4 5 2 2 3" xfId="18812" xr:uid="{00000000-0005-0000-0000-00007D340000}"/>
    <cellStyle name="6_Merkmalsuebersicht_neu 4 5 2 2 3 2" xfId="25949" xr:uid="{00000000-0005-0000-0000-00007E340000}"/>
    <cellStyle name="6_Merkmalsuebersicht_neu 4 5 2 2 3 2 2" xfId="40264" xr:uid="{00000000-0005-0000-0000-00007F340000}"/>
    <cellStyle name="6_Merkmalsuebersicht_neu 4 5 2 2 3 3" xfId="33127" xr:uid="{00000000-0005-0000-0000-000080340000}"/>
    <cellStyle name="6_Merkmalsuebersicht_neu 4 5 2 2 4" xfId="20149" xr:uid="{00000000-0005-0000-0000-000081340000}"/>
    <cellStyle name="6_Merkmalsuebersicht_neu 4 5 2 2 4 2" xfId="27286" xr:uid="{00000000-0005-0000-0000-000082340000}"/>
    <cellStyle name="6_Merkmalsuebersicht_neu 4 5 2 2 4 2 2" xfId="41601" xr:uid="{00000000-0005-0000-0000-000083340000}"/>
    <cellStyle name="6_Merkmalsuebersicht_neu 4 5 2 2 4 3" xfId="34464" xr:uid="{00000000-0005-0000-0000-000084340000}"/>
    <cellStyle name="6_Merkmalsuebersicht_neu 4 5 2 2 5" xfId="21364" xr:uid="{00000000-0005-0000-0000-000085340000}"/>
    <cellStyle name="6_Merkmalsuebersicht_neu 4 5 2 2 5 2" xfId="35679" xr:uid="{00000000-0005-0000-0000-000086340000}"/>
    <cellStyle name="6_Merkmalsuebersicht_neu 4 5 2 2 6" xfId="28501" xr:uid="{00000000-0005-0000-0000-000087340000}"/>
    <cellStyle name="6_Merkmalsuebersicht_neu 4 5 2 3" xfId="15451" xr:uid="{00000000-0005-0000-0000-000088340000}"/>
    <cellStyle name="6_Merkmalsuebersicht_neu 4 5 2 3 2" xfId="22610" xr:uid="{00000000-0005-0000-0000-000089340000}"/>
    <cellStyle name="6_Merkmalsuebersicht_neu 4 5 2 3 2 2" xfId="36925" xr:uid="{00000000-0005-0000-0000-00008A340000}"/>
    <cellStyle name="6_Merkmalsuebersicht_neu 4 5 2 3 3" xfId="29766" xr:uid="{00000000-0005-0000-0000-00008B340000}"/>
    <cellStyle name="6_Merkmalsuebersicht_neu 4 5 2 4" xfId="17805" xr:uid="{00000000-0005-0000-0000-00008C340000}"/>
    <cellStyle name="6_Merkmalsuebersicht_neu 4 5 2 4 2" xfId="24942" xr:uid="{00000000-0005-0000-0000-00008D340000}"/>
    <cellStyle name="6_Merkmalsuebersicht_neu 4 5 2 4 2 2" xfId="39257" xr:uid="{00000000-0005-0000-0000-00008E340000}"/>
    <cellStyle name="6_Merkmalsuebersicht_neu 4 5 2 4 3" xfId="32120" xr:uid="{00000000-0005-0000-0000-00008F340000}"/>
    <cellStyle name="6_Merkmalsuebersicht_neu 4 6" xfId="13078" xr:uid="{00000000-0005-0000-0000-000090340000}"/>
    <cellStyle name="6_Merkmalsuebersicht_neu 4 6 2" xfId="14165" xr:uid="{00000000-0005-0000-0000-000091340000}"/>
    <cellStyle name="6_Merkmalsuebersicht_neu 4 6 2 2" xfId="16534" xr:uid="{00000000-0005-0000-0000-000092340000}"/>
    <cellStyle name="6_Merkmalsuebersicht_neu 4 6 2 2 2" xfId="23693" xr:uid="{00000000-0005-0000-0000-000093340000}"/>
    <cellStyle name="6_Merkmalsuebersicht_neu 4 6 2 2 2 2" xfId="38008" xr:uid="{00000000-0005-0000-0000-000094340000}"/>
    <cellStyle name="6_Merkmalsuebersicht_neu 4 6 2 2 3" xfId="30849" xr:uid="{00000000-0005-0000-0000-000095340000}"/>
    <cellStyle name="6_Merkmalsuebersicht_neu 4 6 2 3" xfId="18888" xr:uid="{00000000-0005-0000-0000-000096340000}"/>
    <cellStyle name="6_Merkmalsuebersicht_neu 4 6 2 3 2" xfId="26025" xr:uid="{00000000-0005-0000-0000-000097340000}"/>
    <cellStyle name="6_Merkmalsuebersicht_neu 4 6 2 3 2 2" xfId="40340" xr:uid="{00000000-0005-0000-0000-000098340000}"/>
    <cellStyle name="6_Merkmalsuebersicht_neu 4 6 2 3 3" xfId="33203" xr:uid="{00000000-0005-0000-0000-000099340000}"/>
    <cellStyle name="6_Merkmalsuebersicht_neu 4 6 2 4" xfId="20222" xr:uid="{00000000-0005-0000-0000-00009A340000}"/>
    <cellStyle name="6_Merkmalsuebersicht_neu 4 6 2 4 2" xfId="27359" xr:uid="{00000000-0005-0000-0000-00009B340000}"/>
    <cellStyle name="6_Merkmalsuebersicht_neu 4 6 2 4 2 2" xfId="41674" xr:uid="{00000000-0005-0000-0000-00009C340000}"/>
    <cellStyle name="6_Merkmalsuebersicht_neu 4 6 2 4 3" xfId="34537" xr:uid="{00000000-0005-0000-0000-00009D340000}"/>
    <cellStyle name="6_Merkmalsuebersicht_neu 4 6 2 5" xfId="21437" xr:uid="{00000000-0005-0000-0000-00009E340000}"/>
    <cellStyle name="6_Merkmalsuebersicht_neu 4 6 2 5 2" xfId="35752" xr:uid="{00000000-0005-0000-0000-00009F340000}"/>
    <cellStyle name="6_Merkmalsuebersicht_neu 4 6 2 6" xfId="28574" xr:uid="{00000000-0005-0000-0000-0000A0340000}"/>
    <cellStyle name="6_Merkmalsuebersicht_neu 4 6 3" xfId="15447" xr:uid="{00000000-0005-0000-0000-0000A1340000}"/>
    <cellStyle name="6_Merkmalsuebersicht_neu 4 6 3 2" xfId="22606" xr:uid="{00000000-0005-0000-0000-0000A2340000}"/>
    <cellStyle name="6_Merkmalsuebersicht_neu 4 6 3 2 2" xfId="36921" xr:uid="{00000000-0005-0000-0000-0000A3340000}"/>
    <cellStyle name="6_Merkmalsuebersicht_neu 4 6 3 3" xfId="29762" xr:uid="{00000000-0005-0000-0000-0000A4340000}"/>
    <cellStyle name="6_Merkmalsuebersicht_neu 4 6 4" xfId="17801" xr:uid="{00000000-0005-0000-0000-0000A5340000}"/>
    <cellStyle name="6_Merkmalsuebersicht_neu 4 6 4 2" xfId="24938" xr:uid="{00000000-0005-0000-0000-0000A6340000}"/>
    <cellStyle name="6_Merkmalsuebersicht_neu 4 6 4 2 2" xfId="39253" xr:uid="{00000000-0005-0000-0000-0000A7340000}"/>
    <cellStyle name="6_Merkmalsuebersicht_neu 4 6 4 3" xfId="32116" xr:uid="{00000000-0005-0000-0000-0000A8340000}"/>
    <cellStyle name="6_Merkmalsuebersicht_neu 5" xfId="888" xr:uid="{00000000-0005-0000-0000-0000A9340000}"/>
    <cellStyle name="6_Merkmalsuebersicht_neu 5 2" xfId="13083" xr:uid="{00000000-0005-0000-0000-0000AA340000}"/>
    <cellStyle name="6_Merkmalsuebersicht_neu 5 2 2" xfId="13770" xr:uid="{00000000-0005-0000-0000-0000AB340000}"/>
    <cellStyle name="6_Merkmalsuebersicht_neu 5 2 2 2" xfId="16139" xr:uid="{00000000-0005-0000-0000-0000AC340000}"/>
    <cellStyle name="6_Merkmalsuebersicht_neu 5 2 2 2 2" xfId="23298" xr:uid="{00000000-0005-0000-0000-0000AD340000}"/>
    <cellStyle name="6_Merkmalsuebersicht_neu 5 2 2 2 2 2" xfId="37613" xr:uid="{00000000-0005-0000-0000-0000AE340000}"/>
    <cellStyle name="6_Merkmalsuebersicht_neu 5 2 2 2 3" xfId="30454" xr:uid="{00000000-0005-0000-0000-0000AF340000}"/>
    <cellStyle name="6_Merkmalsuebersicht_neu 5 2 2 3" xfId="18493" xr:uid="{00000000-0005-0000-0000-0000B0340000}"/>
    <cellStyle name="6_Merkmalsuebersicht_neu 5 2 2 3 2" xfId="25630" xr:uid="{00000000-0005-0000-0000-0000B1340000}"/>
    <cellStyle name="6_Merkmalsuebersicht_neu 5 2 2 3 2 2" xfId="39945" xr:uid="{00000000-0005-0000-0000-0000B2340000}"/>
    <cellStyle name="6_Merkmalsuebersicht_neu 5 2 2 3 3" xfId="32808" xr:uid="{00000000-0005-0000-0000-0000B3340000}"/>
    <cellStyle name="6_Merkmalsuebersicht_neu 5 2 2 4" xfId="20018" xr:uid="{00000000-0005-0000-0000-0000B4340000}"/>
    <cellStyle name="6_Merkmalsuebersicht_neu 5 2 2 4 2" xfId="27155" xr:uid="{00000000-0005-0000-0000-0000B5340000}"/>
    <cellStyle name="6_Merkmalsuebersicht_neu 5 2 2 4 2 2" xfId="41470" xr:uid="{00000000-0005-0000-0000-0000B6340000}"/>
    <cellStyle name="6_Merkmalsuebersicht_neu 5 2 2 4 3" xfId="34333" xr:uid="{00000000-0005-0000-0000-0000B7340000}"/>
    <cellStyle name="6_Merkmalsuebersicht_neu 5 2 2 5" xfId="21233" xr:uid="{00000000-0005-0000-0000-0000B8340000}"/>
    <cellStyle name="6_Merkmalsuebersicht_neu 5 2 2 5 2" xfId="35548" xr:uid="{00000000-0005-0000-0000-0000B9340000}"/>
    <cellStyle name="6_Merkmalsuebersicht_neu 5 2 2 6" xfId="28370" xr:uid="{00000000-0005-0000-0000-0000BA340000}"/>
    <cellStyle name="6_Merkmalsuebersicht_neu 5 2 3" xfId="15452" xr:uid="{00000000-0005-0000-0000-0000BB340000}"/>
    <cellStyle name="6_Merkmalsuebersicht_neu 5 2 3 2" xfId="22611" xr:uid="{00000000-0005-0000-0000-0000BC340000}"/>
    <cellStyle name="6_Merkmalsuebersicht_neu 5 2 3 2 2" xfId="36926" xr:uid="{00000000-0005-0000-0000-0000BD340000}"/>
    <cellStyle name="6_Merkmalsuebersicht_neu 5 2 3 3" xfId="29767" xr:uid="{00000000-0005-0000-0000-0000BE340000}"/>
    <cellStyle name="6_Merkmalsuebersicht_neu 5 2 4" xfId="17806" xr:uid="{00000000-0005-0000-0000-0000BF340000}"/>
    <cellStyle name="6_Merkmalsuebersicht_neu 5 2 4 2" xfId="24943" xr:uid="{00000000-0005-0000-0000-0000C0340000}"/>
    <cellStyle name="6_Merkmalsuebersicht_neu 5 2 4 2 2" xfId="39258" xr:uid="{00000000-0005-0000-0000-0000C1340000}"/>
    <cellStyle name="6_Merkmalsuebersicht_neu 5 2 4 3" xfId="32121" xr:uid="{00000000-0005-0000-0000-0000C2340000}"/>
    <cellStyle name="6_Merkmalsuebersicht_neu 6" xfId="889" xr:uid="{00000000-0005-0000-0000-0000C3340000}"/>
    <cellStyle name="6_Merkmalsuebersicht_neu 6 2" xfId="13084" xr:uid="{00000000-0005-0000-0000-0000C4340000}"/>
    <cellStyle name="6_Merkmalsuebersicht_neu 6 2 2" xfId="14208" xr:uid="{00000000-0005-0000-0000-0000C5340000}"/>
    <cellStyle name="6_Merkmalsuebersicht_neu 6 2 2 2" xfId="16577" xr:uid="{00000000-0005-0000-0000-0000C6340000}"/>
    <cellStyle name="6_Merkmalsuebersicht_neu 6 2 2 2 2" xfId="23736" xr:uid="{00000000-0005-0000-0000-0000C7340000}"/>
    <cellStyle name="6_Merkmalsuebersicht_neu 6 2 2 2 2 2" xfId="38051" xr:uid="{00000000-0005-0000-0000-0000C8340000}"/>
    <cellStyle name="6_Merkmalsuebersicht_neu 6 2 2 2 3" xfId="30892" xr:uid="{00000000-0005-0000-0000-0000C9340000}"/>
    <cellStyle name="6_Merkmalsuebersicht_neu 6 2 2 3" xfId="18931" xr:uid="{00000000-0005-0000-0000-0000CA340000}"/>
    <cellStyle name="6_Merkmalsuebersicht_neu 6 2 2 3 2" xfId="26068" xr:uid="{00000000-0005-0000-0000-0000CB340000}"/>
    <cellStyle name="6_Merkmalsuebersicht_neu 6 2 2 3 2 2" xfId="40383" xr:uid="{00000000-0005-0000-0000-0000CC340000}"/>
    <cellStyle name="6_Merkmalsuebersicht_neu 6 2 2 3 3" xfId="33246" xr:uid="{00000000-0005-0000-0000-0000CD340000}"/>
    <cellStyle name="6_Merkmalsuebersicht_neu 6 2 2 4" xfId="20265" xr:uid="{00000000-0005-0000-0000-0000CE340000}"/>
    <cellStyle name="6_Merkmalsuebersicht_neu 6 2 2 4 2" xfId="27402" xr:uid="{00000000-0005-0000-0000-0000CF340000}"/>
    <cellStyle name="6_Merkmalsuebersicht_neu 6 2 2 4 2 2" xfId="41717" xr:uid="{00000000-0005-0000-0000-0000D0340000}"/>
    <cellStyle name="6_Merkmalsuebersicht_neu 6 2 2 4 3" xfId="34580" xr:uid="{00000000-0005-0000-0000-0000D1340000}"/>
    <cellStyle name="6_Merkmalsuebersicht_neu 6 2 2 5" xfId="21480" xr:uid="{00000000-0005-0000-0000-0000D2340000}"/>
    <cellStyle name="6_Merkmalsuebersicht_neu 6 2 2 5 2" xfId="35795" xr:uid="{00000000-0005-0000-0000-0000D3340000}"/>
    <cellStyle name="6_Merkmalsuebersicht_neu 6 2 2 6" xfId="28617" xr:uid="{00000000-0005-0000-0000-0000D4340000}"/>
    <cellStyle name="6_Merkmalsuebersicht_neu 6 2 3" xfId="15453" xr:uid="{00000000-0005-0000-0000-0000D5340000}"/>
    <cellStyle name="6_Merkmalsuebersicht_neu 6 2 3 2" xfId="22612" xr:uid="{00000000-0005-0000-0000-0000D6340000}"/>
    <cellStyle name="6_Merkmalsuebersicht_neu 6 2 3 2 2" xfId="36927" xr:uid="{00000000-0005-0000-0000-0000D7340000}"/>
    <cellStyle name="6_Merkmalsuebersicht_neu 6 2 3 3" xfId="29768" xr:uid="{00000000-0005-0000-0000-0000D8340000}"/>
    <cellStyle name="6_Merkmalsuebersicht_neu 6 2 4" xfId="17807" xr:uid="{00000000-0005-0000-0000-0000D9340000}"/>
    <cellStyle name="6_Merkmalsuebersicht_neu 6 2 4 2" xfId="24944" xr:uid="{00000000-0005-0000-0000-0000DA340000}"/>
    <cellStyle name="6_Merkmalsuebersicht_neu 6 2 4 2 2" xfId="39259" xr:uid="{00000000-0005-0000-0000-0000DB340000}"/>
    <cellStyle name="6_Merkmalsuebersicht_neu 6 2 4 3" xfId="32122" xr:uid="{00000000-0005-0000-0000-0000DC340000}"/>
    <cellStyle name="6_Merkmalsuebersicht_neu 7" xfId="890" xr:uid="{00000000-0005-0000-0000-0000DD340000}"/>
    <cellStyle name="6_Merkmalsuebersicht_neu 7 2" xfId="13085" xr:uid="{00000000-0005-0000-0000-0000DE340000}"/>
    <cellStyle name="6_Merkmalsuebersicht_neu 7 2 2" xfId="14166" xr:uid="{00000000-0005-0000-0000-0000DF340000}"/>
    <cellStyle name="6_Merkmalsuebersicht_neu 7 2 2 2" xfId="16535" xr:uid="{00000000-0005-0000-0000-0000E0340000}"/>
    <cellStyle name="6_Merkmalsuebersicht_neu 7 2 2 2 2" xfId="23694" xr:uid="{00000000-0005-0000-0000-0000E1340000}"/>
    <cellStyle name="6_Merkmalsuebersicht_neu 7 2 2 2 2 2" xfId="38009" xr:uid="{00000000-0005-0000-0000-0000E2340000}"/>
    <cellStyle name="6_Merkmalsuebersicht_neu 7 2 2 2 3" xfId="30850" xr:uid="{00000000-0005-0000-0000-0000E3340000}"/>
    <cellStyle name="6_Merkmalsuebersicht_neu 7 2 2 3" xfId="18889" xr:uid="{00000000-0005-0000-0000-0000E4340000}"/>
    <cellStyle name="6_Merkmalsuebersicht_neu 7 2 2 3 2" xfId="26026" xr:uid="{00000000-0005-0000-0000-0000E5340000}"/>
    <cellStyle name="6_Merkmalsuebersicht_neu 7 2 2 3 2 2" xfId="40341" xr:uid="{00000000-0005-0000-0000-0000E6340000}"/>
    <cellStyle name="6_Merkmalsuebersicht_neu 7 2 2 3 3" xfId="33204" xr:uid="{00000000-0005-0000-0000-0000E7340000}"/>
    <cellStyle name="6_Merkmalsuebersicht_neu 7 2 2 4" xfId="20223" xr:uid="{00000000-0005-0000-0000-0000E8340000}"/>
    <cellStyle name="6_Merkmalsuebersicht_neu 7 2 2 4 2" xfId="27360" xr:uid="{00000000-0005-0000-0000-0000E9340000}"/>
    <cellStyle name="6_Merkmalsuebersicht_neu 7 2 2 4 2 2" xfId="41675" xr:uid="{00000000-0005-0000-0000-0000EA340000}"/>
    <cellStyle name="6_Merkmalsuebersicht_neu 7 2 2 4 3" xfId="34538" xr:uid="{00000000-0005-0000-0000-0000EB340000}"/>
    <cellStyle name="6_Merkmalsuebersicht_neu 7 2 2 5" xfId="21438" xr:uid="{00000000-0005-0000-0000-0000EC340000}"/>
    <cellStyle name="6_Merkmalsuebersicht_neu 7 2 2 5 2" xfId="35753" xr:uid="{00000000-0005-0000-0000-0000ED340000}"/>
    <cellStyle name="6_Merkmalsuebersicht_neu 7 2 2 6" xfId="28575" xr:uid="{00000000-0005-0000-0000-0000EE340000}"/>
    <cellStyle name="6_Merkmalsuebersicht_neu 7 2 3" xfId="15454" xr:uid="{00000000-0005-0000-0000-0000EF340000}"/>
    <cellStyle name="6_Merkmalsuebersicht_neu 7 2 3 2" xfId="22613" xr:uid="{00000000-0005-0000-0000-0000F0340000}"/>
    <cellStyle name="6_Merkmalsuebersicht_neu 7 2 3 2 2" xfId="36928" xr:uid="{00000000-0005-0000-0000-0000F1340000}"/>
    <cellStyle name="6_Merkmalsuebersicht_neu 7 2 3 3" xfId="29769" xr:uid="{00000000-0005-0000-0000-0000F2340000}"/>
    <cellStyle name="6_Merkmalsuebersicht_neu 7 2 4" xfId="17808" xr:uid="{00000000-0005-0000-0000-0000F3340000}"/>
    <cellStyle name="6_Merkmalsuebersicht_neu 7 2 4 2" xfId="24945" xr:uid="{00000000-0005-0000-0000-0000F4340000}"/>
    <cellStyle name="6_Merkmalsuebersicht_neu 7 2 4 2 2" xfId="39260" xr:uid="{00000000-0005-0000-0000-0000F5340000}"/>
    <cellStyle name="6_Merkmalsuebersicht_neu 7 2 4 3" xfId="32123" xr:uid="{00000000-0005-0000-0000-0000F6340000}"/>
    <cellStyle name="6_Merkmalsuebersicht_neu 8" xfId="891" xr:uid="{00000000-0005-0000-0000-0000F7340000}"/>
    <cellStyle name="6_Merkmalsuebersicht_neu 8 2" xfId="13086" xr:uid="{00000000-0005-0000-0000-0000F8340000}"/>
    <cellStyle name="6_Merkmalsuebersicht_neu 8 2 2" xfId="13899" xr:uid="{00000000-0005-0000-0000-0000F9340000}"/>
    <cellStyle name="6_Merkmalsuebersicht_neu 8 2 2 2" xfId="16268" xr:uid="{00000000-0005-0000-0000-0000FA340000}"/>
    <cellStyle name="6_Merkmalsuebersicht_neu 8 2 2 2 2" xfId="23427" xr:uid="{00000000-0005-0000-0000-0000FB340000}"/>
    <cellStyle name="6_Merkmalsuebersicht_neu 8 2 2 2 2 2" xfId="37742" xr:uid="{00000000-0005-0000-0000-0000FC340000}"/>
    <cellStyle name="6_Merkmalsuebersicht_neu 8 2 2 2 3" xfId="30583" xr:uid="{00000000-0005-0000-0000-0000FD340000}"/>
    <cellStyle name="6_Merkmalsuebersicht_neu 8 2 2 3" xfId="18622" xr:uid="{00000000-0005-0000-0000-0000FE340000}"/>
    <cellStyle name="6_Merkmalsuebersicht_neu 8 2 2 3 2" xfId="25759" xr:uid="{00000000-0005-0000-0000-0000FF340000}"/>
    <cellStyle name="6_Merkmalsuebersicht_neu 8 2 2 3 2 2" xfId="40074" xr:uid="{00000000-0005-0000-0000-000000350000}"/>
    <cellStyle name="6_Merkmalsuebersicht_neu 8 2 2 3 3" xfId="32937" xr:uid="{00000000-0005-0000-0000-000001350000}"/>
    <cellStyle name="6_Merkmalsuebersicht_neu 8 2 2 4" xfId="20065" xr:uid="{00000000-0005-0000-0000-000002350000}"/>
    <cellStyle name="6_Merkmalsuebersicht_neu 8 2 2 4 2" xfId="27202" xr:uid="{00000000-0005-0000-0000-000003350000}"/>
    <cellStyle name="6_Merkmalsuebersicht_neu 8 2 2 4 2 2" xfId="41517" xr:uid="{00000000-0005-0000-0000-000004350000}"/>
    <cellStyle name="6_Merkmalsuebersicht_neu 8 2 2 4 3" xfId="34380" xr:uid="{00000000-0005-0000-0000-000005350000}"/>
    <cellStyle name="6_Merkmalsuebersicht_neu 8 2 2 5" xfId="21280" xr:uid="{00000000-0005-0000-0000-000006350000}"/>
    <cellStyle name="6_Merkmalsuebersicht_neu 8 2 2 5 2" xfId="35595" xr:uid="{00000000-0005-0000-0000-000007350000}"/>
    <cellStyle name="6_Merkmalsuebersicht_neu 8 2 2 6" xfId="28417" xr:uid="{00000000-0005-0000-0000-000008350000}"/>
    <cellStyle name="6_Merkmalsuebersicht_neu 8 2 3" xfId="15455" xr:uid="{00000000-0005-0000-0000-000009350000}"/>
    <cellStyle name="6_Merkmalsuebersicht_neu 8 2 3 2" xfId="22614" xr:uid="{00000000-0005-0000-0000-00000A350000}"/>
    <cellStyle name="6_Merkmalsuebersicht_neu 8 2 3 2 2" xfId="36929" xr:uid="{00000000-0005-0000-0000-00000B350000}"/>
    <cellStyle name="6_Merkmalsuebersicht_neu 8 2 3 3" xfId="29770" xr:uid="{00000000-0005-0000-0000-00000C350000}"/>
    <cellStyle name="6_Merkmalsuebersicht_neu 8 2 4" xfId="17809" xr:uid="{00000000-0005-0000-0000-00000D350000}"/>
    <cellStyle name="6_Merkmalsuebersicht_neu 8 2 4 2" xfId="24946" xr:uid="{00000000-0005-0000-0000-00000E350000}"/>
    <cellStyle name="6_Merkmalsuebersicht_neu 8 2 4 2 2" xfId="39261" xr:uid="{00000000-0005-0000-0000-00000F350000}"/>
    <cellStyle name="6_Merkmalsuebersicht_neu 8 2 4 3" xfId="32124" xr:uid="{00000000-0005-0000-0000-000010350000}"/>
    <cellStyle name="6_Merkmalsuebersicht_neu 9" xfId="13062" xr:uid="{00000000-0005-0000-0000-000011350000}"/>
    <cellStyle name="6_Merkmalsuebersicht_neu 9 2" xfId="14161" xr:uid="{00000000-0005-0000-0000-000012350000}"/>
    <cellStyle name="6_Merkmalsuebersicht_neu 9 2 2" xfId="16530" xr:uid="{00000000-0005-0000-0000-000013350000}"/>
    <cellStyle name="6_Merkmalsuebersicht_neu 9 2 2 2" xfId="23689" xr:uid="{00000000-0005-0000-0000-000014350000}"/>
    <cellStyle name="6_Merkmalsuebersicht_neu 9 2 2 2 2" xfId="38004" xr:uid="{00000000-0005-0000-0000-000015350000}"/>
    <cellStyle name="6_Merkmalsuebersicht_neu 9 2 2 3" xfId="30845" xr:uid="{00000000-0005-0000-0000-000016350000}"/>
    <cellStyle name="6_Merkmalsuebersicht_neu 9 2 3" xfId="18884" xr:uid="{00000000-0005-0000-0000-000017350000}"/>
    <cellStyle name="6_Merkmalsuebersicht_neu 9 2 3 2" xfId="26021" xr:uid="{00000000-0005-0000-0000-000018350000}"/>
    <cellStyle name="6_Merkmalsuebersicht_neu 9 2 3 2 2" xfId="40336" xr:uid="{00000000-0005-0000-0000-000019350000}"/>
    <cellStyle name="6_Merkmalsuebersicht_neu 9 2 3 3" xfId="33199" xr:uid="{00000000-0005-0000-0000-00001A350000}"/>
    <cellStyle name="6_Merkmalsuebersicht_neu 9 2 4" xfId="20218" xr:uid="{00000000-0005-0000-0000-00001B350000}"/>
    <cellStyle name="6_Merkmalsuebersicht_neu 9 2 4 2" xfId="27355" xr:uid="{00000000-0005-0000-0000-00001C350000}"/>
    <cellStyle name="6_Merkmalsuebersicht_neu 9 2 4 2 2" xfId="41670" xr:uid="{00000000-0005-0000-0000-00001D350000}"/>
    <cellStyle name="6_Merkmalsuebersicht_neu 9 2 4 3" xfId="34533" xr:uid="{00000000-0005-0000-0000-00001E350000}"/>
    <cellStyle name="6_Merkmalsuebersicht_neu 9 2 5" xfId="21433" xr:uid="{00000000-0005-0000-0000-00001F350000}"/>
    <cellStyle name="6_Merkmalsuebersicht_neu 9 2 5 2" xfId="35748" xr:uid="{00000000-0005-0000-0000-000020350000}"/>
    <cellStyle name="6_Merkmalsuebersicht_neu 9 2 6" xfId="28570" xr:uid="{00000000-0005-0000-0000-000021350000}"/>
    <cellStyle name="6_Merkmalsuebersicht_neu 9 3" xfId="15431" xr:uid="{00000000-0005-0000-0000-000022350000}"/>
    <cellStyle name="6_Merkmalsuebersicht_neu 9 3 2" xfId="22590" xr:uid="{00000000-0005-0000-0000-000023350000}"/>
    <cellStyle name="6_Merkmalsuebersicht_neu 9 3 2 2" xfId="36905" xr:uid="{00000000-0005-0000-0000-000024350000}"/>
    <cellStyle name="6_Merkmalsuebersicht_neu 9 3 3" xfId="29746" xr:uid="{00000000-0005-0000-0000-000025350000}"/>
    <cellStyle name="6_Merkmalsuebersicht_neu 9 4" xfId="17785" xr:uid="{00000000-0005-0000-0000-000026350000}"/>
    <cellStyle name="6_Merkmalsuebersicht_neu 9 4 2" xfId="24922" xr:uid="{00000000-0005-0000-0000-000027350000}"/>
    <cellStyle name="6_Merkmalsuebersicht_neu 9 4 2 2" xfId="39237" xr:uid="{00000000-0005-0000-0000-000028350000}"/>
    <cellStyle name="6_Merkmalsuebersicht_neu 9 4 3" xfId="32100" xr:uid="{00000000-0005-0000-0000-000029350000}"/>
    <cellStyle name="6_Tab. F1-3" xfId="3247" xr:uid="{00000000-0005-0000-0000-00002A350000}"/>
    <cellStyle name="6_Tab. F1-3 2" xfId="12609" xr:uid="{00000000-0005-0000-0000-00002B350000}"/>
    <cellStyle name="6_Tab. F1-3 2 2" xfId="14732" xr:uid="{00000000-0005-0000-0000-00002C350000}"/>
    <cellStyle name="6_Tab. F1-3 2 2 2" xfId="17095" xr:uid="{00000000-0005-0000-0000-00002D350000}"/>
    <cellStyle name="6_Tab. F1-3 2 2 2 2" xfId="24239" xr:uid="{00000000-0005-0000-0000-00002E350000}"/>
    <cellStyle name="6_Tab. F1-3 2 2 2 2 2" xfId="38554" xr:uid="{00000000-0005-0000-0000-00002F350000}"/>
    <cellStyle name="6_Tab. F1-3 2 2 2 3" xfId="31410" xr:uid="{00000000-0005-0000-0000-000030350000}"/>
    <cellStyle name="6_Tab. F1-3 2 2 3" xfId="19449" xr:uid="{00000000-0005-0000-0000-000031350000}"/>
    <cellStyle name="6_Tab. F1-3 2 2 3 2" xfId="26586" xr:uid="{00000000-0005-0000-0000-000032350000}"/>
    <cellStyle name="6_Tab. F1-3 2 2 3 2 2" xfId="40901" xr:uid="{00000000-0005-0000-0000-000033350000}"/>
    <cellStyle name="6_Tab. F1-3 2 2 3 3" xfId="33764" xr:uid="{00000000-0005-0000-0000-000034350000}"/>
    <cellStyle name="6_Tab. F1-3 2 2 4" xfId="20732" xr:uid="{00000000-0005-0000-0000-000035350000}"/>
    <cellStyle name="6_Tab. F1-3 2 2 4 2" xfId="27869" xr:uid="{00000000-0005-0000-0000-000036350000}"/>
    <cellStyle name="6_Tab. F1-3 2 2 4 2 2" xfId="42184" xr:uid="{00000000-0005-0000-0000-000037350000}"/>
    <cellStyle name="6_Tab. F1-3 2 2 4 3" xfId="35047" xr:uid="{00000000-0005-0000-0000-000038350000}"/>
    <cellStyle name="6_Tab. F1-3 2 3" xfId="14109" xr:uid="{00000000-0005-0000-0000-000039350000}"/>
    <cellStyle name="6_Tab. F1-3 2 3 2" xfId="16478" xr:uid="{00000000-0005-0000-0000-00003A350000}"/>
    <cellStyle name="6_Tab. F1-3 2 3 2 2" xfId="23637" xr:uid="{00000000-0005-0000-0000-00003B350000}"/>
    <cellStyle name="6_Tab. F1-3 2 3 2 2 2" xfId="37952" xr:uid="{00000000-0005-0000-0000-00003C350000}"/>
    <cellStyle name="6_Tab. F1-3 2 3 2 3" xfId="30793" xr:uid="{00000000-0005-0000-0000-00003D350000}"/>
    <cellStyle name="6_Tab. F1-3 2 3 3" xfId="18832" xr:uid="{00000000-0005-0000-0000-00003E350000}"/>
    <cellStyle name="6_Tab. F1-3 2 3 3 2" xfId="25969" xr:uid="{00000000-0005-0000-0000-00003F350000}"/>
    <cellStyle name="6_Tab. F1-3 2 3 3 2 2" xfId="40284" xr:uid="{00000000-0005-0000-0000-000040350000}"/>
    <cellStyle name="6_Tab. F1-3 2 3 3 3" xfId="33147" xr:uid="{00000000-0005-0000-0000-000041350000}"/>
    <cellStyle name="6_Tab. F1-3 2 3 4" xfId="20169" xr:uid="{00000000-0005-0000-0000-000042350000}"/>
    <cellStyle name="6_Tab. F1-3 2 3 4 2" xfId="27306" xr:uid="{00000000-0005-0000-0000-000043350000}"/>
    <cellStyle name="6_Tab. F1-3 2 3 4 2 2" xfId="41621" xr:uid="{00000000-0005-0000-0000-000044350000}"/>
    <cellStyle name="6_Tab. F1-3 2 3 4 3" xfId="34484" xr:uid="{00000000-0005-0000-0000-000045350000}"/>
    <cellStyle name="6_Tab. F1-3 2 3 5" xfId="21384" xr:uid="{00000000-0005-0000-0000-000046350000}"/>
    <cellStyle name="6_Tab. F1-3 2 3 5 2" xfId="35699" xr:uid="{00000000-0005-0000-0000-000047350000}"/>
    <cellStyle name="6_Tab. F1-3 2 3 6" xfId="28521" xr:uid="{00000000-0005-0000-0000-000048350000}"/>
    <cellStyle name="6_Tab. F1-3 2 4" xfId="19747" xr:uid="{00000000-0005-0000-0000-000049350000}"/>
    <cellStyle name="6_Tab. F1-3 2 4 2" xfId="26884" xr:uid="{00000000-0005-0000-0000-00004A350000}"/>
    <cellStyle name="6_Tab. F1-3 2 4 2 2" xfId="41199" xr:uid="{00000000-0005-0000-0000-00004B350000}"/>
    <cellStyle name="6_Tab. F1-3 2 4 3" xfId="34062" xr:uid="{00000000-0005-0000-0000-00004C350000}"/>
    <cellStyle name="6_Tab_III_1_1-10_neu_Endgueltig" xfId="237" xr:uid="{00000000-0005-0000-0000-00004D350000}"/>
    <cellStyle name="6_Tab_III_1_1-10_neu_Endgueltig 2" xfId="892" xr:uid="{00000000-0005-0000-0000-00004E350000}"/>
    <cellStyle name="6_Tab_III_1_1-10_neu_Endgueltig 2 2" xfId="12584" xr:uid="{00000000-0005-0000-0000-00004F350000}"/>
    <cellStyle name="6_Tab_III_1_1-10_neu_Endgueltig 2 2 2" xfId="14707" xr:uid="{00000000-0005-0000-0000-000050350000}"/>
    <cellStyle name="6_Tab_III_1_1-10_neu_Endgueltig 2 2 2 2" xfId="17070" xr:uid="{00000000-0005-0000-0000-000051350000}"/>
    <cellStyle name="6_Tab_III_1_1-10_neu_Endgueltig 2 2 2 2 2" xfId="24229" xr:uid="{00000000-0005-0000-0000-000052350000}"/>
    <cellStyle name="6_Tab_III_1_1-10_neu_Endgueltig 2 2 2 2 2 2" xfId="38544" xr:uid="{00000000-0005-0000-0000-000053350000}"/>
    <cellStyle name="6_Tab_III_1_1-10_neu_Endgueltig 2 2 2 2 3" xfId="31385" xr:uid="{00000000-0005-0000-0000-000054350000}"/>
    <cellStyle name="6_Tab_III_1_1-10_neu_Endgueltig 2 2 2 3" xfId="19424" xr:uid="{00000000-0005-0000-0000-000055350000}"/>
    <cellStyle name="6_Tab_III_1_1-10_neu_Endgueltig 2 2 2 3 2" xfId="26561" xr:uid="{00000000-0005-0000-0000-000056350000}"/>
    <cellStyle name="6_Tab_III_1_1-10_neu_Endgueltig 2 2 2 3 2 2" xfId="40876" xr:uid="{00000000-0005-0000-0000-000057350000}"/>
    <cellStyle name="6_Tab_III_1_1-10_neu_Endgueltig 2 2 2 3 3" xfId="33739" xr:uid="{00000000-0005-0000-0000-000058350000}"/>
    <cellStyle name="6_Tab_III_1_1-10_neu_Endgueltig 2 2 2 4" xfId="20722" xr:uid="{00000000-0005-0000-0000-000059350000}"/>
    <cellStyle name="6_Tab_III_1_1-10_neu_Endgueltig 2 2 2 4 2" xfId="27859" xr:uid="{00000000-0005-0000-0000-00005A350000}"/>
    <cellStyle name="6_Tab_III_1_1-10_neu_Endgueltig 2 2 2 4 2 2" xfId="42174" xr:uid="{00000000-0005-0000-0000-00005B350000}"/>
    <cellStyle name="6_Tab_III_1_1-10_neu_Endgueltig 2 2 2 4 3" xfId="35037" xr:uid="{00000000-0005-0000-0000-00005C350000}"/>
    <cellStyle name="6_Tab_III_1_1-10_neu_Endgueltig 2 2 3" xfId="14639" xr:uid="{00000000-0005-0000-0000-00005D350000}"/>
    <cellStyle name="6_Tab_III_1_1-10_neu_Endgueltig 2 2 3 2" xfId="17002" xr:uid="{00000000-0005-0000-0000-00005E350000}"/>
    <cellStyle name="6_Tab_III_1_1-10_neu_Endgueltig 2 2 3 2 2" xfId="24161" xr:uid="{00000000-0005-0000-0000-00005F350000}"/>
    <cellStyle name="6_Tab_III_1_1-10_neu_Endgueltig 2 2 3 2 2 2" xfId="38476" xr:uid="{00000000-0005-0000-0000-000060350000}"/>
    <cellStyle name="6_Tab_III_1_1-10_neu_Endgueltig 2 2 3 2 3" xfId="31317" xr:uid="{00000000-0005-0000-0000-000061350000}"/>
    <cellStyle name="6_Tab_III_1_1-10_neu_Endgueltig 2 2 3 3" xfId="19356" xr:uid="{00000000-0005-0000-0000-000062350000}"/>
    <cellStyle name="6_Tab_III_1_1-10_neu_Endgueltig 2 2 3 3 2" xfId="26493" xr:uid="{00000000-0005-0000-0000-000063350000}"/>
    <cellStyle name="6_Tab_III_1_1-10_neu_Endgueltig 2 2 3 3 2 2" xfId="40808" xr:uid="{00000000-0005-0000-0000-000064350000}"/>
    <cellStyle name="6_Tab_III_1_1-10_neu_Endgueltig 2 2 3 3 3" xfId="33671" xr:uid="{00000000-0005-0000-0000-000065350000}"/>
    <cellStyle name="6_Tab_III_1_1-10_neu_Endgueltig 2 2 3 4" xfId="20654" xr:uid="{00000000-0005-0000-0000-000066350000}"/>
    <cellStyle name="6_Tab_III_1_1-10_neu_Endgueltig 2 2 3 4 2" xfId="27791" xr:uid="{00000000-0005-0000-0000-000067350000}"/>
    <cellStyle name="6_Tab_III_1_1-10_neu_Endgueltig 2 2 3 4 2 2" xfId="42106" xr:uid="{00000000-0005-0000-0000-000068350000}"/>
    <cellStyle name="6_Tab_III_1_1-10_neu_Endgueltig 2 2 3 4 3" xfId="34969" xr:uid="{00000000-0005-0000-0000-000069350000}"/>
    <cellStyle name="6_Tab_III_1_1-10_neu_Endgueltig 2 2 3 5" xfId="21869" xr:uid="{00000000-0005-0000-0000-00006A350000}"/>
    <cellStyle name="6_Tab_III_1_1-10_neu_Endgueltig 2 2 3 5 2" xfId="36184" xr:uid="{00000000-0005-0000-0000-00006B350000}"/>
    <cellStyle name="6_Tab_III_1_1-10_neu_Endgueltig 2 2 3 6" xfId="29006" xr:uid="{00000000-0005-0000-0000-00006C350000}"/>
    <cellStyle name="6_Tab_III_1_1-10_neu_Endgueltig 2 2 4" xfId="19722" xr:uid="{00000000-0005-0000-0000-00006D350000}"/>
    <cellStyle name="6_Tab_III_1_1-10_neu_Endgueltig 2 2 4 2" xfId="26859" xr:uid="{00000000-0005-0000-0000-00006E350000}"/>
    <cellStyle name="6_Tab_III_1_1-10_neu_Endgueltig 2 2 4 2 2" xfId="41174" xr:uid="{00000000-0005-0000-0000-00006F350000}"/>
    <cellStyle name="6_Tab_III_1_1-10_neu_Endgueltig 2 2 4 3" xfId="34037" xr:uid="{00000000-0005-0000-0000-000070350000}"/>
    <cellStyle name="6_Tab_III_1_1-10_neu_Endgueltig 3" xfId="12572" xr:uid="{00000000-0005-0000-0000-000071350000}"/>
    <cellStyle name="6_Tab_III_1_1-10_neu_Endgueltig 3 2" xfId="14695" xr:uid="{00000000-0005-0000-0000-000072350000}"/>
    <cellStyle name="6_Tab_III_1_1-10_neu_Endgueltig 3 2 2" xfId="17058" xr:uid="{00000000-0005-0000-0000-000073350000}"/>
    <cellStyle name="6_Tab_III_1_1-10_neu_Endgueltig 3 2 2 2" xfId="24217" xr:uid="{00000000-0005-0000-0000-000074350000}"/>
    <cellStyle name="6_Tab_III_1_1-10_neu_Endgueltig 3 2 2 2 2" xfId="38532" xr:uid="{00000000-0005-0000-0000-000075350000}"/>
    <cellStyle name="6_Tab_III_1_1-10_neu_Endgueltig 3 2 2 3" xfId="31373" xr:uid="{00000000-0005-0000-0000-000076350000}"/>
    <cellStyle name="6_Tab_III_1_1-10_neu_Endgueltig 3 2 3" xfId="19412" xr:uid="{00000000-0005-0000-0000-000077350000}"/>
    <cellStyle name="6_Tab_III_1_1-10_neu_Endgueltig 3 2 3 2" xfId="26549" xr:uid="{00000000-0005-0000-0000-000078350000}"/>
    <cellStyle name="6_Tab_III_1_1-10_neu_Endgueltig 3 2 3 2 2" xfId="40864" xr:uid="{00000000-0005-0000-0000-000079350000}"/>
    <cellStyle name="6_Tab_III_1_1-10_neu_Endgueltig 3 2 3 3" xfId="33727" xr:uid="{00000000-0005-0000-0000-00007A350000}"/>
    <cellStyle name="6_Tab_III_1_1-10_neu_Endgueltig 3 2 4" xfId="20710" xr:uid="{00000000-0005-0000-0000-00007B350000}"/>
    <cellStyle name="6_Tab_III_1_1-10_neu_Endgueltig 3 2 4 2" xfId="27847" xr:uid="{00000000-0005-0000-0000-00007C350000}"/>
    <cellStyle name="6_Tab_III_1_1-10_neu_Endgueltig 3 2 4 2 2" xfId="42162" xr:uid="{00000000-0005-0000-0000-00007D350000}"/>
    <cellStyle name="6_Tab_III_1_1-10_neu_Endgueltig 3 2 4 3" xfId="35025" xr:uid="{00000000-0005-0000-0000-00007E350000}"/>
    <cellStyle name="6_Tab_III_1_1-10_neu_Endgueltig 3 3" xfId="14538" xr:uid="{00000000-0005-0000-0000-00007F350000}"/>
    <cellStyle name="6_Tab_III_1_1-10_neu_Endgueltig 3 3 2" xfId="16907" xr:uid="{00000000-0005-0000-0000-000080350000}"/>
    <cellStyle name="6_Tab_III_1_1-10_neu_Endgueltig 3 3 2 2" xfId="24066" xr:uid="{00000000-0005-0000-0000-000081350000}"/>
    <cellStyle name="6_Tab_III_1_1-10_neu_Endgueltig 3 3 2 2 2" xfId="38381" xr:uid="{00000000-0005-0000-0000-000082350000}"/>
    <cellStyle name="6_Tab_III_1_1-10_neu_Endgueltig 3 3 2 3" xfId="31222" xr:uid="{00000000-0005-0000-0000-000083350000}"/>
    <cellStyle name="6_Tab_III_1_1-10_neu_Endgueltig 3 3 3" xfId="19261" xr:uid="{00000000-0005-0000-0000-000084350000}"/>
    <cellStyle name="6_Tab_III_1_1-10_neu_Endgueltig 3 3 3 2" xfId="26398" xr:uid="{00000000-0005-0000-0000-000085350000}"/>
    <cellStyle name="6_Tab_III_1_1-10_neu_Endgueltig 3 3 3 2 2" xfId="40713" xr:uid="{00000000-0005-0000-0000-000086350000}"/>
    <cellStyle name="6_Tab_III_1_1-10_neu_Endgueltig 3 3 3 3" xfId="33576" xr:uid="{00000000-0005-0000-0000-000087350000}"/>
    <cellStyle name="6_Tab_III_1_1-10_neu_Endgueltig 3 3 4" xfId="20559" xr:uid="{00000000-0005-0000-0000-000088350000}"/>
    <cellStyle name="6_Tab_III_1_1-10_neu_Endgueltig 3 3 4 2" xfId="27696" xr:uid="{00000000-0005-0000-0000-000089350000}"/>
    <cellStyle name="6_Tab_III_1_1-10_neu_Endgueltig 3 3 4 2 2" xfId="42011" xr:uid="{00000000-0005-0000-0000-00008A350000}"/>
    <cellStyle name="6_Tab_III_1_1-10_neu_Endgueltig 3 3 4 3" xfId="34874" xr:uid="{00000000-0005-0000-0000-00008B350000}"/>
    <cellStyle name="6_Tab_III_1_1-10_neu_Endgueltig 3 3 5" xfId="21774" xr:uid="{00000000-0005-0000-0000-00008C350000}"/>
    <cellStyle name="6_Tab_III_1_1-10_neu_Endgueltig 3 3 5 2" xfId="36089" xr:uid="{00000000-0005-0000-0000-00008D350000}"/>
    <cellStyle name="6_Tab_III_1_1-10_neu_Endgueltig 3 3 6" xfId="28911" xr:uid="{00000000-0005-0000-0000-00008E350000}"/>
    <cellStyle name="6_Tab_III_1_1-10_neu_Endgueltig 3 4" xfId="19710" xr:uid="{00000000-0005-0000-0000-00008F350000}"/>
    <cellStyle name="6_Tab_III_1_1-10_neu_Endgueltig 3 4 2" xfId="26847" xr:uid="{00000000-0005-0000-0000-000090350000}"/>
    <cellStyle name="6_Tab_III_1_1-10_neu_Endgueltig 3 4 2 2" xfId="41162" xr:uid="{00000000-0005-0000-0000-000091350000}"/>
    <cellStyle name="6_Tab_III_1_1-10_neu_Endgueltig 3 4 3" xfId="34025" xr:uid="{00000000-0005-0000-0000-000092350000}"/>
    <cellStyle name="6_Tab_III_1_1-10_neu_Endgueltig 4" xfId="42636" xr:uid="{00000000-0005-0000-0000-000093350000}"/>
    <cellStyle name="6_tabellen_teil_iii_2011_l12" xfId="238" xr:uid="{00000000-0005-0000-0000-000094350000}"/>
    <cellStyle name="6_tabellen_teil_iii_2011_l12 2" xfId="893" xr:uid="{00000000-0005-0000-0000-000095350000}"/>
    <cellStyle name="6_tabellen_teil_iii_2011_l12 2 2" xfId="894" xr:uid="{00000000-0005-0000-0000-000096350000}"/>
    <cellStyle name="6_tabellen_teil_iii_2011_l12 2 2 2" xfId="895" xr:uid="{00000000-0005-0000-0000-000097350000}"/>
    <cellStyle name="6_tabellen_teil_iii_2011_l12 2 2 2 2" xfId="13090" xr:uid="{00000000-0005-0000-0000-000098350000}"/>
    <cellStyle name="6_tabellen_teil_iii_2011_l12 2 2 2 2 2" xfId="13743" xr:uid="{00000000-0005-0000-0000-000099350000}"/>
    <cellStyle name="6_tabellen_teil_iii_2011_l12 2 2 2 2 2 2" xfId="16112" xr:uid="{00000000-0005-0000-0000-00009A350000}"/>
    <cellStyle name="6_tabellen_teil_iii_2011_l12 2 2 2 2 2 2 2" xfId="23271" xr:uid="{00000000-0005-0000-0000-00009B350000}"/>
    <cellStyle name="6_tabellen_teil_iii_2011_l12 2 2 2 2 2 2 2 2" xfId="37586" xr:uid="{00000000-0005-0000-0000-00009C350000}"/>
    <cellStyle name="6_tabellen_teil_iii_2011_l12 2 2 2 2 2 2 3" xfId="30427" xr:uid="{00000000-0005-0000-0000-00009D350000}"/>
    <cellStyle name="6_tabellen_teil_iii_2011_l12 2 2 2 2 2 3" xfId="18466" xr:uid="{00000000-0005-0000-0000-00009E350000}"/>
    <cellStyle name="6_tabellen_teil_iii_2011_l12 2 2 2 2 2 3 2" xfId="25603" xr:uid="{00000000-0005-0000-0000-00009F350000}"/>
    <cellStyle name="6_tabellen_teil_iii_2011_l12 2 2 2 2 2 3 2 2" xfId="39918" xr:uid="{00000000-0005-0000-0000-0000A0350000}"/>
    <cellStyle name="6_tabellen_teil_iii_2011_l12 2 2 2 2 2 3 3" xfId="32781" xr:uid="{00000000-0005-0000-0000-0000A1350000}"/>
    <cellStyle name="6_tabellen_teil_iii_2011_l12 2 2 2 2 2 4" xfId="19991" xr:uid="{00000000-0005-0000-0000-0000A2350000}"/>
    <cellStyle name="6_tabellen_teil_iii_2011_l12 2 2 2 2 2 4 2" xfId="27128" xr:uid="{00000000-0005-0000-0000-0000A3350000}"/>
    <cellStyle name="6_tabellen_teil_iii_2011_l12 2 2 2 2 2 4 2 2" xfId="41443" xr:uid="{00000000-0005-0000-0000-0000A4350000}"/>
    <cellStyle name="6_tabellen_teil_iii_2011_l12 2 2 2 2 2 4 3" xfId="34306" xr:uid="{00000000-0005-0000-0000-0000A5350000}"/>
    <cellStyle name="6_tabellen_teil_iii_2011_l12 2 2 2 2 2 5" xfId="21206" xr:uid="{00000000-0005-0000-0000-0000A6350000}"/>
    <cellStyle name="6_tabellen_teil_iii_2011_l12 2 2 2 2 2 5 2" xfId="35521" xr:uid="{00000000-0005-0000-0000-0000A7350000}"/>
    <cellStyle name="6_tabellen_teil_iii_2011_l12 2 2 2 2 2 6" xfId="28343" xr:uid="{00000000-0005-0000-0000-0000A8350000}"/>
    <cellStyle name="6_tabellen_teil_iii_2011_l12 2 2 2 2 3" xfId="15459" xr:uid="{00000000-0005-0000-0000-0000A9350000}"/>
    <cellStyle name="6_tabellen_teil_iii_2011_l12 2 2 2 2 3 2" xfId="22618" xr:uid="{00000000-0005-0000-0000-0000AA350000}"/>
    <cellStyle name="6_tabellen_teil_iii_2011_l12 2 2 2 2 3 2 2" xfId="36933" xr:uid="{00000000-0005-0000-0000-0000AB350000}"/>
    <cellStyle name="6_tabellen_teil_iii_2011_l12 2 2 2 2 3 3" xfId="29774" xr:uid="{00000000-0005-0000-0000-0000AC350000}"/>
    <cellStyle name="6_tabellen_teil_iii_2011_l12 2 2 2 2 4" xfId="17813" xr:uid="{00000000-0005-0000-0000-0000AD350000}"/>
    <cellStyle name="6_tabellen_teil_iii_2011_l12 2 2 2 2 4 2" xfId="24950" xr:uid="{00000000-0005-0000-0000-0000AE350000}"/>
    <cellStyle name="6_tabellen_teil_iii_2011_l12 2 2 2 2 4 2 2" xfId="39265" xr:uid="{00000000-0005-0000-0000-0000AF350000}"/>
    <cellStyle name="6_tabellen_teil_iii_2011_l12 2 2 2 2 4 3" xfId="32128" xr:uid="{00000000-0005-0000-0000-0000B0350000}"/>
    <cellStyle name="6_tabellen_teil_iii_2011_l12 2 2 3" xfId="896" xr:uid="{00000000-0005-0000-0000-0000B1350000}"/>
    <cellStyle name="6_tabellen_teil_iii_2011_l12 2 2 3 2" xfId="13091" xr:uid="{00000000-0005-0000-0000-0000B2350000}"/>
    <cellStyle name="6_tabellen_teil_iii_2011_l12 2 2 3 2 2" xfId="13904" xr:uid="{00000000-0005-0000-0000-0000B3350000}"/>
    <cellStyle name="6_tabellen_teil_iii_2011_l12 2 2 3 2 2 2" xfId="16273" xr:uid="{00000000-0005-0000-0000-0000B4350000}"/>
    <cellStyle name="6_tabellen_teil_iii_2011_l12 2 2 3 2 2 2 2" xfId="23432" xr:uid="{00000000-0005-0000-0000-0000B5350000}"/>
    <cellStyle name="6_tabellen_teil_iii_2011_l12 2 2 3 2 2 2 2 2" xfId="37747" xr:uid="{00000000-0005-0000-0000-0000B6350000}"/>
    <cellStyle name="6_tabellen_teil_iii_2011_l12 2 2 3 2 2 2 3" xfId="30588" xr:uid="{00000000-0005-0000-0000-0000B7350000}"/>
    <cellStyle name="6_tabellen_teil_iii_2011_l12 2 2 3 2 2 3" xfId="18627" xr:uid="{00000000-0005-0000-0000-0000B8350000}"/>
    <cellStyle name="6_tabellen_teil_iii_2011_l12 2 2 3 2 2 3 2" xfId="25764" xr:uid="{00000000-0005-0000-0000-0000B9350000}"/>
    <cellStyle name="6_tabellen_teil_iii_2011_l12 2 2 3 2 2 3 2 2" xfId="40079" xr:uid="{00000000-0005-0000-0000-0000BA350000}"/>
    <cellStyle name="6_tabellen_teil_iii_2011_l12 2 2 3 2 2 3 3" xfId="32942" xr:uid="{00000000-0005-0000-0000-0000BB350000}"/>
    <cellStyle name="6_tabellen_teil_iii_2011_l12 2 2 3 2 2 4" xfId="20068" xr:uid="{00000000-0005-0000-0000-0000BC350000}"/>
    <cellStyle name="6_tabellen_teil_iii_2011_l12 2 2 3 2 2 4 2" xfId="27205" xr:uid="{00000000-0005-0000-0000-0000BD350000}"/>
    <cellStyle name="6_tabellen_teil_iii_2011_l12 2 2 3 2 2 4 2 2" xfId="41520" xr:uid="{00000000-0005-0000-0000-0000BE350000}"/>
    <cellStyle name="6_tabellen_teil_iii_2011_l12 2 2 3 2 2 4 3" xfId="34383" xr:uid="{00000000-0005-0000-0000-0000BF350000}"/>
    <cellStyle name="6_tabellen_teil_iii_2011_l12 2 2 3 2 2 5" xfId="21283" xr:uid="{00000000-0005-0000-0000-0000C0350000}"/>
    <cellStyle name="6_tabellen_teil_iii_2011_l12 2 2 3 2 2 5 2" xfId="35598" xr:uid="{00000000-0005-0000-0000-0000C1350000}"/>
    <cellStyle name="6_tabellen_teil_iii_2011_l12 2 2 3 2 2 6" xfId="28420" xr:uid="{00000000-0005-0000-0000-0000C2350000}"/>
    <cellStyle name="6_tabellen_teil_iii_2011_l12 2 2 3 2 3" xfId="15460" xr:uid="{00000000-0005-0000-0000-0000C3350000}"/>
    <cellStyle name="6_tabellen_teil_iii_2011_l12 2 2 3 2 3 2" xfId="22619" xr:uid="{00000000-0005-0000-0000-0000C4350000}"/>
    <cellStyle name="6_tabellen_teil_iii_2011_l12 2 2 3 2 3 2 2" xfId="36934" xr:uid="{00000000-0005-0000-0000-0000C5350000}"/>
    <cellStyle name="6_tabellen_teil_iii_2011_l12 2 2 3 2 3 3" xfId="29775" xr:uid="{00000000-0005-0000-0000-0000C6350000}"/>
    <cellStyle name="6_tabellen_teil_iii_2011_l12 2 2 3 2 4" xfId="17814" xr:uid="{00000000-0005-0000-0000-0000C7350000}"/>
    <cellStyle name="6_tabellen_teil_iii_2011_l12 2 2 3 2 4 2" xfId="24951" xr:uid="{00000000-0005-0000-0000-0000C8350000}"/>
    <cellStyle name="6_tabellen_teil_iii_2011_l12 2 2 3 2 4 2 2" xfId="39266" xr:uid="{00000000-0005-0000-0000-0000C9350000}"/>
    <cellStyle name="6_tabellen_teil_iii_2011_l12 2 2 3 2 4 3" xfId="32129" xr:uid="{00000000-0005-0000-0000-0000CA350000}"/>
    <cellStyle name="6_tabellen_teil_iii_2011_l12 2 2 4" xfId="897" xr:uid="{00000000-0005-0000-0000-0000CB350000}"/>
    <cellStyle name="6_tabellen_teil_iii_2011_l12 2 2 4 2" xfId="13092" xr:uid="{00000000-0005-0000-0000-0000CC350000}"/>
    <cellStyle name="6_tabellen_teil_iii_2011_l12 2 2 4 2 2" xfId="14520" xr:uid="{00000000-0005-0000-0000-0000CD350000}"/>
    <cellStyle name="6_tabellen_teil_iii_2011_l12 2 2 4 2 2 2" xfId="16889" xr:uid="{00000000-0005-0000-0000-0000CE350000}"/>
    <cellStyle name="6_tabellen_teil_iii_2011_l12 2 2 4 2 2 2 2" xfId="24048" xr:uid="{00000000-0005-0000-0000-0000CF350000}"/>
    <cellStyle name="6_tabellen_teil_iii_2011_l12 2 2 4 2 2 2 2 2" xfId="38363" xr:uid="{00000000-0005-0000-0000-0000D0350000}"/>
    <cellStyle name="6_tabellen_teil_iii_2011_l12 2 2 4 2 2 2 3" xfId="31204" xr:uid="{00000000-0005-0000-0000-0000D1350000}"/>
    <cellStyle name="6_tabellen_teil_iii_2011_l12 2 2 4 2 2 3" xfId="19243" xr:uid="{00000000-0005-0000-0000-0000D2350000}"/>
    <cellStyle name="6_tabellen_teil_iii_2011_l12 2 2 4 2 2 3 2" xfId="26380" xr:uid="{00000000-0005-0000-0000-0000D3350000}"/>
    <cellStyle name="6_tabellen_teil_iii_2011_l12 2 2 4 2 2 3 2 2" xfId="40695" xr:uid="{00000000-0005-0000-0000-0000D4350000}"/>
    <cellStyle name="6_tabellen_teil_iii_2011_l12 2 2 4 2 2 3 3" xfId="33558" xr:uid="{00000000-0005-0000-0000-0000D5350000}"/>
    <cellStyle name="6_tabellen_teil_iii_2011_l12 2 2 4 2 2 4" xfId="20544" xr:uid="{00000000-0005-0000-0000-0000D6350000}"/>
    <cellStyle name="6_tabellen_teil_iii_2011_l12 2 2 4 2 2 4 2" xfId="27681" xr:uid="{00000000-0005-0000-0000-0000D7350000}"/>
    <cellStyle name="6_tabellen_teil_iii_2011_l12 2 2 4 2 2 4 2 2" xfId="41996" xr:uid="{00000000-0005-0000-0000-0000D8350000}"/>
    <cellStyle name="6_tabellen_teil_iii_2011_l12 2 2 4 2 2 4 3" xfId="34859" xr:uid="{00000000-0005-0000-0000-0000D9350000}"/>
    <cellStyle name="6_tabellen_teil_iii_2011_l12 2 2 4 2 2 5" xfId="21759" xr:uid="{00000000-0005-0000-0000-0000DA350000}"/>
    <cellStyle name="6_tabellen_teil_iii_2011_l12 2 2 4 2 2 5 2" xfId="36074" xr:uid="{00000000-0005-0000-0000-0000DB350000}"/>
    <cellStyle name="6_tabellen_teil_iii_2011_l12 2 2 4 2 2 6" xfId="28896" xr:uid="{00000000-0005-0000-0000-0000DC350000}"/>
    <cellStyle name="6_tabellen_teil_iii_2011_l12 2 2 4 2 3" xfId="15461" xr:uid="{00000000-0005-0000-0000-0000DD350000}"/>
    <cellStyle name="6_tabellen_teil_iii_2011_l12 2 2 4 2 3 2" xfId="22620" xr:uid="{00000000-0005-0000-0000-0000DE350000}"/>
    <cellStyle name="6_tabellen_teil_iii_2011_l12 2 2 4 2 3 2 2" xfId="36935" xr:uid="{00000000-0005-0000-0000-0000DF350000}"/>
    <cellStyle name="6_tabellen_teil_iii_2011_l12 2 2 4 2 3 3" xfId="29776" xr:uid="{00000000-0005-0000-0000-0000E0350000}"/>
    <cellStyle name="6_tabellen_teil_iii_2011_l12 2 2 4 2 4" xfId="17815" xr:uid="{00000000-0005-0000-0000-0000E1350000}"/>
    <cellStyle name="6_tabellen_teil_iii_2011_l12 2 2 4 2 4 2" xfId="24952" xr:uid="{00000000-0005-0000-0000-0000E2350000}"/>
    <cellStyle name="6_tabellen_teil_iii_2011_l12 2 2 4 2 4 2 2" xfId="39267" xr:uid="{00000000-0005-0000-0000-0000E3350000}"/>
    <cellStyle name="6_tabellen_teil_iii_2011_l12 2 2 4 2 4 3" xfId="32130" xr:uid="{00000000-0005-0000-0000-0000E4350000}"/>
    <cellStyle name="6_tabellen_teil_iii_2011_l12 2 2 5" xfId="898" xr:uid="{00000000-0005-0000-0000-0000E5350000}"/>
    <cellStyle name="6_tabellen_teil_iii_2011_l12 2 2 5 2" xfId="13093" xr:uid="{00000000-0005-0000-0000-0000E6350000}"/>
    <cellStyle name="6_tabellen_teil_iii_2011_l12 2 2 5 2 2" xfId="14484" xr:uid="{00000000-0005-0000-0000-0000E7350000}"/>
    <cellStyle name="6_tabellen_teil_iii_2011_l12 2 2 5 2 2 2" xfId="16853" xr:uid="{00000000-0005-0000-0000-0000E8350000}"/>
    <cellStyle name="6_tabellen_teil_iii_2011_l12 2 2 5 2 2 2 2" xfId="24012" xr:uid="{00000000-0005-0000-0000-0000E9350000}"/>
    <cellStyle name="6_tabellen_teil_iii_2011_l12 2 2 5 2 2 2 2 2" xfId="38327" xr:uid="{00000000-0005-0000-0000-0000EA350000}"/>
    <cellStyle name="6_tabellen_teil_iii_2011_l12 2 2 5 2 2 2 3" xfId="31168" xr:uid="{00000000-0005-0000-0000-0000EB350000}"/>
    <cellStyle name="6_tabellen_teil_iii_2011_l12 2 2 5 2 2 3" xfId="19207" xr:uid="{00000000-0005-0000-0000-0000EC350000}"/>
    <cellStyle name="6_tabellen_teil_iii_2011_l12 2 2 5 2 2 3 2" xfId="26344" xr:uid="{00000000-0005-0000-0000-0000ED350000}"/>
    <cellStyle name="6_tabellen_teil_iii_2011_l12 2 2 5 2 2 3 2 2" xfId="40659" xr:uid="{00000000-0005-0000-0000-0000EE350000}"/>
    <cellStyle name="6_tabellen_teil_iii_2011_l12 2 2 5 2 2 3 3" xfId="33522" xr:uid="{00000000-0005-0000-0000-0000EF350000}"/>
    <cellStyle name="6_tabellen_teil_iii_2011_l12 2 2 5 2 2 4" xfId="20514" xr:uid="{00000000-0005-0000-0000-0000F0350000}"/>
    <cellStyle name="6_tabellen_teil_iii_2011_l12 2 2 5 2 2 4 2" xfId="27651" xr:uid="{00000000-0005-0000-0000-0000F1350000}"/>
    <cellStyle name="6_tabellen_teil_iii_2011_l12 2 2 5 2 2 4 2 2" xfId="41966" xr:uid="{00000000-0005-0000-0000-0000F2350000}"/>
    <cellStyle name="6_tabellen_teil_iii_2011_l12 2 2 5 2 2 4 3" xfId="34829" xr:uid="{00000000-0005-0000-0000-0000F3350000}"/>
    <cellStyle name="6_tabellen_teil_iii_2011_l12 2 2 5 2 2 5" xfId="21729" xr:uid="{00000000-0005-0000-0000-0000F4350000}"/>
    <cellStyle name="6_tabellen_teil_iii_2011_l12 2 2 5 2 2 5 2" xfId="36044" xr:uid="{00000000-0005-0000-0000-0000F5350000}"/>
    <cellStyle name="6_tabellen_teil_iii_2011_l12 2 2 5 2 2 6" xfId="28866" xr:uid="{00000000-0005-0000-0000-0000F6350000}"/>
    <cellStyle name="6_tabellen_teil_iii_2011_l12 2 2 5 2 3" xfId="15462" xr:uid="{00000000-0005-0000-0000-0000F7350000}"/>
    <cellStyle name="6_tabellen_teil_iii_2011_l12 2 2 5 2 3 2" xfId="22621" xr:uid="{00000000-0005-0000-0000-0000F8350000}"/>
    <cellStyle name="6_tabellen_teil_iii_2011_l12 2 2 5 2 3 2 2" xfId="36936" xr:uid="{00000000-0005-0000-0000-0000F9350000}"/>
    <cellStyle name="6_tabellen_teil_iii_2011_l12 2 2 5 2 3 3" xfId="29777" xr:uid="{00000000-0005-0000-0000-0000FA350000}"/>
    <cellStyle name="6_tabellen_teil_iii_2011_l12 2 2 5 2 4" xfId="17816" xr:uid="{00000000-0005-0000-0000-0000FB350000}"/>
    <cellStyle name="6_tabellen_teil_iii_2011_l12 2 2 5 2 4 2" xfId="24953" xr:uid="{00000000-0005-0000-0000-0000FC350000}"/>
    <cellStyle name="6_tabellen_teil_iii_2011_l12 2 2 5 2 4 2 2" xfId="39268" xr:uid="{00000000-0005-0000-0000-0000FD350000}"/>
    <cellStyle name="6_tabellen_teil_iii_2011_l12 2 2 5 2 4 3" xfId="32131" xr:uid="{00000000-0005-0000-0000-0000FE350000}"/>
    <cellStyle name="6_tabellen_teil_iii_2011_l12 2 2 6" xfId="13089" xr:uid="{00000000-0005-0000-0000-0000FF350000}"/>
    <cellStyle name="6_tabellen_teil_iii_2011_l12 2 2 6 2" xfId="14090" xr:uid="{00000000-0005-0000-0000-000000360000}"/>
    <cellStyle name="6_tabellen_teil_iii_2011_l12 2 2 6 2 2" xfId="16459" xr:uid="{00000000-0005-0000-0000-000001360000}"/>
    <cellStyle name="6_tabellen_teil_iii_2011_l12 2 2 6 2 2 2" xfId="23618" xr:uid="{00000000-0005-0000-0000-000002360000}"/>
    <cellStyle name="6_tabellen_teil_iii_2011_l12 2 2 6 2 2 2 2" xfId="37933" xr:uid="{00000000-0005-0000-0000-000003360000}"/>
    <cellStyle name="6_tabellen_teil_iii_2011_l12 2 2 6 2 2 3" xfId="30774" xr:uid="{00000000-0005-0000-0000-000004360000}"/>
    <cellStyle name="6_tabellen_teil_iii_2011_l12 2 2 6 2 3" xfId="18813" xr:uid="{00000000-0005-0000-0000-000005360000}"/>
    <cellStyle name="6_tabellen_teil_iii_2011_l12 2 2 6 2 3 2" xfId="25950" xr:uid="{00000000-0005-0000-0000-000006360000}"/>
    <cellStyle name="6_tabellen_teil_iii_2011_l12 2 2 6 2 3 2 2" xfId="40265" xr:uid="{00000000-0005-0000-0000-000007360000}"/>
    <cellStyle name="6_tabellen_teil_iii_2011_l12 2 2 6 2 3 3" xfId="33128" xr:uid="{00000000-0005-0000-0000-000008360000}"/>
    <cellStyle name="6_tabellen_teil_iii_2011_l12 2 2 6 2 4" xfId="20150" xr:uid="{00000000-0005-0000-0000-000009360000}"/>
    <cellStyle name="6_tabellen_teil_iii_2011_l12 2 2 6 2 4 2" xfId="27287" xr:uid="{00000000-0005-0000-0000-00000A360000}"/>
    <cellStyle name="6_tabellen_teil_iii_2011_l12 2 2 6 2 4 2 2" xfId="41602" xr:uid="{00000000-0005-0000-0000-00000B360000}"/>
    <cellStyle name="6_tabellen_teil_iii_2011_l12 2 2 6 2 4 3" xfId="34465" xr:uid="{00000000-0005-0000-0000-00000C360000}"/>
    <cellStyle name="6_tabellen_teil_iii_2011_l12 2 2 6 2 5" xfId="21365" xr:uid="{00000000-0005-0000-0000-00000D360000}"/>
    <cellStyle name="6_tabellen_teil_iii_2011_l12 2 2 6 2 5 2" xfId="35680" xr:uid="{00000000-0005-0000-0000-00000E360000}"/>
    <cellStyle name="6_tabellen_teil_iii_2011_l12 2 2 6 2 6" xfId="28502" xr:uid="{00000000-0005-0000-0000-00000F360000}"/>
    <cellStyle name="6_tabellen_teil_iii_2011_l12 2 2 6 3" xfId="15458" xr:uid="{00000000-0005-0000-0000-000010360000}"/>
    <cellStyle name="6_tabellen_teil_iii_2011_l12 2 2 6 3 2" xfId="22617" xr:uid="{00000000-0005-0000-0000-000011360000}"/>
    <cellStyle name="6_tabellen_teil_iii_2011_l12 2 2 6 3 2 2" xfId="36932" xr:uid="{00000000-0005-0000-0000-000012360000}"/>
    <cellStyle name="6_tabellen_teil_iii_2011_l12 2 2 6 3 3" xfId="29773" xr:uid="{00000000-0005-0000-0000-000013360000}"/>
    <cellStyle name="6_tabellen_teil_iii_2011_l12 2 2 6 4" xfId="17812" xr:uid="{00000000-0005-0000-0000-000014360000}"/>
    <cellStyle name="6_tabellen_teil_iii_2011_l12 2 2 6 4 2" xfId="24949" xr:uid="{00000000-0005-0000-0000-000015360000}"/>
    <cellStyle name="6_tabellen_teil_iii_2011_l12 2 2 6 4 2 2" xfId="39264" xr:uid="{00000000-0005-0000-0000-000016360000}"/>
    <cellStyle name="6_tabellen_teil_iii_2011_l12 2 2 6 4 3" xfId="32127" xr:uid="{00000000-0005-0000-0000-000017360000}"/>
    <cellStyle name="6_tabellen_teil_iii_2011_l12 2 3" xfId="899" xr:uid="{00000000-0005-0000-0000-000018360000}"/>
    <cellStyle name="6_tabellen_teil_iii_2011_l12 2 3 2" xfId="13094" xr:uid="{00000000-0005-0000-0000-000019360000}"/>
    <cellStyle name="6_tabellen_teil_iii_2011_l12 2 3 2 2" xfId="14529" xr:uid="{00000000-0005-0000-0000-00001A360000}"/>
    <cellStyle name="6_tabellen_teil_iii_2011_l12 2 3 2 2 2" xfId="16898" xr:uid="{00000000-0005-0000-0000-00001B360000}"/>
    <cellStyle name="6_tabellen_teil_iii_2011_l12 2 3 2 2 2 2" xfId="24057" xr:uid="{00000000-0005-0000-0000-00001C360000}"/>
    <cellStyle name="6_tabellen_teil_iii_2011_l12 2 3 2 2 2 2 2" xfId="38372" xr:uid="{00000000-0005-0000-0000-00001D360000}"/>
    <cellStyle name="6_tabellen_teil_iii_2011_l12 2 3 2 2 2 3" xfId="31213" xr:uid="{00000000-0005-0000-0000-00001E360000}"/>
    <cellStyle name="6_tabellen_teil_iii_2011_l12 2 3 2 2 3" xfId="19252" xr:uid="{00000000-0005-0000-0000-00001F360000}"/>
    <cellStyle name="6_tabellen_teil_iii_2011_l12 2 3 2 2 3 2" xfId="26389" xr:uid="{00000000-0005-0000-0000-000020360000}"/>
    <cellStyle name="6_tabellen_teil_iii_2011_l12 2 3 2 2 3 2 2" xfId="40704" xr:uid="{00000000-0005-0000-0000-000021360000}"/>
    <cellStyle name="6_tabellen_teil_iii_2011_l12 2 3 2 2 3 3" xfId="33567" xr:uid="{00000000-0005-0000-0000-000022360000}"/>
    <cellStyle name="6_tabellen_teil_iii_2011_l12 2 3 2 2 4" xfId="20550" xr:uid="{00000000-0005-0000-0000-000023360000}"/>
    <cellStyle name="6_tabellen_teil_iii_2011_l12 2 3 2 2 4 2" xfId="27687" xr:uid="{00000000-0005-0000-0000-000024360000}"/>
    <cellStyle name="6_tabellen_teil_iii_2011_l12 2 3 2 2 4 2 2" xfId="42002" xr:uid="{00000000-0005-0000-0000-000025360000}"/>
    <cellStyle name="6_tabellen_teil_iii_2011_l12 2 3 2 2 4 3" xfId="34865" xr:uid="{00000000-0005-0000-0000-000026360000}"/>
    <cellStyle name="6_tabellen_teil_iii_2011_l12 2 3 2 2 5" xfId="21765" xr:uid="{00000000-0005-0000-0000-000027360000}"/>
    <cellStyle name="6_tabellen_teil_iii_2011_l12 2 3 2 2 5 2" xfId="36080" xr:uid="{00000000-0005-0000-0000-000028360000}"/>
    <cellStyle name="6_tabellen_teil_iii_2011_l12 2 3 2 2 6" xfId="28902" xr:uid="{00000000-0005-0000-0000-000029360000}"/>
    <cellStyle name="6_tabellen_teil_iii_2011_l12 2 3 2 3" xfId="15463" xr:uid="{00000000-0005-0000-0000-00002A360000}"/>
    <cellStyle name="6_tabellen_teil_iii_2011_l12 2 3 2 3 2" xfId="22622" xr:uid="{00000000-0005-0000-0000-00002B360000}"/>
    <cellStyle name="6_tabellen_teil_iii_2011_l12 2 3 2 3 2 2" xfId="36937" xr:uid="{00000000-0005-0000-0000-00002C360000}"/>
    <cellStyle name="6_tabellen_teil_iii_2011_l12 2 3 2 3 3" xfId="29778" xr:uid="{00000000-0005-0000-0000-00002D360000}"/>
    <cellStyle name="6_tabellen_teil_iii_2011_l12 2 3 2 4" xfId="17817" xr:uid="{00000000-0005-0000-0000-00002E360000}"/>
    <cellStyle name="6_tabellen_teil_iii_2011_l12 2 3 2 4 2" xfId="24954" xr:uid="{00000000-0005-0000-0000-00002F360000}"/>
    <cellStyle name="6_tabellen_teil_iii_2011_l12 2 3 2 4 2 2" xfId="39269" xr:uid="{00000000-0005-0000-0000-000030360000}"/>
    <cellStyle name="6_tabellen_teil_iii_2011_l12 2 3 2 4 3" xfId="32132" xr:uid="{00000000-0005-0000-0000-000031360000}"/>
    <cellStyle name="6_tabellen_teil_iii_2011_l12 2 4" xfId="900" xr:uid="{00000000-0005-0000-0000-000032360000}"/>
    <cellStyle name="6_tabellen_teil_iii_2011_l12 2 4 2" xfId="13095" xr:uid="{00000000-0005-0000-0000-000033360000}"/>
    <cellStyle name="6_tabellen_teil_iii_2011_l12 2 4 2 2" xfId="14500" xr:uid="{00000000-0005-0000-0000-000034360000}"/>
    <cellStyle name="6_tabellen_teil_iii_2011_l12 2 4 2 2 2" xfId="16869" xr:uid="{00000000-0005-0000-0000-000035360000}"/>
    <cellStyle name="6_tabellen_teil_iii_2011_l12 2 4 2 2 2 2" xfId="24028" xr:uid="{00000000-0005-0000-0000-000036360000}"/>
    <cellStyle name="6_tabellen_teil_iii_2011_l12 2 4 2 2 2 2 2" xfId="38343" xr:uid="{00000000-0005-0000-0000-000037360000}"/>
    <cellStyle name="6_tabellen_teil_iii_2011_l12 2 4 2 2 2 3" xfId="31184" xr:uid="{00000000-0005-0000-0000-000038360000}"/>
    <cellStyle name="6_tabellen_teil_iii_2011_l12 2 4 2 2 3" xfId="19223" xr:uid="{00000000-0005-0000-0000-000039360000}"/>
    <cellStyle name="6_tabellen_teil_iii_2011_l12 2 4 2 2 3 2" xfId="26360" xr:uid="{00000000-0005-0000-0000-00003A360000}"/>
    <cellStyle name="6_tabellen_teil_iii_2011_l12 2 4 2 2 3 2 2" xfId="40675" xr:uid="{00000000-0005-0000-0000-00003B360000}"/>
    <cellStyle name="6_tabellen_teil_iii_2011_l12 2 4 2 2 3 3" xfId="33538" xr:uid="{00000000-0005-0000-0000-00003C360000}"/>
    <cellStyle name="6_tabellen_teil_iii_2011_l12 2 4 2 2 4" xfId="20530" xr:uid="{00000000-0005-0000-0000-00003D360000}"/>
    <cellStyle name="6_tabellen_teil_iii_2011_l12 2 4 2 2 4 2" xfId="27667" xr:uid="{00000000-0005-0000-0000-00003E360000}"/>
    <cellStyle name="6_tabellen_teil_iii_2011_l12 2 4 2 2 4 2 2" xfId="41982" xr:uid="{00000000-0005-0000-0000-00003F360000}"/>
    <cellStyle name="6_tabellen_teil_iii_2011_l12 2 4 2 2 4 3" xfId="34845" xr:uid="{00000000-0005-0000-0000-000040360000}"/>
    <cellStyle name="6_tabellen_teil_iii_2011_l12 2 4 2 2 5" xfId="21745" xr:uid="{00000000-0005-0000-0000-000041360000}"/>
    <cellStyle name="6_tabellen_teil_iii_2011_l12 2 4 2 2 5 2" xfId="36060" xr:uid="{00000000-0005-0000-0000-000042360000}"/>
    <cellStyle name="6_tabellen_teil_iii_2011_l12 2 4 2 2 6" xfId="28882" xr:uid="{00000000-0005-0000-0000-000043360000}"/>
    <cellStyle name="6_tabellen_teil_iii_2011_l12 2 4 2 3" xfId="15464" xr:uid="{00000000-0005-0000-0000-000044360000}"/>
    <cellStyle name="6_tabellen_teil_iii_2011_l12 2 4 2 3 2" xfId="22623" xr:uid="{00000000-0005-0000-0000-000045360000}"/>
    <cellStyle name="6_tabellen_teil_iii_2011_l12 2 4 2 3 2 2" xfId="36938" xr:uid="{00000000-0005-0000-0000-000046360000}"/>
    <cellStyle name="6_tabellen_teil_iii_2011_l12 2 4 2 3 3" xfId="29779" xr:uid="{00000000-0005-0000-0000-000047360000}"/>
    <cellStyle name="6_tabellen_teil_iii_2011_l12 2 4 2 4" xfId="17818" xr:uid="{00000000-0005-0000-0000-000048360000}"/>
    <cellStyle name="6_tabellen_teil_iii_2011_l12 2 4 2 4 2" xfId="24955" xr:uid="{00000000-0005-0000-0000-000049360000}"/>
    <cellStyle name="6_tabellen_teil_iii_2011_l12 2 4 2 4 2 2" xfId="39270" xr:uid="{00000000-0005-0000-0000-00004A360000}"/>
    <cellStyle name="6_tabellen_teil_iii_2011_l12 2 4 2 4 3" xfId="32133" xr:uid="{00000000-0005-0000-0000-00004B360000}"/>
    <cellStyle name="6_tabellen_teil_iii_2011_l12 2 5" xfId="901" xr:uid="{00000000-0005-0000-0000-00004C360000}"/>
    <cellStyle name="6_tabellen_teil_iii_2011_l12 2 5 2" xfId="13096" xr:uid="{00000000-0005-0000-0000-00004D360000}"/>
    <cellStyle name="6_tabellen_teil_iii_2011_l12 2 5 2 2" xfId="13887" xr:uid="{00000000-0005-0000-0000-00004E360000}"/>
    <cellStyle name="6_tabellen_teil_iii_2011_l12 2 5 2 2 2" xfId="16256" xr:uid="{00000000-0005-0000-0000-00004F360000}"/>
    <cellStyle name="6_tabellen_teil_iii_2011_l12 2 5 2 2 2 2" xfId="23415" xr:uid="{00000000-0005-0000-0000-000050360000}"/>
    <cellStyle name="6_tabellen_teil_iii_2011_l12 2 5 2 2 2 2 2" xfId="37730" xr:uid="{00000000-0005-0000-0000-000051360000}"/>
    <cellStyle name="6_tabellen_teil_iii_2011_l12 2 5 2 2 2 3" xfId="30571" xr:uid="{00000000-0005-0000-0000-000052360000}"/>
    <cellStyle name="6_tabellen_teil_iii_2011_l12 2 5 2 2 3" xfId="18610" xr:uid="{00000000-0005-0000-0000-000053360000}"/>
    <cellStyle name="6_tabellen_teil_iii_2011_l12 2 5 2 2 3 2" xfId="25747" xr:uid="{00000000-0005-0000-0000-000054360000}"/>
    <cellStyle name="6_tabellen_teil_iii_2011_l12 2 5 2 2 3 2 2" xfId="40062" xr:uid="{00000000-0005-0000-0000-000055360000}"/>
    <cellStyle name="6_tabellen_teil_iii_2011_l12 2 5 2 2 3 3" xfId="32925" xr:uid="{00000000-0005-0000-0000-000056360000}"/>
    <cellStyle name="6_tabellen_teil_iii_2011_l12 2 5 2 2 4" xfId="20057" xr:uid="{00000000-0005-0000-0000-000057360000}"/>
    <cellStyle name="6_tabellen_teil_iii_2011_l12 2 5 2 2 4 2" xfId="27194" xr:uid="{00000000-0005-0000-0000-000058360000}"/>
    <cellStyle name="6_tabellen_teil_iii_2011_l12 2 5 2 2 4 2 2" xfId="41509" xr:uid="{00000000-0005-0000-0000-000059360000}"/>
    <cellStyle name="6_tabellen_teil_iii_2011_l12 2 5 2 2 4 3" xfId="34372" xr:uid="{00000000-0005-0000-0000-00005A360000}"/>
    <cellStyle name="6_tabellen_teil_iii_2011_l12 2 5 2 2 5" xfId="21272" xr:uid="{00000000-0005-0000-0000-00005B360000}"/>
    <cellStyle name="6_tabellen_teil_iii_2011_l12 2 5 2 2 5 2" xfId="35587" xr:uid="{00000000-0005-0000-0000-00005C360000}"/>
    <cellStyle name="6_tabellen_teil_iii_2011_l12 2 5 2 2 6" xfId="28409" xr:uid="{00000000-0005-0000-0000-00005D360000}"/>
    <cellStyle name="6_tabellen_teil_iii_2011_l12 2 5 2 3" xfId="15465" xr:uid="{00000000-0005-0000-0000-00005E360000}"/>
    <cellStyle name="6_tabellen_teil_iii_2011_l12 2 5 2 3 2" xfId="22624" xr:uid="{00000000-0005-0000-0000-00005F360000}"/>
    <cellStyle name="6_tabellen_teil_iii_2011_l12 2 5 2 3 2 2" xfId="36939" xr:uid="{00000000-0005-0000-0000-000060360000}"/>
    <cellStyle name="6_tabellen_teil_iii_2011_l12 2 5 2 3 3" xfId="29780" xr:uid="{00000000-0005-0000-0000-000061360000}"/>
    <cellStyle name="6_tabellen_teil_iii_2011_l12 2 5 2 4" xfId="17819" xr:uid="{00000000-0005-0000-0000-000062360000}"/>
    <cellStyle name="6_tabellen_teil_iii_2011_l12 2 5 2 4 2" xfId="24956" xr:uid="{00000000-0005-0000-0000-000063360000}"/>
    <cellStyle name="6_tabellen_teil_iii_2011_l12 2 5 2 4 2 2" xfId="39271" xr:uid="{00000000-0005-0000-0000-000064360000}"/>
    <cellStyle name="6_tabellen_teil_iii_2011_l12 2 5 2 4 3" xfId="32134" xr:uid="{00000000-0005-0000-0000-000065360000}"/>
    <cellStyle name="6_tabellen_teil_iii_2011_l12 2 6" xfId="902" xr:uid="{00000000-0005-0000-0000-000066360000}"/>
    <cellStyle name="6_tabellen_teil_iii_2011_l12 2 6 2" xfId="13097" xr:uid="{00000000-0005-0000-0000-000067360000}"/>
    <cellStyle name="6_tabellen_teil_iii_2011_l12 2 6 2 2" xfId="13697" xr:uid="{00000000-0005-0000-0000-000068360000}"/>
    <cellStyle name="6_tabellen_teil_iii_2011_l12 2 6 2 2 2" xfId="16066" xr:uid="{00000000-0005-0000-0000-000069360000}"/>
    <cellStyle name="6_tabellen_teil_iii_2011_l12 2 6 2 2 2 2" xfId="23225" xr:uid="{00000000-0005-0000-0000-00006A360000}"/>
    <cellStyle name="6_tabellen_teil_iii_2011_l12 2 6 2 2 2 2 2" xfId="37540" xr:uid="{00000000-0005-0000-0000-00006B360000}"/>
    <cellStyle name="6_tabellen_teil_iii_2011_l12 2 6 2 2 2 3" xfId="30381" xr:uid="{00000000-0005-0000-0000-00006C360000}"/>
    <cellStyle name="6_tabellen_teil_iii_2011_l12 2 6 2 2 3" xfId="18420" xr:uid="{00000000-0005-0000-0000-00006D360000}"/>
    <cellStyle name="6_tabellen_teil_iii_2011_l12 2 6 2 2 3 2" xfId="25557" xr:uid="{00000000-0005-0000-0000-00006E360000}"/>
    <cellStyle name="6_tabellen_teil_iii_2011_l12 2 6 2 2 3 2 2" xfId="39872" xr:uid="{00000000-0005-0000-0000-00006F360000}"/>
    <cellStyle name="6_tabellen_teil_iii_2011_l12 2 6 2 2 3 3" xfId="32735" xr:uid="{00000000-0005-0000-0000-000070360000}"/>
    <cellStyle name="6_tabellen_teil_iii_2011_l12 2 6 2 2 4" xfId="19946" xr:uid="{00000000-0005-0000-0000-000071360000}"/>
    <cellStyle name="6_tabellen_teil_iii_2011_l12 2 6 2 2 4 2" xfId="27083" xr:uid="{00000000-0005-0000-0000-000072360000}"/>
    <cellStyle name="6_tabellen_teil_iii_2011_l12 2 6 2 2 4 2 2" xfId="41398" xr:uid="{00000000-0005-0000-0000-000073360000}"/>
    <cellStyle name="6_tabellen_teil_iii_2011_l12 2 6 2 2 4 3" xfId="34261" xr:uid="{00000000-0005-0000-0000-000074360000}"/>
    <cellStyle name="6_tabellen_teil_iii_2011_l12 2 6 2 2 5" xfId="21161" xr:uid="{00000000-0005-0000-0000-000075360000}"/>
    <cellStyle name="6_tabellen_teil_iii_2011_l12 2 6 2 2 5 2" xfId="35476" xr:uid="{00000000-0005-0000-0000-000076360000}"/>
    <cellStyle name="6_tabellen_teil_iii_2011_l12 2 6 2 2 6" xfId="28298" xr:uid="{00000000-0005-0000-0000-000077360000}"/>
    <cellStyle name="6_tabellen_teil_iii_2011_l12 2 6 2 3" xfId="15466" xr:uid="{00000000-0005-0000-0000-000078360000}"/>
    <cellStyle name="6_tabellen_teil_iii_2011_l12 2 6 2 3 2" xfId="22625" xr:uid="{00000000-0005-0000-0000-000079360000}"/>
    <cellStyle name="6_tabellen_teil_iii_2011_l12 2 6 2 3 2 2" xfId="36940" xr:uid="{00000000-0005-0000-0000-00007A360000}"/>
    <cellStyle name="6_tabellen_teil_iii_2011_l12 2 6 2 3 3" xfId="29781" xr:uid="{00000000-0005-0000-0000-00007B360000}"/>
    <cellStyle name="6_tabellen_teil_iii_2011_l12 2 6 2 4" xfId="17820" xr:uid="{00000000-0005-0000-0000-00007C360000}"/>
    <cellStyle name="6_tabellen_teil_iii_2011_l12 2 6 2 4 2" xfId="24957" xr:uid="{00000000-0005-0000-0000-00007D360000}"/>
    <cellStyle name="6_tabellen_teil_iii_2011_l12 2 6 2 4 2 2" xfId="39272" xr:uid="{00000000-0005-0000-0000-00007E360000}"/>
    <cellStyle name="6_tabellen_teil_iii_2011_l12 2 6 2 4 3" xfId="32135" xr:uid="{00000000-0005-0000-0000-00007F360000}"/>
    <cellStyle name="6_tabellen_teil_iii_2011_l12 2 7" xfId="13088" xr:uid="{00000000-0005-0000-0000-000080360000}"/>
    <cellStyle name="6_tabellen_teil_iii_2011_l12 2 7 2" xfId="14368" xr:uid="{00000000-0005-0000-0000-000081360000}"/>
    <cellStyle name="6_tabellen_teil_iii_2011_l12 2 7 2 2" xfId="16737" xr:uid="{00000000-0005-0000-0000-000082360000}"/>
    <cellStyle name="6_tabellen_teil_iii_2011_l12 2 7 2 2 2" xfId="23896" xr:uid="{00000000-0005-0000-0000-000083360000}"/>
    <cellStyle name="6_tabellen_teil_iii_2011_l12 2 7 2 2 2 2" xfId="38211" xr:uid="{00000000-0005-0000-0000-000084360000}"/>
    <cellStyle name="6_tabellen_teil_iii_2011_l12 2 7 2 2 3" xfId="31052" xr:uid="{00000000-0005-0000-0000-000085360000}"/>
    <cellStyle name="6_tabellen_teil_iii_2011_l12 2 7 2 3" xfId="19091" xr:uid="{00000000-0005-0000-0000-000086360000}"/>
    <cellStyle name="6_tabellen_teil_iii_2011_l12 2 7 2 3 2" xfId="26228" xr:uid="{00000000-0005-0000-0000-000087360000}"/>
    <cellStyle name="6_tabellen_teil_iii_2011_l12 2 7 2 3 2 2" xfId="40543" xr:uid="{00000000-0005-0000-0000-000088360000}"/>
    <cellStyle name="6_tabellen_teil_iii_2011_l12 2 7 2 3 3" xfId="33406" xr:uid="{00000000-0005-0000-0000-000089360000}"/>
    <cellStyle name="6_tabellen_teil_iii_2011_l12 2 7 2 4" xfId="20424" xr:uid="{00000000-0005-0000-0000-00008A360000}"/>
    <cellStyle name="6_tabellen_teil_iii_2011_l12 2 7 2 4 2" xfId="27561" xr:uid="{00000000-0005-0000-0000-00008B360000}"/>
    <cellStyle name="6_tabellen_teil_iii_2011_l12 2 7 2 4 2 2" xfId="41876" xr:uid="{00000000-0005-0000-0000-00008C360000}"/>
    <cellStyle name="6_tabellen_teil_iii_2011_l12 2 7 2 4 3" xfId="34739" xr:uid="{00000000-0005-0000-0000-00008D360000}"/>
    <cellStyle name="6_tabellen_teil_iii_2011_l12 2 7 2 5" xfId="21639" xr:uid="{00000000-0005-0000-0000-00008E360000}"/>
    <cellStyle name="6_tabellen_teil_iii_2011_l12 2 7 2 5 2" xfId="35954" xr:uid="{00000000-0005-0000-0000-00008F360000}"/>
    <cellStyle name="6_tabellen_teil_iii_2011_l12 2 7 2 6" xfId="28776" xr:uid="{00000000-0005-0000-0000-000090360000}"/>
    <cellStyle name="6_tabellen_teil_iii_2011_l12 2 7 3" xfId="15457" xr:uid="{00000000-0005-0000-0000-000091360000}"/>
    <cellStyle name="6_tabellen_teil_iii_2011_l12 2 7 3 2" xfId="22616" xr:uid="{00000000-0005-0000-0000-000092360000}"/>
    <cellStyle name="6_tabellen_teil_iii_2011_l12 2 7 3 2 2" xfId="36931" xr:uid="{00000000-0005-0000-0000-000093360000}"/>
    <cellStyle name="6_tabellen_teil_iii_2011_l12 2 7 3 3" xfId="29772" xr:uid="{00000000-0005-0000-0000-000094360000}"/>
    <cellStyle name="6_tabellen_teil_iii_2011_l12 2 7 4" xfId="17811" xr:uid="{00000000-0005-0000-0000-000095360000}"/>
    <cellStyle name="6_tabellen_teil_iii_2011_l12 2 7 4 2" xfId="24948" xr:uid="{00000000-0005-0000-0000-000096360000}"/>
    <cellStyle name="6_tabellen_teil_iii_2011_l12 2 7 4 2 2" xfId="39263" xr:uid="{00000000-0005-0000-0000-000097360000}"/>
    <cellStyle name="6_tabellen_teil_iii_2011_l12 2 7 4 3" xfId="32126" xr:uid="{00000000-0005-0000-0000-000098360000}"/>
    <cellStyle name="6_tabellen_teil_iii_2011_l12 3" xfId="903" xr:uid="{00000000-0005-0000-0000-000099360000}"/>
    <cellStyle name="6_tabellen_teil_iii_2011_l12 3 2" xfId="904" xr:uid="{00000000-0005-0000-0000-00009A360000}"/>
    <cellStyle name="6_tabellen_teil_iii_2011_l12 3 2 2" xfId="13099" xr:uid="{00000000-0005-0000-0000-00009B360000}"/>
    <cellStyle name="6_tabellen_teil_iii_2011_l12 3 2 2 2" xfId="14246" xr:uid="{00000000-0005-0000-0000-00009C360000}"/>
    <cellStyle name="6_tabellen_teil_iii_2011_l12 3 2 2 2 2" xfId="16615" xr:uid="{00000000-0005-0000-0000-00009D360000}"/>
    <cellStyle name="6_tabellen_teil_iii_2011_l12 3 2 2 2 2 2" xfId="23774" xr:uid="{00000000-0005-0000-0000-00009E360000}"/>
    <cellStyle name="6_tabellen_teil_iii_2011_l12 3 2 2 2 2 2 2" xfId="38089" xr:uid="{00000000-0005-0000-0000-00009F360000}"/>
    <cellStyle name="6_tabellen_teil_iii_2011_l12 3 2 2 2 2 3" xfId="30930" xr:uid="{00000000-0005-0000-0000-0000A0360000}"/>
    <cellStyle name="6_tabellen_teil_iii_2011_l12 3 2 2 2 3" xfId="18969" xr:uid="{00000000-0005-0000-0000-0000A1360000}"/>
    <cellStyle name="6_tabellen_teil_iii_2011_l12 3 2 2 2 3 2" xfId="26106" xr:uid="{00000000-0005-0000-0000-0000A2360000}"/>
    <cellStyle name="6_tabellen_teil_iii_2011_l12 3 2 2 2 3 2 2" xfId="40421" xr:uid="{00000000-0005-0000-0000-0000A3360000}"/>
    <cellStyle name="6_tabellen_teil_iii_2011_l12 3 2 2 2 3 3" xfId="33284" xr:uid="{00000000-0005-0000-0000-0000A4360000}"/>
    <cellStyle name="6_tabellen_teil_iii_2011_l12 3 2 2 2 4" xfId="20302" xr:uid="{00000000-0005-0000-0000-0000A5360000}"/>
    <cellStyle name="6_tabellen_teil_iii_2011_l12 3 2 2 2 4 2" xfId="27439" xr:uid="{00000000-0005-0000-0000-0000A6360000}"/>
    <cellStyle name="6_tabellen_teil_iii_2011_l12 3 2 2 2 4 2 2" xfId="41754" xr:uid="{00000000-0005-0000-0000-0000A7360000}"/>
    <cellStyle name="6_tabellen_teil_iii_2011_l12 3 2 2 2 4 3" xfId="34617" xr:uid="{00000000-0005-0000-0000-0000A8360000}"/>
    <cellStyle name="6_tabellen_teil_iii_2011_l12 3 2 2 2 5" xfId="21517" xr:uid="{00000000-0005-0000-0000-0000A9360000}"/>
    <cellStyle name="6_tabellen_teil_iii_2011_l12 3 2 2 2 5 2" xfId="35832" xr:uid="{00000000-0005-0000-0000-0000AA360000}"/>
    <cellStyle name="6_tabellen_teil_iii_2011_l12 3 2 2 2 6" xfId="28654" xr:uid="{00000000-0005-0000-0000-0000AB360000}"/>
    <cellStyle name="6_tabellen_teil_iii_2011_l12 3 2 2 3" xfId="15468" xr:uid="{00000000-0005-0000-0000-0000AC360000}"/>
    <cellStyle name="6_tabellen_teil_iii_2011_l12 3 2 2 3 2" xfId="22627" xr:uid="{00000000-0005-0000-0000-0000AD360000}"/>
    <cellStyle name="6_tabellen_teil_iii_2011_l12 3 2 2 3 2 2" xfId="36942" xr:uid="{00000000-0005-0000-0000-0000AE360000}"/>
    <cellStyle name="6_tabellen_teil_iii_2011_l12 3 2 2 3 3" xfId="29783" xr:uid="{00000000-0005-0000-0000-0000AF360000}"/>
    <cellStyle name="6_tabellen_teil_iii_2011_l12 3 2 2 4" xfId="17822" xr:uid="{00000000-0005-0000-0000-0000B0360000}"/>
    <cellStyle name="6_tabellen_teil_iii_2011_l12 3 2 2 4 2" xfId="24959" xr:uid="{00000000-0005-0000-0000-0000B1360000}"/>
    <cellStyle name="6_tabellen_teil_iii_2011_l12 3 2 2 4 2 2" xfId="39274" xr:uid="{00000000-0005-0000-0000-0000B2360000}"/>
    <cellStyle name="6_tabellen_teil_iii_2011_l12 3 2 2 4 3" xfId="32137" xr:uid="{00000000-0005-0000-0000-0000B3360000}"/>
    <cellStyle name="6_tabellen_teil_iii_2011_l12 3 3" xfId="905" xr:uid="{00000000-0005-0000-0000-0000B4360000}"/>
    <cellStyle name="6_tabellen_teil_iii_2011_l12 3 3 2" xfId="13100" xr:uid="{00000000-0005-0000-0000-0000B5360000}"/>
    <cellStyle name="6_tabellen_teil_iii_2011_l12 3 3 2 2" xfId="13765" xr:uid="{00000000-0005-0000-0000-0000B6360000}"/>
    <cellStyle name="6_tabellen_teil_iii_2011_l12 3 3 2 2 2" xfId="16134" xr:uid="{00000000-0005-0000-0000-0000B7360000}"/>
    <cellStyle name="6_tabellen_teil_iii_2011_l12 3 3 2 2 2 2" xfId="23293" xr:uid="{00000000-0005-0000-0000-0000B8360000}"/>
    <cellStyle name="6_tabellen_teil_iii_2011_l12 3 3 2 2 2 2 2" xfId="37608" xr:uid="{00000000-0005-0000-0000-0000B9360000}"/>
    <cellStyle name="6_tabellen_teil_iii_2011_l12 3 3 2 2 2 3" xfId="30449" xr:uid="{00000000-0005-0000-0000-0000BA360000}"/>
    <cellStyle name="6_tabellen_teil_iii_2011_l12 3 3 2 2 3" xfId="18488" xr:uid="{00000000-0005-0000-0000-0000BB360000}"/>
    <cellStyle name="6_tabellen_teil_iii_2011_l12 3 3 2 2 3 2" xfId="25625" xr:uid="{00000000-0005-0000-0000-0000BC360000}"/>
    <cellStyle name="6_tabellen_teil_iii_2011_l12 3 3 2 2 3 2 2" xfId="39940" xr:uid="{00000000-0005-0000-0000-0000BD360000}"/>
    <cellStyle name="6_tabellen_teil_iii_2011_l12 3 3 2 2 3 3" xfId="32803" xr:uid="{00000000-0005-0000-0000-0000BE360000}"/>
    <cellStyle name="6_tabellen_teil_iii_2011_l12 3 3 2 2 4" xfId="20013" xr:uid="{00000000-0005-0000-0000-0000BF360000}"/>
    <cellStyle name="6_tabellen_teil_iii_2011_l12 3 3 2 2 4 2" xfId="27150" xr:uid="{00000000-0005-0000-0000-0000C0360000}"/>
    <cellStyle name="6_tabellen_teil_iii_2011_l12 3 3 2 2 4 2 2" xfId="41465" xr:uid="{00000000-0005-0000-0000-0000C1360000}"/>
    <cellStyle name="6_tabellen_teil_iii_2011_l12 3 3 2 2 4 3" xfId="34328" xr:uid="{00000000-0005-0000-0000-0000C2360000}"/>
    <cellStyle name="6_tabellen_teil_iii_2011_l12 3 3 2 2 5" xfId="21228" xr:uid="{00000000-0005-0000-0000-0000C3360000}"/>
    <cellStyle name="6_tabellen_teil_iii_2011_l12 3 3 2 2 5 2" xfId="35543" xr:uid="{00000000-0005-0000-0000-0000C4360000}"/>
    <cellStyle name="6_tabellen_teil_iii_2011_l12 3 3 2 2 6" xfId="28365" xr:uid="{00000000-0005-0000-0000-0000C5360000}"/>
    <cellStyle name="6_tabellen_teil_iii_2011_l12 3 3 2 3" xfId="15469" xr:uid="{00000000-0005-0000-0000-0000C6360000}"/>
    <cellStyle name="6_tabellen_teil_iii_2011_l12 3 3 2 3 2" xfId="22628" xr:uid="{00000000-0005-0000-0000-0000C7360000}"/>
    <cellStyle name="6_tabellen_teil_iii_2011_l12 3 3 2 3 2 2" xfId="36943" xr:uid="{00000000-0005-0000-0000-0000C8360000}"/>
    <cellStyle name="6_tabellen_teil_iii_2011_l12 3 3 2 3 3" xfId="29784" xr:uid="{00000000-0005-0000-0000-0000C9360000}"/>
    <cellStyle name="6_tabellen_teil_iii_2011_l12 3 3 2 4" xfId="17823" xr:uid="{00000000-0005-0000-0000-0000CA360000}"/>
    <cellStyle name="6_tabellen_teil_iii_2011_l12 3 3 2 4 2" xfId="24960" xr:uid="{00000000-0005-0000-0000-0000CB360000}"/>
    <cellStyle name="6_tabellen_teil_iii_2011_l12 3 3 2 4 2 2" xfId="39275" xr:uid="{00000000-0005-0000-0000-0000CC360000}"/>
    <cellStyle name="6_tabellen_teil_iii_2011_l12 3 3 2 4 3" xfId="32138" xr:uid="{00000000-0005-0000-0000-0000CD360000}"/>
    <cellStyle name="6_tabellen_teil_iii_2011_l12 3 4" xfId="906" xr:uid="{00000000-0005-0000-0000-0000CE360000}"/>
    <cellStyle name="6_tabellen_teil_iii_2011_l12 3 4 2" xfId="13101" xr:uid="{00000000-0005-0000-0000-0000CF360000}"/>
    <cellStyle name="6_tabellen_teil_iii_2011_l12 3 4 2 2" xfId="14204" xr:uid="{00000000-0005-0000-0000-0000D0360000}"/>
    <cellStyle name="6_tabellen_teil_iii_2011_l12 3 4 2 2 2" xfId="16573" xr:uid="{00000000-0005-0000-0000-0000D1360000}"/>
    <cellStyle name="6_tabellen_teil_iii_2011_l12 3 4 2 2 2 2" xfId="23732" xr:uid="{00000000-0005-0000-0000-0000D2360000}"/>
    <cellStyle name="6_tabellen_teil_iii_2011_l12 3 4 2 2 2 2 2" xfId="38047" xr:uid="{00000000-0005-0000-0000-0000D3360000}"/>
    <cellStyle name="6_tabellen_teil_iii_2011_l12 3 4 2 2 2 3" xfId="30888" xr:uid="{00000000-0005-0000-0000-0000D4360000}"/>
    <cellStyle name="6_tabellen_teil_iii_2011_l12 3 4 2 2 3" xfId="18927" xr:uid="{00000000-0005-0000-0000-0000D5360000}"/>
    <cellStyle name="6_tabellen_teil_iii_2011_l12 3 4 2 2 3 2" xfId="26064" xr:uid="{00000000-0005-0000-0000-0000D6360000}"/>
    <cellStyle name="6_tabellen_teil_iii_2011_l12 3 4 2 2 3 2 2" xfId="40379" xr:uid="{00000000-0005-0000-0000-0000D7360000}"/>
    <cellStyle name="6_tabellen_teil_iii_2011_l12 3 4 2 2 3 3" xfId="33242" xr:uid="{00000000-0005-0000-0000-0000D8360000}"/>
    <cellStyle name="6_tabellen_teil_iii_2011_l12 3 4 2 2 4" xfId="20261" xr:uid="{00000000-0005-0000-0000-0000D9360000}"/>
    <cellStyle name="6_tabellen_teil_iii_2011_l12 3 4 2 2 4 2" xfId="27398" xr:uid="{00000000-0005-0000-0000-0000DA360000}"/>
    <cellStyle name="6_tabellen_teil_iii_2011_l12 3 4 2 2 4 2 2" xfId="41713" xr:uid="{00000000-0005-0000-0000-0000DB360000}"/>
    <cellStyle name="6_tabellen_teil_iii_2011_l12 3 4 2 2 4 3" xfId="34576" xr:uid="{00000000-0005-0000-0000-0000DC360000}"/>
    <cellStyle name="6_tabellen_teil_iii_2011_l12 3 4 2 2 5" xfId="21476" xr:uid="{00000000-0005-0000-0000-0000DD360000}"/>
    <cellStyle name="6_tabellen_teil_iii_2011_l12 3 4 2 2 5 2" xfId="35791" xr:uid="{00000000-0005-0000-0000-0000DE360000}"/>
    <cellStyle name="6_tabellen_teil_iii_2011_l12 3 4 2 2 6" xfId="28613" xr:uid="{00000000-0005-0000-0000-0000DF360000}"/>
    <cellStyle name="6_tabellen_teil_iii_2011_l12 3 4 2 3" xfId="15470" xr:uid="{00000000-0005-0000-0000-0000E0360000}"/>
    <cellStyle name="6_tabellen_teil_iii_2011_l12 3 4 2 3 2" xfId="22629" xr:uid="{00000000-0005-0000-0000-0000E1360000}"/>
    <cellStyle name="6_tabellen_teil_iii_2011_l12 3 4 2 3 2 2" xfId="36944" xr:uid="{00000000-0005-0000-0000-0000E2360000}"/>
    <cellStyle name="6_tabellen_teil_iii_2011_l12 3 4 2 3 3" xfId="29785" xr:uid="{00000000-0005-0000-0000-0000E3360000}"/>
    <cellStyle name="6_tabellen_teil_iii_2011_l12 3 4 2 4" xfId="17824" xr:uid="{00000000-0005-0000-0000-0000E4360000}"/>
    <cellStyle name="6_tabellen_teil_iii_2011_l12 3 4 2 4 2" xfId="24961" xr:uid="{00000000-0005-0000-0000-0000E5360000}"/>
    <cellStyle name="6_tabellen_teil_iii_2011_l12 3 4 2 4 2 2" xfId="39276" xr:uid="{00000000-0005-0000-0000-0000E6360000}"/>
    <cellStyle name="6_tabellen_teil_iii_2011_l12 3 4 2 4 3" xfId="32139" xr:uid="{00000000-0005-0000-0000-0000E7360000}"/>
    <cellStyle name="6_tabellen_teil_iii_2011_l12 3 5" xfId="907" xr:uid="{00000000-0005-0000-0000-0000E8360000}"/>
    <cellStyle name="6_tabellen_teil_iii_2011_l12 3 5 2" xfId="13102" xr:uid="{00000000-0005-0000-0000-0000E9360000}"/>
    <cellStyle name="6_tabellen_teil_iii_2011_l12 3 5 2 2" xfId="14167" xr:uid="{00000000-0005-0000-0000-0000EA360000}"/>
    <cellStyle name="6_tabellen_teil_iii_2011_l12 3 5 2 2 2" xfId="16536" xr:uid="{00000000-0005-0000-0000-0000EB360000}"/>
    <cellStyle name="6_tabellen_teil_iii_2011_l12 3 5 2 2 2 2" xfId="23695" xr:uid="{00000000-0005-0000-0000-0000EC360000}"/>
    <cellStyle name="6_tabellen_teil_iii_2011_l12 3 5 2 2 2 2 2" xfId="38010" xr:uid="{00000000-0005-0000-0000-0000ED360000}"/>
    <cellStyle name="6_tabellen_teil_iii_2011_l12 3 5 2 2 2 3" xfId="30851" xr:uid="{00000000-0005-0000-0000-0000EE360000}"/>
    <cellStyle name="6_tabellen_teil_iii_2011_l12 3 5 2 2 3" xfId="18890" xr:uid="{00000000-0005-0000-0000-0000EF360000}"/>
    <cellStyle name="6_tabellen_teil_iii_2011_l12 3 5 2 2 3 2" xfId="26027" xr:uid="{00000000-0005-0000-0000-0000F0360000}"/>
    <cellStyle name="6_tabellen_teil_iii_2011_l12 3 5 2 2 3 2 2" xfId="40342" xr:uid="{00000000-0005-0000-0000-0000F1360000}"/>
    <cellStyle name="6_tabellen_teil_iii_2011_l12 3 5 2 2 3 3" xfId="33205" xr:uid="{00000000-0005-0000-0000-0000F2360000}"/>
    <cellStyle name="6_tabellen_teil_iii_2011_l12 3 5 2 2 4" xfId="20224" xr:uid="{00000000-0005-0000-0000-0000F3360000}"/>
    <cellStyle name="6_tabellen_teil_iii_2011_l12 3 5 2 2 4 2" xfId="27361" xr:uid="{00000000-0005-0000-0000-0000F4360000}"/>
    <cellStyle name="6_tabellen_teil_iii_2011_l12 3 5 2 2 4 2 2" xfId="41676" xr:uid="{00000000-0005-0000-0000-0000F5360000}"/>
    <cellStyle name="6_tabellen_teil_iii_2011_l12 3 5 2 2 4 3" xfId="34539" xr:uid="{00000000-0005-0000-0000-0000F6360000}"/>
    <cellStyle name="6_tabellen_teil_iii_2011_l12 3 5 2 2 5" xfId="21439" xr:uid="{00000000-0005-0000-0000-0000F7360000}"/>
    <cellStyle name="6_tabellen_teil_iii_2011_l12 3 5 2 2 5 2" xfId="35754" xr:uid="{00000000-0005-0000-0000-0000F8360000}"/>
    <cellStyle name="6_tabellen_teil_iii_2011_l12 3 5 2 2 6" xfId="28576" xr:uid="{00000000-0005-0000-0000-0000F9360000}"/>
    <cellStyle name="6_tabellen_teil_iii_2011_l12 3 5 2 3" xfId="15471" xr:uid="{00000000-0005-0000-0000-0000FA360000}"/>
    <cellStyle name="6_tabellen_teil_iii_2011_l12 3 5 2 3 2" xfId="22630" xr:uid="{00000000-0005-0000-0000-0000FB360000}"/>
    <cellStyle name="6_tabellen_teil_iii_2011_l12 3 5 2 3 2 2" xfId="36945" xr:uid="{00000000-0005-0000-0000-0000FC360000}"/>
    <cellStyle name="6_tabellen_teil_iii_2011_l12 3 5 2 3 3" xfId="29786" xr:uid="{00000000-0005-0000-0000-0000FD360000}"/>
    <cellStyle name="6_tabellen_teil_iii_2011_l12 3 5 2 4" xfId="17825" xr:uid="{00000000-0005-0000-0000-0000FE360000}"/>
    <cellStyle name="6_tabellen_teil_iii_2011_l12 3 5 2 4 2" xfId="24962" xr:uid="{00000000-0005-0000-0000-0000FF360000}"/>
    <cellStyle name="6_tabellen_teil_iii_2011_l12 3 5 2 4 2 2" xfId="39277" xr:uid="{00000000-0005-0000-0000-000000370000}"/>
    <cellStyle name="6_tabellen_teil_iii_2011_l12 3 5 2 4 3" xfId="32140" xr:uid="{00000000-0005-0000-0000-000001370000}"/>
    <cellStyle name="6_tabellen_teil_iii_2011_l12 3 6" xfId="13098" xr:uid="{00000000-0005-0000-0000-000002370000}"/>
    <cellStyle name="6_tabellen_teil_iii_2011_l12 3 6 2" xfId="13657" xr:uid="{00000000-0005-0000-0000-000003370000}"/>
    <cellStyle name="6_tabellen_teil_iii_2011_l12 3 6 2 2" xfId="16026" xr:uid="{00000000-0005-0000-0000-000004370000}"/>
    <cellStyle name="6_tabellen_teil_iii_2011_l12 3 6 2 2 2" xfId="23185" xr:uid="{00000000-0005-0000-0000-000005370000}"/>
    <cellStyle name="6_tabellen_teil_iii_2011_l12 3 6 2 2 2 2" xfId="37500" xr:uid="{00000000-0005-0000-0000-000006370000}"/>
    <cellStyle name="6_tabellen_teil_iii_2011_l12 3 6 2 2 3" xfId="30341" xr:uid="{00000000-0005-0000-0000-000007370000}"/>
    <cellStyle name="6_tabellen_teil_iii_2011_l12 3 6 2 3" xfId="18380" xr:uid="{00000000-0005-0000-0000-000008370000}"/>
    <cellStyle name="6_tabellen_teil_iii_2011_l12 3 6 2 3 2" xfId="25517" xr:uid="{00000000-0005-0000-0000-000009370000}"/>
    <cellStyle name="6_tabellen_teil_iii_2011_l12 3 6 2 3 2 2" xfId="39832" xr:uid="{00000000-0005-0000-0000-00000A370000}"/>
    <cellStyle name="6_tabellen_teil_iii_2011_l12 3 6 2 3 3" xfId="32695" xr:uid="{00000000-0005-0000-0000-00000B370000}"/>
    <cellStyle name="6_tabellen_teil_iii_2011_l12 3 6 2 4" xfId="19906" xr:uid="{00000000-0005-0000-0000-00000C370000}"/>
    <cellStyle name="6_tabellen_teil_iii_2011_l12 3 6 2 4 2" xfId="27043" xr:uid="{00000000-0005-0000-0000-00000D370000}"/>
    <cellStyle name="6_tabellen_teil_iii_2011_l12 3 6 2 4 2 2" xfId="41358" xr:uid="{00000000-0005-0000-0000-00000E370000}"/>
    <cellStyle name="6_tabellen_teil_iii_2011_l12 3 6 2 4 3" xfId="34221" xr:uid="{00000000-0005-0000-0000-00000F370000}"/>
    <cellStyle name="6_tabellen_teil_iii_2011_l12 3 6 2 5" xfId="21121" xr:uid="{00000000-0005-0000-0000-000010370000}"/>
    <cellStyle name="6_tabellen_teil_iii_2011_l12 3 6 2 5 2" xfId="35436" xr:uid="{00000000-0005-0000-0000-000011370000}"/>
    <cellStyle name="6_tabellen_teil_iii_2011_l12 3 6 2 6" xfId="28258" xr:uid="{00000000-0005-0000-0000-000012370000}"/>
    <cellStyle name="6_tabellen_teil_iii_2011_l12 3 6 3" xfId="15467" xr:uid="{00000000-0005-0000-0000-000013370000}"/>
    <cellStyle name="6_tabellen_teil_iii_2011_l12 3 6 3 2" xfId="22626" xr:uid="{00000000-0005-0000-0000-000014370000}"/>
    <cellStyle name="6_tabellen_teil_iii_2011_l12 3 6 3 2 2" xfId="36941" xr:uid="{00000000-0005-0000-0000-000015370000}"/>
    <cellStyle name="6_tabellen_teil_iii_2011_l12 3 6 3 3" xfId="29782" xr:uid="{00000000-0005-0000-0000-000016370000}"/>
    <cellStyle name="6_tabellen_teil_iii_2011_l12 3 6 4" xfId="17821" xr:uid="{00000000-0005-0000-0000-000017370000}"/>
    <cellStyle name="6_tabellen_teil_iii_2011_l12 3 6 4 2" xfId="24958" xr:uid="{00000000-0005-0000-0000-000018370000}"/>
    <cellStyle name="6_tabellen_teil_iii_2011_l12 3 6 4 2 2" xfId="39273" xr:uid="{00000000-0005-0000-0000-000019370000}"/>
    <cellStyle name="6_tabellen_teil_iii_2011_l12 3 6 4 3" xfId="32136" xr:uid="{00000000-0005-0000-0000-00001A370000}"/>
    <cellStyle name="6_tabellen_teil_iii_2011_l12 4" xfId="908" xr:uid="{00000000-0005-0000-0000-00001B370000}"/>
    <cellStyle name="6_tabellen_teil_iii_2011_l12 4 2" xfId="909" xr:uid="{00000000-0005-0000-0000-00001C370000}"/>
    <cellStyle name="6_tabellen_teil_iii_2011_l12 4 2 2" xfId="13104" xr:uid="{00000000-0005-0000-0000-00001D370000}"/>
    <cellStyle name="6_tabellen_teil_iii_2011_l12 4 2 2 2" xfId="13877" xr:uid="{00000000-0005-0000-0000-00001E370000}"/>
    <cellStyle name="6_tabellen_teil_iii_2011_l12 4 2 2 2 2" xfId="16246" xr:uid="{00000000-0005-0000-0000-00001F370000}"/>
    <cellStyle name="6_tabellen_teil_iii_2011_l12 4 2 2 2 2 2" xfId="23405" xr:uid="{00000000-0005-0000-0000-000020370000}"/>
    <cellStyle name="6_tabellen_teil_iii_2011_l12 4 2 2 2 2 2 2" xfId="37720" xr:uid="{00000000-0005-0000-0000-000021370000}"/>
    <cellStyle name="6_tabellen_teil_iii_2011_l12 4 2 2 2 2 3" xfId="30561" xr:uid="{00000000-0005-0000-0000-000022370000}"/>
    <cellStyle name="6_tabellen_teil_iii_2011_l12 4 2 2 2 3" xfId="18600" xr:uid="{00000000-0005-0000-0000-000023370000}"/>
    <cellStyle name="6_tabellen_teil_iii_2011_l12 4 2 2 2 3 2" xfId="25737" xr:uid="{00000000-0005-0000-0000-000024370000}"/>
    <cellStyle name="6_tabellen_teil_iii_2011_l12 4 2 2 2 3 2 2" xfId="40052" xr:uid="{00000000-0005-0000-0000-000025370000}"/>
    <cellStyle name="6_tabellen_teil_iii_2011_l12 4 2 2 2 3 3" xfId="32915" xr:uid="{00000000-0005-0000-0000-000026370000}"/>
    <cellStyle name="6_tabellen_teil_iii_2011_l12 4 2 2 2 4" xfId="20047" xr:uid="{00000000-0005-0000-0000-000027370000}"/>
    <cellStyle name="6_tabellen_teil_iii_2011_l12 4 2 2 2 4 2" xfId="27184" xr:uid="{00000000-0005-0000-0000-000028370000}"/>
    <cellStyle name="6_tabellen_teil_iii_2011_l12 4 2 2 2 4 2 2" xfId="41499" xr:uid="{00000000-0005-0000-0000-000029370000}"/>
    <cellStyle name="6_tabellen_teil_iii_2011_l12 4 2 2 2 4 3" xfId="34362" xr:uid="{00000000-0005-0000-0000-00002A370000}"/>
    <cellStyle name="6_tabellen_teil_iii_2011_l12 4 2 2 2 5" xfId="21262" xr:uid="{00000000-0005-0000-0000-00002B370000}"/>
    <cellStyle name="6_tabellen_teil_iii_2011_l12 4 2 2 2 5 2" xfId="35577" xr:uid="{00000000-0005-0000-0000-00002C370000}"/>
    <cellStyle name="6_tabellen_teil_iii_2011_l12 4 2 2 2 6" xfId="28399" xr:uid="{00000000-0005-0000-0000-00002D370000}"/>
    <cellStyle name="6_tabellen_teil_iii_2011_l12 4 2 2 3" xfId="15473" xr:uid="{00000000-0005-0000-0000-00002E370000}"/>
    <cellStyle name="6_tabellen_teil_iii_2011_l12 4 2 2 3 2" xfId="22632" xr:uid="{00000000-0005-0000-0000-00002F370000}"/>
    <cellStyle name="6_tabellen_teil_iii_2011_l12 4 2 2 3 2 2" xfId="36947" xr:uid="{00000000-0005-0000-0000-000030370000}"/>
    <cellStyle name="6_tabellen_teil_iii_2011_l12 4 2 2 3 3" xfId="29788" xr:uid="{00000000-0005-0000-0000-000031370000}"/>
    <cellStyle name="6_tabellen_teil_iii_2011_l12 4 2 2 4" xfId="17827" xr:uid="{00000000-0005-0000-0000-000032370000}"/>
    <cellStyle name="6_tabellen_teil_iii_2011_l12 4 2 2 4 2" xfId="24964" xr:uid="{00000000-0005-0000-0000-000033370000}"/>
    <cellStyle name="6_tabellen_teil_iii_2011_l12 4 2 2 4 2 2" xfId="39279" xr:uid="{00000000-0005-0000-0000-000034370000}"/>
    <cellStyle name="6_tabellen_teil_iii_2011_l12 4 2 2 4 3" xfId="32142" xr:uid="{00000000-0005-0000-0000-000035370000}"/>
    <cellStyle name="6_tabellen_teil_iii_2011_l12 4 3" xfId="910" xr:uid="{00000000-0005-0000-0000-000036370000}"/>
    <cellStyle name="6_tabellen_teil_iii_2011_l12 4 3 2" xfId="13105" xr:uid="{00000000-0005-0000-0000-000037370000}"/>
    <cellStyle name="6_tabellen_teil_iii_2011_l12 4 3 2 2" xfId="14168" xr:uid="{00000000-0005-0000-0000-000038370000}"/>
    <cellStyle name="6_tabellen_teil_iii_2011_l12 4 3 2 2 2" xfId="16537" xr:uid="{00000000-0005-0000-0000-000039370000}"/>
    <cellStyle name="6_tabellen_teil_iii_2011_l12 4 3 2 2 2 2" xfId="23696" xr:uid="{00000000-0005-0000-0000-00003A370000}"/>
    <cellStyle name="6_tabellen_teil_iii_2011_l12 4 3 2 2 2 2 2" xfId="38011" xr:uid="{00000000-0005-0000-0000-00003B370000}"/>
    <cellStyle name="6_tabellen_teil_iii_2011_l12 4 3 2 2 2 3" xfId="30852" xr:uid="{00000000-0005-0000-0000-00003C370000}"/>
    <cellStyle name="6_tabellen_teil_iii_2011_l12 4 3 2 2 3" xfId="18891" xr:uid="{00000000-0005-0000-0000-00003D370000}"/>
    <cellStyle name="6_tabellen_teil_iii_2011_l12 4 3 2 2 3 2" xfId="26028" xr:uid="{00000000-0005-0000-0000-00003E370000}"/>
    <cellStyle name="6_tabellen_teil_iii_2011_l12 4 3 2 2 3 2 2" xfId="40343" xr:uid="{00000000-0005-0000-0000-00003F370000}"/>
    <cellStyle name="6_tabellen_teil_iii_2011_l12 4 3 2 2 3 3" xfId="33206" xr:uid="{00000000-0005-0000-0000-000040370000}"/>
    <cellStyle name="6_tabellen_teil_iii_2011_l12 4 3 2 2 4" xfId="20225" xr:uid="{00000000-0005-0000-0000-000041370000}"/>
    <cellStyle name="6_tabellen_teil_iii_2011_l12 4 3 2 2 4 2" xfId="27362" xr:uid="{00000000-0005-0000-0000-000042370000}"/>
    <cellStyle name="6_tabellen_teil_iii_2011_l12 4 3 2 2 4 2 2" xfId="41677" xr:uid="{00000000-0005-0000-0000-000043370000}"/>
    <cellStyle name="6_tabellen_teil_iii_2011_l12 4 3 2 2 4 3" xfId="34540" xr:uid="{00000000-0005-0000-0000-000044370000}"/>
    <cellStyle name="6_tabellen_teil_iii_2011_l12 4 3 2 2 5" xfId="21440" xr:uid="{00000000-0005-0000-0000-000045370000}"/>
    <cellStyle name="6_tabellen_teil_iii_2011_l12 4 3 2 2 5 2" xfId="35755" xr:uid="{00000000-0005-0000-0000-000046370000}"/>
    <cellStyle name="6_tabellen_teil_iii_2011_l12 4 3 2 2 6" xfId="28577" xr:uid="{00000000-0005-0000-0000-000047370000}"/>
    <cellStyle name="6_tabellen_teil_iii_2011_l12 4 3 2 3" xfId="15474" xr:uid="{00000000-0005-0000-0000-000048370000}"/>
    <cellStyle name="6_tabellen_teil_iii_2011_l12 4 3 2 3 2" xfId="22633" xr:uid="{00000000-0005-0000-0000-000049370000}"/>
    <cellStyle name="6_tabellen_teil_iii_2011_l12 4 3 2 3 2 2" xfId="36948" xr:uid="{00000000-0005-0000-0000-00004A370000}"/>
    <cellStyle name="6_tabellen_teil_iii_2011_l12 4 3 2 3 3" xfId="29789" xr:uid="{00000000-0005-0000-0000-00004B370000}"/>
    <cellStyle name="6_tabellen_teil_iii_2011_l12 4 3 2 4" xfId="17828" xr:uid="{00000000-0005-0000-0000-00004C370000}"/>
    <cellStyle name="6_tabellen_teil_iii_2011_l12 4 3 2 4 2" xfId="24965" xr:uid="{00000000-0005-0000-0000-00004D370000}"/>
    <cellStyle name="6_tabellen_teil_iii_2011_l12 4 3 2 4 2 2" xfId="39280" xr:uid="{00000000-0005-0000-0000-00004E370000}"/>
    <cellStyle name="6_tabellen_teil_iii_2011_l12 4 3 2 4 3" xfId="32143" xr:uid="{00000000-0005-0000-0000-00004F370000}"/>
    <cellStyle name="6_tabellen_teil_iii_2011_l12 4 4" xfId="911" xr:uid="{00000000-0005-0000-0000-000050370000}"/>
    <cellStyle name="6_tabellen_teil_iii_2011_l12 4 4 2" xfId="13106" xr:uid="{00000000-0005-0000-0000-000051370000}"/>
    <cellStyle name="6_tabellen_teil_iii_2011_l12 4 4 2 2" xfId="13698" xr:uid="{00000000-0005-0000-0000-000052370000}"/>
    <cellStyle name="6_tabellen_teil_iii_2011_l12 4 4 2 2 2" xfId="16067" xr:uid="{00000000-0005-0000-0000-000053370000}"/>
    <cellStyle name="6_tabellen_teil_iii_2011_l12 4 4 2 2 2 2" xfId="23226" xr:uid="{00000000-0005-0000-0000-000054370000}"/>
    <cellStyle name="6_tabellen_teil_iii_2011_l12 4 4 2 2 2 2 2" xfId="37541" xr:uid="{00000000-0005-0000-0000-000055370000}"/>
    <cellStyle name="6_tabellen_teil_iii_2011_l12 4 4 2 2 2 3" xfId="30382" xr:uid="{00000000-0005-0000-0000-000056370000}"/>
    <cellStyle name="6_tabellen_teil_iii_2011_l12 4 4 2 2 3" xfId="18421" xr:uid="{00000000-0005-0000-0000-000057370000}"/>
    <cellStyle name="6_tabellen_teil_iii_2011_l12 4 4 2 2 3 2" xfId="25558" xr:uid="{00000000-0005-0000-0000-000058370000}"/>
    <cellStyle name="6_tabellen_teil_iii_2011_l12 4 4 2 2 3 2 2" xfId="39873" xr:uid="{00000000-0005-0000-0000-000059370000}"/>
    <cellStyle name="6_tabellen_teil_iii_2011_l12 4 4 2 2 3 3" xfId="32736" xr:uid="{00000000-0005-0000-0000-00005A370000}"/>
    <cellStyle name="6_tabellen_teil_iii_2011_l12 4 4 2 2 4" xfId="19947" xr:uid="{00000000-0005-0000-0000-00005B370000}"/>
    <cellStyle name="6_tabellen_teil_iii_2011_l12 4 4 2 2 4 2" xfId="27084" xr:uid="{00000000-0005-0000-0000-00005C370000}"/>
    <cellStyle name="6_tabellen_teil_iii_2011_l12 4 4 2 2 4 2 2" xfId="41399" xr:uid="{00000000-0005-0000-0000-00005D370000}"/>
    <cellStyle name="6_tabellen_teil_iii_2011_l12 4 4 2 2 4 3" xfId="34262" xr:uid="{00000000-0005-0000-0000-00005E370000}"/>
    <cellStyle name="6_tabellen_teil_iii_2011_l12 4 4 2 2 5" xfId="21162" xr:uid="{00000000-0005-0000-0000-00005F370000}"/>
    <cellStyle name="6_tabellen_teil_iii_2011_l12 4 4 2 2 5 2" xfId="35477" xr:uid="{00000000-0005-0000-0000-000060370000}"/>
    <cellStyle name="6_tabellen_teil_iii_2011_l12 4 4 2 2 6" xfId="28299" xr:uid="{00000000-0005-0000-0000-000061370000}"/>
    <cellStyle name="6_tabellen_teil_iii_2011_l12 4 4 2 3" xfId="15475" xr:uid="{00000000-0005-0000-0000-000062370000}"/>
    <cellStyle name="6_tabellen_teil_iii_2011_l12 4 4 2 3 2" xfId="22634" xr:uid="{00000000-0005-0000-0000-000063370000}"/>
    <cellStyle name="6_tabellen_teil_iii_2011_l12 4 4 2 3 2 2" xfId="36949" xr:uid="{00000000-0005-0000-0000-000064370000}"/>
    <cellStyle name="6_tabellen_teil_iii_2011_l12 4 4 2 3 3" xfId="29790" xr:uid="{00000000-0005-0000-0000-000065370000}"/>
    <cellStyle name="6_tabellen_teil_iii_2011_l12 4 4 2 4" xfId="17829" xr:uid="{00000000-0005-0000-0000-000066370000}"/>
    <cellStyle name="6_tabellen_teil_iii_2011_l12 4 4 2 4 2" xfId="24966" xr:uid="{00000000-0005-0000-0000-000067370000}"/>
    <cellStyle name="6_tabellen_teil_iii_2011_l12 4 4 2 4 2 2" xfId="39281" xr:uid="{00000000-0005-0000-0000-000068370000}"/>
    <cellStyle name="6_tabellen_teil_iii_2011_l12 4 4 2 4 3" xfId="32144" xr:uid="{00000000-0005-0000-0000-000069370000}"/>
    <cellStyle name="6_tabellen_teil_iii_2011_l12 4 5" xfId="912" xr:uid="{00000000-0005-0000-0000-00006A370000}"/>
    <cellStyle name="6_tabellen_teil_iii_2011_l12 4 5 2" xfId="13107" xr:uid="{00000000-0005-0000-0000-00006B370000}"/>
    <cellStyle name="6_tabellen_teil_iii_2011_l12 4 5 2 2" xfId="14092" xr:uid="{00000000-0005-0000-0000-00006C370000}"/>
    <cellStyle name="6_tabellen_teil_iii_2011_l12 4 5 2 2 2" xfId="16461" xr:uid="{00000000-0005-0000-0000-00006D370000}"/>
    <cellStyle name="6_tabellen_teil_iii_2011_l12 4 5 2 2 2 2" xfId="23620" xr:uid="{00000000-0005-0000-0000-00006E370000}"/>
    <cellStyle name="6_tabellen_teil_iii_2011_l12 4 5 2 2 2 2 2" xfId="37935" xr:uid="{00000000-0005-0000-0000-00006F370000}"/>
    <cellStyle name="6_tabellen_teil_iii_2011_l12 4 5 2 2 2 3" xfId="30776" xr:uid="{00000000-0005-0000-0000-000070370000}"/>
    <cellStyle name="6_tabellen_teil_iii_2011_l12 4 5 2 2 3" xfId="18815" xr:uid="{00000000-0005-0000-0000-000071370000}"/>
    <cellStyle name="6_tabellen_teil_iii_2011_l12 4 5 2 2 3 2" xfId="25952" xr:uid="{00000000-0005-0000-0000-000072370000}"/>
    <cellStyle name="6_tabellen_teil_iii_2011_l12 4 5 2 2 3 2 2" xfId="40267" xr:uid="{00000000-0005-0000-0000-000073370000}"/>
    <cellStyle name="6_tabellen_teil_iii_2011_l12 4 5 2 2 3 3" xfId="33130" xr:uid="{00000000-0005-0000-0000-000074370000}"/>
    <cellStyle name="6_tabellen_teil_iii_2011_l12 4 5 2 2 4" xfId="20152" xr:uid="{00000000-0005-0000-0000-000075370000}"/>
    <cellStyle name="6_tabellen_teil_iii_2011_l12 4 5 2 2 4 2" xfId="27289" xr:uid="{00000000-0005-0000-0000-000076370000}"/>
    <cellStyle name="6_tabellen_teil_iii_2011_l12 4 5 2 2 4 2 2" xfId="41604" xr:uid="{00000000-0005-0000-0000-000077370000}"/>
    <cellStyle name="6_tabellen_teil_iii_2011_l12 4 5 2 2 4 3" xfId="34467" xr:uid="{00000000-0005-0000-0000-000078370000}"/>
    <cellStyle name="6_tabellen_teil_iii_2011_l12 4 5 2 2 5" xfId="21367" xr:uid="{00000000-0005-0000-0000-000079370000}"/>
    <cellStyle name="6_tabellen_teil_iii_2011_l12 4 5 2 2 5 2" xfId="35682" xr:uid="{00000000-0005-0000-0000-00007A370000}"/>
    <cellStyle name="6_tabellen_teil_iii_2011_l12 4 5 2 2 6" xfId="28504" xr:uid="{00000000-0005-0000-0000-00007B370000}"/>
    <cellStyle name="6_tabellen_teil_iii_2011_l12 4 5 2 3" xfId="15476" xr:uid="{00000000-0005-0000-0000-00007C370000}"/>
    <cellStyle name="6_tabellen_teil_iii_2011_l12 4 5 2 3 2" xfId="22635" xr:uid="{00000000-0005-0000-0000-00007D370000}"/>
    <cellStyle name="6_tabellen_teil_iii_2011_l12 4 5 2 3 2 2" xfId="36950" xr:uid="{00000000-0005-0000-0000-00007E370000}"/>
    <cellStyle name="6_tabellen_teil_iii_2011_l12 4 5 2 3 3" xfId="29791" xr:uid="{00000000-0005-0000-0000-00007F370000}"/>
    <cellStyle name="6_tabellen_teil_iii_2011_l12 4 5 2 4" xfId="17830" xr:uid="{00000000-0005-0000-0000-000080370000}"/>
    <cellStyle name="6_tabellen_teil_iii_2011_l12 4 5 2 4 2" xfId="24967" xr:uid="{00000000-0005-0000-0000-000081370000}"/>
    <cellStyle name="6_tabellen_teil_iii_2011_l12 4 5 2 4 2 2" xfId="39282" xr:uid="{00000000-0005-0000-0000-000082370000}"/>
    <cellStyle name="6_tabellen_teil_iii_2011_l12 4 5 2 4 3" xfId="32145" xr:uid="{00000000-0005-0000-0000-000083370000}"/>
    <cellStyle name="6_tabellen_teil_iii_2011_l12 4 6" xfId="13103" xr:uid="{00000000-0005-0000-0000-000084370000}"/>
    <cellStyle name="6_tabellen_teil_iii_2011_l12 4 6 2" xfId="14485" xr:uid="{00000000-0005-0000-0000-000085370000}"/>
    <cellStyle name="6_tabellen_teil_iii_2011_l12 4 6 2 2" xfId="16854" xr:uid="{00000000-0005-0000-0000-000086370000}"/>
    <cellStyle name="6_tabellen_teil_iii_2011_l12 4 6 2 2 2" xfId="24013" xr:uid="{00000000-0005-0000-0000-000087370000}"/>
    <cellStyle name="6_tabellen_teil_iii_2011_l12 4 6 2 2 2 2" xfId="38328" xr:uid="{00000000-0005-0000-0000-000088370000}"/>
    <cellStyle name="6_tabellen_teil_iii_2011_l12 4 6 2 2 3" xfId="31169" xr:uid="{00000000-0005-0000-0000-000089370000}"/>
    <cellStyle name="6_tabellen_teil_iii_2011_l12 4 6 2 3" xfId="19208" xr:uid="{00000000-0005-0000-0000-00008A370000}"/>
    <cellStyle name="6_tabellen_teil_iii_2011_l12 4 6 2 3 2" xfId="26345" xr:uid="{00000000-0005-0000-0000-00008B370000}"/>
    <cellStyle name="6_tabellen_teil_iii_2011_l12 4 6 2 3 2 2" xfId="40660" xr:uid="{00000000-0005-0000-0000-00008C370000}"/>
    <cellStyle name="6_tabellen_teil_iii_2011_l12 4 6 2 3 3" xfId="33523" xr:uid="{00000000-0005-0000-0000-00008D370000}"/>
    <cellStyle name="6_tabellen_teil_iii_2011_l12 4 6 2 4" xfId="20515" xr:uid="{00000000-0005-0000-0000-00008E370000}"/>
    <cellStyle name="6_tabellen_teil_iii_2011_l12 4 6 2 4 2" xfId="27652" xr:uid="{00000000-0005-0000-0000-00008F370000}"/>
    <cellStyle name="6_tabellen_teil_iii_2011_l12 4 6 2 4 2 2" xfId="41967" xr:uid="{00000000-0005-0000-0000-000090370000}"/>
    <cellStyle name="6_tabellen_teil_iii_2011_l12 4 6 2 4 3" xfId="34830" xr:uid="{00000000-0005-0000-0000-000091370000}"/>
    <cellStyle name="6_tabellen_teil_iii_2011_l12 4 6 2 5" xfId="21730" xr:uid="{00000000-0005-0000-0000-000092370000}"/>
    <cellStyle name="6_tabellen_teil_iii_2011_l12 4 6 2 5 2" xfId="36045" xr:uid="{00000000-0005-0000-0000-000093370000}"/>
    <cellStyle name="6_tabellen_teil_iii_2011_l12 4 6 2 6" xfId="28867" xr:uid="{00000000-0005-0000-0000-000094370000}"/>
    <cellStyle name="6_tabellen_teil_iii_2011_l12 4 6 3" xfId="15472" xr:uid="{00000000-0005-0000-0000-000095370000}"/>
    <cellStyle name="6_tabellen_teil_iii_2011_l12 4 6 3 2" xfId="22631" xr:uid="{00000000-0005-0000-0000-000096370000}"/>
    <cellStyle name="6_tabellen_teil_iii_2011_l12 4 6 3 2 2" xfId="36946" xr:uid="{00000000-0005-0000-0000-000097370000}"/>
    <cellStyle name="6_tabellen_teil_iii_2011_l12 4 6 3 3" xfId="29787" xr:uid="{00000000-0005-0000-0000-000098370000}"/>
    <cellStyle name="6_tabellen_teil_iii_2011_l12 4 6 4" xfId="17826" xr:uid="{00000000-0005-0000-0000-000099370000}"/>
    <cellStyle name="6_tabellen_teil_iii_2011_l12 4 6 4 2" xfId="24963" xr:uid="{00000000-0005-0000-0000-00009A370000}"/>
    <cellStyle name="6_tabellen_teil_iii_2011_l12 4 6 4 2 2" xfId="39278" xr:uid="{00000000-0005-0000-0000-00009B370000}"/>
    <cellStyle name="6_tabellen_teil_iii_2011_l12 4 6 4 3" xfId="32141" xr:uid="{00000000-0005-0000-0000-00009C370000}"/>
    <cellStyle name="6_tabellen_teil_iii_2011_l12 5" xfId="913" xr:uid="{00000000-0005-0000-0000-00009D370000}"/>
    <cellStyle name="6_tabellen_teil_iii_2011_l12 5 2" xfId="13108" xr:uid="{00000000-0005-0000-0000-00009E370000}"/>
    <cellStyle name="6_tabellen_teil_iii_2011_l12 5 2 2" xfId="13690" xr:uid="{00000000-0005-0000-0000-00009F370000}"/>
    <cellStyle name="6_tabellen_teil_iii_2011_l12 5 2 2 2" xfId="16059" xr:uid="{00000000-0005-0000-0000-0000A0370000}"/>
    <cellStyle name="6_tabellen_teil_iii_2011_l12 5 2 2 2 2" xfId="23218" xr:uid="{00000000-0005-0000-0000-0000A1370000}"/>
    <cellStyle name="6_tabellen_teil_iii_2011_l12 5 2 2 2 2 2" xfId="37533" xr:uid="{00000000-0005-0000-0000-0000A2370000}"/>
    <cellStyle name="6_tabellen_teil_iii_2011_l12 5 2 2 2 3" xfId="30374" xr:uid="{00000000-0005-0000-0000-0000A3370000}"/>
    <cellStyle name="6_tabellen_teil_iii_2011_l12 5 2 2 3" xfId="18413" xr:uid="{00000000-0005-0000-0000-0000A4370000}"/>
    <cellStyle name="6_tabellen_teil_iii_2011_l12 5 2 2 3 2" xfId="25550" xr:uid="{00000000-0005-0000-0000-0000A5370000}"/>
    <cellStyle name="6_tabellen_teil_iii_2011_l12 5 2 2 3 2 2" xfId="39865" xr:uid="{00000000-0005-0000-0000-0000A6370000}"/>
    <cellStyle name="6_tabellen_teil_iii_2011_l12 5 2 2 3 3" xfId="32728" xr:uid="{00000000-0005-0000-0000-0000A7370000}"/>
    <cellStyle name="6_tabellen_teil_iii_2011_l12 5 2 2 4" xfId="19939" xr:uid="{00000000-0005-0000-0000-0000A8370000}"/>
    <cellStyle name="6_tabellen_teil_iii_2011_l12 5 2 2 4 2" xfId="27076" xr:uid="{00000000-0005-0000-0000-0000A9370000}"/>
    <cellStyle name="6_tabellen_teil_iii_2011_l12 5 2 2 4 2 2" xfId="41391" xr:uid="{00000000-0005-0000-0000-0000AA370000}"/>
    <cellStyle name="6_tabellen_teil_iii_2011_l12 5 2 2 4 3" xfId="34254" xr:uid="{00000000-0005-0000-0000-0000AB370000}"/>
    <cellStyle name="6_tabellen_teil_iii_2011_l12 5 2 2 5" xfId="21154" xr:uid="{00000000-0005-0000-0000-0000AC370000}"/>
    <cellStyle name="6_tabellen_teil_iii_2011_l12 5 2 2 5 2" xfId="35469" xr:uid="{00000000-0005-0000-0000-0000AD370000}"/>
    <cellStyle name="6_tabellen_teil_iii_2011_l12 5 2 2 6" xfId="28291" xr:uid="{00000000-0005-0000-0000-0000AE370000}"/>
    <cellStyle name="6_tabellen_teil_iii_2011_l12 5 2 3" xfId="15477" xr:uid="{00000000-0005-0000-0000-0000AF370000}"/>
    <cellStyle name="6_tabellen_teil_iii_2011_l12 5 2 3 2" xfId="22636" xr:uid="{00000000-0005-0000-0000-0000B0370000}"/>
    <cellStyle name="6_tabellen_teil_iii_2011_l12 5 2 3 2 2" xfId="36951" xr:uid="{00000000-0005-0000-0000-0000B1370000}"/>
    <cellStyle name="6_tabellen_teil_iii_2011_l12 5 2 3 3" xfId="29792" xr:uid="{00000000-0005-0000-0000-0000B2370000}"/>
    <cellStyle name="6_tabellen_teil_iii_2011_l12 5 2 4" xfId="17831" xr:uid="{00000000-0005-0000-0000-0000B3370000}"/>
    <cellStyle name="6_tabellen_teil_iii_2011_l12 5 2 4 2" xfId="24968" xr:uid="{00000000-0005-0000-0000-0000B4370000}"/>
    <cellStyle name="6_tabellen_teil_iii_2011_l12 5 2 4 2 2" xfId="39283" xr:uid="{00000000-0005-0000-0000-0000B5370000}"/>
    <cellStyle name="6_tabellen_teil_iii_2011_l12 5 2 4 3" xfId="32146" xr:uid="{00000000-0005-0000-0000-0000B6370000}"/>
    <cellStyle name="6_tabellen_teil_iii_2011_l12 6" xfId="914" xr:uid="{00000000-0005-0000-0000-0000B7370000}"/>
    <cellStyle name="6_tabellen_teil_iii_2011_l12 6 2" xfId="13109" xr:uid="{00000000-0005-0000-0000-0000B8370000}"/>
    <cellStyle name="6_tabellen_teil_iii_2011_l12 6 2 2" xfId="13998" xr:uid="{00000000-0005-0000-0000-0000B9370000}"/>
    <cellStyle name="6_tabellen_teil_iii_2011_l12 6 2 2 2" xfId="16367" xr:uid="{00000000-0005-0000-0000-0000BA370000}"/>
    <cellStyle name="6_tabellen_teil_iii_2011_l12 6 2 2 2 2" xfId="23526" xr:uid="{00000000-0005-0000-0000-0000BB370000}"/>
    <cellStyle name="6_tabellen_teil_iii_2011_l12 6 2 2 2 2 2" xfId="37841" xr:uid="{00000000-0005-0000-0000-0000BC370000}"/>
    <cellStyle name="6_tabellen_teil_iii_2011_l12 6 2 2 2 3" xfId="30682" xr:uid="{00000000-0005-0000-0000-0000BD370000}"/>
    <cellStyle name="6_tabellen_teil_iii_2011_l12 6 2 2 3" xfId="18721" xr:uid="{00000000-0005-0000-0000-0000BE370000}"/>
    <cellStyle name="6_tabellen_teil_iii_2011_l12 6 2 2 3 2" xfId="25858" xr:uid="{00000000-0005-0000-0000-0000BF370000}"/>
    <cellStyle name="6_tabellen_teil_iii_2011_l12 6 2 2 3 2 2" xfId="40173" xr:uid="{00000000-0005-0000-0000-0000C0370000}"/>
    <cellStyle name="6_tabellen_teil_iii_2011_l12 6 2 2 3 3" xfId="33036" xr:uid="{00000000-0005-0000-0000-0000C1370000}"/>
    <cellStyle name="6_tabellen_teil_iii_2011_l12 6 2 2 4" xfId="20090" xr:uid="{00000000-0005-0000-0000-0000C2370000}"/>
    <cellStyle name="6_tabellen_teil_iii_2011_l12 6 2 2 4 2" xfId="27227" xr:uid="{00000000-0005-0000-0000-0000C3370000}"/>
    <cellStyle name="6_tabellen_teil_iii_2011_l12 6 2 2 4 2 2" xfId="41542" xr:uid="{00000000-0005-0000-0000-0000C4370000}"/>
    <cellStyle name="6_tabellen_teil_iii_2011_l12 6 2 2 4 3" xfId="34405" xr:uid="{00000000-0005-0000-0000-0000C5370000}"/>
    <cellStyle name="6_tabellen_teil_iii_2011_l12 6 2 2 5" xfId="21305" xr:uid="{00000000-0005-0000-0000-0000C6370000}"/>
    <cellStyle name="6_tabellen_teil_iii_2011_l12 6 2 2 5 2" xfId="35620" xr:uid="{00000000-0005-0000-0000-0000C7370000}"/>
    <cellStyle name="6_tabellen_teil_iii_2011_l12 6 2 2 6" xfId="28442" xr:uid="{00000000-0005-0000-0000-0000C8370000}"/>
    <cellStyle name="6_tabellen_teil_iii_2011_l12 6 2 3" xfId="15478" xr:uid="{00000000-0005-0000-0000-0000C9370000}"/>
    <cellStyle name="6_tabellen_teil_iii_2011_l12 6 2 3 2" xfId="22637" xr:uid="{00000000-0005-0000-0000-0000CA370000}"/>
    <cellStyle name="6_tabellen_teil_iii_2011_l12 6 2 3 2 2" xfId="36952" xr:uid="{00000000-0005-0000-0000-0000CB370000}"/>
    <cellStyle name="6_tabellen_teil_iii_2011_l12 6 2 3 3" xfId="29793" xr:uid="{00000000-0005-0000-0000-0000CC370000}"/>
    <cellStyle name="6_tabellen_teil_iii_2011_l12 6 2 4" xfId="17832" xr:uid="{00000000-0005-0000-0000-0000CD370000}"/>
    <cellStyle name="6_tabellen_teil_iii_2011_l12 6 2 4 2" xfId="24969" xr:uid="{00000000-0005-0000-0000-0000CE370000}"/>
    <cellStyle name="6_tabellen_teil_iii_2011_l12 6 2 4 2 2" xfId="39284" xr:uid="{00000000-0005-0000-0000-0000CF370000}"/>
    <cellStyle name="6_tabellen_teil_iii_2011_l12 6 2 4 3" xfId="32147" xr:uid="{00000000-0005-0000-0000-0000D0370000}"/>
    <cellStyle name="6_tabellen_teil_iii_2011_l12 7" xfId="915" xr:uid="{00000000-0005-0000-0000-0000D1370000}"/>
    <cellStyle name="6_tabellen_teil_iii_2011_l12 7 2" xfId="13110" xr:uid="{00000000-0005-0000-0000-0000D2370000}"/>
    <cellStyle name="6_tabellen_teil_iii_2011_l12 7 2 2" xfId="14486" xr:uid="{00000000-0005-0000-0000-0000D3370000}"/>
    <cellStyle name="6_tabellen_teil_iii_2011_l12 7 2 2 2" xfId="16855" xr:uid="{00000000-0005-0000-0000-0000D4370000}"/>
    <cellStyle name="6_tabellen_teil_iii_2011_l12 7 2 2 2 2" xfId="24014" xr:uid="{00000000-0005-0000-0000-0000D5370000}"/>
    <cellStyle name="6_tabellen_teil_iii_2011_l12 7 2 2 2 2 2" xfId="38329" xr:uid="{00000000-0005-0000-0000-0000D6370000}"/>
    <cellStyle name="6_tabellen_teil_iii_2011_l12 7 2 2 2 3" xfId="31170" xr:uid="{00000000-0005-0000-0000-0000D7370000}"/>
    <cellStyle name="6_tabellen_teil_iii_2011_l12 7 2 2 3" xfId="19209" xr:uid="{00000000-0005-0000-0000-0000D8370000}"/>
    <cellStyle name="6_tabellen_teil_iii_2011_l12 7 2 2 3 2" xfId="26346" xr:uid="{00000000-0005-0000-0000-0000D9370000}"/>
    <cellStyle name="6_tabellen_teil_iii_2011_l12 7 2 2 3 2 2" xfId="40661" xr:uid="{00000000-0005-0000-0000-0000DA370000}"/>
    <cellStyle name="6_tabellen_teil_iii_2011_l12 7 2 2 3 3" xfId="33524" xr:uid="{00000000-0005-0000-0000-0000DB370000}"/>
    <cellStyle name="6_tabellen_teil_iii_2011_l12 7 2 2 4" xfId="20516" xr:uid="{00000000-0005-0000-0000-0000DC370000}"/>
    <cellStyle name="6_tabellen_teil_iii_2011_l12 7 2 2 4 2" xfId="27653" xr:uid="{00000000-0005-0000-0000-0000DD370000}"/>
    <cellStyle name="6_tabellen_teil_iii_2011_l12 7 2 2 4 2 2" xfId="41968" xr:uid="{00000000-0005-0000-0000-0000DE370000}"/>
    <cellStyle name="6_tabellen_teil_iii_2011_l12 7 2 2 4 3" xfId="34831" xr:uid="{00000000-0005-0000-0000-0000DF370000}"/>
    <cellStyle name="6_tabellen_teil_iii_2011_l12 7 2 2 5" xfId="21731" xr:uid="{00000000-0005-0000-0000-0000E0370000}"/>
    <cellStyle name="6_tabellen_teil_iii_2011_l12 7 2 2 5 2" xfId="36046" xr:uid="{00000000-0005-0000-0000-0000E1370000}"/>
    <cellStyle name="6_tabellen_teil_iii_2011_l12 7 2 2 6" xfId="28868" xr:uid="{00000000-0005-0000-0000-0000E2370000}"/>
    <cellStyle name="6_tabellen_teil_iii_2011_l12 7 2 3" xfId="15479" xr:uid="{00000000-0005-0000-0000-0000E3370000}"/>
    <cellStyle name="6_tabellen_teil_iii_2011_l12 7 2 3 2" xfId="22638" xr:uid="{00000000-0005-0000-0000-0000E4370000}"/>
    <cellStyle name="6_tabellen_teil_iii_2011_l12 7 2 3 2 2" xfId="36953" xr:uid="{00000000-0005-0000-0000-0000E5370000}"/>
    <cellStyle name="6_tabellen_teil_iii_2011_l12 7 2 3 3" xfId="29794" xr:uid="{00000000-0005-0000-0000-0000E6370000}"/>
    <cellStyle name="6_tabellen_teil_iii_2011_l12 7 2 4" xfId="17833" xr:uid="{00000000-0005-0000-0000-0000E7370000}"/>
    <cellStyle name="6_tabellen_teil_iii_2011_l12 7 2 4 2" xfId="24970" xr:uid="{00000000-0005-0000-0000-0000E8370000}"/>
    <cellStyle name="6_tabellen_teil_iii_2011_l12 7 2 4 2 2" xfId="39285" xr:uid="{00000000-0005-0000-0000-0000E9370000}"/>
    <cellStyle name="6_tabellen_teil_iii_2011_l12 7 2 4 3" xfId="32148" xr:uid="{00000000-0005-0000-0000-0000EA370000}"/>
    <cellStyle name="6_tabellen_teil_iii_2011_l12 8" xfId="916" xr:uid="{00000000-0005-0000-0000-0000EB370000}"/>
    <cellStyle name="6_tabellen_teil_iii_2011_l12 8 2" xfId="13111" xr:uid="{00000000-0005-0000-0000-0000EC370000}"/>
    <cellStyle name="6_tabellen_teil_iii_2011_l12 8 2 2" xfId="14169" xr:uid="{00000000-0005-0000-0000-0000ED370000}"/>
    <cellStyle name="6_tabellen_teil_iii_2011_l12 8 2 2 2" xfId="16538" xr:uid="{00000000-0005-0000-0000-0000EE370000}"/>
    <cellStyle name="6_tabellen_teil_iii_2011_l12 8 2 2 2 2" xfId="23697" xr:uid="{00000000-0005-0000-0000-0000EF370000}"/>
    <cellStyle name="6_tabellen_teil_iii_2011_l12 8 2 2 2 2 2" xfId="38012" xr:uid="{00000000-0005-0000-0000-0000F0370000}"/>
    <cellStyle name="6_tabellen_teil_iii_2011_l12 8 2 2 2 3" xfId="30853" xr:uid="{00000000-0005-0000-0000-0000F1370000}"/>
    <cellStyle name="6_tabellen_teil_iii_2011_l12 8 2 2 3" xfId="18892" xr:uid="{00000000-0005-0000-0000-0000F2370000}"/>
    <cellStyle name="6_tabellen_teil_iii_2011_l12 8 2 2 3 2" xfId="26029" xr:uid="{00000000-0005-0000-0000-0000F3370000}"/>
    <cellStyle name="6_tabellen_teil_iii_2011_l12 8 2 2 3 2 2" xfId="40344" xr:uid="{00000000-0005-0000-0000-0000F4370000}"/>
    <cellStyle name="6_tabellen_teil_iii_2011_l12 8 2 2 3 3" xfId="33207" xr:uid="{00000000-0005-0000-0000-0000F5370000}"/>
    <cellStyle name="6_tabellen_teil_iii_2011_l12 8 2 2 4" xfId="20226" xr:uid="{00000000-0005-0000-0000-0000F6370000}"/>
    <cellStyle name="6_tabellen_teil_iii_2011_l12 8 2 2 4 2" xfId="27363" xr:uid="{00000000-0005-0000-0000-0000F7370000}"/>
    <cellStyle name="6_tabellen_teil_iii_2011_l12 8 2 2 4 2 2" xfId="41678" xr:uid="{00000000-0005-0000-0000-0000F8370000}"/>
    <cellStyle name="6_tabellen_teil_iii_2011_l12 8 2 2 4 3" xfId="34541" xr:uid="{00000000-0005-0000-0000-0000F9370000}"/>
    <cellStyle name="6_tabellen_teil_iii_2011_l12 8 2 2 5" xfId="21441" xr:uid="{00000000-0005-0000-0000-0000FA370000}"/>
    <cellStyle name="6_tabellen_teil_iii_2011_l12 8 2 2 5 2" xfId="35756" xr:uid="{00000000-0005-0000-0000-0000FB370000}"/>
    <cellStyle name="6_tabellen_teil_iii_2011_l12 8 2 2 6" xfId="28578" xr:uid="{00000000-0005-0000-0000-0000FC370000}"/>
    <cellStyle name="6_tabellen_teil_iii_2011_l12 8 2 3" xfId="15480" xr:uid="{00000000-0005-0000-0000-0000FD370000}"/>
    <cellStyle name="6_tabellen_teil_iii_2011_l12 8 2 3 2" xfId="22639" xr:uid="{00000000-0005-0000-0000-0000FE370000}"/>
    <cellStyle name="6_tabellen_teil_iii_2011_l12 8 2 3 2 2" xfId="36954" xr:uid="{00000000-0005-0000-0000-0000FF370000}"/>
    <cellStyle name="6_tabellen_teil_iii_2011_l12 8 2 3 3" xfId="29795" xr:uid="{00000000-0005-0000-0000-000000380000}"/>
    <cellStyle name="6_tabellen_teil_iii_2011_l12 8 2 4" xfId="17834" xr:uid="{00000000-0005-0000-0000-000001380000}"/>
    <cellStyle name="6_tabellen_teil_iii_2011_l12 8 2 4 2" xfId="24971" xr:uid="{00000000-0005-0000-0000-000002380000}"/>
    <cellStyle name="6_tabellen_teil_iii_2011_l12 8 2 4 2 2" xfId="39286" xr:uid="{00000000-0005-0000-0000-000003380000}"/>
    <cellStyle name="6_tabellen_teil_iii_2011_l12 8 2 4 3" xfId="32149" xr:uid="{00000000-0005-0000-0000-000004380000}"/>
    <cellStyle name="6_tabellen_teil_iii_2011_l12 9" xfId="13087" xr:uid="{00000000-0005-0000-0000-000005380000}"/>
    <cellStyle name="6_tabellen_teil_iii_2011_l12 9 2" xfId="14524" xr:uid="{00000000-0005-0000-0000-000006380000}"/>
    <cellStyle name="6_tabellen_teil_iii_2011_l12 9 2 2" xfId="16893" xr:uid="{00000000-0005-0000-0000-000007380000}"/>
    <cellStyle name="6_tabellen_teil_iii_2011_l12 9 2 2 2" xfId="24052" xr:uid="{00000000-0005-0000-0000-000008380000}"/>
    <cellStyle name="6_tabellen_teil_iii_2011_l12 9 2 2 2 2" xfId="38367" xr:uid="{00000000-0005-0000-0000-000009380000}"/>
    <cellStyle name="6_tabellen_teil_iii_2011_l12 9 2 2 3" xfId="31208" xr:uid="{00000000-0005-0000-0000-00000A380000}"/>
    <cellStyle name="6_tabellen_teil_iii_2011_l12 9 2 3" xfId="19247" xr:uid="{00000000-0005-0000-0000-00000B380000}"/>
    <cellStyle name="6_tabellen_teil_iii_2011_l12 9 2 3 2" xfId="26384" xr:uid="{00000000-0005-0000-0000-00000C380000}"/>
    <cellStyle name="6_tabellen_teil_iii_2011_l12 9 2 3 2 2" xfId="40699" xr:uid="{00000000-0005-0000-0000-00000D380000}"/>
    <cellStyle name="6_tabellen_teil_iii_2011_l12 9 2 3 3" xfId="33562" xr:uid="{00000000-0005-0000-0000-00000E380000}"/>
    <cellStyle name="6_tabellen_teil_iii_2011_l12 9 2 4" xfId="20547" xr:uid="{00000000-0005-0000-0000-00000F380000}"/>
    <cellStyle name="6_tabellen_teil_iii_2011_l12 9 2 4 2" xfId="27684" xr:uid="{00000000-0005-0000-0000-000010380000}"/>
    <cellStyle name="6_tabellen_teil_iii_2011_l12 9 2 4 2 2" xfId="41999" xr:uid="{00000000-0005-0000-0000-000011380000}"/>
    <cellStyle name="6_tabellen_teil_iii_2011_l12 9 2 4 3" xfId="34862" xr:uid="{00000000-0005-0000-0000-000012380000}"/>
    <cellStyle name="6_tabellen_teil_iii_2011_l12 9 2 5" xfId="21762" xr:uid="{00000000-0005-0000-0000-000013380000}"/>
    <cellStyle name="6_tabellen_teil_iii_2011_l12 9 2 5 2" xfId="36077" xr:uid="{00000000-0005-0000-0000-000014380000}"/>
    <cellStyle name="6_tabellen_teil_iii_2011_l12 9 2 6" xfId="28899" xr:uid="{00000000-0005-0000-0000-000015380000}"/>
    <cellStyle name="6_tabellen_teil_iii_2011_l12 9 3" xfId="15456" xr:uid="{00000000-0005-0000-0000-000016380000}"/>
    <cellStyle name="6_tabellen_teil_iii_2011_l12 9 3 2" xfId="22615" xr:uid="{00000000-0005-0000-0000-000017380000}"/>
    <cellStyle name="6_tabellen_teil_iii_2011_l12 9 3 2 2" xfId="36930" xr:uid="{00000000-0005-0000-0000-000018380000}"/>
    <cellStyle name="6_tabellen_teil_iii_2011_l12 9 3 3" xfId="29771" xr:uid="{00000000-0005-0000-0000-000019380000}"/>
    <cellStyle name="6_tabellen_teil_iii_2011_l12 9 4" xfId="17810" xr:uid="{00000000-0005-0000-0000-00001A380000}"/>
    <cellStyle name="6_tabellen_teil_iii_2011_l12 9 4 2" xfId="24947" xr:uid="{00000000-0005-0000-0000-00001B380000}"/>
    <cellStyle name="6_tabellen_teil_iii_2011_l12 9 4 2 2" xfId="39262" xr:uid="{00000000-0005-0000-0000-00001C380000}"/>
    <cellStyle name="6_tabellen_teil_iii_2011_l12 9 4 3" xfId="32125" xr:uid="{00000000-0005-0000-0000-00001D380000}"/>
    <cellStyle name="60 % - Akzent1 2" xfId="239" xr:uid="{00000000-0005-0000-0000-00001E380000}"/>
    <cellStyle name="60 % - Akzent1 2 2" xfId="917" xr:uid="{00000000-0005-0000-0000-00001F380000}"/>
    <cellStyle name="60 % - Akzent1 2 2 2" xfId="7369" xr:uid="{00000000-0005-0000-0000-000020380000}"/>
    <cellStyle name="60 % - Akzent1 2 2 3" xfId="10969" xr:uid="{00000000-0005-0000-0000-000021380000}"/>
    <cellStyle name="60 % - Akzent1 2 3" xfId="7370" xr:uid="{00000000-0005-0000-0000-000022380000}"/>
    <cellStyle name="60 % - Akzent1 2 3 2" xfId="10970" xr:uid="{00000000-0005-0000-0000-000023380000}"/>
    <cellStyle name="60 % - Akzent1 2 3 2 2" xfId="12140" xr:uid="{00000000-0005-0000-0000-000024380000}"/>
    <cellStyle name="60 % - Akzent1 2 3 2 3" xfId="11916" xr:uid="{00000000-0005-0000-0000-000025380000}"/>
    <cellStyle name="60 % - Akzent1 2 3 2 4" xfId="12172" xr:uid="{00000000-0005-0000-0000-000026380000}"/>
    <cellStyle name="60 % - Akzent1 2 3 2 5" xfId="12242" xr:uid="{00000000-0005-0000-0000-000027380000}"/>
    <cellStyle name="60 % - Akzent1 2 3 3" xfId="11393" xr:uid="{00000000-0005-0000-0000-000028380000}"/>
    <cellStyle name="60 % - Akzent1 2 4" xfId="7371" xr:uid="{00000000-0005-0000-0000-000029380000}"/>
    <cellStyle name="60 % - Akzent1 2 4 2" xfId="10971" xr:uid="{00000000-0005-0000-0000-00002A380000}"/>
    <cellStyle name="60 % - Akzent1 2 5" xfId="7372" xr:uid="{00000000-0005-0000-0000-00002B380000}"/>
    <cellStyle name="60 % - Akzent1 2 5 2" xfId="10972" xr:uid="{00000000-0005-0000-0000-00002C380000}"/>
    <cellStyle name="60 % - Akzent1 2 6" xfId="7373" xr:uid="{00000000-0005-0000-0000-00002D380000}"/>
    <cellStyle name="60 % - Akzent1 2 7" xfId="8712" xr:uid="{00000000-0005-0000-0000-00002E380000}"/>
    <cellStyle name="60 % - Akzent1 2 8" xfId="8855" xr:uid="{00000000-0005-0000-0000-00002F380000}"/>
    <cellStyle name="60 % - Akzent1 3" xfId="918" xr:uid="{00000000-0005-0000-0000-000030380000}"/>
    <cellStyle name="60 % - Akzent1 3 2" xfId="919" xr:uid="{00000000-0005-0000-0000-000031380000}"/>
    <cellStyle name="60 % - Akzent1 3 2 2" xfId="7374" xr:uid="{00000000-0005-0000-0000-000032380000}"/>
    <cellStyle name="60 % - Akzent1 3 2 3" xfId="9060" xr:uid="{00000000-0005-0000-0000-000033380000}"/>
    <cellStyle name="60 % - Akzent1 3 3" xfId="7375" xr:uid="{00000000-0005-0000-0000-000034380000}"/>
    <cellStyle name="60 % - Akzent1 3 3 2" xfId="11917" xr:uid="{00000000-0005-0000-0000-000035380000}"/>
    <cellStyle name="60 % - Akzent1 3 3 3" xfId="11394" xr:uid="{00000000-0005-0000-0000-000036380000}"/>
    <cellStyle name="60 % - Akzent1 3 4" xfId="8946" xr:uid="{00000000-0005-0000-0000-000037380000}"/>
    <cellStyle name="60 % - Akzent1 4" xfId="920" xr:uid="{00000000-0005-0000-0000-000038380000}"/>
    <cellStyle name="60 % - Akzent1 4 2" xfId="7377" xr:uid="{00000000-0005-0000-0000-000039380000}"/>
    <cellStyle name="60 % - Akzent1 4 2 2" xfId="10973" xr:uid="{00000000-0005-0000-0000-00003A380000}"/>
    <cellStyle name="60 % - Akzent1 4 3" xfId="7376" xr:uid="{00000000-0005-0000-0000-00003B380000}"/>
    <cellStyle name="60 % - Akzent1 5" xfId="921" xr:uid="{00000000-0005-0000-0000-00003C380000}"/>
    <cellStyle name="60 % - Akzent1 6" xfId="7423" xr:uid="{00000000-0005-0000-0000-00003D380000}"/>
    <cellStyle name="60 % - Akzent2 2" xfId="240" xr:uid="{00000000-0005-0000-0000-00003E380000}"/>
    <cellStyle name="60 % - Akzent2 2 2" xfId="922" xr:uid="{00000000-0005-0000-0000-00003F380000}"/>
    <cellStyle name="60 % - Akzent2 2 2 2" xfId="7378" xr:uid="{00000000-0005-0000-0000-000040380000}"/>
    <cellStyle name="60 % - Akzent2 2 3" xfId="7379" xr:uid="{00000000-0005-0000-0000-000041380000}"/>
    <cellStyle name="60 % - Akzent2 2 3 2" xfId="11918" xr:uid="{00000000-0005-0000-0000-000042380000}"/>
    <cellStyle name="60 % - Akzent2 2 3 3" xfId="11395" xr:uid="{00000000-0005-0000-0000-000043380000}"/>
    <cellStyle name="60 % - Akzent2 2 4" xfId="7380" xr:uid="{00000000-0005-0000-0000-000044380000}"/>
    <cellStyle name="60 % - Akzent2 2 5" xfId="7381" xr:uid="{00000000-0005-0000-0000-000045380000}"/>
    <cellStyle name="60 % - Akzent2 2 6" xfId="7382" xr:uid="{00000000-0005-0000-0000-000046380000}"/>
    <cellStyle name="60 % - Akzent2 2 7" xfId="8713" xr:uid="{00000000-0005-0000-0000-000047380000}"/>
    <cellStyle name="60 % - Akzent2 3" xfId="923" xr:uid="{00000000-0005-0000-0000-000048380000}"/>
    <cellStyle name="60 % - Akzent2 3 2" xfId="924" xr:uid="{00000000-0005-0000-0000-000049380000}"/>
    <cellStyle name="60 % - Akzent2 3 2 2" xfId="7383" xr:uid="{00000000-0005-0000-0000-00004A380000}"/>
    <cellStyle name="60 % - Akzent2 3 3" xfId="7384" xr:uid="{00000000-0005-0000-0000-00004B380000}"/>
    <cellStyle name="60 % - Akzent2 3 3 2" xfId="11919" xr:uid="{00000000-0005-0000-0000-00004C380000}"/>
    <cellStyle name="60 % - Akzent2 3 3 3" xfId="11396" xr:uid="{00000000-0005-0000-0000-00004D380000}"/>
    <cellStyle name="60 % - Akzent2 3 4" xfId="8948" xr:uid="{00000000-0005-0000-0000-00004E380000}"/>
    <cellStyle name="60 % - Akzent2 4" xfId="925" xr:uid="{00000000-0005-0000-0000-00004F380000}"/>
    <cellStyle name="60 % - Akzent2 4 2" xfId="7386" xr:uid="{00000000-0005-0000-0000-000050380000}"/>
    <cellStyle name="60 % - Akzent2 4 2 2" xfId="10974" xr:uid="{00000000-0005-0000-0000-000051380000}"/>
    <cellStyle name="60 % - Akzent2 4 3" xfId="7385" xr:uid="{00000000-0005-0000-0000-000052380000}"/>
    <cellStyle name="60 % - Akzent2 5" xfId="926" xr:uid="{00000000-0005-0000-0000-000053380000}"/>
    <cellStyle name="60 % - Akzent2 6" xfId="7425" xr:uid="{00000000-0005-0000-0000-000054380000}"/>
    <cellStyle name="60 % - Akzent3 2" xfId="241" xr:uid="{00000000-0005-0000-0000-000055380000}"/>
    <cellStyle name="60 % - Akzent3 2 2" xfId="927" xr:uid="{00000000-0005-0000-0000-000056380000}"/>
    <cellStyle name="60 % - Akzent3 2 2 2" xfId="3248" xr:uid="{00000000-0005-0000-0000-000057380000}"/>
    <cellStyle name="60 % - Akzent3 2 2 3" xfId="7387" xr:uid="{00000000-0005-0000-0000-000058380000}"/>
    <cellStyle name="60 % - Akzent3 2 2 4" xfId="10975" xr:uid="{00000000-0005-0000-0000-000059380000}"/>
    <cellStyle name="60 % - Akzent3 2 2 4 2" xfId="12141" xr:uid="{00000000-0005-0000-0000-00005A380000}"/>
    <cellStyle name="60 % - Akzent3 2 2 4 3" xfId="11555" xr:uid="{00000000-0005-0000-0000-00005B380000}"/>
    <cellStyle name="60 % - Akzent3 2 2 4 4" xfId="12173" xr:uid="{00000000-0005-0000-0000-00005C380000}"/>
    <cellStyle name="60 % - Akzent3 2 2 4 5" xfId="12243" xr:uid="{00000000-0005-0000-0000-00005D380000}"/>
    <cellStyle name="60 % - Akzent3 2 3" xfId="7388" xr:uid="{00000000-0005-0000-0000-00005E380000}"/>
    <cellStyle name="60 % - Akzent3 2 3 2" xfId="10976" xr:uid="{00000000-0005-0000-0000-00005F380000}"/>
    <cellStyle name="60 % - Akzent3 2 3 2 2" xfId="12142" xr:uid="{00000000-0005-0000-0000-000060380000}"/>
    <cellStyle name="60 % - Akzent3 2 3 2 3" xfId="11920" xr:uid="{00000000-0005-0000-0000-000061380000}"/>
    <cellStyle name="60 % - Akzent3 2 3 2 4" xfId="12174" xr:uid="{00000000-0005-0000-0000-000062380000}"/>
    <cellStyle name="60 % - Akzent3 2 3 2 5" xfId="12244" xr:uid="{00000000-0005-0000-0000-000063380000}"/>
    <cellStyle name="60 % - Akzent3 2 3 3" xfId="11397" xr:uid="{00000000-0005-0000-0000-000064380000}"/>
    <cellStyle name="60 % - Akzent3 2 4" xfId="7389" xr:uid="{00000000-0005-0000-0000-000065380000}"/>
    <cellStyle name="60 % - Akzent3 2 4 2" xfId="10977" xr:uid="{00000000-0005-0000-0000-000066380000}"/>
    <cellStyle name="60 % - Akzent3 2 5" xfId="7390" xr:uid="{00000000-0005-0000-0000-000067380000}"/>
    <cellStyle name="60 % - Akzent3 2 5 2" xfId="10978" xr:uid="{00000000-0005-0000-0000-000068380000}"/>
    <cellStyle name="60 % - Akzent3 2 6" xfId="7391" xr:uid="{00000000-0005-0000-0000-000069380000}"/>
    <cellStyle name="60 % - Akzent3 2 7" xfId="8714" xr:uid="{00000000-0005-0000-0000-00006A380000}"/>
    <cellStyle name="60 % - Akzent3 2 8" xfId="8856" xr:uid="{00000000-0005-0000-0000-00006B380000}"/>
    <cellStyle name="60 % - Akzent3 3" xfId="928" xr:uid="{00000000-0005-0000-0000-00006C380000}"/>
    <cellStyle name="60 % - Akzent3 3 2" xfId="929" xr:uid="{00000000-0005-0000-0000-00006D380000}"/>
    <cellStyle name="60 % - Akzent3 3 2 2" xfId="7392" xr:uid="{00000000-0005-0000-0000-00006E380000}"/>
    <cellStyle name="60 % - Akzent3 3 2 3" xfId="9061" xr:uid="{00000000-0005-0000-0000-00006F380000}"/>
    <cellStyle name="60 % - Akzent3 3 3" xfId="7393" xr:uid="{00000000-0005-0000-0000-000070380000}"/>
    <cellStyle name="60 % - Akzent3 3 3 2" xfId="11921" xr:uid="{00000000-0005-0000-0000-000071380000}"/>
    <cellStyle name="60 % - Akzent3 3 3 3" xfId="11398" xr:uid="{00000000-0005-0000-0000-000072380000}"/>
    <cellStyle name="60 % - Akzent3 3 4" xfId="8950" xr:uid="{00000000-0005-0000-0000-000073380000}"/>
    <cellStyle name="60 % - Akzent3 4" xfId="930" xr:uid="{00000000-0005-0000-0000-000074380000}"/>
    <cellStyle name="60 % - Akzent3 4 2" xfId="7395" xr:uid="{00000000-0005-0000-0000-000075380000}"/>
    <cellStyle name="60 % - Akzent3 4 2 2" xfId="10979" xr:uid="{00000000-0005-0000-0000-000076380000}"/>
    <cellStyle name="60 % - Akzent3 4 3" xfId="7394" xr:uid="{00000000-0005-0000-0000-000077380000}"/>
    <cellStyle name="60 % - Akzent3 5" xfId="931" xr:uid="{00000000-0005-0000-0000-000078380000}"/>
    <cellStyle name="60 % - Akzent3 6" xfId="7427" xr:uid="{00000000-0005-0000-0000-000079380000}"/>
    <cellStyle name="60 % - Akzent4 2" xfId="242" xr:uid="{00000000-0005-0000-0000-00007A380000}"/>
    <cellStyle name="60 % - Akzent4 2 2" xfId="932" xr:uid="{00000000-0005-0000-0000-00007B380000}"/>
    <cellStyle name="60 % - Akzent4 2 2 2" xfId="3249" xr:uid="{00000000-0005-0000-0000-00007C380000}"/>
    <cellStyle name="60 % - Akzent4 2 2 3" xfId="7396" xr:uid="{00000000-0005-0000-0000-00007D380000}"/>
    <cellStyle name="60 % - Akzent4 2 2 4" xfId="10980" xr:uid="{00000000-0005-0000-0000-00007E380000}"/>
    <cellStyle name="60 % - Akzent4 2 2 4 2" xfId="12143" xr:uid="{00000000-0005-0000-0000-00007F380000}"/>
    <cellStyle name="60 % - Akzent4 2 2 4 3" xfId="11556" xr:uid="{00000000-0005-0000-0000-000080380000}"/>
    <cellStyle name="60 % - Akzent4 2 2 4 4" xfId="12175" xr:uid="{00000000-0005-0000-0000-000081380000}"/>
    <cellStyle name="60 % - Akzent4 2 2 4 5" xfId="12245" xr:uid="{00000000-0005-0000-0000-000082380000}"/>
    <cellStyle name="60 % - Akzent4 2 3" xfId="7397" xr:uid="{00000000-0005-0000-0000-000083380000}"/>
    <cellStyle name="60 % - Akzent4 2 3 2" xfId="10981" xr:uid="{00000000-0005-0000-0000-000084380000}"/>
    <cellStyle name="60 % - Akzent4 2 3 2 2" xfId="12144" xr:uid="{00000000-0005-0000-0000-000085380000}"/>
    <cellStyle name="60 % - Akzent4 2 3 2 3" xfId="11922" xr:uid="{00000000-0005-0000-0000-000086380000}"/>
    <cellStyle name="60 % - Akzent4 2 3 2 4" xfId="12176" xr:uid="{00000000-0005-0000-0000-000087380000}"/>
    <cellStyle name="60 % - Akzent4 2 3 2 5" xfId="12246" xr:uid="{00000000-0005-0000-0000-000088380000}"/>
    <cellStyle name="60 % - Akzent4 2 3 3" xfId="11399" xr:uid="{00000000-0005-0000-0000-000089380000}"/>
    <cellStyle name="60 % - Akzent4 2 4" xfId="7398" xr:uid="{00000000-0005-0000-0000-00008A380000}"/>
    <cellStyle name="60 % - Akzent4 2 4 2" xfId="10982" xr:uid="{00000000-0005-0000-0000-00008B380000}"/>
    <cellStyle name="60 % - Akzent4 2 5" xfId="7399" xr:uid="{00000000-0005-0000-0000-00008C380000}"/>
    <cellStyle name="60 % - Akzent4 2 5 2" xfId="10983" xr:uid="{00000000-0005-0000-0000-00008D380000}"/>
    <cellStyle name="60 % - Akzent4 2 6" xfId="7400" xr:uid="{00000000-0005-0000-0000-00008E380000}"/>
    <cellStyle name="60 % - Akzent4 2 7" xfId="8715" xr:uid="{00000000-0005-0000-0000-00008F380000}"/>
    <cellStyle name="60 % - Akzent4 2 8" xfId="8857" xr:uid="{00000000-0005-0000-0000-000090380000}"/>
    <cellStyle name="60 % - Akzent4 3" xfId="933" xr:uid="{00000000-0005-0000-0000-000091380000}"/>
    <cellStyle name="60 % - Akzent4 3 2" xfId="934" xr:uid="{00000000-0005-0000-0000-000092380000}"/>
    <cellStyle name="60 % - Akzent4 3 2 2" xfId="7401" xr:uid="{00000000-0005-0000-0000-000093380000}"/>
    <cellStyle name="60 % - Akzent4 3 2 3" xfId="9062" xr:uid="{00000000-0005-0000-0000-000094380000}"/>
    <cellStyle name="60 % - Akzent4 3 3" xfId="7402" xr:uid="{00000000-0005-0000-0000-000095380000}"/>
    <cellStyle name="60 % - Akzent4 3 3 2" xfId="11923" xr:uid="{00000000-0005-0000-0000-000096380000}"/>
    <cellStyle name="60 % - Akzent4 3 3 3" xfId="11400" xr:uid="{00000000-0005-0000-0000-000097380000}"/>
    <cellStyle name="60 % - Akzent4 3 4" xfId="8952" xr:uid="{00000000-0005-0000-0000-000098380000}"/>
    <cellStyle name="60 % - Akzent4 4" xfId="935" xr:uid="{00000000-0005-0000-0000-000099380000}"/>
    <cellStyle name="60 % - Akzent4 4 2" xfId="7404" xr:uid="{00000000-0005-0000-0000-00009A380000}"/>
    <cellStyle name="60 % - Akzent4 4 2 2" xfId="10984" xr:uid="{00000000-0005-0000-0000-00009B380000}"/>
    <cellStyle name="60 % - Akzent4 4 3" xfId="7403" xr:uid="{00000000-0005-0000-0000-00009C380000}"/>
    <cellStyle name="60 % - Akzent4 5" xfId="936" xr:uid="{00000000-0005-0000-0000-00009D380000}"/>
    <cellStyle name="60 % - Akzent4 6" xfId="7429" xr:uid="{00000000-0005-0000-0000-00009E380000}"/>
    <cellStyle name="60 % - Akzent5 2" xfId="243" xr:uid="{00000000-0005-0000-0000-00009F380000}"/>
    <cellStyle name="60 % - Akzent5 2 2" xfId="937" xr:uid="{00000000-0005-0000-0000-0000A0380000}"/>
    <cellStyle name="60 % - Akzent5 2 2 2" xfId="7405" xr:uid="{00000000-0005-0000-0000-0000A1380000}"/>
    <cellStyle name="60 % - Akzent5 2 2 3" xfId="10985" xr:uid="{00000000-0005-0000-0000-0000A2380000}"/>
    <cellStyle name="60 % - Akzent5 2 3" xfId="7406" xr:uid="{00000000-0005-0000-0000-0000A3380000}"/>
    <cellStyle name="60 % - Akzent5 2 3 2" xfId="10986" xr:uid="{00000000-0005-0000-0000-0000A4380000}"/>
    <cellStyle name="60 % - Akzent5 2 3 2 2" xfId="12145" xr:uid="{00000000-0005-0000-0000-0000A5380000}"/>
    <cellStyle name="60 % - Akzent5 2 3 2 3" xfId="11924" xr:uid="{00000000-0005-0000-0000-0000A6380000}"/>
    <cellStyle name="60 % - Akzent5 2 3 2 4" xfId="12177" xr:uid="{00000000-0005-0000-0000-0000A7380000}"/>
    <cellStyle name="60 % - Akzent5 2 3 2 5" xfId="12247" xr:uid="{00000000-0005-0000-0000-0000A8380000}"/>
    <cellStyle name="60 % - Akzent5 2 3 3" xfId="11401" xr:uid="{00000000-0005-0000-0000-0000A9380000}"/>
    <cellStyle name="60 % - Akzent5 2 4" xfId="7407" xr:uid="{00000000-0005-0000-0000-0000AA380000}"/>
    <cellStyle name="60 % - Akzent5 2 4 2" xfId="10987" xr:uid="{00000000-0005-0000-0000-0000AB380000}"/>
    <cellStyle name="60 % - Akzent5 2 5" xfId="7408" xr:uid="{00000000-0005-0000-0000-0000AC380000}"/>
    <cellStyle name="60 % - Akzent5 2 5 2" xfId="10988" xr:uid="{00000000-0005-0000-0000-0000AD380000}"/>
    <cellStyle name="60 % - Akzent5 2 6" xfId="7409" xr:uid="{00000000-0005-0000-0000-0000AE380000}"/>
    <cellStyle name="60 % - Akzent5 2 7" xfId="8716" xr:uid="{00000000-0005-0000-0000-0000AF380000}"/>
    <cellStyle name="60 % - Akzent5 2 8" xfId="8858" xr:uid="{00000000-0005-0000-0000-0000B0380000}"/>
    <cellStyle name="60 % - Akzent5 3" xfId="938" xr:uid="{00000000-0005-0000-0000-0000B1380000}"/>
    <cellStyle name="60 % - Akzent5 3 2" xfId="939" xr:uid="{00000000-0005-0000-0000-0000B2380000}"/>
    <cellStyle name="60 % - Akzent5 3 2 2" xfId="7410" xr:uid="{00000000-0005-0000-0000-0000B3380000}"/>
    <cellStyle name="60 % - Akzent5 3 2 3" xfId="9063" xr:uid="{00000000-0005-0000-0000-0000B4380000}"/>
    <cellStyle name="60 % - Akzent5 3 3" xfId="7411" xr:uid="{00000000-0005-0000-0000-0000B5380000}"/>
    <cellStyle name="60 % - Akzent5 3 3 2" xfId="11925" xr:uid="{00000000-0005-0000-0000-0000B6380000}"/>
    <cellStyle name="60 % - Akzent5 3 3 3" xfId="11402" xr:uid="{00000000-0005-0000-0000-0000B7380000}"/>
    <cellStyle name="60 % - Akzent5 3 4" xfId="8954" xr:uid="{00000000-0005-0000-0000-0000B8380000}"/>
    <cellStyle name="60 % - Akzent5 4" xfId="940" xr:uid="{00000000-0005-0000-0000-0000B9380000}"/>
    <cellStyle name="60 % - Akzent5 4 2" xfId="7413" xr:uid="{00000000-0005-0000-0000-0000BA380000}"/>
    <cellStyle name="60 % - Akzent5 4 2 2" xfId="10989" xr:uid="{00000000-0005-0000-0000-0000BB380000}"/>
    <cellStyle name="60 % - Akzent5 4 3" xfId="7412" xr:uid="{00000000-0005-0000-0000-0000BC380000}"/>
    <cellStyle name="60 % - Akzent5 5" xfId="941" xr:uid="{00000000-0005-0000-0000-0000BD380000}"/>
    <cellStyle name="60 % - Akzent5 6" xfId="7431" xr:uid="{00000000-0005-0000-0000-0000BE380000}"/>
    <cellStyle name="60 % - Akzent6 2" xfId="244" xr:uid="{00000000-0005-0000-0000-0000BF380000}"/>
    <cellStyle name="60 % - Akzent6 2 2" xfId="942" xr:uid="{00000000-0005-0000-0000-0000C0380000}"/>
    <cellStyle name="60 % - Akzent6 2 2 2" xfId="3250" xr:uid="{00000000-0005-0000-0000-0000C1380000}"/>
    <cellStyle name="60 % - Akzent6 2 2 3" xfId="7414" xr:uid="{00000000-0005-0000-0000-0000C2380000}"/>
    <cellStyle name="60 % - Akzent6 2 2 4" xfId="10990" xr:uid="{00000000-0005-0000-0000-0000C3380000}"/>
    <cellStyle name="60 % - Akzent6 2 2 4 2" xfId="12146" xr:uid="{00000000-0005-0000-0000-0000C4380000}"/>
    <cellStyle name="60 % - Akzent6 2 2 4 3" xfId="11557" xr:uid="{00000000-0005-0000-0000-0000C5380000}"/>
    <cellStyle name="60 % - Akzent6 2 2 4 4" xfId="12178" xr:uid="{00000000-0005-0000-0000-0000C6380000}"/>
    <cellStyle name="60 % - Akzent6 2 2 4 5" xfId="12248" xr:uid="{00000000-0005-0000-0000-0000C7380000}"/>
    <cellStyle name="60 % - Akzent6 2 3" xfId="7415" xr:uid="{00000000-0005-0000-0000-0000C8380000}"/>
    <cellStyle name="60 % - Akzent6 2 3 2" xfId="10991" xr:uid="{00000000-0005-0000-0000-0000C9380000}"/>
    <cellStyle name="60 % - Akzent6 2 3 2 2" xfId="12147" xr:uid="{00000000-0005-0000-0000-0000CA380000}"/>
    <cellStyle name="60 % - Akzent6 2 3 2 3" xfId="11926" xr:uid="{00000000-0005-0000-0000-0000CB380000}"/>
    <cellStyle name="60 % - Akzent6 2 3 2 4" xfId="12179" xr:uid="{00000000-0005-0000-0000-0000CC380000}"/>
    <cellStyle name="60 % - Akzent6 2 3 2 5" xfId="12249" xr:uid="{00000000-0005-0000-0000-0000CD380000}"/>
    <cellStyle name="60 % - Akzent6 2 3 3" xfId="11403" xr:uid="{00000000-0005-0000-0000-0000CE380000}"/>
    <cellStyle name="60 % - Akzent6 2 4" xfId="7416" xr:uid="{00000000-0005-0000-0000-0000CF380000}"/>
    <cellStyle name="60 % - Akzent6 2 4 2" xfId="10992" xr:uid="{00000000-0005-0000-0000-0000D0380000}"/>
    <cellStyle name="60 % - Akzent6 2 5" xfId="7417" xr:uid="{00000000-0005-0000-0000-0000D1380000}"/>
    <cellStyle name="60 % - Akzent6 2 5 2" xfId="10993" xr:uid="{00000000-0005-0000-0000-0000D2380000}"/>
    <cellStyle name="60 % - Akzent6 2 6" xfId="7418" xr:uid="{00000000-0005-0000-0000-0000D3380000}"/>
    <cellStyle name="60 % - Akzent6 2 7" xfId="8717" xr:uid="{00000000-0005-0000-0000-0000D4380000}"/>
    <cellStyle name="60 % - Akzent6 2 8" xfId="8859" xr:uid="{00000000-0005-0000-0000-0000D5380000}"/>
    <cellStyle name="60 % - Akzent6 3" xfId="943" xr:uid="{00000000-0005-0000-0000-0000D6380000}"/>
    <cellStyle name="60 % - Akzent6 3 2" xfId="944" xr:uid="{00000000-0005-0000-0000-0000D7380000}"/>
    <cellStyle name="60 % - Akzent6 3 2 2" xfId="7419" xr:uid="{00000000-0005-0000-0000-0000D8380000}"/>
    <cellStyle name="60 % - Akzent6 3 2 3" xfId="9064" xr:uid="{00000000-0005-0000-0000-0000D9380000}"/>
    <cellStyle name="60 % - Akzent6 3 3" xfId="7420" xr:uid="{00000000-0005-0000-0000-0000DA380000}"/>
    <cellStyle name="60 % - Akzent6 3 3 2" xfId="11927" xr:uid="{00000000-0005-0000-0000-0000DB380000}"/>
    <cellStyle name="60 % - Akzent6 3 3 3" xfId="11404" xr:uid="{00000000-0005-0000-0000-0000DC380000}"/>
    <cellStyle name="60 % - Akzent6 3 4" xfId="8956" xr:uid="{00000000-0005-0000-0000-0000DD380000}"/>
    <cellStyle name="60 % - Akzent6 4" xfId="945" xr:uid="{00000000-0005-0000-0000-0000DE380000}"/>
    <cellStyle name="60 % - Akzent6 4 2" xfId="7422" xr:uid="{00000000-0005-0000-0000-0000DF380000}"/>
    <cellStyle name="60 % - Akzent6 4 2 2" xfId="10994" xr:uid="{00000000-0005-0000-0000-0000E0380000}"/>
    <cellStyle name="60 % - Akzent6 4 3" xfId="7421" xr:uid="{00000000-0005-0000-0000-0000E1380000}"/>
    <cellStyle name="60 % - Akzent6 5" xfId="946" xr:uid="{00000000-0005-0000-0000-0000E2380000}"/>
    <cellStyle name="60 % - Akzent6 6" xfId="7433" xr:uid="{00000000-0005-0000-0000-0000E3380000}"/>
    <cellStyle name="60% - Accent1 2" xfId="7424" xr:uid="{00000000-0005-0000-0000-0000E4380000}"/>
    <cellStyle name="60% - Accent1 2 2" xfId="10995" xr:uid="{00000000-0005-0000-0000-0000E5380000}"/>
    <cellStyle name="60% - Accent1 3" xfId="42948" xr:uid="{00000000-0005-0000-0000-0000E6380000}"/>
    <cellStyle name="60% - Accent2 2" xfId="7426" xr:uid="{00000000-0005-0000-0000-0000E7380000}"/>
    <cellStyle name="60% - Accent2 3" xfId="42952" xr:uid="{00000000-0005-0000-0000-0000E8380000}"/>
    <cellStyle name="60% - Accent3 2" xfId="7428" xr:uid="{00000000-0005-0000-0000-0000E9380000}"/>
    <cellStyle name="60% - Accent3 2 2" xfId="10996" xr:uid="{00000000-0005-0000-0000-0000EA380000}"/>
    <cellStyle name="60% - Accent3 3" xfId="42956" xr:uid="{00000000-0005-0000-0000-0000EB380000}"/>
    <cellStyle name="60% - Accent4 2" xfId="7430" xr:uid="{00000000-0005-0000-0000-0000EC380000}"/>
    <cellStyle name="60% - Accent4 2 2" xfId="10997" xr:uid="{00000000-0005-0000-0000-0000ED380000}"/>
    <cellStyle name="60% - Accent4 3" xfId="42960" xr:uid="{00000000-0005-0000-0000-0000EE380000}"/>
    <cellStyle name="60% - Accent5 2" xfId="7432" xr:uid="{00000000-0005-0000-0000-0000EF380000}"/>
    <cellStyle name="60% - Accent5 2 2" xfId="10998" xr:uid="{00000000-0005-0000-0000-0000F0380000}"/>
    <cellStyle name="60% - Accent5 3" xfId="42964" xr:uid="{00000000-0005-0000-0000-0000F1380000}"/>
    <cellStyle name="60% - Accent6 2" xfId="7434" xr:uid="{00000000-0005-0000-0000-0000F2380000}"/>
    <cellStyle name="60% - Accent6 2 2" xfId="10999" xr:uid="{00000000-0005-0000-0000-0000F3380000}"/>
    <cellStyle name="60% - Accent6 3" xfId="42968" xr:uid="{00000000-0005-0000-0000-0000F4380000}"/>
    <cellStyle name="60% - Akzent1" xfId="947" xr:uid="{00000000-0005-0000-0000-0000F5380000}"/>
    <cellStyle name="60% - Akzent1 2" xfId="948" xr:uid="{00000000-0005-0000-0000-0000F6380000}"/>
    <cellStyle name="60% - Akzent1_11.04.19 - Tabellen" xfId="3251" xr:uid="{00000000-0005-0000-0000-0000F7380000}"/>
    <cellStyle name="60% - Akzent2" xfId="949" xr:uid="{00000000-0005-0000-0000-0000F8380000}"/>
    <cellStyle name="60% - Akzent2 2" xfId="950" xr:uid="{00000000-0005-0000-0000-0000F9380000}"/>
    <cellStyle name="60% - Akzent3" xfId="951" xr:uid="{00000000-0005-0000-0000-0000FA380000}"/>
    <cellStyle name="60% - Akzent3 2" xfId="952" xr:uid="{00000000-0005-0000-0000-0000FB380000}"/>
    <cellStyle name="60% - Akzent3_11.04.19 - Tabellen" xfId="3252" xr:uid="{00000000-0005-0000-0000-0000FC380000}"/>
    <cellStyle name="60% - Akzent4" xfId="953" xr:uid="{00000000-0005-0000-0000-0000FD380000}"/>
    <cellStyle name="60% - Akzent4 2" xfId="954" xr:uid="{00000000-0005-0000-0000-0000FE380000}"/>
    <cellStyle name="60% - Akzent4_11.04.19 - Tabellen" xfId="3253" xr:uid="{00000000-0005-0000-0000-0000FF380000}"/>
    <cellStyle name="60% - Akzent5" xfId="955" xr:uid="{00000000-0005-0000-0000-000000390000}"/>
    <cellStyle name="60% - Akzent5 2" xfId="956" xr:uid="{00000000-0005-0000-0000-000001390000}"/>
    <cellStyle name="60% - Akzent5_Xl0000112" xfId="3254" xr:uid="{00000000-0005-0000-0000-000002390000}"/>
    <cellStyle name="60% - Akzent6" xfId="957" xr:uid="{00000000-0005-0000-0000-000003390000}"/>
    <cellStyle name="60% - Akzent6 2" xfId="958" xr:uid="{00000000-0005-0000-0000-000004390000}"/>
    <cellStyle name="60% - Akzent6_11.04.19 - Tabellen" xfId="3255" xr:uid="{00000000-0005-0000-0000-000005390000}"/>
    <cellStyle name="6mitP" xfId="3256" xr:uid="{00000000-0005-0000-0000-000006390000}"/>
    <cellStyle name="6ohneP" xfId="3257" xr:uid="{00000000-0005-0000-0000-000007390000}"/>
    <cellStyle name="7mitP" xfId="3258" xr:uid="{00000000-0005-0000-0000-000008390000}"/>
    <cellStyle name="9" xfId="245" xr:uid="{00000000-0005-0000-0000-000009390000}"/>
    <cellStyle name="9 2" xfId="959" xr:uid="{00000000-0005-0000-0000-00000A390000}"/>
    <cellStyle name="9 2 2" xfId="960" xr:uid="{00000000-0005-0000-0000-00000B390000}"/>
    <cellStyle name="9 2 2 2" xfId="961" xr:uid="{00000000-0005-0000-0000-00000C390000}"/>
    <cellStyle name="9 2 2 2 2" xfId="962" xr:uid="{00000000-0005-0000-0000-00000D390000}"/>
    <cellStyle name="9 2 2 2 2 2" xfId="13114" xr:uid="{00000000-0005-0000-0000-00000E390000}"/>
    <cellStyle name="9 2 2 2 2 2 2" xfId="13716" xr:uid="{00000000-0005-0000-0000-00000F390000}"/>
    <cellStyle name="9 2 2 2 2 2 2 2" xfId="16085" xr:uid="{00000000-0005-0000-0000-000010390000}"/>
    <cellStyle name="9 2 2 2 2 2 2 2 2" xfId="23244" xr:uid="{00000000-0005-0000-0000-000011390000}"/>
    <cellStyle name="9 2 2 2 2 2 2 2 2 2" xfId="37559" xr:uid="{00000000-0005-0000-0000-000012390000}"/>
    <cellStyle name="9 2 2 2 2 2 2 2 3" xfId="30400" xr:uid="{00000000-0005-0000-0000-000013390000}"/>
    <cellStyle name="9 2 2 2 2 2 2 3" xfId="18439" xr:uid="{00000000-0005-0000-0000-000014390000}"/>
    <cellStyle name="9 2 2 2 2 2 2 3 2" xfId="25576" xr:uid="{00000000-0005-0000-0000-000015390000}"/>
    <cellStyle name="9 2 2 2 2 2 2 3 2 2" xfId="39891" xr:uid="{00000000-0005-0000-0000-000016390000}"/>
    <cellStyle name="9 2 2 2 2 2 2 3 3" xfId="32754" xr:uid="{00000000-0005-0000-0000-000017390000}"/>
    <cellStyle name="9 2 2 2 2 2 2 4" xfId="19965" xr:uid="{00000000-0005-0000-0000-000018390000}"/>
    <cellStyle name="9 2 2 2 2 2 2 4 2" xfId="27102" xr:uid="{00000000-0005-0000-0000-000019390000}"/>
    <cellStyle name="9 2 2 2 2 2 2 4 2 2" xfId="41417" xr:uid="{00000000-0005-0000-0000-00001A390000}"/>
    <cellStyle name="9 2 2 2 2 2 2 4 3" xfId="34280" xr:uid="{00000000-0005-0000-0000-00001B390000}"/>
    <cellStyle name="9 2 2 2 2 2 2 5" xfId="21180" xr:uid="{00000000-0005-0000-0000-00001C390000}"/>
    <cellStyle name="9 2 2 2 2 2 2 5 2" xfId="35495" xr:uid="{00000000-0005-0000-0000-00001D390000}"/>
    <cellStyle name="9 2 2 2 2 2 2 6" xfId="28317" xr:uid="{00000000-0005-0000-0000-00001E390000}"/>
    <cellStyle name="9 2 2 2 2 2 3" xfId="15483" xr:uid="{00000000-0005-0000-0000-00001F390000}"/>
    <cellStyle name="9 2 2 2 2 2 3 2" xfId="22642" xr:uid="{00000000-0005-0000-0000-000020390000}"/>
    <cellStyle name="9 2 2 2 2 2 3 2 2" xfId="36957" xr:uid="{00000000-0005-0000-0000-000021390000}"/>
    <cellStyle name="9 2 2 2 2 2 3 3" xfId="29798" xr:uid="{00000000-0005-0000-0000-000022390000}"/>
    <cellStyle name="9 2 2 2 2 2 4" xfId="17837" xr:uid="{00000000-0005-0000-0000-000023390000}"/>
    <cellStyle name="9 2 2 2 2 2 4 2" xfId="24974" xr:uid="{00000000-0005-0000-0000-000024390000}"/>
    <cellStyle name="9 2 2 2 2 2 4 2 2" xfId="39289" xr:uid="{00000000-0005-0000-0000-000025390000}"/>
    <cellStyle name="9 2 2 2 2 2 4 3" xfId="32152" xr:uid="{00000000-0005-0000-0000-000026390000}"/>
    <cellStyle name="9 2 2 2 3" xfId="963" xr:uid="{00000000-0005-0000-0000-000027390000}"/>
    <cellStyle name="9 2 2 2 3 2" xfId="13115" xr:uid="{00000000-0005-0000-0000-000028390000}"/>
    <cellStyle name="9 2 2 2 3 2 2" xfId="14369" xr:uid="{00000000-0005-0000-0000-000029390000}"/>
    <cellStyle name="9 2 2 2 3 2 2 2" xfId="16738" xr:uid="{00000000-0005-0000-0000-00002A390000}"/>
    <cellStyle name="9 2 2 2 3 2 2 2 2" xfId="23897" xr:uid="{00000000-0005-0000-0000-00002B390000}"/>
    <cellStyle name="9 2 2 2 3 2 2 2 2 2" xfId="38212" xr:uid="{00000000-0005-0000-0000-00002C390000}"/>
    <cellStyle name="9 2 2 2 3 2 2 2 3" xfId="31053" xr:uid="{00000000-0005-0000-0000-00002D390000}"/>
    <cellStyle name="9 2 2 2 3 2 2 3" xfId="19092" xr:uid="{00000000-0005-0000-0000-00002E390000}"/>
    <cellStyle name="9 2 2 2 3 2 2 3 2" xfId="26229" xr:uid="{00000000-0005-0000-0000-00002F390000}"/>
    <cellStyle name="9 2 2 2 3 2 2 3 2 2" xfId="40544" xr:uid="{00000000-0005-0000-0000-000030390000}"/>
    <cellStyle name="9 2 2 2 3 2 2 3 3" xfId="33407" xr:uid="{00000000-0005-0000-0000-000031390000}"/>
    <cellStyle name="9 2 2 2 3 2 2 4" xfId="20425" xr:uid="{00000000-0005-0000-0000-000032390000}"/>
    <cellStyle name="9 2 2 2 3 2 2 4 2" xfId="27562" xr:uid="{00000000-0005-0000-0000-000033390000}"/>
    <cellStyle name="9 2 2 2 3 2 2 4 2 2" xfId="41877" xr:uid="{00000000-0005-0000-0000-000034390000}"/>
    <cellStyle name="9 2 2 2 3 2 2 4 3" xfId="34740" xr:uid="{00000000-0005-0000-0000-000035390000}"/>
    <cellStyle name="9 2 2 2 3 2 2 5" xfId="21640" xr:uid="{00000000-0005-0000-0000-000036390000}"/>
    <cellStyle name="9 2 2 2 3 2 2 5 2" xfId="35955" xr:uid="{00000000-0005-0000-0000-000037390000}"/>
    <cellStyle name="9 2 2 2 3 2 2 6" xfId="28777" xr:uid="{00000000-0005-0000-0000-000038390000}"/>
    <cellStyle name="9 2 2 2 3 2 3" xfId="15484" xr:uid="{00000000-0005-0000-0000-000039390000}"/>
    <cellStyle name="9 2 2 2 3 2 3 2" xfId="22643" xr:uid="{00000000-0005-0000-0000-00003A390000}"/>
    <cellStyle name="9 2 2 2 3 2 3 2 2" xfId="36958" xr:uid="{00000000-0005-0000-0000-00003B390000}"/>
    <cellStyle name="9 2 2 2 3 2 3 3" xfId="29799" xr:uid="{00000000-0005-0000-0000-00003C390000}"/>
    <cellStyle name="9 2 2 2 3 2 4" xfId="17838" xr:uid="{00000000-0005-0000-0000-00003D390000}"/>
    <cellStyle name="9 2 2 2 3 2 4 2" xfId="24975" xr:uid="{00000000-0005-0000-0000-00003E390000}"/>
    <cellStyle name="9 2 2 2 3 2 4 2 2" xfId="39290" xr:uid="{00000000-0005-0000-0000-00003F390000}"/>
    <cellStyle name="9 2 2 2 3 2 4 3" xfId="32153" xr:uid="{00000000-0005-0000-0000-000040390000}"/>
    <cellStyle name="9 2 2 2 4" xfId="964" xr:uid="{00000000-0005-0000-0000-000041390000}"/>
    <cellStyle name="9 2 2 2 4 2" xfId="13116" xr:uid="{00000000-0005-0000-0000-000042390000}"/>
    <cellStyle name="9 2 2 2 4 2 2" xfId="14093" xr:uid="{00000000-0005-0000-0000-000043390000}"/>
    <cellStyle name="9 2 2 2 4 2 2 2" xfId="16462" xr:uid="{00000000-0005-0000-0000-000044390000}"/>
    <cellStyle name="9 2 2 2 4 2 2 2 2" xfId="23621" xr:uid="{00000000-0005-0000-0000-000045390000}"/>
    <cellStyle name="9 2 2 2 4 2 2 2 2 2" xfId="37936" xr:uid="{00000000-0005-0000-0000-000046390000}"/>
    <cellStyle name="9 2 2 2 4 2 2 2 3" xfId="30777" xr:uid="{00000000-0005-0000-0000-000047390000}"/>
    <cellStyle name="9 2 2 2 4 2 2 3" xfId="18816" xr:uid="{00000000-0005-0000-0000-000048390000}"/>
    <cellStyle name="9 2 2 2 4 2 2 3 2" xfId="25953" xr:uid="{00000000-0005-0000-0000-000049390000}"/>
    <cellStyle name="9 2 2 2 4 2 2 3 2 2" xfId="40268" xr:uid="{00000000-0005-0000-0000-00004A390000}"/>
    <cellStyle name="9 2 2 2 4 2 2 3 3" xfId="33131" xr:uid="{00000000-0005-0000-0000-00004B390000}"/>
    <cellStyle name="9 2 2 2 4 2 2 4" xfId="20153" xr:uid="{00000000-0005-0000-0000-00004C390000}"/>
    <cellStyle name="9 2 2 2 4 2 2 4 2" xfId="27290" xr:uid="{00000000-0005-0000-0000-00004D390000}"/>
    <cellStyle name="9 2 2 2 4 2 2 4 2 2" xfId="41605" xr:uid="{00000000-0005-0000-0000-00004E390000}"/>
    <cellStyle name="9 2 2 2 4 2 2 4 3" xfId="34468" xr:uid="{00000000-0005-0000-0000-00004F390000}"/>
    <cellStyle name="9 2 2 2 4 2 2 5" xfId="21368" xr:uid="{00000000-0005-0000-0000-000050390000}"/>
    <cellStyle name="9 2 2 2 4 2 2 5 2" xfId="35683" xr:uid="{00000000-0005-0000-0000-000051390000}"/>
    <cellStyle name="9 2 2 2 4 2 2 6" xfId="28505" xr:uid="{00000000-0005-0000-0000-000052390000}"/>
    <cellStyle name="9 2 2 2 4 2 3" xfId="15485" xr:uid="{00000000-0005-0000-0000-000053390000}"/>
    <cellStyle name="9 2 2 2 4 2 3 2" xfId="22644" xr:uid="{00000000-0005-0000-0000-000054390000}"/>
    <cellStyle name="9 2 2 2 4 2 3 2 2" xfId="36959" xr:uid="{00000000-0005-0000-0000-000055390000}"/>
    <cellStyle name="9 2 2 2 4 2 3 3" xfId="29800" xr:uid="{00000000-0005-0000-0000-000056390000}"/>
    <cellStyle name="9 2 2 2 4 2 4" xfId="17839" xr:uid="{00000000-0005-0000-0000-000057390000}"/>
    <cellStyle name="9 2 2 2 4 2 4 2" xfId="24976" xr:uid="{00000000-0005-0000-0000-000058390000}"/>
    <cellStyle name="9 2 2 2 4 2 4 2 2" xfId="39291" xr:uid="{00000000-0005-0000-0000-000059390000}"/>
    <cellStyle name="9 2 2 2 4 2 4 3" xfId="32154" xr:uid="{00000000-0005-0000-0000-00005A390000}"/>
    <cellStyle name="9 2 2 2 5" xfId="965" xr:uid="{00000000-0005-0000-0000-00005B390000}"/>
    <cellStyle name="9 2 2 2 5 2" xfId="13117" xr:uid="{00000000-0005-0000-0000-00005C390000}"/>
    <cellStyle name="9 2 2 2 5 2 2" xfId="13691" xr:uid="{00000000-0005-0000-0000-00005D390000}"/>
    <cellStyle name="9 2 2 2 5 2 2 2" xfId="16060" xr:uid="{00000000-0005-0000-0000-00005E390000}"/>
    <cellStyle name="9 2 2 2 5 2 2 2 2" xfId="23219" xr:uid="{00000000-0005-0000-0000-00005F390000}"/>
    <cellStyle name="9 2 2 2 5 2 2 2 2 2" xfId="37534" xr:uid="{00000000-0005-0000-0000-000060390000}"/>
    <cellStyle name="9 2 2 2 5 2 2 2 3" xfId="30375" xr:uid="{00000000-0005-0000-0000-000061390000}"/>
    <cellStyle name="9 2 2 2 5 2 2 3" xfId="18414" xr:uid="{00000000-0005-0000-0000-000062390000}"/>
    <cellStyle name="9 2 2 2 5 2 2 3 2" xfId="25551" xr:uid="{00000000-0005-0000-0000-000063390000}"/>
    <cellStyle name="9 2 2 2 5 2 2 3 2 2" xfId="39866" xr:uid="{00000000-0005-0000-0000-000064390000}"/>
    <cellStyle name="9 2 2 2 5 2 2 3 3" xfId="32729" xr:uid="{00000000-0005-0000-0000-000065390000}"/>
    <cellStyle name="9 2 2 2 5 2 2 4" xfId="19940" xr:uid="{00000000-0005-0000-0000-000066390000}"/>
    <cellStyle name="9 2 2 2 5 2 2 4 2" xfId="27077" xr:uid="{00000000-0005-0000-0000-000067390000}"/>
    <cellStyle name="9 2 2 2 5 2 2 4 2 2" xfId="41392" xr:uid="{00000000-0005-0000-0000-000068390000}"/>
    <cellStyle name="9 2 2 2 5 2 2 4 3" xfId="34255" xr:uid="{00000000-0005-0000-0000-000069390000}"/>
    <cellStyle name="9 2 2 2 5 2 2 5" xfId="21155" xr:uid="{00000000-0005-0000-0000-00006A390000}"/>
    <cellStyle name="9 2 2 2 5 2 2 5 2" xfId="35470" xr:uid="{00000000-0005-0000-0000-00006B390000}"/>
    <cellStyle name="9 2 2 2 5 2 2 6" xfId="28292" xr:uid="{00000000-0005-0000-0000-00006C390000}"/>
    <cellStyle name="9 2 2 2 5 2 3" xfId="15486" xr:uid="{00000000-0005-0000-0000-00006D390000}"/>
    <cellStyle name="9 2 2 2 5 2 3 2" xfId="22645" xr:uid="{00000000-0005-0000-0000-00006E390000}"/>
    <cellStyle name="9 2 2 2 5 2 3 2 2" xfId="36960" xr:uid="{00000000-0005-0000-0000-00006F390000}"/>
    <cellStyle name="9 2 2 2 5 2 3 3" xfId="29801" xr:uid="{00000000-0005-0000-0000-000070390000}"/>
    <cellStyle name="9 2 2 2 5 2 4" xfId="17840" xr:uid="{00000000-0005-0000-0000-000071390000}"/>
    <cellStyle name="9 2 2 2 5 2 4 2" xfId="24977" xr:uid="{00000000-0005-0000-0000-000072390000}"/>
    <cellStyle name="9 2 2 2 5 2 4 2 2" xfId="39292" xr:uid="{00000000-0005-0000-0000-000073390000}"/>
    <cellStyle name="9 2 2 2 5 2 4 3" xfId="32155" xr:uid="{00000000-0005-0000-0000-000074390000}"/>
    <cellStyle name="9 2 2 2 6" xfId="13113" xr:uid="{00000000-0005-0000-0000-000075390000}"/>
    <cellStyle name="9 2 2 2 6 2" xfId="14227" xr:uid="{00000000-0005-0000-0000-000076390000}"/>
    <cellStyle name="9 2 2 2 6 2 2" xfId="16596" xr:uid="{00000000-0005-0000-0000-000077390000}"/>
    <cellStyle name="9 2 2 2 6 2 2 2" xfId="23755" xr:uid="{00000000-0005-0000-0000-000078390000}"/>
    <cellStyle name="9 2 2 2 6 2 2 2 2" xfId="38070" xr:uid="{00000000-0005-0000-0000-000079390000}"/>
    <cellStyle name="9 2 2 2 6 2 2 3" xfId="30911" xr:uid="{00000000-0005-0000-0000-00007A390000}"/>
    <cellStyle name="9 2 2 2 6 2 3" xfId="18950" xr:uid="{00000000-0005-0000-0000-00007B390000}"/>
    <cellStyle name="9 2 2 2 6 2 3 2" xfId="26087" xr:uid="{00000000-0005-0000-0000-00007C390000}"/>
    <cellStyle name="9 2 2 2 6 2 3 2 2" xfId="40402" xr:uid="{00000000-0005-0000-0000-00007D390000}"/>
    <cellStyle name="9 2 2 2 6 2 3 3" xfId="33265" xr:uid="{00000000-0005-0000-0000-00007E390000}"/>
    <cellStyle name="9 2 2 2 6 2 4" xfId="20283" xr:uid="{00000000-0005-0000-0000-00007F390000}"/>
    <cellStyle name="9 2 2 2 6 2 4 2" xfId="27420" xr:uid="{00000000-0005-0000-0000-000080390000}"/>
    <cellStyle name="9 2 2 2 6 2 4 2 2" xfId="41735" xr:uid="{00000000-0005-0000-0000-000081390000}"/>
    <cellStyle name="9 2 2 2 6 2 4 3" xfId="34598" xr:uid="{00000000-0005-0000-0000-000082390000}"/>
    <cellStyle name="9 2 2 2 6 2 5" xfId="21498" xr:uid="{00000000-0005-0000-0000-000083390000}"/>
    <cellStyle name="9 2 2 2 6 2 5 2" xfId="35813" xr:uid="{00000000-0005-0000-0000-000084390000}"/>
    <cellStyle name="9 2 2 2 6 2 6" xfId="28635" xr:uid="{00000000-0005-0000-0000-000085390000}"/>
    <cellStyle name="9 2 2 2 6 3" xfId="15482" xr:uid="{00000000-0005-0000-0000-000086390000}"/>
    <cellStyle name="9 2 2 2 6 3 2" xfId="22641" xr:uid="{00000000-0005-0000-0000-000087390000}"/>
    <cellStyle name="9 2 2 2 6 3 2 2" xfId="36956" xr:uid="{00000000-0005-0000-0000-000088390000}"/>
    <cellStyle name="9 2 2 2 6 3 3" xfId="29797" xr:uid="{00000000-0005-0000-0000-000089390000}"/>
    <cellStyle name="9 2 2 2 6 4" xfId="17836" xr:uid="{00000000-0005-0000-0000-00008A390000}"/>
    <cellStyle name="9 2 2 2 6 4 2" xfId="24973" xr:uid="{00000000-0005-0000-0000-00008B390000}"/>
    <cellStyle name="9 2 2 2 6 4 2 2" xfId="39288" xr:uid="{00000000-0005-0000-0000-00008C390000}"/>
    <cellStyle name="9 2 2 2 6 4 3" xfId="32151" xr:uid="{00000000-0005-0000-0000-00008D390000}"/>
    <cellStyle name="9 2 2 3" xfId="966" xr:uid="{00000000-0005-0000-0000-00008E390000}"/>
    <cellStyle name="9 2 2 3 2" xfId="13118" xr:uid="{00000000-0005-0000-0000-00008F390000}"/>
    <cellStyle name="9 2 2 3 2 2" xfId="14094" xr:uid="{00000000-0005-0000-0000-000090390000}"/>
    <cellStyle name="9 2 2 3 2 2 2" xfId="16463" xr:uid="{00000000-0005-0000-0000-000091390000}"/>
    <cellStyle name="9 2 2 3 2 2 2 2" xfId="23622" xr:uid="{00000000-0005-0000-0000-000092390000}"/>
    <cellStyle name="9 2 2 3 2 2 2 2 2" xfId="37937" xr:uid="{00000000-0005-0000-0000-000093390000}"/>
    <cellStyle name="9 2 2 3 2 2 2 3" xfId="30778" xr:uid="{00000000-0005-0000-0000-000094390000}"/>
    <cellStyle name="9 2 2 3 2 2 3" xfId="18817" xr:uid="{00000000-0005-0000-0000-000095390000}"/>
    <cellStyle name="9 2 2 3 2 2 3 2" xfId="25954" xr:uid="{00000000-0005-0000-0000-000096390000}"/>
    <cellStyle name="9 2 2 3 2 2 3 2 2" xfId="40269" xr:uid="{00000000-0005-0000-0000-000097390000}"/>
    <cellStyle name="9 2 2 3 2 2 3 3" xfId="33132" xr:uid="{00000000-0005-0000-0000-000098390000}"/>
    <cellStyle name="9 2 2 3 2 2 4" xfId="20154" xr:uid="{00000000-0005-0000-0000-000099390000}"/>
    <cellStyle name="9 2 2 3 2 2 4 2" xfId="27291" xr:uid="{00000000-0005-0000-0000-00009A390000}"/>
    <cellStyle name="9 2 2 3 2 2 4 2 2" xfId="41606" xr:uid="{00000000-0005-0000-0000-00009B390000}"/>
    <cellStyle name="9 2 2 3 2 2 4 3" xfId="34469" xr:uid="{00000000-0005-0000-0000-00009C390000}"/>
    <cellStyle name="9 2 2 3 2 2 5" xfId="21369" xr:uid="{00000000-0005-0000-0000-00009D390000}"/>
    <cellStyle name="9 2 2 3 2 2 5 2" xfId="35684" xr:uid="{00000000-0005-0000-0000-00009E390000}"/>
    <cellStyle name="9 2 2 3 2 2 6" xfId="28506" xr:uid="{00000000-0005-0000-0000-00009F390000}"/>
    <cellStyle name="9 2 2 3 2 3" xfId="15487" xr:uid="{00000000-0005-0000-0000-0000A0390000}"/>
    <cellStyle name="9 2 2 3 2 3 2" xfId="22646" xr:uid="{00000000-0005-0000-0000-0000A1390000}"/>
    <cellStyle name="9 2 2 3 2 3 2 2" xfId="36961" xr:uid="{00000000-0005-0000-0000-0000A2390000}"/>
    <cellStyle name="9 2 2 3 2 3 3" xfId="29802" xr:uid="{00000000-0005-0000-0000-0000A3390000}"/>
    <cellStyle name="9 2 2 3 2 4" xfId="17841" xr:uid="{00000000-0005-0000-0000-0000A4390000}"/>
    <cellStyle name="9 2 2 3 2 4 2" xfId="24978" xr:uid="{00000000-0005-0000-0000-0000A5390000}"/>
    <cellStyle name="9 2 2 3 2 4 2 2" xfId="39293" xr:uid="{00000000-0005-0000-0000-0000A6390000}"/>
    <cellStyle name="9 2 2 3 2 4 3" xfId="32156" xr:uid="{00000000-0005-0000-0000-0000A7390000}"/>
    <cellStyle name="9 2 2 4" xfId="967" xr:uid="{00000000-0005-0000-0000-0000A8390000}"/>
    <cellStyle name="9 2 2 4 2" xfId="13119" xr:uid="{00000000-0005-0000-0000-0000A9390000}"/>
    <cellStyle name="9 2 2 4 2 2" xfId="13771" xr:uid="{00000000-0005-0000-0000-0000AA390000}"/>
    <cellStyle name="9 2 2 4 2 2 2" xfId="16140" xr:uid="{00000000-0005-0000-0000-0000AB390000}"/>
    <cellStyle name="9 2 2 4 2 2 2 2" xfId="23299" xr:uid="{00000000-0005-0000-0000-0000AC390000}"/>
    <cellStyle name="9 2 2 4 2 2 2 2 2" xfId="37614" xr:uid="{00000000-0005-0000-0000-0000AD390000}"/>
    <cellStyle name="9 2 2 4 2 2 2 3" xfId="30455" xr:uid="{00000000-0005-0000-0000-0000AE390000}"/>
    <cellStyle name="9 2 2 4 2 2 3" xfId="18494" xr:uid="{00000000-0005-0000-0000-0000AF390000}"/>
    <cellStyle name="9 2 2 4 2 2 3 2" xfId="25631" xr:uid="{00000000-0005-0000-0000-0000B0390000}"/>
    <cellStyle name="9 2 2 4 2 2 3 2 2" xfId="39946" xr:uid="{00000000-0005-0000-0000-0000B1390000}"/>
    <cellStyle name="9 2 2 4 2 2 3 3" xfId="32809" xr:uid="{00000000-0005-0000-0000-0000B2390000}"/>
    <cellStyle name="9 2 2 4 2 2 4" xfId="20019" xr:uid="{00000000-0005-0000-0000-0000B3390000}"/>
    <cellStyle name="9 2 2 4 2 2 4 2" xfId="27156" xr:uid="{00000000-0005-0000-0000-0000B4390000}"/>
    <cellStyle name="9 2 2 4 2 2 4 2 2" xfId="41471" xr:uid="{00000000-0005-0000-0000-0000B5390000}"/>
    <cellStyle name="9 2 2 4 2 2 4 3" xfId="34334" xr:uid="{00000000-0005-0000-0000-0000B6390000}"/>
    <cellStyle name="9 2 2 4 2 2 5" xfId="21234" xr:uid="{00000000-0005-0000-0000-0000B7390000}"/>
    <cellStyle name="9 2 2 4 2 2 5 2" xfId="35549" xr:uid="{00000000-0005-0000-0000-0000B8390000}"/>
    <cellStyle name="9 2 2 4 2 2 6" xfId="28371" xr:uid="{00000000-0005-0000-0000-0000B9390000}"/>
    <cellStyle name="9 2 2 4 2 3" xfId="15488" xr:uid="{00000000-0005-0000-0000-0000BA390000}"/>
    <cellStyle name="9 2 2 4 2 3 2" xfId="22647" xr:uid="{00000000-0005-0000-0000-0000BB390000}"/>
    <cellStyle name="9 2 2 4 2 3 2 2" xfId="36962" xr:uid="{00000000-0005-0000-0000-0000BC390000}"/>
    <cellStyle name="9 2 2 4 2 3 3" xfId="29803" xr:uid="{00000000-0005-0000-0000-0000BD390000}"/>
    <cellStyle name="9 2 2 4 2 4" xfId="17842" xr:uid="{00000000-0005-0000-0000-0000BE390000}"/>
    <cellStyle name="9 2 2 4 2 4 2" xfId="24979" xr:uid="{00000000-0005-0000-0000-0000BF390000}"/>
    <cellStyle name="9 2 2 4 2 4 2 2" xfId="39294" xr:uid="{00000000-0005-0000-0000-0000C0390000}"/>
    <cellStyle name="9 2 2 4 2 4 3" xfId="32157" xr:uid="{00000000-0005-0000-0000-0000C1390000}"/>
    <cellStyle name="9 2 2 5" xfId="968" xr:uid="{00000000-0005-0000-0000-0000C2390000}"/>
    <cellStyle name="9 2 2 5 2" xfId="13120" xr:uid="{00000000-0005-0000-0000-0000C3390000}"/>
    <cellStyle name="9 2 2 5 2 2" xfId="14006" xr:uid="{00000000-0005-0000-0000-0000C4390000}"/>
    <cellStyle name="9 2 2 5 2 2 2" xfId="16375" xr:uid="{00000000-0005-0000-0000-0000C5390000}"/>
    <cellStyle name="9 2 2 5 2 2 2 2" xfId="23534" xr:uid="{00000000-0005-0000-0000-0000C6390000}"/>
    <cellStyle name="9 2 2 5 2 2 2 2 2" xfId="37849" xr:uid="{00000000-0005-0000-0000-0000C7390000}"/>
    <cellStyle name="9 2 2 5 2 2 2 3" xfId="30690" xr:uid="{00000000-0005-0000-0000-0000C8390000}"/>
    <cellStyle name="9 2 2 5 2 2 3" xfId="18729" xr:uid="{00000000-0005-0000-0000-0000C9390000}"/>
    <cellStyle name="9 2 2 5 2 2 3 2" xfId="25866" xr:uid="{00000000-0005-0000-0000-0000CA390000}"/>
    <cellStyle name="9 2 2 5 2 2 3 2 2" xfId="40181" xr:uid="{00000000-0005-0000-0000-0000CB390000}"/>
    <cellStyle name="9 2 2 5 2 2 3 3" xfId="33044" xr:uid="{00000000-0005-0000-0000-0000CC390000}"/>
    <cellStyle name="9 2 2 5 2 2 4" xfId="20098" xr:uid="{00000000-0005-0000-0000-0000CD390000}"/>
    <cellStyle name="9 2 2 5 2 2 4 2" xfId="27235" xr:uid="{00000000-0005-0000-0000-0000CE390000}"/>
    <cellStyle name="9 2 2 5 2 2 4 2 2" xfId="41550" xr:uid="{00000000-0005-0000-0000-0000CF390000}"/>
    <cellStyle name="9 2 2 5 2 2 4 3" xfId="34413" xr:uid="{00000000-0005-0000-0000-0000D0390000}"/>
    <cellStyle name="9 2 2 5 2 2 5" xfId="21313" xr:uid="{00000000-0005-0000-0000-0000D1390000}"/>
    <cellStyle name="9 2 2 5 2 2 5 2" xfId="35628" xr:uid="{00000000-0005-0000-0000-0000D2390000}"/>
    <cellStyle name="9 2 2 5 2 2 6" xfId="28450" xr:uid="{00000000-0005-0000-0000-0000D3390000}"/>
    <cellStyle name="9 2 2 5 2 3" xfId="15489" xr:uid="{00000000-0005-0000-0000-0000D4390000}"/>
    <cellStyle name="9 2 2 5 2 3 2" xfId="22648" xr:uid="{00000000-0005-0000-0000-0000D5390000}"/>
    <cellStyle name="9 2 2 5 2 3 2 2" xfId="36963" xr:uid="{00000000-0005-0000-0000-0000D6390000}"/>
    <cellStyle name="9 2 2 5 2 3 3" xfId="29804" xr:uid="{00000000-0005-0000-0000-0000D7390000}"/>
    <cellStyle name="9 2 2 5 2 4" xfId="17843" xr:uid="{00000000-0005-0000-0000-0000D8390000}"/>
    <cellStyle name="9 2 2 5 2 4 2" xfId="24980" xr:uid="{00000000-0005-0000-0000-0000D9390000}"/>
    <cellStyle name="9 2 2 5 2 4 2 2" xfId="39295" xr:uid="{00000000-0005-0000-0000-0000DA390000}"/>
    <cellStyle name="9 2 2 5 2 4 3" xfId="32158" xr:uid="{00000000-0005-0000-0000-0000DB390000}"/>
    <cellStyle name="9 2 2 6" xfId="969" xr:uid="{00000000-0005-0000-0000-0000DC390000}"/>
    <cellStyle name="9 2 2 6 2" xfId="13121" xr:uid="{00000000-0005-0000-0000-0000DD390000}"/>
    <cellStyle name="9 2 2 6 2 2" xfId="14245" xr:uid="{00000000-0005-0000-0000-0000DE390000}"/>
    <cellStyle name="9 2 2 6 2 2 2" xfId="16614" xr:uid="{00000000-0005-0000-0000-0000DF390000}"/>
    <cellStyle name="9 2 2 6 2 2 2 2" xfId="23773" xr:uid="{00000000-0005-0000-0000-0000E0390000}"/>
    <cellStyle name="9 2 2 6 2 2 2 2 2" xfId="38088" xr:uid="{00000000-0005-0000-0000-0000E1390000}"/>
    <cellStyle name="9 2 2 6 2 2 2 3" xfId="30929" xr:uid="{00000000-0005-0000-0000-0000E2390000}"/>
    <cellStyle name="9 2 2 6 2 2 3" xfId="18968" xr:uid="{00000000-0005-0000-0000-0000E3390000}"/>
    <cellStyle name="9 2 2 6 2 2 3 2" xfId="26105" xr:uid="{00000000-0005-0000-0000-0000E4390000}"/>
    <cellStyle name="9 2 2 6 2 2 3 2 2" xfId="40420" xr:uid="{00000000-0005-0000-0000-0000E5390000}"/>
    <cellStyle name="9 2 2 6 2 2 3 3" xfId="33283" xr:uid="{00000000-0005-0000-0000-0000E6390000}"/>
    <cellStyle name="9 2 2 6 2 2 4" xfId="20301" xr:uid="{00000000-0005-0000-0000-0000E7390000}"/>
    <cellStyle name="9 2 2 6 2 2 4 2" xfId="27438" xr:uid="{00000000-0005-0000-0000-0000E8390000}"/>
    <cellStyle name="9 2 2 6 2 2 4 2 2" xfId="41753" xr:uid="{00000000-0005-0000-0000-0000E9390000}"/>
    <cellStyle name="9 2 2 6 2 2 4 3" xfId="34616" xr:uid="{00000000-0005-0000-0000-0000EA390000}"/>
    <cellStyle name="9 2 2 6 2 2 5" xfId="21516" xr:uid="{00000000-0005-0000-0000-0000EB390000}"/>
    <cellStyle name="9 2 2 6 2 2 5 2" xfId="35831" xr:uid="{00000000-0005-0000-0000-0000EC390000}"/>
    <cellStyle name="9 2 2 6 2 2 6" xfId="28653" xr:uid="{00000000-0005-0000-0000-0000ED390000}"/>
    <cellStyle name="9 2 2 6 2 3" xfId="15490" xr:uid="{00000000-0005-0000-0000-0000EE390000}"/>
    <cellStyle name="9 2 2 6 2 3 2" xfId="22649" xr:uid="{00000000-0005-0000-0000-0000EF390000}"/>
    <cellStyle name="9 2 2 6 2 3 2 2" xfId="36964" xr:uid="{00000000-0005-0000-0000-0000F0390000}"/>
    <cellStyle name="9 2 2 6 2 3 3" xfId="29805" xr:uid="{00000000-0005-0000-0000-0000F1390000}"/>
    <cellStyle name="9 2 2 6 2 4" xfId="17844" xr:uid="{00000000-0005-0000-0000-0000F2390000}"/>
    <cellStyle name="9 2 2 6 2 4 2" xfId="24981" xr:uid="{00000000-0005-0000-0000-0000F3390000}"/>
    <cellStyle name="9 2 2 6 2 4 2 2" xfId="39296" xr:uid="{00000000-0005-0000-0000-0000F4390000}"/>
    <cellStyle name="9 2 2 6 2 4 3" xfId="32159" xr:uid="{00000000-0005-0000-0000-0000F5390000}"/>
    <cellStyle name="9 2 2 7" xfId="13112" xr:uid="{00000000-0005-0000-0000-0000F6390000}"/>
    <cellStyle name="9 2 2 7 2" xfId="14196" xr:uid="{00000000-0005-0000-0000-0000F7390000}"/>
    <cellStyle name="9 2 2 7 2 2" xfId="16565" xr:uid="{00000000-0005-0000-0000-0000F8390000}"/>
    <cellStyle name="9 2 2 7 2 2 2" xfId="23724" xr:uid="{00000000-0005-0000-0000-0000F9390000}"/>
    <cellStyle name="9 2 2 7 2 2 2 2" xfId="38039" xr:uid="{00000000-0005-0000-0000-0000FA390000}"/>
    <cellStyle name="9 2 2 7 2 2 3" xfId="30880" xr:uid="{00000000-0005-0000-0000-0000FB390000}"/>
    <cellStyle name="9 2 2 7 2 3" xfId="18919" xr:uid="{00000000-0005-0000-0000-0000FC390000}"/>
    <cellStyle name="9 2 2 7 2 3 2" xfId="26056" xr:uid="{00000000-0005-0000-0000-0000FD390000}"/>
    <cellStyle name="9 2 2 7 2 3 2 2" xfId="40371" xr:uid="{00000000-0005-0000-0000-0000FE390000}"/>
    <cellStyle name="9 2 2 7 2 3 3" xfId="33234" xr:uid="{00000000-0005-0000-0000-0000FF390000}"/>
    <cellStyle name="9 2 2 7 2 4" xfId="20253" xr:uid="{00000000-0005-0000-0000-0000003A0000}"/>
    <cellStyle name="9 2 2 7 2 4 2" xfId="27390" xr:uid="{00000000-0005-0000-0000-0000013A0000}"/>
    <cellStyle name="9 2 2 7 2 4 2 2" xfId="41705" xr:uid="{00000000-0005-0000-0000-0000023A0000}"/>
    <cellStyle name="9 2 2 7 2 4 3" xfId="34568" xr:uid="{00000000-0005-0000-0000-0000033A0000}"/>
    <cellStyle name="9 2 2 7 2 5" xfId="21468" xr:uid="{00000000-0005-0000-0000-0000043A0000}"/>
    <cellStyle name="9 2 2 7 2 5 2" xfId="35783" xr:uid="{00000000-0005-0000-0000-0000053A0000}"/>
    <cellStyle name="9 2 2 7 2 6" xfId="28605" xr:uid="{00000000-0005-0000-0000-0000063A0000}"/>
    <cellStyle name="9 2 2 7 3" xfId="15481" xr:uid="{00000000-0005-0000-0000-0000073A0000}"/>
    <cellStyle name="9 2 2 7 3 2" xfId="22640" xr:uid="{00000000-0005-0000-0000-0000083A0000}"/>
    <cellStyle name="9 2 2 7 3 2 2" xfId="36955" xr:uid="{00000000-0005-0000-0000-0000093A0000}"/>
    <cellStyle name="9 2 2 7 3 3" xfId="29796" xr:uid="{00000000-0005-0000-0000-00000A3A0000}"/>
    <cellStyle name="9 2 2 7 4" xfId="17835" xr:uid="{00000000-0005-0000-0000-00000B3A0000}"/>
    <cellStyle name="9 2 2 7 4 2" xfId="24972" xr:uid="{00000000-0005-0000-0000-00000C3A0000}"/>
    <cellStyle name="9 2 2 7 4 2 2" xfId="39287" xr:uid="{00000000-0005-0000-0000-00000D3A0000}"/>
    <cellStyle name="9 2 2 7 4 3" xfId="32150" xr:uid="{00000000-0005-0000-0000-00000E3A0000}"/>
    <cellStyle name="9 2 3" xfId="970" xr:uid="{00000000-0005-0000-0000-00000F3A0000}"/>
    <cellStyle name="9 2 3 2" xfId="971" xr:uid="{00000000-0005-0000-0000-0000103A0000}"/>
    <cellStyle name="9 2 3 2 2" xfId="972" xr:uid="{00000000-0005-0000-0000-0000113A0000}"/>
    <cellStyle name="9 2 3 2 2 2" xfId="13124" xr:uid="{00000000-0005-0000-0000-0000123A0000}"/>
    <cellStyle name="9 2 3 2 2 2 2" xfId="13866" xr:uid="{00000000-0005-0000-0000-0000133A0000}"/>
    <cellStyle name="9 2 3 2 2 2 2 2" xfId="16235" xr:uid="{00000000-0005-0000-0000-0000143A0000}"/>
    <cellStyle name="9 2 3 2 2 2 2 2 2" xfId="23394" xr:uid="{00000000-0005-0000-0000-0000153A0000}"/>
    <cellStyle name="9 2 3 2 2 2 2 2 2 2" xfId="37709" xr:uid="{00000000-0005-0000-0000-0000163A0000}"/>
    <cellStyle name="9 2 3 2 2 2 2 2 3" xfId="30550" xr:uid="{00000000-0005-0000-0000-0000173A0000}"/>
    <cellStyle name="9 2 3 2 2 2 2 3" xfId="18589" xr:uid="{00000000-0005-0000-0000-0000183A0000}"/>
    <cellStyle name="9 2 3 2 2 2 2 3 2" xfId="25726" xr:uid="{00000000-0005-0000-0000-0000193A0000}"/>
    <cellStyle name="9 2 3 2 2 2 2 3 2 2" xfId="40041" xr:uid="{00000000-0005-0000-0000-00001A3A0000}"/>
    <cellStyle name="9 2 3 2 2 2 2 3 3" xfId="32904" xr:uid="{00000000-0005-0000-0000-00001B3A0000}"/>
    <cellStyle name="9 2 3 2 2 2 2 4" xfId="20036" xr:uid="{00000000-0005-0000-0000-00001C3A0000}"/>
    <cellStyle name="9 2 3 2 2 2 2 4 2" xfId="27173" xr:uid="{00000000-0005-0000-0000-00001D3A0000}"/>
    <cellStyle name="9 2 3 2 2 2 2 4 2 2" xfId="41488" xr:uid="{00000000-0005-0000-0000-00001E3A0000}"/>
    <cellStyle name="9 2 3 2 2 2 2 4 3" xfId="34351" xr:uid="{00000000-0005-0000-0000-00001F3A0000}"/>
    <cellStyle name="9 2 3 2 2 2 2 5" xfId="21251" xr:uid="{00000000-0005-0000-0000-0000203A0000}"/>
    <cellStyle name="9 2 3 2 2 2 2 5 2" xfId="35566" xr:uid="{00000000-0005-0000-0000-0000213A0000}"/>
    <cellStyle name="9 2 3 2 2 2 2 6" xfId="28388" xr:uid="{00000000-0005-0000-0000-0000223A0000}"/>
    <cellStyle name="9 2 3 2 2 2 3" xfId="15493" xr:uid="{00000000-0005-0000-0000-0000233A0000}"/>
    <cellStyle name="9 2 3 2 2 2 3 2" xfId="22652" xr:uid="{00000000-0005-0000-0000-0000243A0000}"/>
    <cellStyle name="9 2 3 2 2 2 3 2 2" xfId="36967" xr:uid="{00000000-0005-0000-0000-0000253A0000}"/>
    <cellStyle name="9 2 3 2 2 2 3 3" xfId="29808" xr:uid="{00000000-0005-0000-0000-0000263A0000}"/>
    <cellStyle name="9 2 3 2 2 2 4" xfId="17847" xr:uid="{00000000-0005-0000-0000-0000273A0000}"/>
    <cellStyle name="9 2 3 2 2 2 4 2" xfId="24984" xr:uid="{00000000-0005-0000-0000-0000283A0000}"/>
    <cellStyle name="9 2 3 2 2 2 4 2 2" xfId="39299" xr:uid="{00000000-0005-0000-0000-0000293A0000}"/>
    <cellStyle name="9 2 3 2 2 2 4 3" xfId="32162" xr:uid="{00000000-0005-0000-0000-00002A3A0000}"/>
    <cellStyle name="9 2 3 2 3" xfId="973" xr:uid="{00000000-0005-0000-0000-00002B3A0000}"/>
    <cellStyle name="9 2 3 2 3 2" xfId="13125" xr:uid="{00000000-0005-0000-0000-00002C3A0000}"/>
    <cellStyle name="9 2 3 2 3 2 2" xfId="14602" xr:uid="{00000000-0005-0000-0000-00002D3A0000}"/>
    <cellStyle name="9 2 3 2 3 2 2 2" xfId="16965" xr:uid="{00000000-0005-0000-0000-00002E3A0000}"/>
    <cellStyle name="9 2 3 2 3 2 2 2 2" xfId="24124" xr:uid="{00000000-0005-0000-0000-00002F3A0000}"/>
    <cellStyle name="9 2 3 2 3 2 2 2 2 2" xfId="38439" xr:uid="{00000000-0005-0000-0000-0000303A0000}"/>
    <cellStyle name="9 2 3 2 3 2 2 2 3" xfId="31280" xr:uid="{00000000-0005-0000-0000-0000313A0000}"/>
    <cellStyle name="9 2 3 2 3 2 2 3" xfId="19319" xr:uid="{00000000-0005-0000-0000-0000323A0000}"/>
    <cellStyle name="9 2 3 2 3 2 2 3 2" xfId="26456" xr:uid="{00000000-0005-0000-0000-0000333A0000}"/>
    <cellStyle name="9 2 3 2 3 2 2 3 2 2" xfId="40771" xr:uid="{00000000-0005-0000-0000-0000343A0000}"/>
    <cellStyle name="9 2 3 2 3 2 2 3 3" xfId="33634" xr:uid="{00000000-0005-0000-0000-0000353A0000}"/>
    <cellStyle name="9 2 3 2 3 2 2 4" xfId="20617" xr:uid="{00000000-0005-0000-0000-0000363A0000}"/>
    <cellStyle name="9 2 3 2 3 2 2 4 2" xfId="27754" xr:uid="{00000000-0005-0000-0000-0000373A0000}"/>
    <cellStyle name="9 2 3 2 3 2 2 4 2 2" xfId="42069" xr:uid="{00000000-0005-0000-0000-0000383A0000}"/>
    <cellStyle name="9 2 3 2 3 2 2 4 3" xfId="34932" xr:uid="{00000000-0005-0000-0000-0000393A0000}"/>
    <cellStyle name="9 2 3 2 3 2 2 5" xfId="21832" xr:uid="{00000000-0005-0000-0000-00003A3A0000}"/>
    <cellStyle name="9 2 3 2 3 2 2 5 2" xfId="36147" xr:uid="{00000000-0005-0000-0000-00003B3A0000}"/>
    <cellStyle name="9 2 3 2 3 2 2 6" xfId="28969" xr:uid="{00000000-0005-0000-0000-00003C3A0000}"/>
    <cellStyle name="9 2 3 2 3 2 3" xfId="15494" xr:uid="{00000000-0005-0000-0000-00003D3A0000}"/>
    <cellStyle name="9 2 3 2 3 2 3 2" xfId="22653" xr:uid="{00000000-0005-0000-0000-00003E3A0000}"/>
    <cellStyle name="9 2 3 2 3 2 3 2 2" xfId="36968" xr:uid="{00000000-0005-0000-0000-00003F3A0000}"/>
    <cellStyle name="9 2 3 2 3 2 3 3" xfId="29809" xr:uid="{00000000-0005-0000-0000-0000403A0000}"/>
    <cellStyle name="9 2 3 2 3 2 4" xfId="17848" xr:uid="{00000000-0005-0000-0000-0000413A0000}"/>
    <cellStyle name="9 2 3 2 3 2 4 2" xfId="24985" xr:uid="{00000000-0005-0000-0000-0000423A0000}"/>
    <cellStyle name="9 2 3 2 3 2 4 2 2" xfId="39300" xr:uid="{00000000-0005-0000-0000-0000433A0000}"/>
    <cellStyle name="9 2 3 2 3 2 4 3" xfId="32163" xr:uid="{00000000-0005-0000-0000-0000443A0000}"/>
    <cellStyle name="9 2 3 2 4" xfId="974" xr:uid="{00000000-0005-0000-0000-0000453A0000}"/>
    <cellStyle name="9 2 3 2 4 2" xfId="13126" xr:uid="{00000000-0005-0000-0000-0000463A0000}"/>
    <cellStyle name="9 2 3 2 4 2 2" xfId="12626" xr:uid="{00000000-0005-0000-0000-0000473A0000}"/>
    <cellStyle name="9 2 3 2 4 2 2 2" xfId="14995" xr:uid="{00000000-0005-0000-0000-0000483A0000}"/>
    <cellStyle name="9 2 3 2 4 2 2 2 2" xfId="22154" xr:uid="{00000000-0005-0000-0000-0000493A0000}"/>
    <cellStyle name="9 2 3 2 4 2 2 2 2 2" xfId="36469" xr:uid="{00000000-0005-0000-0000-00004A3A0000}"/>
    <cellStyle name="9 2 3 2 4 2 2 2 3" xfId="29310" xr:uid="{00000000-0005-0000-0000-00004B3A0000}"/>
    <cellStyle name="9 2 3 2 4 2 2 3" xfId="17349" xr:uid="{00000000-0005-0000-0000-00004C3A0000}"/>
    <cellStyle name="9 2 3 2 4 2 2 3 2" xfId="24486" xr:uid="{00000000-0005-0000-0000-00004D3A0000}"/>
    <cellStyle name="9 2 3 2 4 2 2 3 2 2" xfId="38801" xr:uid="{00000000-0005-0000-0000-00004E3A0000}"/>
    <cellStyle name="9 2 3 2 4 2 2 3 3" xfId="31664" xr:uid="{00000000-0005-0000-0000-00004F3A0000}"/>
    <cellStyle name="9 2 3 2 4 2 2 4" xfId="19763" xr:uid="{00000000-0005-0000-0000-0000503A0000}"/>
    <cellStyle name="9 2 3 2 4 2 2 4 2" xfId="26900" xr:uid="{00000000-0005-0000-0000-0000513A0000}"/>
    <cellStyle name="9 2 3 2 4 2 2 4 2 2" xfId="41215" xr:uid="{00000000-0005-0000-0000-0000523A0000}"/>
    <cellStyle name="9 2 3 2 4 2 2 4 3" xfId="34078" xr:uid="{00000000-0005-0000-0000-0000533A0000}"/>
    <cellStyle name="9 2 3 2 4 2 2 5" xfId="20978" xr:uid="{00000000-0005-0000-0000-0000543A0000}"/>
    <cellStyle name="9 2 3 2 4 2 2 5 2" xfId="35293" xr:uid="{00000000-0005-0000-0000-0000553A0000}"/>
    <cellStyle name="9 2 3 2 4 2 2 6" xfId="28115" xr:uid="{00000000-0005-0000-0000-0000563A0000}"/>
    <cellStyle name="9 2 3 2 4 2 3" xfId="15495" xr:uid="{00000000-0005-0000-0000-0000573A0000}"/>
    <cellStyle name="9 2 3 2 4 2 3 2" xfId="22654" xr:uid="{00000000-0005-0000-0000-0000583A0000}"/>
    <cellStyle name="9 2 3 2 4 2 3 2 2" xfId="36969" xr:uid="{00000000-0005-0000-0000-0000593A0000}"/>
    <cellStyle name="9 2 3 2 4 2 3 3" xfId="29810" xr:uid="{00000000-0005-0000-0000-00005A3A0000}"/>
    <cellStyle name="9 2 3 2 4 2 4" xfId="17849" xr:uid="{00000000-0005-0000-0000-00005B3A0000}"/>
    <cellStyle name="9 2 3 2 4 2 4 2" xfId="24986" xr:uid="{00000000-0005-0000-0000-00005C3A0000}"/>
    <cellStyle name="9 2 3 2 4 2 4 2 2" xfId="39301" xr:uid="{00000000-0005-0000-0000-00005D3A0000}"/>
    <cellStyle name="9 2 3 2 4 2 4 3" xfId="32164" xr:uid="{00000000-0005-0000-0000-00005E3A0000}"/>
    <cellStyle name="9 2 3 2 5" xfId="975" xr:uid="{00000000-0005-0000-0000-00005F3A0000}"/>
    <cellStyle name="9 2 3 2 5 2" xfId="13127" xr:uid="{00000000-0005-0000-0000-0000603A0000}"/>
    <cellStyle name="9 2 3 2 5 2 2" xfId="13658" xr:uid="{00000000-0005-0000-0000-0000613A0000}"/>
    <cellStyle name="9 2 3 2 5 2 2 2" xfId="16027" xr:uid="{00000000-0005-0000-0000-0000623A0000}"/>
    <cellStyle name="9 2 3 2 5 2 2 2 2" xfId="23186" xr:uid="{00000000-0005-0000-0000-0000633A0000}"/>
    <cellStyle name="9 2 3 2 5 2 2 2 2 2" xfId="37501" xr:uid="{00000000-0005-0000-0000-0000643A0000}"/>
    <cellStyle name="9 2 3 2 5 2 2 2 3" xfId="30342" xr:uid="{00000000-0005-0000-0000-0000653A0000}"/>
    <cellStyle name="9 2 3 2 5 2 2 3" xfId="18381" xr:uid="{00000000-0005-0000-0000-0000663A0000}"/>
    <cellStyle name="9 2 3 2 5 2 2 3 2" xfId="25518" xr:uid="{00000000-0005-0000-0000-0000673A0000}"/>
    <cellStyle name="9 2 3 2 5 2 2 3 2 2" xfId="39833" xr:uid="{00000000-0005-0000-0000-0000683A0000}"/>
    <cellStyle name="9 2 3 2 5 2 2 3 3" xfId="32696" xr:uid="{00000000-0005-0000-0000-0000693A0000}"/>
    <cellStyle name="9 2 3 2 5 2 2 4" xfId="19907" xr:uid="{00000000-0005-0000-0000-00006A3A0000}"/>
    <cellStyle name="9 2 3 2 5 2 2 4 2" xfId="27044" xr:uid="{00000000-0005-0000-0000-00006B3A0000}"/>
    <cellStyle name="9 2 3 2 5 2 2 4 2 2" xfId="41359" xr:uid="{00000000-0005-0000-0000-00006C3A0000}"/>
    <cellStyle name="9 2 3 2 5 2 2 4 3" xfId="34222" xr:uid="{00000000-0005-0000-0000-00006D3A0000}"/>
    <cellStyle name="9 2 3 2 5 2 2 5" xfId="21122" xr:uid="{00000000-0005-0000-0000-00006E3A0000}"/>
    <cellStyle name="9 2 3 2 5 2 2 5 2" xfId="35437" xr:uid="{00000000-0005-0000-0000-00006F3A0000}"/>
    <cellStyle name="9 2 3 2 5 2 2 6" xfId="28259" xr:uid="{00000000-0005-0000-0000-0000703A0000}"/>
    <cellStyle name="9 2 3 2 5 2 3" xfId="15496" xr:uid="{00000000-0005-0000-0000-0000713A0000}"/>
    <cellStyle name="9 2 3 2 5 2 3 2" xfId="22655" xr:uid="{00000000-0005-0000-0000-0000723A0000}"/>
    <cellStyle name="9 2 3 2 5 2 3 2 2" xfId="36970" xr:uid="{00000000-0005-0000-0000-0000733A0000}"/>
    <cellStyle name="9 2 3 2 5 2 3 3" xfId="29811" xr:uid="{00000000-0005-0000-0000-0000743A0000}"/>
    <cellStyle name="9 2 3 2 5 2 4" xfId="17850" xr:uid="{00000000-0005-0000-0000-0000753A0000}"/>
    <cellStyle name="9 2 3 2 5 2 4 2" xfId="24987" xr:uid="{00000000-0005-0000-0000-0000763A0000}"/>
    <cellStyle name="9 2 3 2 5 2 4 2 2" xfId="39302" xr:uid="{00000000-0005-0000-0000-0000773A0000}"/>
    <cellStyle name="9 2 3 2 5 2 4 3" xfId="32165" xr:uid="{00000000-0005-0000-0000-0000783A0000}"/>
    <cellStyle name="9 2 3 2 6" xfId="13123" xr:uid="{00000000-0005-0000-0000-0000793A0000}"/>
    <cellStyle name="9 2 3 2 6 2" xfId="14091" xr:uid="{00000000-0005-0000-0000-00007A3A0000}"/>
    <cellStyle name="9 2 3 2 6 2 2" xfId="16460" xr:uid="{00000000-0005-0000-0000-00007B3A0000}"/>
    <cellStyle name="9 2 3 2 6 2 2 2" xfId="23619" xr:uid="{00000000-0005-0000-0000-00007C3A0000}"/>
    <cellStyle name="9 2 3 2 6 2 2 2 2" xfId="37934" xr:uid="{00000000-0005-0000-0000-00007D3A0000}"/>
    <cellStyle name="9 2 3 2 6 2 2 3" xfId="30775" xr:uid="{00000000-0005-0000-0000-00007E3A0000}"/>
    <cellStyle name="9 2 3 2 6 2 3" xfId="18814" xr:uid="{00000000-0005-0000-0000-00007F3A0000}"/>
    <cellStyle name="9 2 3 2 6 2 3 2" xfId="25951" xr:uid="{00000000-0005-0000-0000-0000803A0000}"/>
    <cellStyle name="9 2 3 2 6 2 3 2 2" xfId="40266" xr:uid="{00000000-0005-0000-0000-0000813A0000}"/>
    <cellStyle name="9 2 3 2 6 2 3 3" xfId="33129" xr:uid="{00000000-0005-0000-0000-0000823A0000}"/>
    <cellStyle name="9 2 3 2 6 2 4" xfId="20151" xr:uid="{00000000-0005-0000-0000-0000833A0000}"/>
    <cellStyle name="9 2 3 2 6 2 4 2" xfId="27288" xr:uid="{00000000-0005-0000-0000-0000843A0000}"/>
    <cellStyle name="9 2 3 2 6 2 4 2 2" xfId="41603" xr:uid="{00000000-0005-0000-0000-0000853A0000}"/>
    <cellStyle name="9 2 3 2 6 2 4 3" xfId="34466" xr:uid="{00000000-0005-0000-0000-0000863A0000}"/>
    <cellStyle name="9 2 3 2 6 2 5" xfId="21366" xr:uid="{00000000-0005-0000-0000-0000873A0000}"/>
    <cellStyle name="9 2 3 2 6 2 5 2" xfId="35681" xr:uid="{00000000-0005-0000-0000-0000883A0000}"/>
    <cellStyle name="9 2 3 2 6 2 6" xfId="28503" xr:uid="{00000000-0005-0000-0000-0000893A0000}"/>
    <cellStyle name="9 2 3 2 6 3" xfId="15492" xr:uid="{00000000-0005-0000-0000-00008A3A0000}"/>
    <cellStyle name="9 2 3 2 6 3 2" xfId="22651" xr:uid="{00000000-0005-0000-0000-00008B3A0000}"/>
    <cellStyle name="9 2 3 2 6 3 2 2" xfId="36966" xr:uid="{00000000-0005-0000-0000-00008C3A0000}"/>
    <cellStyle name="9 2 3 2 6 3 3" xfId="29807" xr:uid="{00000000-0005-0000-0000-00008D3A0000}"/>
    <cellStyle name="9 2 3 2 6 4" xfId="17846" xr:uid="{00000000-0005-0000-0000-00008E3A0000}"/>
    <cellStyle name="9 2 3 2 6 4 2" xfId="24983" xr:uid="{00000000-0005-0000-0000-00008F3A0000}"/>
    <cellStyle name="9 2 3 2 6 4 2 2" xfId="39298" xr:uid="{00000000-0005-0000-0000-0000903A0000}"/>
    <cellStyle name="9 2 3 2 6 4 3" xfId="32161" xr:uid="{00000000-0005-0000-0000-0000913A0000}"/>
    <cellStyle name="9 2 3 3" xfId="976" xr:uid="{00000000-0005-0000-0000-0000923A0000}"/>
    <cellStyle name="9 2 3 3 2" xfId="13128" xr:uid="{00000000-0005-0000-0000-0000933A0000}"/>
    <cellStyle name="9 2 3 3 2 2" xfId="14601" xr:uid="{00000000-0005-0000-0000-0000943A0000}"/>
    <cellStyle name="9 2 3 3 2 2 2" xfId="16964" xr:uid="{00000000-0005-0000-0000-0000953A0000}"/>
    <cellStyle name="9 2 3 3 2 2 2 2" xfId="24123" xr:uid="{00000000-0005-0000-0000-0000963A0000}"/>
    <cellStyle name="9 2 3 3 2 2 2 2 2" xfId="38438" xr:uid="{00000000-0005-0000-0000-0000973A0000}"/>
    <cellStyle name="9 2 3 3 2 2 2 3" xfId="31279" xr:uid="{00000000-0005-0000-0000-0000983A0000}"/>
    <cellStyle name="9 2 3 3 2 2 3" xfId="19318" xr:uid="{00000000-0005-0000-0000-0000993A0000}"/>
    <cellStyle name="9 2 3 3 2 2 3 2" xfId="26455" xr:uid="{00000000-0005-0000-0000-00009A3A0000}"/>
    <cellStyle name="9 2 3 3 2 2 3 2 2" xfId="40770" xr:uid="{00000000-0005-0000-0000-00009B3A0000}"/>
    <cellStyle name="9 2 3 3 2 2 3 3" xfId="33633" xr:uid="{00000000-0005-0000-0000-00009C3A0000}"/>
    <cellStyle name="9 2 3 3 2 2 4" xfId="20616" xr:uid="{00000000-0005-0000-0000-00009D3A0000}"/>
    <cellStyle name="9 2 3 3 2 2 4 2" xfId="27753" xr:uid="{00000000-0005-0000-0000-00009E3A0000}"/>
    <cellStyle name="9 2 3 3 2 2 4 2 2" xfId="42068" xr:uid="{00000000-0005-0000-0000-00009F3A0000}"/>
    <cellStyle name="9 2 3 3 2 2 4 3" xfId="34931" xr:uid="{00000000-0005-0000-0000-0000A03A0000}"/>
    <cellStyle name="9 2 3 3 2 2 5" xfId="21831" xr:uid="{00000000-0005-0000-0000-0000A13A0000}"/>
    <cellStyle name="9 2 3 3 2 2 5 2" xfId="36146" xr:uid="{00000000-0005-0000-0000-0000A23A0000}"/>
    <cellStyle name="9 2 3 3 2 2 6" xfId="28968" xr:uid="{00000000-0005-0000-0000-0000A33A0000}"/>
    <cellStyle name="9 2 3 3 2 3" xfId="15497" xr:uid="{00000000-0005-0000-0000-0000A43A0000}"/>
    <cellStyle name="9 2 3 3 2 3 2" xfId="22656" xr:uid="{00000000-0005-0000-0000-0000A53A0000}"/>
    <cellStyle name="9 2 3 3 2 3 2 2" xfId="36971" xr:uid="{00000000-0005-0000-0000-0000A63A0000}"/>
    <cellStyle name="9 2 3 3 2 3 3" xfId="29812" xr:uid="{00000000-0005-0000-0000-0000A73A0000}"/>
    <cellStyle name="9 2 3 3 2 4" xfId="17851" xr:uid="{00000000-0005-0000-0000-0000A83A0000}"/>
    <cellStyle name="9 2 3 3 2 4 2" xfId="24988" xr:uid="{00000000-0005-0000-0000-0000A93A0000}"/>
    <cellStyle name="9 2 3 3 2 4 2 2" xfId="39303" xr:uid="{00000000-0005-0000-0000-0000AA3A0000}"/>
    <cellStyle name="9 2 3 3 2 4 3" xfId="32166" xr:uid="{00000000-0005-0000-0000-0000AB3A0000}"/>
    <cellStyle name="9 2 3 4" xfId="977" xr:uid="{00000000-0005-0000-0000-0000AC3A0000}"/>
    <cellStyle name="9 2 3 4 2" xfId="13129" xr:uid="{00000000-0005-0000-0000-0000AD3A0000}"/>
    <cellStyle name="9 2 3 4 2 2" xfId="13659" xr:uid="{00000000-0005-0000-0000-0000AE3A0000}"/>
    <cellStyle name="9 2 3 4 2 2 2" xfId="16028" xr:uid="{00000000-0005-0000-0000-0000AF3A0000}"/>
    <cellStyle name="9 2 3 4 2 2 2 2" xfId="23187" xr:uid="{00000000-0005-0000-0000-0000B03A0000}"/>
    <cellStyle name="9 2 3 4 2 2 2 2 2" xfId="37502" xr:uid="{00000000-0005-0000-0000-0000B13A0000}"/>
    <cellStyle name="9 2 3 4 2 2 2 3" xfId="30343" xr:uid="{00000000-0005-0000-0000-0000B23A0000}"/>
    <cellStyle name="9 2 3 4 2 2 3" xfId="18382" xr:uid="{00000000-0005-0000-0000-0000B33A0000}"/>
    <cellStyle name="9 2 3 4 2 2 3 2" xfId="25519" xr:uid="{00000000-0005-0000-0000-0000B43A0000}"/>
    <cellStyle name="9 2 3 4 2 2 3 2 2" xfId="39834" xr:uid="{00000000-0005-0000-0000-0000B53A0000}"/>
    <cellStyle name="9 2 3 4 2 2 3 3" xfId="32697" xr:uid="{00000000-0005-0000-0000-0000B63A0000}"/>
    <cellStyle name="9 2 3 4 2 2 4" xfId="19908" xr:uid="{00000000-0005-0000-0000-0000B73A0000}"/>
    <cellStyle name="9 2 3 4 2 2 4 2" xfId="27045" xr:uid="{00000000-0005-0000-0000-0000B83A0000}"/>
    <cellStyle name="9 2 3 4 2 2 4 2 2" xfId="41360" xr:uid="{00000000-0005-0000-0000-0000B93A0000}"/>
    <cellStyle name="9 2 3 4 2 2 4 3" xfId="34223" xr:uid="{00000000-0005-0000-0000-0000BA3A0000}"/>
    <cellStyle name="9 2 3 4 2 2 5" xfId="21123" xr:uid="{00000000-0005-0000-0000-0000BB3A0000}"/>
    <cellStyle name="9 2 3 4 2 2 5 2" xfId="35438" xr:uid="{00000000-0005-0000-0000-0000BC3A0000}"/>
    <cellStyle name="9 2 3 4 2 2 6" xfId="28260" xr:uid="{00000000-0005-0000-0000-0000BD3A0000}"/>
    <cellStyle name="9 2 3 4 2 3" xfId="15498" xr:uid="{00000000-0005-0000-0000-0000BE3A0000}"/>
    <cellStyle name="9 2 3 4 2 3 2" xfId="22657" xr:uid="{00000000-0005-0000-0000-0000BF3A0000}"/>
    <cellStyle name="9 2 3 4 2 3 2 2" xfId="36972" xr:uid="{00000000-0005-0000-0000-0000C03A0000}"/>
    <cellStyle name="9 2 3 4 2 3 3" xfId="29813" xr:uid="{00000000-0005-0000-0000-0000C13A0000}"/>
    <cellStyle name="9 2 3 4 2 4" xfId="17852" xr:uid="{00000000-0005-0000-0000-0000C23A0000}"/>
    <cellStyle name="9 2 3 4 2 4 2" xfId="24989" xr:uid="{00000000-0005-0000-0000-0000C33A0000}"/>
    <cellStyle name="9 2 3 4 2 4 2 2" xfId="39304" xr:uid="{00000000-0005-0000-0000-0000C43A0000}"/>
    <cellStyle name="9 2 3 4 2 4 3" xfId="32167" xr:uid="{00000000-0005-0000-0000-0000C53A0000}"/>
    <cellStyle name="9 2 3 5" xfId="978" xr:uid="{00000000-0005-0000-0000-0000C63A0000}"/>
    <cellStyle name="9 2 3 5 2" xfId="13130" xr:uid="{00000000-0005-0000-0000-0000C73A0000}"/>
    <cellStyle name="9 2 3 5 2 2" xfId="14095" xr:uid="{00000000-0005-0000-0000-0000C83A0000}"/>
    <cellStyle name="9 2 3 5 2 2 2" xfId="16464" xr:uid="{00000000-0005-0000-0000-0000C93A0000}"/>
    <cellStyle name="9 2 3 5 2 2 2 2" xfId="23623" xr:uid="{00000000-0005-0000-0000-0000CA3A0000}"/>
    <cellStyle name="9 2 3 5 2 2 2 2 2" xfId="37938" xr:uid="{00000000-0005-0000-0000-0000CB3A0000}"/>
    <cellStyle name="9 2 3 5 2 2 2 3" xfId="30779" xr:uid="{00000000-0005-0000-0000-0000CC3A0000}"/>
    <cellStyle name="9 2 3 5 2 2 3" xfId="18818" xr:uid="{00000000-0005-0000-0000-0000CD3A0000}"/>
    <cellStyle name="9 2 3 5 2 2 3 2" xfId="25955" xr:uid="{00000000-0005-0000-0000-0000CE3A0000}"/>
    <cellStyle name="9 2 3 5 2 2 3 2 2" xfId="40270" xr:uid="{00000000-0005-0000-0000-0000CF3A0000}"/>
    <cellStyle name="9 2 3 5 2 2 3 3" xfId="33133" xr:uid="{00000000-0005-0000-0000-0000D03A0000}"/>
    <cellStyle name="9 2 3 5 2 2 4" xfId="20155" xr:uid="{00000000-0005-0000-0000-0000D13A0000}"/>
    <cellStyle name="9 2 3 5 2 2 4 2" xfId="27292" xr:uid="{00000000-0005-0000-0000-0000D23A0000}"/>
    <cellStyle name="9 2 3 5 2 2 4 2 2" xfId="41607" xr:uid="{00000000-0005-0000-0000-0000D33A0000}"/>
    <cellStyle name="9 2 3 5 2 2 4 3" xfId="34470" xr:uid="{00000000-0005-0000-0000-0000D43A0000}"/>
    <cellStyle name="9 2 3 5 2 2 5" xfId="21370" xr:uid="{00000000-0005-0000-0000-0000D53A0000}"/>
    <cellStyle name="9 2 3 5 2 2 5 2" xfId="35685" xr:uid="{00000000-0005-0000-0000-0000D63A0000}"/>
    <cellStyle name="9 2 3 5 2 2 6" xfId="28507" xr:uid="{00000000-0005-0000-0000-0000D73A0000}"/>
    <cellStyle name="9 2 3 5 2 3" xfId="15499" xr:uid="{00000000-0005-0000-0000-0000D83A0000}"/>
    <cellStyle name="9 2 3 5 2 3 2" xfId="22658" xr:uid="{00000000-0005-0000-0000-0000D93A0000}"/>
    <cellStyle name="9 2 3 5 2 3 2 2" xfId="36973" xr:uid="{00000000-0005-0000-0000-0000DA3A0000}"/>
    <cellStyle name="9 2 3 5 2 3 3" xfId="29814" xr:uid="{00000000-0005-0000-0000-0000DB3A0000}"/>
    <cellStyle name="9 2 3 5 2 4" xfId="17853" xr:uid="{00000000-0005-0000-0000-0000DC3A0000}"/>
    <cellStyle name="9 2 3 5 2 4 2" xfId="24990" xr:uid="{00000000-0005-0000-0000-0000DD3A0000}"/>
    <cellStyle name="9 2 3 5 2 4 2 2" xfId="39305" xr:uid="{00000000-0005-0000-0000-0000DE3A0000}"/>
    <cellStyle name="9 2 3 5 2 4 3" xfId="32168" xr:uid="{00000000-0005-0000-0000-0000DF3A0000}"/>
    <cellStyle name="9 2 3 6" xfId="979" xr:uid="{00000000-0005-0000-0000-0000E03A0000}"/>
    <cellStyle name="9 2 3 6 2" xfId="13131" xr:uid="{00000000-0005-0000-0000-0000E13A0000}"/>
    <cellStyle name="9 2 3 6 2 2" xfId="14600" xr:uid="{00000000-0005-0000-0000-0000E23A0000}"/>
    <cellStyle name="9 2 3 6 2 2 2" xfId="16963" xr:uid="{00000000-0005-0000-0000-0000E33A0000}"/>
    <cellStyle name="9 2 3 6 2 2 2 2" xfId="24122" xr:uid="{00000000-0005-0000-0000-0000E43A0000}"/>
    <cellStyle name="9 2 3 6 2 2 2 2 2" xfId="38437" xr:uid="{00000000-0005-0000-0000-0000E53A0000}"/>
    <cellStyle name="9 2 3 6 2 2 2 3" xfId="31278" xr:uid="{00000000-0005-0000-0000-0000E63A0000}"/>
    <cellStyle name="9 2 3 6 2 2 3" xfId="19317" xr:uid="{00000000-0005-0000-0000-0000E73A0000}"/>
    <cellStyle name="9 2 3 6 2 2 3 2" xfId="26454" xr:uid="{00000000-0005-0000-0000-0000E83A0000}"/>
    <cellStyle name="9 2 3 6 2 2 3 2 2" xfId="40769" xr:uid="{00000000-0005-0000-0000-0000E93A0000}"/>
    <cellStyle name="9 2 3 6 2 2 3 3" xfId="33632" xr:uid="{00000000-0005-0000-0000-0000EA3A0000}"/>
    <cellStyle name="9 2 3 6 2 2 4" xfId="20615" xr:uid="{00000000-0005-0000-0000-0000EB3A0000}"/>
    <cellStyle name="9 2 3 6 2 2 4 2" xfId="27752" xr:uid="{00000000-0005-0000-0000-0000EC3A0000}"/>
    <cellStyle name="9 2 3 6 2 2 4 2 2" xfId="42067" xr:uid="{00000000-0005-0000-0000-0000ED3A0000}"/>
    <cellStyle name="9 2 3 6 2 2 4 3" xfId="34930" xr:uid="{00000000-0005-0000-0000-0000EE3A0000}"/>
    <cellStyle name="9 2 3 6 2 2 5" xfId="21830" xr:uid="{00000000-0005-0000-0000-0000EF3A0000}"/>
    <cellStyle name="9 2 3 6 2 2 5 2" xfId="36145" xr:uid="{00000000-0005-0000-0000-0000F03A0000}"/>
    <cellStyle name="9 2 3 6 2 2 6" xfId="28967" xr:uid="{00000000-0005-0000-0000-0000F13A0000}"/>
    <cellStyle name="9 2 3 6 2 3" xfId="15500" xr:uid="{00000000-0005-0000-0000-0000F23A0000}"/>
    <cellStyle name="9 2 3 6 2 3 2" xfId="22659" xr:uid="{00000000-0005-0000-0000-0000F33A0000}"/>
    <cellStyle name="9 2 3 6 2 3 2 2" xfId="36974" xr:uid="{00000000-0005-0000-0000-0000F43A0000}"/>
    <cellStyle name="9 2 3 6 2 3 3" xfId="29815" xr:uid="{00000000-0005-0000-0000-0000F53A0000}"/>
    <cellStyle name="9 2 3 6 2 4" xfId="17854" xr:uid="{00000000-0005-0000-0000-0000F63A0000}"/>
    <cellStyle name="9 2 3 6 2 4 2" xfId="24991" xr:uid="{00000000-0005-0000-0000-0000F73A0000}"/>
    <cellStyle name="9 2 3 6 2 4 2 2" xfId="39306" xr:uid="{00000000-0005-0000-0000-0000F83A0000}"/>
    <cellStyle name="9 2 3 6 2 4 3" xfId="32169" xr:uid="{00000000-0005-0000-0000-0000F93A0000}"/>
    <cellStyle name="9 2 3 7" xfId="13122" xr:uid="{00000000-0005-0000-0000-0000FA3A0000}"/>
    <cellStyle name="9 2 3 7 2" xfId="14603" xr:uid="{00000000-0005-0000-0000-0000FB3A0000}"/>
    <cellStyle name="9 2 3 7 2 2" xfId="16966" xr:uid="{00000000-0005-0000-0000-0000FC3A0000}"/>
    <cellStyle name="9 2 3 7 2 2 2" xfId="24125" xr:uid="{00000000-0005-0000-0000-0000FD3A0000}"/>
    <cellStyle name="9 2 3 7 2 2 2 2" xfId="38440" xr:uid="{00000000-0005-0000-0000-0000FE3A0000}"/>
    <cellStyle name="9 2 3 7 2 2 3" xfId="31281" xr:uid="{00000000-0005-0000-0000-0000FF3A0000}"/>
    <cellStyle name="9 2 3 7 2 3" xfId="19320" xr:uid="{00000000-0005-0000-0000-0000003B0000}"/>
    <cellStyle name="9 2 3 7 2 3 2" xfId="26457" xr:uid="{00000000-0005-0000-0000-0000013B0000}"/>
    <cellStyle name="9 2 3 7 2 3 2 2" xfId="40772" xr:uid="{00000000-0005-0000-0000-0000023B0000}"/>
    <cellStyle name="9 2 3 7 2 3 3" xfId="33635" xr:uid="{00000000-0005-0000-0000-0000033B0000}"/>
    <cellStyle name="9 2 3 7 2 4" xfId="20618" xr:uid="{00000000-0005-0000-0000-0000043B0000}"/>
    <cellStyle name="9 2 3 7 2 4 2" xfId="27755" xr:uid="{00000000-0005-0000-0000-0000053B0000}"/>
    <cellStyle name="9 2 3 7 2 4 2 2" xfId="42070" xr:uid="{00000000-0005-0000-0000-0000063B0000}"/>
    <cellStyle name="9 2 3 7 2 4 3" xfId="34933" xr:uid="{00000000-0005-0000-0000-0000073B0000}"/>
    <cellStyle name="9 2 3 7 2 5" xfId="21833" xr:uid="{00000000-0005-0000-0000-0000083B0000}"/>
    <cellStyle name="9 2 3 7 2 5 2" xfId="36148" xr:uid="{00000000-0005-0000-0000-0000093B0000}"/>
    <cellStyle name="9 2 3 7 2 6" xfId="28970" xr:uid="{00000000-0005-0000-0000-00000A3B0000}"/>
    <cellStyle name="9 2 3 7 3" xfId="15491" xr:uid="{00000000-0005-0000-0000-00000B3B0000}"/>
    <cellStyle name="9 2 3 7 3 2" xfId="22650" xr:uid="{00000000-0005-0000-0000-00000C3B0000}"/>
    <cellStyle name="9 2 3 7 3 2 2" xfId="36965" xr:uid="{00000000-0005-0000-0000-00000D3B0000}"/>
    <cellStyle name="9 2 3 7 3 3" xfId="29806" xr:uid="{00000000-0005-0000-0000-00000E3B0000}"/>
    <cellStyle name="9 2 3 7 4" xfId="17845" xr:uid="{00000000-0005-0000-0000-00000F3B0000}"/>
    <cellStyle name="9 2 3 7 4 2" xfId="24982" xr:uid="{00000000-0005-0000-0000-0000103B0000}"/>
    <cellStyle name="9 2 3 7 4 2 2" xfId="39297" xr:uid="{00000000-0005-0000-0000-0000113B0000}"/>
    <cellStyle name="9 2 3 7 4 3" xfId="32160" xr:uid="{00000000-0005-0000-0000-0000123B0000}"/>
    <cellStyle name="9 2 4" xfId="12585" xr:uid="{00000000-0005-0000-0000-0000133B0000}"/>
    <cellStyle name="9 2 4 2" xfId="14708" xr:uid="{00000000-0005-0000-0000-0000143B0000}"/>
    <cellStyle name="9 2 4 2 2" xfId="17071" xr:uid="{00000000-0005-0000-0000-0000153B0000}"/>
    <cellStyle name="9 2 4 2 2 2" xfId="24230" xr:uid="{00000000-0005-0000-0000-0000163B0000}"/>
    <cellStyle name="9 2 4 2 2 2 2" xfId="38545" xr:uid="{00000000-0005-0000-0000-0000173B0000}"/>
    <cellStyle name="9 2 4 2 2 3" xfId="31386" xr:uid="{00000000-0005-0000-0000-0000183B0000}"/>
    <cellStyle name="9 2 4 2 3" xfId="19425" xr:uid="{00000000-0005-0000-0000-0000193B0000}"/>
    <cellStyle name="9 2 4 2 3 2" xfId="26562" xr:uid="{00000000-0005-0000-0000-00001A3B0000}"/>
    <cellStyle name="9 2 4 2 3 2 2" xfId="40877" xr:uid="{00000000-0005-0000-0000-00001B3B0000}"/>
    <cellStyle name="9 2 4 2 3 3" xfId="33740" xr:uid="{00000000-0005-0000-0000-00001C3B0000}"/>
    <cellStyle name="9 2 4 2 4" xfId="20723" xr:uid="{00000000-0005-0000-0000-00001D3B0000}"/>
    <cellStyle name="9 2 4 2 4 2" xfId="27860" xr:uid="{00000000-0005-0000-0000-00001E3B0000}"/>
    <cellStyle name="9 2 4 2 4 2 2" xfId="42175" xr:uid="{00000000-0005-0000-0000-00001F3B0000}"/>
    <cellStyle name="9 2 4 2 4 3" xfId="35038" xr:uid="{00000000-0005-0000-0000-0000203B0000}"/>
    <cellStyle name="9 2 4 3" xfId="13628" xr:uid="{00000000-0005-0000-0000-0000213B0000}"/>
    <cellStyle name="9 2 4 3 2" xfId="15997" xr:uid="{00000000-0005-0000-0000-0000223B0000}"/>
    <cellStyle name="9 2 4 3 2 2" xfId="23156" xr:uid="{00000000-0005-0000-0000-0000233B0000}"/>
    <cellStyle name="9 2 4 3 2 2 2" xfId="37471" xr:uid="{00000000-0005-0000-0000-0000243B0000}"/>
    <cellStyle name="9 2 4 3 2 3" xfId="30312" xr:uid="{00000000-0005-0000-0000-0000253B0000}"/>
    <cellStyle name="9 2 4 3 3" xfId="18351" xr:uid="{00000000-0005-0000-0000-0000263B0000}"/>
    <cellStyle name="9 2 4 3 3 2" xfId="25488" xr:uid="{00000000-0005-0000-0000-0000273B0000}"/>
    <cellStyle name="9 2 4 3 3 2 2" xfId="39803" xr:uid="{00000000-0005-0000-0000-0000283B0000}"/>
    <cellStyle name="9 2 4 3 3 3" xfId="32666" xr:uid="{00000000-0005-0000-0000-0000293B0000}"/>
    <cellStyle name="9 2 4 3 4" xfId="19877" xr:uid="{00000000-0005-0000-0000-00002A3B0000}"/>
    <cellStyle name="9 2 4 3 4 2" xfId="27014" xr:uid="{00000000-0005-0000-0000-00002B3B0000}"/>
    <cellStyle name="9 2 4 3 4 2 2" xfId="41329" xr:uid="{00000000-0005-0000-0000-00002C3B0000}"/>
    <cellStyle name="9 2 4 3 4 3" xfId="34192" xr:uid="{00000000-0005-0000-0000-00002D3B0000}"/>
    <cellStyle name="9 2 4 3 5" xfId="21092" xr:uid="{00000000-0005-0000-0000-00002E3B0000}"/>
    <cellStyle name="9 2 4 3 5 2" xfId="35407" xr:uid="{00000000-0005-0000-0000-00002F3B0000}"/>
    <cellStyle name="9 2 4 3 6" xfId="28229" xr:uid="{00000000-0005-0000-0000-0000303B0000}"/>
    <cellStyle name="9 2 4 4" xfId="19723" xr:uid="{00000000-0005-0000-0000-0000313B0000}"/>
    <cellStyle name="9 2 4 4 2" xfId="26860" xr:uid="{00000000-0005-0000-0000-0000323B0000}"/>
    <cellStyle name="9 2 4 4 2 2" xfId="41175" xr:uid="{00000000-0005-0000-0000-0000333B0000}"/>
    <cellStyle name="9 2 4 4 3" xfId="34038" xr:uid="{00000000-0005-0000-0000-0000343B0000}"/>
    <cellStyle name="9 3" xfId="980" xr:uid="{00000000-0005-0000-0000-0000353B0000}"/>
    <cellStyle name="9 3 2" xfId="981" xr:uid="{00000000-0005-0000-0000-0000363B0000}"/>
    <cellStyle name="9 3 2 2" xfId="13133" xr:uid="{00000000-0005-0000-0000-0000373B0000}"/>
    <cellStyle name="9 3 2 2 2" xfId="14234" xr:uid="{00000000-0005-0000-0000-0000383B0000}"/>
    <cellStyle name="9 3 2 2 2 2" xfId="16603" xr:uid="{00000000-0005-0000-0000-0000393B0000}"/>
    <cellStyle name="9 3 2 2 2 2 2" xfId="23762" xr:uid="{00000000-0005-0000-0000-00003A3B0000}"/>
    <cellStyle name="9 3 2 2 2 2 2 2" xfId="38077" xr:uid="{00000000-0005-0000-0000-00003B3B0000}"/>
    <cellStyle name="9 3 2 2 2 2 3" xfId="30918" xr:uid="{00000000-0005-0000-0000-00003C3B0000}"/>
    <cellStyle name="9 3 2 2 2 3" xfId="18957" xr:uid="{00000000-0005-0000-0000-00003D3B0000}"/>
    <cellStyle name="9 3 2 2 2 3 2" xfId="26094" xr:uid="{00000000-0005-0000-0000-00003E3B0000}"/>
    <cellStyle name="9 3 2 2 2 3 2 2" xfId="40409" xr:uid="{00000000-0005-0000-0000-00003F3B0000}"/>
    <cellStyle name="9 3 2 2 2 3 3" xfId="33272" xr:uid="{00000000-0005-0000-0000-0000403B0000}"/>
    <cellStyle name="9 3 2 2 2 4" xfId="20290" xr:uid="{00000000-0005-0000-0000-0000413B0000}"/>
    <cellStyle name="9 3 2 2 2 4 2" xfId="27427" xr:uid="{00000000-0005-0000-0000-0000423B0000}"/>
    <cellStyle name="9 3 2 2 2 4 2 2" xfId="41742" xr:uid="{00000000-0005-0000-0000-0000433B0000}"/>
    <cellStyle name="9 3 2 2 2 4 3" xfId="34605" xr:uid="{00000000-0005-0000-0000-0000443B0000}"/>
    <cellStyle name="9 3 2 2 2 5" xfId="21505" xr:uid="{00000000-0005-0000-0000-0000453B0000}"/>
    <cellStyle name="9 3 2 2 2 5 2" xfId="35820" xr:uid="{00000000-0005-0000-0000-0000463B0000}"/>
    <cellStyle name="9 3 2 2 2 6" xfId="28642" xr:uid="{00000000-0005-0000-0000-0000473B0000}"/>
    <cellStyle name="9 3 2 2 3" xfId="15502" xr:uid="{00000000-0005-0000-0000-0000483B0000}"/>
    <cellStyle name="9 3 2 2 3 2" xfId="22661" xr:uid="{00000000-0005-0000-0000-0000493B0000}"/>
    <cellStyle name="9 3 2 2 3 2 2" xfId="36976" xr:uid="{00000000-0005-0000-0000-00004A3B0000}"/>
    <cellStyle name="9 3 2 2 3 3" xfId="29817" xr:uid="{00000000-0005-0000-0000-00004B3B0000}"/>
    <cellStyle name="9 3 2 2 4" xfId="17856" xr:uid="{00000000-0005-0000-0000-00004C3B0000}"/>
    <cellStyle name="9 3 2 2 4 2" xfId="24993" xr:uid="{00000000-0005-0000-0000-00004D3B0000}"/>
    <cellStyle name="9 3 2 2 4 2 2" xfId="39308" xr:uid="{00000000-0005-0000-0000-00004E3B0000}"/>
    <cellStyle name="9 3 2 2 4 3" xfId="32171" xr:uid="{00000000-0005-0000-0000-00004F3B0000}"/>
    <cellStyle name="9 3 3" xfId="982" xr:uid="{00000000-0005-0000-0000-0000503B0000}"/>
    <cellStyle name="9 3 3 2" xfId="13134" xr:uid="{00000000-0005-0000-0000-0000513B0000}"/>
    <cellStyle name="9 3 3 2 2" xfId="14599" xr:uid="{00000000-0005-0000-0000-0000523B0000}"/>
    <cellStyle name="9 3 3 2 2 2" xfId="16962" xr:uid="{00000000-0005-0000-0000-0000533B0000}"/>
    <cellStyle name="9 3 3 2 2 2 2" xfId="24121" xr:uid="{00000000-0005-0000-0000-0000543B0000}"/>
    <cellStyle name="9 3 3 2 2 2 2 2" xfId="38436" xr:uid="{00000000-0005-0000-0000-0000553B0000}"/>
    <cellStyle name="9 3 3 2 2 2 3" xfId="31277" xr:uid="{00000000-0005-0000-0000-0000563B0000}"/>
    <cellStyle name="9 3 3 2 2 3" xfId="19316" xr:uid="{00000000-0005-0000-0000-0000573B0000}"/>
    <cellStyle name="9 3 3 2 2 3 2" xfId="26453" xr:uid="{00000000-0005-0000-0000-0000583B0000}"/>
    <cellStyle name="9 3 3 2 2 3 2 2" xfId="40768" xr:uid="{00000000-0005-0000-0000-0000593B0000}"/>
    <cellStyle name="9 3 3 2 2 3 3" xfId="33631" xr:uid="{00000000-0005-0000-0000-00005A3B0000}"/>
    <cellStyle name="9 3 3 2 2 4" xfId="20614" xr:uid="{00000000-0005-0000-0000-00005B3B0000}"/>
    <cellStyle name="9 3 3 2 2 4 2" xfId="27751" xr:uid="{00000000-0005-0000-0000-00005C3B0000}"/>
    <cellStyle name="9 3 3 2 2 4 2 2" xfId="42066" xr:uid="{00000000-0005-0000-0000-00005D3B0000}"/>
    <cellStyle name="9 3 3 2 2 4 3" xfId="34929" xr:uid="{00000000-0005-0000-0000-00005E3B0000}"/>
    <cellStyle name="9 3 3 2 2 5" xfId="21829" xr:uid="{00000000-0005-0000-0000-00005F3B0000}"/>
    <cellStyle name="9 3 3 2 2 5 2" xfId="36144" xr:uid="{00000000-0005-0000-0000-0000603B0000}"/>
    <cellStyle name="9 3 3 2 2 6" xfId="28966" xr:uid="{00000000-0005-0000-0000-0000613B0000}"/>
    <cellStyle name="9 3 3 2 3" xfId="15503" xr:uid="{00000000-0005-0000-0000-0000623B0000}"/>
    <cellStyle name="9 3 3 2 3 2" xfId="22662" xr:uid="{00000000-0005-0000-0000-0000633B0000}"/>
    <cellStyle name="9 3 3 2 3 2 2" xfId="36977" xr:uid="{00000000-0005-0000-0000-0000643B0000}"/>
    <cellStyle name="9 3 3 2 3 3" xfId="29818" xr:uid="{00000000-0005-0000-0000-0000653B0000}"/>
    <cellStyle name="9 3 3 2 4" xfId="17857" xr:uid="{00000000-0005-0000-0000-0000663B0000}"/>
    <cellStyle name="9 3 3 2 4 2" xfId="24994" xr:uid="{00000000-0005-0000-0000-0000673B0000}"/>
    <cellStyle name="9 3 3 2 4 2 2" xfId="39309" xr:uid="{00000000-0005-0000-0000-0000683B0000}"/>
    <cellStyle name="9 3 3 2 4 3" xfId="32172" xr:uid="{00000000-0005-0000-0000-0000693B0000}"/>
    <cellStyle name="9 3 4" xfId="983" xr:uid="{00000000-0005-0000-0000-00006A3B0000}"/>
    <cellStyle name="9 3 4 2" xfId="13135" xr:uid="{00000000-0005-0000-0000-00006B3B0000}"/>
    <cellStyle name="9 3 4 2 2" xfId="13660" xr:uid="{00000000-0005-0000-0000-00006C3B0000}"/>
    <cellStyle name="9 3 4 2 2 2" xfId="16029" xr:uid="{00000000-0005-0000-0000-00006D3B0000}"/>
    <cellStyle name="9 3 4 2 2 2 2" xfId="23188" xr:uid="{00000000-0005-0000-0000-00006E3B0000}"/>
    <cellStyle name="9 3 4 2 2 2 2 2" xfId="37503" xr:uid="{00000000-0005-0000-0000-00006F3B0000}"/>
    <cellStyle name="9 3 4 2 2 2 3" xfId="30344" xr:uid="{00000000-0005-0000-0000-0000703B0000}"/>
    <cellStyle name="9 3 4 2 2 3" xfId="18383" xr:uid="{00000000-0005-0000-0000-0000713B0000}"/>
    <cellStyle name="9 3 4 2 2 3 2" xfId="25520" xr:uid="{00000000-0005-0000-0000-0000723B0000}"/>
    <cellStyle name="9 3 4 2 2 3 2 2" xfId="39835" xr:uid="{00000000-0005-0000-0000-0000733B0000}"/>
    <cellStyle name="9 3 4 2 2 3 3" xfId="32698" xr:uid="{00000000-0005-0000-0000-0000743B0000}"/>
    <cellStyle name="9 3 4 2 2 4" xfId="19909" xr:uid="{00000000-0005-0000-0000-0000753B0000}"/>
    <cellStyle name="9 3 4 2 2 4 2" xfId="27046" xr:uid="{00000000-0005-0000-0000-0000763B0000}"/>
    <cellStyle name="9 3 4 2 2 4 2 2" xfId="41361" xr:uid="{00000000-0005-0000-0000-0000773B0000}"/>
    <cellStyle name="9 3 4 2 2 4 3" xfId="34224" xr:uid="{00000000-0005-0000-0000-0000783B0000}"/>
    <cellStyle name="9 3 4 2 2 5" xfId="21124" xr:uid="{00000000-0005-0000-0000-0000793B0000}"/>
    <cellStyle name="9 3 4 2 2 5 2" xfId="35439" xr:uid="{00000000-0005-0000-0000-00007A3B0000}"/>
    <cellStyle name="9 3 4 2 2 6" xfId="28261" xr:uid="{00000000-0005-0000-0000-00007B3B0000}"/>
    <cellStyle name="9 3 4 2 3" xfId="15504" xr:uid="{00000000-0005-0000-0000-00007C3B0000}"/>
    <cellStyle name="9 3 4 2 3 2" xfId="22663" xr:uid="{00000000-0005-0000-0000-00007D3B0000}"/>
    <cellStyle name="9 3 4 2 3 2 2" xfId="36978" xr:uid="{00000000-0005-0000-0000-00007E3B0000}"/>
    <cellStyle name="9 3 4 2 3 3" xfId="29819" xr:uid="{00000000-0005-0000-0000-00007F3B0000}"/>
    <cellStyle name="9 3 4 2 4" xfId="17858" xr:uid="{00000000-0005-0000-0000-0000803B0000}"/>
    <cellStyle name="9 3 4 2 4 2" xfId="24995" xr:uid="{00000000-0005-0000-0000-0000813B0000}"/>
    <cellStyle name="9 3 4 2 4 2 2" xfId="39310" xr:uid="{00000000-0005-0000-0000-0000823B0000}"/>
    <cellStyle name="9 3 4 2 4 3" xfId="32173" xr:uid="{00000000-0005-0000-0000-0000833B0000}"/>
    <cellStyle name="9 3 5" xfId="984" xr:uid="{00000000-0005-0000-0000-0000843B0000}"/>
    <cellStyle name="9 3 5 2" xfId="13136" xr:uid="{00000000-0005-0000-0000-0000853B0000}"/>
    <cellStyle name="9 3 5 2 2" xfId="13661" xr:uid="{00000000-0005-0000-0000-0000863B0000}"/>
    <cellStyle name="9 3 5 2 2 2" xfId="16030" xr:uid="{00000000-0005-0000-0000-0000873B0000}"/>
    <cellStyle name="9 3 5 2 2 2 2" xfId="23189" xr:uid="{00000000-0005-0000-0000-0000883B0000}"/>
    <cellStyle name="9 3 5 2 2 2 2 2" xfId="37504" xr:uid="{00000000-0005-0000-0000-0000893B0000}"/>
    <cellStyle name="9 3 5 2 2 2 3" xfId="30345" xr:uid="{00000000-0005-0000-0000-00008A3B0000}"/>
    <cellStyle name="9 3 5 2 2 3" xfId="18384" xr:uid="{00000000-0005-0000-0000-00008B3B0000}"/>
    <cellStyle name="9 3 5 2 2 3 2" xfId="25521" xr:uid="{00000000-0005-0000-0000-00008C3B0000}"/>
    <cellStyle name="9 3 5 2 2 3 2 2" xfId="39836" xr:uid="{00000000-0005-0000-0000-00008D3B0000}"/>
    <cellStyle name="9 3 5 2 2 3 3" xfId="32699" xr:uid="{00000000-0005-0000-0000-00008E3B0000}"/>
    <cellStyle name="9 3 5 2 2 4" xfId="19910" xr:uid="{00000000-0005-0000-0000-00008F3B0000}"/>
    <cellStyle name="9 3 5 2 2 4 2" xfId="27047" xr:uid="{00000000-0005-0000-0000-0000903B0000}"/>
    <cellStyle name="9 3 5 2 2 4 2 2" xfId="41362" xr:uid="{00000000-0005-0000-0000-0000913B0000}"/>
    <cellStyle name="9 3 5 2 2 4 3" xfId="34225" xr:uid="{00000000-0005-0000-0000-0000923B0000}"/>
    <cellStyle name="9 3 5 2 2 5" xfId="21125" xr:uid="{00000000-0005-0000-0000-0000933B0000}"/>
    <cellStyle name="9 3 5 2 2 5 2" xfId="35440" xr:uid="{00000000-0005-0000-0000-0000943B0000}"/>
    <cellStyle name="9 3 5 2 2 6" xfId="28262" xr:uid="{00000000-0005-0000-0000-0000953B0000}"/>
    <cellStyle name="9 3 5 2 3" xfId="15505" xr:uid="{00000000-0005-0000-0000-0000963B0000}"/>
    <cellStyle name="9 3 5 2 3 2" xfId="22664" xr:uid="{00000000-0005-0000-0000-0000973B0000}"/>
    <cellStyle name="9 3 5 2 3 2 2" xfId="36979" xr:uid="{00000000-0005-0000-0000-0000983B0000}"/>
    <cellStyle name="9 3 5 2 3 3" xfId="29820" xr:uid="{00000000-0005-0000-0000-0000993B0000}"/>
    <cellStyle name="9 3 5 2 4" xfId="17859" xr:uid="{00000000-0005-0000-0000-00009A3B0000}"/>
    <cellStyle name="9 3 5 2 4 2" xfId="24996" xr:uid="{00000000-0005-0000-0000-00009B3B0000}"/>
    <cellStyle name="9 3 5 2 4 2 2" xfId="39311" xr:uid="{00000000-0005-0000-0000-00009C3B0000}"/>
    <cellStyle name="9 3 5 2 4 3" xfId="32174" xr:uid="{00000000-0005-0000-0000-00009D3B0000}"/>
    <cellStyle name="9 3 6" xfId="13132" xr:uid="{00000000-0005-0000-0000-00009E3B0000}"/>
    <cellStyle name="9 3 6 2" xfId="14255" xr:uid="{00000000-0005-0000-0000-00009F3B0000}"/>
    <cellStyle name="9 3 6 2 2" xfId="16624" xr:uid="{00000000-0005-0000-0000-0000A03B0000}"/>
    <cellStyle name="9 3 6 2 2 2" xfId="23783" xr:uid="{00000000-0005-0000-0000-0000A13B0000}"/>
    <cellStyle name="9 3 6 2 2 2 2" xfId="38098" xr:uid="{00000000-0005-0000-0000-0000A23B0000}"/>
    <cellStyle name="9 3 6 2 2 3" xfId="30939" xr:uid="{00000000-0005-0000-0000-0000A33B0000}"/>
    <cellStyle name="9 3 6 2 3" xfId="18978" xr:uid="{00000000-0005-0000-0000-0000A43B0000}"/>
    <cellStyle name="9 3 6 2 3 2" xfId="26115" xr:uid="{00000000-0005-0000-0000-0000A53B0000}"/>
    <cellStyle name="9 3 6 2 3 2 2" xfId="40430" xr:uid="{00000000-0005-0000-0000-0000A63B0000}"/>
    <cellStyle name="9 3 6 2 3 3" xfId="33293" xr:uid="{00000000-0005-0000-0000-0000A73B0000}"/>
    <cellStyle name="9 3 6 2 4" xfId="20311" xr:uid="{00000000-0005-0000-0000-0000A83B0000}"/>
    <cellStyle name="9 3 6 2 4 2" xfId="27448" xr:uid="{00000000-0005-0000-0000-0000A93B0000}"/>
    <cellStyle name="9 3 6 2 4 2 2" xfId="41763" xr:uid="{00000000-0005-0000-0000-0000AA3B0000}"/>
    <cellStyle name="9 3 6 2 4 3" xfId="34626" xr:uid="{00000000-0005-0000-0000-0000AB3B0000}"/>
    <cellStyle name="9 3 6 2 5" xfId="21526" xr:uid="{00000000-0005-0000-0000-0000AC3B0000}"/>
    <cellStyle name="9 3 6 2 5 2" xfId="35841" xr:uid="{00000000-0005-0000-0000-0000AD3B0000}"/>
    <cellStyle name="9 3 6 2 6" xfId="28663" xr:uid="{00000000-0005-0000-0000-0000AE3B0000}"/>
    <cellStyle name="9 3 6 3" xfId="15501" xr:uid="{00000000-0005-0000-0000-0000AF3B0000}"/>
    <cellStyle name="9 3 6 3 2" xfId="22660" xr:uid="{00000000-0005-0000-0000-0000B03B0000}"/>
    <cellStyle name="9 3 6 3 2 2" xfId="36975" xr:uid="{00000000-0005-0000-0000-0000B13B0000}"/>
    <cellStyle name="9 3 6 3 3" xfId="29816" xr:uid="{00000000-0005-0000-0000-0000B23B0000}"/>
    <cellStyle name="9 3 6 4" xfId="17855" xr:uid="{00000000-0005-0000-0000-0000B33B0000}"/>
    <cellStyle name="9 3 6 4 2" xfId="24992" xr:uid="{00000000-0005-0000-0000-0000B43B0000}"/>
    <cellStyle name="9 3 6 4 2 2" xfId="39307" xr:uid="{00000000-0005-0000-0000-0000B53B0000}"/>
    <cellStyle name="9 3 6 4 3" xfId="32170" xr:uid="{00000000-0005-0000-0000-0000B63B0000}"/>
    <cellStyle name="9 4" xfId="12573" xr:uid="{00000000-0005-0000-0000-0000B73B0000}"/>
    <cellStyle name="9 4 2" xfId="14696" xr:uid="{00000000-0005-0000-0000-0000B83B0000}"/>
    <cellStyle name="9 4 2 2" xfId="17059" xr:uid="{00000000-0005-0000-0000-0000B93B0000}"/>
    <cellStyle name="9 4 2 2 2" xfId="24218" xr:uid="{00000000-0005-0000-0000-0000BA3B0000}"/>
    <cellStyle name="9 4 2 2 2 2" xfId="38533" xr:uid="{00000000-0005-0000-0000-0000BB3B0000}"/>
    <cellStyle name="9 4 2 2 3" xfId="31374" xr:uid="{00000000-0005-0000-0000-0000BC3B0000}"/>
    <cellStyle name="9 4 2 3" xfId="19413" xr:uid="{00000000-0005-0000-0000-0000BD3B0000}"/>
    <cellStyle name="9 4 2 3 2" xfId="26550" xr:uid="{00000000-0005-0000-0000-0000BE3B0000}"/>
    <cellStyle name="9 4 2 3 2 2" xfId="40865" xr:uid="{00000000-0005-0000-0000-0000BF3B0000}"/>
    <cellStyle name="9 4 2 3 3" xfId="33728" xr:uid="{00000000-0005-0000-0000-0000C03B0000}"/>
    <cellStyle name="9 4 2 4" xfId="20711" xr:uid="{00000000-0005-0000-0000-0000C13B0000}"/>
    <cellStyle name="9 4 2 4 2" xfId="27848" xr:uid="{00000000-0005-0000-0000-0000C23B0000}"/>
    <cellStyle name="9 4 2 4 2 2" xfId="42163" xr:uid="{00000000-0005-0000-0000-0000C33B0000}"/>
    <cellStyle name="9 4 2 4 3" xfId="35026" xr:uid="{00000000-0005-0000-0000-0000C43B0000}"/>
    <cellStyle name="9 4 3" xfId="13376" xr:uid="{00000000-0005-0000-0000-0000C53B0000}"/>
    <cellStyle name="9 4 3 2" xfId="15745" xr:uid="{00000000-0005-0000-0000-0000C63B0000}"/>
    <cellStyle name="9 4 3 2 2" xfId="22904" xr:uid="{00000000-0005-0000-0000-0000C73B0000}"/>
    <cellStyle name="9 4 3 2 2 2" xfId="37219" xr:uid="{00000000-0005-0000-0000-0000C83B0000}"/>
    <cellStyle name="9 4 3 2 3" xfId="30060" xr:uid="{00000000-0005-0000-0000-0000C93B0000}"/>
    <cellStyle name="9 4 3 3" xfId="18099" xr:uid="{00000000-0005-0000-0000-0000CA3B0000}"/>
    <cellStyle name="9 4 3 3 2" xfId="25236" xr:uid="{00000000-0005-0000-0000-0000CB3B0000}"/>
    <cellStyle name="9 4 3 3 2 2" xfId="39551" xr:uid="{00000000-0005-0000-0000-0000CC3B0000}"/>
    <cellStyle name="9 4 3 3 3" xfId="32414" xr:uid="{00000000-0005-0000-0000-0000CD3B0000}"/>
    <cellStyle name="9 4 3 4" xfId="19803" xr:uid="{00000000-0005-0000-0000-0000CE3B0000}"/>
    <cellStyle name="9 4 3 4 2" xfId="26940" xr:uid="{00000000-0005-0000-0000-0000CF3B0000}"/>
    <cellStyle name="9 4 3 4 2 2" xfId="41255" xr:uid="{00000000-0005-0000-0000-0000D03B0000}"/>
    <cellStyle name="9 4 3 4 3" xfId="34118" xr:uid="{00000000-0005-0000-0000-0000D13B0000}"/>
    <cellStyle name="9 4 3 5" xfId="21018" xr:uid="{00000000-0005-0000-0000-0000D23B0000}"/>
    <cellStyle name="9 4 3 5 2" xfId="35333" xr:uid="{00000000-0005-0000-0000-0000D33B0000}"/>
    <cellStyle name="9 4 3 6" xfId="28155" xr:uid="{00000000-0005-0000-0000-0000D43B0000}"/>
    <cellStyle name="9 4 4" xfId="19711" xr:uid="{00000000-0005-0000-0000-0000D53B0000}"/>
    <cellStyle name="9 4 4 2" xfId="26848" xr:uid="{00000000-0005-0000-0000-0000D63B0000}"/>
    <cellStyle name="9 4 4 2 2" xfId="41163" xr:uid="{00000000-0005-0000-0000-0000D73B0000}"/>
    <cellStyle name="9 4 4 3" xfId="34026" xr:uid="{00000000-0005-0000-0000-0000D83B0000}"/>
    <cellStyle name="9 5" xfId="42638" xr:uid="{00000000-0005-0000-0000-0000D93B0000}"/>
    <cellStyle name="9_5225402107005(1)" xfId="246" xr:uid="{00000000-0005-0000-0000-0000DA3B0000}"/>
    <cellStyle name="9_5225402107005(1) 2" xfId="985" xr:uid="{00000000-0005-0000-0000-0000DB3B0000}"/>
    <cellStyle name="9_5225402107005(1) 2 2" xfId="12586" xr:uid="{00000000-0005-0000-0000-0000DC3B0000}"/>
    <cellStyle name="9_5225402107005(1) 2 2 2" xfId="14709" xr:uid="{00000000-0005-0000-0000-0000DD3B0000}"/>
    <cellStyle name="9_5225402107005(1) 2 2 2 2" xfId="17072" xr:uid="{00000000-0005-0000-0000-0000DE3B0000}"/>
    <cellStyle name="9_5225402107005(1) 2 2 2 2 2" xfId="24231" xr:uid="{00000000-0005-0000-0000-0000DF3B0000}"/>
    <cellStyle name="9_5225402107005(1) 2 2 2 2 2 2" xfId="38546" xr:uid="{00000000-0005-0000-0000-0000E03B0000}"/>
    <cellStyle name="9_5225402107005(1) 2 2 2 2 3" xfId="31387" xr:uid="{00000000-0005-0000-0000-0000E13B0000}"/>
    <cellStyle name="9_5225402107005(1) 2 2 2 3" xfId="19426" xr:uid="{00000000-0005-0000-0000-0000E23B0000}"/>
    <cellStyle name="9_5225402107005(1) 2 2 2 3 2" xfId="26563" xr:uid="{00000000-0005-0000-0000-0000E33B0000}"/>
    <cellStyle name="9_5225402107005(1) 2 2 2 3 2 2" xfId="40878" xr:uid="{00000000-0005-0000-0000-0000E43B0000}"/>
    <cellStyle name="9_5225402107005(1) 2 2 2 3 3" xfId="33741" xr:uid="{00000000-0005-0000-0000-0000E53B0000}"/>
    <cellStyle name="9_5225402107005(1) 2 2 2 4" xfId="20724" xr:uid="{00000000-0005-0000-0000-0000E63B0000}"/>
    <cellStyle name="9_5225402107005(1) 2 2 2 4 2" xfId="27861" xr:uid="{00000000-0005-0000-0000-0000E73B0000}"/>
    <cellStyle name="9_5225402107005(1) 2 2 2 4 2 2" xfId="42176" xr:uid="{00000000-0005-0000-0000-0000E83B0000}"/>
    <cellStyle name="9_5225402107005(1) 2 2 2 4 3" xfId="35039" xr:uid="{00000000-0005-0000-0000-0000E93B0000}"/>
    <cellStyle name="9_5225402107005(1) 2 2 3" xfId="13921" xr:uid="{00000000-0005-0000-0000-0000EA3B0000}"/>
    <cellStyle name="9_5225402107005(1) 2 2 3 2" xfId="16290" xr:uid="{00000000-0005-0000-0000-0000EB3B0000}"/>
    <cellStyle name="9_5225402107005(1) 2 2 3 2 2" xfId="23449" xr:uid="{00000000-0005-0000-0000-0000EC3B0000}"/>
    <cellStyle name="9_5225402107005(1) 2 2 3 2 2 2" xfId="37764" xr:uid="{00000000-0005-0000-0000-0000ED3B0000}"/>
    <cellStyle name="9_5225402107005(1) 2 2 3 2 3" xfId="30605" xr:uid="{00000000-0005-0000-0000-0000EE3B0000}"/>
    <cellStyle name="9_5225402107005(1) 2 2 3 3" xfId="18644" xr:uid="{00000000-0005-0000-0000-0000EF3B0000}"/>
    <cellStyle name="9_5225402107005(1) 2 2 3 3 2" xfId="25781" xr:uid="{00000000-0005-0000-0000-0000F03B0000}"/>
    <cellStyle name="9_5225402107005(1) 2 2 3 3 2 2" xfId="40096" xr:uid="{00000000-0005-0000-0000-0000F13B0000}"/>
    <cellStyle name="9_5225402107005(1) 2 2 3 3 3" xfId="32959" xr:uid="{00000000-0005-0000-0000-0000F23B0000}"/>
    <cellStyle name="9_5225402107005(1) 2 2 3 4" xfId="20085" xr:uid="{00000000-0005-0000-0000-0000F33B0000}"/>
    <cellStyle name="9_5225402107005(1) 2 2 3 4 2" xfId="27222" xr:uid="{00000000-0005-0000-0000-0000F43B0000}"/>
    <cellStyle name="9_5225402107005(1) 2 2 3 4 2 2" xfId="41537" xr:uid="{00000000-0005-0000-0000-0000F53B0000}"/>
    <cellStyle name="9_5225402107005(1) 2 2 3 4 3" xfId="34400" xr:uid="{00000000-0005-0000-0000-0000F63B0000}"/>
    <cellStyle name="9_5225402107005(1) 2 2 3 5" xfId="21300" xr:uid="{00000000-0005-0000-0000-0000F73B0000}"/>
    <cellStyle name="9_5225402107005(1) 2 2 3 5 2" xfId="35615" xr:uid="{00000000-0005-0000-0000-0000F83B0000}"/>
    <cellStyle name="9_5225402107005(1) 2 2 3 6" xfId="28437" xr:uid="{00000000-0005-0000-0000-0000F93B0000}"/>
    <cellStyle name="9_5225402107005(1) 2 2 4" xfId="19724" xr:uid="{00000000-0005-0000-0000-0000FA3B0000}"/>
    <cellStyle name="9_5225402107005(1) 2 2 4 2" xfId="26861" xr:uid="{00000000-0005-0000-0000-0000FB3B0000}"/>
    <cellStyle name="9_5225402107005(1) 2 2 4 2 2" xfId="41176" xr:uid="{00000000-0005-0000-0000-0000FC3B0000}"/>
    <cellStyle name="9_5225402107005(1) 2 2 4 3" xfId="34039" xr:uid="{00000000-0005-0000-0000-0000FD3B0000}"/>
    <cellStyle name="9_5225402107005(1) 3" xfId="12574" xr:uid="{00000000-0005-0000-0000-0000FE3B0000}"/>
    <cellStyle name="9_5225402107005(1) 3 2" xfId="14697" xr:uid="{00000000-0005-0000-0000-0000FF3B0000}"/>
    <cellStyle name="9_5225402107005(1) 3 2 2" xfId="17060" xr:uid="{00000000-0005-0000-0000-0000003C0000}"/>
    <cellStyle name="9_5225402107005(1) 3 2 2 2" xfId="24219" xr:uid="{00000000-0005-0000-0000-0000013C0000}"/>
    <cellStyle name="9_5225402107005(1) 3 2 2 2 2" xfId="38534" xr:uid="{00000000-0005-0000-0000-0000023C0000}"/>
    <cellStyle name="9_5225402107005(1) 3 2 2 3" xfId="31375" xr:uid="{00000000-0005-0000-0000-0000033C0000}"/>
    <cellStyle name="9_5225402107005(1) 3 2 3" xfId="19414" xr:uid="{00000000-0005-0000-0000-0000043C0000}"/>
    <cellStyle name="9_5225402107005(1) 3 2 3 2" xfId="26551" xr:uid="{00000000-0005-0000-0000-0000053C0000}"/>
    <cellStyle name="9_5225402107005(1) 3 2 3 2 2" xfId="40866" xr:uid="{00000000-0005-0000-0000-0000063C0000}"/>
    <cellStyle name="9_5225402107005(1) 3 2 3 3" xfId="33729" xr:uid="{00000000-0005-0000-0000-0000073C0000}"/>
    <cellStyle name="9_5225402107005(1) 3 2 4" xfId="20712" xr:uid="{00000000-0005-0000-0000-0000083C0000}"/>
    <cellStyle name="9_5225402107005(1) 3 2 4 2" xfId="27849" xr:uid="{00000000-0005-0000-0000-0000093C0000}"/>
    <cellStyle name="9_5225402107005(1) 3 2 4 2 2" xfId="42164" xr:uid="{00000000-0005-0000-0000-00000A3C0000}"/>
    <cellStyle name="9_5225402107005(1) 3 2 4 3" xfId="35027" xr:uid="{00000000-0005-0000-0000-00000B3C0000}"/>
    <cellStyle name="9_5225402107005(1) 3 3" xfId="13626" xr:uid="{00000000-0005-0000-0000-00000C3C0000}"/>
    <cellStyle name="9_5225402107005(1) 3 3 2" xfId="15995" xr:uid="{00000000-0005-0000-0000-00000D3C0000}"/>
    <cellStyle name="9_5225402107005(1) 3 3 2 2" xfId="23154" xr:uid="{00000000-0005-0000-0000-00000E3C0000}"/>
    <cellStyle name="9_5225402107005(1) 3 3 2 2 2" xfId="37469" xr:uid="{00000000-0005-0000-0000-00000F3C0000}"/>
    <cellStyle name="9_5225402107005(1) 3 3 2 3" xfId="30310" xr:uid="{00000000-0005-0000-0000-0000103C0000}"/>
    <cellStyle name="9_5225402107005(1) 3 3 3" xfId="18349" xr:uid="{00000000-0005-0000-0000-0000113C0000}"/>
    <cellStyle name="9_5225402107005(1) 3 3 3 2" xfId="25486" xr:uid="{00000000-0005-0000-0000-0000123C0000}"/>
    <cellStyle name="9_5225402107005(1) 3 3 3 2 2" xfId="39801" xr:uid="{00000000-0005-0000-0000-0000133C0000}"/>
    <cellStyle name="9_5225402107005(1) 3 3 3 3" xfId="32664" xr:uid="{00000000-0005-0000-0000-0000143C0000}"/>
    <cellStyle name="9_5225402107005(1) 3 3 4" xfId="19875" xr:uid="{00000000-0005-0000-0000-0000153C0000}"/>
    <cellStyle name="9_5225402107005(1) 3 3 4 2" xfId="27012" xr:uid="{00000000-0005-0000-0000-0000163C0000}"/>
    <cellStyle name="9_5225402107005(1) 3 3 4 2 2" xfId="41327" xr:uid="{00000000-0005-0000-0000-0000173C0000}"/>
    <cellStyle name="9_5225402107005(1) 3 3 4 3" xfId="34190" xr:uid="{00000000-0005-0000-0000-0000183C0000}"/>
    <cellStyle name="9_5225402107005(1) 3 3 5" xfId="21090" xr:uid="{00000000-0005-0000-0000-0000193C0000}"/>
    <cellStyle name="9_5225402107005(1) 3 3 5 2" xfId="35405" xr:uid="{00000000-0005-0000-0000-00001A3C0000}"/>
    <cellStyle name="9_5225402107005(1) 3 3 6" xfId="28227" xr:uid="{00000000-0005-0000-0000-00001B3C0000}"/>
    <cellStyle name="9_5225402107005(1) 3 4" xfId="19712" xr:uid="{00000000-0005-0000-0000-00001C3C0000}"/>
    <cellStyle name="9_5225402107005(1) 3 4 2" xfId="26849" xr:uid="{00000000-0005-0000-0000-00001D3C0000}"/>
    <cellStyle name="9_5225402107005(1) 3 4 2 2" xfId="41164" xr:uid="{00000000-0005-0000-0000-00001E3C0000}"/>
    <cellStyle name="9_5225402107005(1) 3 4 3" xfId="34027" xr:uid="{00000000-0005-0000-0000-00001F3C0000}"/>
    <cellStyle name="9_5225402107005(1) 4" xfId="42639" xr:uid="{00000000-0005-0000-0000-0000203C0000}"/>
    <cellStyle name="9_DeckblattNeu" xfId="247" xr:uid="{00000000-0005-0000-0000-0000213C0000}"/>
    <cellStyle name="9_DeckblattNeu 2" xfId="986" xr:uid="{00000000-0005-0000-0000-0000223C0000}"/>
    <cellStyle name="9_DeckblattNeu 2 2" xfId="987" xr:uid="{00000000-0005-0000-0000-0000233C0000}"/>
    <cellStyle name="9_DeckblattNeu 2 2 2" xfId="988" xr:uid="{00000000-0005-0000-0000-0000243C0000}"/>
    <cellStyle name="9_DeckblattNeu 2 2 2 2" xfId="13140" xr:uid="{00000000-0005-0000-0000-0000253C0000}"/>
    <cellStyle name="9_DeckblattNeu 2 2 2 2 2" xfId="13394" xr:uid="{00000000-0005-0000-0000-0000263C0000}"/>
    <cellStyle name="9_DeckblattNeu 2 2 2 2 2 2" xfId="15763" xr:uid="{00000000-0005-0000-0000-0000273C0000}"/>
    <cellStyle name="9_DeckblattNeu 2 2 2 2 2 2 2" xfId="22922" xr:uid="{00000000-0005-0000-0000-0000283C0000}"/>
    <cellStyle name="9_DeckblattNeu 2 2 2 2 2 2 2 2" xfId="37237" xr:uid="{00000000-0005-0000-0000-0000293C0000}"/>
    <cellStyle name="9_DeckblattNeu 2 2 2 2 2 2 3" xfId="30078" xr:uid="{00000000-0005-0000-0000-00002A3C0000}"/>
    <cellStyle name="9_DeckblattNeu 2 2 2 2 2 3" xfId="18117" xr:uid="{00000000-0005-0000-0000-00002B3C0000}"/>
    <cellStyle name="9_DeckblattNeu 2 2 2 2 2 3 2" xfId="25254" xr:uid="{00000000-0005-0000-0000-00002C3C0000}"/>
    <cellStyle name="9_DeckblattNeu 2 2 2 2 2 3 2 2" xfId="39569" xr:uid="{00000000-0005-0000-0000-00002D3C0000}"/>
    <cellStyle name="9_DeckblattNeu 2 2 2 2 2 3 3" xfId="32432" xr:uid="{00000000-0005-0000-0000-00002E3C0000}"/>
    <cellStyle name="9_DeckblattNeu 2 2 2 2 2 4" xfId="19821" xr:uid="{00000000-0005-0000-0000-00002F3C0000}"/>
    <cellStyle name="9_DeckblattNeu 2 2 2 2 2 4 2" xfId="26958" xr:uid="{00000000-0005-0000-0000-0000303C0000}"/>
    <cellStyle name="9_DeckblattNeu 2 2 2 2 2 4 2 2" xfId="41273" xr:uid="{00000000-0005-0000-0000-0000313C0000}"/>
    <cellStyle name="9_DeckblattNeu 2 2 2 2 2 4 3" xfId="34136" xr:uid="{00000000-0005-0000-0000-0000323C0000}"/>
    <cellStyle name="9_DeckblattNeu 2 2 2 2 2 5" xfId="21036" xr:uid="{00000000-0005-0000-0000-0000333C0000}"/>
    <cellStyle name="9_DeckblattNeu 2 2 2 2 2 5 2" xfId="35351" xr:uid="{00000000-0005-0000-0000-0000343C0000}"/>
    <cellStyle name="9_DeckblattNeu 2 2 2 2 2 6" xfId="28173" xr:uid="{00000000-0005-0000-0000-0000353C0000}"/>
    <cellStyle name="9_DeckblattNeu 2 2 2 2 3" xfId="15509" xr:uid="{00000000-0005-0000-0000-0000363C0000}"/>
    <cellStyle name="9_DeckblattNeu 2 2 2 2 3 2" xfId="22668" xr:uid="{00000000-0005-0000-0000-0000373C0000}"/>
    <cellStyle name="9_DeckblattNeu 2 2 2 2 3 2 2" xfId="36983" xr:uid="{00000000-0005-0000-0000-0000383C0000}"/>
    <cellStyle name="9_DeckblattNeu 2 2 2 2 3 3" xfId="29824" xr:uid="{00000000-0005-0000-0000-0000393C0000}"/>
    <cellStyle name="9_DeckblattNeu 2 2 2 2 4" xfId="17863" xr:uid="{00000000-0005-0000-0000-00003A3C0000}"/>
    <cellStyle name="9_DeckblattNeu 2 2 2 2 4 2" xfId="25000" xr:uid="{00000000-0005-0000-0000-00003B3C0000}"/>
    <cellStyle name="9_DeckblattNeu 2 2 2 2 4 2 2" xfId="39315" xr:uid="{00000000-0005-0000-0000-00003C3C0000}"/>
    <cellStyle name="9_DeckblattNeu 2 2 2 2 4 3" xfId="32178" xr:uid="{00000000-0005-0000-0000-00003D3C0000}"/>
    <cellStyle name="9_DeckblattNeu 2 2 3" xfId="989" xr:uid="{00000000-0005-0000-0000-00003E3C0000}"/>
    <cellStyle name="9_DeckblattNeu 2 2 3 2" xfId="13141" xr:uid="{00000000-0005-0000-0000-00003F3C0000}"/>
    <cellStyle name="9_DeckblattNeu 2 2 3 2 2" xfId="13358" xr:uid="{00000000-0005-0000-0000-0000403C0000}"/>
    <cellStyle name="9_DeckblattNeu 2 2 3 2 2 2" xfId="15727" xr:uid="{00000000-0005-0000-0000-0000413C0000}"/>
    <cellStyle name="9_DeckblattNeu 2 2 3 2 2 2 2" xfId="22886" xr:uid="{00000000-0005-0000-0000-0000423C0000}"/>
    <cellStyle name="9_DeckblattNeu 2 2 3 2 2 2 2 2" xfId="37201" xr:uid="{00000000-0005-0000-0000-0000433C0000}"/>
    <cellStyle name="9_DeckblattNeu 2 2 3 2 2 2 3" xfId="30042" xr:uid="{00000000-0005-0000-0000-0000443C0000}"/>
    <cellStyle name="9_DeckblattNeu 2 2 3 2 2 3" xfId="18081" xr:uid="{00000000-0005-0000-0000-0000453C0000}"/>
    <cellStyle name="9_DeckblattNeu 2 2 3 2 2 3 2" xfId="25218" xr:uid="{00000000-0005-0000-0000-0000463C0000}"/>
    <cellStyle name="9_DeckblattNeu 2 2 3 2 2 3 2 2" xfId="39533" xr:uid="{00000000-0005-0000-0000-0000473C0000}"/>
    <cellStyle name="9_DeckblattNeu 2 2 3 2 2 3 3" xfId="32396" xr:uid="{00000000-0005-0000-0000-0000483C0000}"/>
    <cellStyle name="9_DeckblattNeu 2 2 3 2 2 4" xfId="19785" xr:uid="{00000000-0005-0000-0000-0000493C0000}"/>
    <cellStyle name="9_DeckblattNeu 2 2 3 2 2 4 2" xfId="26922" xr:uid="{00000000-0005-0000-0000-00004A3C0000}"/>
    <cellStyle name="9_DeckblattNeu 2 2 3 2 2 4 2 2" xfId="41237" xr:uid="{00000000-0005-0000-0000-00004B3C0000}"/>
    <cellStyle name="9_DeckblattNeu 2 2 3 2 2 4 3" xfId="34100" xr:uid="{00000000-0005-0000-0000-00004C3C0000}"/>
    <cellStyle name="9_DeckblattNeu 2 2 3 2 2 5" xfId="21000" xr:uid="{00000000-0005-0000-0000-00004D3C0000}"/>
    <cellStyle name="9_DeckblattNeu 2 2 3 2 2 5 2" xfId="35315" xr:uid="{00000000-0005-0000-0000-00004E3C0000}"/>
    <cellStyle name="9_DeckblattNeu 2 2 3 2 2 6" xfId="28137" xr:uid="{00000000-0005-0000-0000-00004F3C0000}"/>
    <cellStyle name="9_DeckblattNeu 2 2 3 2 3" xfId="15510" xr:uid="{00000000-0005-0000-0000-0000503C0000}"/>
    <cellStyle name="9_DeckblattNeu 2 2 3 2 3 2" xfId="22669" xr:uid="{00000000-0005-0000-0000-0000513C0000}"/>
    <cellStyle name="9_DeckblattNeu 2 2 3 2 3 2 2" xfId="36984" xr:uid="{00000000-0005-0000-0000-0000523C0000}"/>
    <cellStyle name="9_DeckblattNeu 2 2 3 2 3 3" xfId="29825" xr:uid="{00000000-0005-0000-0000-0000533C0000}"/>
    <cellStyle name="9_DeckblattNeu 2 2 3 2 4" xfId="17864" xr:uid="{00000000-0005-0000-0000-0000543C0000}"/>
    <cellStyle name="9_DeckblattNeu 2 2 3 2 4 2" xfId="25001" xr:uid="{00000000-0005-0000-0000-0000553C0000}"/>
    <cellStyle name="9_DeckblattNeu 2 2 3 2 4 2 2" xfId="39316" xr:uid="{00000000-0005-0000-0000-0000563C0000}"/>
    <cellStyle name="9_DeckblattNeu 2 2 3 2 4 3" xfId="32179" xr:uid="{00000000-0005-0000-0000-0000573C0000}"/>
    <cellStyle name="9_DeckblattNeu 2 2 4" xfId="990" xr:uid="{00000000-0005-0000-0000-0000583C0000}"/>
    <cellStyle name="9_DeckblattNeu 2 2 4 2" xfId="13142" xr:uid="{00000000-0005-0000-0000-0000593C0000}"/>
    <cellStyle name="9_DeckblattNeu 2 2 4 2 2" xfId="13775" xr:uid="{00000000-0005-0000-0000-00005A3C0000}"/>
    <cellStyle name="9_DeckblattNeu 2 2 4 2 2 2" xfId="16144" xr:uid="{00000000-0005-0000-0000-00005B3C0000}"/>
    <cellStyle name="9_DeckblattNeu 2 2 4 2 2 2 2" xfId="23303" xr:uid="{00000000-0005-0000-0000-00005C3C0000}"/>
    <cellStyle name="9_DeckblattNeu 2 2 4 2 2 2 2 2" xfId="37618" xr:uid="{00000000-0005-0000-0000-00005D3C0000}"/>
    <cellStyle name="9_DeckblattNeu 2 2 4 2 2 2 3" xfId="30459" xr:uid="{00000000-0005-0000-0000-00005E3C0000}"/>
    <cellStyle name="9_DeckblattNeu 2 2 4 2 2 3" xfId="18498" xr:uid="{00000000-0005-0000-0000-00005F3C0000}"/>
    <cellStyle name="9_DeckblattNeu 2 2 4 2 2 3 2" xfId="25635" xr:uid="{00000000-0005-0000-0000-0000603C0000}"/>
    <cellStyle name="9_DeckblattNeu 2 2 4 2 2 3 2 2" xfId="39950" xr:uid="{00000000-0005-0000-0000-0000613C0000}"/>
    <cellStyle name="9_DeckblattNeu 2 2 4 2 2 3 3" xfId="32813" xr:uid="{00000000-0005-0000-0000-0000623C0000}"/>
    <cellStyle name="9_DeckblattNeu 2 2 4 2 2 4" xfId="20023" xr:uid="{00000000-0005-0000-0000-0000633C0000}"/>
    <cellStyle name="9_DeckblattNeu 2 2 4 2 2 4 2" xfId="27160" xr:uid="{00000000-0005-0000-0000-0000643C0000}"/>
    <cellStyle name="9_DeckblattNeu 2 2 4 2 2 4 2 2" xfId="41475" xr:uid="{00000000-0005-0000-0000-0000653C0000}"/>
    <cellStyle name="9_DeckblattNeu 2 2 4 2 2 4 3" xfId="34338" xr:uid="{00000000-0005-0000-0000-0000663C0000}"/>
    <cellStyle name="9_DeckblattNeu 2 2 4 2 2 5" xfId="21238" xr:uid="{00000000-0005-0000-0000-0000673C0000}"/>
    <cellStyle name="9_DeckblattNeu 2 2 4 2 2 5 2" xfId="35553" xr:uid="{00000000-0005-0000-0000-0000683C0000}"/>
    <cellStyle name="9_DeckblattNeu 2 2 4 2 2 6" xfId="28375" xr:uid="{00000000-0005-0000-0000-0000693C0000}"/>
    <cellStyle name="9_DeckblattNeu 2 2 4 2 3" xfId="15511" xr:uid="{00000000-0005-0000-0000-00006A3C0000}"/>
    <cellStyle name="9_DeckblattNeu 2 2 4 2 3 2" xfId="22670" xr:uid="{00000000-0005-0000-0000-00006B3C0000}"/>
    <cellStyle name="9_DeckblattNeu 2 2 4 2 3 2 2" xfId="36985" xr:uid="{00000000-0005-0000-0000-00006C3C0000}"/>
    <cellStyle name="9_DeckblattNeu 2 2 4 2 3 3" xfId="29826" xr:uid="{00000000-0005-0000-0000-00006D3C0000}"/>
    <cellStyle name="9_DeckblattNeu 2 2 4 2 4" xfId="17865" xr:uid="{00000000-0005-0000-0000-00006E3C0000}"/>
    <cellStyle name="9_DeckblattNeu 2 2 4 2 4 2" xfId="25002" xr:uid="{00000000-0005-0000-0000-00006F3C0000}"/>
    <cellStyle name="9_DeckblattNeu 2 2 4 2 4 2 2" xfId="39317" xr:uid="{00000000-0005-0000-0000-0000703C0000}"/>
    <cellStyle name="9_DeckblattNeu 2 2 4 2 4 3" xfId="32180" xr:uid="{00000000-0005-0000-0000-0000713C0000}"/>
    <cellStyle name="9_DeckblattNeu 2 2 5" xfId="991" xr:uid="{00000000-0005-0000-0000-0000723C0000}"/>
    <cellStyle name="9_DeckblattNeu 2 2 5 2" xfId="13143" xr:uid="{00000000-0005-0000-0000-0000733C0000}"/>
    <cellStyle name="9_DeckblattNeu 2 2 5 2 2" xfId="14672" xr:uid="{00000000-0005-0000-0000-0000743C0000}"/>
    <cellStyle name="9_DeckblattNeu 2 2 5 2 2 2" xfId="17035" xr:uid="{00000000-0005-0000-0000-0000753C0000}"/>
    <cellStyle name="9_DeckblattNeu 2 2 5 2 2 2 2" xfId="24194" xr:uid="{00000000-0005-0000-0000-0000763C0000}"/>
    <cellStyle name="9_DeckblattNeu 2 2 5 2 2 2 2 2" xfId="38509" xr:uid="{00000000-0005-0000-0000-0000773C0000}"/>
    <cellStyle name="9_DeckblattNeu 2 2 5 2 2 2 3" xfId="31350" xr:uid="{00000000-0005-0000-0000-0000783C0000}"/>
    <cellStyle name="9_DeckblattNeu 2 2 5 2 2 3" xfId="19389" xr:uid="{00000000-0005-0000-0000-0000793C0000}"/>
    <cellStyle name="9_DeckblattNeu 2 2 5 2 2 3 2" xfId="26526" xr:uid="{00000000-0005-0000-0000-00007A3C0000}"/>
    <cellStyle name="9_DeckblattNeu 2 2 5 2 2 3 2 2" xfId="40841" xr:uid="{00000000-0005-0000-0000-00007B3C0000}"/>
    <cellStyle name="9_DeckblattNeu 2 2 5 2 2 3 3" xfId="33704" xr:uid="{00000000-0005-0000-0000-00007C3C0000}"/>
    <cellStyle name="9_DeckblattNeu 2 2 5 2 2 4" xfId="20687" xr:uid="{00000000-0005-0000-0000-00007D3C0000}"/>
    <cellStyle name="9_DeckblattNeu 2 2 5 2 2 4 2" xfId="27824" xr:uid="{00000000-0005-0000-0000-00007E3C0000}"/>
    <cellStyle name="9_DeckblattNeu 2 2 5 2 2 4 2 2" xfId="42139" xr:uid="{00000000-0005-0000-0000-00007F3C0000}"/>
    <cellStyle name="9_DeckblattNeu 2 2 5 2 2 4 3" xfId="35002" xr:uid="{00000000-0005-0000-0000-0000803C0000}"/>
    <cellStyle name="9_DeckblattNeu 2 2 5 2 2 5" xfId="21902" xr:uid="{00000000-0005-0000-0000-0000813C0000}"/>
    <cellStyle name="9_DeckblattNeu 2 2 5 2 2 5 2" xfId="36217" xr:uid="{00000000-0005-0000-0000-0000823C0000}"/>
    <cellStyle name="9_DeckblattNeu 2 2 5 2 2 6" xfId="29039" xr:uid="{00000000-0005-0000-0000-0000833C0000}"/>
    <cellStyle name="9_DeckblattNeu 2 2 5 2 3" xfId="15512" xr:uid="{00000000-0005-0000-0000-0000843C0000}"/>
    <cellStyle name="9_DeckblattNeu 2 2 5 2 3 2" xfId="22671" xr:uid="{00000000-0005-0000-0000-0000853C0000}"/>
    <cellStyle name="9_DeckblattNeu 2 2 5 2 3 2 2" xfId="36986" xr:uid="{00000000-0005-0000-0000-0000863C0000}"/>
    <cellStyle name="9_DeckblattNeu 2 2 5 2 3 3" xfId="29827" xr:uid="{00000000-0005-0000-0000-0000873C0000}"/>
    <cellStyle name="9_DeckblattNeu 2 2 5 2 4" xfId="17866" xr:uid="{00000000-0005-0000-0000-0000883C0000}"/>
    <cellStyle name="9_DeckblattNeu 2 2 5 2 4 2" xfId="25003" xr:uid="{00000000-0005-0000-0000-0000893C0000}"/>
    <cellStyle name="9_DeckblattNeu 2 2 5 2 4 2 2" xfId="39318" xr:uid="{00000000-0005-0000-0000-00008A3C0000}"/>
    <cellStyle name="9_DeckblattNeu 2 2 5 2 4 3" xfId="32181" xr:uid="{00000000-0005-0000-0000-00008B3C0000}"/>
    <cellStyle name="9_DeckblattNeu 2 2 6" xfId="13139" xr:uid="{00000000-0005-0000-0000-00008C3C0000}"/>
    <cellStyle name="9_DeckblattNeu 2 2 6 2" xfId="14438" xr:uid="{00000000-0005-0000-0000-00008D3C0000}"/>
    <cellStyle name="9_DeckblattNeu 2 2 6 2 2" xfId="16807" xr:uid="{00000000-0005-0000-0000-00008E3C0000}"/>
    <cellStyle name="9_DeckblattNeu 2 2 6 2 2 2" xfId="23966" xr:uid="{00000000-0005-0000-0000-00008F3C0000}"/>
    <cellStyle name="9_DeckblattNeu 2 2 6 2 2 2 2" xfId="38281" xr:uid="{00000000-0005-0000-0000-0000903C0000}"/>
    <cellStyle name="9_DeckblattNeu 2 2 6 2 2 3" xfId="31122" xr:uid="{00000000-0005-0000-0000-0000913C0000}"/>
    <cellStyle name="9_DeckblattNeu 2 2 6 2 3" xfId="19161" xr:uid="{00000000-0005-0000-0000-0000923C0000}"/>
    <cellStyle name="9_DeckblattNeu 2 2 6 2 3 2" xfId="26298" xr:uid="{00000000-0005-0000-0000-0000933C0000}"/>
    <cellStyle name="9_DeckblattNeu 2 2 6 2 3 2 2" xfId="40613" xr:uid="{00000000-0005-0000-0000-0000943C0000}"/>
    <cellStyle name="9_DeckblattNeu 2 2 6 2 3 3" xfId="33476" xr:uid="{00000000-0005-0000-0000-0000953C0000}"/>
    <cellStyle name="9_DeckblattNeu 2 2 6 2 4" xfId="20481" xr:uid="{00000000-0005-0000-0000-0000963C0000}"/>
    <cellStyle name="9_DeckblattNeu 2 2 6 2 4 2" xfId="27618" xr:uid="{00000000-0005-0000-0000-0000973C0000}"/>
    <cellStyle name="9_DeckblattNeu 2 2 6 2 4 2 2" xfId="41933" xr:uid="{00000000-0005-0000-0000-0000983C0000}"/>
    <cellStyle name="9_DeckblattNeu 2 2 6 2 4 3" xfId="34796" xr:uid="{00000000-0005-0000-0000-0000993C0000}"/>
    <cellStyle name="9_DeckblattNeu 2 2 6 2 5" xfId="21696" xr:uid="{00000000-0005-0000-0000-00009A3C0000}"/>
    <cellStyle name="9_DeckblattNeu 2 2 6 2 5 2" xfId="36011" xr:uid="{00000000-0005-0000-0000-00009B3C0000}"/>
    <cellStyle name="9_DeckblattNeu 2 2 6 2 6" xfId="28833" xr:uid="{00000000-0005-0000-0000-00009C3C0000}"/>
    <cellStyle name="9_DeckblattNeu 2 2 6 3" xfId="15508" xr:uid="{00000000-0005-0000-0000-00009D3C0000}"/>
    <cellStyle name="9_DeckblattNeu 2 2 6 3 2" xfId="22667" xr:uid="{00000000-0005-0000-0000-00009E3C0000}"/>
    <cellStyle name="9_DeckblattNeu 2 2 6 3 2 2" xfId="36982" xr:uid="{00000000-0005-0000-0000-00009F3C0000}"/>
    <cellStyle name="9_DeckblattNeu 2 2 6 3 3" xfId="29823" xr:uid="{00000000-0005-0000-0000-0000A03C0000}"/>
    <cellStyle name="9_DeckblattNeu 2 2 6 4" xfId="17862" xr:uid="{00000000-0005-0000-0000-0000A13C0000}"/>
    <cellStyle name="9_DeckblattNeu 2 2 6 4 2" xfId="24999" xr:uid="{00000000-0005-0000-0000-0000A23C0000}"/>
    <cellStyle name="9_DeckblattNeu 2 2 6 4 2 2" xfId="39314" xr:uid="{00000000-0005-0000-0000-0000A33C0000}"/>
    <cellStyle name="9_DeckblattNeu 2 2 6 4 3" xfId="32177" xr:uid="{00000000-0005-0000-0000-0000A43C0000}"/>
    <cellStyle name="9_DeckblattNeu 2 3" xfId="992" xr:uid="{00000000-0005-0000-0000-0000A53C0000}"/>
    <cellStyle name="9_DeckblattNeu 2 3 2" xfId="13144" xr:uid="{00000000-0005-0000-0000-0000A63C0000}"/>
    <cellStyle name="9_DeckblattNeu 2 3 2 2" xfId="13918" xr:uid="{00000000-0005-0000-0000-0000A73C0000}"/>
    <cellStyle name="9_DeckblattNeu 2 3 2 2 2" xfId="16287" xr:uid="{00000000-0005-0000-0000-0000A83C0000}"/>
    <cellStyle name="9_DeckblattNeu 2 3 2 2 2 2" xfId="23446" xr:uid="{00000000-0005-0000-0000-0000A93C0000}"/>
    <cellStyle name="9_DeckblattNeu 2 3 2 2 2 2 2" xfId="37761" xr:uid="{00000000-0005-0000-0000-0000AA3C0000}"/>
    <cellStyle name="9_DeckblattNeu 2 3 2 2 2 3" xfId="30602" xr:uid="{00000000-0005-0000-0000-0000AB3C0000}"/>
    <cellStyle name="9_DeckblattNeu 2 3 2 2 3" xfId="18641" xr:uid="{00000000-0005-0000-0000-0000AC3C0000}"/>
    <cellStyle name="9_DeckblattNeu 2 3 2 2 3 2" xfId="25778" xr:uid="{00000000-0005-0000-0000-0000AD3C0000}"/>
    <cellStyle name="9_DeckblattNeu 2 3 2 2 3 2 2" xfId="40093" xr:uid="{00000000-0005-0000-0000-0000AE3C0000}"/>
    <cellStyle name="9_DeckblattNeu 2 3 2 2 3 3" xfId="32956" xr:uid="{00000000-0005-0000-0000-0000AF3C0000}"/>
    <cellStyle name="9_DeckblattNeu 2 3 2 2 4" xfId="20082" xr:uid="{00000000-0005-0000-0000-0000B03C0000}"/>
    <cellStyle name="9_DeckblattNeu 2 3 2 2 4 2" xfId="27219" xr:uid="{00000000-0005-0000-0000-0000B13C0000}"/>
    <cellStyle name="9_DeckblattNeu 2 3 2 2 4 2 2" xfId="41534" xr:uid="{00000000-0005-0000-0000-0000B23C0000}"/>
    <cellStyle name="9_DeckblattNeu 2 3 2 2 4 3" xfId="34397" xr:uid="{00000000-0005-0000-0000-0000B33C0000}"/>
    <cellStyle name="9_DeckblattNeu 2 3 2 2 5" xfId="21297" xr:uid="{00000000-0005-0000-0000-0000B43C0000}"/>
    <cellStyle name="9_DeckblattNeu 2 3 2 2 5 2" xfId="35612" xr:uid="{00000000-0005-0000-0000-0000B53C0000}"/>
    <cellStyle name="9_DeckblattNeu 2 3 2 2 6" xfId="28434" xr:uid="{00000000-0005-0000-0000-0000B63C0000}"/>
    <cellStyle name="9_DeckblattNeu 2 3 2 3" xfId="15513" xr:uid="{00000000-0005-0000-0000-0000B73C0000}"/>
    <cellStyle name="9_DeckblattNeu 2 3 2 3 2" xfId="22672" xr:uid="{00000000-0005-0000-0000-0000B83C0000}"/>
    <cellStyle name="9_DeckblattNeu 2 3 2 3 2 2" xfId="36987" xr:uid="{00000000-0005-0000-0000-0000B93C0000}"/>
    <cellStyle name="9_DeckblattNeu 2 3 2 3 3" xfId="29828" xr:uid="{00000000-0005-0000-0000-0000BA3C0000}"/>
    <cellStyle name="9_DeckblattNeu 2 3 2 4" xfId="17867" xr:uid="{00000000-0005-0000-0000-0000BB3C0000}"/>
    <cellStyle name="9_DeckblattNeu 2 3 2 4 2" xfId="25004" xr:uid="{00000000-0005-0000-0000-0000BC3C0000}"/>
    <cellStyle name="9_DeckblattNeu 2 3 2 4 2 2" xfId="39319" xr:uid="{00000000-0005-0000-0000-0000BD3C0000}"/>
    <cellStyle name="9_DeckblattNeu 2 3 2 4 3" xfId="32182" xr:uid="{00000000-0005-0000-0000-0000BE3C0000}"/>
    <cellStyle name="9_DeckblattNeu 2 4" xfId="993" xr:uid="{00000000-0005-0000-0000-0000BF3C0000}"/>
    <cellStyle name="9_DeckblattNeu 2 4 2" xfId="13145" xr:uid="{00000000-0005-0000-0000-0000C03C0000}"/>
    <cellStyle name="9_DeckblattNeu 2 4 2 2" xfId="13781" xr:uid="{00000000-0005-0000-0000-0000C13C0000}"/>
    <cellStyle name="9_DeckblattNeu 2 4 2 2 2" xfId="16150" xr:uid="{00000000-0005-0000-0000-0000C23C0000}"/>
    <cellStyle name="9_DeckblattNeu 2 4 2 2 2 2" xfId="23309" xr:uid="{00000000-0005-0000-0000-0000C33C0000}"/>
    <cellStyle name="9_DeckblattNeu 2 4 2 2 2 2 2" xfId="37624" xr:uid="{00000000-0005-0000-0000-0000C43C0000}"/>
    <cellStyle name="9_DeckblattNeu 2 4 2 2 2 3" xfId="30465" xr:uid="{00000000-0005-0000-0000-0000C53C0000}"/>
    <cellStyle name="9_DeckblattNeu 2 4 2 2 3" xfId="18504" xr:uid="{00000000-0005-0000-0000-0000C63C0000}"/>
    <cellStyle name="9_DeckblattNeu 2 4 2 2 3 2" xfId="25641" xr:uid="{00000000-0005-0000-0000-0000C73C0000}"/>
    <cellStyle name="9_DeckblattNeu 2 4 2 2 3 2 2" xfId="39956" xr:uid="{00000000-0005-0000-0000-0000C83C0000}"/>
    <cellStyle name="9_DeckblattNeu 2 4 2 2 3 3" xfId="32819" xr:uid="{00000000-0005-0000-0000-0000C93C0000}"/>
    <cellStyle name="9_DeckblattNeu 2 4 2 2 4" xfId="20029" xr:uid="{00000000-0005-0000-0000-0000CA3C0000}"/>
    <cellStyle name="9_DeckblattNeu 2 4 2 2 4 2" xfId="27166" xr:uid="{00000000-0005-0000-0000-0000CB3C0000}"/>
    <cellStyle name="9_DeckblattNeu 2 4 2 2 4 2 2" xfId="41481" xr:uid="{00000000-0005-0000-0000-0000CC3C0000}"/>
    <cellStyle name="9_DeckblattNeu 2 4 2 2 4 3" xfId="34344" xr:uid="{00000000-0005-0000-0000-0000CD3C0000}"/>
    <cellStyle name="9_DeckblattNeu 2 4 2 2 5" xfId="21244" xr:uid="{00000000-0005-0000-0000-0000CE3C0000}"/>
    <cellStyle name="9_DeckblattNeu 2 4 2 2 5 2" xfId="35559" xr:uid="{00000000-0005-0000-0000-0000CF3C0000}"/>
    <cellStyle name="9_DeckblattNeu 2 4 2 2 6" xfId="28381" xr:uid="{00000000-0005-0000-0000-0000D03C0000}"/>
    <cellStyle name="9_DeckblattNeu 2 4 2 3" xfId="15514" xr:uid="{00000000-0005-0000-0000-0000D13C0000}"/>
    <cellStyle name="9_DeckblattNeu 2 4 2 3 2" xfId="22673" xr:uid="{00000000-0005-0000-0000-0000D23C0000}"/>
    <cellStyle name="9_DeckblattNeu 2 4 2 3 2 2" xfId="36988" xr:uid="{00000000-0005-0000-0000-0000D33C0000}"/>
    <cellStyle name="9_DeckblattNeu 2 4 2 3 3" xfId="29829" xr:uid="{00000000-0005-0000-0000-0000D43C0000}"/>
    <cellStyle name="9_DeckblattNeu 2 4 2 4" xfId="17868" xr:uid="{00000000-0005-0000-0000-0000D53C0000}"/>
    <cellStyle name="9_DeckblattNeu 2 4 2 4 2" xfId="25005" xr:uid="{00000000-0005-0000-0000-0000D63C0000}"/>
    <cellStyle name="9_DeckblattNeu 2 4 2 4 2 2" xfId="39320" xr:uid="{00000000-0005-0000-0000-0000D73C0000}"/>
    <cellStyle name="9_DeckblattNeu 2 4 2 4 3" xfId="32183" xr:uid="{00000000-0005-0000-0000-0000D83C0000}"/>
    <cellStyle name="9_DeckblattNeu 2 5" xfId="994" xr:uid="{00000000-0005-0000-0000-0000D93C0000}"/>
    <cellStyle name="9_DeckblattNeu 2 5 2" xfId="13146" xr:uid="{00000000-0005-0000-0000-0000DA3C0000}"/>
    <cellStyle name="9_DeckblattNeu 2 5 2 2" xfId="14384" xr:uid="{00000000-0005-0000-0000-0000DB3C0000}"/>
    <cellStyle name="9_DeckblattNeu 2 5 2 2 2" xfId="16753" xr:uid="{00000000-0005-0000-0000-0000DC3C0000}"/>
    <cellStyle name="9_DeckblattNeu 2 5 2 2 2 2" xfId="23912" xr:uid="{00000000-0005-0000-0000-0000DD3C0000}"/>
    <cellStyle name="9_DeckblattNeu 2 5 2 2 2 2 2" xfId="38227" xr:uid="{00000000-0005-0000-0000-0000DE3C0000}"/>
    <cellStyle name="9_DeckblattNeu 2 5 2 2 2 3" xfId="31068" xr:uid="{00000000-0005-0000-0000-0000DF3C0000}"/>
    <cellStyle name="9_DeckblattNeu 2 5 2 2 3" xfId="19107" xr:uid="{00000000-0005-0000-0000-0000E03C0000}"/>
    <cellStyle name="9_DeckblattNeu 2 5 2 2 3 2" xfId="26244" xr:uid="{00000000-0005-0000-0000-0000E13C0000}"/>
    <cellStyle name="9_DeckblattNeu 2 5 2 2 3 2 2" xfId="40559" xr:uid="{00000000-0005-0000-0000-0000E23C0000}"/>
    <cellStyle name="9_DeckblattNeu 2 5 2 2 3 3" xfId="33422" xr:uid="{00000000-0005-0000-0000-0000E33C0000}"/>
    <cellStyle name="9_DeckblattNeu 2 5 2 2 4" xfId="20440" xr:uid="{00000000-0005-0000-0000-0000E43C0000}"/>
    <cellStyle name="9_DeckblattNeu 2 5 2 2 4 2" xfId="27577" xr:uid="{00000000-0005-0000-0000-0000E53C0000}"/>
    <cellStyle name="9_DeckblattNeu 2 5 2 2 4 2 2" xfId="41892" xr:uid="{00000000-0005-0000-0000-0000E63C0000}"/>
    <cellStyle name="9_DeckblattNeu 2 5 2 2 4 3" xfId="34755" xr:uid="{00000000-0005-0000-0000-0000E73C0000}"/>
    <cellStyle name="9_DeckblattNeu 2 5 2 2 5" xfId="21655" xr:uid="{00000000-0005-0000-0000-0000E83C0000}"/>
    <cellStyle name="9_DeckblattNeu 2 5 2 2 5 2" xfId="35970" xr:uid="{00000000-0005-0000-0000-0000E93C0000}"/>
    <cellStyle name="9_DeckblattNeu 2 5 2 2 6" xfId="28792" xr:uid="{00000000-0005-0000-0000-0000EA3C0000}"/>
    <cellStyle name="9_DeckblattNeu 2 5 2 3" xfId="15515" xr:uid="{00000000-0005-0000-0000-0000EB3C0000}"/>
    <cellStyle name="9_DeckblattNeu 2 5 2 3 2" xfId="22674" xr:uid="{00000000-0005-0000-0000-0000EC3C0000}"/>
    <cellStyle name="9_DeckblattNeu 2 5 2 3 2 2" xfId="36989" xr:uid="{00000000-0005-0000-0000-0000ED3C0000}"/>
    <cellStyle name="9_DeckblattNeu 2 5 2 3 3" xfId="29830" xr:uid="{00000000-0005-0000-0000-0000EE3C0000}"/>
    <cellStyle name="9_DeckblattNeu 2 5 2 4" xfId="17869" xr:uid="{00000000-0005-0000-0000-0000EF3C0000}"/>
    <cellStyle name="9_DeckblattNeu 2 5 2 4 2" xfId="25006" xr:uid="{00000000-0005-0000-0000-0000F03C0000}"/>
    <cellStyle name="9_DeckblattNeu 2 5 2 4 2 2" xfId="39321" xr:uid="{00000000-0005-0000-0000-0000F13C0000}"/>
    <cellStyle name="9_DeckblattNeu 2 5 2 4 3" xfId="32184" xr:uid="{00000000-0005-0000-0000-0000F23C0000}"/>
    <cellStyle name="9_DeckblattNeu 2 6" xfId="995" xr:uid="{00000000-0005-0000-0000-0000F33C0000}"/>
    <cellStyle name="9_DeckblattNeu 2 6 2" xfId="13147" xr:uid="{00000000-0005-0000-0000-0000F43C0000}"/>
    <cellStyle name="9_DeckblattNeu 2 6 2 2" xfId="14671" xr:uid="{00000000-0005-0000-0000-0000F53C0000}"/>
    <cellStyle name="9_DeckblattNeu 2 6 2 2 2" xfId="17034" xr:uid="{00000000-0005-0000-0000-0000F63C0000}"/>
    <cellStyle name="9_DeckblattNeu 2 6 2 2 2 2" xfId="24193" xr:uid="{00000000-0005-0000-0000-0000F73C0000}"/>
    <cellStyle name="9_DeckblattNeu 2 6 2 2 2 2 2" xfId="38508" xr:uid="{00000000-0005-0000-0000-0000F83C0000}"/>
    <cellStyle name="9_DeckblattNeu 2 6 2 2 2 3" xfId="31349" xr:uid="{00000000-0005-0000-0000-0000F93C0000}"/>
    <cellStyle name="9_DeckblattNeu 2 6 2 2 3" xfId="19388" xr:uid="{00000000-0005-0000-0000-0000FA3C0000}"/>
    <cellStyle name="9_DeckblattNeu 2 6 2 2 3 2" xfId="26525" xr:uid="{00000000-0005-0000-0000-0000FB3C0000}"/>
    <cellStyle name="9_DeckblattNeu 2 6 2 2 3 2 2" xfId="40840" xr:uid="{00000000-0005-0000-0000-0000FC3C0000}"/>
    <cellStyle name="9_DeckblattNeu 2 6 2 2 3 3" xfId="33703" xr:uid="{00000000-0005-0000-0000-0000FD3C0000}"/>
    <cellStyle name="9_DeckblattNeu 2 6 2 2 4" xfId="20686" xr:uid="{00000000-0005-0000-0000-0000FE3C0000}"/>
    <cellStyle name="9_DeckblattNeu 2 6 2 2 4 2" xfId="27823" xr:uid="{00000000-0005-0000-0000-0000FF3C0000}"/>
    <cellStyle name="9_DeckblattNeu 2 6 2 2 4 2 2" xfId="42138" xr:uid="{00000000-0005-0000-0000-0000003D0000}"/>
    <cellStyle name="9_DeckblattNeu 2 6 2 2 4 3" xfId="35001" xr:uid="{00000000-0005-0000-0000-0000013D0000}"/>
    <cellStyle name="9_DeckblattNeu 2 6 2 2 5" xfId="21901" xr:uid="{00000000-0005-0000-0000-0000023D0000}"/>
    <cellStyle name="9_DeckblattNeu 2 6 2 2 5 2" xfId="36216" xr:uid="{00000000-0005-0000-0000-0000033D0000}"/>
    <cellStyle name="9_DeckblattNeu 2 6 2 2 6" xfId="29038" xr:uid="{00000000-0005-0000-0000-0000043D0000}"/>
    <cellStyle name="9_DeckblattNeu 2 6 2 3" xfId="15516" xr:uid="{00000000-0005-0000-0000-0000053D0000}"/>
    <cellStyle name="9_DeckblattNeu 2 6 2 3 2" xfId="22675" xr:uid="{00000000-0005-0000-0000-0000063D0000}"/>
    <cellStyle name="9_DeckblattNeu 2 6 2 3 2 2" xfId="36990" xr:uid="{00000000-0005-0000-0000-0000073D0000}"/>
    <cellStyle name="9_DeckblattNeu 2 6 2 3 3" xfId="29831" xr:uid="{00000000-0005-0000-0000-0000083D0000}"/>
    <cellStyle name="9_DeckblattNeu 2 6 2 4" xfId="17870" xr:uid="{00000000-0005-0000-0000-0000093D0000}"/>
    <cellStyle name="9_DeckblattNeu 2 6 2 4 2" xfId="25007" xr:uid="{00000000-0005-0000-0000-00000A3D0000}"/>
    <cellStyle name="9_DeckblattNeu 2 6 2 4 2 2" xfId="39322" xr:uid="{00000000-0005-0000-0000-00000B3D0000}"/>
    <cellStyle name="9_DeckblattNeu 2 6 2 4 3" xfId="32185" xr:uid="{00000000-0005-0000-0000-00000C3D0000}"/>
    <cellStyle name="9_DeckblattNeu 2 7" xfId="13138" xr:uid="{00000000-0005-0000-0000-00000D3D0000}"/>
    <cellStyle name="9_DeckblattNeu 2 7 2" xfId="14249" xr:uid="{00000000-0005-0000-0000-00000E3D0000}"/>
    <cellStyle name="9_DeckblattNeu 2 7 2 2" xfId="16618" xr:uid="{00000000-0005-0000-0000-00000F3D0000}"/>
    <cellStyle name="9_DeckblattNeu 2 7 2 2 2" xfId="23777" xr:uid="{00000000-0005-0000-0000-0000103D0000}"/>
    <cellStyle name="9_DeckblattNeu 2 7 2 2 2 2" xfId="38092" xr:uid="{00000000-0005-0000-0000-0000113D0000}"/>
    <cellStyle name="9_DeckblattNeu 2 7 2 2 3" xfId="30933" xr:uid="{00000000-0005-0000-0000-0000123D0000}"/>
    <cellStyle name="9_DeckblattNeu 2 7 2 3" xfId="18972" xr:uid="{00000000-0005-0000-0000-0000133D0000}"/>
    <cellStyle name="9_DeckblattNeu 2 7 2 3 2" xfId="26109" xr:uid="{00000000-0005-0000-0000-0000143D0000}"/>
    <cellStyle name="9_DeckblattNeu 2 7 2 3 2 2" xfId="40424" xr:uid="{00000000-0005-0000-0000-0000153D0000}"/>
    <cellStyle name="9_DeckblattNeu 2 7 2 3 3" xfId="33287" xr:uid="{00000000-0005-0000-0000-0000163D0000}"/>
    <cellStyle name="9_DeckblattNeu 2 7 2 4" xfId="20305" xr:uid="{00000000-0005-0000-0000-0000173D0000}"/>
    <cellStyle name="9_DeckblattNeu 2 7 2 4 2" xfId="27442" xr:uid="{00000000-0005-0000-0000-0000183D0000}"/>
    <cellStyle name="9_DeckblattNeu 2 7 2 4 2 2" xfId="41757" xr:uid="{00000000-0005-0000-0000-0000193D0000}"/>
    <cellStyle name="9_DeckblattNeu 2 7 2 4 3" xfId="34620" xr:uid="{00000000-0005-0000-0000-00001A3D0000}"/>
    <cellStyle name="9_DeckblattNeu 2 7 2 5" xfId="21520" xr:uid="{00000000-0005-0000-0000-00001B3D0000}"/>
    <cellStyle name="9_DeckblattNeu 2 7 2 5 2" xfId="35835" xr:uid="{00000000-0005-0000-0000-00001C3D0000}"/>
    <cellStyle name="9_DeckblattNeu 2 7 2 6" xfId="28657" xr:uid="{00000000-0005-0000-0000-00001D3D0000}"/>
    <cellStyle name="9_DeckblattNeu 2 7 3" xfId="15507" xr:uid="{00000000-0005-0000-0000-00001E3D0000}"/>
    <cellStyle name="9_DeckblattNeu 2 7 3 2" xfId="22666" xr:uid="{00000000-0005-0000-0000-00001F3D0000}"/>
    <cellStyle name="9_DeckblattNeu 2 7 3 2 2" xfId="36981" xr:uid="{00000000-0005-0000-0000-0000203D0000}"/>
    <cellStyle name="9_DeckblattNeu 2 7 3 3" xfId="29822" xr:uid="{00000000-0005-0000-0000-0000213D0000}"/>
    <cellStyle name="9_DeckblattNeu 2 7 4" xfId="17861" xr:uid="{00000000-0005-0000-0000-0000223D0000}"/>
    <cellStyle name="9_DeckblattNeu 2 7 4 2" xfId="24998" xr:uid="{00000000-0005-0000-0000-0000233D0000}"/>
    <cellStyle name="9_DeckblattNeu 2 7 4 2 2" xfId="39313" xr:uid="{00000000-0005-0000-0000-0000243D0000}"/>
    <cellStyle name="9_DeckblattNeu 2 7 4 3" xfId="32176" xr:uid="{00000000-0005-0000-0000-0000253D0000}"/>
    <cellStyle name="9_DeckblattNeu 3" xfId="996" xr:uid="{00000000-0005-0000-0000-0000263D0000}"/>
    <cellStyle name="9_DeckblattNeu 3 2" xfId="997" xr:uid="{00000000-0005-0000-0000-0000273D0000}"/>
    <cellStyle name="9_DeckblattNeu 3 2 2" xfId="13149" xr:uid="{00000000-0005-0000-0000-0000283D0000}"/>
    <cellStyle name="9_DeckblattNeu 3 2 2 2" xfId="13780" xr:uid="{00000000-0005-0000-0000-0000293D0000}"/>
    <cellStyle name="9_DeckblattNeu 3 2 2 2 2" xfId="16149" xr:uid="{00000000-0005-0000-0000-00002A3D0000}"/>
    <cellStyle name="9_DeckblattNeu 3 2 2 2 2 2" xfId="23308" xr:uid="{00000000-0005-0000-0000-00002B3D0000}"/>
    <cellStyle name="9_DeckblattNeu 3 2 2 2 2 2 2" xfId="37623" xr:uid="{00000000-0005-0000-0000-00002C3D0000}"/>
    <cellStyle name="9_DeckblattNeu 3 2 2 2 2 3" xfId="30464" xr:uid="{00000000-0005-0000-0000-00002D3D0000}"/>
    <cellStyle name="9_DeckblattNeu 3 2 2 2 3" xfId="18503" xr:uid="{00000000-0005-0000-0000-00002E3D0000}"/>
    <cellStyle name="9_DeckblattNeu 3 2 2 2 3 2" xfId="25640" xr:uid="{00000000-0005-0000-0000-00002F3D0000}"/>
    <cellStyle name="9_DeckblattNeu 3 2 2 2 3 2 2" xfId="39955" xr:uid="{00000000-0005-0000-0000-0000303D0000}"/>
    <cellStyle name="9_DeckblattNeu 3 2 2 2 3 3" xfId="32818" xr:uid="{00000000-0005-0000-0000-0000313D0000}"/>
    <cellStyle name="9_DeckblattNeu 3 2 2 2 4" xfId="20028" xr:uid="{00000000-0005-0000-0000-0000323D0000}"/>
    <cellStyle name="9_DeckblattNeu 3 2 2 2 4 2" xfId="27165" xr:uid="{00000000-0005-0000-0000-0000333D0000}"/>
    <cellStyle name="9_DeckblattNeu 3 2 2 2 4 2 2" xfId="41480" xr:uid="{00000000-0005-0000-0000-0000343D0000}"/>
    <cellStyle name="9_DeckblattNeu 3 2 2 2 4 3" xfId="34343" xr:uid="{00000000-0005-0000-0000-0000353D0000}"/>
    <cellStyle name="9_DeckblattNeu 3 2 2 2 5" xfId="21243" xr:uid="{00000000-0005-0000-0000-0000363D0000}"/>
    <cellStyle name="9_DeckblattNeu 3 2 2 2 5 2" xfId="35558" xr:uid="{00000000-0005-0000-0000-0000373D0000}"/>
    <cellStyle name="9_DeckblattNeu 3 2 2 2 6" xfId="28380" xr:uid="{00000000-0005-0000-0000-0000383D0000}"/>
    <cellStyle name="9_DeckblattNeu 3 2 2 3" xfId="15518" xr:uid="{00000000-0005-0000-0000-0000393D0000}"/>
    <cellStyle name="9_DeckblattNeu 3 2 2 3 2" xfId="22677" xr:uid="{00000000-0005-0000-0000-00003A3D0000}"/>
    <cellStyle name="9_DeckblattNeu 3 2 2 3 2 2" xfId="36992" xr:uid="{00000000-0005-0000-0000-00003B3D0000}"/>
    <cellStyle name="9_DeckblattNeu 3 2 2 3 3" xfId="29833" xr:uid="{00000000-0005-0000-0000-00003C3D0000}"/>
    <cellStyle name="9_DeckblattNeu 3 2 2 4" xfId="17872" xr:uid="{00000000-0005-0000-0000-00003D3D0000}"/>
    <cellStyle name="9_DeckblattNeu 3 2 2 4 2" xfId="25009" xr:uid="{00000000-0005-0000-0000-00003E3D0000}"/>
    <cellStyle name="9_DeckblattNeu 3 2 2 4 2 2" xfId="39324" xr:uid="{00000000-0005-0000-0000-00003F3D0000}"/>
    <cellStyle name="9_DeckblattNeu 3 2 2 4 3" xfId="32187" xr:uid="{00000000-0005-0000-0000-0000403D0000}"/>
    <cellStyle name="9_DeckblattNeu 3 3" xfId="998" xr:uid="{00000000-0005-0000-0000-0000413D0000}"/>
    <cellStyle name="9_DeckblattNeu 3 3 2" xfId="13150" xr:uid="{00000000-0005-0000-0000-0000423D0000}"/>
    <cellStyle name="9_DeckblattNeu 3 3 2 2" xfId="14597" xr:uid="{00000000-0005-0000-0000-0000433D0000}"/>
    <cellStyle name="9_DeckblattNeu 3 3 2 2 2" xfId="16960" xr:uid="{00000000-0005-0000-0000-0000443D0000}"/>
    <cellStyle name="9_DeckblattNeu 3 3 2 2 2 2" xfId="24119" xr:uid="{00000000-0005-0000-0000-0000453D0000}"/>
    <cellStyle name="9_DeckblattNeu 3 3 2 2 2 2 2" xfId="38434" xr:uid="{00000000-0005-0000-0000-0000463D0000}"/>
    <cellStyle name="9_DeckblattNeu 3 3 2 2 2 3" xfId="31275" xr:uid="{00000000-0005-0000-0000-0000473D0000}"/>
    <cellStyle name="9_DeckblattNeu 3 3 2 2 3" xfId="19314" xr:uid="{00000000-0005-0000-0000-0000483D0000}"/>
    <cellStyle name="9_DeckblattNeu 3 3 2 2 3 2" xfId="26451" xr:uid="{00000000-0005-0000-0000-0000493D0000}"/>
    <cellStyle name="9_DeckblattNeu 3 3 2 2 3 2 2" xfId="40766" xr:uid="{00000000-0005-0000-0000-00004A3D0000}"/>
    <cellStyle name="9_DeckblattNeu 3 3 2 2 3 3" xfId="33629" xr:uid="{00000000-0005-0000-0000-00004B3D0000}"/>
    <cellStyle name="9_DeckblattNeu 3 3 2 2 4" xfId="20612" xr:uid="{00000000-0005-0000-0000-00004C3D0000}"/>
    <cellStyle name="9_DeckblattNeu 3 3 2 2 4 2" xfId="27749" xr:uid="{00000000-0005-0000-0000-00004D3D0000}"/>
    <cellStyle name="9_DeckblattNeu 3 3 2 2 4 2 2" xfId="42064" xr:uid="{00000000-0005-0000-0000-00004E3D0000}"/>
    <cellStyle name="9_DeckblattNeu 3 3 2 2 4 3" xfId="34927" xr:uid="{00000000-0005-0000-0000-00004F3D0000}"/>
    <cellStyle name="9_DeckblattNeu 3 3 2 2 5" xfId="21827" xr:uid="{00000000-0005-0000-0000-0000503D0000}"/>
    <cellStyle name="9_DeckblattNeu 3 3 2 2 5 2" xfId="36142" xr:uid="{00000000-0005-0000-0000-0000513D0000}"/>
    <cellStyle name="9_DeckblattNeu 3 3 2 2 6" xfId="28964" xr:uid="{00000000-0005-0000-0000-0000523D0000}"/>
    <cellStyle name="9_DeckblattNeu 3 3 2 3" xfId="15519" xr:uid="{00000000-0005-0000-0000-0000533D0000}"/>
    <cellStyle name="9_DeckblattNeu 3 3 2 3 2" xfId="22678" xr:uid="{00000000-0005-0000-0000-0000543D0000}"/>
    <cellStyle name="9_DeckblattNeu 3 3 2 3 2 2" xfId="36993" xr:uid="{00000000-0005-0000-0000-0000553D0000}"/>
    <cellStyle name="9_DeckblattNeu 3 3 2 3 3" xfId="29834" xr:uid="{00000000-0005-0000-0000-0000563D0000}"/>
    <cellStyle name="9_DeckblattNeu 3 3 2 4" xfId="17873" xr:uid="{00000000-0005-0000-0000-0000573D0000}"/>
    <cellStyle name="9_DeckblattNeu 3 3 2 4 2" xfId="25010" xr:uid="{00000000-0005-0000-0000-0000583D0000}"/>
    <cellStyle name="9_DeckblattNeu 3 3 2 4 2 2" xfId="39325" xr:uid="{00000000-0005-0000-0000-0000593D0000}"/>
    <cellStyle name="9_DeckblattNeu 3 3 2 4 3" xfId="32188" xr:uid="{00000000-0005-0000-0000-00005A3D0000}"/>
    <cellStyle name="9_DeckblattNeu 3 4" xfId="999" xr:uid="{00000000-0005-0000-0000-00005B3D0000}"/>
    <cellStyle name="9_DeckblattNeu 3 4 2" xfId="13151" xr:uid="{00000000-0005-0000-0000-00005C3D0000}"/>
    <cellStyle name="9_DeckblattNeu 3 4 2 2" xfId="14191" xr:uid="{00000000-0005-0000-0000-00005D3D0000}"/>
    <cellStyle name="9_DeckblattNeu 3 4 2 2 2" xfId="16560" xr:uid="{00000000-0005-0000-0000-00005E3D0000}"/>
    <cellStyle name="9_DeckblattNeu 3 4 2 2 2 2" xfId="23719" xr:uid="{00000000-0005-0000-0000-00005F3D0000}"/>
    <cellStyle name="9_DeckblattNeu 3 4 2 2 2 2 2" xfId="38034" xr:uid="{00000000-0005-0000-0000-0000603D0000}"/>
    <cellStyle name="9_DeckblattNeu 3 4 2 2 2 3" xfId="30875" xr:uid="{00000000-0005-0000-0000-0000613D0000}"/>
    <cellStyle name="9_DeckblattNeu 3 4 2 2 3" xfId="18914" xr:uid="{00000000-0005-0000-0000-0000623D0000}"/>
    <cellStyle name="9_DeckblattNeu 3 4 2 2 3 2" xfId="26051" xr:uid="{00000000-0005-0000-0000-0000633D0000}"/>
    <cellStyle name="9_DeckblattNeu 3 4 2 2 3 2 2" xfId="40366" xr:uid="{00000000-0005-0000-0000-0000643D0000}"/>
    <cellStyle name="9_DeckblattNeu 3 4 2 2 3 3" xfId="33229" xr:uid="{00000000-0005-0000-0000-0000653D0000}"/>
    <cellStyle name="9_DeckblattNeu 3 4 2 2 4" xfId="20248" xr:uid="{00000000-0005-0000-0000-0000663D0000}"/>
    <cellStyle name="9_DeckblattNeu 3 4 2 2 4 2" xfId="27385" xr:uid="{00000000-0005-0000-0000-0000673D0000}"/>
    <cellStyle name="9_DeckblattNeu 3 4 2 2 4 2 2" xfId="41700" xr:uid="{00000000-0005-0000-0000-0000683D0000}"/>
    <cellStyle name="9_DeckblattNeu 3 4 2 2 4 3" xfId="34563" xr:uid="{00000000-0005-0000-0000-0000693D0000}"/>
    <cellStyle name="9_DeckblattNeu 3 4 2 2 5" xfId="21463" xr:uid="{00000000-0005-0000-0000-00006A3D0000}"/>
    <cellStyle name="9_DeckblattNeu 3 4 2 2 5 2" xfId="35778" xr:uid="{00000000-0005-0000-0000-00006B3D0000}"/>
    <cellStyle name="9_DeckblattNeu 3 4 2 2 6" xfId="28600" xr:uid="{00000000-0005-0000-0000-00006C3D0000}"/>
    <cellStyle name="9_DeckblattNeu 3 4 2 3" xfId="15520" xr:uid="{00000000-0005-0000-0000-00006D3D0000}"/>
    <cellStyle name="9_DeckblattNeu 3 4 2 3 2" xfId="22679" xr:uid="{00000000-0005-0000-0000-00006E3D0000}"/>
    <cellStyle name="9_DeckblattNeu 3 4 2 3 2 2" xfId="36994" xr:uid="{00000000-0005-0000-0000-00006F3D0000}"/>
    <cellStyle name="9_DeckblattNeu 3 4 2 3 3" xfId="29835" xr:uid="{00000000-0005-0000-0000-0000703D0000}"/>
    <cellStyle name="9_DeckblattNeu 3 4 2 4" xfId="17874" xr:uid="{00000000-0005-0000-0000-0000713D0000}"/>
    <cellStyle name="9_DeckblattNeu 3 4 2 4 2" xfId="25011" xr:uid="{00000000-0005-0000-0000-0000723D0000}"/>
    <cellStyle name="9_DeckblattNeu 3 4 2 4 2 2" xfId="39326" xr:uid="{00000000-0005-0000-0000-0000733D0000}"/>
    <cellStyle name="9_DeckblattNeu 3 4 2 4 3" xfId="32189" xr:uid="{00000000-0005-0000-0000-0000743D0000}"/>
    <cellStyle name="9_DeckblattNeu 3 5" xfId="1000" xr:uid="{00000000-0005-0000-0000-0000753D0000}"/>
    <cellStyle name="9_DeckblattNeu 3 5 2" xfId="13152" xr:uid="{00000000-0005-0000-0000-0000763D0000}"/>
    <cellStyle name="9_DeckblattNeu 3 5 2 2" xfId="13359" xr:uid="{00000000-0005-0000-0000-0000773D0000}"/>
    <cellStyle name="9_DeckblattNeu 3 5 2 2 2" xfId="15728" xr:uid="{00000000-0005-0000-0000-0000783D0000}"/>
    <cellStyle name="9_DeckblattNeu 3 5 2 2 2 2" xfId="22887" xr:uid="{00000000-0005-0000-0000-0000793D0000}"/>
    <cellStyle name="9_DeckblattNeu 3 5 2 2 2 2 2" xfId="37202" xr:uid="{00000000-0005-0000-0000-00007A3D0000}"/>
    <cellStyle name="9_DeckblattNeu 3 5 2 2 2 3" xfId="30043" xr:uid="{00000000-0005-0000-0000-00007B3D0000}"/>
    <cellStyle name="9_DeckblattNeu 3 5 2 2 3" xfId="18082" xr:uid="{00000000-0005-0000-0000-00007C3D0000}"/>
    <cellStyle name="9_DeckblattNeu 3 5 2 2 3 2" xfId="25219" xr:uid="{00000000-0005-0000-0000-00007D3D0000}"/>
    <cellStyle name="9_DeckblattNeu 3 5 2 2 3 2 2" xfId="39534" xr:uid="{00000000-0005-0000-0000-00007E3D0000}"/>
    <cellStyle name="9_DeckblattNeu 3 5 2 2 3 3" xfId="32397" xr:uid="{00000000-0005-0000-0000-00007F3D0000}"/>
    <cellStyle name="9_DeckblattNeu 3 5 2 2 4" xfId="19786" xr:uid="{00000000-0005-0000-0000-0000803D0000}"/>
    <cellStyle name="9_DeckblattNeu 3 5 2 2 4 2" xfId="26923" xr:uid="{00000000-0005-0000-0000-0000813D0000}"/>
    <cellStyle name="9_DeckblattNeu 3 5 2 2 4 2 2" xfId="41238" xr:uid="{00000000-0005-0000-0000-0000823D0000}"/>
    <cellStyle name="9_DeckblattNeu 3 5 2 2 4 3" xfId="34101" xr:uid="{00000000-0005-0000-0000-0000833D0000}"/>
    <cellStyle name="9_DeckblattNeu 3 5 2 2 5" xfId="21001" xr:uid="{00000000-0005-0000-0000-0000843D0000}"/>
    <cellStyle name="9_DeckblattNeu 3 5 2 2 5 2" xfId="35316" xr:uid="{00000000-0005-0000-0000-0000853D0000}"/>
    <cellStyle name="9_DeckblattNeu 3 5 2 2 6" xfId="28138" xr:uid="{00000000-0005-0000-0000-0000863D0000}"/>
    <cellStyle name="9_DeckblattNeu 3 5 2 3" xfId="15521" xr:uid="{00000000-0005-0000-0000-0000873D0000}"/>
    <cellStyle name="9_DeckblattNeu 3 5 2 3 2" xfId="22680" xr:uid="{00000000-0005-0000-0000-0000883D0000}"/>
    <cellStyle name="9_DeckblattNeu 3 5 2 3 2 2" xfId="36995" xr:uid="{00000000-0005-0000-0000-0000893D0000}"/>
    <cellStyle name="9_DeckblattNeu 3 5 2 3 3" xfId="29836" xr:uid="{00000000-0005-0000-0000-00008A3D0000}"/>
    <cellStyle name="9_DeckblattNeu 3 5 2 4" xfId="17875" xr:uid="{00000000-0005-0000-0000-00008B3D0000}"/>
    <cellStyle name="9_DeckblattNeu 3 5 2 4 2" xfId="25012" xr:uid="{00000000-0005-0000-0000-00008C3D0000}"/>
    <cellStyle name="9_DeckblattNeu 3 5 2 4 2 2" xfId="39327" xr:uid="{00000000-0005-0000-0000-00008D3D0000}"/>
    <cellStyle name="9_DeckblattNeu 3 5 2 4 3" xfId="32190" xr:uid="{00000000-0005-0000-0000-00008E3D0000}"/>
    <cellStyle name="9_DeckblattNeu 3 6" xfId="13148" xr:uid="{00000000-0005-0000-0000-00008F3D0000}"/>
    <cellStyle name="9_DeckblattNeu 3 6 2" xfId="14489" xr:uid="{00000000-0005-0000-0000-0000903D0000}"/>
    <cellStyle name="9_DeckblattNeu 3 6 2 2" xfId="16858" xr:uid="{00000000-0005-0000-0000-0000913D0000}"/>
    <cellStyle name="9_DeckblattNeu 3 6 2 2 2" xfId="24017" xr:uid="{00000000-0005-0000-0000-0000923D0000}"/>
    <cellStyle name="9_DeckblattNeu 3 6 2 2 2 2" xfId="38332" xr:uid="{00000000-0005-0000-0000-0000933D0000}"/>
    <cellStyle name="9_DeckblattNeu 3 6 2 2 3" xfId="31173" xr:uid="{00000000-0005-0000-0000-0000943D0000}"/>
    <cellStyle name="9_DeckblattNeu 3 6 2 3" xfId="19212" xr:uid="{00000000-0005-0000-0000-0000953D0000}"/>
    <cellStyle name="9_DeckblattNeu 3 6 2 3 2" xfId="26349" xr:uid="{00000000-0005-0000-0000-0000963D0000}"/>
    <cellStyle name="9_DeckblattNeu 3 6 2 3 2 2" xfId="40664" xr:uid="{00000000-0005-0000-0000-0000973D0000}"/>
    <cellStyle name="9_DeckblattNeu 3 6 2 3 3" xfId="33527" xr:uid="{00000000-0005-0000-0000-0000983D0000}"/>
    <cellStyle name="9_DeckblattNeu 3 6 2 4" xfId="20519" xr:uid="{00000000-0005-0000-0000-0000993D0000}"/>
    <cellStyle name="9_DeckblattNeu 3 6 2 4 2" xfId="27656" xr:uid="{00000000-0005-0000-0000-00009A3D0000}"/>
    <cellStyle name="9_DeckblattNeu 3 6 2 4 2 2" xfId="41971" xr:uid="{00000000-0005-0000-0000-00009B3D0000}"/>
    <cellStyle name="9_DeckblattNeu 3 6 2 4 3" xfId="34834" xr:uid="{00000000-0005-0000-0000-00009C3D0000}"/>
    <cellStyle name="9_DeckblattNeu 3 6 2 5" xfId="21734" xr:uid="{00000000-0005-0000-0000-00009D3D0000}"/>
    <cellStyle name="9_DeckblattNeu 3 6 2 5 2" xfId="36049" xr:uid="{00000000-0005-0000-0000-00009E3D0000}"/>
    <cellStyle name="9_DeckblattNeu 3 6 2 6" xfId="28871" xr:uid="{00000000-0005-0000-0000-00009F3D0000}"/>
    <cellStyle name="9_DeckblattNeu 3 6 3" xfId="15517" xr:uid="{00000000-0005-0000-0000-0000A03D0000}"/>
    <cellStyle name="9_DeckblattNeu 3 6 3 2" xfId="22676" xr:uid="{00000000-0005-0000-0000-0000A13D0000}"/>
    <cellStyle name="9_DeckblattNeu 3 6 3 2 2" xfId="36991" xr:uid="{00000000-0005-0000-0000-0000A23D0000}"/>
    <cellStyle name="9_DeckblattNeu 3 6 3 3" xfId="29832" xr:uid="{00000000-0005-0000-0000-0000A33D0000}"/>
    <cellStyle name="9_DeckblattNeu 3 6 4" xfId="17871" xr:uid="{00000000-0005-0000-0000-0000A43D0000}"/>
    <cellStyle name="9_DeckblattNeu 3 6 4 2" xfId="25008" xr:uid="{00000000-0005-0000-0000-0000A53D0000}"/>
    <cellStyle name="9_DeckblattNeu 3 6 4 2 2" xfId="39323" xr:uid="{00000000-0005-0000-0000-0000A63D0000}"/>
    <cellStyle name="9_DeckblattNeu 3 6 4 3" xfId="32186" xr:uid="{00000000-0005-0000-0000-0000A73D0000}"/>
    <cellStyle name="9_DeckblattNeu 4" xfId="1001" xr:uid="{00000000-0005-0000-0000-0000A83D0000}"/>
    <cellStyle name="9_DeckblattNeu 4 2" xfId="1002" xr:uid="{00000000-0005-0000-0000-0000A93D0000}"/>
    <cellStyle name="9_DeckblattNeu 4 2 2" xfId="13154" xr:uid="{00000000-0005-0000-0000-0000AA3D0000}"/>
    <cellStyle name="9_DeckblattNeu 4 2 2 2" xfId="14385" xr:uid="{00000000-0005-0000-0000-0000AB3D0000}"/>
    <cellStyle name="9_DeckblattNeu 4 2 2 2 2" xfId="16754" xr:uid="{00000000-0005-0000-0000-0000AC3D0000}"/>
    <cellStyle name="9_DeckblattNeu 4 2 2 2 2 2" xfId="23913" xr:uid="{00000000-0005-0000-0000-0000AD3D0000}"/>
    <cellStyle name="9_DeckblattNeu 4 2 2 2 2 2 2" xfId="38228" xr:uid="{00000000-0005-0000-0000-0000AE3D0000}"/>
    <cellStyle name="9_DeckblattNeu 4 2 2 2 2 3" xfId="31069" xr:uid="{00000000-0005-0000-0000-0000AF3D0000}"/>
    <cellStyle name="9_DeckblattNeu 4 2 2 2 3" xfId="19108" xr:uid="{00000000-0005-0000-0000-0000B03D0000}"/>
    <cellStyle name="9_DeckblattNeu 4 2 2 2 3 2" xfId="26245" xr:uid="{00000000-0005-0000-0000-0000B13D0000}"/>
    <cellStyle name="9_DeckblattNeu 4 2 2 2 3 2 2" xfId="40560" xr:uid="{00000000-0005-0000-0000-0000B23D0000}"/>
    <cellStyle name="9_DeckblattNeu 4 2 2 2 3 3" xfId="33423" xr:uid="{00000000-0005-0000-0000-0000B33D0000}"/>
    <cellStyle name="9_DeckblattNeu 4 2 2 2 4" xfId="20441" xr:uid="{00000000-0005-0000-0000-0000B43D0000}"/>
    <cellStyle name="9_DeckblattNeu 4 2 2 2 4 2" xfId="27578" xr:uid="{00000000-0005-0000-0000-0000B53D0000}"/>
    <cellStyle name="9_DeckblattNeu 4 2 2 2 4 2 2" xfId="41893" xr:uid="{00000000-0005-0000-0000-0000B63D0000}"/>
    <cellStyle name="9_DeckblattNeu 4 2 2 2 4 3" xfId="34756" xr:uid="{00000000-0005-0000-0000-0000B73D0000}"/>
    <cellStyle name="9_DeckblattNeu 4 2 2 2 5" xfId="21656" xr:uid="{00000000-0005-0000-0000-0000B83D0000}"/>
    <cellStyle name="9_DeckblattNeu 4 2 2 2 5 2" xfId="35971" xr:uid="{00000000-0005-0000-0000-0000B93D0000}"/>
    <cellStyle name="9_DeckblattNeu 4 2 2 2 6" xfId="28793" xr:uid="{00000000-0005-0000-0000-0000BA3D0000}"/>
    <cellStyle name="9_DeckblattNeu 4 2 2 3" xfId="15523" xr:uid="{00000000-0005-0000-0000-0000BB3D0000}"/>
    <cellStyle name="9_DeckblattNeu 4 2 2 3 2" xfId="22682" xr:uid="{00000000-0005-0000-0000-0000BC3D0000}"/>
    <cellStyle name="9_DeckblattNeu 4 2 2 3 2 2" xfId="36997" xr:uid="{00000000-0005-0000-0000-0000BD3D0000}"/>
    <cellStyle name="9_DeckblattNeu 4 2 2 3 3" xfId="29838" xr:uid="{00000000-0005-0000-0000-0000BE3D0000}"/>
    <cellStyle name="9_DeckblattNeu 4 2 2 4" xfId="17877" xr:uid="{00000000-0005-0000-0000-0000BF3D0000}"/>
    <cellStyle name="9_DeckblattNeu 4 2 2 4 2" xfId="25014" xr:uid="{00000000-0005-0000-0000-0000C03D0000}"/>
    <cellStyle name="9_DeckblattNeu 4 2 2 4 2 2" xfId="39329" xr:uid="{00000000-0005-0000-0000-0000C13D0000}"/>
    <cellStyle name="9_DeckblattNeu 4 2 2 4 3" xfId="32192" xr:uid="{00000000-0005-0000-0000-0000C23D0000}"/>
    <cellStyle name="9_DeckblattNeu 4 3" xfId="1003" xr:uid="{00000000-0005-0000-0000-0000C33D0000}"/>
    <cellStyle name="9_DeckblattNeu 4 3 2" xfId="13155" xr:uid="{00000000-0005-0000-0000-0000C43D0000}"/>
    <cellStyle name="9_DeckblattNeu 4 3 2 2" xfId="14670" xr:uid="{00000000-0005-0000-0000-0000C53D0000}"/>
    <cellStyle name="9_DeckblattNeu 4 3 2 2 2" xfId="17033" xr:uid="{00000000-0005-0000-0000-0000C63D0000}"/>
    <cellStyle name="9_DeckblattNeu 4 3 2 2 2 2" xfId="24192" xr:uid="{00000000-0005-0000-0000-0000C73D0000}"/>
    <cellStyle name="9_DeckblattNeu 4 3 2 2 2 2 2" xfId="38507" xr:uid="{00000000-0005-0000-0000-0000C83D0000}"/>
    <cellStyle name="9_DeckblattNeu 4 3 2 2 2 3" xfId="31348" xr:uid="{00000000-0005-0000-0000-0000C93D0000}"/>
    <cellStyle name="9_DeckblattNeu 4 3 2 2 3" xfId="19387" xr:uid="{00000000-0005-0000-0000-0000CA3D0000}"/>
    <cellStyle name="9_DeckblattNeu 4 3 2 2 3 2" xfId="26524" xr:uid="{00000000-0005-0000-0000-0000CB3D0000}"/>
    <cellStyle name="9_DeckblattNeu 4 3 2 2 3 2 2" xfId="40839" xr:uid="{00000000-0005-0000-0000-0000CC3D0000}"/>
    <cellStyle name="9_DeckblattNeu 4 3 2 2 3 3" xfId="33702" xr:uid="{00000000-0005-0000-0000-0000CD3D0000}"/>
    <cellStyle name="9_DeckblattNeu 4 3 2 2 4" xfId="20685" xr:uid="{00000000-0005-0000-0000-0000CE3D0000}"/>
    <cellStyle name="9_DeckblattNeu 4 3 2 2 4 2" xfId="27822" xr:uid="{00000000-0005-0000-0000-0000CF3D0000}"/>
    <cellStyle name="9_DeckblattNeu 4 3 2 2 4 2 2" xfId="42137" xr:uid="{00000000-0005-0000-0000-0000D03D0000}"/>
    <cellStyle name="9_DeckblattNeu 4 3 2 2 4 3" xfId="35000" xr:uid="{00000000-0005-0000-0000-0000D13D0000}"/>
    <cellStyle name="9_DeckblattNeu 4 3 2 2 5" xfId="21900" xr:uid="{00000000-0005-0000-0000-0000D23D0000}"/>
    <cellStyle name="9_DeckblattNeu 4 3 2 2 5 2" xfId="36215" xr:uid="{00000000-0005-0000-0000-0000D33D0000}"/>
    <cellStyle name="9_DeckblattNeu 4 3 2 2 6" xfId="29037" xr:uid="{00000000-0005-0000-0000-0000D43D0000}"/>
    <cellStyle name="9_DeckblattNeu 4 3 2 3" xfId="15524" xr:uid="{00000000-0005-0000-0000-0000D53D0000}"/>
    <cellStyle name="9_DeckblattNeu 4 3 2 3 2" xfId="22683" xr:uid="{00000000-0005-0000-0000-0000D63D0000}"/>
    <cellStyle name="9_DeckblattNeu 4 3 2 3 2 2" xfId="36998" xr:uid="{00000000-0005-0000-0000-0000D73D0000}"/>
    <cellStyle name="9_DeckblattNeu 4 3 2 3 3" xfId="29839" xr:uid="{00000000-0005-0000-0000-0000D83D0000}"/>
    <cellStyle name="9_DeckblattNeu 4 3 2 4" xfId="17878" xr:uid="{00000000-0005-0000-0000-0000D93D0000}"/>
    <cellStyle name="9_DeckblattNeu 4 3 2 4 2" xfId="25015" xr:uid="{00000000-0005-0000-0000-0000DA3D0000}"/>
    <cellStyle name="9_DeckblattNeu 4 3 2 4 2 2" xfId="39330" xr:uid="{00000000-0005-0000-0000-0000DB3D0000}"/>
    <cellStyle name="9_DeckblattNeu 4 3 2 4 3" xfId="32193" xr:uid="{00000000-0005-0000-0000-0000DC3D0000}"/>
    <cellStyle name="9_DeckblattNeu 4 4" xfId="1004" xr:uid="{00000000-0005-0000-0000-0000DD3D0000}"/>
    <cellStyle name="9_DeckblattNeu 4 4 2" xfId="13156" xr:uid="{00000000-0005-0000-0000-0000DE3D0000}"/>
    <cellStyle name="9_DeckblattNeu 4 4 2 2" xfId="13426" xr:uid="{00000000-0005-0000-0000-0000DF3D0000}"/>
    <cellStyle name="9_DeckblattNeu 4 4 2 2 2" xfId="15795" xr:uid="{00000000-0005-0000-0000-0000E03D0000}"/>
    <cellStyle name="9_DeckblattNeu 4 4 2 2 2 2" xfId="22954" xr:uid="{00000000-0005-0000-0000-0000E13D0000}"/>
    <cellStyle name="9_DeckblattNeu 4 4 2 2 2 2 2" xfId="37269" xr:uid="{00000000-0005-0000-0000-0000E23D0000}"/>
    <cellStyle name="9_DeckblattNeu 4 4 2 2 2 3" xfId="30110" xr:uid="{00000000-0005-0000-0000-0000E33D0000}"/>
    <cellStyle name="9_DeckblattNeu 4 4 2 2 3" xfId="18149" xr:uid="{00000000-0005-0000-0000-0000E43D0000}"/>
    <cellStyle name="9_DeckblattNeu 4 4 2 2 3 2" xfId="25286" xr:uid="{00000000-0005-0000-0000-0000E53D0000}"/>
    <cellStyle name="9_DeckblattNeu 4 4 2 2 3 2 2" xfId="39601" xr:uid="{00000000-0005-0000-0000-0000E63D0000}"/>
    <cellStyle name="9_DeckblattNeu 4 4 2 2 3 3" xfId="32464" xr:uid="{00000000-0005-0000-0000-0000E73D0000}"/>
    <cellStyle name="9_DeckblattNeu 4 4 2 2 4" xfId="19853" xr:uid="{00000000-0005-0000-0000-0000E83D0000}"/>
    <cellStyle name="9_DeckblattNeu 4 4 2 2 4 2" xfId="26990" xr:uid="{00000000-0005-0000-0000-0000E93D0000}"/>
    <cellStyle name="9_DeckblattNeu 4 4 2 2 4 2 2" xfId="41305" xr:uid="{00000000-0005-0000-0000-0000EA3D0000}"/>
    <cellStyle name="9_DeckblattNeu 4 4 2 2 4 3" xfId="34168" xr:uid="{00000000-0005-0000-0000-0000EB3D0000}"/>
    <cellStyle name="9_DeckblattNeu 4 4 2 2 5" xfId="21068" xr:uid="{00000000-0005-0000-0000-0000EC3D0000}"/>
    <cellStyle name="9_DeckblattNeu 4 4 2 2 5 2" xfId="35383" xr:uid="{00000000-0005-0000-0000-0000ED3D0000}"/>
    <cellStyle name="9_DeckblattNeu 4 4 2 2 6" xfId="28205" xr:uid="{00000000-0005-0000-0000-0000EE3D0000}"/>
    <cellStyle name="9_DeckblattNeu 4 4 2 3" xfId="15525" xr:uid="{00000000-0005-0000-0000-0000EF3D0000}"/>
    <cellStyle name="9_DeckblattNeu 4 4 2 3 2" xfId="22684" xr:uid="{00000000-0005-0000-0000-0000F03D0000}"/>
    <cellStyle name="9_DeckblattNeu 4 4 2 3 2 2" xfId="36999" xr:uid="{00000000-0005-0000-0000-0000F13D0000}"/>
    <cellStyle name="9_DeckblattNeu 4 4 2 3 3" xfId="29840" xr:uid="{00000000-0005-0000-0000-0000F23D0000}"/>
    <cellStyle name="9_DeckblattNeu 4 4 2 4" xfId="17879" xr:uid="{00000000-0005-0000-0000-0000F33D0000}"/>
    <cellStyle name="9_DeckblattNeu 4 4 2 4 2" xfId="25016" xr:uid="{00000000-0005-0000-0000-0000F43D0000}"/>
    <cellStyle name="9_DeckblattNeu 4 4 2 4 2 2" xfId="39331" xr:uid="{00000000-0005-0000-0000-0000F53D0000}"/>
    <cellStyle name="9_DeckblattNeu 4 4 2 4 3" xfId="32194" xr:uid="{00000000-0005-0000-0000-0000F63D0000}"/>
    <cellStyle name="9_DeckblattNeu 4 5" xfId="1005" xr:uid="{00000000-0005-0000-0000-0000F73D0000}"/>
    <cellStyle name="9_DeckblattNeu 4 5 2" xfId="13157" xr:uid="{00000000-0005-0000-0000-0000F83D0000}"/>
    <cellStyle name="9_DeckblattNeu 4 5 2 2" xfId="14015" xr:uid="{00000000-0005-0000-0000-0000F93D0000}"/>
    <cellStyle name="9_DeckblattNeu 4 5 2 2 2" xfId="16384" xr:uid="{00000000-0005-0000-0000-0000FA3D0000}"/>
    <cellStyle name="9_DeckblattNeu 4 5 2 2 2 2" xfId="23543" xr:uid="{00000000-0005-0000-0000-0000FB3D0000}"/>
    <cellStyle name="9_DeckblattNeu 4 5 2 2 2 2 2" xfId="37858" xr:uid="{00000000-0005-0000-0000-0000FC3D0000}"/>
    <cellStyle name="9_DeckblattNeu 4 5 2 2 2 3" xfId="30699" xr:uid="{00000000-0005-0000-0000-0000FD3D0000}"/>
    <cellStyle name="9_DeckblattNeu 4 5 2 2 3" xfId="18738" xr:uid="{00000000-0005-0000-0000-0000FE3D0000}"/>
    <cellStyle name="9_DeckblattNeu 4 5 2 2 3 2" xfId="25875" xr:uid="{00000000-0005-0000-0000-0000FF3D0000}"/>
    <cellStyle name="9_DeckblattNeu 4 5 2 2 3 2 2" xfId="40190" xr:uid="{00000000-0005-0000-0000-0000003E0000}"/>
    <cellStyle name="9_DeckblattNeu 4 5 2 2 3 3" xfId="33053" xr:uid="{00000000-0005-0000-0000-0000013E0000}"/>
    <cellStyle name="9_DeckblattNeu 4 5 2 2 4" xfId="20106" xr:uid="{00000000-0005-0000-0000-0000023E0000}"/>
    <cellStyle name="9_DeckblattNeu 4 5 2 2 4 2" xfId="27243" xr:uid="{00000000-0005-0000-0000-0000033E0000}"/>
    <cellStyle name="9_DeckblattNeu 4 5 2 2 4 2 2" xfId="41558" xr:uid="{00000000-0005-0000-0000-0000043E0000}"/>
    <cellStyle name="9_DeckblattNeu 4 5 2 2 4 3" xfId="34421" xr:uid="{00000000-0005-0000-0000-0000053E0000}"/>
    <cellStyle name="9_DeckblattNeu 4 5 2 2 5" xfId="21321" xr:uid="{00000000-0005-0000-0000-0000063E0000}"/>
    <cellStyle name="9_DeckblattNeu 4 5 2 2 5 2" xfId="35636" xr:uid="{00000000-0005-0000-0000-0000073E0000}"/>
    <cellStyle name="9_DeckblattNeu 4 5 2 2 6" xfId="28458" xr:uid="{00000000-0005-0000-0000-0000083E0000}"/>
    <cellStyle name="9_DeckblattNeu 4 5 2 3" xfId="15526" xr:uid="{00000000-0005-0000-0000-0000093E0000}"/>
    <cellStyle name="9_DeckblattNeu 4 5 2 3 2" xfId="22685" xr:uid="{00000000-0005-0000-0000-00000A3E0000}"/>
    <cellStyle name="9_DeckblattNeu 4 5 2 3 2 2" xfId="37000" xr:uid="{00000000-0005-0000-0000-00000B3E0000}"/>
    <cellStyle name="9_DeckblattNeu 4 5 2 3 3" xfId="29841" xr:uid="{00000000-0005-0000-0000-00000C3E0000}"/>
    <cellStyle name="9_DeckblattNeu 4 5 2 4" xfId="17880" xr:uid="{00000000-0005-0000-0000-00000D3E0000}"/>
    <cellStyle name="9_DeckblattNeu 4 5 2 4 2" xfId="25017" xr:uid="{00000000-0005-0000-0000-00000E3E0000}"/>
    <cellStyle name="9_DeckblattNeu 4 5 2 4 2 2" xfId="39332" xr:uid="{00000000-0005-0000-0000-00000F3E0000}"/>
    <cellStyle name="9_DeckblattNeu 4 5 2 4 3" xfId="32195" xr:uid="{00000000-0005-0000-0000-0000103E0000}"/>
    <cellStyle name="9_DeckblattNeu 4 6" xfId="13153" xr:uid="{00000000-0005-0000-0000-0000113E0000}"/>
    <cellStyle name="9_DeckblattNeu 4 6 2" xfId="14506" xr:uid="{00000000-0005-0000-0000-0000123E0000}"/>
    <cellStyle name="9_DeckblattNeu 4 6 2 2" xfId="16875" xr:uid="{00000000-0005-0000-0000-0000133E0000}"/>
    <cellStyle name="9_DeckblattNeu 4 6 2 2 2" xfId="24034" xr:uid="{00000000-0005-0000-0000-0000143E0000}"/>
    <cellStyle name="9_DeckblattNeu 4 6 2 2 2 2" xfId="38349" xr:uid="{00000000-0005-0000-0000-0000153E0000}"/>
    <cellStyle name="9_DeckblattNeu 4 6 2 2 3" xfId="31190" xr:uid="{00000000-0005-0000-0000-0000163E0000}"/>
    <cellStyle name="9_DeckblattNeu 4 6 2 3" xfId="19229" xr:uid="{00000000-0005-0000-0000-0000173E0000}"/>
    <cellStyle name="9_DeckblattNeu 4 6 2 3 2" xfId="26366" xr:uid="{00000000-0005-0000-0000-0000183E0000}"/>
    <cellStyle name="9_DeckblattNeu 4 6 2 3 2 2" xfId="40681" xr:uid="{00000000-0005-0000-0000-0000193E0000}"/>
    <cellStyle name="9_DeckblattNeu 4 6 2 3 3" xfId="33544" xr:uid="{00000000-0005-0000-0000-00001A3E0000}"/>
    <cellStyle name="9_DeckblattNeu 4 6 2 4" xfId="20536" xr:uid="{00000000-0005-0000-0000-00001B3E0000}"/>
    <cellStyle name="9_DeckblattNeu 4 6 2 4 2" xfId="27673" xr:uid="{00000000-0005-0000-0000-00001C3E0000}"/>
    <cellStyle name="9_DeckblattNeu 4 6 2 4 2 2" xfId="41988" xr:uid="{00000000-0005-0000-0000-00001D3E0000}"/>
    <cellStyle name="9_DeckblattNeu 4 6 2 4 3" xfId="34851" xr:uid="{00000000-0005-0000-0000-00001E3E0000}"/>
    <cellStyle name="9_DeckblattNeu 4 6 2 5" xfId="21751" xr:uid="{00000000-0005-0000-0000-00001F3E0000}"/>
    <cellStyle name="9_DeckblattNeu 4 6 2 5 2" xfId="36066" xr:uid="{00000000-0005-0000-0000-0000203E0000}"/>
    <cellStyle name="9_DeckblattNeu 4 6 2 6" xfId="28888" xr:uid="{00000000-0005-0000-0000-0000213E0000}"/>
    <cellStyle name="9_DeckblattNeu 4 6 3" xfId="15522" xr:uid="{00000000-0005-0000-0000-0000223E0000}"/>
    <cellStyle name="9_DeckblattNeu 4 6 3 2" xfId="22681" xr:uid="{00000000-0005-0000-0000-0000233E0000}"/>
    <cellStyle name="9_DeckblattNeu 4 6 3 2 2" xfId="36996" xr:uid="{00000000-0005-0000-0000-0000243E0000}"/>
    <cellStyle name="9_DeckblattNeu 4 6 3 3" xfId="29837" xr:uid="{00000000-0005-0000-0000-0000253E0000}"/>
    <cellStyle name="9_DeckblattNeu 4 6 4" xfId="17876" xr:uid="{00000000-0005-0000-0000-0000263E0000}"/>
    <cellStyle name="9_DeckblattNeu 4 6 4 2" xfId="25013" xr:uid="{00000000-0005-0000-0000-0000273E0000}"/>
    <cellStyle name="9_DeckblattNeu 4 6 4 2 2" xfId="39328" xr:uid="{00000000-0005-0000-0000-0000283E0000}"/>
    <cellStyle name="9_DeckblattNeu 4 6 4 3" xfId="32191" xr:uid="{00000000-0005-0000-0000-0000293E0000}"/>
    <cellStyle name="9_DeckblattNeu 5" xfId="1006" xr:uid="{00000000-0005-0000-0000-00002A3E0000}"/>
    <cellStyle name="9_DeckblattNeu 5 2" xfId="13158" xr:uid="{00000000-0005-0000-0000-00002B3E0000}"/>
    <cellStyle name="9_DeckblattNeu 5 2 2" xfId="13909" xr:uid="{00000000-0005-0000-0000-00002C3E0000}"/>
    <cellStyle name="9_DeckblattNeu 5 2 2 2" xfId="16278" xr:uid="{00000000-0005-0000-0000-00002D3E0000}"/>
    <cellStyle name="9_DeckblattNeu 5 2 2 2 2" xfId="23437" xr:uid="{00000000-0005-0000-0000-00002E3E0000}"/>
    <cellStyle name="9_DeckblattNeu 5 2 2 2 2 2" xfId="37752" xr:uid="{00000000-0005-0000-0000-00002F3E0000}"/>
    <cellStyle name="9_DeckblattNeu 5 2 2 2 3" xfId="30593" xr:uid="{00000000-0005-0000-0000-0000303E0000}"/>
    <cellStyle name="9_DeckblattNeu 5 2 2 3" xfId="18632" xr:uid="{00000000-0005-0000-0000-0000313E0000}"/>
    <cellStyle name="9_DeckblattNeu 5 2 2 3 2" xfId="25769" xr:uid="{00000000-0005-0000-0000-0000323E0000}"/>
    <cellStyle name="9_DeckblattNeu 5 2 2 3 2 2" xfId="40084" xr:uid="{00000000-0005-0000-0000-0000333E0000}"/>
    <cellStyle name="9_DeckblattNeu 5 2 2 3 3" xfId="32947" xr:uid="{00000000-0005-0000-0000-0000343E0000}"/>
    <cellStyle name="9_DeckblattNeu 5 2 2 4" xfId="20073" xr:uid="{00000000-0005-0000-0000-0000353E0000}"/>
    <cellStyle name="9_DeckblattNeu 5 2 2 4 2" xfId="27210" xr:uid="{00000000-0005-0000-0000-0000363E0000}"/>
    <cellStyle name="9_DeckblattNeu 5 2 2 4 2 2" xfId="41525" xr:uid="{00000000-0005-0000-0000-0000373E0000}"/>
    <cellStyle name="9_DeckblattNeu 5 2 2 4 3" xfId="34388" xr:uid="{00000000-0005-0000-0000-0000383E0000}"/>
    <cellStyle name="9_DeckblattNeu 5 2 2 5" xfId="21288" xr:uid="{00000000-0005-0000-0000-0000393E0000}"/>
    <cellStyle name="9_DeckblattNeu 5 2 2 5 2" xfId="35603" xr:uid="{00000000-0005-0000-0000-00003A3E0000}"/>
    <cellStyle name="9_DeckblattNeu 5 2 2 6" xfId="28425" xr:uid="{00000000-0005-0000-0000-00003B3E0000}"/>
    <cellStyle name="9_DeckblattNeu 5 2 3" xfId="15527" xr:uid="{00000000-0005-0000-0000-00003C3E0000}"/>
    <cellStyle name="9_DeckblattNeu 5 2 3 2" xfId="22686" xr:uid="{00000000-0005-0000-0000-00003D3E0000}"/>
    <cellStyle name="9_DeckblattNeu 5 2 3 2 2" xfId="37001" xr:uid="{00000000-0005-0000-0000-00003E3E0000}"/>
    <cellStyle name="9_DeckblattNeu 5 2 3 3" xfId="29842" xr:uid="{00000000-0005-0000-0000-00003F3E0000}"/>
    <cellStyle name="9_DeckblattNeu 5 2 4" xfId="17881" xr:uid="{00000000-0005-0000-0000-0000403E0000}"/>
    <cellStyle name="9_DeckblattNeu 5 2 4 2" xfId="25018" xr:uid="{00000000-0005-0000-0000-0000413E0000}"/>
    <cellStyle name="9_DeckblattNeu 5 2 4 2 2" xfId="39333" xr:uid="{00000000-0005-0000-0000-0000423E0000}"/>
    <cellStyle name="9_DeckblattNeu 5 2 4 3" xfId="32196" xr:uid="{00000000-0005-0000-0000-0000433E0000}"/>
    <cellStyle name="9_DeckblattNeu 6" xfId="1007" xr:uid="{00000000-0005-0000-0000-0000443E0000}"/>
    <cellStyle name="9_DeckblattNeu 6 2" xfId="13159" xr:uid="{00000000-0005-0000-0000-0000453E0000}"/>
    <cellStyle name="9_DeckblattNeu 6 2 2" xfId="14197" xr:uid="{00000000-0005-0000-0000-0000463E0000}"/>
    <cellStyle name="9_DeckblattNeu 6 2 2 2" xfId="16566" xr:uid="{00000000-0005-0000-0000-0000473E0000}"/>
    <cellStyle name="9_DeckblattNeu 6 2 2 2 2" xfId="23725" xr:uid="{00000000-0005-0000-0000-0000483E0000}"/>
    <cellStyle name="9_DeckblattNeu 6 2 2 2 2 2" xfId="38040" xr:uid="{00000000-0005-0000-0000-0000493E0000}"/>
    <cellStyle name="9_DeckblattNeu 6 2 2 2 3" xfId="30881" xr:uid="{00000000-0005-0000-0000-00004A3E0000}"/>
    <cellStyle name="9_DeckblattNeu 6 2 2 3" xfId="18920" xr:uid="{00000000-0005-0000-0000-00004B3E0000}"/>
    <cellStyle name="9_DeckblattNeu 6 2 2 3 2" xfId="26057" xr:uid="{00000000-0005-0000-0000-00004C3E0000}"/>
    <cellStyle name="9_DeckblattNeu 6 2 2 3 2 2" xfId="40372" xr:uid="{00000000-0005-0000-0000-00004D3E0000}"/>
    <cellStyle name="9_DeckblattNeu 6 2 2 3 3" xfId="33235" xr:uid="{00000000-0005-0000-0000-00004E3E0000}"/>
    <cellStyle name="9_DeckblattNeu 6 2 2 4" xfId="20254" xr:uid="{00000000-0005-0000-0000-00004F3E0000}"/>
    <cellStyle name="9_DeckblattNeu 6 2 2 4 2" xfId="27391" xr:uid="{00000000-0005-0000-0000-0000503E0000}"/>
    <cellStyle name="9_DeckblattNeu 6 2 2 4 2 2" xfId="41706" xr:uid="{00000000-0005-0000-0000-0000513E0000}"/>
    <cellStyle name="9_DeckblattNeu 6 2 2 4 3" xfId="34569" xr:uid="{00000000-0005-0000-0000-0000523E0000}"/>
    <cellStyle name="9_DeckblattNeu 6 2 2 5" xfId="21469" xr:uid="{00000000-0005-0000-0000-0000533E0000}"/>
    <cellStyle name="9_DeckblattNeu 6 2 2 5 2" xfId="35784" xr:uid="{00000000-0005-0000-0000-0000543E0000}"/>
    <cellStyle name="9_DeckblattNeu 6 2 2 6" xfId="28606" xr:uid="{00000000-0005-0000-0000-0000553E0000}"/>
    <cellStyle name="9_DeckblattNeu 6 2 3" xfId="15528" xr:uid="{00000000-0005-0000-0000-0000563E0000}"/>
    <cellStyle name="9_DeckblattNeu 6 2 3 2" xfId="22687" xr:uid="{00000000-0005-0000-0000-0000573E0000}"/>
    <cellStyle name="9_DeckblattNeu 6 2 3 2 2" xfId="37002" xr:uid="{00000000-0005-0000-0000-0000583E0000}"/>
    <cellStyle name="9_DeckblattNeu 6 2 3 3" xfId="29843" xr:uid="{00000000-0005-0000-0000-0000593E0000}"/>
    <cellStyle name="9_DeckblattNeu 6 2 4" xfId="17882" xr:uid="{00000000-0005-0000-0000-00005A3E0000}"/>
    <cellStyle name="9_DeckblattNeu 6 2 4 2" xfId="25019" xr:uid="{00000000-0005-0000-0000-00005B3E0000}"/>
    <cellStyle name="9_DeckblattNeu 6 2 4 2 2" xfId="39334" xr:uid="{00000000-0005-0000-0000-00005C3E0000}"/>
    <cellStyle name="9_DeckblattNeu 6 2 4 3" xfId="32197" xr:uid="{00000000-0005-0000-0000-00005D3E0000}"/>
    <cellStyle name="9_DeckblattNeu 7" xfId="1008" xr:uid="{00000000-0005-0000-0000-00005E3E0000}"/>
    <cellStyle name="9_DeckblattNeu 7 2" xfId="13160" xr:uid="{00000000-0005-0000-0000-00005F3E0000}"/>
    <cellStyle name="9_DeckblattNeu 7 2 2" xfId="13521" xr:uid="{00000000-0005-0000-0000-0000603E0000}"/>
    <cellStyle name="9_DeckblattNeu 7 2 2 2" xfId="15890" xr:uid="{00000000-0005-0000-0000-0000613E0000}"/>
    <cellStyle name="9_DeckblattNeu 7 2 2 2 2" xfId="23049" xr:uid="{00000000-0005-0000-0000-0000623E0000}"/>
    <cellStyle name="9_DeckblattNeu 7 2 2 2 2 2" xfId="37364" xr:uid="{00000000-0005-0000-0000-0000633E0000}"/>
    <cellStyle name="9_DeckblattNeu 7 2 2 2 3" xfId="30205" xr:uid="{00000000-0005-0000-0000-0000643E0000}"/>
    <cellStyle name="9_DeckblattNeu 7 2 2 3" xfId="18244" xr:uid="{00000000-0005-0000-0000-0000653E0000}"/>
    <cellStyle name="9_DeckblattNeu 7 2 2 3 2" xfId="25381" xr:uid="{00000000-0005-0000-0000-0000663E0000}"/>
    <cellStyle name="9_DeckblattNeu 7 2 2 3 2 2" xfId="39696" xr:uid="{00000000-0005-0000-0000-0000673E0000}"/>
    <cellStyle name="9_DeckblattNeu 7 2 2 3 3" xfId="32559" xr:uid="{00000000-0005-0000-0000-0000683E0000}"/>
    <cellStyle name="9_DeckblattNeu 7 2 2 4" xfId="19869" xr:uid="{00000000-0005-0000-0000-0000693E0000}"/>
    <cellStyle name="9_DeckblattNeu 7 2 2 4 2" xfId="27006" xr:uid="{00000000-0005-0000-0000-00006A3E0000}"/>
    <cellStyle name="9_DeckblattNeu 7 2 2 4 2 2" xfId="41321" xr:uid="{00000000-0005-0000-0000-00006B3E0000}"/>
    <cellStyle name="9_DeckblattNeu 7 2 2 4 3" xfId="34184" xr:uid="{00000000-0005-0000-0000-00006C3E0000}"/>
    <cellStyle name="9_DeckblattNeu 7 2 2 5" xfId="21084" xr:uid="{00000000-0005-0000-0000-00006D3E0000}"/>
    <cellStyle name="9_DeckblattNeu 7 2 2 5 2" xfId="35399" xr:uid="{00000000-0005-0000-0000-00006E3E0000}"/>
    <cellStyle name="9_DeckblattNeu 7 2 2 6" xfId="28221" xr:uid="{00000000-0005-0000-0000-00006F3E0000}"/>
    <cellStyle name="9_DeckblattNeu 7 2 3" xfId="15529" xr:uid="{00000000-0005-0000-0000-0000703E0000}"/>
    <cellStyle name="9_DeckblattNeu 7 2 3 2" xfId="22688" xr:uid="{00000000-0005-0000-0000-0000713E0000}"/>
    <cellStyle name="9_DeckblattNeu 7 2 3 2 2" xfId="37003" xr:uid="{00000000-0005-0000-0000-0000723E0000}"/>
    <cellStyle name="9_DeckblattNeu 7 2 3 3" xfId="29844" xr:uid="{00000000-0005-0000-0000-0000733E0000}"/>
    <cellStyle name="9_DeckblattNeu 7 2 4" xfId="17883" xr:uid="{00000000-0005-0000-0000-0000743E0000}"/>
    <cellStyle name="9_DeckblattNeu 7 2 4 2" xfId="25020" xr:uid="{00000000-0005-0000-0000-0000753E0000}"/>
    <cellStyle name="9_DeckblattNeu 7 2 4 2 2" xfId="39335" xr:uid="{00000000-0005-0000-0000-0000763E0000}"/>
    <cellStyle name="9_DeckblattNeu 7 2 4 3" xfId="32198" xr:uid="{00000000-0005-0000-0000-0000773E0000}"/>
    <cellStyle name="9_DeckblattNeu 8" xfId="1009" xr:uid="{00000000-0005-0000-0000-0000783E0000}"/>
    <cellStyle name="9_DeckblattNeu 8 2" xfId="13161" xr:uid="{00000000-0005-0000-0000-0000793E0000}"/>
    <cellStyle name="9_DeckblattNeu 8 2 2" xfId="14505" xr:uid="{00000000-0005-0000-0000-00007A3E0000}"/>
    <cellStyle name="9_DeckblattNeu 8 2 2 2" xfId="16874" xr:uid="{00000000-0005-0000-0000-00007B3E0000}"/>
    <cellStyle name="9_DeckblattNeu 8 2 2 2 2" xfId="24033" xr:uid="{00000000-0005-0000-0000-00007C3E0000}"/>
    <cellStyle name="9_DeckblattNeu 8 2 2 2 2 2" xfId="38348" xr:uid="{00000000-0005-0000-0000-00007D3E0000}"/>
    <cellStyle name="9_DeckblattNeu 8 2 2 2 3" xfId="31189" xr:uid="{00000000-0005-0000-0000-00007E3E0000}"/>
    <cellStyle name="9_DeckblattNeu 8 2 2 3" xfId="19228" xr:uid="{00000000-0005-0000-0000-00007F3E0000}"/>
    <cellStyle name="9_DeckblattNeu 8 2 2 3 2" xfId="26365" xr:uid="{00000000-0005-0000-0000-0000803E0000}"/>
    <cellStyle name="9_DeckblattNeu 8 2 2 3 2 2" xfId="40680" xr:uid="{00000000-0005-0000-0000-0000813E0000}"/>
    <cellStyle name="9_DeckblattNeu 8 2 2 3 3" xfId="33543" xr:uid="{00000000-0005-0000-0000-0000823E0000}"/>
    <cellStyle name="9_DeckblattNeu 8 2 2 4" xfId="20535" xr:uid="{00000000-0005-0000-0000-0000833E0000}"/>
    <cellStyle name="9_DeckblattNeu 8 2 2 4 2" xfId="27672" xr:uid="{00000000-0005-0000-0000-0000843E0000}"/>
    <cellStyle name="9_DeckblattNeu 8 2 2 4 2 2" xfId="41987" xr:uid="{00000000-0005-0000-0000-0000853E0000}"/>
    <cellStyle name="9_DeckblattNeu 8 2 2 4 3" xfId="34850" xr:uid="{00000000-0005-0000-0000-0000863E0000}"/>
    <cellStyle name="9_DeckblattNeu 8 2 2 5" xfId="21750" xr:uid="{00000000-0005-0000-0000-0000873E0000}"/>
    <cellStyle name="9_DeckblattNeu 8 2 2 5 2" xfId="36065" xr:uid="{00000000-0005-0000-0000-0000883E0000}"/>
    <cellStyle name="9_DeckblattNeu 8 2 2 6" xfId="28887" xr:uid="{00000000-0005-0000-0000-0000893E0000}"/>
    <cellStyle name="9_DeckblattNeu 8 2 3" xfId="15530" xr:uid="{00000000-0005-0000-0000-00008A3E0000}"/>
    <cellStyle name="9_DeckblattNeu 8 2 3 2" xfId="22689" xr:uid="{00000000-0005-0000-0000-00008B3E0000}"/>
    <cellStyle name="9_DeckblattNeu 8 2 3 2 2" xfId="37004" xr:uid="{00000000-0005-0000-0000-00008C3E0000}"/>
    <cellStyle name="9_DeckblattNeu 8 2 3 3" xfId="29845" xr:uid="{00000000-0005-0000-0000-00008D3E0000}"/>
    <cellStyle name="9_DeckblattNeu 8 2 4" xfId="17884" xr:uid="{00000000-0005-0000-0000-00008E3E0000}"/>
    <cellStyle name="9_DeckblattNeu 8 2 4 2" xfId="25021" xr:uid="{00000000-0005-0000-0000-00008F3E0000}"/>
    <cellStyle name="9_DeckblattNeu 8 2 4 2 2" xfId="39336" xr:uid="{00000000-0005-0000-0000-0000903E0000}"/>
    <cellStyle name="9_DeckblattNeu 8 2 4 3" xfId="32199" xr:uid="{00000000-0005-0000-0000-0000913E0000}"/>
    <cellStyle name="9_DeckblattNeu 9" xfId="13137" xr:uid="{00000000-0005-0000-0000-0000923E0000}"/>
    <cellStyle name="9_DeckblattNeu 9 2" xfId="14598" xr:uid="{00000000-0005-0000-0000-0000933E0000}"/>
    <cellStyle name="9_DeckblattNeu 9 2 2" xfId="16961" xr:uid="{00000000-0005-0000-0000-0000943E0000}"/>
    <cellStyle name="9_DeckblattNeu 9 2 2 2" xfId="24120" xr:uid="{00000000-0005-0000-0000-0000953E0000}"/>
    <cellStyle name="9_DeckblattNeu 9 2 2 2 2" xfId="38435" xr:uid="{00000000-0005-0000-0000-0000963E0000}"/>
    <cellStyle name="9_DeckblattNeu 9 2 2 3" xfId="31276" xr:uid="{00000000-0005-0000-0000-0000973E0000}"/>
    <cellStyle name="9_DeckblattNeu 9 2 3" xfId="19315" xr:uid="{00000000-0005-0000-0000-0000983E0000}"/>
    <cellStyle name="9_DeckblattNeu 9 2 3 2" xfId="26452" xr:uid="{00000000-0005-0000-0000-0000993E0000}"/>
    <cellStyle name="9_DeckblattNeu 9 2 3 2 2" xfId="40767" xr:uid="{00000000-0005-0000-0000-00009A3E0000}"/>
    <cellStyle name="9_DeckblattNeu 9 2 3 3" xfId="33630" xr:uid="{00000000-0005-0000-0000-00009B3E0000}"/>
    <cellStyle name="9_DeckblattNeu 9 2 4" xfId="20613" xr:uid="{00000000-0005-0000-0000-00009C3E0000}"/>
    <cellStyle name="9_DeckblattNeu 9 2 4 2" xfId="27750" xr:uid="{00000000-0005-0000-0000-00009D3E0000}"/>
    <cellStyle name="9_DeckblattNeu 9 2 4 2 2" xfId="42065" xr:uid="{00000000-0005-0000-0000-00009E3E0000}"/>
    <cellStyle name="9_DeckblattNeu 9 2 4 3" xfId="34928" xr:uid="{00000000-0005-0000-0000-00009F3E0000}"/>
    <cellStyle name="9_DeckblattNeu 9 2 5" xfId="21828" xr:uid="{00000000-0005-0000-0000-0000A03E0000}"/>
    <cellStyle name="9_DeckblattNeu 9 2 5 2" xfId="36143" xr:uid="{00000000-0005-0000-0000-0000A13E0000}"/>
    <cellStyle name="9_DeckblattNeu 9 2 6" xfId="28965" xr:uid="{00000000-0005-0000-0000-0000A23E0000}"/>
    <cellStyle name="9_DeckblattNeu 9 3" xfId="15506" xr:uid="{00000000-0005-0000-0000-0000A33E0000}"/>
    <cellStyle name="9_DeckblattNeu 9 3 2" xfId="22665" xr:uid="{00000000-0005-0000-0000-0000A43E0000}"/>
    <cellStyle name="9_DeckblattNeu 9 3 2 2" xfId="36980" xr:uid="{00000000-0005-0000-0000-0000A53E0000}"/>
    <cellStyle name="9_DeckblattNeu 9 3 3" xfId="29821" xr:uid="{00000000-0005-0000-0000-0000A63E0000}"/>
    <cellStyle name="9_DeckblattNeu 9 4" xfId="17860" xr:uid="{00000000-0005-0000-0000-0000A73E0000}"/>
    <cellStyle name="9_DeckblattNeu 9 4 2" xfId="24997" xr:uid="{00000000-0005-0000-0000-0000A83E0000}"/>
    <cellStyle name="9_DeckblattNeu 9 4 2 2" xfId="39312" xr:uid="{00000000-0005-0000-0000-0000A93E0000}"/>
    <cellStyle name="9_DeckblattNeu 9 4 3" xfId="32175" xr:uid="{00000000-0005-0000-0000-0000AA3E0000}"/>
    <cellStyle name="9_III_Tagesbetreuung_2010_Rev1" xfId="248" xr:uid="{00000000-0005-0000-0000-0000AB3E0000}"/>
    <cellStyle name="9_III_Tagesbetreuung_2010_Rev1 2" xfId="1010" xr:uid="{00000000-0005-0000-0000-0000AC3E0000}"/>
    <cellStyle name="9_III_Tagesbetreuung_2010_Rev1 2 2" xfId="1011" xr:uid="{00000000-0005-0000-0000-0000AD3E0000}"/>
    <cellStyle name="9_III_Tagesbetreuung_2010_Rev1 2 2 2" xfId="1012" xr:uid="{00000000-0005-0000-0000-0000AE3E0000}"/>
    <cellStyle name="9_III_Tagesbetreuung_2010_Rev1 2 2 2 2" xfId="13165" xr:uid="{00000000-0005-0000-0000-0000AF3E0000}"/>
    <cellStyle name="9_III_Tagesbetreuung_2010_Rev1 2 2 2 2 2" xfId="13778" xr:uid="{00000000-0005-0000-0000-0000B03E0000}"/>
    <cellStyle name="9_III_Tagesbetreuung_2010_Rev1 2 2 2 2 2 2" xfId="16147" xr:uid="{00000000-0005-0000-0000-0000B13E0000}"/>
    <cellStyle name="9_III_Tagesbetreuung_2010_Rev1 2 2 2 2 2 2 2" xfId="23306" xr:uid="{00000000-0005-0000-0000-0000B23E0000}"/>
    <cellStyle name="9_III_Tagesbetreuung_2010_Rev1 2 2 2 2 2 2 2 2" xfId="37621" xr:uid="{00000000-0005-0000-0000-0000B33E0000}"/>
    <cellStyle name="9_III_Tagesbetreuung_2010_Rev1 2 2 2 2 2 2 3" xfId="30462" xr:uid="{00000000-0005-0000-0000-0000B43E0000}"/>
    <cellStyle name="9_III_Tagesbetreuung_2010_Rev1 2 2 2 2 2 3" xfId="18501" xr:uid="{00000000-0005-0000-0000-0000B53E0000}"/>
    <cellStyle name="9_III_Tagesbetreuung_2010_Rev1 2 2 2 2 2 3 2" xfId="25638" xr:uid="{00000000-0005-0000-0000-0000B63E0000}"/>
    <cellStyle name="9_III_Tagesbetreuung_2010_Rev1 2 2 2 2 2 3 2 2" xfId="39953" xr:uid="{00000000-0005-0000-0000-0000B73E0000}"/>
    <cellStyle name="9_III_Tagesbetreuung_2010_Rev1 2 2 2 2 2 3 3" xfId="32816" xr:uid="{00000000-0005-0000-0000-0000B83E0000}"/>
    <cellStyle name="9_III_Tagesbetreuung_2010_Rev1 2 2 2 2 2 4" xfId="20026" xr:uid="{00000000-0005-0000-0000-0000B93E0000}"/>
    <cellStyle name="9_III_Tagesbetreuung_2010_Rev1 2 2 2 2 2 4 2" xfId="27163" xr:uid="{00000000-0005-0000-0000-0000BA3E0000}"/>
    <cellStyle name="9_III_Tagesbetreuung_2010_Rev1 2 2 2 2 2 4 2 2" xfId="41478" xr:uid="{00000000-0005-0000-0000-0000BB3E0000}"/>
    <cellStyle name="9_III_Tagesbetreuung_2010_Rev1 2 2 2 2 2 4 3" xfId="34341" xr:uid="{00000000-0005-0000-0000-0000BC3E0000}"/>
    <cellStyle name="9_III_Tagesbetreuung_2010_Rev1 2 2 2 2 2 5" xfId="21241" xr:uid="{00000000-0005-0000-0000-0000BD3E0000}"/>
    <cellStyle name="9_III_Tagesbetreuung_2010_Rev1 2 2 2 2 2 5 2" xfId="35556" xr:uid="{00000000-0005-0000-0000-0000BE3E0000}"/>
    <cellStyle name="9_III_Tagesbetreuung_2010_Rev1 2 2 2 2 2 6" xfId="28378" xr:uid="{00000000-0005-0000-0000-0000BF3E0000}"/>
    <cellStyle name="9_III_Tagesbetreuung_2010_Rev1 2 2 2 2 3" xfId="15534" xr:uid="{00000000-0005-0000-0000-0000C03E0000}"/>
    <cellStyle name="9_III_Tagesbetreuung_2010_Rev1 2 2 2 2 3 2" xfId="22693" xr:uid="{00000000-0005-0000-0000-0000C13E0000}"/>
    <cellStyle name="9_III_Tagesbetreuung_2010_Rev1 2 2 2 2 3 2 2" xfId="37008" xr:uid="{00000000-0005-0000-0000-0000C23E0000}"/>
    <cellStyle name="9_III_Tagesbetreuung_2010_Rev1 2 2 2 2 3 3" xfId="29849" xr:uid="{00000000-0005-0000-0000-0000C33E0000}"/>
    <cellStyle name="9_III_Tagesbetreuung_2010_Rev1 2 2 2 2 4" xfId="17888" xr:uid="{00000000-0005-0000-0000-0000C43E0000}"/>
    <cellStyle name="9_III_Tagesbetreuung_2010_Rev1 2 2 2 2 4 2" xfId="25025" xr:uid="{00000000-0005-0000-0000-0000C53E0000}"/>
    <cellStyle name="9_III_Tagesbetreuung_2010_Rev1 2 2 2 2 4 2 2" xfId="39340" xr:uid="{00000000-0005-0000-0000-0000C63E0000}"/>
    <cellStyle name="9_III_Tagesbetreuung_2010_Rev1 2 2 2 2 4 3" xfId="32203" xr:uid="{00000000-0005-0000-0000-0000C73E0000}"/>
    <cellStyle name="9_III_Tagesbetreuung_2010_Rev1 2 2 3" xfId="1013" xr:uid="{00000000-0005-0000-0000-0000C83E0000}"/>
    <cellStyle name="9_III_Tagesbetreuung_2010_Rev1 2 2 3 2" xfId="13166" xr:uid="{00000000-0005-0000-0000-0000C93E0000}"/>
    <cellStyle name="9_III_Tagesbetreuung_2010_Rev1 2 2 3 2 2" xfId="14016" xr:uid="{00000000-0005-0000-0000-0000CA3E0000}"/>
    <cellStyle name="9_III_Tagesbetreuung_2010_Rev1 2 2 3 2 2 2" xfId="16385" xr:uid="{00000000-0005-0000-0000-0000CB3E0000}"/>
    <cellStyle name="9_III_Tagesbetreuung_2010_Rev1 2 2 3 2 2 2 2" xfId="23544" xr:uid="{00000000-0005-0000-0000-0000CC3E0000}"/>
    <cellStyle name="9_III_Tagesbetreuung_2010_Rev1 2 2 3 2 2 2 2 2" xfId="37859" xr:uid="{00000000-0005-0000-0000-0000CD3E0000}"/>
    <cellStyle name="9_III_Tagesbetreuung_2010_Rev1 2 2 3 2 2 2 3" xfId="30700" xr:uid="{00000000-0005-0000-0000-0000CE3E0000}"/>
    <cellStyle name="9_III_Tagesbetreuung_2010_Rev1 2 2 3 2 2 3" xfId="18739" xr:uid="{00000000-0005-0000-0000-0000CF3E0000}"/>
    <cellStyle name="9_III_Tagesbetreuung_2010_Rev1 2 2 3 2 2 3 2" xfId="25876" xr:uid="{00000000-0005-0000-0000-0000D03E0000}"/>
    <cellStyle name="9_III_Tagesbetreuung_2010_Rev1 2 2 3 2 2 3 2 2" xfId="40191" xr:uid="{00000000-0005-0000-0000-0000D13E0000}"/>
    <cellStyle name="9_III_Tagesbetreuung_2010_Rev1 2 2 3 2 2 3 3" xfId="33054" xr:uid="{00000000-0005-0000-0000-0000D23E0000}"/>
    <cellStyle name="9_III_Tagesbetreuung_2010_Rev1 2 2 3 2 2 4" xfId="20107" xr:uid="{00000000-0005-0000-0000-0000D33E0000}"/>
    <cellStyle name="9_III_Tagesbetreuung_2010_Rev1 2 2 3 2 2 4 2" xfId="27244" xr:uid="{00000000-0005-0000-0000-0000D43E0000}"/>
    <cellStyle name="9_III_Tagesbetreuung_2010_Rev1 2 2 3 2 2 4 2 2" xfId="41559" xr:uid="{00000000-0005-0000-0000-0000D53E0000}"/>
    <cellStyle name="9_III_Tagesbetreuung_2010_Rev1 2 2 3 2 2 4 3" xfId="34422" xr:uid="{00000000-0005-0000-0000-0000D63E0000}"/>
    <cellStyle name="9_III_Tagesbetreuung_2010_Rev1 2 2 3 2 2 5" xfId="21322" xr:uid="{00000000-0005-0000-0000-0000D73E0000}"/>
    <cellStyle name="9_III_Tagesbetreuung_2010_Rev1 2 2 3 2 2 5 2" xfId="35637" xr:uid="{00000000-0005-0000-0000-0000D83E0000}"/>
    <cellStyle name="9_III_Tagesbetreuung_2010_Rev1 2 2 3 2 2 6" xfId="28459" xr:uid="{00000000-0005-0000-0000-0000D93E0000}"/>
    <cellStyle name="9_III_Tagesbetreuung_2010_Rev1 2 2 3 2 3" xfId="15535" xr:uid="{00000000-0005-0000-0000-0000DA3E0000}"/>
    <cellStyle name="9_III_Tagesbetreuung_2010_Rev1 2 2 3 2 3 2" xfId="22694" xr:uid="{00000000-0005-0000-0000-0000DB3E0000}"/>
    <cellStyle name="9_III_Tagesbetreuung_2010_Rev1 2 2 3 2 3 2 2" xfId="37009" xr:uid="{00000000-0005-0000-0000-0000DC3E0000}"/>
    <cellStyle name="9_III_Tagesbetreuung_2010_Rev1 2 2 3 2 3 3" xfId="29850" xr:uid="{00000000-0005-0000-0000-0000DD3E0000}"/>
    <cellStyle name="9_III_Tagesbetreuung_2010_Rev1 2 2 3 2 4" xfId="17889" xr:uid="{00000000-0005-0000-0000-0000DE3E0000}"/>
    <cellStyle name="9_III_Tagesbetreuung_2010_Rev1 2 2 3 2 4 2" xfId="25026" xr:uid="{00000000-0005-0000-0000-0000DF3E0000}"/>
    <cellStyle name="9_III_Tagesbetreuung_2010_Rev1 2 2 3 2 4 2 2" xfId="39341" xr:uid="{00000000-0005-0000-0000-0000E03E0000}"/>
    <cellStyle name="9_III_Tagesbetreuung_2010_Rev1 2 2 3 2 4 3" xfId="32204" xr:uid="{00000000-0005-0000-0000-0000E13E0000}"/>
    <cellStyle name="9_III_Tagesbetreuung_2010_Rev1 2 2 4" xfId="1014" xr:uid="{00000000-0005-0000-0000-0000E23E0000}"/>
    <cellStyle name="9_III_Tagesbetreuung_2010_Rev1 2 2 4 2" xfId="13167" xr:uid="{00000000-0005-0000-0000-0000E33E0000}"/>
    <cellStyle name="9_III_Tagesbetreuung_2010_Rev1 2 2 4 2 2" xfId="14502" xr:uid="{00000000-0005-0000-0000-0000E43E0000}"/>
    <cellStyle name="9_III_Tagesbetreuung_2010_Rev1 2 2 4 2 2 2" xfId="16871" xr:uid="{00000000-0005-0000-0000-0000E53E0000}"/>
    <cellStyle name="9_III_Tagesbetreuung_2010_Rev1 2 2 4 2 2 2 2" xfId="24030" xr:uid="{00000000-0005-0000-0000-0000E63E0000}"/>
    <cellStyle name="9_III_Tagesbetreuung_2010_Rev1 2 2 4 2 2 2 2 2" xfId="38345" xr:uid="{00000000-0005-0000-0000-0000E73E0000}"/>
    <cellStyle name="9_III_Tagesbetreuung_2010_Rev1 2 2 4 2 2 2 3" xfId="31186" xr:uid="{00000000-0005-0000-0000-0000E83E0000}"/>
    <cellStyle name="9_III_Tagesbetreuung_2010_Rev1 2 2 4 2 2 3" xfId="19225" xr:uid="{00000000-0005-0000-0000-0000E93E0000}"/>
    <cellStyle name="9_III_Tagesbetreuung_2010_Rev1 2 2 4 2 2 3 2" xfId="26362" xr:uid="{00000000-0005-0000-0000-0000EA3E0000}"/>
    <cellStyle name="9_III_Tagesbetreuung_2010_Rev1 2 2 4 2 2 3 2 2" xfId="40677" xr:uid="{00000000-0005-0000-0000-0000EB3E0000}"/>
    <cellStyle name="9_III_Tagesbetreuung_2010_Rev1 2 2 4 2 2 3 3" xfId="33540" xr:uid="{00000000-0005-0000-0000-0000EC3E0000}"/>
    <cellStyle name="9_III_Tagesbetreuung_2010_Rev1 2 2 4 2 2 4" xfId="20532" xr:uid="{00000000-0005-0000-0000-0000ED3E0000}"/>
    <cellStyle name="9_III_Tagesbetreuung_2010_Rev1 2 2 4 2 2 4 2" xfId="27669" xr:uid="{00000000-0005-0000-0000-0000EE3E0000}"/>
    <cellStyle name="9_III_Tagesbetreuung_2010_Rev1 2 2 4 2 2 4 2 2" xfId="41984" xr:uid="{00000000-0005-0000-0000-0000EF3E0000}"/>
    <cellStyle name="9_III_Tagesbetreuung_2010_Rev1 2 2 4 2 2 4 3" xfId="34847" xr:uid="{00000000-0005-0000-0000-0000F03E0000}"/>
    <cellStyle name="9_III_Tagesbetreuung_2010_Rev1 2 2 4 2 2 5" xfId="21747" xr:uid="{00000000-0005-0000-0000-0000F13E0000}"/>
    <cellStyle name="9_III_Tagesbetreuung_2010_Rev1 2 2 4 2 2 5 2" xfId="36062" xr:uid="{00000000-0005-0000-0000-0000F23E0000}"/>
    <cellStyle name="9_III_Tagesbetreuung_2010_Rev1 2 2 4 2 2 6" xfId="28884" xr:uid="{00000000-0005-0000-0000-0000F33E0000}"/>
    <cellStyle name="9_III_Tagesbetreuung_2010_Rev1 2 2 4 2 3" xfId="15536" xr:uid="{00000000-0005-0000-0000-0000F43E0000}"/>
    <cellStyle name="9_III_Tagesbetreuung_2010_Rev1 2 2 4 2 3 2" xfId="22695" xr:uid="{00000000-0005-0000-0000-0000F53E0000}"/>
    <cellStyle name="9_III_Tagesbetreuung_2010_Rev1 2 2 4 2 3 2 2" xfId="37010" xr:uid="{00000000-0005-0000-0000-0000F63E0000}"/>
    <cellStyle name="9_III_Tagesbetreuung_2010_Rev1 2 2 4 2 3 3" xfId="29851" xr:uid="{00000000-0005-0000-0000-0000F73E0000}"/>
    <cellStyle name="9_III_Tagesbetreuung_2010_Rev1 2 2 4 2 4" xfId="17890" xr:uid="{00000000-0005-0000-0000-0000F83E0000}"/>
    <cellStyle name="9_III_Tagesbetreuung_2010_Rev1 2 2 4 2 4 2" xfId="25027" xr:uid="{00000000-0005-0000-0000-0000F93E0000}"/>
    <cellStyle name="9_III_Tagesbetreuung_2010_Rev1 2 2 4 2 4 2 2" xfId="39342" xr:uid="{00000000-0005-0000-0000-0000FA3E0000}"/>
    <cellStyle name="9_III_Tagesbetreuung_2010_Rev1 2 2 4 2 4 3" xfId="32205" xr:uid="{00000000-0005-0000-0000-0000FB3E0000}"/>
    <cellStyle name="9_III_Tagesbetreuung_2010_Rev1 2 2 5" xfId="1015" xr:uid="{00000000-0005-0000-0000-0000FC3E0000}"/>
    <cellStyle name="9_III_Tagesbetreuung_2010_Rev1 2 2 5 2" xfId="13168" xr:uid="{00000000-0005-0000-0000-0000FD3E0000}"/>
    <cellStyle name="9_III_Tagesbetreuung_2010_Rev1 2 2 5 2 2" xfId="14669" xr:uid="{00000000-0005-0000-0000-0000FE3E0000}"/>
    <cellStyle name="9_III_Tagesbetreuung_2010_Rev1 2 2 5 2 2 2" xfId="17032" xr:uid="{00000000-0005-0000-0000-0000FF3E0000}"/>
    <cellStyle name="9_III_Tagesbetreuung_2010_Rev1 2 2 5 2 2 2 2" xfId="24191" xr:uid="{00000000-0005-0000-0000-0000003F0000}"/>
    <cellStyle name="9_III_Tagesbetreuung_2010_Rev1 2 2 5 2 2 2 2 2" xfId="38506" xr:uid="{00000000-0005-0000-0000-0000013F0000}"/>
    <cellStyle name="9_III_Tagesbetreuung_2010_Rev1 2 2 5 2 2 2 3" xfId="31347" xr:uid="{00000000-0005-0000-0000-0000023F0000}"/>
    <cellStyle name="9_III_Tagesbetreuung_2010_Rev1 2 2 5 2 2 3" xfId="19386" xr:uid="{00000000-0005-0000-0000-0000033F0000}"/>
    <cellStyle name="9_III_Tagesbetreuung_2010_Rev1 2 2 5 2 2 3 2" xfId="26523" xr:uid="{00000000-0005-0000-0000-0000043F0000}"/>
    <cellStyle name="9_III_Tagesbetreuung_2010_Rev1 2 2 5 2 2 3 2 2" xfId="40838" xr:uid="{00000000-0005-0000-0000-0000053F0000}"/>
    <cellStyle name="9_III_Tagesbetreuung_2010_Rev1 2 2 5 2 2 3 3" xfId="33701" xr:uid="{00000000-0005-0000-0000-0000063F0000}"/>
    <cellStyle name="9_III_Tagesbetreuung_2010_Rev1 2 2 5 2 2 4" xfId="20684" xr:uid="{00000000-0005-0000-0000-0000073F0000}"/>
    <cellStyle name="9_III_Tagesbetreuung_2010_Rev1 2 2 5 2 2 4 2" xfId="27821" xr:uid="{00000000-0005-0000-0000-0000083F0000}"/>
    <cellStyle name="9_III_Tagesbetreuung_2010_Rev1 2 2 5 2 2 4 2 2" xfId="42136" xr:uid="{00000000-0005-0000-0000-0000093F0000}"/>
    <cellStyle name="9_III_Tagesbetreuung_2010_Rev1 2 2 5 2 2 4 3" xfId="34999" xr:uid="{00000000-0005-0000-0000-00000A3F0000}"/>
    <cellStyle name="9_III_Tagesbetreuung_2010_Rev1 2 2 5 2 2 5" xfId="21899" xr:uid="{00000000-0005-0000-0000-00000B3F0000}"/>
    <cellStyle name="9_III_Tagesbetreuung_2010_Rev1 2 2 5 2 2 5 2" xfId="36214" xr:uid="{00000000-0005-0000-0000-00000C3F0000}"/>
    <cellStyle name="9_III_Tagesbetreuung_2010_Rev1 2 2 5 2 2 6" xfId="29036" xr:uid="{00000000-0005-0000-0000-00000D3F0000}"/>
    <cellStyle name="9_III_Tagesbetreuung_2010_Rev1 2 2 5 2 3" xfId="15537" xr:uid="{00000000-0005-0000-0000-00000E3F0000}"/>
    <cellStyle name="9_III_Tagesbetreuung_2010_Rev1 2 2 5 2 3 2" xfId="22696" xr:uid="{00000000-0005-0000-0000-00000F3F0000}"/>
    <cellStyle name="9_III_Tagesbetreuung_2010_Rev1 2 2 5 2 3 2 2" xfId="37011" xr:uid="{00000000-0005-0000-0000-0000103F0000}"/>
    <cellStyle name="9_III_Tagesbetreuung_2010_Rev1 2 2 5 2 3 3" xfId="29852" xr:uid="{00000000-0005-0000-0000-0000113F0000}"/>
    <cellStyle name="9_III_Tagesbetreuung_2010_Rev1 2 2 5 2 4" xfId="17891" xr:uid="{00000000-0005-0000-0000-0000123F0000}"/>
    <cellStyle name="9_III_Tagesbetreuung_2010_Rev1 2 2 5 2 4 2" xfId="25028" xr:uid="{00000000-0005-0000-0000-0000133F0000}"/>
    <cellStyle name="9_III_Tagesbetreuung_2010_Rev1 2 2 5 2 4 2 2" xfId="39343" xr:uid="{00000000-0005-0000-0000-0000143F0000}"/>
    <cellStyle name="9_III_Tagesbetreuung_2010_Rev1 2 2 5 2 4 3" xfId="32206" xr:uid="{00000000-0005-0000-0000-0000153F0000}"/>
    <cellStyle name="9_III_Tagesbetreuung_2010_Rev1 2 2 6" xfId="13164" xr:uid="{00000000-0005-0000-0000-0000163F0000}"/>
    <cellStyle name="9_III_Tagesbetreuung_2010_Rev1 2 2 6 2" xfId="14413" xr:uid="{00000000-0005-0000-0000-0000173F0000}"/>
    <cellStyle name="9_III_Tagesbetreuung_2010_Rev1 2 2 6 2 2" xfId="16782" xr:uid="{00000000-0005-0000-0000-0000183F0000}"/>
    <cellStyle name="9_III_Tagesbetreuung_2010_Rev1 2 2 6 2 2 2" xfId="23941" xr:uid="{00000000-0005-0000-0000-0000193F0000}"/>
    <cellStyle name="9_III_Tagesbetreuung_2010_Rev1 2 2 6 2 2 2 2" xfId="38256" xr:uid="{00000000-0005-0000-0000-00001A3F0000}"/>
    <cellStyle name="9_III_Tagesbetreuung_2010_Rev1 2 2 6 2 2 3" xfId="31097" xr:uid="{00000000-0005-0000-0000-00001B3F0000}"/>
    <cellStyle name="9_III_Tagesbetreuung_2010_Rev1 2 2 6 2 3" xfId="19136" xr:uid="{00000000-0005-0000-0000-00001C3F0000}"/>
    <cellStyle name="9_III_Tagesbetreuung_2010_Rev1 2 2 6 2 3 2" xfId="26273" xr:uid="{00000000-0005-0000-0000-00001D3F0000}"/>
    <cellStyle name="9_III_Tagesbetreuung_2010_Rev1 2 2 6 2 3 2 2" xfId="40588" xr:uid="{00000000-0005-0000-0000-00001E3F0000}"/>
    <cellStyle name="9_III_Tagesbetreuung_2010_Rev1 2 2 6 2 3 3" xfId="33451" xr:uid="{00000000-0005-0000-0000-00001F3F0000}"/>
    <cellStyle name="9_III_Tagesbetreuung_2010_Rev1 2 2 6 2 4" xfId="20469" xr:uid="{00000000-0005-0000-0000-0000203F0000}"/>
    <cellStyle name="9_III_Tagesbetreuung_2010_Rev1 2 2 6 2 4 2" xfId="27606" xr:uid="{00000000-0005-0000-0000-0000213F0000}"/>
    <cellStyle name="9_III_Tagesbetreuung_2010_Rev1 2 2 6 2 4 2 2" xfId="41921" xr:uid="{00000000-0005-0000-0000-0000223F0000}"/>
    <cellStyle name="9_III_Tagesbetreuung_2010_Rev1 2 2 6 2 4 3" xfId="34784" xr:uid="{00000000-0005-0000-0000-0000233F0000}"/>
    <cellStyle name="9_III_Tagesbetreuung_2010_Rev1 2 2 6 2 5" xfId="21684" xr:uid="{00000000-0005-0000-0000-0000243F0000}"/>
    <cellStyle name="9_III_Tagesbetreuung_2010_Rev1 2 2 6 2 5 2" xfId="35999" xr:uid="{00000000-0005-0000-0000-0000253F0000}"/>
    <cellStyle name="9_III_Tagesbetreuung_2010_Rev1 2 2 6 2 6" xfId="28821" xr:uid="{00000000-0005-0000-0000-0000263F0000}"/>
    <cellStyle name="9_III_Tagesbetreuung_2010_Rev1 2 2 6 3" xfId="15533" xr:uid="{00000000-0005-0000-0000-0000273F0000}"/>
    <cellStyle name="9_III_Tagesbetreuung_2010_Rev1 2 2 6 3 2" xfId="22692" xr:uid="{00000000-0005-0000-0000-0000283F0000}"/>
    <cellStyle name="9_III_Tagesbetreuung_2010_Rev1 2 2 6 3 2 2" xfId="37007" xr:uid="{00000000-0005-0000-0000-0000293F0000}"/>
    <cellStyle name="9_III_Tagesbetreuung_2010_Rev1 2 2 6 3 3" xfId="29848" xr:uid="{00000000-0005-0000-0000-00002A3F0000}"/>
    <cellStyle name="9_III_Tagesbetreuung_2010_Rev1 2 2 6 4" xfId="17887" xr:uid="{00000000-0005-0000-0000-00002B3F0000}"/>
    <cellStyle name="9_III_Tagesbetreuung_2010_Rev1 2 2 6 4 2" xfId="25024" xr:uid="{00000000-0005-0000-0000-00002C3F0000}"/>
    <cellStyle name="9_III_Tagesbetreuung_2010_Rev1 2 2 6 4 2 2" xfId="39339" xr:uid="{00000000-0005-0000-0000-00002D3F0000}"/>
    <cellStyle name="9_III_Tagesbetreuung_2010_Rev1 2 2 6 4 3" xfId="32202" xr:uid="{00000000-0005-0000-0000-00002E3F0000}"/>
    <cellStyle name="9_III_Tagesbetreuung_2010_Rev1 2 3" xfId="1016" xr:uid="{00000000-0005-0000-0000-00002F3F0000}"/>
    <cellStyle name="9_III_Tagesbetreuung_2010_Rev1 2 3 2" xfId="13169" xr:uid="{00000000-0005-0000-0000-0000303F0000}"/>
    <cellStyle name="9_III_Tagesbetreuung_2010_Rev1 2 3 2 2" xfId="13787" xr:uid="{00000000-0005-0000-0000-0000313F0000}"/>
    <cellStyle name="9_III_Tagesbetreuung_2010_Rev1 2 3 2 2 2" xfId="16156" xr:uid="{00000000-0005-0000-0000-0000323F0000}"/>
    <cellStyle name="9_III_Tagesbetreuung_2010_Rev1 2 3 2 2 2 2" xfId="23315" xr:uid="{00000000-0005-0000-0000-0000333F0000}"/>
    <cellStyle name="9_III_Tagesbetreuung_2010_Rev1 2 3 2 2 2 2 2" xfId="37630" xr:uid="{00000000-0005-0000-0000-0000343F0000}"/>
    <cellStyle name="9_III_Tagesbetreuung_2010_Rev1 2 3 2 2 2 3" xfId="30471" xr:uid="{00000000-0005-0000-0000-0000353F0000}"/>
    <cellStyle name="9_III_Tagesbetreuung_2010_Rev1 2 3 2 2 3" xfId="18510" xr:uid="{00000000-0005-0000-0000-0000363F0000}"/>
    <cellStyle name="9_III_Tagesbetreuung_2010_Rev1 2 3 2 2 3 2" xfId="25647" xr:uid="{00000000-0005-0000-0000-0000373F0000}"/>
    <cellStyle name="9_III_Tagesbetreuung_2010_Rev1 2 3 2 2 3 2 2" xfId="39962" xr:uid="{00000000-0005-0000-0000-0000383F0000}"/>
    <cellStyle name="9_III_Tagesbetreuung_2010_Rev1 2 3 2 2 3 3" xfId="32825" xr:uid="{00000000-0005-0000-0000-0000393F0000}"/>
    <cellStyle name="9_III_Tagesbetreuung_2010_Rev1 2 3 2 2 4" xfId="20031" xr:uid="{00000000-0005-0000-0000-00003A3F0000}"/>
    <cellStyle name="9_III_Tagesbetreuung_2010_Rev1 2 3 2 2 4 2" xfId="27168" xr:uid="{00000000-0005-0000-0000-00003B3F0000}"/>
    <cellStyle name="9_III_Tagesbetreuung_2010_Rev1 2 3 2 2 4 2 2" xfId="41483" xr:uid="{00000000-0005-0000-0000-00003C3F0000}"/>
    <cellStyle name="9_III_Tagesbetreuung_2010_Rev1 2 3 2 2 4 3" xfId="34346" xr:uid="{00000000-0005-0000-0000-00003D3F0000}"/>
    <cellStyle name="9_III_Tagesbetreuung_2010_Rev1 2 3 2 2 5" xfId="21246" xr:uid="{00000000-0005-0000-0000-00003E3F0000}"/>
    <cellStyle name="9_III_Tagesbetreuung_2010_Rev1 2 3 2 2 5 2" xfId="35561" xr:uid="{00000000-0005-0000-0000-00003F3F0000}"/>
    <cellStyle name="9_III_Tagesbetreuung_2010_Rev1 2 3 2 2 6" xfId="28383" xr:uid="{00000000-0005-0000-0000-0000403F0000}"/>
    <cellStyle name="9_III_Tagesbetreuung_2010_Rev1 2 3 2 3" xfId="15538" xr:uid="{00000000-0005-0000-0000-0000413F0000}"/>
    <cellStyle name="9_III_Tagesbetreuung_2010_Rev1 2 3 2 3 2" xfId="22697" xr:uid="{00000000-0005-0000-0000-0000423F0000}"/>
    <cellStyle name="9_III_Tagesbetreuung_2010_Rev1 2 3 2 3 2 2" xfId="37012" xr:uid="{00000000-0005-0000-0000-0000433F0000}"/>
    <cellStyle name="9_III_Tagesbetreuung_2010_Rev1 2 3 2 3 3" xfId="29853" xr:uid="{00000000-0005-0000-0000-0000443F0000}"/>
    <cellStyle name="9_III_Tagesbetreuung_2010_Rev1 2 3 2 4" xfId="17892" xr:uid="{00000000-0005-0000-0000-0000453F0000}"/>
    <cellStyle name="9_III_Tagesbetreuung_2010_Rev1 2 3 2 4 2" xfId="25029" xr:uid="{00000000-0005-0000-0000-0000463F0000}"/>
    <cellStyle name="9_III_Tagesbetreuung_2010_Rev1 2 3 2 4 2 2" xfId="39344" xr:uid="{00000000-0005-0000-0000-0000473F0000}"/>
    <cellStyle name="9_III_Tagesbetreuung_2010_Rev1 2 3 2 4 3" xfId="32207" xr:uid="{00000000-0005-0000-0000-0000483F0000}"/>
    <cellStyle name="9_III_Tagesbetreuung_2010_Rev1 2 4" xfId="1017" xr:uid="{00000000-0005-0000-0000-0000493F0000}"/>
    <cellStyle name="9_III_Tagesbetreuung_2010_Rev1 2 4 2" xfId="13170" xr:uid="{00000000-0005-0000-0000-00004A3F0000}"/>
    <cellStyle name="9_III_Tagesbetreuung_2010_Rev1 2 4 2 2" xfId="13776" xr:uid="{00000000-0005-0000-0000-00004B3F0000}"/>
    <cellStyle name="9_III_Tagesbetreuung_2010_Rev1 2 4 2 2 2" xfId="16145" xr:uid="{00000000-0005-0000-0000-00004C3F0000}"/>
    <cellStyle name="9_III_Tagesbetreuung_2010_Rev1 2 4 2 2 2 2" xfId="23304" xr:uid="{00000000-0005-0000-0000-00004D3F0000}"/>
    <cellStyle name="9_III_Tagesbetreuung_2010_Rev1 2 4 2 2 2 2 2" xfId="37619" xr:uid="{00000000-0005-0000-0000-00004E3F0000}"/>
    <cellStyle name="9_III_Tagesbetreuung_2010_Rev1 2 4 2 2 2 3" xfId="30460" xr:uid="{00000000-0005-0000-0000-00004F3F0000}"/>
    <cellStyle name="9_III_Tagesbetreuung_2010_Rev1 2 4 2 2 3" xfId="18499" xr:uid="{00000000-0005-0000-0000-0000503F0000}"/>
    <cellStyle name="9_III_Tagesbetreuung_2010_Rev1 2 4 2 2 3 2" xfId="25636" xr:uid="{00000000-0005-0000-0000-0000513F0000}"/>
    <cellStyle name="9_III_Tagesbetreuung_2010_Rev1 2 4 2 2 3 2 2" xfId="39951" xr:uid="{00000000-0005-0000-0000-0000523F0000}"/>
    <cellStyle name="9_III_Tagesbetreuung_2010_Rev1 2 4 2 2 3 3" xfId="32814" xr:uid="{00000000-0005-0000-0000-0000533F0000}"/>
    <cellStyle name="9_III_Tagesbetreuung_2010_Rev1 2 4 2 2 4" xfId="20024" xr:uid="{00000000-0005-0000-0000-0000543F0000}"/>
    <cellStyle name="9_III_Tagesbetreuung_2010_Rev1 2 4 2 2 4 2" xfId="27161" xr:uid="{00000000-0005-0000-0000-0000553F0000}"/>
    <cellStyle name="9_III_Tagesbetreuung_2010_Rev1 2 4 2 2 4 2 2" xfId="41476" xr:uid="{00000000-0005-0000-0000-0000563F0000}"/>
    <cellStyle name="9_III_Tagesbetreuung_2010_Rev1 2 4 2 2 4 3" xfId="34339" xr:uid="{00000000-0005-0000-0000-0000573F0000}"/>
    <cellStyle name="9_III_Tagesbetreuung_2010_Rev1 2 4 2 2 5" xfId="21239" xr:uid="{00000000-0005-0000-0000-0000583F0000}"/>
    <cellStyle name="9_III_Tagesbetreuung_2010_Rev1 2 4 2 2 5 2" xfId="35554" xr:uid="{00000000-0005-0000-0000-0000593F0000}"/>
    <cellStyle name="9_III_Tagesbetreuung_2010_Rev1 2 4 2 2 6" xfId="28376" xr:uid="{00000000-0005-0000-0000-00005A3F0000}"/>
    <cellStyle name="9_III_Tagesbetreuung_2010_Rev1 2 4 2 3" xfId="15539" xr:uid="{00000000-0005-0000-0000-00005B3F0000}"/>
    <cellStyle name="9_III_Tagesbetreuung_2010_Rev1 2 4 2 3 2" xfId="22698" xr:uid="{00000000-0005-0000-0000-00005C3F0000}"/>
    <cellStyle name="9_III_Tagesbetreuung_2010_Rev1 2 4 2 3 2 2" xfId="37013" xr:uid="{00000000-0005-0000-0000-00005D3F0000}"/>
    <cellStyle name="9_III_Tagesbetreuung_2010_Rev1 2 4 2 3 3" xfId="29854" xr:uid="{00000000-0005-0000-0000-00005E3F0000}"/>
    <cellStyle name="9_III_Tagesbetreuung_2010_Rev1 2 4 2 4" xfId="17893" xr:uid="{00000000-0005-0000-0000-00005F3F0000}"/>
    <cellStyle name="9_III_Tagesbetreuung_2010_Rev1 2 4 2 4 2" xfId="25030" xr:uid="{00000000-0005-0000-0000-0000603F0000}"/>
    <cellStyle name="9_III_Tagesbetreuung_2010_Rev1 2 4 2 4 2 2" xfId="39345" xr:uid="{00000000-0005-0000-0000-0000613F0000}"/>
    <cellStyle name="9_III_Tagesbetreuung_2010_Rev1 2 4 2 4 3" xfId="32208" xr:uid="{00000000-0005-0000-0000-0000623F0000}"/>
    <cellStyle name="9_III_Tagesbetreuung_2010_Rev1 2 5" xfId="1018" xr:uid="{00000000-0005-0000-0000-0000633F0000}"/>
    <cellStyle name="9_III_Tagesbetreuung_2010_Rev1 2 5 2" xfId="13171" xr:uid="{00000000-0005-0000-0000-0000643F0000}"/>
    <cellStyle name="9_III_Tagesbetreuung_2010_Rev1 2 5 2 2" xfId="14412" xr:uid="{00000000-0005-0000-0000-0000653F0000}"/>
    <cellStyle name="9_III_Tagesbetreuung_2010_Rev1 2 5 2 2 2" xfId="16781" xr:uid="{00000000-0005-0000-0000-0000663F0000}"/>
    <cellStyle name="9_III_Tagesbetreuung_2010_Rev1 2 5 2 2 2 2" xfId="23940" xr:uid="{00000000-0005-0000-0000-0000673F0000}"/>
    <cellStyle name="9_III_Tagesbetreuung_2010_Rev1 2 5 2 2 2 2 2" xfId="38255" xr:uid="{00000000-0005-0000-0000-0000683F0000}"/>
    <cellStyle name="9_III_Tagesbetreuung_2010_Rev1 2 5 2 2 2 3" xfId="31096" xr:uid="{00000000-0005-0000-0000-0000693F0000}"/>
    <cellStyle name="9_III_Tagesbetreuung_2010_Rev1 2 5 2 2 3" xfId="19135" xr:uid="{00000000-0005-0000-0000-00006A3F0000}"/>
    <cellStyle name="9_III_Tagesbetreuung_2010_Rev1 2 5 2 2 3 2" xfId="26272" xr:uid="{00000000-0005-0000-0000-00006B3F0000}"/>
    <cellStyle name="9_III_Tagesbetreuung_2010_Rev1 2 5 2 2 3 2 2" xfId="40587" xr:uid="{00000000-0005-0000-0000-00006C3F0000}"/>
    <cellStyle name="9_III_Tagesbetreuung_2010_Rev1 2 5 2 2 3 3" xfId="33450" xr:uid="{00000000-0005-0000-0000-00006D3F0000}"/>
    <cellStyle name="9_III_Tagesbetreuung_2010_Rev1 2 5 2 2 4" xfId="20468" xr:uid="{00000000-0005-0000-0000-00006E3F0000}"/>
    <cellStyle name="9_III_Tagesbetreuung_2010_Rev1 2 5 2 2 4 2" xfId="27605" xr:uid="{00000000-0005-0000-0000-00006F3F0000}"/>
    <cellStyle name="9_III_Tagesbetreuung_2010_Rev1 2 5 2 2 4 2 2" xfId="41920" xr:uid="{00000000-0005-0000-0000-0000703F0000}"/>
    <cellStyle name="9_III_Tagesbetreuung_2010_Rev1 2 5 2 2 4 3" xfId="34783" xr:uid="{00000000-0005-0000-0000-0000713F0000}"/>
    <cellStyle name="9_III_Tagesbetreuung_2010_Rev1 2 5 2 2 5" xfId="21683" xr:uid="{00000000-0005-0000-0000-0000723F0000}"/>
    <cellStyle name="9_III_Tagesbetreuung_2010_Rev1 2 5 2 2 5 2" xfId="35998" xr:uid="{00000000-0005-0000-0000-0000733F0000}"/>
    <cellStyle name="9_III_Tagesbetreuung_2010_Rev1 2 5 2 2 6" xfId="28820" xr:uid="{00000000-0005-0000-0000-0000743F0000}"/>
    <cellStyle name="9_III_Tagesbetreuung_2010_Rev1 2 5 2 3" xfId="15540" xr:uid="{00000000-0005-0000-0000-0000753F0000}"/>
    <cellStyle name="9_III_Tagesbetreuung_2010_Rev1 2 5 2 3 2" xfId="22699" xr:uid="{00000000-0005-0000-0000-0000763F0000}"/>
    <cellStyle name="9_III_Tagesbetreuung_2010_Rev1 2 5 2 3 2 2" xfId="37014" xr:uid="{00000000-0005-0000-0000-0000773F0000}"/>
    <cellStyle name="9_III_Tagesbetreuung_2010_Rev1 2 5 2 3 3" xfId="29855" xr:uid="{00000000-0005-0000-0000-0000783F0000}"/>
    <cellStyle name="9_III_Tagesbetreuung_2010_Rev1 2 5 2 4" xfId="17894" xr:uid="{00000000-0005-0000-0000-0000793F0000}"/>
    <cellStyle name="9_III_Tagesbetreuung_2010_Rev1 2 5 2 4 2" xfId="25031" xr:uid="{00000000-0005-0000-0000-00007A3F0000}"/>
    <cellStyle name="9_III_Tagesbetreuung_2010_Rev1 2 5 2 4 2 2" xfId="39346" xr:uid="{00000000-0005-0000-0000-00007B3F0000}"/>
    <cellStyle name="9_III_Tagesbetreuung_2010_Rev1 2 5 2 4 3" xfId="32209" xr:uid="{00000000-0005-0000-0000-00007C3F0000}"/>
    <cellStyle name="9_III_Tagesbetreuung_2010_Rev1 2 6" xfId="1019" xr:uid="{00000000-0005-0000-0000-00007D3F0000}"/>
    <cellStyle name="9_III_Tagesbetreuung_2010_Rev1 2 6 2" xfId="13172" xr:uid="{00000000-0005-0000-0000-00007E3F0000}"/>
    <cellStyle name="9_III_Tagesbetreuung_2010_Rev1 2 6 2 2" xfId="14521" xr:uid="{00000000-0005-0000-0000-00007F3F0000}"/>
    <cellStyle name="9_III_Tagesbetreuung_2010_Rev1 2 6 2 2 2" xfId="16890" xr:uid="{00000000-0005-0000-0000-0000803F0000}"/>
    <cellStyle name="9_III_Tagesbetreuung_2010_Rev1 2 6 2 2 2 2" xfId="24049" xr:uid="{00000000-0005-0000-0000-0000813F0000}"/>
    <cellStyle name="9_III_Tagesbetreuung_2010_Rev1 2 6 2 2 2 2 2" xfId="38364" xr:uid="{00000000-0005-0000-0000-0000823F0000}"/>
    <cellStyle name="9_III_Tagesbetreuung_2010_Rev1 2 6 2 2 2 3" xfId="31205" xr:uid="{00000000-0005-0000-0000-0000833F0000}"/>
    <cellStyle name="9_III_Tagesbetreuung_2010_Rev1 2 6 2 2 3" xfId="19244" xr:uid="{00000000-0005-0000-0000-0000843F0000}"/>
    <cellStyle name="9_III_Tagesbetreuung_2010_Rev1 2 6 2 2 3 2" xfId="26381" xr:uid="{00000000-0005-0000-0000-0000853F0000}"/>
    <cellStyle name="9_III_Tagesbetreuung_2010_Rev1 2 6 2 2 3 2 2" xfId="40696" xr:uid="{00000000-0005-0000-0000-0000863F0000}"/>
    <cellStyle name="9_III_Tagesbetreuung_2010_Rev1 2 6 2 2 3 3" xfId="33559" xr:uid="{00000000-0005-0000-0000-0000873F0000}"/>
    <cellStyle name="9_III_Tagesbetreuung_2010_Rev1 2 6 2 2 4" xfId="20545" xr:uid="{00000000-0005-0000-0000-0000883F0000}"/>
    <cellStyle name="9_III_Tagesbetreuung_2010_Rev1 2 6 2 2 4 2" xfId="27682" xr:uid="{00000000-0005-0000-0000-0000893F0000}"/>
    <cellStyle name="9_III_Tagesbetreuung_2010_Rev1 2 6 2 2 4 2 2" xfId="41997" xr:uid="{00000000-0005-0000-0000-00008A3F0000}"/>
    <cellStyle name="9_III_Tagesbetreuung_2010_Rev1 2 6 2 2 4 3" xfId="34860" xr:uid="{00000000-0005-0000-0000-00008B3F0000}"/>
    <cellStyle name="9_III_Tagesbetreuung_2010_Rev1 2 6 2 2 5" xfId="21760" xr:uid="{00000000-0005-0000-0000-00008C3F0000}"/>
    <cellStyle name="9_III_Tagesbetreuung_2010_Rev1 2 6 2 2 5 2" xfId="36075" xr:uid="{00000000-0005-0000-0000-00008D3F0000}"/>
    <cellStyle name="9_III_Tagesbetreuung_2010_Rev1 2 6 2 2 6" xfId="28897" xr:uid="{00000000-0005-0000-0000-00008E3F0000}"/>
    <cellStyle name="9_III_Tagesbetreuung_2010_Rev1 2 6 2 3" xfId="15541" xr:uid="{00000000-0005-0000-0000-00008F3F0000}"/>
    <cellStyle name="9_III_Tagesbetreuung_2010_Rev1 2 6 2 3 2" xfId="22700" xr:uid="{00000000-0005-0000-0000-0000903F0000}"/>
    <cellStyle name="9_III_Tagesbetreuung_2010_Rev1 2 6 2 3 2 2" xfId="37015" xr:uid="{00000000-0005-0000-0000-0000913F0000}"/>
    <cellStyle name="9_III_Tagesbetreuung_2010_Rev1 2 6 2 3 3" xfId="29856" xr:uid="{00000000-0005-0000-0000-0000923F0000}"/>
    <cellStyle name="9_III_Tagesbetreuung_2010_Rev1 2 6 2 4" xfId="17895" xr:uid="{00000000-0005-0000-0000-0000933F0000}"/>
    <cellStyle name="9_III_Tagesbetreuung_2010_Rev1 2 6 2 4 2" xfId="25032" xr:uid="{00000000-0005-0000-0000-0000943F0000}"/>
    <cellStyle name="9_III_Tagesbetreuung_2010_Rev1 2 6 2 4 2 2" xfId="39347" xr:uid="{00000000-0005-0000-0000-0000953F0000}"/>
    <cellStyle name="9_III_Tagesbetreuung_2010_Rev1 2 6 2 4 3" xfId="32210" xr:uid="{00000000-0005-0000-0000-0000963F0000}"/>
    <cellStyle name="9_III_Tagesbetreuung_2010_Rev1 2 7" xfId="13163" xr:uid="{00000000-0005-0000-0000-0000973F0000}"/>
    <cellStyle name="9_III_Tagesbetreuung_2010_Rev1 2 7 2" xfId="13779" xr:uid="{00000000-0005-0000-0000-0000983F0000}"/>
    <cellStyle name="9_III_Tagesbetreuung_2010_Rev1 2 7 2 2" xfId="16148" xr:uid="{00000000-0005-0000-0000-0000993F0000}"/>
    <cellStyle name="9_III_Tagesbetreuung_2010_Rev1 2 7 2 2 2" xfId="23307" xr:uid="{00000000-0005-0000-0000-00009A3F0000}"/>
    <cellStyle name="9_III_Tagesbetreuung_2010_Rev1 2 7 2 2 2 2" xfId="37622" xr:uid="{00000000-0005-0000-0000-00009B3F0000}"/>
    <cellStyle name="9_III_Tagesbetreuung_2010_Rev1 2 7 2 2 3" xfId="30463" xr:uid="{00000000-0005-0000-0000-00009C3F0000}"/>
    <cellStyle name="9_III_Tagesbetreuung_2010_Rev1 2 7 2 3" xfId="18502" xr:uid="{00000000-0005-0000-0000-00009D3F0000}"/>
    <cellStyle name="9_III_Tagesbetreuung_2010_Rev1 2 7 2 3 2" xfId="25639" xr:uid="{00000000-0005-0000-0000-00009E3F0000}"/>
    <cellStyle name="9_III_Tagesbetreuung_2010_Rev1 2 7 2 3 2 2" xfId="39954" xr:uid="{00000000-0005-0000-0000-00009F3F0000}"/>
    <cellStyle name="9_III_Tagesbetreuung_2010_Rev1 2 7 2 3 3" xfId="32817" xr:uid="{00000000-0005-0000-0000-0000A03F0000}"/>
    <cellStyle name="9_III_Tagesbetreuung_2010_Rev1 2 7 2 4" xfId="20027" xr:uid="{00000000-0005-0000-0000-0000A13F0000}"/>
    <cellStyle name="9_III_Tagesbetreuung_2010_Rev1 2 7 2 4 2" xfId="27164" xr:uid="{00000000-0005-0000-0000-0000A23F0000}"/>
    <cellStyle name="9_III_Tagesbetreuung_2010_Rev1 2 7 2 4 2 2" xfId="41479" xr:uid="{00000000-0005-0000-0000-0000A33F0000}"/>
    <cellStyle name="9_III_Tagesbetreuung_2010_Rev1 2 7 2 4 3" xfId="34342" xr:uid="{00000000-0005-0000-0000-0000A43F0000}"/>
    <cellStyle name="9_III_Tagesbetreuung_2010_Rev1 2 7 2 5" xfId="21242" xr:uid="{00000000-0005-0000-0000-0000A53F0000}"/>
    <cellStyle name="9_III_Tagesbetreuung_2010_Rev1 2 7 2 5 2" xfId="35557" xr:uid="{00000000-0005-0000-0000-0000A63F0000}"/>
    <cellStyle name="9_III_Tagesbetreuung_2010_Rev1 2 7 2 6" xfId="28379" xr:uid="{00000000-0005-0000-0000-0000A73F0000}"/>
    <cellStyle name="9_III_Tagesbetreuung_2010_Rev1 2 7 3" xfId="15532" xr:uid="{00000000-0005-0000-0000-0000A83F0000}"/>
    <cellStyle name="9_III_Tagesbetreuung_2010_Rev1 2 7 3 2" xfId="22691" xr:uid="{00000000-0005-0000-0000-0000A93F0000}"/>
    <cellStyle name="9_III_Tagesbetreuung_2010_Rev1 2 7 3 2 2" xfId="37006" xr:uid="{00000000-0005-0000-0000-0000AA3F0000}"/>
    <cellStyle name="9_III_Tagesbetreuung_2010_Rev1 2 7 3 3" xfId="29847" xr:uid="{00000000-0005-0000-0000-0000AB3F0000}"/>
    <cellStyle name="9_III_Tagesbetreuung_2010_Rev1 2 7 4" xfId="17886" xr:uid="{00000000-0005-0000-0000-0000AC3F0000}"/>
    <cellStyle name="9_III_Tagesbetreuung_2010_Rev1 2 7 4 2" xfId="25023" xr:uid="{00000000-0005-0000-0000-0000AD3F0000}"/>
    <cellStyle name="9_III_Tagesbetreuung_2010_Rev1 2 7 4 2 2" xfId="39338" xr:uid="{00000000-0005-0000-0000-0000AE3F0000}"/>
    <cellStyle name="9_III_Tagesbetreuung_2010_Rev1 2 7 4 3" xfId="32201" xr:uid="{00000000-0005-0000-0000-0000AF3F0000}"/>
    <cellStyle name="9_III_Tagesbetreuung_2010_Rev1 3" xfId="1020" xr:uid="{00000000-0005-0000-0000-0000B03F0000}"/>
    <cellStyle name="9_III_Tagesbetreuung_2010_Rev1 3 2" xfId="1021" xr:uid="{00000000-0005-0000-0000-0000B13F0000}"/>
    <cellStyle name="9_III_Tagesbetreuung_2010_Rev1 3 2 2" xfId="1022" xr:uid="{00000000-0005-0000-0000-0000B23F0000}"/>
    <cellStyle name="9_III_Tagesbetreuung_2010_Rev1 3 2 2 2" xfId="13175" xr:uid="{00000000-0005-0000-0000-0000B33F0000}"/>
    <cellStyle name="9_III_Tagesbetreuung_2010_Rev1 3 2 2 2 2" xfId="14411" xr:uid="{00000000-0005-0000-0000-0000B43F0000}"/>
    <cellStyle name="9_III_Tagesbetreuung_2010_Rev1 3 2 2 2 2 2" xfId="16780" xr:uid="{00000000-0005-0000-0000-0000B53F0000}"/>
    <cellStyle name="9_III_Tagesbetreuung_2010_Rev1 3 2 2 2 2 2 2" xfId="23939" xr:uid="{00000000-0005-0000-0000-0000B63F0000}"/>
    <cellStyle name="9_III_Tagesbetreuung_2010_Rev1 3 2 2 2 2 2 2 2" xfId="38254" xr:uid="{00000000-0005-0000-0000-0000B73F0000}"/>
    <cellStyle name="9_III_Tagesbetreuung_2010_Rev1 3 2 2 2 2 2 3" xfId="31095" xr:uid="{00000000-0005-0000-0000-0000B83F0000}"/>
    <cellStyle name="9_III_Tagesbetreuung_2010_Rev1 3 2 2 2 2 3" xfId="19134" xr:uid="{00000000-0005-0000-0000-0000B93F0000}"/>
    <cellStyle name="9_III_Tagesbetreuung_2010_Rev1 3 2 2 2 2 3 2" xfId="26271" xr:uid="{00000000-0005-0000-0000-0000BA3F0000}"/>
    <cellStyle name="9_III_Tagesbetreuung_2010_Rev1 3 2 2 2 2 3 2 2" xfId="40586" xr:uid="{00000000-0005-0000-0000-0000BB3F0000}"/>
    <cellStyle name="9_III_Tagesbetreuung_2010_Rev1 3 2 2 2 2 3 3" xfId="33449" xr:uid="{00000000-0005-0000-0000-0000BC3F0000}"/>
    <cellStyle name="9_III_Tagesbetreuung_2010_Rev1 3 2 2 2 2 4" xfId="20467" xr:uid="{00000000-0005-0000-0000-0000BD3F0000}"/>
    <cellStyle name="9_III_Tagesbetreuung_2010_Rev1 3 2 2 2 2 4 2" xfId="27604" xr:uid="{00000000-0005-0000-0000-0000BE3F0000}"/>
    <cellStyle name="9_III_Tagesbetreuung_2010_Rev1 3 2 2 2 2 4 2 2" xfId="41919" xr:uid="{00000000-0005-0000-0000-0000BF3F0000}"/>
    <cellStyle name="9_III_Tagesbetreuung_2010_Rev1 3 2 2 2 2 4 3" xfId="34782" xr:uid="{00000000-0005-0000-0000-0000C03F0000}"/>
    <cellStyle name="9_III_Tagesbetreuung_2010_Rev1 3 2 2 2 2 5" xfId="21682" xr:uid="{00000000-0005-0000-0000-0000C13F0000}"/>
    <cellStyle name="9_III_Tagesbetreuung_2010_Rev1 3 2 2 2 2 5 2" xfId="35997" xr:uid="{00000000-0005-0000-0000-0000C23F0000}"/>
    <cellStyle name="9_III_Tagesbetreuung_2010_Rev1 3 2 2 2 2 6" xfId="28819" xr:uid="{00000000-0005-0000-0000-0000C33F0000}"/>
    <cellStyle name="9_III_Tagesbetreuung_2010_Rev1 3 2 2 2 3" xfId="15544" xr:uid="{00000000-0005-0000-0000-0000C43F0000}"/>
    <cellStyle name="9_III_Tagesbetreuung_2010_Rev1 3 2 2 2 3 2" xfId="22703" xr:uid="{00000000-0005-0000-0000-0000C53F0000}"/>
    <cellStyle name="9_III_Tagesbetreuung_2010_Rev1 3 2 2 2 3 2 2" xfId="37018" xr:uid="{00000000-0005-0000-0000-0000C63F0000}"/>
    <cellStyle name="9_III_Tagesbetreuung_2010_Rev1 3 2 2 2 3 3" xfId="29859" xr:uid="{00000000-0005-0000-0000-0000C73F0000}"/>
    <cellStyle name="9_III_Tagesbetreuung_2010_Rev1 3 2 2 2 4" xfId="17898" xr:uid="{00000000-0005-0000-0000-0000C83F0000}"/>
    <cellStyle name="9_III_Tagesbetreuung_2010_Rev1 3 2 2 2 4 2" xfId="25035" xr:uid="{00000000-0005-0000-0000-0000C93F0000}"/>
    <cellStyle name="9_III_Tagesbetreuung_2010_Rev1 3 2 2 2 4 2 2" xfId="39350" xr:uid="{00000000-0005-0000-0000-0000CA3F0000}"/>
    <cellStyle name="9_III_Tagesbetreuung_2010_Rev1 3 2 2 2 4 3" xfId="32213" xr:uid="{00000000-0005-0000-0000-0000CB3F0000}"/>
    <cellStyle name="9_III_Tagesbetreuung_2010_Rev1 3 2 3" xfId="1023" xr:uid="{00000000-0005-0000-0000-0000CC3F0000}"/>
    <cellStyle name="9_III_Tagesbetreuung_2010_Rev1 3 2 3 2" xfId="13176" xr:uid="{00000000-0005-0000-0000-0000CD3F0000}"/>
    <cellStyle name="9_III_Tagesbetreuung_2010_Rev1 3 2 3 2 2" xfId="14596" xr:uid="{00000000-0005-0000-0000-0000CE3F0000}"/>
    <cellStyle name="9_III_Tagesbetreuung_2010_Rev1 3 2 3 2 2 2" xfId="16959" xr:uid="{00000000-0005-0000-0000-0000CF3F0000}"/>
    <cellStyle name="9_III_Tagesbetreuung_2010_Rev1 3 2 3 2 2 2 2" xfId="24118" xr:uid="{00000000-0005-0000-0000-0000D03F0000}"/>
    <cellStyle name="9_III_Tagesbetreuung_2010_Rev1 3 2 3 2 2 2 2 2" xfId="38433" xr:uid="{00000000-0005-0000-0000-0000D13F0000}"/>
    <cellStyle name="9_III_Tagesbetreuung_2010_Rev1 3 2 3 2 2 2 3" xfId="31274" xr:uid="{00000000-0005-0000-0000-0000D23F0000}"/>
    <cellStyle name="9_III_Tagesbetreuung_2010_Rev1 3 2 3 2 2 3" xfId="19313" xr:uid="{00000000-0005-0000-0000-0000D33F0000}"/>
    <cellStyle name="9_III_Tagesbetreuung_2010_Rev1 3 2 3 2 2 3 2" xfId="26450" xr:uid="{00000000-0005-0000-0000-0000D43F0000}"/>
    <cellStyle name="9_III_Tagesbetreuung_2010_Rev1 3 2 3 2 2 3 2 2" xfId="40765" xr:uid="{00000000-0005-0000-0000-0000D53F0000}"/>
    <cellStyle name="9_III_Tagesbetreuung_2010_Rev1 3 2 3 2 2 3 3" xfId="33628" xr:uid="{00000000-0005-0000-0000-0000D63F0000}"/>
    <cellStyle name="9_III_Tagesbetreuung_2010_Rev1 3 2 3 2 2 4" xfId="20611" xr:uid="{00000000-0005-0000-0000-0000D73F0000}"/>
    <cellStyle name="9_III_Tagesbetreuung_2010_Rev1 3 2 3 2 2 4 2" xfId="27748" xr:uid="{00000000-0005-0000-0000-0000D83F0000}"/>
    <cellStyle name="9_III_Tagesbetreuung_2010_Rev1 3 2 3 2 2 4 2 2" xfId="42063" xr:uid="{00000000-0005-0000-0000-0000D93F0000}"/>
    <cellStyle name="9_III_Tagesbetreuung_2010_Rev1 3 2 3 2 2 4 3" xfId="34926" xr:uid="{00000000-0005-0000-0000-0000DA3F0000}"/>
    <cellStyle name="9_III_Tagesbetreuung_2010_Rev1 3 2 3 2 2 5" xfId="21826" xr:uid="{00000000-0005-0000-0000-0000DB3F0000}"/>
    <cellStyle name="9_III_Tagesbetreuung_2010_Rev1 3 2 3 2 2 5 2" xfId="36141" xr:uid="{00000000-0005-0000-0000-0000DC3F0000}"/>
    <cellStyle name="9_III_Tagesbetreuung_2010_Rev1 3 2 3 2 2 6" xfId="28963" xr:uid="{00000000-0005-0000-0000-0000DD3F0000}"/>
    <cellStyle name="9_III_Tagesbetreuung_2010_Rev1 3 2 3 2 3" xfId="15545" xr:uid="{00000000-0005-0000-0000-0000DE3F0000}"/>
    <cellStyle name="9_III_Tagesbetreuung_2010_Rev1 3 2 3 2 3 2" xfId="22704" xr:uid="{00000000-0005-0000-0000-0000DF3F0000}"/>
    <cellStyle name="9_III_Tagesbetreuung_2010_Rev1 3 2 3 2 3 2 2" xfId="37019" xr:uid="{00000000-0005-0000-0000-0000E03F0000}"/>
    <cellStyle name="9_III_Tagesbetreuung_2010_Rev1 3 2 3 2 3 3" xfId="29860" xr:uid="{00000000-0005-0000-0000-0000E13F0000}"/>
    <cellStyle name="9_III_Tagesbetreuung_2010_Rev1 3 2 3 2 4" xfId="17899" xr:uid="{00000000-0005-0000-0000-0000E23F0000}"/>
    <cellStyle name="9_III_Tagesbetreuung_2010_Rev1 3 2 3 2 4 2" xfId="25036" xr:uid="{00000000-0005-0000-0000-0000E33F0000}"/>
    <cellStyle name="9_III_Tagesbetreuung_2010_Rev1 3 2 3 2 4 2 2" xfId="39351" xr:uid="{00000000-0005-0000-0000-0000E43F0000}"/>
    <cellStyle name="9_III_Tagesbetreuung_2010_Rev1 3 2 3 2 4 3" xfId="32214" xr:uid="{00000000-0005-0000-0000-0000E53F0000}"/>
    <cellStyle name="9_III_Tagesbetreuung_2010_Rev1 3 2 4" xfId="1024" xr:uid="{00000000-0005-0000-0000-0000E63F0000}"/>
    <cellStyle name="9_III_Tagesbetreuung_2010_Rev1 3 2 4 2" xfId="13177" xr:uid="{00000000-0005-0000-0000-0000E73F0000}"/>
    <cellStyle name="9_III_Tagesbetreuung_2010_Rev1 3 2 4 2 2" xfId="14503" xr:uid="{00000000-0005-0000-0000-0000E83F0000}"/>
    <cellStyle name="9_III_Tagesbetreuung_2010_Rev1 3 2 4 2 2 2" xfId="16872" xr:uid="{00000000-0005-0000-0000-0000E93F0000}"/>
    <cellStyle name="9_III_Tagesbetreuung_2010_Rev1 3 2 4 2 2 2 2" xfId="24031" xr:uid="{00000000-0005-0000-0000-0000EA3F0000}"/>
    <cellStyle name="9_III_Tagesbetreuung_2010_Rev1 3 2 4 2 2 2 2 2" xfId="38346" xr:uid="{00000000-0005-0000-0000-0000EB3F0000}"/>
    <cellStyle name="9_III_Tagesbetreuung_2010_Rev1 3 2 4 2 2 2 3" xfId="31187" xr:uid="{00000000-0005-0000-0000-0000EC3F0000}"/>
    <cellStyle name="9_III_Tagesbetreuung_2010_Rev1 3 2 4 2 2 3" xfId="19226" xr:uid="{00000000-0005-0000-0000-0000ED3F0000}"/>
    <cellStyle name="9_III_Tagesbetreuung_2010_Rev1 3 2 4 2 2 3 2" xfId="26363" xr:uid="{00000000-0005-0000-0000-0000EE3F0000}"/>
    <cellStyle name="9_III_Tagesbetreuung_2010_Rev1 3 2 4 2 2 3 2 2" xfId="40678" xr:uid="{00000000-0005-0000-0000-0000EF3F0000}"/>
    <cellStyle name="9_III_Tagesbetreuung_2010_Rev1 3 2 4 2 2 3 3" xfId="33541" xr:uid="{00000000-0005-0000-0000-0000F03F0000}"/>
    <cellStyle name="9_III_Tagesbetreuung_2010_Rev1 3 2 4 2 2 4" xfId="20533" xr:uid="{00000000-0005-0000-0000-0000F13F0000}"/>
    <cellStyle name="9_III_Tagesbetreuung_2010_Rev1 3 2 4 2 2 4 2" xfId="27670" xr:uid="{00000000-0005-0000-0000-0000F23F0000}"/>
    <cellStyle name="9_III_Tagesbetreuung_2010_Rev1 3 2 4 2 2 4 2 2" xfId="41985" xr:uid="{00000000-0005-0000-0000-0000F33F0000}"/>
    <cellStyle name="9_III_Tagesbetreuung_2010_Rev1 3 2 4 2 2 4 3" xfId="34848" xr:uid="{00000000-0005-0000-0000-0000F43F0000}"/>
    <cellStyle name="9_III_Tagesbetreuung_2010_Rev1 3 2 4 2 2 5" xfId="21748" xr:uid="{00000000-0005-0000-0000-0000F53F0000}"/>
    <cellStyle name="9_III_Tagesbetreuung_2010_Rev1 3 2 4 2 2 5 2" xfId="36063" xr:uid="{00000000-0005-0000-0000-0000F63F0000}"/>
    <cellStyle name="9_III_Tagesbetreuung_2010_Rev1 3 2 4 2 2 6" xfId="28885" xr:uid="{00000000-0005-0000-0000-0000F73F0000}"/>
    <cellStyle name="9_III_Tagesbetreuung_2010_Rev1 3 2 4 2 3" xfId="15546" xr:uid="{00000000-0005-0000-0000-0000F83F0000}"/>
    <cellStyle name="9_III_Tagesbetreuung_2010_Rev1 3 2 4 2 3 2" xfId="22705" xr:uid="{00000000-0005-0000-0000-0000F93F0000}"/>
    <cellStyle name="9_III_Tagesbetreuung_2010_Rev1 3 2 4 2 3 2 2" xfId="37020" xr:uid="{00000000-0005-0000-0000-0000FA3F0000}"/>
    <cellStyle name="9_III_Tagesbetreuung_2010_Rev1 3 2 4 2 3 3" xfId="29861" xr:uid="{00000000-0005-0000-0000-0000FB3F0000}"/>
    <cellStyle name="9_III_Tagesbetreuung_2010_Rev1 3 2 4 2 4" xfId="17900" xr:uid="{00000000-0005-0000-0000-0000FC3F0000}"/>
    <cellStyle name="9_III_Tagesbetreuung_2010_Rev1 3 2 4 2 4 2" xfId="25037" xr:uid="{00000000-0005-0000-0000-0000FD3F0000}"/>
    <cellStyle name="9_III_Tagesbetreuung_2010_Rev1 3 2 4 2 4 2 2" xfId="39352" xr:uid="{00000000-0005-0000-0000-0000FE3F0000}"/>
    <cellStyle name="9_III_Tagesbetreuung_2010_Rev1 3 2 4 2 4 3" xfId="32215" xr:uid="{00000000-0005-0000-0000-0000FF3F0000}"/>
    <cellStyle name="9_III_Tagesbetreuung_2010_Rev1 3 2 5" xfId="1025" xr:uid="{00000000-0005-0000-0000-000000400000}"/>
    <cellStyle name="9_III_Tagesbetreuung_2010_Rev1 3 2 5 2" xfId="13178" xr:uid="{00000000-0005-0000-0000-000001400000}"/>
    <cellStyle name="9_III_Tagesbetreuung_2010_Rev1 3 2 5 2 2" xfId="14170" xr:uid="{00000000-0005-0000-0000-000002400000}"/>
    <cellStyle name="9_III_Tagesbetreuung_2010_Rev1 3 2 5 2 2 2" xfId="16539" xr:uid="{00000000-0005-0000-0000-000003400000}"/>
    <cellStyle name="9_III_Tagesbetreuung_2010_Rev1 3 2 5 2 2 2 2" xfId="23698" xr:uid="{00000000-0005-0000-0000-000004400000}"/>
    <cellStyle name="9_III_Tagesbetreuung_2010_Rev1 3 2 5 2 2 2 2 2" xfId="38013" xr:uid="{00000000-0005-0000-0000-000005400000}"/>
    <cellStyle name="9_III_Tagesbetreuung_2010_Rev1 3 2 5 2 2 2 3" xfId="30854" xr:uid="{00000000-0005-0000-0000-000006400000}"/>
    <cellStyle name="9_III_Tagesbetreuung_2010_Rev1 3 2 5 2 2 3" xfId="18893" xr:uid="{00000000-0005-0000-0000-000007400000}"/>
    <cellStyle name="9_III_Tagesbetreuung_2010_Rev1 3 2 5 2 2 3 2" xfId="26030" xr:uid="{00000000-0005-0000-0000-000008400000}"/>
    <cellStyle name="9_III_Tagesbetreuung_2010_Rev1 3 2 5 2 2 3 2 2" xfId="40345" xr:uid="{00000000-0005-0000-0000-000009400000}"/>
    <cellStyle name="9_III_Tagesbetreuung_2010_Rev1 3 2 5 2 2 3 3" xfId="33208" xr:uid="{00000000-0005-0000-0000-00000A400000}"/>
    <cellStyle name="9_III_Tagesbetreuung_2010_Rev1 3 2 5 2 2 4" xfId="20227" xr:uid="{00000000-0005-0000-0000-00000B400000}"/>
    <cellStyle name="9_III_Tagesbetreuung_2010_Rev1 3 2 5 2 2 4 2" xfId="27364" xr:uid="{00000000-0005-0000-0000-00000C400000}"/>
    <cellStyle name="9_III_Tagesbetreuung_2010_Rev1 3 2 5 2 2 4 2 2" xfId="41679" xr:uid="{00000000-0005-0000-0000-00000D400000}"/>
    <cellStyle name="9_III_Tagesbetreuung_2010_Rev1 3 2 5 2 2 4 3" xfId="34542" xr:uid="{00000000-0005-0000-0000-00000E400000}"/>
    <cellStyle name="9_III_Tagesbetreuung_2010_Rev1 3 2 5 2 2 5" xfId="21442" xr:uid="{00000000-0005-0000-0000-00000F400000}"/>
    <cellStyle name="9_III_Tagesbetreuung_2010_Rev1 3 2 5 2 2 5 2" xfId="35757" xr:uid="{00000000-0005-0000-0000-000010400000}"/>
    <cellStyle name="9_III_Tagesbetreuung_2010_Rev1 3 2 5 2 2 6" xfId="28579" xr:uid="{00000000-0005-0000-0000-000011400000}"/>
    <cellStyle name="9_III_Tagesbetreuung_2010_Rev1 3 2 5 2 3" xfId="15547" xr:uid="{00000000-0005-0000-0000-000012400000}"/>
    <cellStyle name="9_III_Tagesbetreuung_2010_Rev1 3 2 5 2 3 2" xfId="22706" xr:uid="{00000000-0005-0000-0000-000013400000}"/>
    <cellStyle name="9_III_Tagesbetreuung_2010_Rev1 3 2 5 2 3 2 2" xfId="37021" xr:uid="{00000000-0005-0000-0000-000014400000}"/>
    <cellStyle name="9_III_Tagesbetreuung_2010_Rev1 3 2 5 2 3 3" xfId="29862" xr:uid="{00000000-0005-0000-0000-000015400000}"/>
    <cellStyle name="9_III_Tagesbetreuung_2010_Rev1 3 2 5 2 4" xfId="17901" xr:uid="{00000000-0005-0000-0000-000016400000}"/>
    <cellStyle name="9_III_Tagesbetreuung_2010_Rev1 3 2 5 2 4 2" xfId="25038" xr:uid="{00000000-0005-0000-0000-000017400000}"/>
    <cellStyle name="9_III_Tagesbetreuung_2010_Rev1 3 2 5 2 4 2 2" xfId="39353" xr:uid="{00000000-0005-0000-0000-000018400000}"/>
    <cellStyle name="9_III_Tagesbetreuung_2010_Rev1 3 2 5 2 4 3" xfId="32216" xr:uid="{00000000-0005-0000-0000-000019400000}"/>
    <cellStyle name="9_III_Tagesbetreuung_2010_Rev1 3 2 6" xfId="13174" xr:uid="{00000000-0005-0000-0000-00001A400000}"/>
    <cellStyle name="9_III_Tagesbetreuung_2010_Rev1 3 2 6 2" xfId="14221" xr:uid="{00000000-0005-0000-0000-00001B400000}"/>
    <cellStyle name="9_III_Tagesbetreuung_2010_Rev1 3 2 6 2 2" xfId="16590" xr:uid="{00000000-0005-0000-0000-00001C400000}"/>
    <cellStyle name="9_III_Tagesbetreuung_2010_Rev1 3 2 6 2 2 2" xfId="23749" xr:uid="{00000000-0005-0000-0000-00001D400000}"/>
    <cellStyle name="9_III_Tagesbetreuung_2010_Rev1 3 2 6 2 2 2 2" xfId="38064" xr:uid="{00000000-0005-0000-0000-00001E400000}"/>
    <cellStyle name="9_III_Tagesbetreuung_2010_Rev1 3 2 6 2 2 3" xfId="30905" xr:uid="{00000000-0005-0000-0000-00001F400000}"/>
    <cellStyle name="9_III_Tagesbetreuung_2010_Rev1 3 2 6 2 3" xfId="18944" xr:uid="{00000000-0005-0000-0000-000020400000}"/>
    <cellStyle name="9_III_Tagesbetreuung_2010_Rev1 3 2 6 2 3 2" xfId="26081" xr:uid="{00000000-0005-0000-0000-000021400000}"/>
    <cellStyle name="9_III_Tagesbetreuung_2010_Rev1 3 2 6 2 3 2 2" xfId="40396" xr:uid="{00000000-0005-0000-0000-000022400000}"/>
    <cellStyle name="9_III_Tagesbetreuung_2010_Rev1 3 2 6 2 3 3" xfId="33259" xr:uid="{00000000-0005-0000-0000-000023400000}"/>
    <cellStyle name="9_III_Tagesbetreuung_2010_Rev1 3 2 6 2 4" xfId="20277" xr:uid="{00000000-0005-0000-0000-000024400000}"/>
    <cellStyle name="9_III_Tagesbetreuung_2010_Rev1 3 2 6 2 4 2" xfId="27414" xr:uid="{00000000-0005-0000-0000-000025400000}"/>
    <cellStyle name="9_III_Tagesbetreuung_2010_Rev1 3 2 6 2 4 2 2" xfId="41729" xr:uid="{00000000-0005-0000-0000-000026400000}"/>
    <cellStyle name="9_III_Tagesbetreuung_2010_Rev1 3 2 6 2 4 3" xfId="34592" xr:uid="{00000000-0005-0000-0000-000027400000}"/>
    <cellStyle name="9_III_Tagesbetreuung_2010_Rev1 3 2 6 2 5" xfId="21492" xr:uid="{00000000-0005-0000-0000-000028400000}"/>
    <cellStyle name="9_III_Tagesbetreuung_2010_Rev1 3 2 6 2 5 2" xfId="35807" xr:uid="{00000000-0005-0000-0000-000029400000}"/>
    <cellStyle name="9_III_Tagesbetreuung_2010_Rev1 3 2 6 2 6" xfId="28629" xr:uid="{00000000-0005-0000-0000-00002A400000}"/>
    <cellStyle name="9_III_Tagesbetreuung_2010_Rev1 3 2 6 3" xfId="15543" xr:uid="{00000000-0005-0000-0000-00002B400000}"/>
    <cellStyle name="9_III_Tagesbetreuung_2010_Rev1 3 2 6 3 2" xfId="22702" xr:uid="{00000000-0005-0000-0000-00002C400000}"/>
    <cellStyle name="9_III_Tagesbetreuung_2010_Rev1 3 2 6 3 2 2" xfId="37017" xr:uid="{00000000-0005-0000-0000-00002D400000}"/>
    <cellStyle name="9_III_Tagesbetreuung_2010_Rev1 3 2 6 3 3" xfId="29858" xr:uid="{00000000-0005-0000-0000-00002E400000}"/>
    <cellStyle name="9_III_Tagesbetreuung_2010_Rev1 3 2 6 4" xfId="17897" xr:uid="{00000000-0005-0000-0000-00002F400000}"/>
    <cellStyle name="9_III_Tagesbetreuung_2010_Rev1 3 2 6 4 2" xfId="25034" xr:uid="{00000000-0005-0000-0000-000030400000}"/>
    <cellStyle name="9_III_Tagesbetreuung_2010_Rev1 3 2 6 4 2 2" xfId="39349" xr:uid="{00000000-0005-0000-0000-000031400000}"/>
    <cellStyle name="9_III_Tagesbetreuung_2010_Rev1 3 2 6 4 3" xfId="32212" xr:uid="{00000000-0005-0000-0000-000032400000}"/>
    <cellStyle name="9_III_Tagesbetreuung_2010_Rev1 3 3" xfId="1026" xr:uid="{00000000-0005-0000-0000-000033400000}"/>
    <cellStyle name="9_III_Tagesbetreuung_2010_Rev1 3 3 2" xfId="13179" xr:uid="{00000000-0005-0000-0000-000034400000}"/>
    <cellStyle name="9_III_Tagesbetreuung_2010_Rev1 3 3 2 2" xfId="13878" xr:uid="{00000000-0005-0000-0000-000035400000}"/>
    <cellStyle name="9_III_Tagesbetreuung_2010_Rev1 3 3 2 2 2" xfId="16247" xr:uid="{00000000-0005-0000-0000-000036400000}"/>
    <cellStyle name="9_III_Tagesbetreuung_2010_Rev1 3 3 2 2 2 2" xfId="23406" xr:uid="{00000000-0005-0000-0000-000037400000}"/>
    <cellStyle name="9_III_Tagesbetreuung_2010_Rev1 3 3 2 2 2 2 2" xfId="37721" xr:uid="{00000000-0005-0000-0000-000038400000}"/>
    <cellStyle name="9_III_Tagesbetreuung_2010_Rev1 3 3 2 2 2 3" xfId="30562" xr:uid="{00000000-0005-0000-0000-000039400000}"/>
    <cellStyle name="9_III_Tagesbetreuung_2010_Rev1 3 3 2 2 3" xfId="18601" xr:uid="{00000000-0005-0000-0000-00003A400000}"/>
    <cellStyle name="9_III_Tagesbetreuung_2010_Rev1 3 3 2 2 3 2" xfId="25738" xr:uid="{00000000-0005-0000-0000-00003B400000}"/>
    <cellStyle name="9_III_Tagesbetreuung_2010_Rev1 3 3 2 2 3 2 2" xfId="40053" xr:uid="{00000000-0005-0000-0000-00003C400000}"/>
    <cellStyle name="9_III_Tagesbetreuung_2010_Rev1 3 3 2 2 3 3" xfId="32916" xr:uid="{00000000-0005-0000-0000-00003D400000}"/>
    <cellStyle name="9_III_Tagesbetreuung_2010_Rev1 3 3 2 2 4" xfId="20048" xr:uid="{00000000-0005-0000-0000-00003E400000}"/>
    <cellStyle name="9_III_Tagesbetreuung_2010_Rev1 3 3 2 2 4 2" xfId="27185" xr:uid="{00000000-0005-0000-0000-00003F400000}"/>
    <cellStyle name="9_III_Tagesbetreuung_2010_Rev1 3 3 2 2 4 2 2" xfId="41500" xr:uid="{00000000-0005-0000-0000-000040400000}"/>
    <cellStyle name="9_III_Tagesbetreuung_2010_Rev1 3 3 2 2 4 3" xfId="34363" xr:uid="{00000000-0005-0000-0000-000041400000}"/>
    <cellStyle name="9_III_Tagesbetreuung_2010_Rev1 3 3 2 2 5" xfId="21263" xr:uid="{00000000-0005-0000-0000-000042400000}"/>
    <cellStyle name="9_III_Tagesbetreuung_2010_Rev1 3 3 2 2 5 2" xfId="35578" xr:uid="{00000000-0005-0000-0000-000043400000}"/>
    <cellStyle name="9_III_Tagesbetreuung_2010_Rev1 3 3 2 2 6" xfId="28400" xr:uid="{00000000-0005-0000-0000-000044400000}"/>
    <cellStyle name="9_III_Tagesbetreuung_2010_Rev1 3 3 2 3" xfId="15548" xr:uid="{00000000-0005-0000-0000-000045400000}"/>
    <cellStyle name="9_III_Tagesbetreuung_2010_Rev1 3 3 2 3 2" xfId="22707" xr:uid="{00000000-0005-0000-0000-000046400000}"/>
    <cellStyle name="9_III_Tagesbetreuung_2010_Rev1 3 3 2 3 2 2" xfId="37022" xr:uid="{00000000-0005-0000-0000-000047400000}"/>
    <cellStyle name="9_III_Tagesbetreuung_2010_Rev1 3 3 2 3 3" xfId="29863" xr:uid="{00000000-0005-0000-0000-000048400000}"/>
    <cellStyle name="9_III_Tagesbetreuung_2010_Rev1 3 3 2 4" xfId="17902" xr:uid="{00000000-0005-0000-0000-000049400000}"/>
    <cellStyle name="9_III_Tagesbetreuung_2010_Rev1 3 3 2 4 2" xfId="25039" xr:uid="{00000000-0005-0000-0000-00004A400000}"/>
    <cellStyle name="9_III_Tagesbetreuung_2010_Rev1 3 3 2 4 2 2" xfId="39354" xr:uid="{00000000-0005-0000-0000-00004B400000}"/>
    <cellStyle name="9_III_Tagesbetreuung_2010_Rev1 3 3 2 4 3" xfId="32217" xr:uid="{00000000-0005-0000-0000-00004C400000}"/>
    <cellStyle name="9_III_Tagesbetreuung_2010_Rev1 3 4" xfId="1027" xr:uid="{00000000-0005-0000-0000-00004D400000}"/>
    <cellStyle name="9_III_Tagesbetreuung_2010_Rev1 3 4 2" xfId="13180" xr:uid="{00000000-0005-0000-0000-00004E400000}"/>
    <cellStyle name="9_III_Tagesbetreuung_2010_Rev1 3 4 2 2" xfId="14633" xr:uid="{00000000-0005-0000-0000-00004F400000}"/>
    <cellStyle name="9_III_Tagesbetreuung_2010_Rev1 3 4 2 2 2" xfId="16996" xr:uid="{00000000-0005-0000-0000-000050400000}"/>
    <cellStyle name="9_III_Tagesbetreuung_2010_Rev1 3 4 2 2 2 2" xfId="24155" xr:uid="{00000000-0005-0000-0000-000051400000}"/>
    <cellStyle name="9_III_Tagesbetreuung_2010_Rev1 3 4 2 2 2 2 2" xfId="38470" xr:uid="{00000000-0005-0000-0000-000052400000}"/>
    <cellStyle name="9_III_Tagesbetreuung_2010_Rev1 3 4 2 2 2 3" xfId="31311" xr:uid="{00000000-0005-0000-0000-000053400000}"/>
    <cellStyle name="9_III_Tagesbetreuung_2010_Rev1 3 4 2 2 3" xfId="19350" xr:uid="{00000000-0005-0000-0000-000054400000}"/>
    <cellStyle name="9_III_Tagesbetreuung_2010_Rev1 3 4 2 2 3 2" xfId="26487" xr:uid="{00000000-0005-0000-0000-000055400000}"/>
    <cellStyle name="9_III_Tagesbetreuung_2010_Rev1 3 4 2 2 3 2 2" xfId="40802" xr:uid="{00000000-0005-0000-0000-000056400000}"/>
    <cellStyle name="9_III_Tagesbetreuung_2010_Rev1 3 4 2 2 3 3" xfId="33665" xr:uid="{00000000-0005-0000-0000-000057400000}"/>
    <cellStyle name="9_III_Tagesbetreuung_2010_Rev1 3 4 2 2 4" xfId="20648" xr:uid="{00000000-0005-0000-0000-000058400000}"/>
    <cellStyle name="9_III_Tagesbetreuung_2010_Rev1 3 4 2 2 4 2" xfId="27785" xr:uid="{00000000-0005-0000-0000-000059400000}"/>
    <cellStyle name="9_III_Tagesbetreuung_2010_Rev1 3 4 2 2 4 2 2" xfId="42100" xr:uid="{00000000-0005-0000-0000-00005A400000}"/>
    <cellStyle name="9_III_Tagesbetreuung_2010_Rev1 3 4 2 2 4 3" xfId="34963" xr:uid="{00000000-0005-0000-0000-00005B400000}"/>
    <cellStyle name="9_III_Tagesbetreuung_2010_Rev1 3 4 2 2 5" xfId="21863" xr:uid="{00000000-0005-0000-0000-00005C400000}"/>
    <cellStyle name="9_III_Tagesbetreuung_2010_Rev1 3 4 2 2 5 2" xfId="36178" xr:uid="{00000000-0005-0000-0000-00005D400000}"/>
    <cellStyle name="9_III_Tagesbetreuung_2010_Rev1 3 4 2 2 6" xfId="29000" xr:uid="{00000000-0005-0000-0000-00005E400000}"/>
    <cellStyle name="9_III_Tagesbetreuung_2010_Rev1 3 4 2 3" xfId="15549" xr:uid="{00000000-0005-0000-0000-00005F400000}"/>
    <cellStyle name="9_III_Tagesbetreuung_2010_Rev1 3 4 2 3 2" xfId="22708" xr:uid="{00000000-0005-0000-0000-000060400000}"/>
    <cellStyle name="9_III_Tagesbetreuung_2010_Rev1 3 4 2 3 2 2" xfId="37023" xr:uid="{00000000-0005-0000-0000-000061400000}"/>
    <cellStyle name="9_III_Tagesbetreuung_2010_Rev1 3 4 2 3 3" xfId="29864" xr:uid="{00000000-0005-0000-0000-000062400000}"/>
    <cellStyle name="9_III_Tagesbetreuung_2010_Rev1 3 4 2 4" xfId="17903" xr:uid="{00000000-0005-0000-0000-000063400000}"/>
    <cellStyle name="9_III_Tagesbetreuung_2010_Rev1 3 4 2 4 2" xfId="25040" xr:uid="{00000000-0005-0000-0000-000064400000}"/>
    <cellStyle name="9_III_Tagesbetreuung_2010_Rev1 3 4 2 4 2 2" xfId="39355" xr:uid="{00000000-0005-0000-0000-000065400000}"/>
    <cellStyle name="9_III_Tagesbetreuung_2010_Rev1 3 4 2 4 3" xfId="32218" xr:uid="{00000000-0005-0000-0000-000066400000}"/>
    <cellStyle name="9_III_Tagesbetreuung_2010_Rev1 3 5" xfId="1028" xr:uid="{00000000-0005-0000-0000-000067400000}"/>
    <cellStyle name="9_III_Tagesbetreuung_2010_Rev1 3 5 2" xfId="13181" xr:uid="{00000000-0005-0000-0000-000068400000}"/>
    <cellStyle name="9_III_Tagesbetreuung_2010_Rev1 3 5 2 2" xfId="14017" xr:uid="{00000000-0005-0000-0000-000069400000}"/>
    <cellStyle name="9_III_Tagesbetreuung_2010_Rev1 3 5 2 2 2" xfId="16386" xr:uid="{00000000-0005-0000-0000-00006A400000}"/>
    <cellStyle name="9_III_Tagesbetreuung_2010_Rev1 3 5 2 2 2 2" xfId="23545" xr:uid="{00000000-0005-0000-0000-00006B400000}"/>
    <cellStyle name="9_III_Tagesbetreuung_2010_Rev1 3 5 2 2 2 2 2" xfId="37860" xr:uid="{00000000-0005-0000-0000-00006C400000}"/>
    <cellStyle name="9_III_Tagesbetreuung_2010_Rev1 3 5 2 2 2 3" xfId="30701" xr:uid="{00000000-0005-0000-0000-00006D400000}"/>
    <cellStyle name="9_III_Tagesbetreuung_2010_Rev1 3 5 2 2 3" xfId="18740" xr:uid="{00000000-0005-0000-0000-00006E400000}"/>
    <cellStyle name="9_III_Tagesbetreuung_2010_Rev1 3 5 2 2 3 2" xfId="25877" xr:uid="{00000000-0005-0000-0000-00006F400000}"/>
    <cellStyle name="9_III_Tagesbetreuung_2010_Rev1 3 5 2 2 3 2 2" xfId="40192" xr:uid="{00000000-0005-0000-0000-000070400000}"/>
    <cellStyle name="9_III_Tagesbetreuung_2010_Rev1 3 5 2 2 3 3" xfId="33055" xr:uid="{00000000-0005-0000-0000-000071400000}"/>
    <cellStyle name="9_III_Tagesbetreuung_2010_Rev1 3 5 2 2 4" xfId="20108" xr:uid="{00000000-0005-0000-0000-000072400000}"/>
    <cellStyle name="9_III_Tagesbetreuung_2010_Rev1 3 5 2 2 4 2" xfId="27245" xr:uid="{00000000-0005-0000-0000-000073400000}"/>
    <cellStyle name="9_III_Tagesbetreuung_2010_Rev1 3 5 2 2 4 2 2" xfId="41560" xr:uid="{00000000-0005-0000-0000-000074400000}"/>
    <cellStyle name="9_III_Tagesbetreuung_2010_Rev1 3 5 2 2 4 3" xfId="34423" xr:uid="{00000000-0005-0000-0000-000075400000}"/>
    <cellStyle name="9_III_Tagesbetreuung_2010_Rev1 3 5 2 2 5" xfId="21323" xr:uid="{00000000-0005-0000-0000-000076400000}"/>
    <cellStyle name="9_III_Tagesbetreuung_2010_Rev1 3 5 2 2 5 2" xfId="35638" xr:uid="{00000000-0005-0000-0000-000077400000}"/>
    <cellStyle name="9_III_Tagesbetreuung_2010_Rev1 3 5 2 2 6" xfId="28460" xr:uid="{00000000-0005-0000-0000-000078400000}"/>
    <cellStyle name="9_III_Tagesbetreuung_2010_Rev1 3 5 2 3" xfId="15550" xr:uid="{00000000-0005-0000-0000-000079400000}"/>
    <cellStyle name="9_III_Tagesbetreuung_2010_Rev1 3 5 2 3 2" xfId="22709" xr:uid="{00000000-0005-0000-0000-00007A400000}"/>
    <cellStyle name="9_III_Tagesbetreuung_2010_Rev1 3 5 2 3 2 2" xfId="37024" xr:uid="{00000000-0005-0000-0000-00007B400000}"/>
    <cellStyle name="9_III_Tagesbetreuung_2010_Rev1 3 5 2 3 3" xfId="29865" xr:uid="{00000000-0005-0000-0000-00007C400000}"/>
    <cellStyle name="9_III_Tagesbetreuung_2010_Rev1 3 5 2 4" xfId="17904" xr:uid="{00000000-0005-0000-0000-00007D400000}"/>
    <cellStyle name="9_III_Tagesbetreuung_2010_Rev1 3 5 2 4 2" xfId="25041" xr:uid="{00000000-0005-0000-0000-00007E400000}"/>
    <cellStyle name="9_III_Tagesbetreuung_2010_Rev1 3 5 2 4 2 2" xfId="39356" xr:uid="{00000000-0005-0000-0000-00007F400000}"/>
    <cellStyle name="9_III_Tagesbetreuung_2010_Rev1 3 5 2 4 3" xfId="32219" xr:uid="{00000000-0005-0000-0000-000080400000}"/>
    <cellStyle name="9_III_Tagesbetreuung_2010_Rev1 3 6" xfId="1029" xr:uid="{00000000-0005-0000-0000-000081400000}"/>
    <cellStyle name="9_III_Tagesbetreuung_2010_Rev1 3 6 2" xfId="13182" xr:uid="{00000000-0005-0000-0000-000082400000}"/>
    <cellStyle name="9_III_Tagesbetreuung_2010_Rev1 3 6 2 2" xfId="14410" xr:uid="{00000000-0005-0000-0000-000083400000}"/>
    <cellStyle name="9_III_Tagesbetreuung_2010_Rev1 3 6 2 2 2" xfId="16779" xr:uid="{00000000-0005-0000-0000-000084400000}"/>
    <cellStyle name="9_III_Tagesbetreuung_2010_Rev1 3 6 2 2 2 2" xfId="23938" xr:uid="{00000000-0005-0000-0000-000085400000}"/>
    <cellStyle name="9_III_Tagesbetreuung_2010_Rev1 3 6 2 2 2 2 2" xfId="38253" xr:uid="{00000000-0005-0000-0000-000086400000}"/>
    <cellStyle name="9_III_Tagesbetreuung_2010_Rev1 3 6 2 2 2 3" xfId="31094" xr:uid="{00000000-0005-0000-0000-000087400000}"/>
    <cellStyle name="9_III_Tagesbetreuung_2010_Rev1 3 6 2 2 3" xfId="19133" xr:uid="{00000000-0005-0000-0000-000088400000}"/>
    <cellStyle name="9_III_Tagesbetreuung_2010_Rev1 3 6 2 2 3 2" xfId="26270" xr:uid="{00000000-0005-0000-0000-000089400000}"/>
    <cellStyle name="9_III_Tagesbetreuung_2010_Rev1 3 6 2 2 3 2 2" xfId="40585" xr:uid="{00000000-0005-0000-0000-00008A400000}"/>
    <cellStyle name="9_III_Tagesbetreuung_2010_Rev1 3 6 2 2 3 3" xfId="33448" xr:uid="{00000000-0005-0000-0000-00008B400000}"/>
    <cellStyle name="9_III_Tagesbetreuung_2010_Rev1 3 6 2 2 4" xfId="20466" xr:uid="{00000000-0005-0000-0000-00008C400000}"/>
    <cellStyle name="9_III_Tagesbetreuung_2010_Rev1 3 6 2 2 4 2" xfId="27603" xr:uid="{00000000-0005-0000-0000-00008D400000}"/>
    <cellStyle name="9_III_Tagesbetreuung_2010_Rev1 3 6 2 2 4 2 2" xfId="41918" xr:uid="{00000000-0005-0000-0000-00008E400000}"/>
    <cellStyle name="9_III_Tagesbetreuung_2010_Rev1 3 6 2 2 4 3" xfId="34781" xr:uid="{00000000-0005-0000-0000-00008F400000}"/>
    <cellStyle name="9_III_Tagesbetreuung_2010_Rev1 3 6 2 2 5" xfId="21681" xr:uid="{00000000-0005-0000-0000-000090400000}"/>
    <cellStyle name="9_III_Tagesbetreuung_2010_Rev1 3 6 2 2 5 2" xfId="35996" xr:uid="{00000000-0005-0000-0000-000091400000}"/>
    <cellStyle name="9_III_Tagesbetreuung_2010_Rev1 3 6 2 2 6" xfId="28818" xr:uid="{00000000-0005-0000-0000-000092400000}"/>
    <cellStyle name="9_III_Tagesbetreuung_2010_Rev1 3 6 2 3" xfId="15551" xr:uid="{00000000-0005-0000-0000-000093400000}"/>
    <cellStyle name="9_III_Tagesbetreuung_2010_Rev1 3 6 2 3 2" xfId="22710" xr:uid="{00000000-0005-0000-0000-000094400000}"/>
    <cellStyle name="9_III_Tagesbetreuung_2010_Rev1 3 6 2 3 2 2" xfId="37025" xr:uid="{00000000-0005-0000-0000-000095400000}"/>
    <cellStyle name="9_III_Tagesbetreuung_2010_Rev1 3 6 2 3 3" xfId="29866" xr:uid="{00000000-0005-0000-0000-000096400000}"/>
    <cellStyle name="9_III_Tagesbetreuung_2010_Rev1 3 6 2 4" xfId="17905" xr:uid="{00000000-0005-0000-0000-000097400000}"/>
    <cellStyle name="9_III_Tagesbetreuung_2010_Rev1 3 6 2 4 2" xfId="25042" xr:uid="{00000000-0005-0000-0000-000098400000}"/>
    <cellStyle name="9_III_Tagesbetreuung_2010_Rev1 3 6 2 4 2 2" xfId="39357" xr:uid="{00000000-0005-0000-0000-000099400000}"/>
    <cellStyle name="9_III_Tagesbetreuung_2010_Rev1 3 6 2 4 3" xfId="32220" xr:uid="{00000000-0005-0000-0000-00009A400000}"/>
    <cellStyle name="9_III_Tagesbetreuung_2010_Rev1 3 7" xfId="13173" xr:uid="{00000000-0005-0000-0000-00009B400000}"/>
    <cellStyle name="9_III_Tagesbetreuung_2010_Rev1 3 7 2" xfId="14634" xr:uid="{00000000-0005-0000-0000-00009C400000}"/>
    <cellStyle name="9_III_Tagesbetreuung_2010_Rev1 3 7 2 2" xfId="16997" xr:uid="{00000000-0005-0000-0000-00009D400000}"/>
    <cellStyle name="9_III_Tagesbetreuung_2010_Rev1 3 7 2 2 2" xfId="24156" xr:uid="{00000000-0005-0000-0000-00009E400000}"/>
    <cellStyle name="9_III_Tagesbetreuung_2010_Rev1 3 7 2 2 2 2" xfId="38471" xr:uid="{00000000-0005-0000-0000-00009F400000}"/>
    <cellStyle name="9_III_Tagesbetreuung_2010_Rev1 3 7 2 2 3" xfId="31312" xr:uid="{00000000-0005-0000-0000-0000A0400000}"/>
    <cellStyle name="9_III_Tagesbetreuung_2010_Rev1 3 7 2 3" xfId="19351" xr:uid="{00000000-0005-0000-0000-0000A1400000}"/>
    <cellStyle name="9_III_Tagesbetreuung_2010_Rev1 3 7 2 3 2" xfId="26488" xr:uid="{00000000-0005-0000-0000-0000A2400000}"/>
    <cellStyle name="9_III_Tagesbetreuung_2010_Rev1 3 7 2 3 2 2" xfId="40803" xr:uid="{00000000-0005-0000-0000-0000A3400000}"/>
    <cellStyle name="9_III_Tagesbetreuung_2010_Rev1 3 7 2 3 3" xfId="33666" xr:uid="{00000000-0005-0000-0000-0000A4400000}"/>
    <cellStyle name="9_III_Tagesbetreuung_2010_Rev1 3 7 2 4" xfId="20649" xr:uid="{00000000-0005-0000-0000-0000A5400000}"/>
    <cellStyle name="9_III_Tagesbetreuung_2010_Rev1 3 7 2 4 2" xfId="27786" xr:uid="{00000000-0005-0000-0000-0000A6400000}"/>
    <cellStyle name="9_III_Tagesbetreuung_2010_Rev1 3 7 2 4 2 2" xfId="42101" xr:uid="{00000000-0005-0000-0000-0000A7400000}"/>
    <cellStyle name="9_III_Tagesbetreuung_2010_Rev1 3 7 2 4 3" xfId="34964" xr:uid="{00000000-0005-0000-0000-0000A8400000}"/>
    <cellStyle name="9_III_Tagesbetreuung_2010_Rev1 3 7 2 5" xfId="21864" xr:uid="{00000000-0005-0000-0000-0000A9400000}"/>
    <cellStyle name="9_III_Tagesbetreuung_2010_Rev1 3 7 2 5 2" xfId="36179" xr:uid="{00000000-0005-0000-0000-0000AA400000}"/>
    <cellStyle name="9_III_Tagesbetreuung_2010_Rev1 3 7 2 6" xfId="29001" xr:uid="{00000000-0005-0000-0000-0000AB400000}"/>
    <cellStyle name="9_III_Tagesbetreuung_2010_Rev1 3 7 3" xfId="15542" xr:uid="{00000000-0005-0000-0000-0000AC400000}"/>
    <cellStyle name="9_III_Tagesbetreuung_2010_Rev1 3 7 3 2" xfId="22701" xr:uid="{00000000-0005-0000-0000-0000AD400000}"/>
    <cellStyle name="9_III_Tagesbetreuung_2010_Rev1 3 7 3 2 2" xfId="37016" xr:uid="{00000000-0005-0000-0000-0000AE400000}"/>
    <cellStyle name="9_III_Tagesbetreuung_2010_Rev1 3 7 3 3" xfId="29857" xr:uid="{00000000-0005-0000-0000-0000AF400000}"/>
    <cellStyle name="9_III_Tagesbetreuung_2010_Rev1 3 7 4" xfId="17896" xr:uid="{00000000-0005-0000-0000-0000B0400000}"/>
    <cellStyle name="9_III_Tagesbetreuung_2010_Rev1 3 7 4 2" xfId="25033" xr:uid="{00000000-0005-0000-0000-0000B1400000}"/>
    <cellStyle name="9_III_Tagesbetreuung_2010_Rev1 3 7 4 2 2" xfId="39348" xr:uid="{00000000-0005-0000-0000-0000B2400000}"/>
    <cellStyle name="9_III_Tagesbetreuung_2010_Rev1 3 7 4 3" xfId="32211" xr:uid="{00000000-0005-0000-0000-0000B3400000}"/>
    <cellStyle name="9_III_Tagesbetreuung_2010_Rev1 4" xfId="1030" xr:uid="{00000000-0005-0000-0000-0000B4400000}"/>
    <cellStyle name="9_III_Tagesbetreuung_2010_Rev1 4 2" xfId="1031" xr:uid="{00000000-0005-0000-0000-0000B5400000}"/>
    <cellStyle name="9_III_Tagesbetreuung_2010_Rev1 4 2 2" xfId="13184" xr:uid="{00000000-0005-0000-0000-0000B6400000}"/>
    <cellStyle name="9_III_Tagesbetreuung_2010_Rev1 4 2 2 2" xfId="13730" xr:uid="{00000000-0005-0000-0000-0000B7400000}"/>
    <cellStyle name="9_III_Tagesbetreuung_2010_Rev1 4 2 2 2 2" xfId="16099" xr:uid="{00000000-0005-0000-0000-0000B8400000}"/>
    <cellStyle name="9_III_Tagesbetreuung_2010_Rev1 4 2 2 2 2 2" xfId="23258" xr:uid="{00000000-0005-0000-0000-0000B9400000}"/>
    <cellStyle name="9_III_Tagesbetreuung_2010_Rev1 4 2 2 2 2 2 2" xfId="37573" xr:uid="{00000000-0005-0000-0000-0000BA400000}"/>
    <cellStyle name="9_III_Tagesbetreuung_2010_Rev1 4 2 2 2 2 3" xfId="30414" xr:uid="{00000000-0005-0000-0000-0000BB400000}"/>
    <cellStyle name="9_III_Tagesbetreuung_2010_Rev1 4 2 2 2 3" xfId="18453" xr:uid="{00000000-0005-0000-0000-0000BC400000}"/>
    <cellStyle name="9_III_Tagesbetreuung_2010_Rev1 4 2 2 2 3 2" xfId="25590" xr:uid="{00000000-0005-0000-0000-0000BD400000}"/>
    <cellStyle name="9_III_Tagesbetreuung_2010_Rev1 4 2 2 2 3 2 2" xfId="39905" xr:uid="{00000000-0005-0000-0000-0000BE400000}"/>
    <cellStyle name="9_III_Tagesbetreuung_2010_Rev1 4 2 2 2 3 3" xfId="32768" xr:uid="{00000000-0005-0000-0000-0000BF400000}"/>
    <cellStyle name="9_III_Tagesbetreuung_2010_Rev1 4 2 2 2 4" xfId="19979" xr:uid="{00000000-0005-0000-0000-0000C0400000}"/>
    <cellStyle name="9_III_Tagesbetreuung_2010_Rev1 4 2 2 2 4 2" xfId="27116" xr:uid="{00000000-0005-0000-0000-0000C1400000}"/>
    <cellStyle name="9_III_Tagesbetreuung_2010_Rev1 4 2 2 2 4 2 2" xfId="41431" xr:uid="{00000000-0005-0000-0000-0000C2400000}"/>
    <cellStyle name="9_III_Tagesbetreuung_2010_Rev1 4 2 2 2 4 3" xfId="34294" xr:uid="{00000000-0005-0000-0000-0000C3400000}"/>
    <cellStyle name="9_III_Tagesbetreuung_2010_Rev1 4 2 2 2 5" xfId="21194" xr:uid="{00000000-0005-0000-0000-0000C4400000}"/>
    <cellStyle name="9_III_Tagesbetreuung_2010_Rev1 4 2 2 2 5 2" xfId="35509" xr:uid="{00000000-0005-0000-0000-0000C5400000}"/>
    <cellStyle name="9_III_Tagesbetreuung_2010_Rev1 4 2 2 2 6" xfId="28331" xr:uid="{00000000-0005-0000-0000-0000C6400000}"/>
    <cellStyle name="9_III_Tagesbetreuung_2010_Rev1 4 2 2 3" xfId="15553" xr:uid="{00000000-0005-0000-0000-0000C7400000}"/>
    <cellStyle name="9_III_Tagesbetreuung_2010_Rev1 4 2 2 3 2" xfId="22712" xr:uid="{00000000-0005-0000-0000-0000C8400000}"/>
    <cellStyle name="9_III_Tagesbetreuung_2010_Rev1 4 2 2 3 2 2" xfId="37027" xr:uid="{00000000-0005-0000-0000-0000C9400000}"/>
    <cellStyle name="9_III_Tagesbetreuung_2010_Rev1 4 2 2 3 3" xfId="29868" xr:uid="{00000000-0005-0000-0000-0000CA400000}"/>
    <cellStyle name="9_III_Tagesbetreuung_2010_Rev1 4 2 2 4" xfId="17907" xr:uid="{00000000-0005-0000-0000-0000CB400000}"/>
    <cellStyle name="9_III_Tagesbetreuung_2010_Rev1 4 2 2 4 2" xfId="25044" xr:uid="{00000000-0005-0000-0000-0000CC400000}"/>
    <cellStyle name="9_III_Tagesbetreuung_2010_Rev1 4 2 2 4 2 2" xfId="39359" xr:uid="{00000000-0005-0000-0000-0000CD400000}"/>
    <cellStyle name="9_III_Tagesbetreuung_2010_Rev1 4 2 2 4 3" xfId="32222" xr:uid="{00000000-0005-0000-0000-0000CE400000}"/>
    <cellStyle name="9_III_Tagesbetreuung_2010_Rev1 4 3" xfId="1032" xr:uid="{00000000-0005-0000-0000-0000CF400000}"/>
    <cellStyle name="9_III_Tagesbetreuung_2010_Rev1 4 3 2" xfId="13185" xr:uid="{00000000-0005-0000-0000-0000D0400000}"/>
    <cellStyle name="9_III_Tagesbetreuung_2010_Rev1 4 3 2 2" xfId="13662" xr:uid="{00000000-0005-0000-0000-0000D1400000}"/>
    <cellStyle name="9_III_Tagesbetreuung_2010_Rev1 4 3 2 2 2" xfId="16031" xr:uid="{00000000-0005-0000-0000-0000D2400000}"/>
    <cellStyle name="9_III_Tagesbetreuung_2010_Rev1 4 3 2 2 2 2" xfId="23190" xr:uid="{00000000-0005-0000-0000-0000D3400000}"/>
    <cellStyle name="9_III_Tagesbetreuung_2010_Rev1 4 3 2 2 2 2 2" xfId="37505" xr:uid="{00000000-0005-0000-0000-0000D4400000}"/>
    <cellStyle name="9_III_Tagesbetreuung_2010_Rev1 4 3 2 2 2 3" xfId="30346" xr:uid="{00000000-0005-0000-0000-0000D5400000}"/>
    <cellStyle name="9_III_Tagesbetreuung_2010_Rev1 4 3 2 2 3" xfId="18385" xr:uid="{00000000-0005-0000-0000-0000D6400000}"/>
    <cellStyle name="9_III_Tagesbetreuung_2010_Rev1 4 3 2 2 3 2" xfId="25522" xr:uid="{00000000-0005-0000-0000-0000D7400000}"/>
    <cellStyle name="9_III_Tagesbetreuung_2010_Rev1 4 3 2 2 3 2 2" xfId="39837" xr:uid="{00000000-0005-0000-0000-0000D8400000}"/>
    <cellStyle name="9_III_Tagesbetreuung_2010_Rev1 4 3 2 2 3 3" xfId="32700" xr:uid="{00000000-0005-0000-0000-0000D9400000}"/>
    <cellStyle name="9_III_Tagesbetreuung_2010_Rev1 4 3 2 2 4" xfId="19911" xr:uid="{00000000-0005-0000-0000-0000DA400000}"/>
    <cellStyle name="9_III_Tagesbetreuung_2010_Rev1 4 3 2 2 4 2" xfId="27048" xr:uid="{00000000-0005-0000-0000-0000DB400000}"/>
    <cellStyle name="9_III_Tagesbetreuung_2010_Rev1 4 3 2 2 4 2 2" xfId="41363" xr:uid="{00000000-0005-0000-0000-0000DC400000}"/>
    <cellStyle name="9_III_Tagesbetreuung_2010_Rev1 4 3 2 2 4 3" xfId="34226" xr:uid="{00000000-0005-0000-0000-0000DD400000}"/>
    <cellStyle name="9_III_Tagesbetreuung_2010_Rev1 4 3 2 2 5" xfId="21126" xr:uid="{00000000-0005-0000-0000-0000DE400000}"/>
    <cellStyle name="9_III_Tagesbetreuung_2010_Rev1 4 3 2 2 5 2" xfId="35441" xr:uid="{00000000-0005-0000-0000-0000DF400000}"/>
    <cellStyle name="9_III_Tagesbetreuung_2010_Rev1 4 3 2 2 6" xfId="28263" xr:uid="{00000000-0005-0000-0000-0000E0400000}"/>
    <cellStyle name="9_III_Tagesbetreuung_2010_Rev1 4 3 2 3" xfId="15554" xr:uid="{00000000-0005-0000-0000-0000E1400000}"/>
    <cellStyle name="9_III_Tagesbetreuung_2010_Rev1 4 3 2 3 2" xfId="22713" xr:uid="{00000000-0005-0000-0000-0000E2400000}"/>
    <cellStyle name="9_III_Tagesbetreuung_2010_Rev1 4 3 2 3 2 2" xfId="37028" xr:uid="{00000000-0005-0000-0000-0000E3400000}"/>
    <cellStyle name="9_III_Tagesbetreuung_2010_Rev1 4 3 2 3 3" xfId="29869" xr:uid="{00000000-0005-0000-0000-0000E4400000}"/>
    <cellStyle name="9_III_Tagesbetreuung_2010_Rev1 4 3 2 4" xfId="17908" xr:uid="{00000000-0005-0000-0000-0000E5400000}"/>
    <cellStyle name="9_III_Tagesbetreuung_2010_Rev1 4 3 2 4 2" xfId="25045" xr:uid="{00000000-0005-0000-0000-0000E6400000}"/>
    <cellStyle name="9_III_Tagesbetreuung_2010_Rev1 4 3 2 4 2 2" xfId="39360" xr:uid="{00000000-0005-0000-0000-0000E7400000}"/>
    <cellStyle name="9_III_Tagesbetreuung_2010_Rev1 4 3 2 4 3" xfId="32223" xr:uid="{00000000-0005-0000-0000-0000E8400000}"/>
    <cellStyle name="9_III_Tagesbetreuung_2010_Rev1 4 4" xfId="1033" xr:uid="{00000000-0005-0000-0000-0000E9400000}"/>
    <cellStyle name="9_III_Tagesbetreuung_2010_Rev1 4 4 2" xfId="13186" xr:uid="{00000000-0005-0000-0000-0000EA400000}"/>
    <cellStyle name="9_III_Tagesbetreuung_2010_Rev1 4 4 2 2" xfId="14518" xr:uid="{00000000-0005-0000-0000-0000EB400000}"/>
    <cellStyle name="9_III_Tagesbetreuung_2010_Rev1 4 4 2 2 2" xfId="16887" xr:uid="{00000000-0005-0000-0000-0000EC400000}"/>
    <cellStyle name="9_III_Tagesbetreuung_2010_Rev1 4 4 2 2 2 2" xfId="24046" xr:uid="{00000000-0005-0000-0000-0000ED400000}"/>
    <cellStyle name="9_III_Tagesbetreuung_2010_Rev1 4 4 2 2 2 2 2" xfId="38361" xr:uid="{00000000-0005-0000-0000-0000EE400000}"/>
    <cellStyle name="9_III_Tagesbetreuung_2010_Rev1 4 4 2 2 2 3" xfId="31202" xr:uid="{00000000-0005-0000-0000-0000EF400000}"/>
    <cellStyle name="9_III_Tagesbetreuung_2010_Rev1 4 4 2 2 3" xfId="19241" xr:uid="{00000000-0005-0000-0000-0000F0400000}"/>
    <cellStyle name="9_III_Tagesbetreuung_2010_Rev1 4 4 2 2 3 2" xfId="26378" xr:uid="{00000000-0005-0000-0000-0000F1400000}"/>
    <cellStyle name="9_III_Tagesbetreuung_2010_Rev1 4 4 2 2 3 2 2" xfId="40693" xr:uid="{00000000-0005-0000-0000-0000F2400000}"/>
    <cellStyle name="9_III_Tagesbetreuung_2010_Rev1 4 4 2 2 3 3" xfId="33556" xr:uid="{00000000-0005-0000-0000-0000F3400000}"/>
    <cellStyle name="9_III_Tagesbetreuung_2010_Rev1 4 4 2 2 4" xfId="20542" xr:uid="{00000000-0005-0000-0000-0000F4400000}"/>
    <cellStyle name="9_III_Tagesbetreuung_2010_Rev1 4 4 2 2 4 2" xfId="27679" xr:uid="{00000000-0005-0000-0000-0000F5400000}"/>
    <cellStyle name="9_III_Tagesbetreuung_2010_Rev1 4 4 2 2 4 2 2" xfId="41994" xr:uid="{00000000-0005-0000-0000-0000F6400000}"/>
    <cellStyle name="9_III_Tagesbetreuung_2010_Rev1 4 4 2 2 4 3" xfId="34857" xr:uid="{00000000-0005-0000-0000-0000F7400000}"/>
    <cellStyle name="9_III_Tagesbetreuung_2010_Rev1 4 4 2 2 5" xfId="21757" xr:uid="{00000000-0005-0000-0000-0000F8400000}"/>
    <cellStyle name="9_III_Tagesbetreuung_2010_Rev1 4 4 2 2 5 2" xfId="36072" xr:uid="{00000000-0005-0000-0000-0000F9400000}"/>
    <cellStyle name="9_III_Tagesbetreuung_2010_Rev1 4 4 2 2 6" xfId="28894" xr:uid="{00000000-0005-0000-0000-0000FA400000}"/>
    <cellStyle name="9_III_Tagesbetreuung_2010_Rev1 4 4 2 3" xfId="15555" xr:uid="{00000000-0005-0000-0000-0000FB400000}"/>
    <cellStyle name="9_III_Tagesbetreuung_2010_Rev1 4 4 2 3 2" xfId="22714" xr:uid="{00000000-0005-0000-0000-0000FC400000}"/>
    <cellStyle name="9_III_Tagesbetreuung_2010_Rev1 4 4 2 3 2 2" xfId="37029" xr:uid="{00000000-0005-0000-0000-0000FD400000}"/>
    <cellStyle name="9_III_Tagesbetreuung_2010_Rev1 4 4 2 3 3" xfId="29870" xr:uid="{00000000-0005-0000-0000-0000FE400000}"/>
    <cellStyle name="9_III_Tagesbetreuung_2010_Rev1 4 4 2 4" xfId="17909" xr:uid="{00000000-0005-0000-0000-0000FF400000}"/>
    <cellStyle name="9_III_Tagesbetreuung_2010_Rev1 4 4 2 4 2" xfId="25046" xr:uid="{00000000-0005-0000-0000-000000410000}"/>
    <cellStyle name="9_III_Tagesbetreuung_2010_Rev1 4 4 2 4 2 2" xfId="39361" xr:uid="{00000000-0005-0000-0000-000001410000}"/>
    <cellStyle name="9_III_Tagesbetreuung_2010_Rev1 4 4 2 4 3" xfId="32224" xr:uid="{00000000-0005-0000-0000-000002410000}"/>
    <cellStyle name="9_III_Tagesbetreuung_2010_Rev1 4 5" xfId="1034" xr:uid="{00000000-0005-0000-0000-000003410000}"/>
    <cellStyle name="9_III_Tagesbetreuung_2010_Rev1 4 5 2" xfId="13187" xr:uid="{00000000-0005-0000-0000-000004410000}"/>
    <cellStyle name="9_III_Tagesbetreuung_2010_Rev1 4 5 2 2" xfId="13717" xr:uid="{00000000-0005-0000-0000-000005410000}"/>
    <cellStyle name="9_III_Tagesbetreuung_2010_Rev1 4 5 2 2 2" xfId="16086" xr:uid="{00000000-0005-0000-0000-000006410000}"/>
    <cellStyle name="9_III_Tagesbetreuung_2010_Rev1 4 5 2 2 2 2" xfId="23245" xr:uid="{00000000-0005-0000-0000-000007410000}"/>
    <cellStyle name="9_III_Tagesbetreuung_2010_Rev1 4 5 2 2 2 2 2" xfId="37560" xr:uid="{00000000-0005-0000-0000-000008410000}"/>
    <cellStyle name="9_III_Tagesbetreuung_2010_Rev1 4 5 2 2 2 3" xfId="30401" xr:uid="{00000000-0005-0000-0000-000009410000}"/>
    <cellStyle name="9_III_Tagesbetreuung_2010_Rev1 4 5 2 2 3" xfId="18440" xr:uid="{00000000-0005-0000-0000-00000A410000}"/>
    <cellStyle name="9_III_Tagesbetreuung_2010_Rev1 4 5 2 2 3 2" xfId="25577" xr:uid="{00000000-0005-0000-0000-00000B410000}"/>
    <cellStyle name="9_III_Tagesbetreuung_2010_Rev1 4 5 2 2 3 2 2" xfId="39892" xr:uid="{00000000-0005-0000-0000-00000C410000}"/>
    <cellStyle name="9_III_Tagesbetreuung_2010_Rev1 4 5 2 2 3 3" xfId="32755" xr:uid="{00000000-0005-0000-0000-00000D410000}"/>
    <cellStyle name="9_III_Tagesbetreuung_2010_Rev1 4 5 2 2 4" xfId="19966" xr:uid="{00000000-0005-0000-0000-00000E410000}"/>
    <cellStyle name="9_III_Tagesbetreuung_2010_Rev1 4 5 2 2 4 2" xfId="27103" xr:uid="{00000000-0005-0000-0000-00000F410000}"/>
    <cellStyle name="9_III_Tagesbetreuung_2010_Rev1 4 5 2 2 4 2 2" xfId="41418" xr:uid="{00000000-0005-0000-0000-000010410000}"/>
    <cellStyle name="9_III_Tagesbetreuung_2010_Rev1 4 5 2 2 4 3" xfId="34281" xr:uid="{00000000-0005-0000-0000-000011410000}"/>
    <cellStyle name="9_III_Tagesbetreuung_2010_Rev1 4 5 2 2 5" xfId="21181" xr:uid="{00000000-0005-0000-0000-000012410000}"/>
    <cellStyle name="9_III_Tagesbetreuung_2010_Rev1 4 5 2 2 5 2" xfId="35496" xr:uid="{00000000-0005-0000-0000-000013410000}"/>
    <cellStyle name="9_III_Tagesbetreuung_2010_Rev1 4 5 2 2 6" xfId="28318" xr:uid="{00000000-0005-0000-0000-000014410000}"/>
    <cellStyle name="9_III_Tagesbetreuung_2010_Rev1 4 5 2 3" xfId="15556" xr:uid="{00000000-0005-0000-0000-000015410000}"/>
    <cellStyle name="9_III_Tagesbetreuung_2010_Rev1 4 5 2 3 2" xfId="22715" xr:uid="{00000000-0005-0000-0000-000016410000}"/>
    <cellStyle name="9_III_Tagesbetreuung_2010_Rev1 4 5 2 3 2 2" xfId="37030" xr:uid="{00000000-0005-0000-0000-000017410000}"/>
    <cellStyle name="9_III_Tagesbetreuung_2010_Rev1 4 5 2 3 3" xfId="29871" xr:uid="{00000000-0005-0000-0000-000018410000}"/>
    <cellStyle name="9_III_Tagesbetreuung_2010_Rev1 4 5 2 4" xfId="17910" xr:uid="{00000000-0005-0000-0000-000019410000}"/>
    <cellStyle name="9_III_Tagesbetreuung_2010_Rev1 4 5 2 4 2" xfId="25047" xr:uid="{00000000-0005-0000-0000-00001A410000}"/>
    <cellStyle name="9_III_Tagesbetreuung_2010_Rev1 4 5 2 4 2 2" xfId="39362" xr:uid="{00000000-0005-0000-0000-00001B410000}"/>
    <cellStyle name="9_III_Tagesbetreuung_2010_Rev1 4 5 2 4 3" xfId="32225" xr:uid="{00000000-0005-0000-0000-00001C410000}"/>
    <cellStyle name="9_III_Tagesbetreuung_2010_Rev1 4 6" xfId="13183" xr:uid="{00000000-0005-0000-0000-00001D410000}"/>
    <cellStyle name="9_III_Tagesbetreuung_2010_Rev1 4 6 2" xfId="14232" xr:uid="{00000000-0005-0000-0000-00001E410000}"/>
    <cellStyle name="9_III_Tagesbetreuung_2010_Rev1 4 6 2 2" xfId="16601" xr:uid="{00000000-0005-0000-0000-00001F410000}"/>
    <cellStyle name="9_III_Tagesbetreuung_2010_Rev1 4 6 2 2 2" xfId="23760" xr:uid="{00000000-0005-0000-0000-000020410000}"/>
    <cellStyle name="9_III_Tagesbetreuung_2010_Rev1 4 6 2 2 2 2" xfId="38075" xr:uid="{00000000-0005-0000-0000-000021410000}"/>
    <cellStyle name="9_III_Tagesbetreuung_2010_Rev1 4 6 2 2 3" xfId="30916" xr:uid="{00000000-0005-0000-0000-000022410000}"/>
    <cellStyle name="9_III_Tagesbetreuung_2010_Rev1 4 6 2 3" xfId="18955" xr:uid="{00000000-0005-0000-0000-000023410000}"/>
    <cellStyle name="9_III_Tagesbetreuung_2010_Rev1 4 6 2 3 2" xfId="26092" xr:uid="{00000000-0005-0000-0000-000024410000}"/>
    <cellStyle name="9_III_Tagesbetreuung_2010_Rev1 4 6 2 3 2 2" xfId="40407" xr:uid="{00000000-0005-0000-0000-000025410000}"/>
    <cellStyle name="9_III_Tagesbetreuung_2010_Rev1 4 6 2 3 3" xfId="33270" xr:uid="{00000000-0005-0000-0000-000026410000}"/>
    <cellStyle name="9_III_Tagesbetreuung_2010_Rev1 4 6 2 4" xfId="20288" xr:uid="{00000000-0005-0000-0000-000027410000}"/>
    <cellStyle name="9_III_Tagesbetreuung_2010_Rev1 4 6 2 4 2" xfId="27425" xr:uid="{00000000-0005-0000-0000-000028410000}"/>
    <cellStyle name="9_III_Tagesbetreuung_2010_Rev1 4 6 2 4 2 2" xfId="41740" xr:uid="{00000000-0005-0000-0000-000029410000}"/>
    <cellStyle name="9_III_Tagesbetreuung_2010_Rev1 4 6 2 4 3" xfId="34603" xr:uid="{00000000-0005-0000-0000-00002A410000}"/>
    <cellStyle name="9_III_Tagesbetreuung_2010_Rev1 4 6 2 5" xfId="21503" xr:uid="{00000000-0005-0000-0000-00002B410000}"/>
    <cellStyle name="9_III_Tagesbetreuung_2010_Rev1 4 6 2 5 2" xfId="35818" xr:uid="{00000000-0005-0000-0000-00002C410000}"/>
    <cellStyle name="9_III_Tagesbetreuung_2010_Rev1 4 6 2 6" xfId="28640" xr:uid="{00000000-0005-0000-0000-00002D410000}"/>
    <cellStyle name="9_III_Tagesbetreuung_2010_Rev1 4 6 3" xfId="15552" xr:uid="{00000000-0005-0000-0000-00002E410000}"/>
    <cellStyle name="9_III_Tagesbetreuung_2010_Rev1 4 6 3 2" xfId="22711" xr:uid="{00000000-0005-0000-0000-00002F410000}"/>
    <cellStyle name="9_III_Tagesbetreuung_2010_Rev1 4 6 3 2 2" xfId="37026" xr:uid="{00000000-0005-0000-0000-000030410000}"/>
    <cellStyle name="9_III_Tagesbetreuung_2010_Rev1 4 6 3 3" xfId="29867" xr:uid="{00000000-0005-0000-0000-000031410000}"/>
    <cellStyle name="9_III_Tagesbetreuung_2010_Rev1 4 6 4" xfId="17906" xr:uid="{00000000-0005-0000-0000-000032410000}"/>
    <cellStyle name="9_III_Tagesbetreuung_2010_Rev1 4 6 4 2" xfId="25043" xr:uid="{00000000-0005-0000-0000-000033410000}"/>
    <cellStyle name="9_III_Tagesbetreuung_2010_Rev1 4 6 4 2 2" xfId="39358" xr:uid="{00000000-0005-0000-0000-000034410000}"/>
    <cellStyle name="9_III_Tagesbetreuung_2010_Rev1 4 6 4 3" xfId="32221" xr:uid="{00000000-0005-0000-0000-000035410000}"/>
    <cellStyle name="9_III_Tagesbetreuung_2010_Rev1 5" xfId="1035" xr:uid="{00000000-0005-0000-0000-000036410000}"/>
    <cellStyle name="9_III_Tagesbetreuung_2010_Rev1 5 2" xfId="13188" xr:uid="{00000000-0005-0000-0000-000037410000}"/>
    <cellStyle name="9_III_Tagesbetreuung_2010_Rev1 5 2 2" xfId="14251" xr:uid="{00000000-0005-0000-0000-000038410000}"/>
    <cellStyle name="9_III_Tagesbetreuung_2010_Rev1 5 2 2 2" xfId="16620" xr:uid="{00000000-0005-0000-0000-000039410000}"/>
    <cellStyle name="9_III_Tagesbetreuung_2010_Rev1 5 2 2 2 2" xfId="23779" xr:uid="{00000000-0005-0000-0000-00003A410000}"/>
    <cellStyle name="9_III_Tagesbetreuung_2010_Rev1 5 2 2 2 2 2" xfId="38094" xr:uid="{00000000-0005-0000-0000-00003B410000}"/>
    <cellStyle name="9_III_Tagesbetreuung_2010_Rev1 5 2 2 2 3" xfId="30935" xr:uid="{00000000-0005-0000-0000-00003C410000}"/>
    <cellStyle name="9_III_Tagesbetreuung_2010_Rev1 5 2 2 3" xfId="18974" xr:uid="{00000000-0005-0000-0000-00003D410000}"/>
    <cellStyle name="9_III_Tagesbetreuung_2010_Rev1 5 2 2 3 2" xfId="26111" xr:uid="{00000000-0005-0000-0000-00003E410000}"/>
    <cellStyle name="9_III_Tagesbetreuung_2010_Rev1 5 2 2 3 2 2" xfId="40426" xr:uid="{00000000-0005-0000-0000-00003F410000}"/>
    <cellStyle name="9_III_Tagesbetreuung_2010_Rev1 5 2 2 3 3" xfId="33289" xr:uid="{00000000-0005-0000-0000-000040410000}"/>
    <cellStyle name="9_III_Tagesbetreuung_2010_Rev1 5 2 2 4" xfId="20307" xr:uid="{00000000-0005-0000-0000-000041410000}"/>
    <cellStyle name="9_III_Tagesbetreuung_2010_Rev1 5 2 2 4 2" xfId="27444" xr:uid="{00000000-0005-0000-0000-000042410000}"/>
    <cellStyle name="9_III_Tagesbetreuung_2010_Rev1 5 2 2 4 2 2" xfId="41759" xr:uid="{00000000-0005-0000-0000-000043410000}"/>
    <cellStyle name="9_III_Tagesbetreuung_2010_Rev1 5 2 2 4 3" xfId="34622" xr:uid="{00000000-0005-0000-0000-000044410000}"/>
    <cellStyle name="9_III_Tagesbetreuung_2010_Rev1 5 2 2 5" xfId="21522" xr:uid="{00000000-0005-0000-0000-000045410000}"/>
    <cellStyle name="9_III_Tagesbetreuung_2010_Rev1 5 2 2 5 2" xfId="35837" xr:uid="{00000000-0005-0000-0000-000046410000}"/>
    <cellStyle name="9_III_Tagesbetreuung_2010_Rev1 5 2 2 6" xfId="28659" xr:uid="{00000000-0005-0000-0000-000047410000}"/>
    <cellStyle name="9_III_Tagesbetreuung_2010_Rev1 5 2 3" xfId="15557" xr:uid="{00000000-0005-0000-0000-000048410000}"/>
    <cellStyle name="9_III_Tagesbetreuung_2010_Rev1 5 2 3 2" xfId="22716" xr:uid="{00000000-0005-0000-0000-000049410000}"/>
    <cellStyle name="9_III_Tagesbetreuung_2010_Rev1 5 2 3 2 2" xfId="37031" xr:uid="{00000000-0005-0000-0000-00004A410000}"/>
    <cellStyle name="9_III_Tagesbetreuung_2010_Rev1 5 2 3 3" xfId="29872" xr:uid="{00000000-0005-0000-0000-00004B410000}"/>
    <cellStyle name="9_III_Tagesbetreuung_2010_Rev1 5 2 4" xfId="17911" xr:uid="{00000000-0005-0000-0000-00004C410000}"/>
    <cellStyle name="9_III_Tagesbetreuung_2010_Rev1 5 2 4 2" xfId="25048" xr:uid="{00000000-0005-0000-0000-00004D410000}"/>
    <cellStyle name="9_III_Tagesbetreuung_2010_Rev1 5 2 4 2 2" xfId="39363" xr:uid="{00000000-0005-0000-0000-00004E410000}"/>
    <cellStyle name="9_III_Tagesbetreuung_2010_Rev1 5 2 4 3" xfId="32226" xr:uid="{00000000-0005-0000-0000-00004F410000}"/>
    <cellStyle name="9_III_Tagesbetreuung_2010_Rev1 6" xfId="1036" xr:uid="{00000000-0005-0000-0000-000050410000}"/>
    <cellStyle name="9_III_Tagesbetreuung_2010_Rev1 6 2" xfId="13189" xr:uid="{00000000-0005-0000-0000-000051410000}"/>
    <cellStyle name="9_III_Tagesbetreuung_2010_Rev1 6 2 2" xfId="14595" xr:uid="{00000000-0005-0000-0000-000052410000}"/>
    <cellStyle name="9_III_Tagesbetreuung_2010_Rev1 6 2 2 2" xfId="16958" xr:uid="{00000000-0005-0000-0000-000053410000}"/>
    <cellStyle name="9_III_Tagesbetreuung_2010_Rev1 6 2 2 2 2" xfId="24117" xr:uid="{00000000-0005-0000-0000-000054410000}"/>
    <cellStyle name="9_III_Tagesbetreuung_2010_Rev1 6 2 2 2 2 2" xfId="38432" xr:uid="{00000000-0005-0000-0000-000055410000}"/>
    <cellStyle name="9_III_Tagesbetreuung_2010_Rev1 6 2 2 2 3" xfId="31273" xr:uid="{00000000-0005-0000-0000-000056410000}"/>
    <cellStyle name="9_III_Tagesbetreuung_2010_Rev1 6 2 2 3" xfId="19312" xr:uid="{00000000-0005-0000-0000-000057410000}"/>
    <cellStyle name="9_III_Tagesbetreuung_2010_Rev1 6 2 2 3 2" xfId="26449" xr:uid="{00000000-0005-0000-0000-000058410000}"/>
    <cellStyle name="9_III_Tagesbetreuung_2010_Rev1 6 2 2 3 2 2" xfId="40764" xr:uid="{00000000-0005-0000-0000-000059410000}"/>
    <cellStyle name="9_III_Tagesbetreuung_2010_Rev1 6 2 2 3 3" xfId="33627" xr:uid="{00000000-0005-0000-0000-00005A410000}"/>
    <cellStyle name="9_III_Tagesbetreuung_2010_Rev1 6 2 2 4" xfId="20610" xr:uid="{00000000-0005-0000-0000-00005B410000}"/>
    <cellStyle name="9_III_Tagesbetreuung_2010_Rev1 6 2 2 4 2" xfId="27747" xr:uid="{00000000-0005-0000-0000-00005C410000}"/>
    <cellStyle name="9_III_Tagesbetreuung_2010_Rev1 6 2 2 4 2 2" xfId="42062" xr:uid="{00000000-0005-0000-0000-00005D410000}"/>
    <cellStyle name="9_III_Tagesbetreuung_2010_Rev1 6 2 2 4 3" xfId="34925" xr:uid="{00000000-0005-0000-0000-00005E410000}"/>
    <cellStyle name="9_III_Tagesbetreuung_2010_Rev1 6 2 2 5" xfId="21825" xr:uid="{00000000-0005-0000-0000-00005F410000}"/>
    <cellStyle name="9_III_Tagesbetreuung_2010_Rev1 6 2 2 5 2" xfId="36140" xr:uid="{00000000-0005-0000-0000-000060410000}"/>
    <cellStyle name="9_III_Tagesbetreuung_2010_Rev1 6 2 2 6" xfId="28962" xr:uid="{00000000-0005-0000-0000-000061410000}"/>
    <cellStyle name="9_III_Tagesbetreuung_2010_Rev1 6 2 3" xfId="15558" xr:uid="{00000000-0005-0000-0000-000062410000}"/>
    <cellStyle name="9_III_Tagesbetreuung_2010_Rev1 6 2 3 2" xfId="22717" xr:uid="{00000000-0005-0000-0000-000063410000}"/>
    <cellStyle name="9_III_Tagesbetreuung_2010_Rev1 6 2 3 2 2" xfId="37032" xr:uid="{00000000-0005-0000-0000-000064410000}"/>
    <cellStyle name="9_III_Tagesbetreuung_2010_Rev1 6 2 3 3" xfId="29873" xr:uid="{00000000-0005-0000-0000-000065410000}"/>
    <cellStyle name="9_III_Tagesbetreuung_2010_Rev1 6 2 4" xfId="17912" xr:uid="{00000000-0005-0000-0000-000066410000}"/>
    <cellStyle name="9_III_Tagesbetreuung_2010_Rev1 6 2 4 2" xfId="25049" xr:uid="{00000000-0005-0000-0000-000067410000}"/>
    <cellStyle name="9_III_Tagesbetreuung_2010_Rev1 6 2 4 2 2" xfId="39364" xr:uid="{00000000-0005-0000-0000-000068410000}"/>
    <cellStyle name="9_III_Tagesbetreuung_2010_Rev1 6 2 4 3" xfId="32227" xr:uid="{00000000-0005-0000-0000-000069410000}"/>
    <cellStyle name="9_III_Tagesbetreuung_2010_Rev1 7" xfId="1037" xr:uid="{00000000-0005-0000-0000-00006A410000}"/>
    <cellStyle name="9_III_Tagesbetreuung_2010_Rev1 7 2" xfId="13190" xr:uid="{00000000-0005-0000-0000-00006B410000}"/>
    <cellStyle name="9_III_Tagesbetreuung_2010_Rev1 7 2 2" xfId="13663" xr:uid="{00000000-0005-0000-0000-00006C410000}"/>
    <cellStyle name="9_III_Tagesbetreuung_2010_Rev1 7 2 2 2" xfId="16032" xr:uid="{00000000-0005-0000-0000-00006D410000}"/>
    <cellStyle name="9_III_Tagesbetreuung_2010_Rev1 7 2 2 2 2" xfId="23191" xr:uid="{00000000-0005-0000-0000-00006E410000}"/>
    <cellStyle name="9_III_Tagesbetreuung_2010_Rev1 7 2 2 2 2 2" xfId="37506" xr:uid="{00000000-0005-0000-0000-00006F410000}"/>
    <cellStyle name="9_III_Tagesbetreuung_2010_Rev1 7 2 2 2 3" xfId="30347" xr:uid="{00000000-0005-0000-0000-000070410000}"/>
    <cellStyle name="9_III_Tagesbetreuung_2010_Rev1 7 2 2 3" xfId="18386" xr:uid="{00000000-0005-0000-0000-000071410000}"/>
    <cellStyle name="9_III_Tagesbetreuung_2010_Rev1 7 2 2 3 2" xfId="25523" xr:uid="{00000000-0005-0000-0000-000072410000}"/>
    <cellStyle name="9_III_Tagesbetreuung_2010_Rev1 7 2 2 3 2 2" xfId="39838" xr:uid="{00000000-0005-0000-0000-000073410000}"/>
    <cellStyle name="9_III_Tagesbetreuung_2010_Rev1 7 2 2 3 3" xfId="32701" xr:uid="{00000000-0005-0000-0000-000074410000}"/>
    <cellStyle name="9_III_Tagesbetreuung_2010_Rev1 7 2 2 4" xfId="19912" xr:uid="{00000000-0005-0000-0000-000075410000}"/>
    <cellStyle name="9_III_Tagesbetreuung_2010_Rev1 7 2 2 4 2" xfId="27049" xr:uid="{00000000-0005-0000-0000-000076410000}"/>
    <cellStyle name="9_III_Tagesbetreuung_2010_Rev1 7 2 2 4 2 2" xfId="41364" xr:uid="{00000000-0005-0000-0000-000077410000}"/>
    <cellStyle name="9_III_Tagesbetreuung_2010_Rev1 7 2 2 4 3" xfId="34227" xr:uid="{00000000-0005-0000-0000-000078410000}"/>
    <cellStyle name="9_III_Tagesbetreuung_2010_Rev1 7 2 2 5" xfId="21127" xr:uid="{00000000-0005-0000-0000-000079410000}"/>
    <cellStyle name="9_III_Tagesbetreuung_2010_Rev1 7 2 2 5 2" xfId="35442" xr:uid="{00000000-0005-0000-0000-00007A410000}"/>
    <cellStyle name="9_III_Tagesbetreuung_2010_Rev1 7 2 2 6" xfId="28264" xr:uid="{00000000-0005-0000-0000-00007B410000}"/>
    <cellStyle name="9_III_Tagesbetreuung_2010_Rev1 7 2 3" xfId="15559" xr:uid="{00000000-0005-0000-0000-00007C410000}"/>
    <cellStyle name="9_III_Tagesbetreuung_2010_Rev1 7 2 3 2" xfId="22718" xr:uid="{00000000-0005-0000-0000-00007D410000}"/>
    <cellStyle name="9_III_Tagesbetreuung_2010_Rev1 7 2 3 2 2" xfId="37033" xr:uid="{00000000-0005-0000-0000-00007E410000}"/>
    <cellStyle name="9_III_Tagesbetreuung_2010_Rev1 7 2 3 3" xfId="29874" xr:uid="{00000000-0005-0000-0000-00007F410000}"/>
    <cellStyle name="9_III_Tagesbetreuung_2010_Rev1 7 2 4" xfId="17913" xr:uid="{00000000-0005-0000-0000-000080410000}"/>
    <cellStyle name="9_III_Tagesbetreuung_2010_Rev1 7 2 4 2" xfId="25050" xr:uid="{00000000-0005-0000-0000-000081410000}"/>
    <cellStyle name="9_III_Tagesbetreuung_2010_Rev1 7 2 4 2 2" xfId="39365" xr:uid="{00000000-0005-0000-0000-000082410000}"/>
    <cellStyle name="9_III_Tagesbetreuung_2010_Rev1 7 2 4 3" xfId="32228" xr:uid="{00000000-0005-0000-0000-000083410000}"/>
    <cellStyle name="9_III_Tagesbetreuung_2010_Rev1 8" xfId="1038" xr:uid="{00000000-0005-0000-0000-000084410000}"/>
    <cellStyle name="9_III_Tagesbetreuung_2010_Rev1 8 2" xfId="13191" xr:uid="{00000000-0005-0000-0000-000085410000}"/>
    <cellStyle name="9_III_Tagesbetreuung_2010_Rev1 8 2 2" xfId="14594" xr:uid="{00000000-0005-0000-0000-000086410000}"/>
    <cellStyle name="9_III_Tagesbetreuung_2010_Rev1 8 2 2 2" xfId="16957" xr:uid="{00000000-0005-0000-0000-000087410000}"/>
    <cellStyle name="9_III_Tagesbetreuung_2010_Rev1 8 2 2 2 2" xfId="24116" xr:uid="{00000000-0005-0000-0000-000088410000}"/>
    <cellStyle name="9_III_Tagesbetreuung_2010_Rev1 8 2 2 2 2 2" xfId="38431" xr:uid="{00000000-0005-0000-0000-000089410000}"/>
    <cellStyle name="9_III_Tagesbetreuung_2010_Rev1 8 2 2 2 3" xfId="31272" xr:uid="{00000000-0005-0000-0000-00008A410000}"/>
    <cellStyle name="9_III_Tagesbetreuung_2010_Rev1 8 2 2 3" xfId="19311" xr:uid="{00000000-0005-0000-0000-00008B410000}"/>
    <cellStyle name="9_III_Tagesbetreuung_2010_Rev1 8 2 2 3 2" xfId="26448" xr:uid="{00000000-0005-0000-0000-00008C410000}"/>
    <cellStyle name="9_III_Tagesbetreuung_2010_Rev1 8 2 2 3 2 2" xfId="40763" xr:uid="{00000000-0005-0000-0000-00008D410000}"/>
    <cellStyle name="9_III_Tagesbetreuung_2010_Rev1 8 2 2 3 3" xfId="33626" xr:uid="{00000000-0005-0000-0000-00008E410000}"/>
    <cellStyle name="9_III_Tagesbetreuung_2010_Rev1 8 2 2 4" xfId="20609" xr:uid="{00000000-0005-0000-0000-00008F410000}"/>
    <cellStyle name="9_III_Tagesbetreuung_2010_Rev1 8 2 2 4 2" xfId="27746" xr:uid="{00000000-0005-0000-0000-000090410000}"/>
    <cellStyle name="9_III_Tagesbetreuung_2010_Rev1 8 2 2 4 2 2" xfId="42061" xr:uid="{00000000-0005-0000-0000-000091410000}"/>
    <cellStyle name="9_III_Tagesbetreuung_2010_Rev1 8 2 2 4 3" xfId="34924" xr:uid="{00000000-0005-0000-0000-000092410000}"/>
    <cellStyle name="9_III_Tagesbetreuung_2010_Rev1 8 2 2 5" xfId="21824" xr:uid="{00000000-0005-0000-0000-000093410000}"/>
    <cellStyle name="9_III_Tagesbetreuung_2010_Rev1 8 2 2 5 2" xfId="36139" xr:uid="{00000000-0005-0000-0000-000094410000}"/>
    <cellStyle name="9_III_Tagesbetreuung_2010_Rev1 8 2 2 6" xfId="28961" xr:uid="{00000000-0005-0000-0000-000095410000}"/>
    <cellStyle name="9_III_Tagesbetreuung_2010_Rev1 8 2 3" xfId="15560" xr:uid="{00000000-0005-0000-0000-000096410000}"/>
    <cellStyle name="9_III_Tagesbetreuung_2010_Rev1 8 2 3 2" xfId="22719" xr:uid="{00000000-0005-0000-0000-000097410000}"/>
    <cellStyle name="9_III_Tagesbetreuung_2010_Rev1 8 2 3 2 2" xfId="37034" xr:uid="{00000000-0005-0000-0000-000098410000}"/>
    <cellStyle name="9_III_Tagesbetreuung_2010_Rev1 8 2 3 3" xfId="29875" xr:uid="{00000000-0005-0000-0000-000099410000}"/>
    <cellStyle name="9_III_Tagesbetreuung_2010_Rev1 8 2 4" xfId="17914" xr:uid="{00000000-0005-0000-0000-00009A410000}"/>
    <cellStyle name="9_III_Tagesbetreuung_2010_Rev1 8 2 4 2" xfId="25051" xr:uid="{00000000-0005-0000-0000-00009B410000}"/>
    <cellStyle name="9_III_Tagesbetreuung_2010_Rev1 8 2 4 2 2" xfId="39366" xr:uid="{00000000-0005-0000-0000-00009C410000}"/>
    <cellStyle name="9_III_Tagesbetreuung_2010_Rev1 8 2 4 3" xfId="32229" xr:uid="{00000000-0005-0000-0000-00009D410000}"/>
    <cellStyle name="9_III_Tagesbetreuung_2010_Rev1 9" xfId="13162" xr:uid="{00000000-0005-0000-0000-00009E410000}"/>
    <cellStyle name="9_III_Tagesbetreuung_2010_Rev1 9 2" xfId="13419" xr:uid="{00000000-0005-0000-0000-00009F410000}"/>
    <cellStyle name="9_III_Tagesbetreuung_2010_Rev1 9 2 2" xfId="15788" xr:uid="{00000000-0005-0000-0000-0000A0410000}"/>
    <cellStyle name="9_III_Tagesbetreuung_2010_Rev1 9 2 2 2" xfId="22947" xr:uid="{00000000-0005-0000-0000-0000A1410000}"/>
    <cellStyle name="9_III_Tagesbetreuung_2010_Rev1 9 2 2 2 2" xfId="37262" xr:uid="{00000000-0005-0000-0000-0000A2410000}"/>
    <cellStyle name="9_III_Tagesbetreuung_2010_Rev1 9 2 2 3" xfId="30103" xr:uid="{00000000-0005-0000-0000-0000A3410000}"/>
    <cellStyle name="9_III_Tagesbetreuung_2010_Rev1 9 2 3" xfId="18142" xr:uid="{00000000-0005-0000-0000-0000A4410000}"/>
    <cellStyle name="9_III_Tagesbetreuung_2010_Rev1 9 2 3 2" xfId="25279" xr:uid="{00000000-0005-0000-0000-0000A5410000}"/>
    <cellStyle name="9_III_Tagesbetreuung_2010_Rev1 9 2 3 2 2" xfId="39594" xr:uid="{00000000-0005-0000-0000-0000A6410000}"/>
    <cellStyle name="9_III_Tagesbetreuung_2010_Rev1 9 2 3 3" xfId="32457" xr:uid="{00000000-0005-0000-0000-0000A7410000}"/>
    <cellStyle name="9_III_Tagesbetreuung_2010_Rev1 9 2 4" xfId="19846" xr:uid="{00000000-0005-0000-0000-0000A8410000}"/>
    <cellStyle name="9_III_Tagesbetreuung_2010_Rev1 9 2 4 2" xfId="26983" xr:uid="{00000000-0005-0000-0000-0000A9410000}"/>
    <cellStyle name="9_III_Tagesbetreuung_2010_Rev1 9 2 4 2 2" xfId="41298" xr:uid="{00000000-0005-0000-0000-0000AA410000}"/>
    <cellStyle name="9_III_Tagesbetreuung_2010_Rev1 9 2 4 3" xfId="34161" xr:uid="{00000000-0005-0000-0000-0000AB410000}"/>
    <cellStyle name="9_III_Tagesbetreuung_2010_Rev1 9 2 5" xfId="21061" xr:uid="{00000000-0005-0000-0000-0000AC410000}"/>
    <cellStyle name="9_III_Tagesbetreuung_2010_Rev1 9 2 5 2" xfId="35376" xr:uid="{00000000-0005-0000-0000-0000AD410000}"/>
    <cellStyle name="9_III_Tagesbetreuung_2010_Rev1 9 2 6" xfId="28198" xr:uid="{00000000-0005-0000-0000-0000AE410000}"/>
    <cellStyle name="9_III_Tagesbetreuung_2010_Rev1 9 3" xfId="15531" xr:uid="{00000000-0005-0000-0000-0000AF410000}"/>
    <cellStyle name="9_III_Tagesbetreuung_2010_Rev1 9 3 2" xfId="22690" xr:uid="{00000000-0005-0000-0000-0000B0410000}"/>
    <cellStyle name="9_III_Tagesbetreuung_2010_Rev1 9 3 2 2" xfId="37005" xr:uid="{00000000-0005-0000-0000-0000B1410000}"/>
    <cellStyle name="9_III_Tagesbetreuung_2010_Rev1 9 3 3" xfId="29846" xr:uid="{00000000-0005-0000-0000-0000B2410000}"/>
    <cellStyle name="9_III_Tagesbetreuung_2010_Rev1 9 4" xfId="17885" xr:uid="{00000000-0005-0000-0000-0000B3410000}"/>
    <cellStyle name="9_III_Tagesbetreuung_2010_Rev1 9 4 2" xfId="25022" xr:uid="{00000000-0005-0000-0000-0000B4410000}"/>
    <cellStyle name="9_III_Tagesbetreuung_2010_Rev1 9 4 2 2" xfId="39337" xr:uid="{00000000-0005-0000-0000-0000B5410000}"/>
    <cellStyle name="9_III_Tagesbetreuung_2010_Rev1 9 4 3" xfId="32200" xr:uid="{00000000-0005-0000-0000-0000B6410000}"/>
    <cellStyle name="9_leertabellen_teil_iii" xfId="249" xr:uid="{00000000-0005-0000-0000-0000B7410000}"/>
    <cellStyle name="9_leertabellen_teil_iii 2" xfId="1039" xr:uid="{00000000-0005-0000-0000-0000B8410000}"/>
    <cellStyle name="9_leertabellen_teil_iii 2 2" xfId="1040" xr:uid="{00000000-0005-0000-0000-0000B9410000}"/>
    <cellStyle name="9_leertabellen_teil_iii 2 2 2" xfId="1041" xr:uid="{00000000-0005-0000-0000-0000BA410000}"/>
    <cellStyle name="9_leertabellen_teil_iii 2 2 2 2" xfId="13195" xr:uid="{00000000-0005-0000-0000-0000BB410000}"/>
    <cellStyle name="9_leertabellen_teil_iii 2 2 2 2 2" xfId="14632" xr:uid="{00000000-0005-0000-0000-0000BC410000}"/>
    <cellStyle name="9_leertabellen_teil_iii 2 2 2 2 2 2" xfId="16995" xr:uid="{00000000-0005-0000-0000-0000BD410000}"/>
    <cellStyle name="9_leertabellen_teil_iii 2 2 2 2 2 2 2" xfId="24154" xr:uid="{00000000-0005-0000-0000-0000BE410000}"/>
    <cellStyle name="9_leertabellen_teil_iii 2 2 2 2 2 2 2 2" xfId="38469" xr:uid="{00000000-0005-0000-0000-0000BF410000}"/>
    <cellStyle name="9_leertabellen_teil_iii 2 2 2 2 2 2 3" xfId="31310" xr:uid="{00000000-0005-0000-0000-0000C0410000}"/>
    <cellStyle name="9_leertabellen_teil_iii 2 2 2 2 2 3" xfId="19349" xr:uid="{00000000-0005-0000-0000-0000C1410000}"/>
    <cellStyle name="9_leertabellen_teil_iii 2 2 2 2 2 3 2" xfId="26486" xr:uid="{00000000-0005-0000-0000-0000C2410000}"/>
    <cellStyle name="9_leertabellen_teil_iii 2 2 2 2 2 3 2 2" xfId="40801" xr:uid="{00000000-0005-0000-0000-0000C3410000}"/>
    <cellStyle name="9_leertabellen_teil_iii 2 2 2 2 2 3 3" xfId="33664" xr:uid="{00000000-0005-0000-0000-0000C4410000}"/>
    <cellStyle name="9_leertabellen_teil_iii 2 2 2 2 2 4" xfId="20647" xr:uid="{00000000-0005-0000-0000-0000C5410000}"/>
    <cellStyle name="9_leertabellen_teil_iii 2 2 2 2 2 4 2" xfId="27784" xr:uid="{00000000-0005-0000-0000-0000C6410000}"/>
    <cellStyle name="9_leertabellen_teil_iii 2 2 2 2 2 4 2 2" xfId="42099" xr:uid="{00000000-0005-0000-0000-0000C7410000}"/>
    <cellStyle name="9_leertabellen_teil_iii 2 2 2 2 2 4 3" xfId="34962" xr:uid="{00000000-0005-0000-0000-0000C8410000}"/>
    <cellStyle name="9_leertabellen_teil_iii 2 2 2 2 2 5" xfId="21862" xr:uid="{00000000-0005-0000-0000-0000C9410000}"/>
    <cellStyle name="9_leertabellen_teil_iii 2 2 2 2 2 5 2" xfId="36177" xr:uid="{00000000-0005-0000-0000-0000CA410000}"/>
    <cellStyle name="9_leertabellen_teil_iii 2 2 2 2 2 6" xfId="28999" xr:uid="{00000000-0005-0000-0000-0000CB410000}"/>
    <cellStyle name="9_leertabellen_teil_iii 2 2 2 2 3" xfId="15564" xr:uid="{00000000-0005-0000-0000-0000CC410000}"/>
    <cellStyle name="9_leertabellen_teil_iii 2 2 2 2 3 2" xfId="22723" xr:uid="{00000000-0005-0000-0000-0000CD410000}"/>
    <cellStyle name="9_leertabellen_teil_iii 2 2 2 2 3 2 2" xfId="37038" xr:uid="{00000000-0005-0000-0000-0000CE410000}"/>
    <cellStyle name="9_leertabellen_teil_iii 2 2 2 2 3 3" xfId="29879" xr:uid="{00000000-0005-0000-0000-0000CF410000}"/>
    <cellStyle name="9_leertabellen_teil_iii 2 2 2 2 4" xfId="17918" xr:uid="{00000000-0005-0000-0000-0000D0410000}"/>
    <cellStyle name="9_leertabellen_teil_iii 2 2 2 2 4 2" xfId="25055" xr:uid="{00000000-0005-0000-0000-0000D1410000}"/>
    <cellStyle name="9_leertabellen_teil_iii 2 2 2 2 4 2 2" xfId="39370" xr:uid="{00000000-0005-0000-0000-0000D2410000}"/>
    <cellStyle name="9_leertabellen_teil_iii 2 2 2 2 4 3" xfId="32233" xr:uid="{00000000-0005-0000-0000-0000D3410000}"/>
    <cellStyle name="9_leertabellen_teil_iii 2 2 3" xfId="1042" xr:uid="{00000000-0005-0000-0000-0000D4410000}"/>
    <cellStyle name="9_leertabellen_teil_iii 2 2 3 2" xfId="13196" xr:uid="{00000000-0005-0000-0000-0000D5410000}"/>
    <cellStyle name="9_leertabellen_teil_iii 2 2 3 2 2" xfId="14257" xr:uid="{00000000-0005-0000-0000-0000D6410000}"/>
    <cellStyle name="9_leertabellen_teil_iii 2 2 3 2 2 2" xfId="16626" xr:uid="{00000000-0005-0000-0000-0000D7410000}"/>
    <cellStyle name="9_leertabellen_teil_iii 2 2 3 2 2 2 2" xfId="23785" xr:uid="{00000000-0005-0000-0000-0000D8410000}"/>
    <cellStyle name="9_leertabellen_teil_iii 2 2 3 2 2 2 2 2" xfId="38100" xr:uid="{00000000-0005-0000-0000-0000D9410000}"/>
    <cellStyle name="9_leertabellen_teil_iii 2 2 3 2 2 2 3" xfId="30941" xr:uid="{00000000-0005-0000-0000-0000DA410000}"/>
    <cellStyle name="9_leertabellen_teil_iii 2 2 3 2 2 3" xfId="18980" xr:uid="{00000000-0005-0000-0000-0000DB410000}"/>
    <cellStyle name="9_leertabellen_teil_iii 2 2 3 2 2 3 2" xfId="26117" xr:uid="{00000000-0005-0000-0000-0000DC410000}"/>
    <cellStyle name="9_leertabellen_teil_iii 2 2 3 2 2 3 2 2" xfId="40432" xr:uid="{00000000-0005-0000-0000-0000DD410000}"/>
    <cellStyle name="9_leertabellen_teil_iii 2 2 3 2 2 3 3" xfId="33295" xr:uid="{00000000-0005-0000-0000-0000DE410000}"/>
    <cellStyle name="9_leertabellen_teil_iii 2 2 3 2 2 4" xfId="20313" xr:uid="{00000000-0005-0000-0000-0000DF410000}"/>
    <cellStyle name="9_leertabellen_teil_iii 2 2 3 2 2 4 2" xfId="27450" xr:uid="{00000000-0005-0000-0000-0000E0410000}"/>
    <cellStyle name="9_leertabellen_teil_iii 2 2 3 2 2 4 2 2" xfId="41765" xr:uid="{00000000-0005-0000-0000-0000E1410000}"/>
    <cellStyle name="9_leertabellen_teil_iii 2 2 3 2 2 4 3" xfId="34628" xr:uid="{00000000-0005-0000-0000-0000E2410000}"/>
    <cellStyle name="9_leertabellen_teil_iii 2 2 3 2 2 5" xfId="21528" xr:uid="{00000000-0005-0000-0000-0000E3410000}"/>
    <cellStyle name="9_leertabellen_teil_iii 2 2 3 2 2 5 2" xfId="35843" xr:uid="{00000000-0005-0000-0000-0000E4410000}"/>
    <cellStyle name="9_leertabellen_teil_iii 2 2 3 2 2 6" xfId="28665" xr:uid="{00000000-0005-0000-0000-0000E5410000}"/>
    <cellStyle name="9_leertabellen_teil_iii 2 2 3 2 3" xfId="15565" xr:uid="{00000000-0005-0000-0000-0000E6410000}"/>
    <cellStyle name="9_leertabellen_teil_iii 2 2 3 2 3 2" xfId="22724" xr:uid="{00000000-0005-0000-0000-0000E7410000}"/>
    <cellStyle name="9_leertabellen_teil_iii 2 2 3 2 3 2 2" xfId="37039" xr:uid="{00000000-0005-0000-0000-0000E8410000}"/>
    <cellStyle name="9_leertabellen_teil_iii 2 2 3 2 3 3" xfId="29880" xr:uid="{00000000-0005-0000-0000-0000E9410000}"/>
    <cellStyle name="9_leertabellen_teil_iii 2 2 3 2 4" xfId="17919" xr:uid="{00000000-0005-0000-0000-0000EA410000}"/>
    <cellStyle name="9_leertabellen_teil_iii 2 2 3 2 4 2" xfId="25056" xr:uid="{00000000-0005-0000-0000-0000EB410000}"/>
    <cellStyle name="9_leertabellen_teil_iii 2 2 3 2 4 2 2" xfId="39371" xr:uid="{00000000-0005-0000-0000-0000EC410000}"/>
    <cellStyle name="9_leertabellen_teil_iii 2 2 3 2 4 3" xfId="32234" xr:uid="{00000000-0005-0000-0000-0000ED410000}"/>
    <cellStyle name="9_leertabellen_teil_iii 2 2 4" xfId="1043" xr:uid="{00000000-0005-0000-0000-0000EE410000}"/>
    <cellStyle name="9_leertabellen_teil_iii 2 2 4 2" xfId="13197" xr:uid="{00000000-0005-0000-0000-0000EF410000}"/>
    <cellStyle name="9_leertabellen_teil_iii 2 2 4 2 2" xfId="13761" xr:uid="{00000000-0005-0000-0000-0000F0410000}"/>
    <cellStyle name="9_leertabellen_teil_iii 2 2 4 2 2 2" xfId="16130" xr:uid="{00000000-0005-0000-0000-0000F1410000}"/>
    <cellStyle name="9_leertabellen_teil_iii 2 2 4 2 2 2 2" xfId="23289" xr:uid="{00000000-0005-0000-0000-0000F2410000}"/>
    <cellStyle name="9_leertabellen_teil_iii 2 2 4 2 2 2 2 2" xfId="37604" xr:uid="{00000000-0005-0000-0000-0000F3410000}"/>
    <cellStyle name="9_leertabellen_teil_iii 2 2 4 2 2 2 3" xfId="30445" xr:uid="{00000000-0005-0000-0000-0000F4410000}"/>
    <cellStyle name="9_leertabellen_teil_iii 2 2 4 2 2 3" xfId="18484" xr:uid="{00000000-0005-0000-0000-0000F5410000}"/>
    <cellStyle name="9_leertabellen_teil_iii 2 2 4 2 2 3 2" xfId="25621" xr:uid="{00000000-0005-0000-0000-0000F6410000}"/>
    <cellStyle name="9_leertabellen_teil_iii 2 2 4 2 2 3 2 2" xfId="39936" xr:uid="{00000000-0005-0000-0000-0000F7410000}"/>
    <cellStyle name="9_leertabellen_teil_iii 2 2 4 2 2 3 3" xfId="32799" xr:uid="{00000000-0005-0000-0000-0000F8410000}"/>
    <cellStyle name="9_leertabellen_teil_iii 2 2 4 2 2 4" xfId="20009" xr:uid="{00000000-0005-0000-0000-0000F9410000}"/>
    <cellStyle name="9_leertabellen_teil_iii 2 2 4 2 2 4 2" xfId="27146" xr:uid="{00000000-0005-0000-0000-0000FA410000}"/>
    <cellStyle name="9_leertabellen_teil_iii 2 2 4 2 2 4 2 2" xfId="41461" xr:uid="{00000000-0005-0000-0000-0000FB410000}"/>
    <cellStyle name="9_leertabellen_teil_iii 2 2 4 2 2 4 3" xfId="34324" xr:uid="{00000000-0005-0000-0000-0000FC410000}"/>
    <cellStyle name="9_leertabellen_teil_iii 2 2 4 2 2 5" xfId="21224" xr:uid="{00000000-0005-0000-0000-0000FD410000}"/>
    <cellStyle name="9_leertabellen_teil_iii 2 2 4 2 2 5 2" xfId="35539" xr:uid="{00000000-0005-0000-0000-0000FE410000}"/>
    <cellStyle name="9_leertabellen_teil_iii 2 2 4 2 2 6" xfId="28361" xr:uid="{00000000-0005-0000-0000-0000FF410000}"/>
    <cellStyle name="9_leertabellen_teil_iii 2 2 4 2 3" xfId="15566" xr:uid="{00000000-0005-0000-0000-000000420000}"/>
    <cellStyle name="9_leertabellen_teil_iii 2 2 4 2 3 2" xfId="22725" xr:uid="{00000000-0005-0000-0000-000001420000}"/>
    <cellStyle name="9_leertabellen_teil_iii 2 2 4 2 3 2 2" xfId="37040" xr:uid="{00000000-0005-0000-0000-000002420000}"/>
    <cellStyle name="9_leertabellen_teil_iii 2 2 4 2 3 3" xfId="29881" xr:uid="{00000000-0005-0000-0000-000003420000}"/>
    <cellStyle name="9_leertabellen_teil_iii 2 2 4 2 4" xfId="17920" xr:uid="{00000000-0005-0000-0000-000004420000}"/>
    <cellStyle name="9_leertabellen_teil_iii 2 2 4 2 4 2" xfId="25057" xr:uid="{00000000-0005-0000-0000-000005420000}"/>
    <cellStyle name="9_leertabellen_teil_iii 2 2 4 2 4 2 2" xfId="39372" xr:uid="{00000000-0005-0000-0000-000006420000}"/>
    <cellStyle name="9_leertabellen_teil_iii 2 2 4 2 4 3" xfId="32235" xr:uid="{00000000-0005-0000-0000-000007420000}"/>
    <cellStyle name="9_leertabellen_teil_iii 2 2 5" xfId="1044" xr:uid="{00000000-0005-0000-0000-000008420000}"/>
    <cellStyle name="9_leertabellen_teil_iii 2 2 5 2" xfId="13198" xr:uid="{00000000-0005-0000-0000-000009420000}"/>
    <cellStyle name="9_leertabellen_teil_iii 2 2 5 2 2" xfId="14409" xr:uid="{00000000-0005-0000-0000-00000A420000}"/>
    <cellStyle name="9_leertabellen_teil_iii 2 2 5 2 2 2" xfId="16778" xr:uid="{00000000-0005-0000-0000-00000B420000}"/>
    <cellStyle name="9_leertabellen_teil_iii 2 2 5 2 2 2 2" xfId="23937" xr:uid="{00000000-0005-0000-0000-00000C420000}"/>
    <cellStyle name="9_leertabellen_teil_iii 2 2 5 2 2 2 2 2" xfId="38252" xr:uid="{00000000-0005-0000-0000-00000D420000}"/>
    <cellStyle name="9_leertabellen_teil_iii 2 2 5 2 2 2 3" xfId="31093" xr:uid="{00000000-0005-0000-0000-00000E420000}"/>
    <cellStyle name="9_leertabellen_teil_iii 2 2 5 2 2 3" xfId="19132" xr:uid="{00000000-0005-0000-0000-00000F420000}"/>
    <cellStyle name="9_leertabellen_teil_iii 2 2 5 2 2 3 2" xfId="26269" xr:uid="{00000000-0005-0000-0000-000010420000}"/>
    <cellStyle name="9_leertabellen_teil_iii 2 2 5 2 2 3 2 2" xfId="40584" xr:uid="{00000000-0005-0000-0000-000011420000}"/>
    <cellStyle name="9_leertabellen_teil_iii 2 2 5 2 2 3 3" xfId="33447" xr:uid="{00000000-0005-0000-0000-000012420000}"/>
    <cellStyle name="9_leertabellen_teil_iii 2 2 5 2 2 4" xfId="20465" xr:uid="{00000000-0005-0000-0000-000013420000}"/>
    <cellStyle name="9_leertabellen_teil_iii 2 2 5 2 2 4 2" xfId="27602" xr:uid="{00000000-0005-0000-0000-000014420000}"/>
    <cellStyle name="9_leertabellen_teil_iii 2 2 5 2 2 4 2 2" xfId="41917" xr:uid="{00000000-0005-0000-0000-000015420000}"/>
    <cellStyle name="9_leertabellen_teil_iii 2 2 5 2 2 4 3" xfId="34780" xr:uid="{00000000-0005-0000-0000-000016420000}"/>
    <cellStyle name="9_leertabellen_teil_iii 2 2 5 2 2 5" xfId="21680" xr:uid="{00000000-0005-0000-0000-000017420000}"/>
    <cellStyle name="9_leertabellen_teil_iii 2 2 5 2 2 5 2" xfId="35995" xr:uid="{00000000-0005-0000-0000-000018420000}"/>
    <cellStyle name="9_leertabellen_teil_iii 2 2 5 2 2 6" xfId="28817" xr:uid="{00000000-0005-0000-0000-000019420000}"/>
    <cellStyle name="9_leertabellen_teil_iii 2 2 5 2 3" xfId="15567" xr:uid="{00000000-0005-0000-0000-00001A420000}"/>
    <cellStyle name="9_leertabellen_teil_iii 2 2 5 2 3 2" xfId="22726" xr:uid="{00000000-0005-0000-0000-00001B420000}"/>
    <cellStyle name="9_leertabellen_teil_iii 2 2 5 2 3 2 2" xfId="37041" xr:uid="{00000000-0005-0000-0000-00001C420000}"/>
    <cellStyle name="9_leertabellen_teil_iii 2 2 5 2 3 3" xfId="29882" xr:uid="{00000000-0005-0000-0000-00001D420000}"/>
    <cellStyle name="9_leertabellen_teil_iii 2 2 5 2 4" xfId="17921" xr:uid="{00000000-0005-0000-0000-00001E420000}"/>
    <cellStyle name="9_leertabellen_teil_iii 2 2 5 2 4 2" xfId="25058" xr:uid="{00000000-0005-0000-0000-00001F420000}"/>
    <cellStyle name="9_leertabellen_teil_iii 2 2 5 2 4 2 2" xfId="39373" xr:uid="{00000000-0005-0000-0000-000020420000}"/>
    <cellStyle name="9_leertabellen_teil_iii 2 2 5 2 4 3" xfId="32236" xr:uid="{00000000-0005-0000-0000-000021420000}"/>
    <cellStyle name="9_leertabellen_teil_iii 2 2 6" xfId="13194" xr:uid="{00000000-0005-0000-0000-000022420000}"/>
    <cellStyle name="9_leertabellen_teil_iii 2 2 6 2" xfId="14256" xr:uid="{00000000-0005-0000-0000-000023420000}"/>
    <cellStyle name="9_leertabellen_teil_iii 2 2 6 2 2" xfId="16625" xr:uid="{00000000-0005-0000-0000-000024420000}"/>
    <cellStyle name="9_leertabellen_teil_iii 2 2 6 2 2 2" xfId="23784" xr:uid="{00000000-0005-0000-0000-000025420000}"/>
    <cellStyle name="9_leertabellen_teil_iii 2 2 6 2 2 2 2" xfId="38099" xr:uid="{00000000-0005-0000-0000-000026420000}"/>
    <cellStyle name="9_leertabellen_teil_iii 2 2 6 2 2 3" xfId="30940" xr:uid="{00000000-0005-0000-0000-000027420000}"/>
    <cellStyle name="9_leertabellen_teil_iii 2 2 6 2 3" xfId="18979" xr:uid="{00000000-0005-0000-0000-000028420000}"/>
    <cellStyle name="9_leertabellen_teil_iii 2 2 6 2 3 2" xfId="26116" xr:uid="{00000000-0005-0000-0000-000029420000}"/>
    <cellStyle name="9_leertabellen_teil_iii 2 2 6 2 3 2 2" xfId="40431" xr:uid="{00000000-0005-0000-0000-00002A420000}"/>
    <cellStyle name="9_leertabellen_teil_iii 2 2 6 2 3 3" xfId="33294" xr:uid="{00000000-0005-0000-0000-00002B420000}"/>
    <cellStyle name="9_leertabellen_teil_iii 2 2 6 2 4" xfId="20312" xr:uid="{00000000-0005-0000-0000-00002C420000}"/>
    <cellStyle name="9_leertabellen_teil_iii 2 2 6 2 4 2" xfId="27449" xr:uid="{00000000-0005-0000-0000-00002D420000}"/>
    <cellStyle name="9_leertabellen_teil_iii 2 2 6 2 4 2 2" xfId="41764" xr:uid="{00000000-0005-0000-0000-00002E420000}"/>
    <cellStyle name="9_leertabellen_teil_iii 2 2 6 2 4 3" xfId="34627" xr:uid="{00000000-0005-0000-0000-00002F420000}"/>
    <cellStyle name="9_leertabellen_teil_iii 2 2 6 2 5" xfId="21527" xr:uid="{00000000-0005-0000-0000-000030420000}"/>
    <cellStyle name="9_leertabellen_teil_iii 2 2 6 2 5 2" xfId="35842" xr:uid="{00000000-0005-0000-0000-000031420000}"/>
    <cellStyle name="9_leertabellen_teil_iii 2 2 6 2 6" xfId="28664" xr:uid="{00000000-0005-0000-0000-000032420000}"/>
    <cellStyle name="9_leertabellen_teil_iii 2 2 6 3" xfId="15563" xr:uid="{00000000-0005-0000-0000-000033420000}"/>
    <cellStyle name="9_leertabellen_teil_iii 2 2 6 3 2" xfId="22722" xr:uid="{00000000-0005-0000-0000-000034420000}"/>
    <cellStyle name="9_leertabellen_teil_iii 2 2 6 3 2 2" xfId="37037" xr:uid="{00000000-0005-0000-0000-000035420000}"/>
    <cellStyle name="9_leertabellen_teil_iii 2 2 6 3 3" xfId="29878" xr:uid="{00000000-0005-0000-0000-000036420000}"/>
    <cellStyle name="9_leertabellen_teil_iii 2 2 6 4" xfId="17917" xr:uid="{00000000-0005-0000-0000-000037420000}"/>
    <cellStyle name="9_leertabellen_teil_iii 2 2 6 4 2" xfId="25054" xr:uid="{00000000-0005-0000-0000-000038420000}"/>
    <cellStyle name="9_leertabellen_teil_iii 2 2 6 4 2 2" xfId="39369" xr:uid="{00000000-0005-0000-0000-000039420000}"/>
    <cellStyle name="9_leertabellen_teil_iii 2 2 6 4 3" xfId="32232" xr:uid="{00000000-0005-0000-0000-00003A420000}"/>
    <cellStyle name="9_leertabellen_teil_iii 2 3" xfId="1045" xr:uid="{00000000-0005-0000-0000-00003B420000}"/>
    <cellStyle name="9_leertabellen_teil_iii 2 3 2" xfId="13199" xr:uid="{00000000-0005-0000-0000-00003C420000}"/>
    <cellStyle name="9_leertabellen_teil_iii 2 3 2 2" xfId="13381" xr:uid="{00000000-0005-0000-0000-00003D420000}"/>
    <cellStyle name="9_leertabellen_teil_iii 2 3 2 2 2" xfId="15750" xr:uid="{00000000-0005-0000-0000-00003E420000}"/>
    <cellStyle name="9_leertabellen_teil_iii 2 3 2 2 2 2" xfId="22909" xr:uid="{00000000-0005-0000-0000-00003F420000}"/>
    <cellStyle name="9_leertabellen_teil_iii 2 3 2 2 2 2 2" xfId="37224" xr:uid="{00000000-0005-0000-0000-000040420000}"/>
    <cellStyle name="9_leertabellen_teil_iii 2 3 2 2 2 3" xfId="30065" xr:uid="{00000000-0005-0000-0000-000041420000}"/>
    <cellStyle name="9_leertabellen_teil_iii 2 3 2 2 3" xfId="18104" xr:uid="{00000000-0005-0000-0000-000042420000}"/>
    <cellStyle name="9_leertabellen_teil_iii 2 3 2 2 3 2" xfId="25241" xr:uid="{00000000-0005-0000-0000-000043420000}"/>
    <cellStyle name="9_leertabellen_teil_iii 2 3 2 2 3 2 2" xfId="39556" xr:uid="{00000000-0005-0000-0000-000044420000}"/>
    <cellStyle name="9_leertabellen_teil_iii 2 3 2 2 3 3" xfId="32419" xr:uid="{00000000-0005-0000-0000-000045420000}"/>
    <cellStyle name="9_leertabellen_teil_iii 2 3 2 2 4" xfId="19808" xr:uid="{00000000-0005-0000-0000-000046420000}"/>
    <cellStyle name="9_leertabellen_teil_iii 2 3 2 2 4 2" xfId="26945" xr:uid="{00000000-0005-0000-0000-000047420000}"/>
    <cellStyle name="9_leertabellen_teil_iii 2 3 2 2 4 2 2" xfId="41260" xr:uid="{00000000-0005-0000-0000-000048420000}"/>
    <cellStyle name="9_leertabellen_teil_iii 2 3 2 2 4 3" xfId="34123" xr:uid="{00000000-0005-0000-0000-000049420000}"/>
    <cellStyle name="9_leertabellen_teil_iii 2 3 2 2 5" xfId="21023" xr:uid="{00000000-0005-0000-0000-00004A420000}"/>
    <cellStyle name="9_leertabellen_teil_iii 2 3 2 2 5 2" xfId="35338" xr:uid="{00000000-0005-0000-0000-00004B420000}"/>
    <cellStyle name="9_leertabellen_teil_iii 2 3 2 2 6" xfId="28160" xr:uid="{00000000-0005-0000-0000-00004C420000}"/>
    <cellStyle name="9_leertabellen_teil_iii 2 3 2 3" xfId="15568" xr:uid="{00000000-0005-0000-0000-00004D420000}"/>
    <cellStyle name="9_leertabellen_teil_iii 2 3 2 3 2" xfId="22727" xr:uid="{00000000-0005-0000-0000-00004E420000}"/>
    <cellStyle name="9_leertabellen_teil_iii 2 3 2 3 2 2" xfId="37042" xr:uid="{00000000-0005-0000-0000-00004F420000}"/>
    <cellStyle name="9_leertabellen_teil_iii 2 3 2 3 3" xfId="29883" xr:uid="{00000000-0005-0000-0000-000050420000}"/>
    <cellStyle name="9_leertabellen_teil_iii 2 3 2 4" xfId="17922" xr:uid="{00000000-0005-0000-0000-000051420000}"/>
    <cellStyle name="9_leertabellen_teil_iii 2 3 2 4 2" xfId="25059" xr:uid="{00000000-0005-0000-0000-000052420000}"/>
    <cellStyle name="9_leertabellen_teil_iii 2 3 2 4 2 2" xfId="39374" xr:uid="{00000000-0005-0000-0000-000053420000}"/>
    <cellStyle name="9_leertabellen_teil_iii 2 3 2 4 3" xfId="32237" xr:uid="{00000000-0005-0000-0000-000054420000}"/>
    <cellStyle name="9_leertabellen_teil_iii 2 4" xfId="1046" xr:uid="{00000000-0005-0000-0000-000055420000}"/>
    <cellStyle name="9_leertabellen_teil_iii 2 4 2" xfId="13200" xr:uid="{00000000-0005-0000-0000-000056420000}"/>
    <cellStyle name="9_leertabellen_teil_iii 2 4 2 2" xfId="14258" xr:uid="{00000000-0005-0000-0000-000057420000}"/>
    <cellStyle name="9_leertabellen_teil_iii 2 4 2 2 2" xfId="16627" xr:uid="{00000000-0005-0000-0000-000058420000}"/>
    <cellStyle name="9_leertabellen_teil_iii 2 4 2 2 2 2" xfId="23786" xr:uid="{00000000-0005-0000-0000-000059420000}"/>
    <cellStyle name="9_leertabellen_teil_iii 2 4 2 2 2 2 2" xfId="38101" xr:uid="{00000000-0005-0000-0000-00005A420000}"/>
    <cellStyle name="9_leertabellen_teil_iii 2 4 2 2 2 3" xfId="30942" xr:uid="{00000000-0005-0000-0000-00005B420000}"/>
    <cellStyle name="9_leertabellen_teil_iii 2 4 2 2 3" xfId="18981" xr:uid="{00000000-0005-0000-0000-00005C420000}"/>
    <cellStyle name="9_leertabellen_teil_iii 2 4 2 2 3 2" xfId="26118" xr:uid="{00000000-0005-0000-0000-00005D420000}"/>
    <cellStyle name="9_leertabellen_teil_iii 2 4 2 2 3 2 2" xfId="40433" xr:uid="{00000000-0005-0000-0000-00005E420000}"/>
    <cellStyle name="9_leertabellen_teil_iii 2 4 2 2 3 3" xfId="33296" xr:uid="{00000000-0005-0000-0000-00005F420000}"/>
    <cellStyle name="9_leertabellen_teil_iii 2 4 2 2 4" xfId="20314" xr:uid="{00000000-0005-0000-0000-000060420000}"/>
    <cellStyle name="9_leertabellen_teil_iii 2 4 2 2 4 2" xfId="27451" xr:uid="{00000000-0005-0000-0000-000061420000}"/>
    <cellStyle name="9_leertabellen_teil_iii 2 4 2 2 4 2 2" xfId="41766" xr:uid="{00000000-0005-0000-0000-000062420000}"/>
    <cellStyle name="9_leertabellen_teil_iii 2 4 2 2 4 3" xfId="34629" xr:uid="{00000000-0005-0000-0000-000063420000}"/>
    <cellStyle name="9_leertabellen_teil_iii 2 4 2 2 5" xfId="21529" xr:uid="{00000000-0005-0000-0000-000064420000}"/>
    <cellStyle name="9_leertabellen_teil_iii 2 4 2 2 5 2" xfId="35844" xr:uid="{00000000-0005-0000-0000-000065420000}"/>
    <cellStyle name="9_leertabellen_teil_iii 2 4 2 2 6" xfId="28666" xr:uid="{00000000-0005-0000-0000-000066420000}"/>
    <cellStyle name="9_leertabellen_teil_iii 2 4 2 3" xfId="15569" xr:uid="{00000000-0005-0000-0000-000067420000}"/>
    <cellStyle name="9_leertabellen_teil_iii 2 4 2 3 2" xfId="22728" xr:uid="{00000000-0005-0000-0000-000068420000}"/>
    <cellStyle name="9_leertabellen_teil_iii 2 4 2 3 2 2" xfId="37043" xr:uid="{00000000-0005-0000-0000-000069420000}"/>
    <cellStyle name="9_leertabellen_teil_iii 2 4 2 3 3" xfId="29884" xr:uid="{00000000-0005-0000-0000-00006A420000}"/>
    <cellStyle name="9_leertabellen_teil_iii 2 4 2 4" xfId="17923" xr:uid="{00000000-0005-0000-0000-00006B420000}"/>
    <cellStyle name="9_leertabellen_teil_iii 2 4 2 4 2" xfId="25060" xr:uid="{00000000-0005-0000-0000-00006C420000}"/>
    <cellStyle name="9_leertabellen_teil_iii 2 4 2 4 2 2" xfId="39375" xr:uid="{00000000-0005-0000-0000-00006D420000}"/>
    <cellStyle name="9_leertabellen_teil_iii 2 4 2 4 3" xfId="32238" xr:uid="{00000000-0005-0000-0000-00006E420000}"/>
    <cellStyle name="9_leertabellen_teil_iii 2 5" xfId="1047" xr:uid="{00000000-0005-0000-0000-00006F420000}"/>
    <cellStyle name="9_leertabellen_teil_iii 2 5 2" xfId="13201" xr:uid="{00000000-0005-0000-0000-000070420000}"/>
    <cellStyle name="9_leertabellen_teil_iii 2 5 2 2" xfId="14171" xr:uid="{00000000-0005-0000-0000-000071420000}"/>
    <cellStyle name="9_leertabellen_teil_iii 2 5 2 2 2" xfId="16540" xr:uid="{00000000-0005-0000-0000-000072420000}"/>
    <cellStyle name="9_leertabellen_teil_iii 2 5 2 2 2 2" xfId="23699" xr:uid="{00000000-0005-0000-0000-000073420000}"/>
    <cellStyle name="9_leertabellen_teil_iii 2 5 2 2 2 2 2" xfId="38014" xr:uid="{00000000-0005-0000-0000-000074420000}"/>
    <cellStyle name="9_leertabellen_teil_iii 2 5 2 2 2 3" xfId="30855" xr:uid="{00000000-0005-0000-0000-000075420000}"/>
    <cellStyle name="9_leertabellen_teil_iii 2 5 2 2 3" xfId="18894" xr:uid="{00000000-0005-0000-0000-000076420000}"/>
    <cellStyle name="9_leertabellen_teil_iii 2 5 2 2 3 2" xfId="26031" xr:uid="{00000000-0005-0000-0000-000077420000}"/>
    <cellStyle name="9_leertabellen_teil_iii 2 5 2 2 3 2 2" xfId="40346" xr:uid="{00000000-0005-0000-0000-000078420000}"/>
    <cellStyle name="9_leertabellen_teil_iii 2 5 2 2 3 3" xfId="33209" xr:uid="{00000000-0005-0000-0000-000079420000}"/>
    <cellStyle name="9_leertabellen_teil_iii 2 5 2 2 4" xfId="20228" xr:uid="{00000000-0005-0000-0000-00007A420000}"/>
    <cellStyle name="9_leertabellen_teil_iii 2 5 2 2 4 2" xfId="27365" xr:uid="{00000000-0005-0000-0000-00007B420000}"/>
    <cellStyle name="9_leertabellen_teil_iii 2 5 2 2 4 2 2" xfId="41680" xr:uid="{00000000-0005-0000-0000-00007C420000}"/>
    <cellStyle name="9_leertabellen_teil_iii 2 5 2 2 4 3" xfId="34543" xr:uid="{00000000-0005-0000-0000-00007D420000}"/>
    <cellStyle name="9_leertabellen_teil_iii 2 5 2 2 5" xfId="21443" xr:uid="{00000000-0005-0000-0000-00007E420000}"/>
    <cellStyle name="9_leertabellen_teil_iii 2 5 2 2 5 2" xfId="35758" xr:uid="{00000000-0005-0000-0000-00007F420000}"/>
    <cellStyle name="9_leertabellen_teil_iii 2 5 2 2 6" xfId="28580" xr:uid="{00000000-0005-0000-0000-000080420000}"/>
    <cellStyle name="9_leertabellen_teil_iii 2 5 2 3" xfId="15570" xr:uid="{00000000-0005-0000-0000-000081420000}"/>
    <cellStyle name="9_leertabellen_teil_iii 2 5 2 3 2" xfId="22729" xr:uid="{00000000-0005-0000-0000-000082420000}"/>
    <cellStyle name="9_leertabellen_teil_iii 2 5 2 3 2 2" xfId="37044" xr:uid="{00000000-0005-0000-0000-000083420000}"/>
    <cellStyle name="9_leertabellen_teil_iii 2 5 2 3 3" xfId="29885" xr:uid="{00000000-0005-0000-0000-000084420000}"/>
    <cellStyle name="9_leertabellen_teil_iii 2 5 2 4" xfId="17924" xr:uid="{00000000-0005-0000-0000-000085420000}"/>
    <cellStyle name="9_leertabellen_teil_iii 2 5 2 4 2" xfId="25061" xr:uid="{00000000-0005-0000-0000-000086420000}"/>
    <cellStyle name="9_leertabellen_teil_iii 2 5 2 4 2 2" xfId="39376" xr:uid="{00000000-0005-0000-0000-000087420000}"/>
    <cellStyle name="9_leertabellen_teil_iii 2 5 2 4 3" xfId="32239" xr:uid="{00000000-0005-0000-0000-000088420000}"/>
    <cellStyle name="9_leertabellen_teil_iii 2 6" xfId="1048" xr:uid="{00000000-0005-0000-0000-000089420000}"/>
    <cellStyle name="9_leertabellen_teil_iii 2 6 2" xfId="13202" xr:uid="{00000000-0005-0000-0000-00008A420000}"/>
    <cellStyle name="9_leertabellen_teil_iii 2 6 2 2" xfId="14172" xr:uid="{00000000-0005-0000-0000-00008B420000}"/>
    <cellStyle name="9_leertabellen_teil_iii 2 6 2 2 2" xfId="16541" xr:uid="{00000000-0005-0000-0000-00008C420000}"/>
    <cellStyle name="9_leertabellen_teil_iii 2 6 2 2 2 2" xfId="23700" xr:uid="{00000000-0005-0000-0000-00008D420000}"/>
    <cellStyle name="9_leertabellen_teil_iii 2 6 2 2 2 2 2" xfId="38015" xr:uid="{00000000-0005-0000-0000-00008E420000}"/>
    <cellStyle name="9_leertabellen_teil_iii 2 6 2 2 2 3" xfId="30856" xr:uid="{00000000-0005-0000-0000-00008F420000}"/>
    <cellStyle name="9_leertabellen_teil_iii 2 6 2 2 3" xfId="18895" xr:uid="{00000000-0005-0000-0000-000090420000}"/>
    <cellStyle name="9_leertabellen_teil_iii 2 6 2 2 3 2" xfId="26032" xr:uid="{00000000-0005-0000-0000-000091420000}"/>
    <cellStyle name="9_leertabellen_teil_iii 2 6 2 2 3 2 2" xfId="40347" xr:uid="{00000000-0005-0000-0000-000092420000}"/>
    <cellStyle name="9_leertabellen_teil_iii 2 6 2 2 3 3" xfId="33210" xr:uid="{00000000-0005-0000-0000-000093420000}"/>
    <cellStyle name="9_leertabellen_teil_iii 2 6 2 2 4" xfId="20229" xr:uid="{00000000-0005-0000-0000-000094420000}"/>
    <cellStyle name="9_leertabellen_teil_iii 2 6 2 2 4 2" xfId="27366" xr:uid="{00000000-0005-0000-0000-000095420000}"/>
    <cellStyle name="9_leertabellen_teil_iii 2 6 2 2 4 2 2" xfId="41681" xr:uid="{00000000-0005-0000-0000-000096420000}"/>
    <cellStyle name="9_leertabellen_teil_iii 2 6 2 2 4 3" xfId="34544" xr:uid="{00000000-0005-0000-0000-000097420000}"/>
    <cellStyle name="9_leertabellen_teil_iii 2 6 2 2 5" xfId="21444" xr:uid="{00000000-0005-0000-0000-000098420000}"/>
    <cellStyle name="9_leertabellen_teil_iii 2 6 2 2 5 2" xfId="35759" xr:uid="{00000000-0005-0000-0000-000099420000}"/>
    <cellStyle name="9_leertabellen_teil_iii 2 6 2 2 6" xfId="28581" xr:uid="{00000000-0005-0000-0000-00009A420000}"/>
    <cellStyle name="9_leertabellen_teil_iii 2 6 2 3" xfId="15571" xr:uid="{00000000-0005-0000-0000-00009B420000}"/>
    <cellStyle name="9_leertabellen_teil_iii 2 6 2 3 2" xfId="22730" xr:uid="{00000000-0005-0000-0000-00009C420000}"/>
    <cellStyle name="9_leertabellen_teil_iii 2 6 2 3 2 2" xfId="37045" xr:uid="{00000000-0005-0000-0000-00009D420000}"/>
    <cellStyle name="9_leertabellen_teil_iii 2 6 2 3 3" xfId="29886" xr:uid="{00000000-0005-0000-0000-00009E420000}"/>
    <cellStyle name="9_leertabellen_teil_iii 2 6 2 4" xfId="17925" xr:uid="{00000000-0005-0000-0000-00009F420000}"/>
    <cellStyle name="9_leertabellen_teil_iii 2 6 2 4 2" xfId="25062" xr:uid="{00000000-0005-0000-0000-0000A0420000}"/>
    <cellStyle name="9_leertabellen_teil_iii 2 6 2 4 2 2" xfId="39377" xr:uid="{00000000-0005-0000-0000-0000A1420000}"/>
    <cellStyle name="9_leertabellen_teil_iii 2 6 2 4 3" xfId="32240" xr:uid="{00000000-0005-0000-0000-0000A2420000}"/>
    <cellStyle name="9_leertabellen_teil_iii 2 7" xfId="13193" xr:uid="{00000000-0005-0000-0000-0000A3420000}"/>
    <cellStyle name="9_leertabellen_teil_iii 2 7 2" xfId="14593" xr:uid="{00000000-0005-0000-0000-0000A4420000}"/>
    <cellStyle name="9_leertabellen_teil_iii 2 7 2 2" xfId="16956" xr:uid="{00000000-0005-0000-0000-0000A5420000}"/>
    <cellStyle name="9_leertabellen_teil_iii 2 7 2 2 2" xfId="24115" xr:uid="{00000000-0005-0000-0000-0000A6420000}"/>
    <cellStyle name="9_leertabellen_teil_iii 2 7 2 2 2 2" xfId="38430" xr:uid="{00000000-0005-0000-0000-0000A7420000}"/>
    <cellStyle name="9_leertabellen_teil_iii 2 7 2 2 3" xfId="31271" xr:uid="{00000000-0005-0000-0000-0000A8420000}"/>
    <cellStyle name="9_leertabellen_teil_iii 2 7 2 3" xfId="19310" xr:uid="{00000000-0005-0000-0000-0000A9420000}"/>
    <cellStyle name="9_leertabellen_teil_iii 2 7 2 3 2" xfId="26447" xr:uid="{00000000-0005-0000-0000-0000AA420000}"/>
    <cellStyle name="9_leertabellen_teil_iii 2 7 2 3 2 2" xfId="40762" xr:uid="{00000000-0005-0000-0000-0000AB420000}"/>
    <cellStyle name="9_leertabellen_teil_iii 2 7 2 3 3" xfId="33625" xr:uid="{00000000-0005-0000-0000-0000AC420000}"/>
    <cellStyle name="9_leertabellen_teil_iii 2 7 2 4" xfId="20608" xr:uid="{00000000-0005-0000-0000-0000AD420000}"/>
    <cellStyle name="9_leertabellen_teil_iii 2 7 2 4 2" xfId="27745" xr:uid="{00000000-0005-0000-0000-0000AE420000}"/>
    <cellStyle name="9_leertabellen_teil_iii 2 7 2 4 2 2" xfId="42060" xr:uid="{00000000-0005-0000-0000-0000AF420000}"/>
    <cellStyle name="9_leertabellen_teil_iii 2 7 2 4 3" xfId="34923" xr:uid="{00000000-0005-0000-0000-0000B0420000}"/>
    <cellStyle name="9_leertabellen_teil_iii 2 7 2 5" xfId="21823" xr:uid="{00000000-0005-0000-0000-0000B1420000}"/>
    <cellStyle name="9_leertabellen_teil_iii 2 7 2 5 2" xfId="36138" xr:uid="{00000000-0005-0000-0000-0000B2420000}"/>
    <cellStyle name="9_leertabellen_teil_iii 2 7 2 6" xfId="28960" xr:uid="{00000000-0005-0000-0000-0000B3420000}"/>
    <cellStyle name="9_leertabellen_teil_iii 2 7 3" xfId="15562" xr:uid="{00000000-0005-0000-0000-0000B4420000}"/>
    <cellStyle name="9_leertabellen_teil_iii 2 7 3 2" xfId="22721" xr:uid="{00000000-0005-0000-0000-0000B5420000}"/>
    <cellStyle name="9_leertabellen_teil_iii 2 7 3 2 2" xfId="37036" xr:uid="{00000000-0005-0000-0000-0000B6420000}"/>
    <cellStyle name="9_leertabellen_teil_iii 2 7 3 3" xfId="29877" xr:uid="{00000000-0005-0000-0000-0000B7420000}"/>
    <cellStyle name="9_leertabellen_teil_iii 2 7 4" xfId="17916" xr:uid="{00000000-0005-0000-0000-0000B8420000}"/>
    <cellStyle name="9_leertabellen_teil_iii 2 7 4 2" xfId="25053" xr:uid="{00000000-0005-0000-0000-0000B9420000}"/>
    <cellStyle name="9_leertabellen_teil_iii 2 7 4 2 2" xfId="39368" xr:uid="{00000000-0005-0000-0000-0000BA420000}"/>
    <cellStyle name="9_leertabellen_teil_iii 2 7 4 3" xfId="32231" xr:uid="{00000000-0005-0000-0000-0000BB420000}"/>
    <cellStyle name="9_leertabellen_teil_iii 3" xfId="1049" xr:uid="{00000000-0005-0000-0000-0000BC420000}"/>
    <cellStyle name="9_leertabellen_teil_iii 3 2" xfId="1050" xr:uid="{00000000-0005-0000-0000-0000BD420000}"/>
    <cellStyle name="9_leertabellen_teil_iii 3 2 2" xfId="1051" xr:uid="{00000000-0005-0000-0000-0000BE420000}"/>
    <cellStyle name="9_leertabellen_teil_iii 3 2 2 2" xfId="13205" xr:uid="{00000000-0005-0000-0000-0000BF420000}"/>
    <cellStyle name="9_leertabellen_teil_iii 3 2 2 2 2" xfId="13343" xr:uid="{00000000-0005-0000-0000-0000C0420000}"/>
    <cellStyle name="9_leertabellen_teil_iii 3 2 2 2 2 2" xfId="15712" xr:uid="{00000000-0005-0000-0000-0000C1420000}"/>
    <cellStyle name="9_leertabellen_teil_iii 3 2 2 2 2 2 2" xfId="22871" xr:uid="{00000000-0005-0000-0000-0000C2420000}"/>
    <cellStyle name="9_leertabellen_teil_iii 3 2 2 2 2 2 2 2" xfId="37186" xr:uid="{00000000-0005-0000-0000-0000C3420000}"/>
    <cellStyle name="9_leertabellen_teil_iii 3 2 2 2 2 2 3" xfId="30027" xr:uid="{00000000-0005-0000-0000-0000C4420000}"/>
    <cellStyle name="9_leertabellen_teil_iii 3 2 2 2 2 3" xfId="18066" xr:uid="{00000000-0005-0000-0000-0000C5420000}"/>
    <cellStyle name="9_leertabellen_teil_iii 3 2 2 2 2 3 2" xfId="25203" xr:uid="{00000000-0005-0000-0000-0000C6420000}"/>
    <cellStyle name="9_leertabellen_teil_iii 3 2 2 2 2 3 2 2" xfId="39518" xr:uid="{00000000-0005-0000-0000-0000C7420000}"/>
    <cellStyle name="9_leertabellen_teil_iii 3 2 2 2 2 3 3" xfId="32381" xr:uid="{00000000-0005-0000-0000-0000C8420000}"/>
    <cellStyle name="9_leertabellen_teil_iii 3 2 2 2 2 4" xfId="19770" xr:uid="{00000000-0005-0000-0000-0000C9420000}"/>
    <cellStyle name="9_leertabellen_teil_iii 3 2 2 2 2 4 2" xfId="26907" xr:uid="{00000000-0005-0000-0000-0000CA420000}"/>
    <cellStyle name="9_leertabellen_teil_iii 3 2 2 2 2 4 2 2" xfId="41222" xr:uid="{00000000-0005-0000-0000-0000CB420000}"/>
    <cellStyle name="9_leertabellen_teil_iii 3 2 2 2 2 4 3" xfId="34085" xr:uid="{00000000-0005-0000-0000-0000CC420000}"/>
    <cellStyle name="9_leertabellen_teil_iii 3 2 2 2 2 5" xfId="20985" xr:uid="{00000000-0005-0000-0000-0000CD420000}"/>
    <cellStyle name="9_leertabellen_teil_iii 3 2 2 2 2 5 2" xfId="35300" xr:uid="{00000000-0005-0000-0000-0000CE420000}"/>
    <cellStyle name="9_leertabellen_teil_iii 3 2 2 2 2 6" xfId="28122" xr:uid="{00000000-0005-0000-0000-0000CF420000}"/>
    <cellStyle name="9_leertabellen_teil_iii 3 2 2 2 3" xfId="15574" xr:uid="{00000000-0005-0000-0000-0000D0420000}"/>
    <cellStyle name="9_leertabellen_teil_iii 3 2 2 2 3 2" xfId="22733" xr:uid="{00000000-0005-0000-0000-0000D1420000}"/>
    <cellStyle name="9_leertabellen_teil_iii 3 2 2 2 3 2 2" xfId="37048" xr:uid="{00000000-0005-0000-0000-0000D2420000}"/>
    <cellStyle name="9_leertabellen_teil_iii 3 2 2 2 3 3" xfId="29889" xr:uid="{00000000-0005-0000-0000-0000D3420000}"/>
    <cellStyle name="9_leertabellen_teil_iii 3 2 2 2 4" xfId="17928" xr:uid="{00000000-0005-0000-0000-0000D4420000}"/>
    <cellStyle name="9_leertabellen_teil_iii 3 2 2 2 4 2" xfId="25065" xr:uid="{00000000-0005-0000-0000-0000D5420000}"/>
    <cellStyle name="9_leertabellen_teil_iii 3 2 2 2 4 2 2" xfId="39380" xr:uid="{00000000-0005-0000-0000-0000D6420000}"/>
    <cellStyle name="9_leertabellen_teil_iii 3 2 2 2 4 3" xfId="32243" xr:uid="{00000000-0005-0000-0000-0000D7420000}"/>
    <cellStyle name="9_leertabellen_teil_iii 3 2 3" xfId="1052" xr:uid="{00000000-0005-0000-0000-0000D8420000}"/>
    <cellStyle name="9_leertabellen_teil_iii 3 2 3 2" xfId="13206" xr:uid="{00000000-0005-0000-0000-0000D9420000}"/>
    <cellStyle name="9_leertabellen_teil_iii 3 2 3 2 2" xfId="14260" xr:uid="{00000000-0005-0000-0000-0000DA420000}"/>
    <cellStyle name="9_leertabellen_teil_iii 3 2 3 2 2 2" xfId="16629" xr:uid="{00000000-0005-0000-0000-0000DB420000}"/>
    <cellStyle name="9_leertabellen_teil_iii 3 2 3 2 2 2 2" xfId="23788" xr:uid="{00000000-0005-0000-0000-0000DC420000}"/>
    <cellStyle name="9_leertabellen_teil_iii 3 2 3 2 2 2 2 2" xfId="38103" xr:uid="{00000000-0005-0000-0000-0000DD420000}"/>
    <cellStyle name="9_leertabellen_teil_iii 3 2 3 2 2 2 3" xfId="30944" xr:uid="{00000000-0005-0000-0000-0000DE420000}"/>
    <cellStyle name="9_leertabellen_teil_iii 3 2 3 2 2 3" xfId="18983" xr:uid="{00000000-0005-0000-0000-0000DF420000}"/>
    <cellStyle name="9_leertabellen_teil_iii 3 2 3 2 2 3 2" xfId="26120" xr:uid="{00000000-0005-0000-0000-0000E0420000}"/>
    <cellStyle name="9_leertabellen_teil_iii 3 2 3 2 2 3 2 2" xfId="40435" xr:uid="{00000000-0005-0000-0000-0000E1420000}"/>
    <cellStyle name="9_leertabellen_teil_iii 3 2 3 2 2 3 3" xfId="33298" xr:uid="{00000000-0005-0000-0000-0000E2420000}"/>
    <cellStyle name="9_leertabellen_teil_iii 3 2 3 2 2 4" xfId="20316" xr:uid="{00000000-0005-0000-0000-0000E3420000}"/>
    <cellStyle name="9_leertabellen_teil_iii 3 2 3 2 2 4 2" xfId="27453" xr:uid="{00000000-0005-0000-0000-0000E4420000}"/>
    <cellStyle name="9_leertabellen_teil_iii 3 2 3 2 2 4 2 2" xfId="41768" xr:uid="{00000000-0005-0000-0000-0000E5420000}"/>
    <cellStyle name="9_leertabellen_teil_iii 3 2 3 2 2 4 3" xfId="34631" xr:uid="{00000000-0005-0000-0000-0000E6420000}"/>
    <cellStyle name="9_leertabellen_teil_iii 3 2 3 2 2 5" xfId="21531" xr:uid="{00000000-0005-0000-0000-0000E7420000}"/>
    <cellStyle name="9_leertabellen_teil_iii 3 2 3 2 2 5 2" xfId="35846" xr:uid="{00000000-0005-0000-0000-0000E8420000}"/>
    <cellStyle name="9_leertabellen_teil_iii 3 2 3 2 2 6" xfId="28668" xr:uid="{00000000-0005-0000-0000-0000E9420000}"/>
    <cellStyle name="9_leertabellen_teil_iii 3 2 3 2 3" xfId="15575" xr:uid="{00000000-0005-0000-0000-0000EA420000}"/>
    <cellStyle name="9_leertabellen_teil_iii 3 2 3 2 3 2" xfId="22734" xr:uid="{00000000-0005-0000-0000-0000EB420000}"/>
    <cellStyle name="9_leertabellen_teil_iii 3 2 3 2 3 2 2" xfId="37049" xr:uid="{00000000-0005-0000-0000-0000EC420000}"/>
    <cellStyle name="9_leertabellen_teil_iii 3 2 3 2 3 3" xfId="29890" xr:uid="{00000000-0005-0000-0000-0000ED420000}"/>
    <cellStyle name="9_leertabellen_teil_iii 3 2 3 2 4" xfId="17929" xr:uid="{00000000-0005-0000-0000-0000EE420000}"/>
    <cellStyle name="9_leertabellen_teil_iii 3 2 3 2 4 2" xfId="25066" xr:uid="{00000000-0005-0000-0000-0000EF420000}"/>
    <cellStyle name="9_leertabellen_teil_iii 3 2 3 2 4 2 2" xfId="39381" xr:uid="{00000000-0005-0000-0000-0000F0420000}"/>
    <cellStyle name="9_leertabellen_teil_iii 3 2 3 2 4 3" xfId="32244" xr:uid="{00000000-0005-0000-0000-0000F1420000}"/>
    <cellStyle name="9_leertabellen_teil_iii 3 2 4" xfId="1053" xr:uid="{00000000-0005-0000-0000-0000F2420000}"/>
    <cellStyle name="9_leertabellen_teil_iii 3 2 4 2" xfId="13207" xr:uid="{00000000-0005-0000-0000-0000F3420000}"/>
    <cellStyle name="9_leertabellen_teil_iii 3 2 4 2 2" xfId="13395" xr:uid="{00000000-0005-0000-0000-0000F4420000}"/>
    <cellStyle name="9_leertabellen_teil_iii 3 2 4 2 2 2" xfId="15764" xr:uid="{00000000-0005-0000-0000-0000F5420000}"/>
    <cellStyle name="9_leertabellen_teil_iii 3 2 4 2 2 2 2" xfId="22923" xr:uid="{00000000-0005-0000-0000-0000F6420000}"/>
    <cellStyle name="9_leertabellen_teil_iii 3 2 4 2 2 2 2 2" xfId="37238" xr:uid="{00000000-0005-0000-0000-0000F7420000}"/>
    <cellStyle name="9_leertabellen_teil_iii 3 2 4 2 2 2 3" xfId="30079" xr:uid="{00000000-0005-0000-0000-0000F8420000}"/>
    <cellStyle name="9_leertabellen_teil_iii 3 2 4 2 2 3" xfId="18118" xr:uid="{00000000-0005-0000-0000-0000F9420000}"/>
    <cellStyle name="9_leertabellen_teil_iii 3 2 4 2 2 3 2" xfId="25255" xr:uid="{00000000-0005-0000-0000-0000FA420000}"/>
    <cellStyle name="9_leertabellen_teil_iii 3 2 4 2 2 3 2 2" xfId="39570" xr:uid="{00000000-0005-0000-0000-0000FB420000}"/>
    <cellStyle name="9_leertabellen_teil_iii 3 2 4 2 2 3 3" xfId="32433" xr:uid="{00000000-0005-0000-0000-0000FC420000}"/>
    <cellStyle name="9_leertabellen_teil_iii 3 2 4 2 2 4" xfId="19822" xr:uid="{00000000-0005-0000-0000-0000FD420000}"/>
    <cellStyle name="9_leertabellen_teil_iii 3 2 4 2 2 4 2" xfId="26959" xr:uid="{00000000-0005-0000-0000-0000FE420000}"/>
    <cellStyle name="9_leertabellen_teil_iii 3 2 4 2 2 4 2 2" xfId="41274" xr:uid="{00000000-0005-0000-0000-0000FF420000}"/>
    <cellStyle name="9_leertabellen_teil_iii 3 2 4 2 2 4 3" xfId="34137" xr:uid="{00000000-0005-0000-0000-000000430000}"/>
    <cellStyle name="9_leertabellen_teil_iii 3 2 4 2 2 5" xfId="21037" xr:uid="{00000000-0005-0000-0000-000001430000}"/>
    <cellStyle name="9_leertabellen_teil_iii 3 2 4 2 2 5 2" xfId="35352" xr:uid="{00000000-0005-0000-0000-000002430000}"/>
    <cellStyle name="9_leertabellen_teil_iii 3 2 4 2 2 6" xfId="28174" xr:uid="{00000000-0005-0000-0000-000003430000}"/>
    <cellStyle name="9_leertabellen_teil_iii 3 2 4 2 3" xfId="15576" xr:uid="{00000000-0005-0000-0000-000004430000}"/>
    <cellStyle name="9_leertabellen_teil_iii 3 2 4 2 3 2" xfId="22735" xr:uid="{00000000-0005-0000-0000-000005430000}"/>
    <cellStyle name="9_leertabellen_teil_iii 3 2 4 2 3 2 2" xfId="37050" xr:uid="{00000000-0005-0000-0000-000006430000}"/>
    <cellStyle name="9_leertabellen_teil_iii 3 2 4 2 3 3" xfId="29891" xr:uid="{00000000-0005-0000-0000-000007430000}"/>
    <cellStyle name="9_leertabellen_teil_iii 3 2 4 2 4" xfId="17930" xr:uid="{00000000-0005-0000-0000-000008430000}"/>
    <cellStyle name="9_leertabellen_teil_iii 3 2 4 2 4 2" xfId="25067" xr:uid="{00000000-0005-0000-0000-000009430000}"/>
    <cellStyle name="9_leertabellen_teil_iii 3 2 4 2 4 2 2" xfId="39382" xr:uid="{00000000-0005-0000-0000-00000A430000}"/>
    <cellStyle name="9_leertabellen_teil_iii 3 2 4 2 4 3" xfId="32245" xr:uid="{00000000-0005-0000-0000-00000B430000}"/>
    <cellStyle name="9_leertabellen_teil_iii 3 2 5" xfId="1054" xr:uid="{00000000-0005-0000-0000-00000C430000}"/>
    <cellStyle name="9_leertabellen_teil_iii 3 2 5 2" xfId="13208" xr:uid="{00000000-0005-0000-0000-00000D430000}"/>
    <cellStyle name="9_leertabellen_teil_iii 3 2 5 2 2" xfId="14261" xr:uid="{00000000-0005-0000-0000-00000E430000}"/>
    <cellStyle name="9_leertabellen_teil_iii 3 2 5 2 2 2" xfId="16630" xr:uid="{00000000-0005-0000-0000-00000F430000}"/>
    <cellStyle name="9_leertabellen_teil_iii 3 2 5 2 2 2 2" xfId="23789" xr:uid="{00000000-0005-0000-0000-000010430000}"/>
    <cellStyle name="9_leertabellen_teil_iii 3 2 5 2 2 2 2 2" xfId="38104" xr:uid="{00000000-0005-0000-0000-000011430000}"/>
    <cellStyle name="9_leertabellen_teil_iii 3 2 5 2 2 2 3" xfId="30945" xr:uid="{00000000-0005-0000-0000-000012430000}"/>
    <cellStyle name="9_leertabellen_teil_iii 3 2 5 2 2 3" xfId="18984" xr:uid="{00000000-0005-0000-0000-000013430000}"/>
    <cellStyle name="9_leertabellen_teil_iii 3 2 5 2 2 3 2" xfId="26121" xr:uid="{00000000-0005-0000-0000-000014430000}"/>
    <cellStyle name="9_leertabellen_teil_iii 3 2 5 2 2 3 2 2" xfId="40436" xr:uid="{00000000-0005-0000-0000-000015430000}"/>
    <cellStyle name="9_leertabellen_teil_iii 3 2 5 2 2 3 3" xfId="33299" xr:uid="{00000000-0005-0000-0000-000016430000}"/>
    <cellStyle name="9_leertabellen_teil_iii 3 2 5 2 2 4" xfId="20317" xr:uid="{00000000-0005-0000-0000-000017430000}"/>
    <cellStyle name="9_leertabellen_teil_iii 3 2 5 2 2 4 2" xfId="27454" xr:uid="{00000000-0005-0000-0000-000018430000}"/>
    <cellStyle name="9_leertabellen_teil_iii 3 2 5 2 2 4 2 2" xfId="41769" xr:uid="{00000000-0005-0000-0000-000019430000}"/>
    <cellStyle name="9_leertabellen_teil_iii 3 2 5 2 2 4 3" xfId="34632" xr:uid="{00000000-0005-0000-0000-00001A430000}"/>
    <cellStyle name="9_leertabellen_teil_iii 3 2 5 2 2 5" xfId="21532" xr:uid="{00000000-0005-0000-0000-00001B430000}"/>
    <cellStyle name="9_leertabellen_teil_iii 3 2 5 2 2 5 2" xfId="35847" xr:uid="{00000000-0005-0000-0000-00001C430000}"/>
    <cellStyle name="9_leertabellen_teil_iii 3 2 5 2 2 6" xfId="28669" xr:uid="{00000000-0005-0000-0000-00001D430000}"/>
    <cellStyle name="9_leertabellen_teil_iii 3 2 5 2 3" xfId="15577" xr:uid="{00000000-0005-0000-0000-00001E430000}"/>
    <cellStyle name="9_leertabellen_teil_iii 3 2 5 2 3 2" xfId="22736" xr:uid="{00000000-0005-0000-0000-00001F430000}"/>
    <cellStyle name="9_leertabellen_teil_iii 3 2 5 2 3 2 2" xfId="37051" xr:uid="{00000000-0005-0000-0000-000020430000}"/>
    <cellStyle name="9_leertabellen_teil_iii 3 2 5 2 3 3" xfId="29892" xr:uid="{00000000-0005-0000-0000-000021430000}"/>
    <cellStyle name="9_leertabellen_teil_iii 3 2 5 2 4" xfId="17931" xr:uid="{00000000-0005-0000-0000-000022430000}"/>
    <cellStyle name="9_leertabellen_teil_iii 3 2 5 2 4 2" xfId="25068" xr:uid="{00000000-0005-0000-0000-000023430000}"/>
    <cellStyle name="9_leertabellen_teil_iii 3 2 5 2 4 2 2" xfId="39383" xr:uid="{00000000-0005-0000-0000-000024430000}"/>
    <cellStyle name="9_leertabellen_teil_iii 3 2 5 2 4 3" xfId="32246" xr:uid="{00000000-0005-0000-0000-000025430000}"/>
    <cellStyle name="9_leertabellen_teil_iii 3 2 6" xfId="13204" xr:uid="{00000000-0005-0000-0000-000026430000}"/>
    <cellStyle name="9_leertabellen_teil_iii 3 2 6 2" xfId="14259" xr:uid="{00000000-0005-0000-0000-000027430000}"/>
    <cellStyle name="9_leertabellen_teil_iii 3 2 6 2 2" xfId="16628" xr:uid="{00000000-0005-0000-0000-000028430000}"/>
    <cellStyle name="9_leertabellen_teil_iii 3 2 6 2 2 2" xfId="23787" xr:uid="{00000000-0005-0000-0000-000029430000}"/>
    <cellStyle name="9_leertabellen_teil_iii 3 2 6 2 2 2 2" xfId="38102" xr:uid="{00000000-0005-0000-0000-00002A430000}"/>
    <cellStyle name="9_leertabellen_teil_iii 3 2 6 2 2 3" xfId="30943" xr:uid="{00000000-0005-0000-0000-00002B430000}"/>
    <cellStyle name="9_leertabellen_teil_iii 3 2 6 2 3" xfId="18982" xr:uid="{00000000-0005-0000-0000-00002C430000}"/>
    <cellStyle name="9_leertabellen_teil_iii 3 2 6 2 3 2" xfId="26119" xr:uid="{00000000-0005-0000-0000-00002D430000}"/>
    <cellStyle name="9_leertabellen_teil_iii 3 2 6 2 3 2 2" xfId="40434" xr:uid="{00000000-0005-0000-0000-00002E430000}"/>
    <cellStyle name="9_leertabellen_teil_iii 3 2 6 2 3 3" xfId="33297" xr:uid="{00000000-0005-0000-0000-00002F430000}"/>
    <cellStyle name="9_leertabellen_teil_iii 3 2 6 2 4" xfId="20315" xr:uid="{00000000-0005-0000-0000-000030430000}"/>
    <cellStyle name="9_leertabellen_teil_iii 3 2 6 2 4 2" xfId="27452" xr:uid="{00000000-0005-0000-0000-000031430000}"/>
    <cellStyle name="9_leertabellen_teil_iii 3 2 6 2 4 2 2" xfId="41767" xr:uid="{00000000-0005-0000-0000-000032430000}"/>
    <cellStyle name="9_leertabellen_teil_iii 3 2 6 2 4 3" xfId="34630" xr:uid="{00000000-0005-0000-0000-000033430000}"/>
    <cellStyle name="9_leertabellen_teil_iii 3 2 6 2 5" xfId="21530" xr:uid="{00000000-0005-0000-0000-000034430000}"/>
    <cellStyle name="9_leertabellen_teil_iii 3 2 6 2 5 2" xfId="35845" xr:uid="{00000000-0005-0000-0000-000035430000}"/>
    <cellStyle name="9_leertabellen_teil_iii 3 2 6 2 6" xfId="28667" xr:uid="{00000000-0005-0000-0000-000036430000}"/>
    <cellStyle name="9_leertabellen_teil_iii 3 2 6 3" xfId="15573" xr:uid="{00000000-0005-0000-0000-000037430000}"/>
    <cellStyle name="9_leertabellen_teil_iii 3 2 6 3 2" xfId="22732" xr:uid="{00000000-0005-0000-0000-000038430000}"/>
    <cellStyle name="9_leertabellen_teil_iii 3 2 6 3 2 2" xfId="37047" xr:uid="{00000000-0005-0000-0000-000039430000}"/>
    <cellStyle name="9_leertabellen_teil_iii 3 2 6 3 3" xfId="29888" xr:uid="{00000000-0005-0000-0000-00003A430000}"/>
    <cellStyle name="9_leertabellen_teil_iii 3 2 6 4" xfId="17927" xr:uid="{00000000-0005-0000-0000-00003B430000}"/>
    <cellStyle name="9_leertabellen_teil_iii 3 2 6 4 2" xfId="25064" xr:uid="{00000000-0005-0000-0000-00003C430000}"/>
    <cellStyle name="9_leertabellen_teil_iii 3 2 6 4 2 2" xfId="39379" xr:uid="{00000000-0005-0000-0000-00003D430000}"/>
    <cellStyle name="9_leertabellen_teil_iii 3 2 6 4 3" xfId="32242" xr:uid="{00000000-0005-0000-0000-00003E430000}"/>
    <cellStyle name="9_leertabellen_teil_iii 3 3" xfId="1055" xr:uid="{00000000-0005-0000-0000-00003F430000}"/>
    <cellStyle name="9_leertabellen_teil_iii 3 3 2" xfId="13209" xr:uid="{00000000-0005-0000-0000-000040430000}"/>
    <cellStyle name="9_leertabellen_teil_iii 3 3 2 2" xfId="13914" xr:uid="{00000000-0005-0000-0000-000041430000}"/>
    <cellStyle name="9_leertabellen_teil_iii 3 3 2 2 2" xfId="16283" xr:uid="{00000000-0005-0000-0000-000042430000}"/>
    <cellStyle name="9_leertabellen_teil_iii 3 3 2 2 2 2" xfId="23442" xr:uid="{00000000-0005-0000-0000-000043430000}"/>
    <cellStyle name="9_leertabellen_teil_iii 3 3 2 2 2 2 2" xfId="37757" xr:uid="{00000000-0005-0000-0000-000044430000}"/>
    <cellStyle name="9_leertabellen_teil_iii 3 3 2 2 2 3" xfId="30598" xr:uid="{00000000-0005-0000-0000-000045430000}"/>
    <cellStyle name="9_leertabellen_teil_iii 3 3 2 2 3" xfId="18637" xr:uid="{00000000-0005-0000-0000-000046430000}"/>
    <cellStyle name="9_leertabellen_teil_iii 3 3 2 2 3 2" xfId="25774" xr:uid="{00000000-0005-0000-0000-000047430000}"/>
    <cellStyle name="9_leertabellen_teil_iii 3 3 2 2 3 2 2" xfId="40089" xr:uid="{00000000-0005-0000-0000-000048430000}"/>
    <cellStyle name="9_leertabellen_teil_iii 3 3 2 2 3 3" xfId="32952" xr:uid="{00000000-0005-0000-0000-000049430000}"/>
    <cellStyle name="9_leertabellen_teil_iii 3 3 2 2 4" xfId="20078" xr:uid="{00000000-0005-0000-0000-00004A430000}"/>
    <cellStyle name="9_leertabellen_teil_iii 3 3 2 2 4 2" xfId="27215" xr:uid="{00000000-0005-0000-0000-00004B430000}"/>
    <cellStyle name="9_leertabellen_teil_iii 3 3 2 2 4 2 2" xfId="41530" xr:uid="{00000000-0005-0000-0000-00004C430000}"/>
    <cellStyle name="9_leertabellen_teil_iii 3 3 2 2 4 3" xfId="34393" xr:uid="{00000000-0005-0000-0000-00004D430000}"/>
    <cellStyle name="9_leertabellen_teil_iii 3 3 2 2 5" xfId="21293" xr:uid="{00000000-0005-0000-0000-00004E430000}"/>
    <cellStyle name="9_leertabellen_teil_iii 3 3 2 2 5 2" xfId="35608" xr:uid="{00000000-0005-0000-0000-00004F430000}"/>
    <cellStyle name="9_leertabellen_teil_iii 3 3 2 2 6" xfId="28430" xr:uid="{00000000-0005-0000-0000-000050430000}"/>
    <cellStyle name="9_leertabellen_teil_iii 3 3 2 3" xfId="15578" xr:uid="{00000000-0005-0000-0000-000051430000}"/>
    <cellStyle name="9_leertabellen_teil_iii 3 3 2 3 2" xfId="22737" xr:uid="{00000000-0005-0000-0000-000052430000}"/>
    <cellStyle name="9_leertabellen_teil_iii 3 3 2 3 2 2" xfId="37052" xr:uid="{00000000-0005-0000-0000-000053430000}"/>
    <cellStyle name="9_leertabellen_teil_iii 3 3 2 3 3" xfId="29893" xr:uid="{00000000-0005-0000-0000-000054430000}"/>
    <cellStyle name="9_leertabellen_teil_iii 3 3 2 4" xfId="17932" xr:uid="{00000000-0005-0000-0000-000055430000}"/>
    <cellStyle name="9_leertabellen_teil_iii 3 3 2 4 2" xfId="25069" xr:uid="{00000000-0005-0000-0000-000056430000}"/>
    <cellStyle name="9_leertabellen_teil_iii 3 3 2 4 2 2" xfId="39384" xr:uid="{00000000-0005-0000-0000-000057430000}"/>
    <cellStyle name="9_leertabellen_teil_iii 3 3 2 4 3" xfId="32247" xr:uid="{00000000-0005-0000-0000-000058430000}"/>
    <cellStyle name="9_leertabellen_teil_iii 3 4" xfId="1056" xr:uid="{00000000-0005-0000-0000-000059430000}"/>
    <cellStyle name="9_leertabellen_teil_iii 3 4 2" xfId="13210" xr:uid="{00000000-0005-0000-0000-00005A430000}"/>
    <cellStyle name="9_leertabellen_teil_iii 3 4 2 2" xfId="14051" xr:uid="{00000000-0005-0000-0000-00005B430000}"/>
    <cellStyle name="9_leertabellen_teil_iii 3 4 2 2 2" xfId="16420" xr:uid="{00000000-0005-0000-0000-00005C430000}"/>
    <cellStyle name="9_leertabellen_teil_iii 3 4 2 2 2 2" xfId="23579" xr:uid="{00000000-0005-0000-0000-00005D430000}"/>
    <cellStyle name="9_leertabellen_teil_iii 3 4 2 2 2 2 2" xfId="37894" xr:uid="{00000000-0005-0000-0000-00005E430000}"/>
    <cellStyle name="9_leertabellen_teil_iii 3 4 2 2 2 3" xfId="30735" xr:uid="{00000000-0005-0000-0000-00005F430000}"/>
    <cellStyle name="9_leertabellen_teil_iii 3 4 2 2 3" xfId="18774" xr:uid="{00000000-0005-0000-0000-000060430000}"/>
    <cellStyle name="9_leertabellen_teil_iii 3 4 2 2 3 2" xfId="25911" xr:uid="{00000000-0005-0000-0000-000061430000}"/>
    <cellStyle name="9_leertabellen_teil_iii 3 4 2 2 3 2 2" xfId="40226" xr:uid="{00000000-0005-0000-0000-000062430000}"/>
    <cellStyle name="9_leertabellen_teil_iii 3 4 2 2 3 3" xfId="33089" xr:uid="{00000000-0005-0000-0000-000063430000}"/>
    <cellStyle name="9_leertabellen_teil_iii 3 4 2 2 4" xfId="20134" xr:uid="{00000000-0005-0000-0000-000064430000}"/>
    <cellStyle name="9_leertabellen_teil_iii 3 4 2 2 4 2" xfId="27271" xr:uid="{00000000-0005-0000-0000-000065430000}"/>
    <cellStyle name="9_leertabellen_teil_iii 3 4 2 2 4 2 2" xfId="41586" xr:uid="{00000000-0005-0000-0000-000066430000}"/>
    <cellStyle name="9_leertabellen_teil_iii 3 4 2 2 4 3" xfId="34449" xr:uid="{00000000-0005-0000-0000-000067430000}"/>
    <cellStyle name="9_leertabellen_teil_iii 3 4 2 2 5" xfId="21349" xr:uid="{00000000-0005-0000-0000-000068430000}"/>
    <cellStyle name="9_leertabellen_teil_iii 3 4 2 2 5 2" xfId="35664" xr:uid="{00000000-0005-0000-0000-000069430000}"/>
    <cellStyle name="9_leertabellen_teil_iii 3 4 2 2 6" xfId="28486" xr:uid="{00000000-0005-0000-0000-00006A430000}"/>
    <cellStyle name="9_leertabellen_teil_iii 3 4 2 3" xfId="15579" xr:uid="{00000000-0005-0000-0000-00006B430000}"/>
    <cellStyle name="9_leertabellen_teil_iii 3 4 2 3 2" xfId="22738" xr:uid="{00000000-0005-0000-0000-00006C430000}"/>
    <cellStyle name="9_leertabellen_teil_iii 3 4 2 3 2 2" xfId="37053" xr:uid="{00000000-0005-0000-0000-00006D430000}"/>
    <cellStyle name="9_leertabellen_teil_iii 3 4 2 3 3" xfId="29894" xr:uid="{00000000-0005-0000-0000-00006E430000}"/>
    <cellStyle name="9_leertabellen_teil_iii 3 4 2 4" xfId="17933" xr:uid="{00000000-0005-0000-0000-00006F430000}"/>
    <cellStyle name="9_leertabellen_teil_iii 3 4 2 4 2" xfId="25070" xr:uid="{00000000-0005-0000-0000-000070430000}"/>
    <cellStyle name="9_leertabellen_teil_iii 3 4 2 4 2 2" xfId="39385" xr:uid="{00000000-0005-0000-0000-000071430000}"/>
    <cellStyle name="9_leertabellen_teil_iii 3 4 2 4 3" xfId="32248" xr:uid="{00000000-0005-0000-0000-000072430000}"/>
    <cellStyle name="9_leertabellen_teil_iii 3 5" xfId="1057" xr:uid="{00000000-0005-0000-0000-000073430000}"/>
    <cellStyle name="9_leertabellen_teil_iii 3 5 2" xfId="13211" xr:uid="{00000000-0005-0000-0000-000074430000}"/>
    <cellStyle name="9_leertabellen_teil_iii 3 5 2 2" xfId="14262" xr:uid="{00000000-0005-0000-0000-000075430000}"/>
    <cellStyle name="9_leertabellen_teil_iii 3 5 2 2 2" xfId="16631" xr:uid="{00000000-0005-0000-0000-000076430000}"/>
    <cellStyle name="9_leertabellen_teil_iii 3 5 2 2 2 2" xfId="23790" xr:uid="{00000000-0005-0000-0000-000077430000}"/>
    <cellStyle name="9_leertabellen_teil_iii 3 5 2 2 2 2 2" xfId="38105" xr:uid="{00000000-0005-0000-0000-000078430000}"/>
    <cellStyle name="9_leertabellen_teil_iii 3 5 2 2 2 3" xfId="30946" xr:uid="{00000000-0005-0000-0000-000079430000}"/>
    <cellStyle name="9_leertabellen_teil_iii 3 5 2 2 3" xfId="18985" xr:uid="{00000000-0005-0000-0000-00007A430000}"/>
    <cellStyle name="9_leertabellen_teil_iii 3 5 2 2 3 2" xfId="26122" xr:uid="{00000000-0005-0000-0000-00007B430000}"/>
    <cellStyle name="9_leertabellen_teil_iii 3 5 2 2 3 2 2" xfId="40437" xr:uid="{00000000-0005-0000-0000-00007C430000}"/>
    <cellStyle name="9_leertabellen_teil_iii 3 5 2 2 3 3" xfId="33300" xr:uid="{00000000-0005-0000-0000-00007D430000}"/>
    <cellStyle name="9_leertabellen_teil_iii 3 5 2 2 4" xfId="20318" xr:uid="{00000000-0005-0000-0000-00007E430000}"/>
    <cellStyle name="9_leertabellen_teil_iii 3 5 2 2 4 2" xfId="27455" xr:uid="{00000000-0005-0000-0000-00007F430000}"/>
    <cellStyle name="9_leertabellen_teil_iii 3 5 2 2 4 2 2" xfId="41770" xr:uid="{00000000-0005-0000-0000-000080430000}"/>
    <cellStyle name="9_leertabellen_teil_iii 3 5 2 2 4 3" xfId="34633" xr:uid="{00000000-0005-0000-0000-000081430000}"/>
    <cellStyle name="9_leertabellen_teil_iii 3 5 2 2 5" xfId="21533" xr:uid="{00000000-0005-0000-0000-000082430000}"/>
    <cellStyle name="9_leertabellen_teil_iii 3 5 2 2 5 2" xfId="35848" xr:uid="{00000000-0005-0000-0000-000083430000}"/>
    <cellStyle name="9_leertabellen_teil_iii 3 5 2 2 6" xfId="28670" xr:uid="{00000000-0005-0000-0000-000084430000}"/>
    <cellStyle name="9_leertabellen_teil_iii 3 5 2 3" xfId="15580" xr:uid="{00000000-0005-0000-0000-000085430000}"/>
    <cellStyle name="9_leertabellen_teil_iii 3 5 2 3 2" xfId="22739" xr:uid="{00000000-0005-0000-0000-000086430000}"/>
    <cellStyle name="9_leertabellen_teil_iii 3 5 2 3 2 2" xfId="37054" xr:uid="{00000000-0005-0000-0000-000087430000}"/>
    <cellStyle name="9_leertabellen_teil_iii 3 5 2 3 3" xfId="29895" xr:uid="{00000000-0005-0000-0000-000088430000}"/>
    <cellStyle name="9_leertabellen_teil_iii 3 5 2 4" xfId="17934" xr:uid="{00000000-0005-0000-0000-000089430000}"/>
    <cellStyle name="9_leertabellen_teil_iii 3 5 2 4 2" xfId="25071" xr:uid="{00000000-0005-0000-0000-00008A430000}"/>
    <cellStyle name="9_leertabellen_teil_iii 3 5 2 4 2 2" xfId="39386" xr:uid="{00000000-0005-0000-0000-00008B430000}"/>
    <cellStyle name="9_leertabellen_teil_iii 3 5 2 4 3" xfId="32249" xr:uid="{00000000-0005-0000-0000-00008C430000}"/>
    <cellStyle name="9_leertabellen_teil_iii 3 6" xfId="1058" xr:uid="{00000000-0005-0000-0000-00008D430000}"/>
    <cellStyle name="9_leertabellen_teil_iii 3 6 2" xfId="13212" xr:uid="{00000000-0005-0000-0000-00008E430000}"/>
    <cellStyle name="9_leertabellen_teil_iii 3 6 2 2" xfId="13788" xr:uid="{00000000-0005-0000-0000-00008F430000}"/>
    <cellStyle name="9_leertabellen_teil_iii 3 6 2 2 2" xfId="16157" xr:uid="{00000000-0005-0000-0000-000090430000}"/>
    <cellStyle name="9_leertabellen_teil_iii 3 6 2 2 2 2" xfId="23316" xr:uid="{00000000-0005-0000-0000-000091430000}"/>
    <cellStyle name="9_leertabellen_teil_iii 3 6 2 2 2 2 2" xfId="37631" xr:uid="{00000000-0005-0000-0000-000092430000}"/>
    <cellStyle name="9_leertabellen_teil_iii 3 6 2 2 2 3" xfId="30472" xr:uid="{00000000-0005-0000-0000-000093430000}"/>
    <cellStyle name="9_leertabellen_teil_iii 3 6 2 2 3" xfId="18511" xr:uid="{00000000-0005-0000-0000-000094430000}"/>
    <cellStyle name="9_leertabellen_teil_iii 3 6 2 2 3 2" xfId="25648" xr:uid="{00000000-0005-0000-0000-000095430000}"/>
    <cellStyle name="9_leertabellen_teil_iii 3 6 2 2 3 2 2" xfId="39963" xr:uid="{00000000-0005-0000-0000-000096430000}"/>
    <cellStyle name="9_leertabellen_teil_iii 3 6 2 2 3 3" xfId="32826" xr:uid="{00000000-0005-0000-0000-000097430000}"/>
    <cellStyle name="9_leertabellen_teil_iii 3 6 2 2 4" xfId="20032" xr:uid="{00000000-0005-0000-0000-000098430000}"/>
    <cellStyle name="9_leertabellen_teil_iii 3 6 2 2 4 2" xfId="27169" xr:uid="{00000000-0005-0000-0000-000099430000}"/>
    <cellStyle name="9_leertabellen_teil_iii 3 6 2 2 4 2 2" xfId="41484" xr:uid="{00000000-0005-0000-0000-00009A430000}"/>
    <cellStyle name="9_leertabellen_teil_iii 3 6 2 2 4 3" xfId="34347" xr:uid="{00000000-0005-0000-0000-00009B430000}"/>
    <cellStyle name="9_leertabellen_teil_iii 3 6 2 2 5" xfId="21247" xr:uid="{00000000-0005-0000-0000-00009C430000}"/>
    <cellStyle name="9_leertabellen_teil_iii 3 6 2 2 5 2" xfId="35562" xr:uid="{00000000-0005-0000-0000-00009D430000}"/>
    <cellStyle name="9_leertabellen_teil_iii 3 6 2 2 6" xfId="28384" xr:uid="{00000000-0005-0000-0000-00009E430000}"/>
    <cellStyle name="9_leertabellen_teil_iii 3 6 2 3" xfId="15581" xr:uid="{00000000-0005-0000-0000-00009F430000}"/>
    <cellStyle name="9_leertabellen_teil_iii 3 6 2 3 2" xfId="22740" xr:uid="{00000000-0005-0000-0000-0000A0430000}"/>
    <cellStyle name="9_leertabellen_teil_iii 3 6 2 3 2 2" xfId="37055" xr:uid="{00000000-0005-0000-0000-0000A1430000}"/>
    <cellStyle name="9_leertabellen_teil_iii 3 6 2 3 3" xfId="29896" xr:uid="{00000000-0005-0000-0000-0000A2430000}"/>
    <cellStyle name="9_leertabellen_teil_iii 3 6 2 4" xfId="17935" xr:uid="{00000000-0005-0000-0000-0000A3430000}"/>
    <cellStyle name="9_leertabellen_teil_iii 3 6 2 4 2" xfId="25072" xr:uid="{00000000-0005-0000-0000-0000A4430000}"/>
    <cellStyle name="9_leertabellen_teil_iii 3 6 2 4 2 2" xfId="39387" xr:uid="{00000000-0005-0000-0000-0000A5430000}"/>
    <cellStyle name="9_leertabellen_teil_iii 3 6 2 4 3" xfId="32250" xr:uid="{00000000-0005-0000-0000-0000A6430000}"/>
    <cellStyle name="9_leertabellen_teil_iii 3 7" xfId="13203" xr:uid="{00000000-0005-0000-0000-0000A7430000}"/>
    <cellStyle name="9_leertabellen_teil_iii 3 7 2" xfId="14033" xr:uid="{00000000-0005-0000-0000-0000A8430000}"/>
    <cellStyle name="9_leertabellen_teil_iii 3 7 2 2" xfId="16402" xr:uid="{00000000-0005-0000-0000-0000A9430000}"/>
    <cellStyle name="9_leertabellen_teil_iii 3 7 2 2 2" xfId="23561" xr:uid="{00000000-0005-0000-0000-0000AA430000}"/>
    <cellStyle name="9_leertabellen_teil_iii 3 7 2 2 2 2" xfId="37876" xr:uid="{00000000-0005-0000-0000-0000AB430000}"/>
    <cellStyle name="9_leertabellen_teil_iii 3 7 2 2 3" xfId="30717" xr:uid="{00000000-0005-0000-0000-0000AC430000}"/>
    <cellStyle name="9_leertabellen_teil_iii 3 7 2 3" xfId="18756" xr:uid="{00000000-0005-0000-0000-0000AD430000}"/>
    <cellStyle name="9_leertabellen_teil_iii 3 7 2 3 2" xfId="25893" xr:uid="{00000000-0005-0000-0000-0000AE430000}"/>
    <cellStyle name="9_leertabellen_teil_iii 3 7 2 3 2 2" xfId="40208" xr:uid="{00000000-0005-0000-0000-0000AF430000}"/>
    <cellStyle name="9_leertabellen_teil_iii 3 7 2 3 3" xfId="33071" xr:uid="{00000000-0005-0000-0000-0000B0430000}"/>
    <cellStyle name="9_leertabellen_teil_iii 3 7 2 4" xfId="20116" xr:uid="{00000000-0005-0000-0000-0000B1430000}"/>
    <cellStyle name="9_leertabellen_teil_iii 3 7 2 4 2" xfId="27253" xr:uid="{00000000-0005-0000-0000-0000B2430000}"/>
    <cellStyle name="9_leertabellen_teil_iii 3 7 2 4 2 2" xfId="41568" xr:uid="{00000000-0005-0000-0000-0000B3430000}"/>
    <cellStyle name="9_leertabellen_teil_iii 3 7 2 4 3" xfId="34431" xr:uid="{00000000-0005-0000-0000-0000B4430000}"/>
    <cellStyle name="9_leertabellen_teil_iii 3 7 2 5" xfId="21331" xr:uid="{00000000-0005-0000-0000-0000B5430000}"/>
    <cellStyle name="9_leertabellen_teil_iii 3 7 2 5 2" xfId="35646" xr:uid="{00000000-0005-0000-0000-0000B6430000}"/>
    <cellStyle name="9_leertabellen_teil_iii 3 7 2 6" xfId="28468" xr:uid="{00000000-0005-0000-0000-0000B7430000}"/>
    <cellStyle name="9_leertabellen_teil_iii 3 7 3" xfId="15572" xr:uid="{00000000-0005-0000-0000-0000B8430000}"/>
    <cellStyle name="9_leertabellen_teil_iii 3 7 3 2" xfId="22731" xr:uid="{00000000-0005-0000-0000-0000B9430000}"/>
    <cellStyle name="9_leertabellen_teil_iii 3 7 3 2 2" xfId="37046" xr:uid="{00000000-0005-0000-0000-0000BA430000}"/>
    <cellStyle name="9_leertabellen_teil_iii 3 7 3 3" xfId="29887" xr:uid="{00000000-0005-0000-0000-0000BB430000}"/>
    <cellStyle name="9_leertabellen_teil_iii 3 7 4" xfId="17926" xr:uid="{00000000-0005-0000-0000-0000BC430000}"/>
    <cellStyle name="9_leertabellen_teil_iii 3 7 4 2" xfId="25063" xr:uid="{00000000-0005-0000-0000-0000BD430000}"/>
    <cellStyle name="9_leertabellen_teil_iii 3 7 4 2 2" xfId="39378" xr:uid="{00000000-0005-0000-0000-0000BE430000}"/>
    <cellStyle name="9_leertabellen_teil_iii 3 7 4 3" xfId="32241" xr:uid="{00000000-0005-0000-0000-0000BF430000}"/>
    <cellStyle name="9_leertabellen_teil_iii 4" xfId="1059" xr:uid="{00000000-0005-0000-0000-0000C0430000}"/>
    <cellStyle name="9_leertabellen_teil_iii 4 2" xfId="1060" xr:uid="{00000000-0005-0000-0000-0000C1430000}"/>
    <cellStyle name="9_leertabellen_teil_iii 4 2 2" xfId="13214" xr:uid="{00000000-0005-0000-0000-0000C2430000}"/>
    <cellStyle name="9_leertabellen_teil_iii 4 2 2 2" xfId="14263" xr:uid="{00000000-0005-0000-0000-0000C3430000}"/>
    <cellStyle name="9_leertabellen_teil_iii 4 2 2 2 2" xfId="16632" xr:uid="{00000000-0005-0000-0000-0000C4430000}"/>
    <cellStyle name="9_leertabellen_teil_iii 4 2 2 2 2 2" xfId="23791" xr:uid="{00000000-0005-0000-0000-0000C5430000}"/>
    <cellStyle name="9_leertabellen_teil_iii 4 2 2 2 2 2 2" xfId="38106" xr:uid="{00000000-0005-0000-0000-0000C6430000}"/>
    <cellStyle name="9_leertabellen_teil_iii 4 2 2 2 2 3" xfId="30947" xr:uid="{00000000-0005-0000-0000-0000C7430000}"/>
    <cellStyle name="9_leertabellen_teil_iii 4 2 2 2 3" xfId="18986" xr:uid="{00000000-0005-0000-0000-0000C8430000}"/>
    <cellStyle name="9_leertabellen_teil_iii 4 2 2 2 3 2" xfId="26123" xr:uid="{00000000-0005-0000-0000-0000C9430000}"/>
    <cellStyle name="9_leertabellen_teil_iii 4 2 2 2 3 2 2" xfId="40438" xr:uid="{00000000-0005-0000-0000-0000CA430000}"/>
    <cellStyle name="9_leertabellen_teil_iii 4 2 2 2 3 3" xfId="33301" xr:uid="{00000000-0005-0000-0000-0000CB430000}"/>
    <cellStyle name="9_leertabellen_teil_iii 4 2 2 2 4" xfId="20319" xr:uid="{00000000-0005-0000-0000-0000CC430000}"/>
    <cellStyle name="9_leertabellen_teil_iii 4 2 2 2 4 2" xfId="27456" xr:uid="{00000000-0005-0000-0000-0000CD430000}"/>
    <cellStyle name="9_leertabellen_teil_iii 4 2 2 2 4 2 2" xfId="41771" xr:uid="{00000000-0005-0000-0000-0000CE430000}"/>
    <cellStyle name="9_leertabellen_teil_iii 4 2 2 2 4 3" xfId="34634" xr:uid="{00000000-0005-0000-0000-0000CF430000}"/>
    <cellStyle name="9_leertabellen_teil_iii 4 2 2 2 5" xfId="21534" xr:uid="{00000000-0005-0000-0000-0000D0430000}"/>
    <cellStyle name="9_leertabellen_teil_iii 4 2 2 2 5 2" xfId="35849" xr:uid="{00000000-0005-0000-0000-0000D1430000}"/>
    <cellStyle name="9_leertabellen_teil_iii 4 2 2 2 6" xfId="28671" xr:uid="{00000000-0005-0000-0000-0000D2430000}"/>
    <cellStyle name="9_leertabellen_teil_iii 4 2 2 3" xfId="15583" xr:uid="{00000000-0005-0000-0000-0000D3430000}"/>
    <cellStyle name="9_leertabellen_teil_iii 4 2 2 3 2" xfId="22742" xr:uid="{00000000-0005-0000-0000-0000D4430000}"/>
    <cellStyle name="9_leertabellen_teil_iii 4 2 2 3 2 2" xfId="37057" xr:uid="{00000000-0005-0000-0000-0000D5430000}"/>
    <cellStyle name="9_leertabellen_teil_iii 4 2 2 3 3" xfId="29898" xr:uid="{00000000-0005-0000-0000-0000D6430000}"/>
    <cellStyle name="9_leertabellen_teil_iii 4 2 2 4" xfId="17937" xr:uid="{00000000-0005-0000-0000-0000D7430000}"/>
    <cellStyle name="9_leertabellen_teil_iii 4 2 2 4 2" xfId="25074" xr:uid="{00000000-0005-0000-0000-0000D8430000}"/>
    <cellStyle name="9_leertabellen_teil_iii 4 2 2 4 2 2" xfId="39389" xr:uid="{00000000-0005-0000-0000-0000D9430000}"/>
    <cellStyle name="9_leertabellen_teil_iii 4 2 2 4 3" xfId="32252" xr:uid="{00000000-0005-0000-0000-0000DA430000}"/>
    <cellStyle name="9_leertabellen_teil_iii 4 3" xfId="1061" xr:uid="{00000000-0005-0000-0000-0000DB430000}"/>
    <cellStyle name="9_leertabellen_teil_iii 4 3 2" xfId="13215" xr:uid="{00000000-0005-0000-0000-0000DC430000}"/>
    <cellStyle name="9_leertabellen_teil_iii 4 3 2 2" xfId="13396" xr:uid="{00000000-0005-0000-0000-0000DD430000}"/>
    <cellStyle name="9_leertabellen_teil_iii 4 3 2 2 2" xfId="15765" xr:uid="{00000000-0005-0000-0000-0000DE430000}"/>
    <cellStyle name="9_leertabellen_teil_iii 4 3 2 2 2 2" xfId="22924" xr:uid="{00000000-0005-0000-0000-0000DF430000}"/>
    <cellStyle name="9_leertabellen_teil_iii 4 3 2 2 2 2 2" xfId="37239" xr:uid="{00000000-0005-0000-0000-0000E0430000}"/>
    <cellStyle name="9_leertabellen_teil_iii 4 3 2 2 2 3" xfId="30080" xr:uid="{00000000-0005-0000-0000-0000E1430000}"/>
    <cellStyle name="9_leertabellen_teil_iii 4 3 2 2 3" xfId="18119" xr:uid="{00000000-0005-0000-0000-0000E2430000}"/>
    <cellStyle name="9_leertabellen_teil_iii 4 3 2 2 3 2" xfId="25256" xr:uid="{00000000-0005-0000-0000-0000E3430000}"/>
    <cellStyle name="9_leertabellen_teil_iii 4 3 2 2 3 2 2" xfId="39571" xr:uid="{00000000-0005-0000-0000-0000E4430000}"/>
    <cellStyle name="9_leertabellen_teil_iii 4 3 2 2 3 3" xfId="32434" xr:uid="{00000000-0005-0000-0000-0000E5430000}"/>
    <cellStyle name="9_leertabellen_teil_iii 4 3 2 2 4" xfId="19823" xr:uid="{00000000-0005-0000-0000-0000E6430000}"/>
    <cellStyle name="9_leertabellen_teil_iii 4 3 2 2 4 2" xfId="26960" xr:uid="{00000000-0005-0000-0000-0000E7430000}"/>
    <cellStyle name="9_leertabellen_teil_iii 4 3 2 2 4 2 2" xfId="41275" xr:uid="{00000000-0005-0000-0000-0000E8430000}"/>
    <cellStyle name="9_leertabellen_teil_iii 4 3 2 2 4 3" xfId="34138" xr:uid="{00000000-0005-0000-0000-0000E9430000}"/>
    <cellStyle name="9_leertabellen_teil_iii 4 3 2 2 5" xfId="21038" xr:uid="{00000000-0005-0000-0000-0000EA430000}"/>
    <cellStyle name="9_leertabellen_teil_iii 4 3 2 2 5 2" xfId="35353" xr:uid="{00000000-0005-0000-0000-0000EB430000}"/>
    <cellStyle name="9_leertabellen_teil_iii 4 3 2 2 6" xfId="28175" xr:uid="{00000000-0005-0000-0000-0000EC430000}"/>
    <cellStyle name="9_leertabellen_teil_iii 4 3 2 3" xfId="15584" xr:uid="{00000000-0005-0000-0000-0000ED430000}"/>
    <cellStyle name="9_leertabellen_teil_iii 4 3 2 3 2" xfId="22743" xr:uid="{00000000-0005-0000-0000-0000EE430000}"/>
    <cellStyle name="9_leertabellen_teil_iii 4 3 2 3 2 2" xfId="37058" xr:uid="{00000000-0005-0000-0000-0000EF430000}"/>
    <cellStyle name="9_leertabellen_teil_iii 4 3 2 3 3" xfId="29899" xr:uid="{00000000-0005-0000-0000-0000F0430000}"/>
    <cellStyle name="9_leertabellen_teil_iii 4 3 2 4" xfId="17938" xr:uid="{00000000-0005-0000-0000-0000F1430000}"/>
    <cellStyle name="9_leertabellen_teil_iii 4 3 2 4 2" xfId="25075" xr:uid="{00000000-0005-0000-0000-0000F2430000}"/>
    <cellStyle name="9_leertabellen_teil_iii 4 3 2 4 2 2" xfId="39390" xr:uid="{00000000-0005-0000-0000-0000F3430000}"/>
    <cellStyle name="9_leertabellen_teil_iii 4 3 2 4 3" xfId="32253" xr:uid="{00000000-0005-0000-0000-0000F4430000}"/>
    <cellStyle name="9_leertabellen_teil_iii 4 4" xfId="1062" xr:uid="{00000000-0005-0000-0000-0000F5430000}"/>
    <cellStyle name="9_leertabellen_teil_iii 4 4 2" xfId="13216" xr:uid="{00000000-0005-0000-0000-0000F6430000}"/>
    <cellStyle name="9_leertabellen_teil_iii 4 4 2 2" xfId="14053" xr:uid="{00000000-0005-0000-0000-0000F7430000}"/>
    <cellStyle name="9_leertabellen_teil_iii 4 4 2 2 2" xfId="16422" xr:uid="{00000000-0005-0000-0000-0000F8430000}"/>
    <cellStyle name="9_leertabellen_teil_iii 4 4 2 2 2 2" xfId="23581" xr:uid="{00000000-0005-0000-0000-0000F9430000}"/>
    <cellStyle name="9_leertabellen_teil_iii 4 4 2 2 2 2 2" xfId="37896" xr:uid="{00000000-0005-0000-0000-0000FA430000}"/>
    <cellStyle name="9_leertabellen_teil_iii 4 4 2 2 2 3" xfId="30737" xr:uid="{00000000-0005-0000-0000-0000FB430000}"/>
    <cellStyle name="9_leertabellen_teil_iii 4 4 2 2 3" xfId="18776" xr:uid="{00000000-0005-0000-0000-0000FC430000}"/>
    <cellStyle name="9_leertabellen_teil_iii 4 4 2 2 3 2" xfId="25913" xr:uid="{00000000-0005-0000-0000-0000FD430000}"/>
    <cellStyle name="9_leertabellen_teil_iii 4 4 2 2 3 2 2" xfId="40228" xr:uid="{00000000-0005-0000-0000-0000FE430000}"/>
    <cellStyle name="9_leertabellen_teil_iii 4 4 2 2 3 3" xfId="33091" xr:uid="{00000000-0005-0000-0000-0000FF430000}"/>
    <cellStyle name="9_leertabellen_teil_iii 4 4 2 2 4" xfId="20136" xr:uid="{00000000-0005-0000-0000-000000440000}"/>
    <cellStyle name="9_leertabellen_teil_iii 4 4 2 2 4 2" xfId="27273" xr:uid="{00000000-0005-0000-0000-000001440000}"/>
    <cellStyle name="9_leertabellen_teil_iii 4 4 2 2 4 2 2" xfId="41588" xr:uid="{00000000-0005-0000-0000-000002440000}"/>
    <cellStyle name="9_leertabellen_teil_iii 4 4 2 2 4 3" xfId="34451" xr:uid="{00000000-0005-0000-0000-000003440000}"/>
    <cellStyle name="9_leertabellen_teil_iii 4 4 2 2 5" xfId="21351" xr:uid="{00000000-0005-0000-0000-000004440000}"/>
    <cellStyle name="9_leertabellen_teil_iii 4 4 2 2 5 2" xfId="35666" xr:uid="{00000000-0005-0000-0000-000005440000}"/>
    <cellStyle name="9_leertabellen_teil_iii 4 4 2 2 6" xfId="28488" xr:uid="{00000000-0005-0000-0000-000006440000}"/>
    <cellStyle name="9_leertabellen_teil_iii 4 4 2 3" xfId="15585" xr:uid="{00000000-0005-0000-0000-000007440000}"/>
    <cellStyle name="9_leertabellen_teil_iii 4 4 2 3 2" xfId="22744" xr:uid="{00000000-0005-0000-0000-000008440000}"/>
    <cellStyle name="9_leertabellen_teil_iii 4 4 2 3 2 2" xfId="37059" xr:uid="{00000000-0005-0000-0000-000009440000}"/>
    <cellStyle name="9_leertabellen_teil_iii 4 4 2 3 3" xfId="29900" xr:uid="{00000000-0005-0000-0000-00000A440000}"/>
    <cellStyle name="9_leertabellen_teil_iii 4 4 2 4" xfId="17939" xr:uid="{00000000-0005-0000-0000-00000B440000}"/>
    <cellStyle name="9_leertabellen_teil_iii 4 4 2 4 2" xfId="25076" xr:uid="{00000000-0005-0000-0000-00000C440000}"/>
    <cellStyle name="9_leertabellen_teil_iii 4 4 2 4 2 2" xfId="39391" xr:uid="{00000000-0005-0000-0000-00000D440000}"/>
    <cellStyle name="9_leertabellen_teil_iii 4 4 2 4 3" xfId="32254" xr:uid="{00000000-0005-0000-0000-00000E440000}"/>
    <cellStyle name="9_leertabellen_teil_iii 4 5" xfId="1063" xr:uid="{00000000-0005-0000-0000-00000F440000}"/>
    <cellStyle name="9_leertabellen_teil_iii 4 5 2" xfId="13217" xr:uid="{00000000-0005-0000-0000-000010440000}"/>
    <cellStyle name="9_leertabellen_teil_iii 4 5 2 2" xfId="14264" xr:uid="{00000000-0005-0000-0000-000011440000}"/>
    <cellStyle name="9_leertabellen_teil_iii 4 5 2 2 2" xfId="16633" xr:uid="{00000000-0005-0000-0000-000012440000}"/>
    <cellStyle name="9_leertabellen_teil_iii 4 5 2 2 2 2" xfId="23792" xr:uid="{00000000-0005-0000-0000-000013440000}"/>
    <cellStyle name="9_leertabellen_teil_iii 4 5 2 2 2 2 2" xfId="38107" xr:uid="{00000000-0005-0000-0000-000014440000}"/>
    <cellStyle name="9_leertabellen_teil_iii 4 5 2 2 2 3" xfId="30948" xr:uid="{00000000-0005-0000-0000-000015440000}"/>
    <cellStyle name="9_leertabellen_teil_iii 4 5 2 2 3" xfId="18987" xr:uid="{00000000-0005-0000-0000-000016440000}"/>
    <cellStyle name="9_leertabellen_teil_iii 4 5 2 2 3 2" xfId="26124" xr:uid="{00000000-0005-0000-0000-000017440000}"/>
    <cellStyle name="9_leertabellen_teil_iii 4 5 2 2 3 2 2" xfId="40439" xr:uid="{00000000-0005-0000-0000-000018440000}"/>
    <cellStyle name="9_leertabellen_teil_iii 4 5 2 2 3 3" xfId="33302" xr:uid="{00000000-0005-0000-0000-000019440000}"/>
    <cellStyle name="9_leertabellen_teil_iii 4 5 2 2 4" xfId="20320" xr:uid="{00000000-0005-0000-0000-00001A440000}"/>
    <cellStyle name="9_leertabellen_teil_iii 4 5 2 2 4 2" xfId="27457" xr:uid="{00000000-0005-0000-0000-00001B440000}"/>
    <cellStyle name="9_leertabellen_teil_iii 4 5 2 2 4 2 2" xfId="41772" xr:uid="{00000000-0005-0000-0000-00001C440000}"/>
    <cellStyle name="9_leertabellen_teil_iii 4 5 2 2 4 3" xfId="34635" xr:uid="{00000000-0005-0000-0000-00001D440000}"/>
    <cellStyle name="9_leertabellen_teil_iii 4 5 2 2 5" xfId="21535" xr:uid="{00000000-0005-0000-0000-00001E440000}"/>
    <cellStyle name="9_leertabellen_teil_iii 4 5 2 2 5 2" xfId="35850" xr:uid="{00000000-0005-0000-0000-00001F440000}"/>
    <cellStyle name="9_leertabellen_teil_iii 4 5 2 2 6" xfId="28672" xr:uid="{00000000-0005-0000-0000-000020440000}"/>
    <cellStyle name="9_leertabellen_teil_iii 4 5 2 3" xfId="15586" xr:uid="{00000000-0005-0000-0000-000021440000}"/>
    <cellStyle name="9_leertabellen_teil_iii 4 5 2 3 2" xfId="22745" xr:uid="{00000000-0005-0000-0000-000022440000}"/>
    <cellStyle name="9_leertabellen_teil_iii 4 5 2 3 2 2" xfId="37060" xr:uid="{00000000-0005-0000-0000-000023440000}"/>
    <cellStyle name="9_leertabellen_teil_iii 4 5 2 3 3" xfId="29901" xr:uid="{00000000-0005-0000-0000-000024440000}"/>
    <cellStyle name="9_leertabellen_teil_iii 4 5 2 4" xfId="17940" xr:uid="{00000000-0005-0000-0000-000025440000}"/>
    <cellStyle name="9_leertabellen_teil_iii 4 5 2 4 2" xfId="25077" xr:uid="{00000000-0005-0000-0000-000026440000}"/>
    <cellStyle name="9_leertabellen_teil_iii 4 5 2 4 2 2" xfId="39392" xr:uid="{00000000-0005-0000-0000-000027440000}"/>
    <cellStyle name="9_leertabellen_teil_iii 4 5 2 4 3" xfId="32255" xr:uid="{00000000-0005-0000-0000-000028440000}"/>
    <cellStyle name="9_leertabellen_teil_iii 4 6" xfId="13213" xr:uid="{00000000-0005-0000-0000-000029440000}"/>
    <cellStyle name="9_leertabellen_teil_iii 4 6 2" xfId="14052" xr:uid="{00000000-0005-0000-0000-00002A440000}"/>
    <cellStyle name="9_leertabellen_teil_iii 4 6 2 2" xfId="16421" xr:uid="{00000000-0005-0000-0000-00002B440000}"/>
    <cellStyle name="9_leertabellen_teil_iii 4 6 2 2 2" xfId="23580" xr:uid="{00000000-0005-0000-0000-00002C440000}"/>
    <cellStyle name="9_leertabellen_teil_iii 4 6 2 2 2 2" xfId="37895" xr:uid="{00000000-0005-0000-0000-00002D440000}"/>
    <cellStyle name="9_leertabellen_teil_iii 4 6 2 2 3" xfId="30736" xr:uid="{00000000-0005-0000-0000-00002E440000}"/>
    <cellStyle name="9_leertabellen_teil_iii 4 6 2 3" xfId="18775" xr:uid="{00000000-0005-0000-0000-00002F440000}"/>
    <cellStyle name="9_leertabellen_teil_iii 4 6 2 3 2" xfId="25912" xr:uid="{00000000-0005-0000-0000-000030440000}"/>
    <cellStyle name="9_leertabellen_teil_iii 4 6 2 3 2 2" xfId="40227" xr:uid="{00000000-0005-0000-0000-000031440000}"/>
    <cellStyle name="9_leertabellen_teil_iii 4 6 2 3 3" xfId="33090" xr:uid="{00000000-0005-0000-0000-000032440000}"/>
    <cellStyle name="9_leertabellen_teil_iii 4 6 2 4" xfId="20135" xr:uid="{00000000-0005-0000-0000-000033440000}"/>
    <cellStyle name="9_leertabellen_teil_iii 4 6 2 4 2" xfId="27272" xr:uid="{00000000-0005-0000-0000-000034440000}"/>
    <cellStyle name="9_leertabellen_teil_iii 4 6 2 4 2 2" xfId="41587" xr:uid="{00000000-0005-0000-0000-000035440000}"/>
    <cellStyle name="9_leertabellen_teil_iii 4 6 2 4 3" xfId="34450" xr:uid="{00000000-0005-0000-0000-000036440000}"/>
    <cellStyle name="9_leertabellen_teil_iii 4 6 2 5" xfId="21350" xr:uid="{00000000-0005-0000-0000-000037440000}"/>
    <cellStyle name="9_leertabellen_teil_iii 4 6 2 5 2" xfId="35665" xr:uid="{00000000-0005-0000-0000-000038440000}"/>
    <cellStyle name="9_leertabellen_teil_iii 4 6 2 6" xfId="28487" xr:uid="{00000000-0005-0000-0000-000039440000}"/>
    <cellStyle name="9_leertabellen_teil_iii 4 6 3" xfId="15582" xr:uid="{00000000-0005-0000-0000-00003A440000}"/>
    <cellStyle name="9_leertabellen_teil_iii 4 6 3 2" xfId="22741" xr:uid="{00000000-0005-0000-0000-00003B440000}"/>
    <cellStyle name="9_leertabellen_teil_iii 4 6 3 2 2" xfId="37056" xr:uid="{00000000-0005-0000-0000-00003C440000}"/>
    <cellStyle name="9_leertabellen_teil_iii 4 6 3 3" xfId="29897" xr:uid="{00000000-0005-0000-0000-00003D440000}"/>
    <cellStyle name="9_leertabellen_teil_iii 4 6 4" xfId="17936" xr:uid="{00000000-0005-0000-0000-00003E440000}"/>
    <cellStyle name="9_leertabellen_teil_iii 4 6 4 2" xfId="25073" xr:uid="{00000000-0005-0000-0000-00003F440000}"/>
    <cellStyle name="9_leertabellen_teil_iii 4 6 4 2 2" xfId="39388" xr:uid="{00000000-0005-0000-0000-000040440000}"/>
    <cellStyle name="9_leertabellen_teil_iii 4 6 4 3" xfId="32251" xr:uid="{00000000-0005-0000-0000-000041440000}"/>
    <cellStyle name="9_leertabellen_teil_iii 5" xfId="1064" xr:uid="{00000000-0005-0000-0000-000042440000}"/>
    <cellStyle name="9_leertabellen_teil_iii 5 2" xfId="13218" xr:uid="{00000000-0005-0000-0000-000043440000}"/>
    <cellStyle name="9_leertabellen_teil_iii 5 2 2" xfId="13397" xr:uid="{00000000-0005-0000-0000-000044440000}"/>
    <cellStyle name="9_leertabellen_teil_iii 5 2 2 2" xfId="15766" xr:uid="{00000000-0005-0000-0000-000045440000}"/>
    <cellStyle name="9_leertabellen_teil_iii 5 2 2 2 2" xfId="22925" xr:uid="{00000000-0005-0000-0000-000046440000}"/>
    <cellStyle name="9_leertabellen_teil_iii 5 2 2 2 2 2" xfId="37240" xr:uid="{00000000-0005-0000-0000-000047440000}"/>
    <cellStyle name="9_leertabellen_teil_iii 5 2 2 2 3" xfId="30081" xr:uid="{00000000-0005-0000-0000-000048440000}"/>
    <cellStyle name="9_leertabellen_teil_iii 5 2 2 3" xfId="18120" xr:uid="{00000000-0005-0000-0000-000049440000}"/>
    <cellStyle name="9_leertabellen_teil_iii 5 2 2 3 2" xfId="25257" xr:uid="{00000000-0005-0000-0000-00004A440000}"/>
    <cellStyle name="9_leertabellen_teil_iii 5 2 2 3 2 2" xfId="39572" xr:uid="{00000000-0005-0000-0000-00004B440000}"/>
    <cellStyle name="9_leertabellen_teil_iii 5 2 2 3 3" xfId="32435" xr:uid="{00000000-0005-0000-0000-00004C440000}"/>
    <cellStyle name="9_leertabellen_teil_iii 5 2 2 4" xfId="19824" xr:uid="{00000000-0005-0000-0000-00004D440000}"/>
    <cellStyle name="9_leertabellen_teil_iii 5 2 2 4 2" xfId="26961" xr:uid="{00000000-0005-0000-0000-00004E440000}"/>
    <cellStyle name="9_leertabellen_teil_iii 5 2 2 4 2 2" xfId="41276" xr:uid="{00000000-0005-0000-0000-00004F440000}"/>
    <cellStyle name="9_leertabellen_teil_iii 5 2 2 4 3" xfId="34139" xr:uid="{00000000-0005-0000-0000-000050440000}"/>
    <cellStyle name="9_leertabellen_teil_iii 5 2 2 5" xfId="21039" xr:uid="{00000000-0005-0000-0000-000051440000}"/>
    <cellStyle name="9_leertabellen_teil_iii 5 2 2 5 2" xfId="35354" xr:uid="{00000000-0005-0000-0000-000052440000}"/>
    <cellStyle name="9_leertabellen_teil_iii 5 2 2 6" xfId="28176" xr:uid="{00000000-0005-0000-0000-000053440000}"/>
    <cellStyle name="9_leertabellen_teil_iii 5 2 3" xfId="15587" xr:uid="{00000000-0005-0000-0000-000054440000}"/>
    <cellStyle name="9_leertabellen_teil_iii 5 2 3 2" xfId="22746" xr:uid="{00000000-0005-0000-0000-000055440000}"/>
    <cellStyle name="9_leertabellen_teil_iii 5 2 3 2 2" xfId="37061" xr:uid="{00000000-0005-0000-0000-000056440000}"/>
    <cellStyle name="9_leertabellen_teil_iii 5 2 3 3" xfId="29902" xr:uid="{00000000-0005-0000-0000-000057440000}"/>
    <cellStyle name="9_leertabellen_teil_iii 5 2 4" xfId="17941" xr:uid="{00000000-0005-0000-0000-000058440000}"/>
    <cellStyle name="9_leertabellen_teil_iii 5 2 4 2" xfId="25078" xr:uid="{00000000-0005-0000-0000-000059440000}"/>
    <cellStyle name="9_leertabellen_teil_iii 5 2 4 2 2" xfId="39393" xr:uid="{00000000-0005-0000-0000-00005A440000}"/>
    <cellStyle name="9_leertabellen_teil_iii 5 2 4 3" xfId="32256" xr:uid="{00000000-0005-0000-0000-00005B440000}"/>
    <cellStyle name="9_leertabellen_teil_iii 6" xfId="1065" xr:uid="{00000000-0005-0000-0000-00005C440000}"/>
    <cellStyle name="9_leertabellen_teil_iii 6 2" xfId="13219" xr:uid="{00000000-0005-0000-0000-00005D440000}"/>
    <cellStyle name="9_leertabellen_teil_iii 6 2 2" xfId="14265" xr:uid="{00000000-0005-0000-0000-00005E440000}"/>
    <cellStyle name="9_leertabellen_teil_iii 6 2 2 2" xfId="16634" xr:uid="{00000000-0005-0000-0000-00005F440000}"/>
    <cellStyle name="9_leertabellen_teil_iii 6 2 2 2 2" xfId="23793" xr:uid="{00000000-0005-0000-0000-000060440000}"/>
    <cellStyle name="9_leertabellen_teil_iii 6 2 2 2 2 2" xfId="38108" xr:uid="{00000000-0005-0000-0000-000061440000}"/>
    <cellStyle name="9_leertabellen_teil_iii 6 2 2 2 3" xfId="30949" xr:uid="{00000000-0005-0000-0000-000062440000}"/>
    <cellStyle name="9_leertabellen_teil_iii 6 2 2 3" xfId="18988" xr:uid="{00000000-0005-0000-0000-000063440000}"/>
    <cellStyle name="9_leertabellen_teil_iii 6 2 2 3 2" xfId="26125" xr:uid="{00000000-0005-0000-0000-000064440000}"/>
    <cellStyle name="9_leertabellen_teil_iii 6 2 2 3 2 2" xfId="40440" xr:uid="{00000000-0005-0000-0000-000065440000}"/>
    <cellStyle name="9_leertabellen_teil_iii 6 2 2 3 3" xfId="33303" xr:uid="{00000000-0005-0000-0000-000066440000}"/>
    <cellStyle name="9_leertabellen_teil_iii 6 2 2 4" xfId="20321" xr:uid="{00000000-0005-0000-0000-000067440000}"/>
    <cellStyle name="9_leertabellen_teil_iii 6 2 2 4 2" xfId="27458" xr:uid="{00000000-0005-0000-0000-000068440000}"/>
    <cellStyle name="9_leertabellen_teil_iii 6 2 2 4 2 2" xfId="41773" xr:uid="{00000000-0005-0000-0000-000069440000}"/>
    <cellStyle name="9_leertabellen_teil_iii 6 2 2 4 3" xfId="34636" xr:uid="{00000000-0005-0000-0000-00006A440000}"/>
    <cellStyle name="9_leertabellen_teil_iii 6 2 2 5" xfId="21536" xr:uid="{00000000-0005-0000-0000-00006B440000}"/>
    <cellStyle name="9_leertabellen_teil_iii 6 2 2 5 2" xfId="35851" xr:uid="{00000000-0005-0000-0000-00006C440000}"/>
    <cellStyle name="9_leertabellen_teil_iii 6 2 2 6" xfId="28673" xr:uid="{00000000-0005-0000-0000-00006D440000}"/>
    <cellStyle name="9_leertabellen_teil_iii 6 2 3" xfId="15588" xr:uid="{00000000-0005-0000-0000-00006E440000}"/>
    <cellStyle name="9_leertabellen_teil_iii 6 2 3 2" xfId="22747" xr:uid="{00000000-0005-0000-0000-00006F440000}"/>
    <cellStyle name="9_leertabellen_teil_iii 6 2 3 2 2" xfId="37062" xr:uid="{00000000-0005-0000-0000-000070440000}"/>
    <cellStyle name="9_leertabellen_teil_iii 6 2 3 3" xfId="29903" xr:uid="{00000000-0005-0000-0000-000071440000}"/>
    <cellStyle name="9_leertabellen_teil_iii 6 2 4" xfId="17942" xr:uid="{00000000-0005-0000-0000-000072440000}"/>
    <cellStyle name="9_leertabellen_teil_iii 6 2 4 2" xfId="25079" xr:uid="{00000000-0005-0000-0000-000073440000}"/>
    <cellStyle name="9_leertabellen_teil_iii 6 2 4 2 2" xfId="39394" xr:uid="{00000000-0005-0000-0000-000074440000}"/>
    <cellStyle name="9_leertabellen_teil_iii 6 2 4 3" xfId="32257" xr:uid="{00000000-0005-0000-0000-000075440000}"/>
    <cellStyle name="9_leertabellen_teil_iii 7" xfId="1066" xr:uid="{00000000-0005-0000-0000-000076440000}"/>
    <cellStyle name="9_leertabellen_teil_iii 7 2" xfId="13220" xr:uid="{00000000-0005-0000-0000-000077440000}"/>
    <cellStyle name="9_leertabellen_teil_iii 7 2 2" xfId="14110" xr:uid="{00000000-0005-0000-0000-000078440000}"/>
    <cellStyle name="9_leertabellen_teil_iii 7 2 2 2" xfId="16479" xr:uid="{00000000-0005-0000-0000-000079440000}"/>
    <cellStyle name="9_leertabellen_teil_iii 7 2 2 2 2" xfId="23638" xr:uid="{00000000-0005-0000-0000-00007A440000}"/>
    <cellStyle name="9_leertabellen_teil_iii 7 2 2 2 2 2" xfId="37953" xr:uid="{00000000-0005-0000-0000-00007B440000}"/>
    <cellStyle name="9_leertabellen_teil_iii 7 2 2 2 3" xfId="30794" xr:uid="{00000000-0005-0000-0000-00007C440000}"/>
    <cellStyle name="9_leertabellen_teil_iii 7 2 2 3" xfId="18833" xr:uid="{00000000-0005-0000-0000-00007D440000}"/>
    <cellStyle name="9_leertabellen_teil_iii 7 2 2 3 2" xfId="25970" xr:uid="{00000000-0005-0000-0000-00007E440000}"/>
    <cellStyle name="9_leertabellen_teil_iii 7 2 2 3 2 2" xfId="40285" xr:uid="{00000000-0005-0000-0000-00007F440000}"/>
    <cellStyle name="9_leertabellen_teil_iii 7 2 2 3 3" xfId="33148" xr:uid="{00000000-0005-0000-0000-000080440000}"/>
    <cellStyle name="9_leertabellen_teil_iii 7 2 2 4" xfId="20170" xr:uid="{00000000-0005-0000-0000-000081440000}"/>
    <cellStyle name="9_leertabellen_teil_iii 7 2 2 4 2" xfId="27307" xr:uid="{00000000-0005-0000-0000-000082440000}"/>
    <cellStyle name="9_leertabellen_teil_iii 7 2 2 4 2 2" xfId="41622" xr:uid="{00000000-0005-0000-0000-000083440000}"/>
    <cellStyle name="9_leertabellen_teil_iii 7 2 2 4 3" xfId="34485" xr:uid="{00000000-0005-0000-0000-000084440000}"/>
    <cellStyle name="9_leertabellen_teil_iii 7 2 2 5" xfId="21385" xr:uid="{00000000-0005-0000-0000-000085440000}"/>
    <cellStyle name="9_leertabellen_teil_iii 7 2 2 5 2" xfId="35700" xr:uid="{00000000-0005-0000-0000-000086440000}"/>
    <cellStyle name="9_leertabellen_teil_iii 7 2 2 6" xfId="28522" xr:uid="{00000000-0005-0000-0000-000087440000}"/>
    <cellStyle name="9_leertabellen_teil_iii 7 2 3" xfId="15589" xr:uid="{00000000-0005-0000-0000-000088440000}"/>
    <cellStyle name="9_leertabellen_teil_iii 7 2 3 2" xfId="22748" xr:uid="{00000000-0005-0000-0000-000089440000}"/>
    <cellStyle name="9_leertabellen_teil_iii 7 2 3 2 2" xfId="37063" xr:uid="{00000000-0005-0000-0000-00008A440000}"/>
    <cellStyle name="9_leertabellen_teil_iii 7 2 3 3" xfId="29904" xr:uid="{00000000-0005-0000-0000-00008B440000}"/>
    <cellStyle name="9_leertabellen_teil_iii 7 2 4" xfId="17943" xr:uid="{00000000-0005-0000-0000-00008C440000}"/>
    <cellStyle name="9_leertabellen_teil_iii 7 2 4 2" xfId="25080" xr:uid="{00000000-0005-0000-0000-00008D440000}"/>
    <cellStyle name="9_leertabellen_teil_iii 7 2 4 2 2" xfId="39395" xr:uid="{00000000-0005-0000-0000-00008E440000}"/>
    <cellStyle name="9_leertabellen_teil_iii 7 2 4 3" xfId="32258" xr:uid="{00000000-0005-0000-0000-00008F440000}"/>
    <cellStyle name="9_leertabellen_teil_iii 8" xfId="1067" xr:uid="{00000000-0005-0000-0000-000090440000}"/>
    <cellStyle name="9_leertabellen_teil_iii 8 2" xfId="13221" xr:uid="{00000000-0005-0000-0000-000091440000}"/>
    <cellStyle name="9_leertabellen_teil_iii 8 2 2" xfId="13735" xr:uid="{00000000-0005-0000-0000-000092440000}"/>
    <cellStyle name="9_leertabellen_teil_iii 8 2 2 2" xfId="16104" xr:uid="{00000000-0005-0000-0000-000093440000}"/>
    <cellStyle name="9_leertabellen_teil_iii 8 2 2 2 2" xfId="23263" xr:uid="{00000000-0005-0000-0000-000094440000}"/>
    <cellStyle name="9_leertabellen_teil_iii 8 2 2 2 2 2" xfId="37578" xr:uid="{00000000-0005-0000-0000-000095440000}"/>
    <cellStyle name="9_leertabellen_teil_iii 8 2 2 2 3" xfId="30419" xr:uid="{00000000-0005-0000-0000-000096440000}"/>
    <cellStyle name="9_leertabellen_teil_iii 8 2 2 3" xfId="18458" xr:uid="{00000000-0005-0000-0000-000097440000}"/>
    <cellStyle name="9_leertabellen_teil_iii 8 2 2 3 2" xfId="25595" xr:uid="{00000000-0005-0000-0000-000098440000}"/>
    <cellStyle name="9_leertabellen_teil_iii 8 2 2 3 2 2" xfId="39910" xr:uid="{00000000-0005-0000-0000-000099440000}"/>
    <cellStyle name="9_leertabellen_teil_iii 8 2 2 3 3" xfId="32773" xr:uid="{00000000-0005-0000-0000-00009A440000}"/>
    <cellStyle name="9_leertabellen_teil_iii 8 2 2 4" xfId="19984" xr:uid="{00000000-0005-0000-0000-00009B440000}"/>
    <cellStyle name="9_leertabellen_teil_iii 8 2 2 4 2" xfId="27121" xr:uid="{00000000-0005-0000-0000-00009C440000}"/>
    <cellStyle name="9_leertabellen_teil_iii 8 2 2 4 2 2" xfId="41436" xr:uid="{00000000-0005-0000-0000-00009D440000}"/>
    <cellStyle name="9_leertabellen_teil_iii 8 2 2 4 3" xfId="34299" xr:uid="{00000000-0005-0000-0000-00009E440000}"/>
    <cellStyle name="9_leertabellen_teil_iii 8 2 2 5" xfId="21199" xr:uid="{00000000-0005-0000-0000-00009F440000}"/>
    <cellStyle name="9_leertabellen_teil_iii 8 2 2 5 2" xfId="35514" xr:uid="{00000000-0005-0000-0000-0000A0440000}"/>
    <cellStyle name="9_leertabellen_teil_iii 8 2 2 6" xfId="28336" xr:uid="{00000000-0005-0000-0000-0000A1440000}"/>
    <cellStyle name="9_leertabellen_teil_iii 8 2 3" xfId="15590" xr:uid="{00000000-0005-0000-0000-0000A2440000}"/>
    <cellStyle name="9_leertabellen_teil_iii 8 2 3 2" xfId="22749" xr:uid="{00000000-0005-0000-0000-0000A3440000}"/>
    <cellStyle name="9_leertabellen_teil_iii 8 2 3 2 2" xfId="37064" xr:uid="{00000000-0005-0000-0000-0000A4440000}"/>
    <cellStyle name="9_leertabellen_teil_iii 8 2 3 3" xfId="29905" xr:uid="{00000000-0005-0000-0000-0000A5440000}"/>
    <cellStyle name="9_leertabellen_teil_iii 8 2 4" xfId="17944" xr:uid="{00000000-0005-0000-0000-0000A6440000}"/>
    <cellStyle name="9_leertabellen_teil_iii 8 2 4 2" xfId="25081" xr:uid="{00000000-0005-0000-0000-0000A7440000}"/>
    <cellStyle name="9_leertabellen_teil_iii 8 2 4 2 2" xfId="39396" xr:uid="{00000000-0005-0000-0000-0000A8440000}"/>
    <cellStyle name="9_leertabellen_teil_iii 8 2 4 3" xfId="32259" xr:uid="{00000000-0005-0000-0000-0000A9440000}"/>
    <cellStyle name="9_leertabellen_teil_iii 9" xfId="13192" xr:uid="{00000000-0005-0000-0000-0000AA440000}"/>
    <cellStyle name="9_leertabellen_teil_iii 9 2" xfId="13664" xr:uid="{00000000-0005-0000-0000-0000AB440000}"/>
    <cellStyle name="9_leertabellen_teil_iii 9 2 2" xfId="16033" xr:uid="{00000000-0005-0000-0000-0000AC440000}"/>
    <cellStyle name="9_leertabellen_teil_iii 9 2 2 2" xfId="23192" xr:uid="{00000000-0005-0000-0000-0000AD440000}"/>
    <cellStyle name="9_leertabellen_teil_iii 9 2 2 2 2" xfId="37507" xr:uid="{00000000-0005-0000-0000-0000AE440000}"/>
    <cellStyle name="9_leertabellen_teil_iii 9 2 2 3" xfId="30348" xr:uid="{00000000-0005-0000-0000-0000AF440000}"/>
    <cellStyle name="9_leertabellen_teil_iii 9 2 3" xfId="18387" xr:uid="{00000000-0005-0000-0000-0000B0440000}"/>
    <cellStyle name="9_leertabellen_teil_iii 9 2 3 2" xfId="25524" xr:uid="{00000000-0005-0000-0000-0000B1440000}"/>
    <cellStyle name="9_leertabellen_teil_iii 9 2 3 2 2" xfId="39839" xr:uid="{00000000-0005-0000-0000-0000B2440000}"/>
    <cellStyle name="9_leertabellen_teil_iii 9 2 3 3" xfId="32702" xr:uid="{00000000-0005-0000-0000-0000B3440000}"/>
    <cellStyle name="9_leertabellen_teil_iii 9 2 4" xfId="19913" xr:uid="{00000000-0005-0000-0000-0000B4440000}"/>
    <cellStyle name="9_leertabellen_teil_iii 9 2 4 2" xfId="27050" xr:uid="{00000000-0005-0000-0000-0000B5440000}"/>
    <cellStyle name="9_leertabellen_teil_iii 9 2 4 2 2" xfId="41365" xr:uid="{00000000-0005-0000-0000-0000B6440000}"/>
    <cellStyle name="9_leertabellen_teil_iii 9 2 4 3" xfId="34228" xr:uid="{00000000-0005-0000-0000-0000B7440000}"/>
    <cellStyle name="9_leertabellen_teil_iii 9 2 5" xfId="21128" xr:uid="{00000000-0005-0000-0000-0000B8440000}"/>
    <cellStyle name="9_leertabellen_teil_iii 9 2 5 2" xfId="35443" xr:uid="{00000000-0005-0000-0000-0000B9440000}"/>
    <cellStyle name="9_leertabellen_teil_iii 9 2 6" xfId="28265" xr:uid="{00000000-0005-0000-0000-0000BA440000}"/>
    <cellStyle name="9_leertabellen_teil_iii 9 3" xfId="15561" xr:uid="{00000000-0005-0000-0000-0000BB440000}"/>
    <cellStyle name="9_leertabellen_teil_iii 9 3 2" xfId="22720" xr:uid="{00000000-0005-0000-0000-0000BC440000}"/>
    <cellStyle name="9_leertabellen_teil_iii 9 3 2 2" xfId="37035" xr:uid="{00000000-0005-0000-0000-0000BD440000}"/>
    <cellStyle name="9_leertabellen_teil_iii 9 3 3" xfId="29876" xr:uid="{00000000-0005-0000-0000-0000BE440000}"/>
    <cellStyle name="9_leertabellen_teil_iii 9 4" xfId="17915" xr:uid="{00000000-0005-0000-0000-0000BF440000}"/>
    <cellStyle name="9_leertabellen_teil_iii 9 4 2" xfId="25052" xr:uid="{00000000-0005-0000-0000-0000C0440000}"/>
    <cellStyle name="9_leertabellen_teil_iii 9 4 2 2" xfId="39367" xr:uid="{00000000-0005-0000-0000-0000C1440000}"/>
    <cellStyle name="9_leertabellen_teil_iii 9 4 3" xfId="32230" xr:uid="{00000000-0005-0000-0000-0000C2440000}"/>
    <cellStyle name="9_Merkmalsuebersicht_neu" xfId="250" xr:uid="{00000000-0005-0000-0000-0000C3440000}"/>
    <cellStyle name="9_Merkmalsuebersicht_neu 2" xfId="1068" xr:uid="{00000000-0005-0000-0000-0000C4440000}"/>
    <cellStyle name="9_Merkmalsuebersicht_neu 2 2" xfId="1069" xr:uid="{00000000-0005-0000-0000-0000C5440000}"/>
    <cellStyle name="9_Merkmalsuebersicht_neu 2 2 2" xfId="1070" xr:uid="{00000000-0005-0000-0000-0000C6440000}"/>
    <cellStyle name="9_Merkmalsuebersicht_neu 2 2 2 2" xfId="13225" xr:uid="{00000000-0005-0000-0000-0000C7440000}"/>
    <cellStyle name="9_Merkmalsuebersicht_neu 2 2 2 2 2" xfId="13427" xr:uid="{00000000-0005-0000-0000-0000C8440000}"/>
    <cellStyle name="9_Merkmalsuebersicht_neu 2 2 2 2 2 2" xfId="15796" xr:uid="{00000000-0005-0000-0000-0000C9440000}"/>
    <cellStyle name="9_Merkmalsuebersicht_neu 2 2 2 2 2 2 2" xfId="22955" xr:uid="{00000000-0005-0000-0000-0000CA440000}"/>
    <cellStyle name="9_Merkmalsuebersicht_neu 2 2 2 2 2 2 2 2" xfId="37270" xr:uid="{00000000-0005-0000-0000-0000CB440000}"/>
    <cellStyle name="9_Merkmalsuebersicht_neu 2 2 2 2 2 2 3" xfId="30111" xr:uid="{00000000-0005-0000-0000-0000CC440000}"/>
    <cellStyle name="9_Merkmalsuebersicht_neu 2 2 2 2 2 3" xfId="18150" xr:uid="{00000000-0005-0000-0000-0000CD440000}"/>
    <cellStyle name="9_Merkmalsuebersicht_neu 2 2 2 2 2 3 2" xfId="25287" xr:uid="{00000000-0005-0000-0000-0000CE440000}"/>
    <cellStyle name="9_Merkmalsuebersicht_neu 2 2 2 2 2 3 2 2" xfId="39602" xr:uid="{00000000-0005-0000-0000-0000CF440000}"/>
    <cellStyle name="9_Merkmalsuebersicht_neu 2 2 2 2 2 3 3" xfId="32465" xr:uid="{00000000-0005-0000-0000-0000D0440000}"/>
    <cellStyle name="9_Merkmalsuebersicht_neu 2 2 2 2 2 4" xfId="19854" xr:uid="{00000000-0005-0000-0000-0000D1440000}"/>
    <cellStyle name="9_Merkmalsuebersicht_neu 2 2 2 2 2 4 2" xfId="26991" xr:uid="{00000000-0005-0000-0000-0000D2440000}"/>
    <cellStyle name="9_Merkmalsuebersicht_neu 2 2 2 2 2 4 2 2" xfId="41306" xr:uid="{00000000-0005-0000-0000-0000D3440000}"/>
    <cellStyle name="9_Merkmalsuebersicht_neu 2 2 2 2 2 4 3" xfId="34169" xr:uid="{00000000-0005-0000-0000-0000D4440000}"/>
    <cellStyle name="9_Merkmalsuebersicht_neu 2 2 2 2 2 5" xfId="21069" xr:uid="{00000000-0005-0000-0000-0000D5440000}"/>
    <cellStyle name="9_Merkmalsuebersicht_neu 2 2 2 2 2 5 2" xfId="35384" xr:uid="{00000000-0005-0000-0000-0000D6440000}"/>
    <cellStyle name="9_Merkmalsuebersicht_neu 2 2 2 2 2 6" xfId="28206" xr:uid="{00000000-0005-0000-0000-0000D7440000}"/>
    <cellStyle name="9_Merkmalsuebersicht_neu 2 2 2 2 3" xfId="15594" xr:uid="{00000000-0005-0000-0000-0000D8440000}"/>
    <cellStyle name="9_Merkmalsuebersicht_neu 2 2 2 2 3 2" xfId="22753" xr:uid="{00000000-0005-0000-0000-0000D9440000}"/>
    <cellStyle name="9_Merkmalsuebersicht_neu 2 2 2 2 3 2 2" xfId="37068" xr:uid="{00000000-0005-0000-0000-0000DA440000}"/>
    <cellStyle name="9_Merkmalsuebersicht_neu 2 2 2 2 3 3" xfId="29909" xr:uid="{00000000-0005-0000-0000-0000DB440000}"/>
    <cellStyle name="9_Merkmalsuebersicht_neu 2 2 2 2 4" xfId="17948" xr:uid="{00000000-0005-0000-0000-0000DC440000}"/>
    <cellStyle name="9_Merkmalsuebersicht_neu 2 2 2 2 4 2" xfId="25085" xr:uid="{00000000-0005-0000-0000-0000DD440000}"/>
    <cellStyle name="9_Merkmalsuebersicht_neu 2 2 2 2 4 2 2" xfId="39400" xr:uid="{00000000-0005-0000-0000-0000DE440000}"/>
    <cellStyle name="9_Merkmalsuebersicht_neu 2 2 2 2 4 3" xfId="32263" xr:uid="{00000000-0005-0000-0000-0000DF440000}"/>
    <cellStyle name="9_Merkmalsuebersicht_neu 2 2 3" xfId="1071" xr:uid="{00000000-0005-0000-0000-0000E0440000}"/>
    <cellStyle name="9_Merkmalsuebersicht_neu 2 2 3 2" xfId="13226" xr:uid="{00000000-0005-0000-0000-0000E1440000}"/>
    <cellStyle name="9_Merkmalsuebersicht_neu 2 2 3 2 2" xfId="13665" xr:uid="{00000000-0005-0000-0000-0000E2440000}"/>
    <cellStyle name="9_Merkmalsuebersicht_neu 2 2 3 2 2 2" xfId="16034" xr:uid="{00000000-0005-0000-0000-0000E3440000}"/>
    <cellStyle name="9_Merkmalsuebersicht_neu 2 2 3 2 2 2 2" xfId="23193" xr:uid="{00000000-0005-0000-0000-0000E4440000}"/>
    <cellStyle name="9_Merkmalsuebersicht_neu 2 2 3 2 2 2 2 2" xfId="37508" xr:uid="{00000000-0005-0000-0000-0000E5440000}"/>
    <cellStyle name="9_Merkmalsuebersicht_neu 2 2 3 2 2 2 3" xfId="30349" xr:uid="{00000000-0005-0000-0000-0000E6440000}"/>
    <cellStyle name="9_Merkmalsuebersicht_neu 2 2 3 2 2 3" xfId="18388" xr:uid="{00000000-0005-0000-0000-0000E7440000}"/>
    <cellStyle name="9_Merkmalsuebersicht_neu 2 2 3 2 2 3 2" xfId="25525" xr:uid="{00000000-0005-0000-0000-0000E8440000}"/>
    <cellStyle name="9_Merkmalsuebersicht_neu 2 2 3 2 2 3 2 2" xfId="39840" xr:uid="{00000000-0005-0000-0000-0000E9440000}"/>
    <cellStyle name="9_Merkmalsuebersicht_neu 2 2 3 2 2 3 3" xfId="32703" xr:uid="{00000000-0005-0000-0000-0000EA440000}"/>
    <cellStyle name="9_Merkmalsuebersicht_neu 2 2 3 2 2 4" xfId="19914" xr:uid="{00000000-0005-0000-0000-0000EB440000}"/>
    <cellStyle name="9_Merkmalsuebersicht_neu 2 2 3 2 2 4 2" xfId="27051" xr:uid="{00000000-0005-0000-0000-0000EC440000}"/>
    <cellStyle name="9_Merkmalsuebersicht_neu 2 2 3 2 2 4 2 2" xfId="41366" xr:uid="{00000000-0005-0000-0000-0000ED440000}"/>
    <cellStyle name="9_Merkmalsuebersicht_neu 2 2 3 2 2 4 3" xfId="34229" xr:uid="{00000000-0005-0000-0000-0000EE440000}"/>
    <cellStyle name="9_Merkmalsuebersicht_neu 2 2 3 2 2 5" xfId="21129" xr:uid="{00000000-0005-0000-0000-0000EF440000}"/>
    <cellStyle name="9_Merkmalsuebersicht_neu 2 2 3 2 2 5 2" xfId="35444" xr:uid="{00000000-0005-0000-0000-0000F0440000}"/>
    <cellStyle name="9_Merkmalsuebersicht_neu 2 2 3 2 2 6" xfId="28266" xr:uid="{00000000-0005-0000-0000-0000F1440000}"/>
    <cellStyle name="9_Merkmalsuebersicht_neu 2 2 3 2 3" xfId="15595" xr:uid="{00000000-0005-0000-0000-0000F2440000}"/>
    <cellStyle name="9_Merkmalsuebersicht_neu 2 2 3 2 3 2" xfId="22754" xr:uid="{00000000-0005-0000-0000-0000F3440000}"/>
    <cellStyle name="9_Merkmalsuebersicht_neu 2 2 3 2 3 2 2" xfId="37069" xr:uid="{00000000-0005-0000-0000-0000F4440000}"/>
    <cellStyle name="9_Merkmalsuebersicht_neu 2 2 3 2 3 3" xfId="29910" xr:uid="{00000000-0005-0000-0000-0000F5440000}"/>
    <cellStyle name="9_Merkmalsuebersicht_neu 2 2 3 2 4" xfId="17949" xr:uid="{00000000-0005-0000-0000-0000F6440000}"/>
    <cellStyle name="9_Merkmalsuebersicht_neu 2 2 3 2 4 2" xfId="25086" xr:uid="{00000000-0005-0000-0000-0000F7440000}"/>
    <cellStyle name="9_Merkmalsuebersicht_neu 2 2 3 2 4 2 2" xfId="39401" xr:uid="{00000000-0005-0000-0000-0000F8440000}"/>
    <cellStyle name="9_Merkmalsuebersicht_neu 2 2 3 2 4 3" xfId="32264" xr:uid="{00000000-0005-0000-0000-0000F9440000}"/>
    <cellStyle name="9_Merkmalsuebersicht_neu 2 2 4" xfId="1072" xr:uid="{00000000-0005-0000-0000-0000FA440000}"/>
    <cellStyle name="9_Merkmalsuebersicht_neu 2 2 4 2" xfId="13227" xr:uid="{00000000-0005-0000-0000-0000FB440000}"/>
    <cellStyle name="9_Merkmalsuebersicht_neu 2 2 4 2 2" xfId="14386" xr:uid="{00000000-0005-0000-0000-0000FC440000}"/>
    <cellStyle name="9_Merkmalsuebersicht_neu 2 2 4 2 2 2" xfId="16755" xr:uid="{00000000-0005-0000-0000-0000FD440000}"/>
    <cellStyle name="9_Merkmalsuebersicht_neu 2 2 4 2 2 2 2" xfId="23914" xr:uid="{00000000-0005-0000-0000-0000FE440000}"/>
    <cellStyle name="9_Merkmalsuebersicht_neu 2 2 4 2 2 2 2 2" xfId="38229" xr:uid="{00000000-0005-0000-0000-0000FF440000}"/>
    <cellStyle name="9_Merkmalsuebersicht_neu 2 2 4 2 2 2 3" xfId="31070" xr:uid="{00000000-0005-0000-0000-000000450000}"/>
    <cellStyle name="9_Merkmalsuebersicht_neu 2 2 4 2 2 3" xfId="19109" xr:uid="{00000000-0005-0000-0000-000001450000}"/>
    <cellStyle name="9_Merkmalsuebersicht_neu 2 2 4 2 2 3 2" xfId="26246" xr:uid="{00000000-0005-0000-0000-000002450000}"/>
    <cellStyle name="9_Merkmalsuebersicht_neu 2 2 4 2 2 3 2 2" xfId="40561" xr:uid="{00000000-0005-0000-0000-000003450000}"/>
    <cellStyle name="9_Merkmalsuebersicht_neu 2 2 4 2 2 3 3" xfId="33424" xr:uid="{00000000-0005-0000-0000-000004450000}"/>
    <cellStyle name="9_Merkmalsuebersicht_neu 2 2 4 2 2 4" xfId="20442" xr:uid="{00000000-0005-0000-0000-000005450000}"/>
    <cellStyle name="9_Merkmalsuebersicht_neu 2 2 4 2 2 4 2" xfId="27579" xr:uid="{00000000-0005-0000-0000-000006450000}"/>
    <cellStyle name="9_Merkmalsuebersicht_neu 2 2 4 2 2 4 2 2" xfId="41894" xr:uid="{00000000-0005-0000-0000-000007450000}"/>
    <cellStyle name="9_Merkmalsuebersicht_neu 2 2 4 2 2 4 3" xfId="34757" xr:uid="{00000000-0005-0000-0000-000008450000}"/>
    <cellStyle name="9_Merkmalsuebersicht_neu 2 2 4 2 2 5" xfId="21657" xr:uid="{00000000-0005-0000-0000-000009450000}"/>
    <cellStyle name="9_Merkmalsuebersicht_neu 2 2 4 2 2 5 2" xfId="35972" xr:uid="{00000000-0005-0000-0000-00000A450000}"/>
    <cellStyle name="9_Merkmalsuebersicht_neu 2 2 4 2 2 6" xfId="28794" xr:uid="{00000000-0005-0000-0000-00000B450000}"/>
    <cellStyle name="9_Merkmalsuebersicht_neu 2 2 4 2 3" xfId="15596" xr:uid="{00000000-0005-0000-0000-00000C450000}"/>
    <cellStyle name="9_Merkmalsuebersicht_neu 2 2 4 2 3 2" xfId="22755" xr:uid="{00000000-0005-0000-0000-00000D450000}"/>
    <cellStyle name="9_Merkmalsuebersicht_neu 2 2 4 2 3 2 2" xfId="37070" xr:uid="{00000000-0005-0000-0000-00000E450000}"/>
    <cellStyle name="9_Merkmalsuebersicht_neu 2 2 4 2 3 3" xfId="29911" xr:uid="{00000000-0005-0000-0000-00000F450000}"/>
    <cellStyle name="9_Merkmalsuebersicht_neu 2 2 4 2 4" xfId="17950" xr:uid="{00000000-0005-0000-0000-000010450000}"/>
    <cellStyle name="9_Merkmalsuebersicht_neu 2 2 4 2 4 2" xfId="25087" xr:uid="{00000000-0005-0000-0000-000011450000}"/>
    <cellStyle name="9_Merkmalsuebersicht_neu 2 2 4 2 4 2 2" xfId="39402" xr:uid="{00000000-0005-0000-0000-000012450000}"/>
    <cellStyle name="9_Merkmalsuebersicht_neu 2 2 4 2 4 3" xfId="32265" xr:uid="{00000000-0005-0000-0000-000013450000}"/>
    <cellStyle name="9_Merkmalsuebersicht_neu 2 2 5" xfId="1073" xr:uid="{00000000-0005-0000-0000-000014450000}"/>
    <cellStyle name="9_Merkmalsuebersicht_neu 2 2 5 2" xfId="13228" xr:uid="{00000000-0005-0000-0000-000015450000}"/>
    <cellStyle name="9_Merkmalsuebersicht_neu 2 2 5 2 2" xfId="14667" xr:uid="{00000000-0005-0000-0000-000016450000}"/>
    <cellStyle name="9_Merkmalsuebersicht_neu 2 2 5 2 2 2" xfId="17030" xr:uid="{00000000-0005-0000-0000-000017450000}"/>
    <cellStyle name="9_Merkmalsuebersicht_neu 2 2 5 2 2 2 2" xfId="24189" xr:uid="{00000000-0005-0000-0000-000018450000}"/>
    <cellStyle name="9_Merkmalsuebersicht_neu 2 2 5 2 2 2 2 2" xfId="38504" xr:uid="{00000000-0005-0000-0000-000019450000}"/>
    <cellStyle name="9_Merkmalsuebersicht_neu 2 2 5 2 2 2 3" xfId="31345" xr:uid="{00000000-0005-0000-0000-00001A450000}"/>
    <cellStyle name="9_Merkmalsuebersicht_neu 2 2 5 2 2 3" xfId="19384" xr:uid="{00000000-0005-0000-0000-00001B450000}"/>
    <cellStyle name="9_Merkmalsuebersicht_neu 2 2 5 2 2 3 2" xfId="26521" xr:uid="{00000000-0005-0000-0000-00001C450000}"/>
    <cellStyle name="9_Merkmalsuebersicht_neu 2 2 5 2 2 3 2 2" xfId="40836" xr:uid="{00000000-0005-0000-0000-00001D450000}"/>
    <cellStyle name="9_Merkmalsuebersicht_neu 2 2 5 2 2 3 3" xfId="33699" xr:uid="{00000000-0005-0000-0000-00001E450000}"/>
    <cellStyle name="9_Merkmalsuebersicht_neu 2 2 5 2 2 4" xfId="20682" xr:uid="{00000000-0005-0000-0000-00001F450000}"/>
    <cellStyle name="9_Merkmalsuebersicht_neu 2 2 5 2 2 4 2" xfId="27819" xr:uid="{00000000-0005-0000-0000-000020450000}"/>
    <cellStyle name="9_Merkmalsuebersicht_neu 2 2 5 2 2 4 2 2" xfId="42134" xr:uid="{00000000-0005-0000-0000-000021450000}"/>
    <cellStyle name="9_Merkmalsuebersicht_neu 2 2 5 2 2 4 3" xfId="34997" xr:uid="{00000000-0005-0000-0000-000022450000}"/>
    <cellStyle name="9_Merkmalsuebersicht_neu 2 2 5 2 2 5" xfId="21897" xr:uid="{00000000-0005-0000-0000-000023450000}"/>
    <cellStyle name="9_Merkmalsuebersicht_neu 2 2 5 2 2 5 2" xfId="36212" xr:uid="{00000000-0005-0000-0000-000024450000}"/>
    <cellStyle name="9_Merkmalsuebersicht_neu 2 2 5 2 2 6" xfId="29034" xr:uid="{00000000-0005-0000-0000-000025450000}"/>
    <cellStyle name="9_Merkmalsuebersicht_neu 2 2 5 2 3" xfId="15597" xr:uid="{00000000-0005-0000-0000-000026450000}"/>
    <cellStyle name="9_Merkmalsuebersicht_neu 2 2 5 2 3 2" xfId="22756" xr:uid="{00000000-0005-0000-0000-000027450000}"/>
    <cellStyle name="9_Merkmalsuebersicht_neu 2 2 5 2 3 2 2" xfId="37071" xr:uid="{00000000-0005-0000-0000-000028450000}"/>
    <cellStyle name="9_Merkmalsuebersicht_neu 2 2 5 2 3 3" xfId="29912" xr:uid="{00000000-0005-0000-0000-000029450000}"/>
    <cellStyle name="9_Merkmalsuebersicht_neu 2 2 5 2 4" xfId="17951" xr:uid="{00000000-0005-0000-0000-00002A450000}"/>
    <cellStyle name="9_Merkmalsuebersicht_neu 2 2 5 2 4 2" xfId="25088" xr:uid="{00000000-0005-0000-0000-00002B450000}"/>
    <cellStyle name="9_Merkmalsuebersicht_neu 2 2 5 2 4 2 2" xfId="39403" xr:uid="{00000000-0005-0000-0000-00002C450000}"/>
    <cellStyle name="9_Merkmalsuebersicht_neu 2 2 5 2 4 3" xfId="32266" xr:uid="{00000000-0005-0000-0000-00002D450000}"/>
    <cellStyle name="9_Merkmalsuebersicht_neu 2 2 6" xfId="13224" xr:uid="{00000000-0005-0000-0000-00002E450000}"/>
    <cellStyle name="9_Merkmalsuebersicht_neu 2 2 6 2" xfId="14668" xr:uid="{00000000-0005-0000-0000-00002F450000}"/>
    <cellStyle name="9_Merkmalsuebersicht_neu 2 2 6 2 2" xfId="17031" xr:uid="{00000000-0005-0000-0000-000030450000}"/>
    <cellStyle name="9_Merkmalsuebersicht_neu 2 2 6 2 2 2" xfId="24190" xr:uid="{00000000-0005-0000-0000-000031450000}"/>
    <cellStyle name="9_Merkmalsuebersicht_neu 2 2 6 2 2 2 2" xfId="38505" xr:uid="{00000000-0005-0000-0000-000032450000}"/>
    <cellStyle name="9_Merkmalsuebersicht_neu 2 2 6 2 2 3" xfId="31346" xr:uid="{00000000-0005-0000-0000-000033450000}"/>
    <cellStyle name="9_Merkmalsuebersicht_neu 2 2 6 2 3" xfId="19385" xr:uid="{00000000-0005-0000-0000-000034450000}"/>
    <cellStyle name="9_Merkmalsuebersicht_neu 2 2 6 2 3 2" xfId="26522" xr:uid="{00000000-0005-0000-0000-000035450000}"/>
    <cellStyle name="9_Merkmalsuebersicht_neu 2 2 6 2 3 2 2" xfId="40837" xr:uid="{00000000-0005-0000-0000-000036450000}"/>
    <cellStyle name="9_Merkmalsuebersicht_neu 2 2 6 2 3 3" xfId="33700" xr:uid="{00000000-0005-0000-0000-000037450000}"/>
    <cellStyle name="9_Merkmalsuebersicht_neu 2 2 6 2 4" xfId="20683" xr:uid="{00000000-0005-0000-0000-000038450000}"/>
    <cellStyle name="9_Merkmalsuebersicht_neu 2 2 6 2 4 2" xfId="27820" xr:uid="{00000000-0005-0000-0000-000039450000}"/>
    <cellStyle name="9_Merkmalsuebersicht_neu 2 2 6 2 4 2 2" xfId="42135" xr:uid="{00000000-0005-0000-0000-00003A450000}"/>
    <cellStyle name="9_Merkmalsuebersicht_neu 2 2 6 2 4 3" xfId="34998" xr:uid="{00000000-0005-0000-0000-00003B450000}"/>
    <cellStyle name="9_Merkmalsuebersicht_neu 2 2 6 2 5" xfId="21898" xr:uid="{00000000-0005-0000-0000-00003C450000}"/>
    <cellStyle name="9_Merkmalsuebersicht_neu 2 2 6 2 5 2" xfId="36213" xr:uid="{00000000-0005-0000-0000-00003D450000}"/>
    <cellStyle name="9_Merkmalsuebersicht_neu 2 2 6 2 6" xfId="29035" xr:uid="{00000000-0005-0000-0000-00003E450000}"/>
    <cellStyle name="9_Merkmalsuebersicht_neu 2 2 6 3" xfId="15593" xr:uid="{00000000-0005-0000-0000-00003F450000}"/>
    <cellStyle name="9_Merkmalsuebersicht_neu 2 2 6 3 2" xfId="22752" xr:uid="{00000000-0005-0000-0000-000040450000}"/>
    <cellStyle name="9_Merkmalsuebersicht_neu 2 2 6 3 2 2" xfId="37067" xr:uid="{00000000-0005-0000-0000-000041450000}"/>
    <cellStyle name="9_Merkmalsuebersicht_neu 2 2 6 3 3" xfId="29908" xr:uid="{00000000-0005-0000-0000-000042450000}"/>
    <cellStyle name="9_Merkmalsuebersicht_neu 2 2 6 4" xfId="17947" xr:uid="{00000000-0005-0000-0000-000043450000}"/>
    <cellStyle name="9_Merkmalsuebersicht_neu 2 2 6 4 2" xfId="25084" xr:uid="{00000000-0005-0000-0000-000044450000}"/>
    <cellStyle name="9_Merkmalsuebersicht_neu 2 2 6 4 2 2" xfId="39399" xr:uid="{00000000-0005-0000-0000-000045450000}"/>
    <cellStyle name="9_Merkmalsuebersicht_neu 2 2 6 4 3" xfId="32262" xr:uid="{00000000-0005-0000-0000-000046450000}"/>
    <cellStyle name="9_Merkmalsuebersicht_neu 2 3" xfId="1074" xr:uid="{00000000-0005-0000-0000-000047450000}"/>
    <cellStyle name="9_Merkmalsuebersicht_neu 2 3 2" xfId="13229" xr:uid="{00000000-0005-0000-0000-000048450000}"/>
    <cellStyle name="9_Merkmalsuebersicht_neu 2 3 2 2" xfId="13428" xr:uid="{00000000-0005-0000-0000-000049450000}"/>
    <cellStyle name="9_Merkmalsuebersicht_neu 2 3 2 2 2" xfId="15797" xr:uid="{00000000-0005-0000-0000-00004A450000}"/>
    <cellStyle name="9_Merkmalsuebersicht_neu 2 3 2 2 2 2" xfId="22956" xr:uid="{00000000-0005-0000-0000-00004B450000}"/>
    <cellStyle name="9_Merkmalsuebersicht_neu 2 3 2 2 2 2 2" xfId="37271" xr:uid="{00000000-0005-0000-0000-00004C450000}"/>
    <cellStyle name="9_Merkmalsuebersicht_neu 2 3 2 2 2 3" xfId="30112" xr:uid="{00000000-0005-0000-0000-00004D450000}"/>
    <cellStyle name="9_Merkmalsuebersicht_neu 2 3 2 2 3" xfId="18151" xr:uid="{00000000-0005-0000-0000-00004E450000}"/>
    <cellStyle name="9_Merkmalsuebersicht_neu 2 3 2 2 3 2" xfId="25288" xr:uid="{00000000-0005-0000-0000-00004F450000}"/>
    <cellStyle name="9_Merkmalsuebersicht_neu 2 3 2 2 3 2 2" xfId="39603" xr:uid="{00000000-0005-0000-0000-000050450000}"/>
    <cellStyle name="9_Merkmalsuebersicht_neu 2 3 2 2 3 3" xfId="32466" xr:uid="{00000000-0005-0000-0000-000051450000}"/>
    <cellStyle name="9_Merkmalsuebersicht_neu 2 3 2 2 4" xfId="19855" xr:uid="{00000000-0005-0000-0000-000052450000}"/>
    <cellStyle name="9_Merkmalsuebersicht_neu 2 3 2 2 4 2" xfId="26992" xr:uid="{00000000-0005-0000-0000-000053450000}"/>
    <cellStyle name="9_Merkmalsuebersicht_neu 2 3 2 2 4 2 2" xfId="41307" xr:uid="{00000000-0005-0000-0000-000054450000}"/>
    <cellStyle name="9_Merkmalsuebersicht_neu 2 3 2 2 4 3" xfId="34170" xr:uid="{00000000-0005-0000-0000-000055450000}"/>
    <cellStyle name="9_Merkmalsuebersicht_neu 2 3 2 2 5" xfId="21070" xr:uid="{00000000-0005-0000-0000-000056450000}"/>
    <cellStyle name="9_Merkmalsuebersicht_neu 2 3 2 2 5 2" xfId="35385" xr:uid="{00000000-0005-0000-0000-000057450000}"/>
    <cellStyle name="9_Merkmalsuebersicht_neu 2 3 2 2 6" xfId="28207" xr:uid="{00000000-0005-0000-0000-000058450000}"/>
    <cellStyle name="9_Merkmalsuebersicht_neu 2 3 2 3" xfId="15598" xr:uid="{00000000-0005-0000-0000-000059450000}"/>
    <cellStyle name="9_Merkmalsuebersicht_neu 2 3 2 3 2" xfId="22757" xr:uid="{00000000-0005-0000-0000-00005A450000}"/>
    <cellStyle name="9_Merkmalsuebersicht_neu 2 3 2 3 2 2" xfId="37072" xr:uid="{00000000-0005-0000-0000-00005B450000}"/>
    <cellStyle name="9_Merkmalsuebersicht_neu 2 3 2 3 3" xfId="29913" xr:uid="{00000000-0005-0000-0000-00005C450000}"/>
    <cellStyle name="9_Merkmalsuebersicht_neu 2 3 2 4" xfId="17952" xr:uid="{00000000-0005-0000-0000-00005D450000}"/>
    <cellStyle name="9_Merkmalsuebersicht_neu 2 3 2 4 2" xfId="25089" xr:uid="{00000000-0005-0000-0000-00005E450000}"/>
    <cellStyle name="9_Merkmalsuebersicht_neu 2 3 2 4 2 2" xfId="39404" xr:uid="{00000000-0005-0000-0000-00005F450000}"/>
    <cellStyle name="9_Merkmalsuebersicht_neu 2 3 2 4 3" xfId="32267" xr:uid="{00000000-0005-0000-0000-000060450000}"/>
    <cellStyle name="9_Merkmalsuebersicht_neu 2 4" xfId="1075" xr:uid="{00000000-0005-0000-0000-000061450000}"/>
    <cellStyle name="9_Merkmalsuebersicht_neu 2 4 2" xfId="13230" xr:uid="{00000000-0005-0000-0000-000062450000}"/>
    <cellStyle name="9_Merkmalsuebersicht_neu 2 4 2 2" xfId="14268" xr:uid="{00000000-0005-0000-0000-000063450000}"/>
    <cellStyle name="9_Merkmalsuebersicht_neu 2 4 2 2 2" xfId="16637" xr:uid="{00000000-0005-0000-0000-000064450000}"/>
    <cellStyle name="9_Merkmalsuebersicht_neu 2 4 2 2 2 2" xfId="23796" xr:uid="{00000000-0005-0000-0000-000065450000}"/>
    <cellStyle name="9_Merkmalsuebersicht_neu 2 4 2 2 2 2 2" xfId="38111" xr:uid="{00000000-0005-0000-0000-000066450000}"/>
    <cellStyle name="9_Merkmalsuebersicht_neu 2 4 2 2 2 3" xfId="30952" xr:uid="{00000000-0005-0000-0000-000067450000}"/>
    <cellStyle name="9_Merkmalsuebersicht_neu 2 4 2 2 3" xfId="18991" xr:uid="{00000000-0005-0000-0000-000068450000}"/>
    <cellStyle name="9_Merkmalsuebersicht_neu 2 4 2 2 3 2" xfId="26128" xr:uid="{00000000-0005-0000-0000-000069450000}"/>
    <cellStyle name="9_Merkmalsuebersicht_neu 2 4 2 2 3 2 2" xfId="40443" xr:uid="{00000000-0005-0000-0000-00006A450000}"/>
    <cellStyle name="9_Merkmalsuebersicht_neu 2 4 2 2 3 3" xfId="33306" xr:uid="{00000000-0005-0000-0000-00006B450000}"/>
    <cellStyle name="9_Merkmalsuebersicht_neu 2 4 2 2 4" xfId="20324" xr:uid="{00000000-0005-0000-0000-00006C450000}"/>
    <cellStyle name="9_Merkmalsuebersicht_neu 2 4 2 2 4 2" xfId="27461" xr:uid="{00000000-0005-0000-0000-00006D450000}"/>
    <cellStyle name="9_Merkmalsuebersicht_neu 2 4 2 2 4 2 2" xfId="41776" xr:uid="{00000000-0005-0000-0000-00006E450000}"/>
    <cellStyle name="9_Merkmalsuebersicht_neu 2 4 2 2 4 3" xfId="34639" xr:uid="{00000000-0005-0000-0000-00006F450000}"/>
    <cellStyle name="9_Merkmalsuebersicht_neu 2 4 2 2 5" xfId="21539" xr:uid="{00000000-0005-0000-0000-000070450000}"/>
    <cellStyle name="9_Merkmalsuebersicht_neu 2 4 2 2 5 2" xfId="35854" xr:uid="{00000000-0005-0000-0000-000071450000}"/>
    <cellStyle name="9_Merkmalsuebersicht_neu 2 4 2 2 6" xfId="28676" xr:uid="{00000000-0005-0000-0000-000072450000}"/>
    <cellStyle name="9_Merkmalsuebersicht_neu 2 4 2 3" xfId="15599" xr:uid="{00000000-0005-0000-0000-000073450000}"/>
    <cellStyle name="9_Merkmalsuebersicht_neu 2 4 2 3 2" xfId="22758" xr:uid="{00000000-0005-0000-0000-000074450000}"/>
    <cellStyle name="9_Merkmalsuebersicht_neu 2 4 2 3 2 2" xfId="37073" xr:uid="{00000000-0005-0000-0000-000075450000}"/>
    <cellStyle name="9_Merkmalsuebersicht_neu 2 4 2 3 3" xfId="29914" xr:uid="{00000000-0005-0000-0000-000076450000}"/>
    <cellStyle name="9_Merkmalsuebersicht_neu 2 4 2 4" xfId="17953" xr:uid="{00000000-0005-0000-0000-000077450000}"/>
    <cellStyle name="9_Merkmalsuebersicht_neu 2 4 2 4 2" xfId="25090" xr:uid="{00000000-0005-0000-0000-000078450000}"/>
    <cellStyle name="9_Merkmalsuebersicht_neu 2 4 2 4 2 2" xfId="39405" xr:uid="{00000000-0005-0000-0000-000079450000}"/>
    <cellStyle name="9_Merkmalsuebersicht_neu 2 4 2 4 3" xfId="32268" xr:uid="{00000000-0005-0000-0000-00007A450000}"/>
    <cellStyle name="9_Merkmalsuebersicht_neu 2 5" xfId="1076" xr:uid="{00000000-0005-0000-0000-00007B450000}"/>
    <cellStyle name="9_Merkmalsuebersicht_neu 2 5 2" xfId="13231" xr:uid="{00000000-0005-0000-0000-00007C450000}"/>
    <cellStyle name="9_Merkmalsuebersicht_neu 2 5 2 2" xfId="14592" xr:uid="{00000000-0005-0000-0000-00007D450000}"/>
    <cellStyle name="9_Merkmalsuebersicht_neu 2 5 2 2 2" xfId="16955" xr:uid="{00000000-0005-0000-0000-00007E450000}"/>
    <cellStyle name="9_Merkmalsuebersicht_neu 2 5 2 2 2 2" xfId="24114" xr:uid="{00000000-0005-0000-0000-00007F450000}"/>
    <cellStyle name="9_Merkmalsuebersicht_neu 2 5 2 2 2 2 2" xfId="38429" xr:uid="{00000000-0005-0000-0000-000080450000}"/>
    <cellStyle name="9_Merkmalsuebersicht_neu 2 5 2 2 2 3" xfId="31270" xr:uid="{00000000-0005-0000-0000-000081450000}"/>
    <cellStyle name="9_Merkmalsuebersicht_neu 2 5 2 2 3" xfId="19309" xr:uid="{00000000-0005-0000-0000-000082450000}"/>
    <cellStyle name="9_Merkmalsuebersicht_neu 2 5 2 2 3 2" xfId="26446" xr:uid="{00000000-0005-0000-0000-000083450000}"/>
    <cellStyle name="9_Merkmalsuebersicht_neu 2 5 2 2 3 2 2" xfId="40761" xr:uid="{00000000-0005-0000-0000-000084450000}"/>
    <cellStyle name="9_Merkmalsuebersicht_neu 2 5 2 2 3 3" xfId="33624" xr:uid="{00000000-0005-0000-0000-000085450000}"/>
    <cellStyle name="9_Merkmalsuebersicht_neu 2 5 2 2 4" xfId="20607" xr:uid="{00000000-0005-0000-0000-000086450000}"/>
    <cellStyle name="9_Merkmalsuebersicht_neu 2 5 2 2 4 2" xfId="27744" xr:uid="{00000000-0005-0000-0000-000087450000}"/>
    <cellStyle name="9_Merkmalsuebersicht_neu 2 5 2 2 4 2 2" xfId="42059" xr:uid="{00000000-0005-0000-0000-000088450000}"/>
    <cellStyle name="9_Merkmalsuebersicht_neu 2 5 2 2 4 3" xfId="34922" xr:uid="{00000000-0005-0000-0000-000089450000}"/>
    <cellStyle name="9_Merkmalsuebersicht_neu 2 5 2 2 5" xfId="21822" xr:uid="{00000000-0005-0000-0000-00008A450000}"/>
    <cellStyle name="9_Merkmalsuebersicht_neu 2 5 2 2 5 2" xfId="36137" xr:uid="{00000000-0005-0000-0000-00008B450000}"/>
    <cellStyle name="9_Merkmalsuebersicht_neu 2 5 2 2 6" xfId="28959" xr:uid="{00000000-0005-0000-0000-00008C450000}"/>
    <cellStyle name="9_Merkmalsuebersicht_neu 2 5 2 3" xfId="15600" xr:uid="{00000000-0005-0000-0000-00008D450000}"/>
    <cellStyle name="9_Merkmalsuebersicht_neu 2 5 2 3 2" xfId="22759" xr:uid="{00000000-0005-0000-0000-00008E450000}"/>
    <cellStyle name="9_Merkmalsuebersicht_neu 2 5 2 3 2 2" xfId="37074" xr:uid="{00000000-0005-0000-0000-00008F450000}"/>
    <cellStyle name="9_Merkmalsuebersicht_neu 2 5 2 3 3" xfId="29915" xr:uid="{00000000-0005-0000-0000-000090450000}"/>
    <cellStyle name="9_Merkmalsuebersicht_neu 2 5 2 4" xfId="17954" xr:uid="{00000000-0005-0000-0000-000091450000}"/>
    <cellStyle name="9_Merkmalsuebersicht_neu 2 5 2 4 2" xfId="25091" xr:uid="{00000000-0005-0000-0000-000092450000}"/>
    <cellStyle name="9_Merkmalsuebersicht_neu 2 5 2 4 2 2" xfId="39406" xr:uid="{00000000-0005-0000-0000-000093450000}"/>
    <cellStyle name="9_Merkmalsuebersicht_neu 2 5 2 4 3" xfId="32269" xr:uid="{00000000-0005-0000-0000-000094450000}"/>
    <cellStyle name="9_Merkmalsuebersicht_neu 2 6" xfId="1077" xr:uid="{00000000-0005-0000-0000-000095450000}"/>
    <cellStyle name="9_Merkmalsuebersicht_neu 2 6 2" xfId="13232" xr:uid="{00000000-0005-0000-0000-000096450000}"/>
    <cellStyle name="9_Merkmalsuebersicht_neu 2 6 2 2" xfId="13666" xr:uid="{00000000-0005-0000-0000-000097450000}"/>
    <cellStyle name="9_Merkmalsuebersicht_neu 2 6 2 2 2" xfId="16035" xr:uid="{00000000-0005-0000-0000-000098450000}"/>
    <cellStyle name="9_Merkmalsuebersicht_neu 2 6 2 2 2 2" xfId="23194" xr:uid="{00000000-0005-0000-0000-000099450000}"/>
    <cellStyle name="9_Merkmalsuebersicht_neu 2 6 2 2 2 2 2" xfId="37509" xr:uid="{00000000-0005-0000-0000-00009A450000}"/>
    <cellStyle name="9_Merkmalsuebersicht_neu 2 6 2 2 2 3" xfId="30350" xr:uid="{00000000-0005-0000-0000-00009B450000}"/>
    <cellStyle name="9_Merkmalsuebersicht_neu 2 6 2 2 3" xfId="18389" xr:uid="{00000000-0005-0000-0000-00009C450000}"/>
    <cellStyle name="9_Merkmalsuebersicht_neu 2 6 2 2 3 2" xfId="25526" xr:uid="{00000000-0005-0000-0000-00009D450000}"/>
    <cellStyle name="9_Merkmalsuebersicht_neu 2 6 2 2 3 2 2" xfId="39841" xr:uid="{00000000-0005-0000-0000-00009E450000}"/>
    <cellStyle name="9_Merkmalsuebersicht_neu 2 6 2 2 3 3" xfId="32704" xr:uid="{00000000-0005-0000-0000-00009F450000}"/>
    <cellStyle name="9_Merkmalsuebersicht_neu 2 6 2 2 4" xfId="19915" xr:uid="{00000000-0005-0000-0000-0000A0450000}"/>
    <cellStyle name="9_Merkmalsuebersicht_neu 2 6 2 2 4 2" xfId="27052" xr:uid="{00000000-0005-0000-0000-0000A1450000}"/>
    <cellStyle name="9_Merkmalsuebersicht_neu 2 6 2 2 4 2 2" xfId="41367" xr:uid="{00000000-0005-0000-0000-0000A2450000}"/>
    <cellStyle name="9_Merkmalsuebersicht_neu 2 6 2 2 4 3" xfId="34230" xr:uid="{00000000-0005-0000-0000-0000A3450000}"/>
    <cellStyle name="9_Merkmalsuebersicht_neu 2 6 2 2 5" xfId="21130" xr:uid="{00000000-0005-0000-0000-0000A4450000}"/>
    <cellStyle name="9_Merkmalsuebersicht_neu 2 6 2 2 5 2" xfId="35445" xr:uid="{00000000-0005-0000-0000-0000A5450000}"/>
    <cellStyle name="9_Merkmalsuebersicht_neu 2 6 2 2 6" xfId="28267" xr:uid="{00000000-0005-0000-0000-0000A6450000}"/>
    <cellStyle name="9_Merkmalsuebersicht_neu 2 6 2 3" xfId="15601" xr:uid="{00000000-0005-0000-0000-0000A7450000}"/>
    <cellStyle name="9_Merkmalsuebersicht_neu 2 6 2 3 2" xfId="22760" xr:uid="{00000000-0005-0000-0000-0000A8450000}"/>
    <cellStyle name="9_Merkmalsuebersicht_neu 2 6 2 3 2 2" xfId="37075" xr:uid="{00000000-0005-0000-0000-0000A9450000}"/>
    <cellStyle name="9_Merkmalsuebersicht_neu 2 6 2 3 3" xfId="29916" xr:uid="{00000000-0005-0000-0000-0000AA450000}"/>
    <cellStyle name="9_Merkmalsuebersicht_neu 2 6 2 4" xfId="17955" xr:uid="{00000000-0005-0000-0000-0000AB450000}"/>
    <cellStyle name="9_Merkmalsuebersicht_neu 2 6 2 4 2" xfId="25092" xr:uid="{00000000-0005-0000-0000-0000AC450000}"/>
    <cellStyle name="9_Merkmalsuebersicht_neu 2 6 2 4 2 2" xfId="39407" xr:uid="{00000000-0005-0000-0000-0000AD450000}"/>
    <cellStyle name="9_Merkmalsuebersicht_neu 2 6 2 4 3" xfId="32270" xr:uid="{00000000-0005-0000-0000-0000AE450000}"/>
    <cellStyle name="9_Merkmalsuebersicht_neu 2 7" xfId="13223" xr:uid="{00000000-0005-0000-0000-0000AF450000}"/>
    <cellStyle name="9_Merkmalsuebersicht_neu 2 7 2" xfId="14266" xr:uid="{00000000-0005-0000-0000-0000B0450000}"/>
    <cellStyle name="9_Merkmalsuebersicht_neu 2 7 2 2" xfId="16635" xr:uid="{00000000-0005-0000-0000-0000B1450000}"/>
    <cellStyle name="9_Merkmalsuebersicht_neu 2 7 2 2 2" xfId="23794" xr:uid="{00000000-0005-0000-0000-0000B2450000}"/>
    <cellStyle name="9_Merkmalsuebersicht_neu 2 7 2 2 2 2" xfId="38109" xr:uid="{00000000-0005-0000-0000-0000B3450000}"/>
    <cellStyle name="9_Merkmalsuebersicht_neu 2 7 2 2 3" xfId="30950" xr:uid="{00000000-0005-0000-0000-0000B4450000}"/>
    <cellStyle name="9_Merkmalsuebersicht_neu 2 7 2 3" xfId="18989" xr:uid="{00000000-0005-0000-0000-0000B5450000}"/>
    <cellStyle name="9_Merkmalsuebersicht_neu 2 7 2 3 2" xfId="26126" xr:uid="{00000000-0005-0000-0000-0000B6450000}"/>
    <cellStyle name="9_Merkmalsuebersicht_neu 2 7 2 3 2 2" xfId="40441" xr:uid="{00000000-0005-0000-0000-0000B7450000}"/>
    <cellStyle name="9_Merkmalsuebersicht_neu 2 7 2 3 3" xfId="33304" xr:uid="{00000000-0005-0000-0000-0000B8450000}"/>
    <cellStyle name="9_Merkmalsuebersicht_neu 2 7 2 4" xfId="20322" xr:uid="{00000000-0005-0000-0000-0000B9450000}"/>
    <cellStyle name="9_Merkmalsuebersicht_neu 2 7 2 4 2" xfId="27459" xr:uid="{00000000-0005-0000-0000-0000BA450000}"/>
    <cellStyle name="9_Merkmalsuebersicht_neu 2 7 2 4 2 2" xfId="41774" xr:uid="{00000000-0005-0000-0000-0000BB450000}"/>
    <cellStyle name="9_Merkmalsuebersicht_neu 2 7 2 4 3" xfId="34637" xr:uid="{00000000-0005-0000-0000-0000BC450000}"/>
    <cellStyle name="9_Merkmalsuebersicht_neu 2 7 2 5" xfId="21537" xr:uid="{00000000-0005-0000-0000-0000BD450000}"/>
    <cellStyle name="9_Merkmalsuebersicht_neu 2 7 2 5 2" xfId="35852" xr:uid="{00000000-0005-0000-0000-0000BE450000}"/>
    <cellStyle name="9_Merkmalsuebersicht_neu 2 7 2 6" xfId="28674" xr:uid="{00000000-0005-0000-0000-0000BF450000}"/>
    <cellStyle name="9_Merkmalsuebersicht_neu 2 7 3" xfId="15592" xr:uid="{00000000-0005-0000-0000-0000C0450000}"/>
    <cellStyle name="9_Merkmalsuebersicht_neu 2 7 3 2" xfId="22751" xr:uid="{00000000-0005-0000-0000-0000C1450000}"/>
    <cellStyle name="9_Merkmalsuebersicht_neu 2 7 3 2 2" xfId="37066" xr:uid="{00000000-0005-0000-0000-0000C2450000}"/>
    <cellStyle name="9_Merkmalsuebersicht_neu 2 7 3 3" xfId="29907" xr:uid="{00000000-0005-0000-0000-0000C3450000}"/>
    <cellStyle name="9_Merkmalsuebersicht_neu 2 7 4" xfId="17946" xr:uid="{00000000-0005-0000-0000-0000C4450000}"/>
    <cellStyle name="9_Merkmalsuebersicht_neu 2 7 4 2" xfId="25083" xr:uid="{00000000-0005-0000-0000-0000C5450000}"/>
    <cellStyle name="9_Merkmalsuebersicht_neu 2 7 4 2 2" xfId="39398" xr:uid="{00000000-0005-0000-0000-0000C6450000}"/>
    <cellStyle name="9_Merkmalsuebersicht_neu 2 7 4 3" xfId="32261" xr:uid="{00000000-0005-0000-0000-0000C7450000}"/>
    <cellStyle name="9_Merkmalsuebersicht_neu 3" xfId="1078" xr:uid="{00000000-0005-0000-0000-0000C8450000}"/>
    <cellStyle name="9_Merkmalsuebersicht_neu 3 2" xfId="1079" xr:uid="{00000000-0005-0000-0000-0000C9450000}"/>
    <cellStyle name="9_Merkmalsuebersicht_neu 3 2 2" xfId="13234" xr:uid="{00000000-0005-0000-0000-0000CA450000}"/>
    <cellStyle name="9_Merkmalsuebersicht_neu 3 2 2 2" xfId="14267" xr:uid="{00000000-0005-0000-0000-0000CB450000}"/>
    <cellStyle name="9_Merkmalsuebersicht_neu 3 2 2 2 2" xfId="16636" xr:uid="{00000000-0005-0000-0000-0000CC450000}"/>
    <cellStyle name="9_Merkmalsuebersicht_neu 3 2 2 2 2 2" xfId="23795" xr:uid="{00000000-0005-0000-0000-0000CD450000}"/>
    <cellStyle name="9_Merkmalsuebersicht_neu 3 2 2 2 2 2 2" xfId="38110" xr:uid="{00000000-0005-0000-0000-0000CE450000}"/>
    <cellStyle name="9_Merkmalsuebersicht_neu 3 2 2 2 2 3" xfId="30951" xr:uid="{00000000-0005-0000-0000-0000CF450000}"/>
    <cellStyle name="9_Merkmalsuebersicht_neu 3 2 2 2 3" xfId="18990" xr:uid="{00000000-0005-0000-0000-0000D0450000}"/>
    <cellStyle name="9_Merkmalsuebersicht_neu 3 2 2 2 3 2" xfId="26127" xr:uid="{00000000-0005-0000-0000-0000D1450000}"/>
    <cellStyle name="9_Merkmalsuebersicht_neu 3 2 2 2 3 2 2" xfId="40442" xr:uid="{00000000-0005-0000-0000-0000D2450000}"/>
    <cellStyle name="9_Merkmalsuebersicht_neu 3 2 2 2 3 3" xfId="33305" xr:uid="{00000000-0005-0000-0000-0000D3450000}"/>
    <cellStyle name="9_Merkmalsuebersicht_neu 3 2 2 2 4" xfId="20323" xr:uid="{00000000-0005-0000-0000-0000D4450000}"/>
    <cellStyle name="9_Merkmalsuebersicht_neu 3 2 2 2 4 2" xfId="27460" xr:uid="{00000000-0005-0000-0000-0000D5450000}"/>
    <cellStyle name="9_Merkmalsuebersicht_neu 3 2 2 2 4 2 2" xfId="41775" xr:uid="{00000000-0005-0000-0000-0000D6450000}"/>
    <cellStyle name="9_Merkmalsuebersicht_neu 3 2 2 2 4 3" xfId="34638" xr:uid="{00000000-0005-0000-0000-0000D7450000}"/>
    <cellStyle name="9_Merkmalsuebersicht_neu 3 2 2 2 5" xfId="21538" xr:uid="{00000000-0005-0000-0000-0000D8450000}"/>
    <cellStyle name="9_Merkmalsuebersicht_neu 3 2 2 2 5 2" xfId="35853" xr:uid="{00000000-0005-0000-0000-0000D9450000}"/>
    <cellStyle name="9_Merkmalsuebersicht_neu 3 2 2 2 6" xfId="28675" xr:uid="{00000000-0005-0000-0000-0000DA450000}"/>
    <cellStyle name="9_Merkmalsuebersicht_neu 3 2 2 3" xfId="15603" xr:uid="{00000000-0005-0000-0000-0000DB450000}"/>
    <cellStyle name="9_Merkmalsuebersicht_neu 3 2 2 3 2" xfId="22762" xr:uid="{00000000-0005-0000-0000-0000DC450000}"/>
    <cellStyle name="9_Merkmalsuebersicht_neu 3 2 2 3 2 2" xfId="37077" xr:uid="{00000000-0005-0000-0000-0000DD450000}"/>
    <cellStyle name="9_Merkmalsuebersicht_neu 3 2 2 3 3" xfId="29918" xr:uid="{00000000-0005-0000-0000-0000DE450000}"/>
    <cellStyle name="9_Merkmalsuebersicht_neu 3 2 2 4" xfId="17957" xr:uid="{00000000-0005-0000-0000-0000DF450000}"/>
    <cellStyle name="9_Merkmalsuebersicht_neu 3 2 2 4 2" xfId="25094" xr:uid="{00000000-0005-0000-0000-0000E0450000}"/>
    <cellStyle name="9_Merkmalsuebersicht_neu 3 2 2 4 2 2" xfId="39409" xr:uid="{00000000-0005-0000-0000-0000E1450000}"/>
    <cellStyle name="9_Merkmalsuebersicht_neu 3 2 2 4 3" xfId="32272" xr:uid="{00000000-0005-0000-0000-0000E2450000}"/>
    <cellStyle name="9_Merkmalsuebersicht_neu 3 3" xfId="1080" xr:uid="{00000000-0005-0000-0000-0000E3450000}"/>
    <cellStyle name="9_Merkmalsuebersicht_neu 3 3 2" xfId="13235" xr:uid="{00000000-0005-0000-0000-0000E4450000}"/>
    <cellStyle name="9_Merkmalsuebersicht_neu 3 3 2 2" xfId="14387" xr:uid="{00000000-0005-0000-0000-0000E5450000}"/>
    <cellStyle name="9_Merkmalsuebersicht_neu 3 3 2 2 2" xfId="16756" xr:uid="{00000000-0005-0000-0000-0000E6450000}"/>
    <cellStyle name="9_Merkmalsuebersicht_neu 3 3 2 2 2 2" xfId="23915" xr:uid="{00000000-0005-0000-0000-0000E7450000}"/>
    <cellStyle name="9_Merkmalsuebersicht_neu 3 3 2 2 2 2 2" xfId="38230" xr:uid="{00000000-0005-0000-0000-0000E8450000}"/>
    <cellStyle name="9_Merkmalsuebersicht_neu 3 3 2 2 2 3" xfId="31071" xr:uid="{00000000-0005-0000-0000-0000E9450000}"/>
    <cellStyle name="9_Merkmalsuebersicht_neu 3 3 2 2 3" xfId="19110" xr:uid="{00000000-0005-0000-0000-0000EA450000}"/>
    <cellStyle name="9_Merkmalsuebersicht_neu 3 3 2 2 3 2" xfId="26247" xr:uid="{00000000-0005-0000-0000-0000EB450000}"/>
    <cellStyle name="9_Merkmalsuebersicht_neu 3 3 2 2 3 2 2" xfId="40562" xr:uid="{00000000-0005-0000-0000-0000EC450000}"/>
    <cellStyle name="9_Merkmalsuebersicht_neu 3 3 2 2 3 3" xfId="33425" xr:uid="{00000000-0005-0000-0000-0000ED450000}"/>
    <cellStyle name="9_Merkmalsuebersicht_neu 3 3 2 2 4" xfId="20443" xr:uid="{00000000-0005-0000-0000-0000EE450000}"/>
    <cellStyle name="9_Merkmalsuebersicht_neu 3 3 2 2 4 2" xfId="27580" xr:uid="{00000000-0005-0000-0000-0000EF450000}"/>
    <cellStyle name="9_Merkmalsuebersicht_neu 3 3 2 2 4 2 2" xfId="41895" xr:uid="{00000000-0005-0000-0000-0000F0450000}"/>
    <cellStyle name="9_Merkmalsuebersicht_neu 3 3 2 2 4 3" xfId="34758" xr:uid="{00000000-0005-0000-0000-0000F1450000}"/>
    <cellStyle name="9_Merkmalsuebersicht_neu 3 3 2 2 5" xfId="21658" xr:uid="{00000000-0005-0000-0000-0000F2450000}"/>
    <cellStyle name="9_Merkmalsuebersicht_neu 3 3 2 2 5 2" xfId="35973" xr:uid="{00000000-0005-0000-0000-0000F3450000}"/>
    <cellStyle name="9_Merkmalsuebersicht_neu 3 3 2 2 6" xfId="28795" xr:uid="{00000000-0005-0000-0000-0000F4450000}"/>
    <cellStyle name="9_Merkmalsuebersicht_neu 3 3 2 3" xfId="15604" xr:uid="{00000000-0005-0000-0000-0000F5450000}"/>
    <cellStyle name="9_Merkmalsuebersicht_neu 3 3 2 3 2" xfId="22763" xr:uid="{00000000-0005-0000-0000-0000F6450000}"/>
    <cellStyle name="9_Merkmalsuebersicht_neu 3 3 2 3 2 2" xfId="37078" xr:uid="{00000000-0005-0000-0000-0000F7450000}"/>
    <cellStyle name="9_Merkmalsuebersicht_neu 3 3 2 3 3" xfId="29919" xr:uid="{00000000-0005-0000-0000-0000F8450000}"/>
    <cellStyle name="9_Merkmalsuebersicht_neu 3 3 2 4" xfId="17958" xr:uid="{00000000-0005-0000-0000-0000F9450000}"/>
    <cellStyle name="9_Merkmalsuebersicht_neu 3 3 2 4 2" xfId="25095" xr:uid="{00000000-0005-0000-0000-0000FA450000}"/>
    <cellStyle name="9_Merkmalsuebersicht_neu 3 3 2 4 2 2" xfId="39410" xr:uid="{00000000-0005-0000-0000-0000FB450000}"/>
    <cellStyle name="9_Merkmalsuebersicht_neu 3 3 2 4 3" xfId="32273" xr:uid="{00000000-0005-0000-0000-0000FC450000}"/>
    <cellStyle name="9_Merkmalsuebersicht_neu 3 4" xfId="1081" xr:uid="{00000000-0005-0000-0000-0000FD450000}"/>
    <cellStyle name="9_Merkmalsuebersicht_neu 3 4 2" xfId="13236" xr:uid="{00000000-0005-0000-0000-0000FE450000}"/>
    <cellStyle name="9_Merkmalsuebersicht_neu 3 4 2 2" xfId="14666" xr:uid="{00000000-0005-0000-0000-0000FF450000}"/>
    <cellStyle name="9_Merkmalsuebersicht_neu 3 4 2 2 2" xfId="17029" xr:uid="{00000000-0005-0000-0000-000000460000}"/>
    <cellStyle name="9_Merkmalsuebersicht_neu 3 4 2 2 2 2" xfId="24188" xr:uid="{00000000-0005-0000-0000-000001460000}"/>
    <cellStyle name="9_Merkmalsuebersicht_neu 3 4 2 2 2 2 2" xfId="38503" xr:uid="{00000000-0005-0000-0000-000002460000}"/>
    <cellStyle name="9_Merkmalsuebersicht_neu 3 4 2 2 2 3" xfId="31344" xr:uid="{00000000-0005-0000-0000-000003460000}"/>
    <cellStyle name="9_Merkmalsuebersicht_neu 3 4 2 2 3" xfId="19383" xr:uid="{00000000-0005-0000-0000-000004460000}"/>
    <cellStyle name="9_Merkmalsuebersicht_neu 3 4 2 2 3 2" xfId="26520" xr:uid="{00000000-0005-0000-0000-000005460000}"/>
    <cellStyle name="9_Merkmalsuebersicht_neu 3 4 2 2 3 2 2" xfId="40835" xr:uid="{00000000-0005-0000-0000-000006460000}"/>
    <cellStyle name="9_Merkmalsuebersicht_neu 3 4 2 2 3 3" xfId="33698" xr:uid="{00000000-0005-0000-0000-000007460000}"/>
    <cellStyle name="9_Merkmalsuebersicht_neu 3 4 2 2 4" xfId="20681" xr:uid="{00000000-0005-0000-0000-000008460000}"/>
    <cellStyle name="9_Merkmalsuebersicht_neu 3 4 2 2 4 2" xfId="27818" xr:uid="{00000000-0005-0000-0000-000009460000}"/>
    <cellStyle name="9_Merkmalsuebersicht_neu 3 4 2 2 4 2 2" xfId="42133" xr:uid="{00000000-0005-0000-0000-00000A460000}"/>
    <cellStyle name="9_Merkmalsuebersicht_neu 3 4 2 2 4 3" xfId="34996" xr:uid="{00000000-0005-0000-0000-00000B460000}"/>
    <cellStyle name="9_Merkmalsuebersicht_neu 3 4 2 2 5" xfId="21896" xr:uid="{00000000-0005-0000-0000-00000C460000}"/>
    <cellStyle name="9_Merkmalsuebersicht_neu 3 4 2 2 5 2" xfId="36211" xr:uid="{00000000-0005-0000-0000-00000D460000}"/>
    <cellStyle name="9_Merkmalsuebersicht_neu 3 4 2 2 6" xfId="29033" xr:uid="{00000000-0005-0000-0000-00000E460000}"/>
    <cellStyle name="9_Merkmalsuebersicht_neu 3 4 2 3" xfId="15605" xr:uid="{00000000-0005-0000-0000-00000F460000}"/>
    <cellStyle name="9_Merkmalsuebersicht_neu 3 4 2 3 2" xfId="22764" xr:uid="{00000000-0005-0000-0000-000010460000}"/>
    <cellStyle name="9_Merkmalsuebersicht_neu 3 4 2 3 2 2" xfId="37079" xr:uid="{00000000-0005-0000-0000-000011460000}"/>
    <cellStyle name="9_Merkmalsuebersicht_neu 3 4 2 3 3" xfId="29920" xr:uid="{00000000-0005-0000-0000-000012460000}"/>
    <cellStyle name="9_Merkmalsuebersicht_neu 3 4 2 4" xfId="17959" xr:uid="{00000000-0005-0000-0000-000013460000}"/>
    <cellStyle name="9_Merkmalsuebersicht_neu 3 4 2 4 2" xfId="25096" xr:uid="{00000000-0005-0000-0000-000014460000}"/>
    <cellStyle name="9_Merkmalsuebersicht_neu 3 4 2 4 2 2" xfId="39411" xr:uid="{00000000-0005-0000-0000-000015460000}"/>
    <cellStyle name="9_Merkmalsuebersicht_neu 3 4 2 4 3" xfId="32274" xr:uid="{00000000-0005-0000-0000-000016460000}"/>
    <cellStyle name="9_Merkmalsuebersicht_neu 3 5" xfId="1082" xr:uid="{00000000-0005-0000-0000-000017460000}"/>
    <cellStyle name="9_Merkmalsuebersicht_neu 3 5 2" xfId="13237" xr:uid="{00000000-0005-0000-0000-000018460000}"/>
    <cellStyle name="9_Merkmalsuebersicht_neu 3 5 2 2" xfId="13429" xr:uid="{00000000-0005-0000-0000-000019460000}"/>
    <cellStyle name="9_Merkmalsuebersicht_neu 3 5 2 2 2" xfId="15798" xr:uid="{00000000-0005-0000-0000-00001A460000}"/>
    <cellStyle name="9_Merkmalsuebersicht_neu 3 5 2 2 2 2" xfId="22957" xr:uid="{00000000-0005-0000-0000-00001B460000}"/>
    <cellStyle name="9_Merkmalsuebersicht_neu 3 5 2 2 2 2 2" xfId="37272" xr:uid="{00000000-0005-0000-0000-00001C460000}"/>
    <cellStyle name="9_Merkmalsuebersicht_neu 3 5 2 2 2 3" xfId="30113" xr:uid="{00000000-0005-0000-0000-00001D460000}"/>
    <cellStyle name="9_Merkmalsuebersicht_neu 3 5 2 2 3" xfId="18152" xr:uid="{00000000-0005-0000-0000-00001E460000}"/>
    <cellStyle name="9_Merkmalsuebersicht_neu 3 5 2 2 3 2" xfId="25289" xr:uid="{00000000-0005-0000-0000-00001F460000}"/>
    <cellStyle name="9_Merkmalsuebersicht_neu 3 5 2 2 3 2 2" xfId="39604" xr:uid="{00000000-0005-0000-0000-000020460000}"/>
    <cellStyle name="9_Merkmalsuebersicht_neu 3 5 2 2 3 3" xfId="32467" xr:uid="{00000000-0005-0000-0000-000021460000}"/>
    <cellStyle name="9_Merkmalsuebersicht_neu 3 5 2 2 4" xfId="19856" xr:uid="{00000000-0005-0000-0000-000022460000}"/>
    <cellStyle name="9_Merkmalsuebersicht_neu 3 5 2 2 4 2" xfId="26993" xr:uid="{00000000-0005-0000-0000-000023460000}"/>
    <cellStyle name="9_Merkmalsuebersicht_neu 3 5 2 2 4 2 2" xfId="41308" xr:uid="{00000000-0005-0000-0000-000024460000}"/>
    <cellStyle name="9_Merkmalsuebersicht_neu 3 5 2 2 4 3" xfId="34171" xr:uid="{00000000-0005-0000-0000-000025460000}"/>
    <cellStyle name="9_Merkmalsuebersicht_neu 3 5 2 2 5" xfId="21071" xr:uid="{00000000-0005-0000-0000-000026460000}"/>
    <cellStyle name="9_Merkmalsuebersicht_neu 3 5 2 2 5 2" xfId="35386" xr:uid="{00000000-0005-0000-0000-000027460000}"/>
    <cellStyle name="9_Merkmalsuebersicht_neu 3 5 2 2 6" xfId="28208" xr:uid="{00000000-0005-0000-0000-000028460000}"/>
    <cellStyle name="9_Merkmalsuebersicht_neu 3 5 2 3" xfId="15606" xr:uid="{00000000-0005-0000-0000-000029460000}"/>
    <cellStyle name="9_Merkmalsuebersicht_neu 3 5 2 3 2" xfId="22765" xr:uid="{00000000-0005-0000-0000-00002A460000}"/>
    <cellStyle name="9_Merkmalsuebersicht_neu 3 5 2 3 2 2" xfId="37080" xr:uid="{00000000-0005-0000-0000-00002B460000}"/>
    <cellStyle name="9_Merkmalsuebersicht_neu 3 5 2 3 3" xfId="29921" xr:uid="{00000000-0005-0000-0000-00002C460000}"/>
    <cellStyle name="9_Merkmalsuebersicht_neu 3 5 2 4" xfId="17960" xr:uid="{00000000-0005-0000-0000-00002D460000}"/>
    <cellStyle name="9_Merkmalsuebersicht_neu 3 5 2 4 2" xfId="25097" xr:uid="{00000000-0005-0000-0000-00002E460000}"/>
    <cellStyle name="9_Merkmalsuebersicht_neu 3 5 2 4 2 2" xfId="39412" xr:uid="{00000000-0005-0000-0000-00002F460000}"/>
    <cellStyle name="9_Merkmalsuebersicht_neu 3 5 2 4 3" xfId="32275" xr:uid="{00000000-0005-0000-0000-000030460000}"/>
    <cellStyle name="9_Merkmalsuebersicht_neu 3 6" xfId="13233" xr:uid="{00000000-0005-0000-0000-000031460000}"/>
    <cellStyle name="9_Merkmalsuebersicht_neu 3 6 2" xfId="13361" xr:uid="{00000000-0005-0000-0000-000032460000}"/>
    <cellStyle name="9_Merkmalsuebersicht_neu 3 6 2 2" xfId="15730" xr:uid="{00000000-0005-0000-0000-000033460000}"/>
    <cellStyle name="9_Merkmalsuebersicht_neu 3 6 2 2 2" xfId="22889" xr:uid="{00000000-0005-0000-0000-000034460000}"/>
    <cellStyle name="9_Merkmalsuebersicht_neu 3 6 2 2 2 2" xfId="37204" xr:uid="{00000000-0005-0000-0000-000035460000}"/>
    <cellStyle name="9_Merkmalsuebersicht_neu 3 6 2 2 3" xfId="30045" xr:uid="{00000000-0005-0000-0000-000036460000}"/>
    <cellStyle name="9_Merkmalsuebersicht_neu 3 6 2 3" xfId="18084" xr:uid="{00000000-0005-0000-0000-000037460000}"/>
    <cellStyle name="9_Merkmalsuebersicht_neu 3 6 2 3 2" xfId="25221" xr:uid="{00000000-0005-0000-0000-000038460000}"/>
    <cellStyle name="9_Merkmalsuebersicht_neu 3 6 2 3 2 2" xfId="39536" xr:uid="{00000000-0005-0000-0000-000039460000}"/>
    <cellStyle name="9_Merkmalsuebersicht_neu 3 6 2 3 3" xfId="32399" xr:uid="{00000000-0005-0000-0000-00003A460000}"/>
    <cellStyle name="9_Merkmalsuebersicht_neu 3 6 2 4" xfId="19788" xr:uid="{00000000-0005-0000-0000-00003B460000}"/>
    <cellStyle name="9_Merkmalsuebersicht_neu 3 6 2 4 2" xfId="26925" xr:uid="{00000000-0005-0000-0000-00003C460000}"/>
    <cellStyle name="9_Merkmalsuebersicht_neu 3 6 2 4 2 2" xfId="41240" xr:uid="{00000000-0005-0000-0000-00003D460000}"/>
    <cellStyle name="9_Merkmalsuebersicht_neu 3 6 2 4 3" xfId="34103" xr:uid="{00000000-0005-0000-0000-00003E460000}"/>
    <cellStyle name="9_Merkmalsuebersicht_neu 3 6 2 5" xfId="21003" xr:uid="{00000000-0005-0000-0000-00003F460000}"/>
    <cellStyle name="9_Merkmalsuebersicht_neu 3 6 2 5 2" xfId="35318" xr:uid="{00000000-0005-0000-0000-000040460000}"/>
    <cellStyle name="9_Merkmalsuebersicht_neu 3 6 2 6" xfId="28140" xr:uid="{00000000-0005-0000-0000-000041460000}"/>
    <cellStyle name="9_Merkmalsuebersicht_neu 3 6 3" xfId="15602" xr:uid="{00000000-0005-0000-0000-000042460000}"/>
    <cellStyle name="9_Merkmalsuebersicht_neu 3 6 3 2" xfId="22761" xr:uid="{00000000-0005-0000-0000-000043460000}"/>
    <cellStyle name="9_Merkmalsuebersicht_neu 3 6 3 2 2" xfId="37076" xr:uid="{00000000-0005-0000-0000-000044460000}"/>
    <cellStyle name="9_Merkmalsuebersicht_neu 3 6 3 3" xfId="29917" xr:uid="{00000000-0005-0000-0000-000045460000}"/>
    <cellStyle name="9_Merkmalsuebersicht_neu 3 6 4" xfId="17956" xr:uid="{00000000-0005-0000-0000-000046460000}"/>
    <cellStyle name="9_Merkmalsuebersicht_neu 3 6 4 2" xfId="25093" xr:uid="{00000000-0005-0000-0000-000047460000}"/>
    <cellStyle name="9_Merkmalsuebersicht_neu 3 6 4 2 2" xfId="39408" xr:uid="{00000000-0005-0000-0000-000048460000}"/>
    <cellStyle name="9_Merkmalsuebersicht_neu 3 6 4 3" xfId="32271" xr:uid="{00000000-0005-0000-0000-000049460000}"/>
    <cellStyle name="9_Merkmalsuebersicht_neu 4" xfId="1083" xr:uid="{00000000-0005-0000-0000-00004A460000}"/>
    <cellStyle name="9_Merkmalsuebersicht_neu 4 2" xfId="1084" xr:uid="{00000000-0005-0000-0000-00004B460000}"/>
    <cellStyle name="9_Merkmalsuebersicht_neu 4 2 2" xfId="13239" xr:uid="{00000000-0005-0000-0000-00004C460000}"/>
    <cellStyle name="9_Merkmalsuebersicht_neu 4 2 2 2" xfId="13370" xr:uid="{00000000-0005-0000-0000-00004D460000}"/>
    <cellStyle name="9_Merkmalsuebersicht_neu 4 2 2 2 2" xfId="15739" xr:uid="{00000000-0005-0000-0000-00004E460000}"/>
    <cellStyle name="9_Merkmalsuebersicht_neu 4 2 2 2 2 2" xfId="22898" xr:uid="{00000000-0005-0000-0000-00004F460000}"/>
    <cellStyle name="9_Merkmalsuebersicht_neu 4 2 2 2 2 2 2" xfId="37213" xr:uid="{00000000-0005-0000-0000-000050460000}"/>
    <cellStyle name="9_Merkmalsuebersicht_neu 4 2 2 2 2 3" xfId="30054" xr:uid="{00000000-0005-0000-0000-000051460000}"/>
    <cellStyle name="9_Merkmalsuebersicht_neu 4 2 2 2 3" xfId="18093" xr:uid="{00000000-0005-0000-0000-000052460000}"/>
    <cellStyle name="9_Merkmalsuebersicht_neu 4 2 2 2 3 2" xfId="25230" xr:uid="{00000000-0005-0000-0000-000053460000}"/>
    <cellStyle name="9_Merkmalsuebersicht_neu 4 2 2 2 3 2 2" xfId="39545" xr:uid="{00000000-0005-0000-0000-000054460000}"/>
    <cellStyle name="9_Merkmalsuebersicht_neu 4 2 2 2 3 3" xfId="32408" xr:uid="{00000000-0005-0000-0000-000055460000}"/>
    <cellStyle name="9_Merkmalsuebersicht_neu 4 2 2 2 4" xfId="19797" xr:uid="{00000000-0005-0000-0000-000056460000}"/>
    <cellStyle name="9_Merkmalsuebersicht_neu 4 2 2 2 4 2" xfId="26934" xr:uid="{00000000-0005-0000-0000-000057460000}"/>
    <cellStyle name="9_Merkmalsuebersicht_neu 4 2 2 2 4 2 2" xfId="41249" xr:uid="{00000000-0005-0000-0000-000058460000}"/>
    <cellStyle name="9_Merkmalsuebersicht_neu 4 2 2 2 4 3" xfId="34112" xr:uid="{00000000-0005-0000-0000-000059460000}"/>
    <cellStyle name="9_Merkmalsuebersicht_neu 4 2 2 2 5" xfId="21012" xr:uid="{00000000-0005-0000-0000-00005A460000}"/>
    <cellStyle name="9_Merkmalsuebersicht_neu 4 2 2 2 5 2" xfId="35327" xr:uid="{00000000-0005-0000-0000-00005B460000}"/>
    <cellStyle name="9_Merkmalsuebersicht_neu 4 2 2 2 6" xfId="28149" xr:uid="{00000000-0005-0000-0000-00005C460000}"/>
    <cellStyle name="9_Merkmalsuebersicht_neu 4 2 2 3" xfId="15608" xr:uid="{00000000-0005-0000-0000-00005D460000}"/>
    <cellStyle name="9_Merkmalsuebersicht_neu 4 2 2 3 2" xfId="22767" xr:uid="{00000000-0005-0000-0000-00005E460000}"/>
    <cellStyle name="9_Merkmalsuebersicht_neu 4 2 2 3 2 2" xfId="37082" xr:uid="{00000000-0005-0000-0000-00005F460000}"/>
    <cellStyle name="9_Merkmalsuebersicht_neu 4 2 2 3 3" xfId="29923" xr:uid="{00000000-0005-0000-0000-000060460000}"/>
    <cellStyle name="9_Merkmalsuebersicht_neu 4 2 2 4" xfId="17962" xr:uid="{00000000-0005-0000-0000-000061460000}"/>
    <cellStyle name="9_Merkmalsuebersicht_neu 4 2 2 4 2" xfId="25099" xr:uid="{00000000-0005-0000-0000-000062460000}"/>
    <cellStyle name="9_Merkmalsuebersicht_neu 4 2 2 4 2 2" xfId="39414" xr:uid="{00000000-0005-0000-0000-000063460000}"/>
    <cellStyle name="9_Merkmalsuebersicht_neu 4 2 2 4 3" xfId="32277" xr:uid="{00000000-0005-0000-0000-000064460000}"/>
    <cellStyle name="9_Merkmalsuebersicht_neu 4 3" xfId="1085" xr:uid="{00000000-0005-0000-0000-000065460000}"/>
    <cellStyle name="9_Merkmalsuebersicht_neu 4 3 2" xfId="13240" xr:uid="{00000000-0005-0000-0000-000066460000}"/>
    <cellStyle name="9_Merkmalsuebersicht_neu 4 3 2 2" xfId="14269" xr:uid="{00000000-0005-0000-0000-000067460000}"/>
    <cellStyle name="9_Merkmalsuebersicht_neu 4 3 2 2 2" xfId="16638" xr:uid="{00000000-0005-0000-0000-000068460000}"/>
    <cellStyle name="9_Merkmalsuebersicht_neu 4 3 2 2 2 2" xfId="23797" xr:uid="{00000000-0005-0000-0000-000069460000}"/>
    <cellStyle name="9_Merkmalsuebersicht_neu 4 3 2 2 2 2 2" xfId="38112" xr:uid="{00000000-0005-0000-0000-00006A460000}"/>
    <cellStyle name="9_Merkmalsuebersicht_neu 4 3 2 2 2 3" xfId="30953" xr:uid="{00000000-0005-0000-0000-00006B460000}"/>
    <cellStyle name="9_Merkmalsuebersicht_neu 4 3 2 2 3" xfId="18992" xr:uid="{00000000-0005-0000-0000-00006C460000}"/>
    <cellStyle name="9_Merkmalsuebersicht_neu 4 3 2 2 3 2" xfId="26129" xr:uid="{00000000-0005-0000-0000-00006D460000}"/>
    <cellStyle name="9_Merkmalsuebersicht_neu 4 3 2 2 3 2 2" xfId="40444" xr:uid="{00000000-0005-0000-0000-00006E460000}"/>
    <cellStyle name="9_Merkmalsuebersicht_neu 4 3 2 2 3 3" xfId="33307" xr:uid="{00000000-0005-0000-0000-00006F460000}"/>
    <cellStyle name="9_Merkmalsuebersicht_neu 4 3 2 2 4" xfId="20325" xr:uid="{00000000-0005-0000-0000-000070460000}"/>
    <cellStyle name="9_Merkmalsuebersicht_neu 4 3 2 2 4 2" xfId="27462" xr:uid="{00000000-0005-0000-0000-000071460000}"/>
    <cellStyle name="9_Merkmalsuebersicht_neu 4 3 2 2 4 2 2" xfId="41777" xr:uid="{00000000-0005-0000-0000-000072460000}"/>
    <cellStyle name="9_Merkmalsuebersicht_neu 4 3 2 2 4 3" xfId="34640" xr:uid="{00000000-0005-0000-0000-000073460000}"/>
    <cellStyle name="9_Merkmalsuebersicht_neu 4 3 2 2 5" xfId="21540" xr:uid="{00000000-0005-0000-0000-000074460000}"/>
    <cellStyle name="9_Merkmalsuebersicht_neu 4 3 2 2 5 2" xfId="35855" xr:uid="{00000000-0005-0000-0000-000075460000}"/>
    <cellStyle name="9_Merkmalsuebersicht_neu 4 3 2 2 6" xfId="28677" xr:uid="{00000000-0005-0000-0000-000076460000}"/>
    <cellStyle name="9_Merkmalsuebersicht_neu 4 3 2 3" xfId="15609" xr:uid="{00000000-0005-0000-0000-000077460000}"/>
    <cellStyle name="9_Merkmalsuebersicht_neu 4 3 2 3 2" xfId="22768" xr:uid="{00000000-0005-0000-0000-000078460000}"/>
    <cellStyle name="9_Merkmalsuebersicht_neu 4 3 2 3 2 2" xfId="37083" xr:uid="{00000000-0005-0000-0000-000079460000}"/>
    <cellStyle name="9_Merkmalsuebersicht_neu 4 3 2 3 3" xfId="29924" xr:uid="{00000000-0005-0000-0000-00007A460000}"/>
    <cellStyle name="9_Merkmalsuebersicht_neu 4 3 2 4" xfId="17963" xr:uid="{00000000-0005-0000-0000-00007B460000}"/>
    <cellStyle name="9_Merkmalsuebersicht_neu 4 3 2 4 2" xfId="25100" xr:uid="{00000000-0005-0000-0000-00007C460000}"/>
    <cellStyle name="9_Merkmalsuebersicht_neu 4 3 2 4 2 2" xfId="39415" xr:uid="{00000000-0005-0000-0000-00007D460000}"/>
    <cellStyle name="9_Merkmalsuebersicht_neu 4 3 2 4 3" xfId="32278" xr:uid="{00000000-0005-0000-0000-00007E460000}"/>
    <cellStyle name="9_Merkmalsuebersicht_neu 4 4" xfId="1086" xr:uid="{00000000-0005-0000-0000-00007F460000}"/>
    <cellStyle name="9_Merkmalsuebersicht_neu 4 4 2" xfId="13241" xr:uid="{00000000-0005-0000-0000-000080460000}"/>
    <cellStyle name="9_Merkmalsuebersicht_neu 4 4 2 2" xfId="13923" xr:uid="{00000000-0005-0000-0000-000081460000}"/>
    <cellStyle name="9_Merkmalsuebersicht_neu 4 4 2 2 2" xfId="16292" xr:uid="{00000000-0005-0000-0000-000082460000}"/>
    <cellStyle name="9_Merkmalsuebersicht_neu 4 4 2 2 2 2" xfId="23451" xr:uid="{00000000-0005-0000-0000-000083460000}"/>
    <cellStyle name="9_Merkmalsuebersicht_neu 4 4 2 2 2 2 2" xfId="37766" xr:uid="{00000000-0005-0000-0000-000084460000}"/>
    <cellStyle name="9_Merkmalsuebersicht_neu 4 4 2 2 2 3" xfId="30607" xr:uid="{00000000-0005-0000-0000-000085460000}"/>
    <cellStyle name="9_Merkmalsuebersicht_neu 4 4 2 2 3" xfId="18646" xr:uid="{00000000-0005-0000-0000-000086460000}"/>
    <cellStyle name="9_Merkmalsuebersicht_neu 4 4 2 2 3 2" xfId="25783" xr:uid="{00000000-0005-0000-0000-000087460000}"/>
    <cellStyle name="9_Merkmalsuebersicht_neu 4 4 2 2 3 2 2" xfId="40098" xr:uid="{00000000-0005-0000-0000-000088460000}"/>
    <cellStyle name="9_Merkmalsuebersicht_neu 4 4 2 2 3 3" xfId="32961" xr:uid="{00000000-0005-0000-0000-000089460000}"/>
    <cellStyle name="9_Merkmalsuebersicht_neu 4 4 2 2 4" xfId="20087" xr:uid="{00000000-0005-0000-0000-00008A460000}"/>
    <cellStyle name="9_Merkmalsuebersicht_neu 4 4 2 2 4 2" xfId="27224" xr:uid="{00000000-0005-0000-0000-00008B460000}"/>
    <cellStyle name="9_Merkmalsuebersicht_neu 4 4 2 2 4 2 2" xfId="41539" xr:uid="{00000000-0005-0000-0000-00008C460000}"/>
    <cellStyle name="9_Merkmalsuebersicht_neu 4 4 2 2 4 3" xfId="34402" xr:uid="{00000000-0005-0000-0000-00008D460000}"/>
    <cellStyle name="9_Merkmalsuebersicht_neu 4 4 2 2 5" xfId="21302" xr:uid="{00000000-0005-0000-0000-00008E460000}"/>
    <cellStyle name="9_Merkmalsuebersicht_neu 4 4 2 2 5 2" xfId="35617" xr:uid="{00000000-0005-0000-0000-00008F460000}"/>
    <cellStyle name="9_Merkmalsuebersicht_neu 4 4 2 2 6" xfId="28439" xr:uid="{00000000-0005-0000-0000-000090460000}"/>
    <cellStyle name="9_Merkmalsuebersicht_neu 4 4 2 3" xfId="15610" xr:uid="{00000000-0005-0000-0000-000091460000}"/>
    <cellStyle name="9_Merkmalsuebersicht_neu 4 4 2 3 2" xfId="22769" xr:uid="{00000000-0005-0000-0000-000092460000}"/>
    <cellStyle name="9_Merkmalsuebersicht_neu 4 4 2 3 2 2" xfId="37084" xr:uid="{00000000-0005-0000-0000-000093460000}"/>
    <cellStyle name="9_Merkmalsuebersicht_neu 4 4 2 3 3" xfId="29925" xr:uid="{00000000-0005-0000-0000-000094460000}"/>
    <cellStyle name="9_Merkmalsuebersicht_neu 4 4 2 4" xfId="17964" xr:uid="{00000000-0005-0000-0000-000095460000}"/>
    <cellStyle name="9_Merkmalsuebersicht_neu 4 4 2 4 2" xfId="25101" xr:uid="{00000000-0005-0000-0000-000096460000}"/>
    <cellStyle name="9_Merkmalsuebersicht_neu 4 4 2 4 2 2" xfId="39416" xr:uid="{00000000-0005-0000-0000-000097460000}"/>
    <cellStyle name="9_Merkmalsuebersicht_neu 4 4 2 4 3" xfId="32279" xr:uid="{00000000-0005-0000-0000-000098460000}"/>
    <cellStyle name="9_Merkmalsuebersicht_neu 4 5" xfId="1087" xr:uid="{00000000-0005-0000-0000-000099460000}"/>
    <cellStyle name="9_Merkmalsuebersicht_neu 4 5 2" xfId="13242" xr:uid="{00000000-0005-0000-0000-00009A460000}"/>
    <cellStyle name="9_Merkmalsuebersicht_neu 4 5 2 2" xfId="14270" xr:uid="{00000000-0005-0000-0000-00009B460000}"/>
    <cellStyle name="9_Merkmalsuebersicht_neu 4 5 2 2 2" xfId="16639" xr:uid="{00000000-0005-0000-0000-00009C460000}"/>
    <cellStyle name="9_Merkmalsuebersicht_neu 4 5 2 2 2 2" xfId="23798" xr:uid="{00000000-0005-0000-0000-00009D460000}"/>
    <cellStyle name="9_Merkmalsuebersicht_neu 4 5 2 2 2 2 2" xfId="38113" xr:uid="{00000000-0005-0000-0000-00009E460000}"/>
    <cellStyle name="9_Merkmalsuebersicht_neu 4 5 2 2 2 3" xfId="30954" xr:uid="{00000000-0005-0000-0000-00009F460000}"/>
    <cellStyle name="9_Merkmalsuebersicht_neu 4 5 2 2 3" xfId="18993" xr:uid="{00000000-0005-0000-0000-0000A0460000}"/>
    <cellStyle name="9_Merkmalsuebersicht_neu 4 5 2 2 3 2" xfId="26130" xr:uid="{00000000-0005-0000-0000-0000A1460000}"/>
    <cellStyle name="9_Merkmalsuebersicht_neu 4 5 2 2 3 2 2" xfId="40445" xr:uid="{00000000-0005-0000-0000-0000A2460000}"/>
    <cellStyle name="9_Merkmalsuebersicht_neu 4 5 2 2 3 3" xfId="33308" xr:uid="{00000000-0005-0000-0000-0000A3460000}"/>
    <cellStyle name="9_Merkmalsuebersicht_neu 4 5 2 2 4" xfId="20326" xr:uid="{00000000-0005-0000-0000-0000A4460000}"/>
    <cellStyle name="9_Merkmalsuebersicht_neu 4 5 2 2 4 2" xfId="27463" xr:uid="{00000000-0005-0000-0000-0000A5460000}"/>
    <cellStyle name="9_Merkmalsuebersicht_neu 4 5 2 2 4 2 2" xfId="41778" xr:uid="{00000000-0005-0000-0000-0000A6460000}"/>
    <cellStyle name="9_Merkmalsuebersicht_neu 4 5 2 2 4 3" xfId="34641" xr:uid="{00000000-0005-0000-0000-0000A7460000}"/>
    <cellStyle name="9_Merkmalsuebersicht_neu 4 5 2 2 5" xfId="21541" xr:uid="{00000000-0005-0000-0000-0000A8460000}"/>
    <cellStyle name="9_Merkmalsuebersicht_neu 4 5 2 2 5 2" xfId="35856" xr:uid="{00000000-0005-0000-0000-0000A9460000}"/>
    <cellStyle name="9_Merkmalsuebersicht_neu 4 5 2 2 6" xfId="28678" xr:uid="{00000000-0005-0000-0000-0000AA460000}"/>
    <cellStyle name="9_Merkmalsuebersicht_neu 4 5 2 3" xfId="15611" xr:uid="{00000000-0005-0000-0000-0000AB460000}"/>
    <cellStyle name="9_Merkmalsuebersicht_neu 4 5 2 3 2" xfId="22770" xr:uid="{00000000-0005-0000-0000-0000AC460000}"/>
    <cellStyle name="9_Merkmalsuebersicht_neu 4 5 2 3 2 2" xfId="37085" xr:uid="{00000000-0005-0000-0000-0000AD460000}"/>
    <cellStyle name="9_Merkmalsuebersicht_neu 4 5 2 3 3" xfId="29926" xr:uid="{00000000-0005-0000-0000-0000AE460000}"/>
    <cellStyle name="9_Merkmalsuebersicht_neu 4 5 2 4" xfId="17965" xr:uid="{00000000-0005-0000-0000-0000AF460000}"/>
    <cellStyle name="9_Merkmalsuebersicht_neu 4 5 2 4 2" xfId="25102" xr:uid="{00000000-0005-0000-0000-0000B0460000}"/>
    <cellStyle name="9_Merkmalsuebersicht_neu 4 5 2 4 2 2" xfId="39417" xr:uid="{00000000-0005-0000-0000-0000B1460000}"/>
    <cellStyle name="9_Merkmalsuebersicht_neu 4 5 2 4 3" xfId="32280" xr:uid="{00000000-0005-0000-0000-0000B2460000}"/>
    <cellStyle name="9_Merkmalsuebersicht_neu 4 6" xfId="13238" xr:uid="{00000000-0005-0000-0000-0000B3460000}"/>
    <cellStyle name="9_Merkmalsuebersicht_neu 4 6 2" xfId="14272" xr:uid="{00000000-0005-0000-0000-0000B4460000}"/>
    <cellStyle name="9_Merkmalsuebersicht_neu 4 6 2 2" xfId="16641" xr:uid="{00000000-0005-0000-0000-0000B5460000}"/>
    <cellStyle name="9_Merkmalsuebersicht_neu 4 6 2 2 2" xfId="23800" xr:uid="{00000000-0005-0000-0000-0000B6460000}"/>
    <cellStyle name="9_Merkmalsuebersicht_neu 4 6 2 2 2 2" xfId="38115" xr:uid="{00000000-0005-0000-0000-0000B7460000}"/>
    <cellStyle name="9_Merkmalsuebersicht_neu 4 6 2 2 3" xfId="30956" xr:uid="{00000000-0005-0000-0000-0000B8460000}"/>
    <cellStyle name="9_Merkmalsuebersicht_neu 4 6 2 3" xfId="18995" xr:uid="{00000000-0005-0000-0000-0000B9460000}"/>
    <cellStyle name="9_Merkmalsuebersicht_neu 4 6 2 3 2" xfId="26132" xr:uid="{00000000-0005-0000-0000-0000BA460000}"/>
    <cellStyle name="9_Merkmalsuebersicht_neu 4 6 2 3 2 2" xfId="40447" xr:uid="{00000000-0005-0000-0000-0000BB460000}"/>
    <cellStyle name="9_Merkmalsuebersicht_neu 4 6 2 3 3" xfId="33310" xr:uid="{00000000-0005-0000-0000-0000BC460000}"/>
    <cellStyle name="9_Merkmalsuebersicht_neu 4 6 2 4" xfId="20328" xr:uid="{00000000-0005-0000-0000-0000BD460000}"/>
    <cellStyle name="9_Merkmalsuebersicht_neu 4 6 2 4 2" xfId="27465" xr:uid="{00000000-0005-0000-0000-0000BE460000}"/>
    <cellStyle name="9_Merkmalsuebersicht_neu 4 6 2 4 2 2" xfId="41780" xr:uid="{00000000-0005-0000-0000-0000BF460000}"/>
    <cellStyle name="9_Merkmalsuebersicht_neu 4 6 2 4 3" xfId="34643" xr:uid="{00000000-0005-0000-0000-0000C0460000}"/>
    <cellStyle name="9_Merkmalsuebersicht_neu 4 6 2 5" xfId="21543" xr:uid="{00000000-0005-0000-0000-0000C1460000}"/>
    <cellStyle name="9_Merkmalsuebersicht_neu 4 6 2 5 2" xfId="35858" xr:uid="{00000000-0005-0000-0000-0000C2460000}"/>
    <cellStyle name="9_Merkmalsuebersicht_neu 4 6 2 6" xfId="28680" xr:uid="{00000000-0005-0000-0000-0000C3460000}"/>
    <cellStyle name="9_Merkmalsuebersicht_neu 4 6 3" xfId="15607" xr:uid="{00000000-0005-0000-0000-0000C4460000}"/>
    <cellStyle name="9_Merkmalsuebersicht_neu 4 6 3 2" xfId="22766" xr:uid="{00000000-0005-0000-0000-0000C5460000}"/>
    <cellStyle name="9_Merkmalsuebersicht_neu 4 6 3 2 2" xfId="37081" xr:uid="{00000000-0005-0000-0000-0000C6460000}"/>
    <cellStyle name="9_Merkmalsuebersicht_neu 4 6 3 3" xfId="29922" xr:uid="{00000000-0005-0000-0000-0000C7460000}"/>
    <cellStyle name="9_Merkmalsuebersicht_neu 4 6 4" xfId="17961" xr:uid="{00000000-0005-0000-0000-0000C8460000}"/>
    <cellStyle name="9_Merkmalsuebersicht_neu 4 6 4 2" xfId="25098" xr:uid="{00000000-0005-0000-0000-0000C9460000}"/>
    <cellStyle name="9_Merkmalsuebersicht_neu 4 6 4 2 2" xfId="39413" xr:uid="{00000000-0005-0000-0000-0000CA460000}"/>
    <cellStyle name="9_Merkmalsuebersicht_neu 4 6 4 3" xfId="32276" xr:uid="{00000000-0005-0000-0000-0000CB460000}"/>
    <cellStyle name="9_Merkmalsuebersicht_neu 5" xfId="1088" xr:uid="{00000000-0005-0000-0000-0000CC460000}"/>
    <cellStyle name="9_Merkmalsuebersicht_neu 5 2" xfId="13243" xr:uid="{00000000-0005-0000-0000-0000CD460000}"/>
    <cellStyle name="9_Merkmalsuebersicht_neu 5 2 2" xfId="14058" xr:uid="{00000000-0005-0000-0000-0000CE460000}"/>
    <cellStyle name="9_Merkmalsuebersicht_neu 5 2 2 2" xfId="16427" xr:uid="{00000000-0005-0000-0000-0000CF460000}"/>
    <cellStyle name="9_Merkmalsuebersicht_neu 5 2 2 2 2" xfId="23586" xr:uid="{00000000-0005-0000-0000-0000D0460000}"/>
    <cellStyle name="9_Merkmalsuebersicht_neu 5 2 2 2 2 2" xfId="37901" xr:uid="{00000000-0005-0000-0000-0000D1460000}"/>
    <cellStyle name="9_Merkmalsuebersicht_neu 5 2 2 2 3" xfId="30742" xr:uid="{00000000-0005-0000-0000-0000D2460000}"/>
    <cellStyle name="9_Merkmalsuebersicht_neu 5 2 2 3" xfId="18781" xr:uid="{00000000-0005-0000-0000-0000D3460000}"/>
    <cellStyle name="9_Merkmalsuebersicht_neu 5 2 2 3 2" xfId="25918" xr:uid="{00000000-0005-0000-0000-0000D4460000}"/>
    <cellStyle name="9_Merkmalsuebersicht_neu 5 2 2 3 2 2" xfId="40233" xr:uid="{00000000-0005-0000-0000-0000D5460000}"/>
    <cellStyle name="9_Merkmalsuebersicht_neu 5 2 2 3 3" xfId="33096" xr:uid="{00000000-0005-0000-0000-0000D6460000}"/>
    <cellStyle name="9_Merkmalsuebersicht_neu 5 2 2 4" xfId="20141" xr:uid="{00000000-0005-0000-0000-0000D7460000}"/>
    <cellStyle name="9_Merkmalsuebersicht_neu 5 2 2 4 2" xfId="27278" xr:uid="{00000000-0005-0000-0000-0000D8460000}"/>
    <cellStyle name="9_Merkmalsuebersicht_neu 5 2 2 4 2 2" xfId="41593" xr:uid="{00000000-0005-0000-0000-0000D9460000}"/>
    <cellStyle name="9_Merkmalsuebersicht_neu 5 2 2 4 3" xfId="34456" xr:uid="{00000000-0005-0000-0000-0000DA460000}"/>
    <cellStyle name="9_Merkmalsuebersicht_neu 5 2 2 5" xfId="21356" xr:uid="{00000000-0005-0000-0000-0000DB460000}"/>
    <cellStyle name="9_Merkmalsuebersicht_neu 5 2 2 5 2" xfId="35671" xr:uid="{00000000-0005-0000-0000-0000DC460000}"/>
    <cellStyle name="9_Merkmalsuebersicht_neu 5 2 2 6" xfId="28493" xr:uid="{00000000-0005-0000-0000-0000DD460000}"/>
    <cellStyle name="9_Merkmalsuebersicht_neu 5 2 3" xfId="15612" xr:uid="{00000000-0005-0000-0000-0000DE460000}"/>
    <cellStyle name="9_Merkmalsuebersicht_neu 5 2 3 2" xfId="22771" xr:uid="{00000000-0005-0000-0000-0000DF460000}"/>
    <cellStyle name="9_Merkmalsuebersicht_neu 5 2 3 2 2" xfId="37086" xr:uid="{00000000-0005-0000-0000-0000E0460000}"/>
    <cellStyle name="9_Merkmalsuebersicht_neu 5 2 3 3" xfId="29927" xr:uid="{00000000-0005-0000-0000-0000E1460000}"/>
    <cellStyle name="9_Merkmalsuebersicht_neu 5 2 4" xfId="17966" xr:uid="{00000000-0005-0000-0000-0000E2460000}"/>
    <cellStyle name="9_Merkmalsuebersicht_neu 5 2 4 2" xfId="25103" xr:uid="{00000000-0005-0000-0000-0000E3460000}"/>
    <cellStyle name="9_Merkmalsuebersicht_neu 5 2 4 2 2" xfId="39418" xr:uid="{00000000-0005-0000-0000-0000E4460000}"/>
    <cellStyle name="9_Merkmalsuebersicht_neu 5 2 4 3" xfId="32281" xr:uid="{00000000-0005-0000-0000-0000E5460000}"/>
    <cellStyle name="9_Merkmalsuebersicht_neu 6" xfId="1089" xr:uid="{00000000-0005-0000-0000-0000E6460000}"/>
    <cellStyle name="9_Merkmalsuebersicht_neu 6 2" xfId="13244" xr:uid="{00000000-0005-0000-0000-0000E7460000}"/>
    <cellStyle name="9_Merkmalsuebersicht_neu 6 2 2" xfId="14271" xr:uid="{00000000-0005-0000-0000-0000E8460000}"/>
    <cellStyle name="9_Merkmalsuebersicht_neu 6 2 2 2" xfId="16640" xr:uid="{00000000-0005-0000-0000-0000E9460000}"/>
    <cellStyle name="9_Merkmalsuebersicht_neu 6 2 2 2 2" xfId="23799" xr:uid="{00000000-0005-0000-0000-0000EA460000}"/>
    <cellStyle name="9_Merkmalsuebersicht_neu 6 2 2 2 2 2" xfId="38114" xr:uid="{00000000-0005-0000-0000-0000EB460000}"/>
    <cellStyle name="9_Merkmalsuebersicht_neu 6 2 2 2 3" xfId="30955" xr:uid="{00000000-0005-0000-0000-0000EC460000}"/>
    <cellStyle name="9_Merkmalsuebersicht_neu 6 2 2 3" xfId="18994" xr:uid="{00000000-0005-0000-0000-0000ED460000}"/>
    <cellStyle name="9_Merkmalsuebersicht_neu 6 2 2 3 2" xfId="26131" xr:uid="{00000000-0005-0000-0000-0000EE460000}"/>
    <cellStyle name="9_Merkmalsuebersicht_neu 6 2 2 3 2 2" xfId="40446" xr:uid="{00000000-0005-0000-0000-0000EF460000}"/>
    <cellStyle name="9_Merkmalsuebersicht_neu 6 2 2 3 3" xfId="33309" xr:uid="{00000000-0005-0000-0000-0000F0460000}"/>
    <cellStyle name="9_Merkmalsuebersicht_neu 6 2 2 4" xfId="20327" xr:uid="{00000000-0005-0000-0000-0000F1460000}"/>
    <cellStyle name="9_Merkmalsuebersicht_neu 6 2 2 4 2" xfId="27464" xr:uid="{00000000-0005-0000-0000-0000F2460000}"/>
    <cellStyle name="9_Merkmalsuebersicht_neu 6 2 2 4 2 2" xfId="41779" xr:uid="{00000000-0005-0000-0000-0000F3460000}"/>
    <cellStyle name="9_Merkmalsuebersicht_neu 6 2 2 4 3" xfId="34642" xr:uid="{00000000-0005-0000-0000-0000F4460000}"/>
    <cellStyle name="9_Merkmalsuebersicht_neu 6 2 2 5" xfId="21542" xr:uid="{00000000-0005-0000-0000-0000F5460000}"/>
    <cellStyle name="9_Merkmalsuebersicht_neu 6 2 2 5 2" xfId="35857" xr:uid="{00000000-0005-0000-0000-0000F6460000}"/>
    <cellStyle name="9_Merkmalsuebersicht_neu 6 2 2 6" xfId="28679" xr:uid="{00000000-0005-0000-0000-0000F7460000}"/>
    <cellStyle name="9_Merkmalsuebersicht_neu 6 2 3" xfId="15613" xr:uid="{00000000-0005-0000-0000-0000F8460000}"/>
    <cellStyle name="9_Merkmalsuebersicht_neu 6 2 3 2" xfId="22772" xr:uid="{00000000-0005-0000-0000-0000F9460000}"/>
    <cellStyle name="9_Merkmalsuebersicht_neu 6 2 3 2 2" xfId="37087" xr:uid="{00000000-0005-0000-0000-0000FA460000}"/>
    <cellStyle name="9_Merkmalsuebersicht_neu 6 2 3 3" xfId="29928" xr:uid="{00000000-0005-0000-0000-0000FB460000}"/>
    <cellStyle name="9_Merkmalsuebersicht_neu 6 2 4" xfId="17967" xr:uid="{00000000-0005-0000-0000-0000FC460000}"/>
    <cellStyle name="9_Merkmalsuebersicht_neu 6 2 4 2" xfId="25104" xr:uid="{00000000-0005-0000-0000-0000FD460000}"/>
    <cellStyle name="9_Merkmalsuebersicht_neu 6 2 4 2 2" xfId="39419" xr:uid="{00000000-0005-0000-0000-0000FE460000}"/>
    <cellStyle name="9_Merkmalsuebersicht_neu 6 2 4 3" xfId="32282" xr:uid="{00000000-0005-0000-0000-0000FF460000}"/>
    <cellStyle name="9_Merkmalsuebersicht_neu 7" xfId="1090" xr:uid="{00000000-0005-0000-0000-000000470000}"/>
    <cellStyle name="9_Merkmalsuebersicht_neu 7 2" xfId="13245" xr:uid="{00000000-0005-0000-0000-000001470000}"/>
    <cellStyle name="9_Merkmalsuebersicht_neu 7 2 2" xfId="14408" xr:uid="{00000000-0005-0000-0000-000002470000}"/>
    <cellStyle name="9_Merkmalsuebersicht_neu 7 2 2 2" xfId="16777" xr:uid="{00000000-0005-0000-0000-000003470000}"/>
    <cellStyle name="9_Merkmalsuebersicht_neu 7 2 2 2 2" xfId="23936" xr:uid="{00000000-0005-0000-0000-000004470000}"/>
    <cellStyle name="9_Merkmalsuebersicht_neu 7 2 2 2 2 2" xfId="38251" xr:uid="{00000000-0005-0000-0000-000005470000}"/>
    <cellStyle name="9_Merkmalsuebersicht_neu 7 2 2 2 3" xfId="31092" xr:uid="{00000000-0005-0000-0000-000006470000}"/>
    <cellStyle name="9_Merkmalsuebersicht_neu 7 2 2 3" xfId="19131" xr:uid="{00000000-0005-0000-0000-000007470000}"/>
    <cellStyle name="9_Merkmalsuebersicht_neu 7 2 2 3 2" xfId="26268" xr:uid="{00000000-0005-0000-0000-000008470000}"/>
    <cellStyle name="9_Merkmalsuebersicht_neu 7 2 2 3 2 2" xfId="40583" xr:uid="{00000000-0005-0000-0000-000009470000}"/>
    <cellStyle name="9_Merkmalsuebersicht_neu 7 2 2 3 3" xfId="33446" xr:uid="{00000000-0005-0000-0000-00000A470000}"/>
    <cellStyle name="9_Merkmalsuebersicht_neu 7 2 2 4" xfId="20464" xr:uid="{00000000-0005-0000-0000-00000B470000}"/>
    <cellStyle name="9_Merkmalsuebersicht_neu 7 2 2 4 2" xfId="27601" xr:uid="{00000000-0005-0000-0000-00000C470000}"/>
    <cellStyle name="9_Merkmalsuebersicht_neu 7 2 2 4 2 2" xfId="41916" xr:uid="{00000000-0005-0000-0000-00000D470000}"/>
    <cellStyle name="9_Merkmalsuebersicht_neu 7 2 2 4 3" xfId="34779" xr:uid="{00000000-0005-0000-0000-00000E470000}"/>
    <cellStyle name="9_Merkmalsuebersicht_neu 7 2 2 5" xfId="21679" xr:uid="{00000000-0005-0000-0000-00000F470000}"/>
    <cellStyle name="9_Merkmalsuebersicht_neu 7 2 2 5 2" xfId="35994" xr:uid="{00000000-0005-0000-0000-000010470000}"/>
    <cellStyle name="9_Merkmalsuebersicht_neu 7 2 2 6" xfId="28816" xr:uid="{00000000-0005-0000-0000-000011470000}"/>
    <cellStyle name="9_Merkmalsuebersicht_neu 7 2 3" xfId="15614" xr:uid="{00000000-0005-0000-0000-000012470000}"/>
    <cellStyle name="9_Merkmalsuebersicht_neu 7 2 3 2" xfId="22773" xr:uid="{00000000-0005-0000-0000-000013470000}"/>
    <cellStyle name="9_Merkmalsuebersicht_neu 7 2 3 2 2" xfId="37088" xr:uid="{00000000-0005-0000-0000-000014470000}"/>
    <cellStyle name="9_Merkmalsuebersicht_neu 7 2 3 3" xfId="29929" xr:uid="{00000000-0005-0000-0000-000015470000}"/>
    <cellStyle name="9_Merkmalsuebersicht_neu 7 2 4" xfId="17968" xr:uid="{00000000-0005-0000-0000-000016470000}"/>
    <cellStyle name="9_Merkmalsuebersicht_neu 7 2 4 2" xfId="25105" xr:uid="{00000000-0005-0000-0000-000017470000}"/>
    <cellStyle name="9_Merkmalsuebersicht_neu 7 2 4 2 2" xfId="39420" xr:uid="{00000000-0005-0000-0000-000018470000}"/>
    <cellStyle name="9_Merkmalsuebersicht_neu 7 2 4 3" xfId="32283" xr:uid="{00000000-0005-0000-0000-000019470000}"/>
    <cellStyle name="9_Merkmalsuebersicht_neu 8" xfId="1091" xr:uid="{00000000-0005-0000-0000-00001A470000}"/>
    <cellStyle name="9_Merkmalsuebersicht_neu 8 2" xfId="13246" xr:uid="{00000000-0005-0000-0000-00001B470000}"/>
    <cellStyle name="9_Merkmalsuebersicht_neu 8 2 2" xfId="13920" xr:uid="{00000000-0005-0000-0000-00001C470000}"/>
    <cellStyle name="9_Merkmalsuebersicht_neu 8 2 2 2" xfId="16289" xr:uid="{00000000-0005-0000-0000-00001D470000}"/>
    <cellStyle name="9_Merkmalsuebersicht_neu 8 2 2 2 2" xfId="23448" xr:uid="{00000000-0005-0000-0000-00001E470000}"/>
    <cellStyle name="9_Merkmalsuebersicht_neu 8 2 2 2 2 2" xfId="37763" xr:uid="{00000000-0005-0000-0000-00001F470000}"/>
    <cellStyle name="9_Merkmalsuebersicht_neu 8 2 2 2 3" xfId="30604" xr:uid="{00000000-0005-0000-0000-000020470000}"/>
    <cellStyle name="9_Merkmalsuebersicht_neu 8 2 2 3" xfId="18643" xr:uid="{00000000-0005-0000-0000-000021470000}"/>
    <cellStyle name="9_Merkmalsuebersicht_neu 8 2 2 3 2" xfId="25780" xr:uid="{00000000-0005-0000-0000-000022470000}"/>
    <cellStyle name="9_Merkmalsuebersicht_neu 8 2 2 3 2 2" xfId="40095" xr:uid="{00000000-0005-0000-0000-000023470000}"/>
    <cellStyle name="9_Merkmalsuebersicht_neu 8 2 2 3 3" xfId="32958" xr:uid="{00000000-0005-0000-0000-000024470000}"/>
    <cellStyle name="9_Merkmalsuebersicht_neu 8 2 2 4" xfId="20084" xr:uid="{00000000-0005-0000-0000-000025470000}"/>
    <cellStyle name="9_Merkmalsuebersicht_neu 8 2 2 4 2" xfId="27221" xr:uid="{00000000-0005-0000-0000-000026470000}"/>
    <cellStyle name="9_Merkmalsuebersicht_neu 8 2 2 4 2 2" xfId="41536" xr:uid="{00000000-0005-0000-0000-000027470000}"/>
    <cellStyle name="9_Merkmalsuebersicht_neu 8 2 2 4 3" xfId="34399" xr:uid="{00000000-0005-0000-0000-000028470000}"/>
    <cellStyle name="9_Merkmalsuebersicht_neu 8 2 2 5" xfId="21299" xr:uid="{00000000-0005-0000-0000-000029470000}"/>
    <cellStyle name="9_Merkmalsuebersicht_neu 8 2 2 5 2" xfId="35614" xr:uid="{00000000-0005-0000-0000-00002A470000}"/>
    <cellStyle name="9_Merkmalsuebersicht_neu 8 2 2 6" xfId="28436" xr:uid="{00000000-0005-0000-0000-00002B470000}"/>
    <cellStyle name="9_Merkmalsuebersicht_neu 8 2 3" xfId="15615" xr:uid="{00000000-0005-0000-0000-00002C470000}"/>
    <cellStyle name="9_Merkmalsuebersicht_neu 8 2 3 2" xfId="22774" xr:uid="{00000000-0005-0000-0000-00002D470000}"/>
    <cellStyle name="9_Merkmalsuebersicht_neu 8 2 3 2 2" xfId="37089" xr:uid="{00000000-0005-0000-0000-00002E470000}"/>
    <cellStyle name="9_Merkmalsuebersicht_neu 8 2 3 3" xfId="29930" xr:uid="{00000000-0005-0000-0000-00002F470000}"/>
    <cellStyle name="9_Merkmalsuebersicht_neu 8 2 4" xfId="17969" xr:uid="{00000000-0005-0000-0000-000030470000}"/>
    <cellStyle name="9_Merkmalsuebersicht_neu 8 2 4 2" xfId="25106" xr:uid="{00000000-0005-0000-0000-000031470000}"/>
    <cellStyle name="9_Merkmalsuebersicht_neu 8 2 4 2 2" xfId="39421" xr:uid="{00000000-0005-0000-0000-000032470000}"/>
    <cellStyle name="9_Merkmalsuebersicht_neu 8 2 4 3" xfId="32284" xr:uid="{00000000-0005-0000-0000-000033470000}"/>
    <cellStyle name="9_Merkmalsuebersicht_neu 9" xfId="13222" xr:uid="{00000000-0005-0000-0000-000034470000}"/>
    <cellStyle name="9_Merkmalsuebersicht_neu 9 2" xfId="13360" xr:uid="{00000000-0005-0000-0000-000035470000}"/>
    <cellStyle name="9_Merkmalsuebersicht_neu 9 2 2" xfId="15729" xr:uid="{00000000-0005-0000-0000-000036470000}"/>
    <cellStyle name="9_Merkmalsuebersicht_neu 9 2 2 2" xfId="22888" xr:uid="{00000000-0005-0000-0000-000037470000}"/>
    <cellStyle name="9_Merkmalsuebersicht_neu 9 2 2 2 2" xfId="37203" xr:uid="{00000000-0005-0000-0000-000038470000}"/>
    <cellStyle name="9_Merkmalsuebersicht_neu 9 2 2 3" xfId="30044" xr:uid="{00000000-0005-0000-0000-000039470000}"/>
    <cellStyle name="9_Merkmalsuebersicht_neu 9 2 3" xfId="18083" xr:uid="{00000000-0005-0000-0000-00003A470000}"/>
    <cellStyle name="9_Merkmalsuebersicht_neu 9 2 3 2" xfId="25220" xr:uid="{00000000-0005-0000-0000-00003B470000}"/>
    <cellStyle name="9_Merkmalsuebersicht_neu 9 2 3 2 2" xfId="39535" xr:uid="{00000000-0005-0000-0000-00003C470000}"/>
    <cellStyle name="9_Merkmalsuebersicht_neu 9 2 3 3" xfId="32398" xr:uid="{00000000-0005-0000-0000-00003D470000}"/>
    <cellStyle name="9_Merkmalsuebersicht_neu 9 2 4" xfId="19787" xr:uid="{00000000-0005-0000-0000-00003E470000}"/>
    <cellStyle name="9_Merkmalsuebersicht_neu 9 2 4 2" xfId="26924" xr:uid="{00000000-0005-0000-0000-00003F470000}"/>
    <cellStyle name="9_Merkmalsuebersicht_neu 9 2 4 2 2" xfId="41239" xr:uid="{00000000-0005-0000-0000-000040470000}"/>
    <cellStyle name="9_Merkmalsuebersicht_neu 9 2 4 3" xfId="34102" xr:uid="{00000000-0005-0000-0000-000041470000}"/>
    <cellStyle name="9_Merkmalsuebersicht_neu 9 2 5" xfId="21002" xr:uid="{00000000-0005-0000-0000-000042470000}"/>
    <cellStyle name="9_Merkmalsuebersicht_neu 9 2 5 2" xfId="35317" xr:uid="{00000000-0005-0000-0000-000043470000}"/>
    <cellStyle name="9_Merkmalsuebersicht_neu 9 2 6" xfId="28139" xr:uid="{00000000-0005-0000-0000-000044470000}"/>
    <cellStyle name="9_Merkmalsuebersicht_neu 9 3" xfId="15591" xr:uid="{00000000-0005-0000-0000-000045470000}"/>
    <cellStyle name="9_Merkmalsuebersicht_neu 9 3 2" xfId="22750" xr:uid="{00000000-0005-0000-0000-000046470000}"/>
    <cellStyle name="9_Merkmalsuebersicht_neu 9 3 2 2" xfId="37065" xr:uid="{00000000-0005-0000-0000-000047470000}"/>
    <cellStyle name="9_Merkmalsuebersicht_neu 9 3 3" xfId="29906" xr:uid="{00000000-0005-0000-0000-000048470000}"/>
    <cellStyle name="9_Merkmalsuebersicht_neu 9 4" xfId="17945" xr:uid="{00000000-0005-0000-0000-000049470000}"/>
    <cellStyle name="9_Merkmalsuebersicht_neu 9 4 2" xfId="25082" xr:uid="{00000000-0005-0000-0000-00004A470000}"/>
    <cellStyle name="9_Merkmalsuebersicht_neu 9 4 2 2" xfId="39397" xr:uid="{00000000-0005-0000-0000-00004B470000}"/>
    <cellStyle name="9_Merkmalsuebersicht_neu 9 4 3" xfId="32260" xr:uid="{00000000-0005-0000-0000-00004C470000}"/>
    <cellStyle name="9_Tab. F1-3" xfId="3259" xr:uid="{00000000-0005-0000-0000-00004D470000}"/>
    <cellStyle name="9_Tab. F1-3 2" xfId="12610" xr:uid="{00000000-0005-0000-0000-00004E470000}"/>
    <cellStyle name="9_Tab. F1-3 2 2" xfId="14733" xr:uid="{00000000-0005-0000-0000-00004F470000}"/>
    <cellStyle name="9_Tab. F1-3 2 2 2" xfId="17096" xr:uid="{00000000-0005-0000-0000-000050470000}"/>
    <cellStyle name="9_Tab. F1-3 2 2 2 2" xfId="24240" xr:uid="{00000000-0005-0000-0000-000051470000}"/>
    <cellStyle name="9_Tab. F1-3 2 2 2 2 2" xfId="38555" xr:uid="{00000000-0005-0000-0000-000052470000}"/>
    <cellStyle name="9_Tab. F1-3 2 2 2 3" xfId="31411" xr:uid="{00000000-0005-0000-0000-000053470000}"/>
    <cellStyle name="9_Tab. F1-3 2 2 3" xfId="19450" xr:uid="{00000000-0005-0000-0000-000054470000}"/>
    <cellStyle name="9_Tab. F1-3 2 2 3 2" xfId="26587" xr:uid="{00000000-0005-0000-0000-000055470000}"/>
    <cellStyle name="9_Tab. F1-3 2 2 3 2 2" xfId="40902" xr:uid="{00000000-0005-0000-0000-000056470000}"/>
    <cellStyle name="9_Tab. F1-3 2 2 3 3" xfId="33765" xr:uid="{00000000-0005-0000-0000-000057470000}"/>
    <cellStyle name="9_Tab. F1-3 2 2 4" xfId="20733" xr:uid="{00000000-0005-0000-0000-000058470000}"/>
    <cellStyle name="9_Tab. F1-3 2 2 4 2" xfId="27870" xr:uid="{00000000-0005-0000-0000-000059470000}"/>
    <cellStyle name="9_Tab. F1-3 2 2 4 2 2" xfId="42185" xr:uid="{00000000-0005-0000-0000-00005A470000}"/>
    <cellStyle name="9_Tab. F1-3 2 2 4 3" xfId="35048" xr:uid="{00000000-0005-0000-0000-00005B470000}"/>
    <cellStyle name="9_Tab. F1-3 2 3" xfId="13389" xr:uid="{00000000-0005-0000-0000-00005C470000}"/>
    <cellStyle name="9_Tab. F1-3 2 3 2" xfId="15758" xr:uid="{00000000-0005-0000-0000-00005D470000}"/>
    <cellStyle name="9_Tab. F1-3 2 3 2 2" xfId="22917" xr:uid="{00000000-0005-0000-0000-00005E470000}"/>
    <cellStyle name="9_Tab. F1-3 2 3 2 2 2" xfId="37232" xr:uid="{00000000-0005-0000-0000-00005F470000}"/>
    <cellStyle name="9_Tab. F1-3 2 3 2 3" xfId="30073" xr:uid="{00000000-0005-0000-0000-000060470000}"/>
    <cellStyle name="9_Tab. F1-3 2 3 3" xfId="18112" xr:uid="{00000000-0005-0000-0000-000061470000}"/>
    <cellStyle name="9_Tab. F1-3 2 3 3 2" xfId="25249" xr:uid="{00000000-0005-0000-0000-000062470000}"/>
    <cellStyle name="9_Tab. F1-3 2 3 3 2 2" xfId="39564" xr:uid="{00000000-0005-0000-0000-000063470000}"/>
    <cellStyle name="9_Tab. F1-3 2 3 3 3" xfId="32427" xr:uid="{00000000-0005-0000-0000-000064470000}"/>
    <cellStyle name="9_Tab. F1-3 2 3 4" xfId="19816" xr:uid="{00000000-0005-0000-0000-000065470000}"/>
    <cellStyle name="9_Tab. F1-3 2 3 4 2" xfId="26953" xr:uid="{00000000-0005-0000-0000-000066470000}"/>
    <cellStyle name="9_Tab. F1-3 2 3 4 2 2" xfId="41268" xr:uid="{00000000-0005-0000-0000-000067470000}"/>
    <cellStyle name="9_Tab. F1-3 2 3 4 3" xfId="34131" xr:uid="{00000000-0005-0000-0000-000068470000}"/>
    <cellStyle name="9_Tab. F1-3 2 3 5" xfId="21031" xr:uid="{00000000-0005-0000-0000-000069470000}"/>
    <cellStyle name="9_Tab. F1-3 2 3 5 2" xfId="35346" xr:uid="{00000000-0005-0000-0000-00006A470000}"/>
    <cellStyle name="9_Tab. F1-3 2 3 6" xfId="28168" xr:uid="{00000000-0005-0000-0000-00006B470000}"/>
    <cellStyle name="9_Tab. F1-3 2 4" xfId="19748" xr:uid="{00000000-0005-0000-0000-00006C470000}"/>
    <cellStyle name="9_Tab. F1-3 2 4 2" xfId="26885" xr:uid="{00000000-0005-0000-0000-00006D470000}"/>
    <cellStyle name="9_Tab. F1-3 2 4 2 2" xfId="41200" xr:uid="{00000000-0005-0000-0000-00006E470000}"/>
    <cellStyle name="9_Tab. F1-3 2 4 3" xfId="34063" xr:uid="{00000000-0005-0000-0000-00006F470000}"/>
    <cellStyle name="9_Tab_III_1_1-10_neu_Endgueltig" xfId="251" xr:uid="{00000000-0005-0000-0000-000070470000}"/>
    <cellStyle name="9_Tab_III_1_1-10_neu_Endgueltig 2" xfId="1092" xr:uid="{00000000-0005-0000-0000-000071470000}"/>
    <cellStyle name="9_Tab_III_1_1-10_neu_Endgueltig 2 2" xfId="12587" xr:uid="{00000000-0005-0000-0000-000072470000}"/>
    <cellStyle name="9_Tab_III_1_1-10_neu_Endgueltig 2 2 2" xfId="14710" xr:uid="{00000000-0005-0000-0000-000073470000}"/>
    <cellStyle name="9_Tab_III_1_1-10_neu_Endgueltig 2 2 2 2" xfId="17073" xr:uid="{00000000-0005-0000-0000-000074470000}"/>
    <cellStyle name="9_Tab_III_1_1-10_neu_Endgueltig 2 2 2 2 2" xfId="24232" xr:uid="{00000000-0005-0000-0000-000075470000}"/>
    <cellStyle name="9_Tab_III_1_1-10_neu_Endgueltig 2 2 2 2 2 2" xfId="38547" xr:uid="{00000000-0005-0000-0000-000076470000}"/>
    <cellStyle name="9_Tab_III_1_1-10_neu_Endgueltig 2 2 2 2 3" xfId="31388" xr:uid="{00000000-0005-0000-0000-000077470000}"/>
    <cellStyle name="9_Tab_III_1_1-10_neu_Endgueltig 2 2 2 3" xfId="19427" xr:uid="{00000000-0005-0000-0000-000078470000}"/>
    <cellStyle name="9_Tab_III_1_1-10_neu_Endgueltig 2 2 2 3 2" xfId="26564" xr:uid="{00000000-0005-0000-0000-000079470000}"/>
    <cellStyle name="9_Tab_III_1_1-10_neu_Endgueltig 2 2 2 3 2 2" xfId="40879" xr:uid="{00000000-0005-0000-0000-00007A470000}"/>
    <cellStyle name="9_Tab_III_1_1-10_neu_Endgueltig 2 2 2 3 3" xfId="33742" xr:uid="{00000000-0005-0000-0000-00007B470000}"/>
    <cellStyle name="9_Tab_III_1_1-10_neu_Endgueltig 2 2 2 4" xfId="20725" xr:uid="{00000000-0005-0000-0000-00007C470000}"/>
    <cellStyle name="9_Tab_III_1_1-10_neu_Endgueltig 2 2 2 4 2" xfId="27862" xr:uid="{00000000-0005-0000-0000-00007D470000}"/>
    <cellStyle name="9_Tab_III_1_1-10_neu_Endgueltig 2 2 2 4 2 2" xfId="42177" xr:uid="{00000000-0005-0000-0000-00007E470000}"/>
    <cellStyle name="9_Tab_III_1_1-10_neu_Endgueltig 2 2 2 4 3" xfId="35040" xr:uid="{00000000-0005-0000-0000-00007F470000}"/>
    <cellStyle name="9_Tab_III_1_1-10_neu_Endgueltig 2 2 3" xfId="14420" xr:uid="{00000000-0005-0000-0000-000080470000}"/>
    <cellStyle name="9_Tab_III_1_1-10_neu_Endgueltig 2 2 3 2" xfId="16789" xr:uid="{00000000-0005-0000-0000-000081470000}"/>
    <cellStyle name="9_Tab_III_1_1-10_neu_Endgueltig 2 2 3 2 2" xfId="23948" xr:uid="{00000000-0005-0000-0000-000082470000}"/>
    <cellStyle name="9_Tab_III_1_1-10_neu_Endgueltig 2 2 3 2 2 2" xfId="38263" xr:uid="{00000000-0005-0000-0000-000083470000}"/>
    <cellStyle name="9_Tab_III_1_1-10_neu_Endgueltig 2 2 3 2 3" xfId="31104" xr:uid="{00000000-0005-0000-0000-000084470000}"/>
    <cellStyle name="9_Tab_III_1_1-10_neu_Endgueltig 2 2 3 3" xfId="19143" xr:uid="{00000000-0005-0000-0000-000085470000}"/>
    <cellStyle name="9_Tab_III_1_1-10_neu_Endgueltig 2 2 3 3 2" xfId="26280" xr:uid="{00000000-0005-0000-0000-000086470000}"/>
    <cellStyle name="9_Tab_III_1_1-10_neu_Endgueltig 2 2 3 3 2 2" xfId="40595" xr:uid="{00000000-0005-0000-0000-000087470000}"/>
    <cellStyle name="9_Tab_III_1_1-10_neu_Endgueltig 2 2 3 3 3" xfId="33458" xr:uid="{00000000-0005-0000-0000-000088470000}"/>
    <cellStyle name="9_Tab_III_1_1-10_neu_Endgueltig 2 2 3 4" xfId="20476" xr:uid="{00000000-0005-0000-0000-000089470000}"/>
    <cellStyle name="9_Tab_III_1_1-10_neu_Endgueltig 2 2 3 4 2" xfId="27613" xr:uid="{00000000-0005-0000-0000-00008A470000}"/>
    <cellStyle name="9_Tab_III_1_1-10_neu_Endgueltig 2 2 3 4 2 2" xfId="41928" xr:uid="{00000000-0005-0000-0000-00008B470000}"/>
    <cellStyle name="9_Tab_III_1_1-10_neu_Endgueltig 2 2 3 4 3" xfId="34791" xr:uid="{00000000-0005-0000-0000-00008C470000}"/>
    <cellStyle name="9_Tab_III_1_1-10_neu_Endgueltig 2 2 3 5" xfId="21691" xr:uid="{00000000-0005-0000-0000-00008D470000}"/>
    <cellStyle name="9_Tab_III_1_1-10_neu_Endgueltig 2 2 3 5 2" xfId="36006" xr:uid="{00000000-0005-0000-0000-00008E470000}"/>
    <cellStyle name="9_Tab_III_1_1-10_neu_Endgueltig 2 2 3 6" xfId="28828" xr:uid="{00000000-0005-0000-0000-00008F470000}"/>
    <cellStyle name="9_Tab_III_1_1-10_neu_Endgueltig 2 2 4" xfId="19725" xr:uid="{00000000-0005-0000-0000-000090470000}"/>
    <cellStyle name="9_Tab_III_1_1-10_neu_Endgueltig 2 2 4 2" xfId="26862" xr:uid="{00000000-0005-0000-0000-000091470000}"/>
    <cellStyle name="9_Tab_III_1_1-10_neu_Endgueltig 2 2 4 2 2" xfId="41177" xr:uid="{00000000-0005-0000-0000-000092470000}"/>
    <cellStyle name="9_Tab_III_1_1-10_neu_Endgueltig 2 2 4 3" xfId="34040" xr:uid="{00000000-0005-0000-0000-000093470000}"/>
    <cellStyle name="9_Tab_III_1_1-10_neu_Endgueltig 3" xfId="12575" xr:uid="{00000000-0005-0000-0000-000094470000}"/>
    <cellStyle name="9_Tab_III_1_1-10_neu_Endgueltig 3 2" xfId="14698" xr:uid="{00000000-0005-0000-0000-000095470000}"/>
    <cellStyle name="9_Tab_III_1_1-10_neu_Endgueltig 3 2 2" xfId="17061" xr:uid="{00000000-0005-0000-0000-000096470000}"/>
    <cellStyle name="9_Tab_III_1_1-10_neu_Endgueltig 3 2 2 2" xfId="24220" xr:uid="{00000000-0005-0000-0000-000097470000}"/>
    <cellStyle name="9_Tab_III_1_1-10_neu_Endgueltig 3 2 2 2 2" xfId="38535" xr:uid="{00000000-0005-0000-0000-000098470000}"/>
    <cellStyle name="9_Tab_III_1_1-10_neu_Endgueltig 3 2 2 3" xfId="31376" xr:uid="{00000000-0005-0000-0000-000099470000}"/>
    <cellStyle name="9_Tab_III_1_1-10_neu_Endgueltig 3 2 3" xfId="19415" xr:uid="{00000000-0005-0000-0000-00009A470000}"/>
    <cellStyle name="9_Tab_III_1_1-10_neu_Endgueltig 3 2 3 2" xfId="26552" xr:uid="{00000000-0005-0000-0000-00009B470000}"/>
    <cellStyle name="9_Tab_III_1_1-10_neu_Endgueltig 3 2 3 2 2" xfId="40867" xr:uid="{00000000-0005-0000-0000-00009C470000}"/>
    <cellStyle name="9_Tab_III_1_1-10_neu_Endgueltig 3 2 3 3" xfId="33730" xr:uid="{00000000-0005-0000-0000-00009D470000}"/>
    <cellStyle name="9_Tab_III_1_1-10_neu_Endgueltig 3 2 4" xfId="20713" xr:uid="{00000000-0005-0000-0000-00009E470000}"/>
    <cellStyle name="9_Tab_III_1_1-10_neu_Endgueltig 3 2 4 2" xfId="27850" xr:uid="{00000000-0005-0000-0000-00009F470000}"/>
    <cellStyle name="9_Tab_III_1_1-10_neu_Endgueltig 3 2 4 2 2" xfId="42165" xr:uid="{00000000-0005-0000-0000-0000A0470000}"/>
    <cellStyle name="9_Tab_III_1_1-10_neu_Endgueltig 3 2 4 3" xfId="35028" xr:uid="{00000000-0005-0000-0000-0000A1470000}"/>
    <cellStyle name="9_Tab_III_1_1-10_neu_Endgueltig 3 3" xfId="14539" xr:uid="{00000000-0005-0000-0000-0000A2470000}"/>
    <cellStyle name="9_Tab_III_1_1-10_neu_Endgueltig 3 3 2" xfId="16908" xr:uid="{00000000-0005-0000-0000-0000A3470000}"/>
    <cellStyle name="9_Tab_III_1_1-10_neu_Endgueltig 3 3 2 2" xfId="24067" xr:uid="{00000000-0005-0000-0000-0000A4470000}"/>
    <cellStyle name="9_Tab_III_1_1-10_neu_Endgueltig 3 3 2 2 2" xfId="38382" xr:uid="{00000000-0005-0000-0000-0000A5470000}"/>
    <cellStyle name="9_Tab_III_1_1-10_neu_Endgueltig 3 3 2 3" xfId="31223" xr:uid="{00000000-0005-0000-0000-0000A6470000}"/>
    <cellStyle name="9_Tab_III_1_1-10_neu_Endgueltig 3 3 3" xfId="19262" xr:uid="{00000000-0005-0000-0000-0000A7470000}"/>
    <cellStyle name="9_Tab_III_1_1-10_neu_Endgueltig 3 3 3 2" xfId="26399" xr:uid="{00000000-0005-0000-0000-0000A8470000}"/>
    <cellStyle name="9_Tab_III_1_1-10_neu_Endgueltig 3 3 3 2 2" xfId="40714" xr:uid="{00000000-0005-0000-0000-0000A9470000}"/>
    <cellStyle name="9_Tab_III_1_1-10_neu_Endgueltig 3 3 3 3" xfId="33577" xr:uid="{00000000-0005-0000-0000-0000AA470000}"/>
    <cellStyle name="9_Tab_III_1_1-10_neu_Endgueltig 3 3 4" xfId="20560" xr:uid="{00000000-0005-0000-0000-0000AB470000}"/>
    <cellStyle name="9_Tab_III_1_1-10_neu_Endgueltig 3 3 4 2" xfId="27697" xr:uid="{00000000-0005-0000-0000-0000AC470000}"/>
    <cellStyle name="9_Tab_III_1_1-10_neu_Endgueltig 3 3 4 2 2" xfId="42012" xr:uid="{00000000-0005-0000-0000-0000AD470000}"/>
    <cellStyle name="9_Tab_III_1_1-10_neu_Endgueltig 3 3 4 3" xfId="34875" xr:uid="{00000000-0005-0000-0000-0000AE470000}"/>
    <cellStyle name="9_Tab_III_1_1-10_neu_Endgueltig 3 3 5" xfId="21775" xr:uid="{00000000-0005-0000-0000-0000AF470000}"/>
    <cellStyle name="9_Tab_III_1_1-10_neu_Endgueltig 3 3 5 2" xfId="36090" xr:uid="{00000000-0005-0000-0000-0000B0470000}"/>
    <cellStyle name="9_Tab_III_1_1-10_neu_Endgueltig 3 3 6" xfId="28912" xr:uid="{00000000-0005-0000-0000-0000B1470000}"/>
    <cellStyle name="9_Tab_III_1_1-10_neu_Endgueltig 3 4" xfId="19713" xr:uid="{00000000-0005-0000-0000-0000B2470000}"/>
    <cellStyle name="9_Tab_III_1_1-10_neu_Endgueltig 3 4 2" xfId="26850" xr:uid="{00000000-0005-0000-0000-0000B3470000}"/>
    <cellStyle name="9_Tab_III_1_1-10_neu_Endgueltig 3 4 2 2" xfId="41165" xr:uid="{00000000-0005-0000-0000-0000B4470000}"/>
    <cellStyle name="9_Tab_III_1_1-10_neu_Endgueltig 3 4 3" xfId="34028" xr:uid="{00000000-0005-0000-0000-0000B5470000}"/>
    <cellStyle name="9_Tab_III_1_1-10_neu_Endgueltig 4" xfId="42641" xr:uid="{00000000-0005-0000-0000-0000B6470000}"/>
    <cellStyle name="9_tabellen_teil_iii_2011_l12" xfId="252" xr:uid="{00000000-0005-0000-0000-0000B7470000}"/>
    <cellStyle name="9_tabellen_teil_iii_2011_l12 2" xfId="1093" xr:uid="{00000000-0005-0000-0000-0000B8470000}"/>
    <cellStyle name="9_tabellen_teil_iii_2011_l12 2 2" xfId="1094" xr:uid="{00000000-0005-0000-0000-0000B9470000}"/>
    <cellStyle name="9_tabellen_teil_iii_2011_l12 2 2 2" xfId="1095" xr:uid="{00000000-0005-0000-0000-0000BA470000}"/>
    <cellStyle name="9_tabellen_teil_iii_2011_l12 2 2 2 2" xfId="13250" xr:uid="{00000000-0005-0000-0000-0000BB470000}"/>
    <cellStyle name="9_tabellen_teil_iii_2011_l12 2 2 2 2 2" xfId="13371" xr:uid="{00000000-0005-0000-0000-0000BC470000}"/>
    <cellStyle name="9_tabellen_teil_iii_2011_l12 2 2 2 2 2 2" xfId="15740" xr:uid="{00000000-0005-0000-0000-0000BD470000}"/>
    <cellStyle name="9_tabellen_teil_iii_2011_l12 2 2 2 2 2 2 2" xfId="22899" xr:uid="{00000000-0005-0000-0000-0000BE470000}"/>
    <cellStyle name="9_tabellen_teil_iii_2011_l12 2 2 2 2 2 2 2 2" xfId="37214" xr:uid="{00000000-0005-0000-0000-0000BF470000}"/>
    <cellStyle name="9_tabellen_teil_iii_2011_l12 2 2 2 2 2 2 3" xfId="30055" xr:uid="{00000000-0005-0000-0000-0000C0470000}"/>
    <cellStyle name="9_tabellen_teil_iii_2011_l12 2 2 2 2 2 3" xfId="18094" xr:uid="{00000000-0005-0000-0000-0000C1470000}"/>
    <cellStyle name="9_tabellen_teil_iii_2011_l12 2 2 2 2 2 3 2" xfId="25231" xr:uid="{00000000-0005-0000-0000-0000C2470000}"/>
    <cellStyle name="9_tabellen_teil_iii_2011_l12 2 2 2 2 2 3 2 2" xfId="39546" xr:uid="{00000000-0005-0000-0000-0000C3470000}"/>
    <cellStyle name="9_tabellen_teil_iii_2011_l12 2 2 2 2 2 3 3" xfId="32409" xr:uid="{00000000-0005-0000-0000-0000C4470000}"/>
    <cellStyle name="9_tabellen_teil_iii_2011_l12 2 2 2 2 2 4" xfId="19798" xr:uid="{00000000-0005-0000-0000-0000C5470000}"/>
    <cellStyle name="9_tabellen_teil_iii_2011_l12 2 2 2 2 2 4 2" xfId="26935" xr:uid="{00000000-0005-0000-0000-0000C6470000}"/>
    <cellStyle name="9_tabellen_teil_iii_2011_l12 2 2 2 2 2 4 2 2" xfId="41250" xr:uid="{00000000-0005-0000-0000-0000C7470000}"/>
    <cellStyle name="9_tabellen_teil_iii_2011_l12 2 2 2 2 2 4 3" xfId="34113" xr:uid="{00000000-0005-0000-0000-0000C8470000}"/>
    <cellStyle name="9_tabellen_teil_iii_2011_l12 2 2 2 2 2 5" xfId="21013" xr:uid="{00000000-0005-0000-0000-0000C9470000}"/>
    <cellStyle name="9_tabellen_teil_iii_2011_l12 2 2 2 2 2 5 2" xfId="35328" xr:uid="{00000000-0005-0000-0000-0000CA470000}"/>
    <cellStyle name="9_tabellen_teil_iii_2011_l12 2 2 2 2 2 6" xfId="28150" xr:uid="{00000000-0005-0000-0000-0000CB470000}"/>
    <cellStyle name="9_tabellen_teil_iii_2011_l12 2 2 2 2 3" xfId="15619" xr:uid="{00000000-0005-0000-0000-0000CC470000}"/>
    <cellStyle name="9_tabellen_teil_iii_2011_l12 2 2 2 2 3 2" xfId="22778" xr:uid="{00000000-0005-0000-0000-0000CD470000}"/>
    <cellStyle name="9_tabellen_teil_iii_2011_l12 2 2 2 2 3 2 2" xfId="37093" xr:uid="{00000000-0005-0000-0000-0000CE470000}"/>
    <cellStyle name="9_tabellen_teil_iii_2011_l12 2 2 2 2 3 3" xfId="29934" xr:uid="{00000000-0005-0000-0000-0000CF470000}"/>
    <cellStyle name="9_tabellen_teil_iii_2011_l12 2 2 2 2 4" xfId="17973" xr:uid="{00000000-0005-0000-0000-0000D0470000}"/>
    <cellStyle name="9_tabellen_teil_iii_2011_l12 2 2 2 2 4 2" xfId="25110" xr:uid="{00000000-0005-0000-0000-0000D1470000}"/>
    <cellStyle name="9_tabellen_teil_iii_2011_l12 2 2 2 2 4 2 2" xfId="39425" xr:uid="{00000000-0005-0000-0000-0000D2470000}"/>
    <cellStyle name="9_tabellen_teil_iii_2011_l12 2 2 2 2 4 3" xfId="32288" xr:uid="{00000000-0005-0000-0000-0000D3470000}"/>
    <cellStyle name="9_tabellen_teil_iii_2011_l12 2 2 3" xfId="1096" xr:uid="{00000000-0005-0000-0000-0000D4470000}"/>
    <cellStyle name="9_tabellen_teil_iii_2011_l12 2 2 3 2" xfId="13251" xr:uid="{00000000-0005-0000-0000-0000D5470000}"/>
    <cellStyle name="9_tabellen_teil_iii_2011_l12 2 2 3 2 2" xfId="14274" xr:uid="{00000000-0005-0000-0000-0000D6470000}"/>
    <cellStyle name="9_tabellen_teil_iii_2011_l12 2 2 3 2 2 2" xfId="16643" xr:uid="{00000000-0005-0000-0000-0000D7470000}"/>
    <cellStyle name="9_tabellen_teil_iii_2011_l12 2 2 3 2 2 2 2" xfId="23802" xr:uid="{00000000-0005-0000-0000-0000D8470000}"/>
    <cellStyle name="9_tabellen_teil_iii_2011_l12 2 2 3 2 2 2 2 2" xfId="38117" xr:uid="{00000000-0005-0000-0000-0000D9470000}"/>
    <cellStyle name="9_tabellen_teil_iii_2011_l12 2 2 3 2 2 2 3" xfId="30958" xr:uid="{00000000-0005-0000-0000-0000DA470000}"/>
    <cellStyle name="9_tabellen_teil_iii_2011_l12 2 2 3 2 2 3" xfId="18997" xr:uid="{00000000-0005-0000-0000-0000DB470000}"/>
    <cellStyle name="9_tabellen_teil_iii_2011_l12 2 2 3 2 2 3 2" xfId="26134" xr:uid="{00000000-0005-0000-0000-0000DC470000}"/>
    <cellStyle name="9_tabellen_teil_iii_2011_l12 2 2 3 2 2 3 2 2" xfId="40449" xr:uid="{00000000-0005-0000-0000-0000DD470000}"/>
    <cellStyle name="9_tabellen_teil_iii_2011_l12 2 2 3 2 2 3 3" xfId="33312" xr:uid="{00000000-0005-0000-0000-0000DE470000}"/>
    <cellStyle name="9_tabellen_teil_iii_2011_l12 2 2 3 2 2 4" xfId="20330" xr:uid="{00000000-0005-0000-0000-0000DF470000}"/>
    <cellStyle name="9_tabellen_teil_iii_2011_l12 2 2 3 2 2 4 2" xfId="27467" xr:uid="{00000000-0005-0000-0000-0000E0470000}"/>
    <cellStyle name="9_tabellen_teil_iii_2011_l12 2 2 3 2 2 4 2 2" xfId="41782" xr:uid="{00000000-0005-0000-0000-0000E1470000}"/>
    <cellStyle name="9_tabellen_teil_iii_2011_l12 2 2 3 2 2 4 3" xfId="34645" xr:uid="{00000000-0005-0000-0000-0000E2470000}"/>
    <cellStyle name="9_tabellen_teil_iii_2011_l12 2 2 3 2 2 5" xfId="21545" xr:uid="{00000000-0005-0000-0000-0000E3470000}"/>
    <cellStyle name="9_tabellen_teil_iii_2011_l12 2 2 3 2 2 5 2" xfId="35860" xr:uid="{00000000-0005-0000-0000-0000E4470000}"/>
    <cellStyle name="9_tabellen_teil_iii_2011_l12 2 2 3 2 2 6" xfId="28682" xr:uid="{00000000-0005-0000-0000-0000E5470000}"/>
    <cellStyle name="9_tabellen_teil_iii_2011_l12 2 2 3 2 3" xfId="15620" xr:uid="{00000000-0005-0000-0000-0000E6470000}"/>
    <cellStyle name="9_tabellen_teil_iii_2011_l12 2 2 3 2 3 2" xfId="22779" xr:uid="{00000000-0005-0000-0000-0000E7470000}"/>
    <cellStyle name="9_tabellen_teil_iii_2011_l12 2 2 3 2 3 2 2" xfId="37094" xr:uid="{00000000-0005-0000-0000-0000E8470000}"/>
    <cellStyle name="9_tabellen_teil_iii_2011_l12 2 2 3 2 3 3" xfId="29935" xr:uid="{00000000-0005-0000-0000-0000E9470000}"/>
    <cellStyle name="9_tabellen_teil_iii_2011_l12 2 2 3 2 4" xfId="17974" xr:uid="{00000000-0005-0000-0000-0000EA470000}"/>
    <cellStyle name="9_tabellen_teil_iii_2011_l12 2 2 3 2 4 2" xfId="25111" xr:uid="{00000000-0005-0000-0000-0000EB470000}"/>
    <cellStyle name="9_tabellen_teil_iii_2011_l12 2 2 3 2 4 2 2" xfId="39426" xr:uid="{00000000-0005-0000-0000-0000EC470000}"/>
    <cellStyle name="9_tabellen_teil_iii_2011_l12 2 2 3 2 4 3" xfId="32289" xr:uid="{00000000-0005-0000-0000-0000ED470000}"/>
    <cellStyle name="9_tabellen_teil_iii_2011_l12 2 2 4" xfId="1097" xr:uid="{00000000-0005-0000-0000-0000EE470000}"/>
    <cellStyle name="9_tabellen_teil_iii_2011_l12 2 2 4 2" xfId="13252" xr:uid="{00000000-0005-0000-0000-0000EF470000}"/>
    <cellStyle name="9_tabellen_teil_iii_2011_l12 2 2 4 2 2" xfId="14407" xr:uid="{00000000-0005-0000-0000-0000F0470000}"/>
    <cellStyle name="9_tabellen_teil_iii_2011_l12 2 2 4 2 2 2" xfId="16776" xr:uid="{00000000-0005-0000-0000-0000F1470000}"/>
    <cellStyle name="9_tabellen_teil_iii_2011_l12 2 2 4 2 2 2 2" xfId="23935" xr:uid="{00000000-0005-0000-0000-0000F2470000}"/>
    <cellStyle name="9_tabellen_teil_iii_2011_l12 2 2 4 2 2 2 2 2" xfId="38250" xr:uid="{00000000-0005-0000-0000-0000F3470000}"/>
    <cellStyle name="9_tabellen_teil_iii_2011_l12 2 2 4 2 2 2 3" xfId="31091" xr:uid="{00000000-0005-0000-0000-0000F4470000}"/>
    <cellStyle name="9_tabellen_teil_iii_2011_l12 2 2 4 2 2 3" xfId="19130" xr:uid="{00000000-0005-0000-0000-0000F5470000}"/>
    <cellStyle name="9_tabellen_teil_iii_2011_l12 2 2 4 2 2 3 2" xfId="26267" xr:uid="{00000000-0005-0000-0000-0000F6470000}"/>
    <cellStyle name="9_tabellen_teil_iii_2011_l12 2 2 4 2 2 3 2 2" xfId="40582" xr:uid="{00000000-0005-0000-0000-0000F7470000}"/>
    <cellStyle name="9_tabellen_teil_iii_2011_l12 2 2 4 2 2 3 3" xfId="33445" xr:uid="{00000000-0005-0000-0000-0000F8470000}"/>
    <cellStyle name="9_tabellen_teil_iii_2011_l12 2 2 4 2 2 4" xfId="20463" xr:uid="{00000000-0005-0000-0000-0000F9470000}"/>
    <cellStyle name="9_tabellen_teil_iii_2011_l12 2 2 4 2 2 4 2" xfId="27600" xr:uid="{00000000-0005-0000-0000-0000FA470000}"/>
    <cellStyle name="9_tabellen_teil_iii_2011_l12 2 2 4 2 2 4 2 2" xfId="41915" xr:uid="{00000000-0005-0000-0000-0000FB470000}"/>
    <cellStyle name="9_tabellen_teil_iii_2011_l12 2 2 4 2 2 4 3" xfId="34778" xr:uid="{00000000-0005-0000-0000-0000FC470000}"/>
    <cellStyle name="9_tabellen_teil_iii_2011_l12 2 2 4 2 2 5" xfId="21678" xr:uid="{00000000-0005-0000-0000-0000FD470000}"/>
    <cellStyle name="9_tabellen_teil_iii_2011_l12 2 2 4 2 2 5 2" xfId="35993" xr:uid="{00000000-0005-0000-0000-0000FE470000}"/>
    <cellStyle name="9_tabellen_teil_iii_2011_l12 2 2 4 2 2 6" xfId="28815" xr:uid="{00000000-0005-0000-0000-0000FF470000}"/>
    <cellStyle name="9_tabellen_teil_iii_2011_l12 2 2 4 2 3" xfId="15621" xr:uid="{00000000-0005-0000-0000-000000480000}"/>
    <cellStyle name="9_tabellen_teil_iii_2011_l12 2 2 4 2 3 2" xfId="22780" xr:uid="{00000000-0005-0000-0000-000001480000}"/>
    <cellStyle name="9_tabellen_teil_iii_2011_l12 2 2 4 2 3 2 2" xfId="37095" xr:uid="{00000000-0005-0000-0000-000002480000}"/>
    <cellStyle name="9_tabellen_teil_iii_2011_l12 2 2 4 2 3 3" xfId="29936" xr:uid="{00000000-0005-0000-0000-000003480000}"/>
    <cellStyle name="9_tabellen_teil_iii_2011_l12 2 2 4 2 4" xfId="17975" xr:uid="{00000000-0005-0000-0000-000004480000}"/>
    <cellStyle name="9_tabellen_teil_iii_2011_l12 2 2 4 2 4 2" xfId="25112" xr:uid="{00000000-0005-0000-0000-000005480000}"/>
    <cellStyle name="9_tabellen_teil_iii_2011_l12 2 2 4 2 4 2 2" xfId="39427" xr:uid="{00000000-0005-0000-0000-000006480000}"/>
    <cellStyle name="9_tabellen_teil_iii_2011_l12 2 2 4 2 4 3" xfId="32290" xr:uid="{00000000-0005-0000-0000-000007480000}"/>
    <cellStyle name="9_tabellen_teil_iii_2011_l12 2 2 5" xfId="1098" xr:uid="{00000000-0005-0000-0000-000008480000}"/>
    <cellStyle name="9_tabellen_teil_iii_2011_l12 2 2 5 2" xfId="13253" xr:uid="{00000000-0005-0000-0000-000009480000}"/>
    <cellStyle name="9_tabellen_teil_iii_2011_l12 2 2 5 2 2" xfId="14173" xr:uid="{00000000-0005-0000-0000-00000A480000}"/>
    <cellStyle name="9_tabellen_teil_iii_2011_l12 2 2 5 2 2 2" xfId="16542" xr:uid="{00000000-0005-0000-0000-00000B480000}"/>
    <cellStyle name="9_tabellen_teil_iii_2011_l12 2 2 5 2 2 2 2" xfId="23701" xr:uid="{00000000-0005-0000-0000-00000C480000}"/>
    <cellStyle name="9_tabellen_teil_iii_2011_l12 2 2 5 2 2 2 2 2" xfId="38016" xr:uid="{00000000-0005-0000-0000-00000D480000}"/>
    <cellStyle name="9_tabellen_teil_iii_2011_l12 2 2 5 2 2 2 3" xfId="30857" xr:uid="{00000000-0005-0000-0000-00000E480000}"/>
    <cellStyle name="9_tabellen_teil_iii_2011_l12 2 2 5 2 2 3" xfId="18896" xr:uid="{00000000-0005-0000-0000-00000F480000}"/>
    <cellStyle name="9_tabellen_teil_iii_2011_l12 2 2 5 2 2 3 2" xfId="26033" xr:uid="{00000000-0005-0000-0000-000010480000}"/>
    <cellStyle name="9_tabellen_teil_iii_2011_l12 2 2 5 2 2 3 2 2" xfId="40348" xr:uid="{00000000-0005-0000-0000-000011480000}"/>
    <cellStyle name="9_tabellen_teil_iii_2011_l12 2 2 5 2 2 3 3" xfId="33211" xr:uid="{00000000-0005-0000-0000-000012480000}"/>
    <cellStyle name="9_tabellen_teil_iii_2011_l12 2 2 5 2 2 4" xfId="20230" xr:uid="{00000000-0005-0000-0000-000013480000}"/>
    <cellStyle name="9_tabellen_teil_iii_2011_l12 2 2 5 2 2 4 2" xfId="27367" xr:uid="{00000000-0005-0000-0000-000014480000}"/>
    <cellStyle name="9_tabellen_teil_iii_2011_l12 2 2 5 2 2 4 2 2" xfId="41682" xr:uid="{00000000-0005-0000-0000-000015480000}"/>
    <cellStyle name="9_tabellen_teil_iii_2011_l12 2 2 5 2 2 4 3" xfId="34545" xr:uid="{00000000-0005-0000-0000-000016480000}"/>
    <cellStyle name="9_tabellen_teil_iii_2011_l12 2 2 5 2 2 5" xfId="21445" xr:uid="{00000000-0005-0000-0000-000017480000}"/>
    <cellStyle name="9_tabellen_teil_iii_2011_l12 2 2 5 2 2 5 2" xfId="35760" xr:uid="{00000000-0005-0000-0000-000018480000}"/>
    <cellStyle name="9_tabellen_teil_iii_2011_l12 2 2 5 2 2 6" xfId="28582" xr:uid="{00000000-0005-0000-0000-000019480000}"/>
    <cellStyle name="9_tabellen_teil_iii_2011_l12 2 2 5 2 3" xfId="15622" xr:uid="{00000000-0005-0000-0000-00001A480000}"/>
    <cellStyle name="9_tabellen_teil_iii_2011_l12 2 2 5 2 3 2" xfId="22781" xr:uid="{00000000-0005-0000-0000-00001B480000}"/>
    <cellStyle name="9_tabellen_teil_iii_2011_l12 2 2 5 2 3 2 2" xfId="37096" xr:uid="{00000000-0005-0000-0000-00001C480000}"/>
    <cellStyle name="9_tabellen_teil_iii_2011_l12 2 2 5 2 3 3" xfId="29937" xr:uid="{00000000-0005-0000-0000-00001D480000}"/>
    <cellStyle name="9_tabellen_teil_iii_2011_l12 2 2 5 2 4" xfId="17976" xr:uid="{00000000-0005-0000-0000-00001E480000}"/>
    <cellStyle name="9_tabellen_teil_iii_2011_l12 2 2 5 2 4 2" xfId="25113" xr:uid="{00000000-0005-0000-0000-00001F480000}"/>
    <cellStyle name="9_tabellen_teil_iii_2011_l12 2 2 5 2 4 2 2" xfId="39428" xr:uid="{00000000-0005-0000-0000-000020480000}"/>
    <cellStyle name="9_tabellen_teil_iii_2011_l12 2 2 5 2 4 3" xfId="32291" xr:uid="{00000000-0005-0000-0000-000021480000}"/>
    <cellStyle name="9_tabellen_teil_iii_2011_l12 2 2 6" xfId="13249" xr:uid="{00000000-0005-0000-0000-000022480000}"/>
    <cellStyle name="9_tabellen_teil_iii_2011_l12 2 2 6 2" xfId="14665" xr:uid="{00000000-0005-0000-0000-000023480000}"/>
    <cellStyle name="9_tabellen_teil_iii_2011_l12 2 2 6 2 2" xfId="17028" xr:uid="{00000000-0005-0000-0000-000024480000}"/>
    <cellStyle name="9_tabellen_teil_iii_2011_l12 2 2 6 2 2 2" xfId="24187" xr:uid="{00000000-0005-0000-0000-000025480000}"/>
    <cellStyle name="9_tabellen_teil_iii_2011_l12 2 2 6 2 2 2 2" xfId="38502" xr:uid="{00000000-0005-0000-0000-000026480000}"/>
    <cellStyle name="9_tabellen_teil_iii_2011_l12 2 2 6 2 2 3" xfId="31343" xr:uid="{00000000-0005-0000-0000-000027480000}"/>
    <cellStyle name="9_tabellen_teil_iii_2011_l12 2 2 6 2 3" xfId="19382" xr:uid="{00000000-0005-0000-0000-000028480000}"/>
    <cellStyle name="9_tabellen_teil_iii_2011_l12 2 2 6 2 3 2" xfId="26519" xr:uid="{00000000-0005-0000-0000-000029480000}"/>
    <cellStyle name="9_tabellen_teil_iii_2011_l12 2 2 6 2 3 2 2" xfId="40834" xr:uid="{00000000-0005-0000-0000-00002A480000}"/>
    <cellStyle name="9_tabellen_teil_iii_2011_l12 2 2 6 2 3 3" xfId="33697" xr:uid="{00000000-0005-0000-0000-00002B480000}"/>
    <cellStyle name="9_tabellen_teil_iii_2011_l12 2 2 6 2 4" xfId="20680" xr:uid="{00000000-0005-0000-0000-00002C480000}"/>
    <cellStyle name="9_tabellen_teil_iii_2011_l12 2 2 6 2 4 2" xfId="27817" xr:uid="{00000000-0005-0000-0000-00002D480000}"/>
    <cellStyle name="9_tabellen_teil_iii_2011_l12 2 2 6 2 4 2 2" xfId="42132" xr:uid="{00000000-0005-0000-0000-00002E480000}"/>
    <cellStyle name="9_tabellen_teil_iii_2011_l12 2 2 6 2 4 3" xfId="34995" xr:uid="{00000000-0005-0000-0000-00002F480000}"/>
    <cellStyle name="9_tabellen_teil_iii_2011_l12 2 2 6 2 5" xfId="21895" xr:uid="{00000000-0005-0000-0000-000030480000}"/>
    <cellStyle name="9_tabellen_teil_iii_2011_l12 2 2 6 2 5 2" xfId="36210" xr:uid="{00000000-0005-0000-0000-000031480000}"/>
    <cellStyle name="9_tabellen_teil_iii_2011_l12 2 2 6 2 6" xfId="29032" xr:uid="{00000000-0005-0000-0000-000032480000}"/>
    <cellStyle name="9_tabellen_teil_iii_2011_l12 2 2 6 3" xfId="15618" xr:uid="{00000000-0005-0000-0000-000033480000}"/>
    <cellStyle name="9_tabellen_teil_iii_2011_l12 2 2 6 3 2" xfId="22777" xr:uid="{00000000-0005-0000-0000-000034480000}"/>
    <cellStyle name="9_tabellen_teil_iii_2011_l12 2 2 6 3 2 2" xfId="37092" xr:uid="{00000000-0005-0000-0000-000035480000}"/>
    <cellStyle name="9_tabellen_teil_iii_2011_l12 2 2 6 3 3" xfId="29933" xr:uid="{00000000-0005-0000-0000-000036480000}"/>
    <cellStyle name="9_tabellen_teil_iii_2011_l12 2 2 6 4" xfId="17972" xr:uid="{00000000-0005-0000-0000-000037480000}"/>
    <cellStyle name="9_tabellen_teil_iii_2011_l12 2 2 6 4 2" xfId="25109" xr:uid="{00000000-0005-0000-0000-000038480000}"/>
    <cellStyle name="9_tabellen_teil_iii_2011_l12 2 2 6 4 2 2" xfId="39424" xr:uid="{00000000-0005-0000-0000-000039480000}"/>
    <cellStyle name="9_tabellen_teil_iii_2011_l12 2 2 6 4 3" xfId="32287" xr:uid="{00000000-0005-0000-0000-00003A480000}"/>
    <cellStyle name="9_tabellen_teil_iii_2011_l12 2 3" xfId="1099" xr:uid="{00000000-0005-0000-0000-00003B480000}"/>
    <cellStyle name="9_tabellen_teil_iii_2011_l12 2 3 2" xfId="13254" xr:uid="{00000000-0005-0000-0000-00003C480000}"/>
    <cellStyle name="9_tabellen_teil_iii_2011_l12 2 3 2 2" xfId="14631" xr:uid="{00000000-0005-0000-0000-00003D480000}"/>
    <cellStyle name="9_tabellen_teil_iii_2011_l12 2 3 2 2 2" xfId="16994" xr:uid="{00000000-0005-0000-0000-00003E480000}"/>
    <cellStyle name="9_tabellen_teil_iii_2011_l12 2 3 2 2 2 2" xfId="24153" xr:uid="{00000000-0005-0000-0000-00003F480000}"/>
    <cellStyle name="9_tabellen_teil_iii_2011_l12 2 3 2 2 2 2 2" xfId="38468" xr:uid="{00000000-0005-0000-0000-000040480000}"/>
    <cellStyle name="9_tabellen_teil_iii_2011_l12 2 3 2 2 2 3" xfId="31309" xr:uid="{00000000-0005-0000-0000-000041480000}"/>
    <cellStyle name="9_tabellen_teil_iii_2011_l12 2 3 2 2 3" xfId="19348" xr:uid="{00000000-0005-0000-0000-000042480000}"/>
    <cellStyle name="9_tabellen_teil_iii_2011_l12 2 3 2 2 3 2" xfId="26485" xr:uid="{00000000-0005-0000-0000-000043480000}"/>
    <cellStyle name="9_tabellen_teil_iii_2011_l12 2 3 2 2 3 2 2" xfId="40800" xr:uid="{00000000-0005-0000-0000-000044480000}"/>
    <cellStyle name="9_tabellen_teil_iii_2011_l12 2 3 2 2 3 3" xfId="33663" xr:uid="{00000000-0005-0000-0000-000045480000}"/>
    <cellStyle name="9_tabellen_teil_iii_2011_l12 2 3 2 2 4" xfId="20646" xr:uid="{00000000-0005-0000-0000-000046480000}"/>
    <cellStyle name="9_tabellen_teil_iii_2011_l12 2 3 2 2 4 2" xfId="27783" xr:uid="{00000000-0005-0000-0000-000047480000}"/>
    <cellStyle name="9_tabellen_teil_iii_2011_l12 2 3 2 2 4 2 2" xfId="42098" xr:uid="{00000000-0005-0000-0000-000048480000}"/>
    <cellStyle name="9_tabellen_teil_iii_2011_l12 2 3 2 2 4 3" xfId="34961" xr:uid="{00000000-0005-0000-0000-000049480000}"/>
    <cellStyle name="9_tabellen_teil_iii_2011_l12 2 3 2 2 5" xfId="21861" xr:uid="{00000000-0005-0000-0000-00004A480000}"/>
    <cellStyle name="9_tabellen_teil_iii_2011_l12 2 3 2 2 5 2" xfId="36176" xr:uid="{00000000-0005-0000-0000-00004B480000}"/>
    <cellStyle name="9_tabellen_teil_iii_2011_l12 2 3 2 2 6" xfId="28998" xr:uid="{00000000-0005-0000-0000-00004C480000}"/>
    <cellStyle name="9_tabellen_teil_iii_2011_l12 2 3 2 3" xfId="15623" xr:uid="{00000000-0005-0000-0000-00004D480000}"/>
    <cellStyle name="9_tabellen_teil_iii_2011_l12 2 3 2 3 2" xfId="22782" xr:uid="{00000000-0005-0000-0000-00004E480000}"/>
    <cellStyle name="9_tabellen_teil_iii_2011_l12 2 3 2 3 2 2" xfId="37097" xr:uid="{00000000-0005-0000-0000-00004F480000}"/>
    <cellStyle name="9_tabellen_teil_iii_2011_l12 2 3 2 3 3" xfId="29938" xr:uid="{00000000-0005-0000-0000-000050480000}"/>
    <cellStyle name="9_tabellen_teil_iii_2011_l12 2 3 2 4" xfId="17977" xr:uid="{00000000-0005-0000-0000-000051480000}"/>
    <cellStyle name="9_tabellen_teil_iii_2011_l12 2 3 2 4 2" xfId="25114" xr:uid="{00000000-0005-0000-0000-000052480000}"/>
    <cellStyle name="9_tabellen_teil_iii_2011_l12 2 3 2 4 2 2" xfId="39429" xr:uid="{00000000-0005-0000-0000-000053480000}"/>
    <cellStyle name="9_tabellen_teil_iii_2011_l12 2 3 2 4 3" xfId="32292" xr:uid="{00000000-0005-0000-0000-000054480000}"/>
    <cellStyle name="9_tabellen_teil_iii_2011_l12 2 4" xfId="1100" xr:uid="{00000000-0005-0000-0000-000055480000}"/>
    <cellStyle name="9_tabellen_teil_iii_2011_l12 2 4 2" xfId="13255" xr:uid="{00000000-0005-0000-0000-000056480000}"/>
    <cellStyle name="9_tabellen_teil_iii_2011_l12 2 4 2 2" xfId="14277" xr:uid="{00000000-0005-0000-0000-000057480000}"/>
    <cellStyle name="9_tabellen_teil_iii_2011_l12 2 4 2 2 2" xfId="16646" xr:uid="{00000000-0005-0000-0000-000058480000}"/>
    <cellStyle name="9_tabellen_teil_iii_2011_l12 2 4 2 2 2 2" xfId="23805" xr:uid="{00000000-0005-0000-0000-000059480000}"/>
    <cellStyle name="9_tabellen_teil_iii_2011_l12 2 4 2 2 2 2 2" xfId="38120" xr:uid="{00000000-0005-0000-0000-00005A480000}"/>
    <cellStyle name="9_tabellen_teil_iii_2011_l12 2 4 2 2 2 3" xfId="30961" xr:uid="{00000000-0005-0000-0000-00005B480000}"/>
    <cellStyle name="9_tabellen_teil_iii_2011_l12 2 4 2 2 3" xfId="19000" xr:uid="{00000000-0005-0000-0000-00005C480000}"/>
    <cellStyle name="9_tabellen_teil_iii_2011_l12 2 4 2 2 3 2" xfId="26137" xr:uid="{00000000-0005-0000-0000-00005D480000}"/>
    <cellStyle name="9_tabellen_teil_iii_2011_l12 2 4 2 2 3 2 2" xfId="40452" xr:uid="{00000000-0005-0000-0000-00005E480000}"/>
    <cellStyle name="9_tabellen_teil_iii_2011_l12 2 4 2 2 3 3" xfId="33315" xr:uid="{00000000-0005-0000-0000-00005F480000}"/>
    <cellStyle name="9_tabellen_teil_iii_2011_l12 2 4 2 2 4" xfId="20333" xr:uid="{00000000-0005-0000-0000-000060480000}"/>
    <cellStyle name="9_tabellen_teil_iii_2011_l12 2 4 2 2 4 2" xfId="27470" xr:uid="{00000000-0005-0000-0000-000061480000}"/>
    <cellStyle name="9_tabellen_teil_iii_2011_l12 2 4 2 2 4 2 2" xfId="41785" xr:uid="{00000000-0005-0000-0000-000062480000}"/>
    <cellStyle name="9_tabellen_teil_iii_2011_l12 2 4 2 2 4 3" xfId="34648" xr:uid="{00000000-0005-0000-0000-000063480000}"/>
    <cellStyle name="9_tabellen_teil_iii_2011_l12 2 4 2 2 5" xfId="21548" xr:uid="{00000000-0005-0000-0000-000064480000}"/>
    <cellStyle name="9_tabellen_teil_iii_2011_l12 2 4 2 2 5 2" xfId="35863" xr:uid="{00000000-0005-0000-0000-000065480000}"/>
    <cellStyle name="9_tabellen_teil_iii_2011_l12 2 4 2 2 6" xfId="28685" xr:uid="{00000000-0005-0000-0000-000066480000}"/>
    <cellStyle name="9_tabellen_teil_iii_2011_l12 2 4 2 3" xfId="15624" xr:uid="{00000000-0005-0000-0000-000067480000}"/>
    <cellStyle name="9_tabellen_teil_iii_2011_l12 2 4 2 3 2" xfId="22783" xr:uid="{00000000-0005-0000-0000-000068480000}"/>
    <cellStyle name="9_tabellen_teil_iii_2011_l12 2 4 2 3 2 2" xfId="37098" xr:uid="{00000000-0005-0000-0000-000069480000}"/>
    <cellStyle name="9_tabellen_teil_iii_2011_l12 2 4 2 3 3" xfId="29939" xr:uid="{00000000-0005-0000-0000-00006A480000}"/>
    <cellStyle name="9_tabellen_teil_iii_2011_l12 2 4 2 4" xfId="17978" xr:uid="{00000000-0005-0000-0000-00006B480000}"/>
    <cellStyle name="9_tabellen_teil_iii_2011_l12 2 4 2 4 2" xfId="25115" xr:uid="{00000000-0005-0000-0000-00006C480000}"/>
    <cellStyle name="9_tabellen_teil_iii_2011_l12 2 4 2 4 2 2" xfId="39430" xr:uid="{00000000-0005-0000-0000-00006D480000}"/>
    <cellStyle name="9_tabellen_teil_iii_2011_l12 2 4 2 4 3" xfId="32293" xr:uid="{00000000-0005-0000-0000-00006E480000}"/>
    <cellStyle name="9_tabellen_teil_iii_2011_l12 2 5" xfId="1101" xr:uid="{00000000-0005-0000-0000-00006F480000}"/>
    <cellStyle name="9_tabellen_teil_iii_2011_l12 2 5 2" xfId="13256" xr:uid="{00000000-0005-0000-0000-000070480000}"/>
    <cellStyle name="9_tabellen_teil_iii_2011_l12 2 5 2 2" xfId="14406" xr:uid="{00000000-0005-0000-0000-000071480000}"/>
    <cellStyle name="9_tabellen_teil_iii_2011_l12 2 5 2 2 2" xfId="16775" xr:uid="{00000000-0005-0000-0000-000072480000}"/>
    <cellStyle name="9_tabellen_teil_iii_2011_l12 2 5 2 2 2 2" xfId="23934" xr:uid="{00000000-0005-0000-0000-000073480000}"/>
    <cellStyle name="9_tabellen_teil_iii_2011_l12 2 5 2 2 2 2 2" xfId="38249" xr:uid="{00000000-0005-0000-0000-000074480000}"/>
    <cellStyle name="9_tabellen_teil_iii_2011_l12 2 5 2 2 2 3" xfId="31090" xr:uid="{00000000-0005-0000-0000-000075480000}"/>
    <cellStyle name="9_tabellen_teil_iii_2011_l12 2 5 2 2 3" xfId="19129" xr:uid="{00000000-0005-0000-0000-000076480000}"/>
    <cellStyle name="9_tabellen_teil_iii_2011_l12 2 5 2 2 3 2" xfId="26266" xr:uid="{00000000-0005-0000-0000-000077480000}"/>
    <cellStyle name="9_tabellen_teil_iii_2011_l12 2 5 2 2 3 2 2" xfId="40581" xr:uid="{00000000-0005-0000-0000-000078480000}"/>
    <cellStyle name="9_tabellen_teil_iii_2011_l12 2 5 2 2 3 3" xfId="33444" xr:uid="{00000000-0005-0000-0000-000079480000}"/>
    <cellStyle name="9_tabellen_teil_iii_2011_l12 2 5 2 2 4" xfId="20462" xr:uid="{00000000-0005-0000-0000-00007A480000}"/>
    <cellStyle name="9_tabellen_teil_iii_2011_l12 2 5 2 2 4 2" xfId="27599" xr:uid="{00000000-0005-0000-0000-00007B480000}"/>
    <cellStyle name="9_tabellen_teil_iii_2011_l12 2 5 2 2 4 2 2" xfId="41914" xr:uid="{00000000-0005-0000-0000-00007C480000}"/>
    <cellStyle name="9_tabellen_teil_iii_2011_l12 2 5 2 2 4 3" xfId="34777" xr:uid="{00000000-0005-0000-0000-00007D480000}"/>
    <cellStyle name="9_tabellen_teil_iii_2011_l12 2 5 2 2 5" xfId="21677" xr:uid="{00000000-0005-0000-0000-00007E480000}"/>
    <cellStyle name="9_tabellen_teil_iii_2011_l12 2 5 2 2 5 2" xfId="35992" xr:uid="{00000000-0005-0000-0000-00007F480000}"/>
    <cellStyle name="9_tabellen_teil_iii_2011_l12 2 5 2 2 6" xfId="28814" xr:uid="{00000000-0005-0000-0000-000080480000}"/>
    <cellStyle name="9_tabellen_teil_iii_2011_l12 2 5 2 3" xfId="15625" xr:uid="{00000000-0005-0000-0000-000081480000}"/>
    <cellStyle name="9_tabellen_teil_iii_2011_l12 2 5 2 3 2" xfId="22784" xr:uid="{00000000-0005-0000-0000-000082480000}"/>
    <cellStyle name="9_tabellen_teil_iii_2011_l12 2 5 2 3 2 2" xfId="37099" xr:uid="{00000000-0005-0000-0000-000083480000}"/>
    <cellStyle name="9_tabellen_teil_iii_2011_l12 2 5 2 3 3" xfId="29940" xr:uid="{00000000-0005-0000-0000-000084480000}"/>
    <cellStyle name="9_tabellen_teil_iii_2011_l12 2 5 2 4" xfId="17979" xr:uid="{00000000-0005-0000-0000-000085480000}"/>
    <cellStyle name="9_tabellen_teil_iii_2011_l12 2 5 2 4 2" xfId="25116" xr:uid="{00000000-0005-0000-0000-000086480000}"/>
    <cellStyle name="9_tabellen_teil_iii_2011_l12 2 5 2 4 2 2" xfId="39431" xr:uid="{00000000-0005-0000-0000-000087480000}"/>
    <cellStyle name="9_tabellen_teil_iii_2011_l12 2 5 2 4 3" xfId="32294" xr:uid="{00000000-0005-0000-0000-000088480000}"/>
    <cellStyle name="9_tabellen_teil_iii_2011_l12 2 6" xfId="1102" xr:uid="{00000000-0005-0000-0000-000089480000}"/>
    <cellStyle name="9_tabellen_teil_iii_2011_l12 2 6 2" xfId="13257" xr:uid="{00000000-0005-0000-0000-00008A480000}"/>
    <cellStyle name="9_tabellen_teil_iii_2011_l12 2 6 2 2" xfId="14591" xr:uid="{00000000-0005-0000-0000-00008B480000}"/>
    <cellStyle name="9_tabellen_teil_iii_2011_l12 2 6 2 2 2" xfId="16954" xr:uid="{00000000-0005-0000-0000-00008C480000}"/>
    <cellStyle name="9_tabellen_teil_iii_2011_l12 2 6 2 2 2 2" xfId="24113" xr:uid="{00000000-0005-0000-0000-00008D480000}"/>
    <cellStyle name="9_tabellen_teil_iii_2011_l12 2 6 2 2 2 2 2" xfId="38428" xr:uid="{00000000-0005-0000-0000-00008E480000}"/>
    <cellStyle name="9_tabellen_teil_iii_2011_l12 2 6 2 2 2 3" xfId="31269" xr:uid="{00000000-0005-0000-0000-00008F480000}"/>
    <cellStyle name="9_tabellen_teil_iii_2011_l12 2 6 2 2 3" xfId="19308" xr:uid="{00000000-0005-0000-0000-000090480000}"/>
    <cellStyle name="9_tabellen_teil_iii_2011_l12 2 6 2 2 3 2" xfId="26445" xr:uid="{00000000-0005-0000-0000-000091480000}"/>
    <cellStyle name="9_tabellen_teil_iii_2011_l12 2 6 2 2 3 2 2" xfId="40760" xr:uid="{00000000-0005-0000-0000-000092480000}"/>
    <cellStyle name="9_tabellen_teil_iii_2011_l12 2 6 2 2 3 3" xfId="33623" xr:uid="{00000000-0005-0000-0000-000093480000}"/>
    <cellStyle name="9_tabellen_teil_iii_2011_l12 2 6 2 2 4" xfId="20606" xr:uid="{00000000-0005-0000-0000-000094480000}"/>
    <cellStyle name="9_tabellen_teil_iii_2011_l12 2 6 2 2 4 2" xfId="27743" xr:uid="{00000000-0005-0000-0000-000095480000}"/>
    <cellStyle name="9_tabellen_teil_iii_2011_l12 2 6 2 2 4 2 2" xfId="42058" xr:uid="{00000000-0005-0000-0000-000096480000}"/>
    <cellStyle name="9_tabellen_teil_iii_2011_l12 2 6 2 2 4 3" xfId="34921" xr:uid="{00000000-0005-0000-0000-000097480000}"/>
    <cellStyle name="9_tabellen_teil_iii_2011_l12 2 6 2 2 5" xfId="21821" xr:uid="{00000000-0005-0000-0000-000098480000}"/>
    <cellStyle name="9_tabellen_teil_iii_2011_l12 2 6 2 2 5 2" xfId="36136" xr:uid="{00000000-0005-0000-0000-000099480000}"/>
    <cellStyle name="9_tabellen_teil_iii_2011_l12 2 6 2 2 6" xfId="28958" xr:uid="{00000000-0005-0000-0000-00009A480000}"/>
    <cellStyle name="9_tabellen_teil_iii_2011_l12 2 6 2 3" xfId="15626" xr:uid="{00000000-0005-0000-0000-00009B480000}"/>
    <cellStyle name="9_tabellen_teil_iii_2011_l12 2 6 2 3 2" xfId="22785" xr:uid="{00000000-0005-0000-0000-00009C480000}"/>
    <cellStyle name="9_tabellen_teil_iii_2011_l12 2 6 2 3 2 2" xfId="37100" xr:uid="{00000000-0005-0000-0000-00009D480000}"/>
    <cellStyle name="9_tabellen_teil_iii_2011_l12 2 6 2 3 3" xfId="29941" xr:uid="{00000000-0005-0000-0000-00009E480000}"/>
    <cellStyle name="9_tabellen_teil_iii_2011_l12 2 6 2 4" xfId="17980" xr:uid="{00000000-0005-0000-0000-00009F480000}"/>
    <cellStyle name="9_tabellen_teil_iii_2011_l12 2 6 2 4 2" xfId="25117" xr:uid="{00000000-0005-0000-0000-0000A0480000}"/>
    <cellStyle name="9_tabellen_teil_iii_2011_l12 2 6 2 4 2 2" xfId="39432" xr:uid="{00000000-0005-0000-0000-0000A1480000}"/>
    <cellStyle name="9_tabellen_teil_iii_2011_l12 2 6 2 4 3" xfId="32295" xr:uid="{00000000-0005-0000-0000-0000A2480000}"/>
    <cellStyle name="9_tabellen_teil_iii_2011_l12 2 7" xfId="13248" xr:uid="{00000000-0005-0000-0000-0000A3480000}"/>
    <cellStyle name="9_tabellen_teil_iii_2011_l12 2 7 2" xfId="14273" xr:uid="{00000000-0005-0000-0000-0000A4480000}"/>
    <cellStyle name="9_tabellen_teil_iii_2011_l12 2 7 2 2" xfId="16642" xr:uid="{00000000-0005-0000-0000-0000A5480000}"/>
    <cellStyle name="9_tabellen_teil_iii_2011_l12 2 7 2 2 2" xfId="23801" xr:uid="{00000000-0005-0000-0000-0000A6480000}"/>
    <cellStyle name="9_tabellen_teil_iii_2011_l12 2 7 2 2 2 2" xfId="38116" xr:uid="{00000000-0005-0000-0000-0000A7480000}"/>
    <cellStyle name="9_tabellen_teil_iii_2011_l12 2 7 2 2 3" xfId="30957" xr:uid="{00000000-0005-0000-0000-0000A8480000}"/>
    <cellStyle name="9_tabellen_teil_iii_2011_l12 2 7 2 3" xfId="18996" xr:uid="{00000000-0005-0000-0000-0000A9480000}"/>
    <cellStyle name="9_tabellen_teil_iii_2011_l12 2 7 2 3 2" xfId="26133" xr:uid="{00000000-0005-0000-0000-0000AA480000}"/>
    <cellStyle name="9_tabellen_teil_iii_2011_l12 2 7 2 3 2 2" xfId="40448" xr:uid="{00000000-0005-0000-0000-0000AB480000}"/>
    <cellStyle name="9_tabellen_teil_iii_2011_l12 2 7 2 3 3" xfId="33311" xr:uid="{00000000-0005-0000-0000-0000AC480000}"/>
    <cellStyle name="9_tabellen_teil_iii_2011_l12 2 7 2 4" xfId="20329" xr:uid="{00000000-0005-0000-0000-0000AD480000}"/>
    <cellStyle name="9_tabellen_teil_iii_2011_l12 2 7 2 4 2" xfId="27466" xr:uid="{00000000-0005-0000-0000-0000AE480000}"/>
    <cellStyle name="9_tabellen_teil_iii_2011_l12 2 7 2 4 2 2" xfId="41781" xr:uid="{00000000-0005-0000-0000-0000AF480000}"/>
    <cellStyle name="9_tabellen_teil_iii_2011_l12 2 7 2 4 3" xfId="34644" xr:uid="{00000000-0005-0000-0000-0000B0480000}"/>
    <cellStyle name="9_tabellen_teil_iii_2011_l12 2 7 2 5" xfId="21544" xr:uid="{00000000-0005-0000-0000-0000B1480000}"/>
    <cellStyle name="9_tabellen_teil_iii_2011_l12 2 7 2 5 2" xfId="35859" xr:uid="{00000000-0005-0000-0000-0000B2480000}"/>
    <cellStyle name="9_tabellen_teil_iii_2011_l12 2 7 2 6" xfId="28681" xr:uid="{00000000-0005-0000-0000-0000B3480000}"/>
    <cellStyle name="9_tabellen_teil_iii_2011_l12 2 7 3" xfId="15617" xr:uid="{00000000-0005-0000-0000-0000B4480000}"/>
    <cellStyle name="9_tabellen_teil_iii_2011_l12 2 7 3 2" xfId="22776" xr:uid="{00000000-0005-0000-0000-0000B5480000}"/>
    <cellStyle name="9_tabellen_teil_iii_2011_l12 2 7 3 2 2" xfId="37091" xr:uid="{00000000-0005-0000-0000-0000B6480000}"/>
    <cellStyle name="9_tabellen_teil_iii_2011_l12 2 7 3 3" xfId="29932" xr:uid="{00000000-0005-0000-0000-0000B7480000}"/>
    <cellStyle name="9_tabellen_teil_iii_2011_l12 2 7 4" xfId="17971" xr:uid="{00000000-0005-0000-0000-0000B8480000}"/>
    <cellStyle name="9_tabellen_teil_iii_2011_l12 2 7 4 2" xfId="25108" xr:uid="{00000000-0005-0000-0000-0000B9480000}"/>
    <cellStyle name="9_tabellen_teil_iii_2011_l12 2 7 4 2 2" xfId="39423" xr:uid="{00000000-0005-0000-0000-0000BA480000}"/>
    <cellStyle name="9_tabellen_teil_iii_2011_l12 2 7 4 3" xfId="32286" xr:uid="{00000000-0005-0000-0000-0000BB480000}"/>
    <cellStyle name="9_tabellen_teil_iii_2011_l12 3" xfId="1103" xr:uid="{00000000-0005-0000-0000-0000BC480000}"/>
    <cellStyle name="9_tabellen_teil_iii_2011_l12 3 2" xfId="1104" xr:uid="{00000000-0005-0000-0000-0000BD480000}"/>
    <cellStyle name="9_tabellen_teil_iii_2011_l12 3 2 2" xfId="13259" xr:uid="{00000000-0005-0000-0000-0000BE480000}"/>
    <cellStyle name="9_tabellen_teil_iii_2011_l12 3 2 2 2" xfId="14174" xr:uid="{00000000-0005-0000-0000-0000BF480000}"/>
    <cellStyle name="9_tabellen_teil_iii_2011_l12 3 2 2 2 2" xfId="16543" xr:uid="{00000000-0005-0000-0000-0000C0480000}"/>
    <cellStyle name="9_tabellen_teil_iii_2011_l12 3 2 2 2 2 2" xfId="23702" xr:uid="{00000000-0005-0000-0000-0000C1480000}"/>
    <cellStyle name="9_tabellen_teil_iii_2011_l12 3 2 2 2 2 2 2" xfId="38017" xr:uid="{00000000-0005-0000-0000-0000C2480000}"/>
    <cellStyle name="9_tabellen_teil_iii_2011_l12 3 2 2 2 2 3" xfId="30858" xr:uid="{00000000-0005-0000-0000-0000C3480000}"/>
    <cellStyle name="9_tabellen_teil_iii_2011_l12 3 2 2 2 3" xfId="18897" xr:uid="{00000000-0005-0000-0000-0000C4480000}"/>
    <cellStyle name="9_tabellen_teil_iii_2011_l12 3 2 2 2 3 2" xfId="26034" xr:uid="{00000000-0005-0000-0000-0000C5480000}"/>
    <cellStyle name="9_tabellen_teil_iii_2011_l12 3 2 2 2 3 2 2" xfId="40349" xr:uid="{00000000-0005-0000-0000-0000C6480000}"/>
    <cellStyle name="9_tabellen_teil_iii_2011_l12 3 2 2 2 3 3" xfId="33212" xr:uid="{00000000-0005-0000-0000-0000C7480000}"/>
    <cellStyle name="9_tabellen_teil_iii_2011_l12 3 2 2 2 4" xfId="20231" xr:uid="{00000000-0005-0000-0000-0000C8480000}"/>
    <cellStyle name="9_tabellen_teil_iii_2011_l12 3 2 2 2 4 2" xfId="27368" xr:uid="{00000000-0005-0000-0000-0000C9480000}"/>
    <cellStyle name="9_tabellen_teil_iii_2011_l12 3 2 2 2 4 2 2" xfId="41683" xr:uid="{00000000-0005-0000-0000-0000CA480000}"/>
    <cellStyle name="9_tabellen_teil_iii_2011_l12 3 2 2 2 4 3" xfId="34546" xr:uid="{00000000-0005-0000-0000-0000CB480000}"/>
    <cellStyle name="9_tabellen_teil_iii_2011_l12 3 2 2 2 5" xfId="21446" xr:uid="{00000000-0005-0000-0000-0000CC480000}"/>
    <cellStyle name="9_tabellen_teil_iii_2011_l12 3 2 2 2 5 2" xfId="35761" xr:uid="{00000000-0005-0000-0000-0000CD480000}"/>
    <cellStyle name="9_tabellen_teil_iii_2011_l12 3 2 2 2 6" xfId="28583" xr:uid="{00000000-0005-0000-0000-0000CE480000}"/>
    <cellStyle name="9_tabellen_teil_iii_2011_l12 3 2 2 3" xfId="15628" xr:uid="{00000000-0005-0000-0000-0000CF480000}"/>
    <cellStyle name="9_tabellen_teil_iii_2011_l12 3 2 2 3 2" xfId="22787" xr:uid="{00000000-0005-0000-0000-0000D0480000}"/>
    <cellStyle name="9_tabellen_teil_iii_2011_l12 3 2 2 3 2 2" xfId="37102" xr:uid="{00000000-0005-0000-0000-0000D1480000}"/>
    <cellStyle name="9_tabellen_teil_iii_2011_l12 3 2 2 3 3" xfId="29943" xr:uid="{00000000-0005-0000-0000-0000D2480000}"/>
    <cellStyle name="9_tabellen_teil_iii_2011_l12 3 2 2 4" xfId="17982" xr:uid="{00000000-0005-0000-0000-0000D3480000}"/>
    <cellStyle name="9_tabellen_teil_iii_2011_l12 3 2 2 4 2" xfId="25119" xr:uid="{00000000-0005-0000-0000-0000D4480000}"/>
    <cellStyle name="9_tabellen_teil_iii_2011_l12 3 2 2 4 2 2" xfId="39434" xr:uid="{00000000-0005-0000-0000-0000D5480000}"/>
    <cellStyle name="9_tabellen_teil_iii_2011_l12 3 2 2 4 3" xfId="32297" xr:uid="{00000000-0005-0000-0000-0000D6480000}"/>
    <cellStyle name="9_tabellen_teil_iii_2011_l12 3 3" xfId="1105" xr:uid="{00000000-0005-0000-0000-0000D7480000}"/>
    <cellStyle name="9_tabellen_teil_iii_2011_l12 3 3 2" xfId="13260" xr:uid="{00000000-0005-0000-0000-0000D8480000}"/>
    <cellStyle name="9_tabellen_teil_iii_2011_l12 3 3 2 2" xfId="13718" xr:uid="{00000000-0005-0000-0000-0000D9480000}"/>
    <cellStyle name="9_tabellen_teil_iii_2011_l12 3 3 2 2 2" xfId="16087" xr:uid="{00000000-0005-0000-0000-0000DA480000}"/>
    <cellStyle name="9_tabellen_teil_iii_2011_l12 3 3 2 2 2 2" xfId="23246" xr:uid="{00000000-0005-0000-0000-0000DB480000}"/>
    <cellStyle name="9_tabellen_teil_iii_2011_l12 3 3 2 2 2 2 2" xfId="37561" xr:uid="{00000000-0005-0000-0000-0000DC480000}"/>
    <cellStyle name="9_tabellen_teil_iii_2011_l12 3 3 2 2 2 3" xfId="30402" xr:uid="{00000000-0005-0000-0000-0000DD480000}"/>
    <cellStyle name="9_tabellen_teil_iii_2011_l12 3 3 2 2 3" xfId="18441" xr:uid="{00000000-0005-0000-0000-0000DE480000}"/>
    <cellStyle name="9_tabellen_teil_iii_2011_l12 3 3 2 2 3 2" xfId="25578" xr:uid="{00000000-0005-0000-0000-0000DF480000}"/>
    <cellStyle name="9_tabellen_teil_iii_2011_l12 3 3 2 2 3 2 2" xfId="39893" xr:uid="{00000000-0005-0000-0000-0000E0480000}"/>
    <cellStyle name="9_tabellen_teil_iii_2011_l12 3 3 2 2 3 3" xfId="32756" xr:uid="{00000000-0005-0000-0000-0000E1480000}"/>
    <cellStyle name="9_tabellen_teil_iii_2011_l12 3 3 2 2 4" xfId="19967" xr:uid="{00000000-0005-0000-0000-0000E2480000}"/>
    <cellStyle name="9_tabellen_teil_iii_2011_l12 3 3 2 2 4 2" xfId="27104" xr:uid="{00000000-0005-0000-0000-0000E3480000}"/>
    <cellStyle name="9_tabellen_teil_iii_2011_l12 3 3 2 2 4 2 2" xfId="41419" xr:uid="{00000000-0005-0000-0000-0000E4480000}"/>
    <cellStyle name="9_tabellen_teil_iii_2011_l12 3 3 2 2 4 3" xfId="34282" xr:uid="{00000000-0005-0000-0000-0000E5480000}"/>
    <cellStyle name="9_tabellen_teil_iii_2011_l12 3 3 2 2 5" xfId="21182" xr:uid="{00000000-0005-0000-0000-0000E6480000}"/>
    <cellStyle name="9_tabellen_teil_iii_2011_l12 3 3 2 2 5 2" xfId="35497" xr:uid="{00000000-0005-0000-0000-0000E7480000}"/>
    <cellStyle name="9_tabellen_teil_iii_2011_l12 3 3 2 2 6" xfId="28319" xr:uid="{00000000-0005-0000-0000-0000E8480000}"/>
    <cellStyle name="9_tabellen_teil_iii_2011_l12 3 3 2 3" xfId="15629" xr:uid="{00000000-0005-0000-0000-0000E9480000}"/>
    <cellStyle name="9_tabellen_teil_iii_2011_l12 3 3 2 3 2" xfId="22788" xr:uid="{00000000-0005-0000-0000-0000EA480000}"/>
    <cellStyle name="9_tabellen_teil_iii_2011_l12 3 3 2 3 2 2" xfId="37103" xr:uid="{00000000-0005-0000-0000-0000EB480000}"/>
    <cellStyle name="9_tabellen_teil_iii_2011_l12 3 3 2 3 3" xfId="29944" xr:uid="{00000000-0005-0000-0000-0000EC480000}"/>
    <cellStyle name="9_tabellen_teil_iii_2011_l12 3 3 2 4" xfId="17983" xr:uid="{00000000-0005-0000-0000-0000ED480000}"/>
    <cellStyle name="9_tabellen_teil_iii_2011_l12 3 3 2 4 2" xfId="25120" xr:uid="{00000000-0005-0000-0000-0000EE480000}"/>
    <cellStyle name="9_tabellen_teil_iii_2011_l12 3 3 2 4 2 2" xfId="39435" xr:uid="{00000000-0005-0000-0000-0000EF480000}"/>
    <cellStyle name="9_tabellen_teil_iii_2011_l12 3 3 2 4 3" xfId="32298" xr:uid="{00000000-0005-0000-0000-0000F0480000}"/>
    <cellStyle name="9_tabellen_teil_iii_2011_l12 3 4" xfId="1106" xr:uid="{00000000-0005-0000-0000-0000F1480000}"/>
    <cellStyle name="9_tabellen_teil_iii_2011_l12 3 4 2" xfId="13261" xr:uid="{00000000-0005-0000-0000-0000F2480000}"/>
    <cellStyle name="9_tabellen_teil_iii_2011_l12 3 4 2 2" xfId="14630" xr:uid="{00000000-0005-0000-0000-0000F3480000}"/>
    <cellStyle name="9_tabellen_teil_iii_2011_l12 3 4 2 2 2" xfId="16993" xr:uid="{00000000-0005-0000-0000-0000F4480000}"/>
    <cellStyle name="9_tabellen_teil_iii_2011_l12 3 4 2 2 2 2" xfId="24152" xr:uid="{00000000-0005-0000-0000-0000F5480000}"/>
    <cellStyle name="9_tabellen_teil_iii_2011_l12 3 4 2 2 2 2 2" xfId="38467" xr:uid="{00000000-0005-0000-0000-0000F6480000}"/>
    <cellStyle name="9_tabellen_teil_iii_2011_l12 3 4 2 2 2 3" xfId="31308" xr:uid="{00000000-0005-0000-0000-0000F7480000}"/>
    <cellStyle name="9_tabellen_teil_iii_2011_l12 3 4 2 2 3" xfId="19347" xr:uid="{00000000-0005-0000-0000-0000F8480000}"/>
    <cellStyle name="9_tabellen_teil_iii_2011_l12 3 4 2 2 3 2" xfId="26484" xr:uid="{00000000-0005-0000-0000-0000F9480000}"/>
    <cellStyle name="9_tabellen_teil_iii_2011_l12 3 4 2 2 3 2 2" xfId="40799" xr:uid="{00000000-0005-0000-0000-0000FA480000}"/>
    <cellStyle name="9_tabellen_teil_iii_2011_l12 3 4 2 2 3 3" xfId="33662" xr:uid="{00000000-0005-0000-0000-0000FB480000}"/>
    <cellStyle name="9_tabellen_teil_iii_2011_l12 3 4 2 2 4" xfId="20645" xr:uid="{00000000-0005-0000-0000-0000FC480000}"/>
    <cellStyle name="9_tabellen_teil_iii_2011_l12 3 4 2 2 4 2" xfId="27782" xr:uid="{00000000-0005-0000-0000-0000FD480000}"/>
    <cellStyle name="9_tabellen_teil_iii_2011_l12 3 4 2 2 4 2 2" xfId="42097" xr:uid="{00000000-0005-0000-0000-0000FE480000}"/>
    <cellStyle name="9_tabellen_teil_iii_2011_l12 3 4 2 2 4 3" xfId="34960" xr:uid="{00000000-0005-0000-0000-0000FF480000}"/>
    <cellStyle name="9_tabellen_teil_iii_2011_l12 3 4 2 2 5" xfId="21860" xr:uid="{00000000-0005-0000-0000-000000490000}"/>
    <cellStyle name="9_tabellen_teil_iii_2011_l12 3 4 2 2 5 2" xfId="36175" xr:uid="{00000000-0005-0000-0000-000001490000}"/>
    <cellStyle name="9_tabellen_teil_iii_2011_l12 3 4 2 2 6" xfId="28997" xr:uid="{00000000-0005-0000-0000-000002490000}"/>
    <cellStyle name="9_tabellen_teil_iii_2011_l12 3 4 2 3" xfId="15630" xr:uid="{00000000-0005-0000-0000-000003490000}"/>
    <cellStyle name="9_tabellen_teil_iii_2011_l12 3 4 2 3 2" xfId="22789" xr:uid="{00000000-0005-0000-0000-000004490000}"/>
    <cellStyle name="9_tabellen_teil_iii_2011_l12 3 4 2 3 2 2" xfId="37104" xr:uid="{00000000-0005-0000-0000-000005490000}"/>
    <cellStyle name="9_tabellen_teil_iii_2011_l12 3 4 2 3 3" xfId="29945" xr:uid="{00000000-0005-0000-0000-000006490000}"/>
    <cellStyle name="9_tabellen_teil_iii_2011_l12 3 4 2 4" xfId="17984" xr:uid="{00000000-0005-0000-0000-000007490000}"/>
    <cellStyle name="9_tabellen_teil_iii_2011_l12 3 4 2 4 2" xfId="25121" xr:uid="{00000000-0005-0000-0000-000008490000}"/>
    <cellStyle name="9_tabellen_teil_iii_2011_l12 3 4 2 4 2 2" xfId="39436" xr:uid="{00000000-0005-0000-0000-000009490000}"/>
    <cellStyle name="9_tabellen_teil_iii_2011_l12 3 4 2 4 3" xfId="32299" xr:uid="{00000000-0005-0000-0000-00000A490000}"/>
    <cellStyle name="9_tabellen_teil_iii_2011_l12 3 5" xfId="1107" xr:uid="{00000000-0005-0000-0000-00000B490000}"/>
    <cellStyle name="9_tabellen_teil_iii_2011_l12 3 5 2" xfId="13262" xr:uid="{00000000-0005-0000-0000-00000C490000}"/>
    <cellStyle name="9_tabellen_teil_iii_2011_l12 3 5 2 2" xfId="14239" xr:uid="{00000000-0005-0000-0000-00000D490000}"/>
    <cellStyle name="9_tabellen_teil_iii_2011_l12 3 5 2 2 2" xfId="16608" xr:uid="{00000000-0005-0000-0000-00000E490000}"/>
    <cellStyle name="9_tabellen_teil_iii_2011_l12 3 5 2 2 2 2" xfId="23767" xr:uid="{00000000-0005-0000-0000-00000F490000}"/>
    <cellStyle name="9_tabellen_teil_iii_2011_l12 3 5 2 2 2 2 2" xfId="38082" xr:uid="{00000000-0005-0000-0000-000010490000}"/>
    <cellStyle name="9_tabellen_teil_iii_2011_l12 3 5 2 2 2 3" xfId="30923" xr:uid="{00000000-0005-0000-0000-000011490000}"/>
    <cellStyle name="9_tabellen_teil_iii_2011_l12 3 5 2 2 3" xfId="18962" xr:uid="{00000000-0005-0000-0000-000012490000}"/>
    <cellStyle name="9_tabellen_teil_iii_2011_l12 3 5 2 2 3 2" xfId="26099" xr:uid="{00000000-0005-0000-0000-000013490000}"/>
    <cellStyle name="9_tabellen_teil_iii_2011_l12 3 5 2 2 3 2 2" xfId="40414" xr:uid="{00000000-0005-0000-0000-000014490000}"/>
    <cellStyle name="9_tabellen_teil_iii_2011_l12 3 5 2 2 3 3" xfId="33277" xr:uid="{00000000-0005-0000-0000-000015490000}"/>
    <cellStyle name="9_tabellen_teil_iii_2011_l12 3 5 2 2 4" xfId="20295" xr:uid="{00000000-0005-0000-0000-000016490000}"/>
    <cellStyle name="9_tabellen_teil_iii_2011_l12 3 5 2 2 4 2" xfId="27432" xr:uid="{00000000-0005-0000-0000-000017490000}"/>
    <cellStyle name="9_tabellen_teil_iii_2011_l12 3 5 2 2 4 2 2" xfId="41747" xr:uid="{00000000-0005-0000-0000-000018490000}"/>
    <cellStyle name="9_tabellen_teil_iii_2011_l12 3 5 2 2 4 3" xfId="34610" xr:uid="{00000000-0005-0000-0000-000019490000}"/>
    <cellStyle name="9_tabellen_teil_iii_2011_l12 3 5 2 2 5" xfId="21510" xr:uid="{00000000-0005-0000-0000-00001A490000}"/>
    <cellStyle name="9_tabellen_teil_iii_2011_l12 3 5 2 2 5 2" xfId="35825" xr:uid="{00000000-0005-0000-0000-00001B490000}"/>
    <cellStyle name="9_tabellen_teil_iii_2011_l12 3 5 2 2 6" xfId="28647" xr:uid="{00000000-0005-0000-0000-00001C490000}"/>
    <cellStyle name="9_tabellen_teil_iii_2011_l12 3 5 2 3" xfId="15631" xr:uid="{00000000-0005-0000-0000-00001D490000}"/>
    <cellStyle name="9_tabellen_teil_iii_2011_l12 3 5 2 3 2" xfId="22790" xr:uid="{00000000-0005-0000-0000-00001E490000}"/>
    <cellStyle name="9_tabellen_teil_iii_2011_l12 3 5 2 3 2 2" xfId="37105" xr:uid="{00000000-0005-0000-0000-00001F490000}"/>
    <cellStyle name="9_tabellen_teil_iii_2011_l12 3 5 2 3 3" xfId="29946" xr:uid="{00000000-0005-0000-0000-000020490000}"/>
    <cellStyle name="9_tabellen_teil_iii_2011_l12 3 5 2 4" xfId="17985" xr:uid="{00000000-0005-0000-0000-000021490000}"/>
    <cellStyle name="9_tabellen_teil_iii_2011_l12 3 5 2 4 2" xfId="25122" xr:uid="{00000000-0005-0000-0000-000022490000}"/>
    <cellStyle name="9_tabellen_teil_iii_2011_l12 3 5 2 4 2 2" xfId="39437" xr:uid="{00000000-0005-0000-0000-000023490000}"/>
    <cellStyle name="9_tabellen_teil_iii_2011_l12 3 5 2 4 3" xfId="32300" xr:uid="{00000000-0005-0000-0000-000024490000}"/>
    <cellStyle name="9_tabellen_teil_iii_2011_l12 3 6" xfId="13258" xr:uid="{00000000-0005-0000-0000-000025490000}"/>
    <cellStyle name="9_tabellen_teil_iii_2011_l12 3 6 2" xfId="14276" xr:uid="{00000000-0005-0000-0000-000026490000}"/>
    <cellStyle name="9_tabellen_teil_iii_2011_l12 3 6 2 2" xfId="16645" xr:uid="{00000000-0005-0000-0000-000027490000}"/>
    <cellStyle name="9_tabellen_teil_iii_2011_l12 3 6 2 2 2" xfId="23804" xr:uid="{00000000-0005-0000-0000-000028490000}"/>
    <cellStyle name="9_tabellen_teil_iii_2011_l12 3 6 2 2 2 2" xfId="38119" xr:uid="{00000000-0005-0000-0000-000029490000}"/>
    <cellStyle name="9_tabellen_teil_iii_2011_l12 3 6 2 2 3" xfId="30960" xr:uid="{00000000-0005-0000-0000-00002A490000}"/>
    <cellStyle name="9_tabellen_teil_iii_2011_l12 3 6 2 3" xfId="18999" xr:uid="{00000000-0005-0000-0000-00002B490000}"/>
    <cellStyle name="9_tabellen_teil_iii_2011_l12 3 6 2 3 2" xfId="26136" xr:uid="{00000000-0005-0000-0000-00002C490000}"/>
    <cellStyle name="9_tabellen_teil_iii_2011_l12 3 6 2 3 2 2" xfId="40451" xr:uid="{00000000-0005-0000-0000-00002D490000}"/>
    <cellStyle name="9_tabellen_teil_iii_2011_l12 3 6 2 3 3" xfId="33314" xr:uid="{00000000-0005-0000-0000-00002E490000}"/>
    <cellStyle name="9_tabellen_teil_iii_2011_l12 3 6 2 4" xfId="20332" xr:uid="{00000000-0005-0000-0000-00002F490000}"/>
    <cellStyle name="9_tabellen_teil_iii_2011_l12 3 6 2 4 2" xfId="27469" xr:uid="{00000000-0005-0000-0000-000030490000}"/>
    <cellStyle name="9_tabellen_teil_iii_2011_l12 3 6 2 4 2 2" xfId="41784" xr:uid="{00000000-0005-0000-0000-000031490000}"/>
    <cellStyle name="9_tabellen_teil_iii_2011_l12 3 6 2 4 3" xfId="34647" xr:uid="{00000000-0005-0000-0000-000032490000}"/>
    <cellStyle name="9_tabellen_teil_iii_2011_l12 3 6 2 5" xfId="21547" xr:uid="{00000000-0005-0000-0000-000033490000}"/>
    <cellStyle name="9_tabellen_teil_iii_2011_l12 3 6 2 5 2" xfId="35862" xr:uid="{00000000-0005-0000-0000-000034490000}"/>
    <cellStyle name="9_tabellen_teil_iii_2011_l12 3 6 2 6" xfId="28684" xr:uid="{00000000-0005-0000-0000-000035490000}"/>
    <cellStyle name="9_tabellen_teil_iii_2011_l12 3 6 3" xfId="15627" xr:uid="{00000000-0005-0000-0000-000036490000}"/>
    <cellStyle name="9_tabellen_teil_iii_2011_l12 3 6 3 2" xfId="22786" xr:uid="{00000000-0005-0000-0000-000037490000}"/>
    <cellStyle name="9_tabellen_teil_iii_2011_l12 3 6 3 2 2" xfId="37101" xr:uid="{00000000-0005-0000-0000-000038490000}"/>
    <cellStyle name="9_tabellen_teil_iii_2011_l12 3 6 3 3" xfId="29942" xr:uid="{00000000-0005-0000-0000-000039490000}"/>
    <cellStyle name="9_tabellen_teil_iii_2011_l12 3 6 4" xfId="17981" xr:uid="{00000000-0005-0000-0000-00003A490000}"/>
    <cellStyle name="9_tabellen_teil_iii_2011_l12 3 6 4 2" xfId="25118" xr:uid="{00000000-0005-0000-0000-00003B490000}"/>
    <cellStyle name="9_tabellen_teil_iii_2011_l12 3 6 4 2 2" xfId="39433" xr:uid="{00000000-0005-0000-0000-00003C490000}"/>
    <cellStyle name="9_tabellen_teil_iii_2011_l12 3 6 4 3" xfId="32296" xr:uid="{00000000-0005-0000-0000-00003D490000}"/>
    <cellStyle name="9_tabellen_teil_iii_2011_l12 4" xfId="1108" xr:uid="{00000000-0005-0000-0000-00003E490000}"/>
    <cellStyle name="9_tabellen_teil_iii_2011_l12 4 2" xfId="1109" xr:uid="{00000000-0005-0000-0000-00003F490000}"/>
    <cellStyle name="9_tabellen_teil_iii_2011_l12 4 2 2" xfId="13264" xr:uid="{00000000-0005-0000-0000-000040490000}"/>
    <cellStyle name="9_tabellen_teil_iii_2011_l12 4 2 2 2" xfId="14175" xr:uid="{00000000-0005-0000-0000-000041490000}"/>
    <cellStyle name="9_tabellen_teil_iii_2011_l12 4 2 2 2 2" xfId="16544" xr:uid="{00000000-0005-0000-0000-000042490000}"/>
    <cellStyle name="9_tabellen_teil_iii_2011_l12 4 2 2 2 2 2" xfId="23703" xr:uid="{00000000-0005-0000-0000-000043490000}"/>
    <cellStyle name="9_tabellen_teil_iii_2011_l12 4 2 2 2 2 2 2" xfId="38018" xr:uid="{00000000-0005-0000-0000-000044490000}"/>
    <cellStyle name="9_tabellen_teil_iii_2011_l12 4 2 2 2 2 3" xfId="30859" xr:uid="{00000000-0005-0000-0000-000045490000}"/>
    <cellStyle name="9_tabellen_teil_iii_2011_l12 4 2 2 2 3" xfId="18898" xr:uid="{00000000-0005-0000-0000-000046490000}"/>
    <cellStyle name="9_tabellen_teil_iii_2011_l12 4 2 2 2 3 2" xfId="26035" xr:uid="{00000000-0005-0000-0000-000047490000}"/>
    <cellStyle name="9_tabellen_teil_iii_2011_l12 4 2 2 2 3 2 2" xfId="40350" xr:uid="{00000000-0005-0000-0000-000048490000}"/>
    <cellStyle name="9_tabellen_teil_iii_2011_l12 4 2 2 2 3 3" xfId="33213" xr:uid="{00000000-0005-0000-0000-000049490000}"/>
    <cellStyle name="9_tabellen_teil_iii_2011_l12 4 2 2 2 4" xfId="20232" xr:uid="{00000000-0005-0000-0000-00004A490000}"/>
    <cellStyle name="9_tabellen_teil_iii_2011_l12 4 2 2 2 4 2" xfId="27369" xr:uid="{00000000-0005-0000-0000-00004B490000}"/>
    <cellStyle name="9_tabellen_teil_iii_2011_l12 4 2 2 2 4 2 2" xfId="41684" xr:uid="{00000000-0005-0000-0000-00004C490000}"/>
    <cellStyle name="9_tabellen_teil_iii_2011_l12 4 2 2 2 4 3" xfId="34547" xr:uid="{00000000-0005-0000-0000-00004D490000}"/>
    <cellStyle name="9_tabellen_teil_iii_2011_l12 4 2 2 2 5" xfId="21447" xr:uid="{00000000-0005-0000-0000-00004E490000}"/>
    <cellStyle name="9_tabellen_teil_iii_2011_l12 4 2 2 2 5 2" xfId="35762" xr:uid="{00000000-0005-0000-0000-00004F490000}"/>
    <cellStyle name="9_tabellen_teil_iii_2011_l12 4 2 2 2 6" xfId="28584" xr:uid="{00000000-0005-0000-0000-000050490000}"/>
    <cellStyle name="9_tabellen_teil_iii_2011_l12 4 2 2 3" xfId="15633" xr:uid="{00000000-0005-0000-0000-000051490000}"/>
    <cellStyle name="9_tabellen_teil_iii_2011_l12 4 2 2 3 2" xfId="22792" xr:uid="{00000000-0005-0000-0000-000052490000}"/>
    <cellStyle name="9_tabellen_teil_iii_2011_l12 4 2 2 3 2 2" xfId="37107" xr:uid="{00000000-0005-0000-0000-000053490000}"/>
    <cellStyle name="9_tabellen_teil_iii_2011_l12 4 2 2 3 3" xfId="29948" xr:uid="{00000000-0005-0000-0000-000054490000}"/>
    <cellStyle name="9_tabellen_teil_iii_2011_l12 4 2 2 4" xfId="17987" xr:uid="{00000000-0005-0000-0000-000055490000}"/>
    <cellStyle name="9_tabellen_teil_iii_2011_l12 4 2 2 4 2" xfId="25124" xr:uid="{00000000-0005-0000-0000-000056490000}"/>
    <cellStyle name="9_tabellen_teil_iii_2011_l12 4 2 2 4 2 2" xfId="39439" xr:uid="{00000000-0005-0000-0000-000057490000}"/>
    <cellStyle name="9_tabellen_teil_iii_2011_l12 4 2 2 4 3" xfId="32302" xr:uid="{00000000-0005-0000-0000-000058490000}"/>
    <cellStyle name="9_tabellen_teil_iii_2011_l12 4 3" xfId="1110" xr:uid="{00000000-0005-0000-0000-000059490000}"/>
    <cellStyle name="9_tabellen_teil_iii_2011_l12 4 3 2" xfId="13265" xr:uid="{00000000-0005-0000-0000-00005A490000}"/>
    <cellStyle name="9_tabellen_teil_iii_2011_l12 4 3 2 2" xfId="13378" xr:uid="{00000000-0005-0000-0000-00005B490000}"/>
    <cellStyle name="9_tabellen_teil_iii_2011_l12 4 3 2 2 2" xfId="15747" xr:uid="{00000000-0005-0000-0000-00005C490000}"/>
    <cellStyle name="9_tabellen_teil_iii_2011_l12 4 3 2 2 2 2" xfId="22906" xr:uid="{00000000-0005-0000-0000-00005D490000}"/>
    <cellStyle name="9_tabellen_teil_iii_2011_l12 4 3 2 2 2 2 2" xfId="37221" xr:uid="{00000000-0005-0000-0000-00005E490000}"/>
    <cellStyle name="9_tabellen_teil_iii_2011_l12 4 3 2 2 2 3" xfId="30062" xr:uid="{00000000-0005-0000-0000-00005F490000}"/>
    <cellStyle name="9_tabellen_teil_iii_2011_l12 4 3 2 2 3" xfId="18101" xr:uid="{00000000-0005-0000-0000-000060490000}"/>
    <cellStyle name="9_tabellen_teil_iii_2011_l12 4 3 2 2 3 2" xfId="25238" xr:uid="{00000000-0005-0000-0000-000061490000}"/>
    <cellStyle name="9_tabellen_teil_iii_2011_l12 4 3 2 2 3 2 2" xfId="39553" xr:uid="{00000000-0005-0000-0000-000062490000}"/>
    <cellStyle name="9_tabellen_teil_iii_2011_l12 4 3 2 2 3 3" xfId="32416" xr:uid="{00000000-0005-0000-0000-000063490000}"/>
    <cellStyle name="9_tabellen_teil_iii_2011_l12 4 3 2 2 4" xfId="19805" xr:uid="{00000000-0005-0000-0000-000064490000}"/>
    <cellStyle name="9_tabellen_teil_iii_2011_l12 4 3 2 2 4 2" xfId="26942" xr:uid="{00000000-0005-0000-0000-000065490000}"/>
    <cellStyle name="9_tabellen_teil_iii_2011_l12 4 3 2 2 4 2 2" xfId="41257" xr:uid="{00000000-0005-0000-0000-000066490000}"/>
    <cellStyle name="9_tabellen_teil_iii_2011_l12 4 3 2 2 4 3" xfId="34120" xr:uid="{00000000-0005-0000-0000-000067490000}"/>
    <cellStyle name="9_tabellen_teil_iii_2011_l12 4 3 2 2 5" xfId="21020" xr:uid="{00000000-0005-0000-0000-000068490000}"/>
    <cellStyle name="9_tabellen_teil_iii_2011_l12 4 3 2 2 5 2" xfId="35335" xr:uid="{00000000-0005-0000-0000-000069490000}"/>
    <cellStyle name="9_tabellen_teil_iii_2011_l12 4 3 2 2 6" xfId="28157" xr:uid="{00000000-0005-0000-0000-00006A490000}"/>
    <cellStyle name="9_tabellen_teil_iii_2011_l12 4 3 2 3" xfId="15634" xr:uid="{00000000-0005-0000-0000-00006B490000}"/>
    <cellStyle name="9_tabellen_teil_iii_2011_l12 4 3 2 3 2" xfId="22793" xr:uid="{00000000-0005-0000-0000-00006C490000}"/>
    <cellStyle name="9_tabellen_teil_iii_2011_l12 4 3 2 3 2 2" xfId="37108" xr:uid="{00000000-0005-0000-0000-00006D490000}"/>
    <cellStyle name="9_tabellen_teil_iii_2011_l12 4 3 2 3 3" xfId="29949" xr:uid="{00000000-0005-0000-0000-00006E490000}"/>
    <cellStyle name="9_tabellen_teil_iii_2011_l12 4 3 2 4" xfId="17988" xr:uid="{00000000-0005-0000-0000-00006F490000}"/>
    <cellStyle name="9_tabellen_teil_iii_2011_l12 4 3 2 4 2" xfId="25125" xr:uid="{00000000-0005-0000-0000-000070490000}"/>
    <cellStyle name="9_tabellen_teil_iii_2011_l12 4 3 2 4 2 2" xfId="39440" xr:uid="{00000000-0005-0000-0000-000071490000}"/>
    <cellStyle name="9_tabellen_teil_iii_2011_l12 4 3 2 4 3" xfId="32303" xr:uid="{00000000-0005-0000-0000-000072490000}"/>
    <cellStyle name="9_tabellen_teil_iii_2011_l12 4 4" xfId="1111" xr:uid="{00000000-0005-0000-0000-000073490000}"/>
    <cellStyle name="9_tabellen_teil_iii_2011_l12 4 4 2" xfId="13266" xr:uid="{00000000-0005-0000-0000-000074490000}"/>
    <cellStyle name="9_tabellen_teil_iii_2011_l12 4 4 2 2" xfId="13667" xr:uid="{00000000-0005-0000-0000-000075490000}"/>
    <cellStyle name="9_tabellen_teil_iii_2011_l12 4 4 2 2 2" xfId="16036" xr:uid="{00000000-0005-0000-0000-000076490000}"/>
    <cellStyle name="9_tabellen_teil_iii_2011_l12 4 4 2 2 2 2" xfId="23195" xr:uid="{00000000-0005-0000-0000-000077490000}"/>
    <cellStyle name="9_tabellen_teil_iii_2011_l12 4 4 2 2 2 2 2" xfId="37510" xr:uid="{00000000-0005-0000-0000-000078490000}"/>
    <cellStyle name="9_tabellen_teil_iii_2011_l12 4 4 2 2 2 3" xfId="30351" xr:uid="{00000000-0005-0000-0000-000079490000}"/>
    <cellStyle name="9_tabellen_teil_iii_2011_l12 4 4 2 2 3" xfId="18390" xr:uid="{00000000-0005-0000-0000-00007A490000}"/>
    <cellStyle name="9_tabellen_teil_iii_2011_l12 4 4 2 2 3 2" xfId="25527" xr:uid="{00000000-0005-0000-0000-00007B490000}"/>
    <cellStyle name="9_tabellen_teil_iii_2011_l12 4 4 2 2 3 2 2" xfId="39842" xr:uid="{00000000-0005-0000-0000-00007C490000}"/>
    <cellStyle name="9_tabellen_teil_iii_2011_l12 4 4 2 2 3 3" xfId="32705" xr:uid="{00000000-0005-0000-0000-00007D490000}"/>
    <cellStyle name="9_tabellen_teil_iii_2011_l12 4 4 2 2 4" xfId="19916" xr:uid="{00000000-0005-0000-0000-00007E490000}"/>
    <cellStyle name="9_tabellen_teil_iii_2011_l12 4 4 2 2 4 2" xfId="27053" xr:uid="{00000000-0005-0000-0000-00007F490000}"/>
    <cellStyle name="9_tabellen_teil_iii_2011_l12 4 4 2 2 4 2 2" xfId="41368" xr:uid="{00000000-0005-0000-0000-000080490000}"/>
    <cellStyle name="9_tabellen_teil_iii_2011_l12 4 4 2 2 4 3" xfId="34231" xr:uid="{00000000-0005-0000-0000-000081490000}"/>
    <cellStyle name="9_tabellen_teil_iii_2011_l12 4 4 2 2 5" xfId="21131" xr:uid="{00000000-0005-0000-0000-000082490000}"/>
    <cellStyle name="9_tabellen_teil_iii_2011_l12 4 4 2 2 5 2" xfId="35446" xr:uid="{00000000-0005-0000-0000-000083490000}"/>
    <cellStyle name="9_tabellen_teil_iii_2011_l12 4 4 2 2 6" xfId="28268" xr:uid="{00000000-0005-0000-0000-000084490000}"/>
    <cellStyle name="9_tabellen_teil_iii_2011_l12 4 4 2 3" xfId="15635" xr:uid="{00000000-0005-0000-0000-000085490000}"/>
    <cellStyle name="9_tabellen_teil_iii_2011_l12 4 4 2 3 2" xfId="22794" xr:uid="{00000000-0005-0000-0000-000086490000}"/>
    <cellStyle name="9_tabellen_teil_iii_2011_l12 4 4 2 3 2 2" xfId="37109" xr:uid="{00000000-0005-0000-0000-000087490000}"/>
    <cellStyle name="9_tabellen_teil_iii_2011_l12 4 4 2 3 3" xfId="29950" xr:uid="{00000000-0005-0000-0000-000088490000}"/>
    <cellStyle name="9_tabellen_teil_iii_2011_l12 4 4 2 4" xfId="17989" xr:uid="{00000000-0005-0000-0000-000089490000}"/>
    <cellStyle name="9_tabellen_teil_iii_2011_l12 4 4 2 4 2" xfId="25126" xr:uid="{00000000-0005-0000-0000-00008A490000}"/>
    <cellStyle name="9_tabellen_teil_iii_2011_l12 4 4 2 4 2 2" xfId="39441" xr:uid="{00000000-0005-0000-0000-00008B490000}"/>
    <cellStyle name="9_tabellen_teil_iii_2011_l12 4 4 2 4 3" xfId="32304" xr:uid="{00000000-0005-0000-0000-00008C490000}"/>
    <cellStyle name="9_tabellen_teil_iii_2011_l12 4 5" xfId="1112" xr:uid="{00000000-0005-0000-0000-00008D490000}"/>
    <cellStyle name="9_tabellen_teil_iii_2011_l12 4 5 2" xfId="13267" xr:uid="{00000000-0005-0000-0000-00008E490000}"/>
    <cellStyle name="9_tabellen_teil_iii_2011_l12 4 5 2 2" xfId="13757" xr:uid="{00000000-0005-0000-0000-00008F490000}"/>
    <cellStyle name="9_tabellen_teil_iii_2011_l12 4 5 2 2 2" xfId="16126" xr:uid="{00000000-0005-0000-0000-000090490000}"/>
    <cellStyle name="9_tabellen_teil_iii_2011_l12 4 5 2 2 2 2" xfId="23285" xr:uid="{00000000-0005-0000-0000-000091490000}"/>
    <cellStyle name="9_tabellen_teil_iii_2011_l12 4 5 2 2 2 2 2" xfId="37600" xr:uid="{00000000-0005-0000-0000-000092490000}"/>
    <cellStyle name="9_tabellen_teil_iii_2011_l12 4 5 2 2 2 3" xfId="30441" xr:uid="{00000000-0005-0000-0000-000093490000}"/>
    <cellStyle name="9_tabellen_teil_iii_2011_l12 4 5 2 2 3" xfId="18480" xr:uid="{00000000-0005-0000-0000-000094490000}"/>
    <cellStyle name="9_tabellen_teil_iii_2011_l12 4 5 2 2 3 2" xfId="25617" xr:uid="{00000000-0005-0000-0000-000095490000}"/>
    <cellStyle name="9_tabellen_teil_iii_2011_l12 4 5 2 2 3 2 2" xfId="39932" xr:uid="{00000000-0005-0000-0000-000096490000}"/>
    <cellStyle name="9_tabellen_teil_iii_2011_l12 4 5 2 2 3 3" xfId="32795" xr:uid="{00000000-0005-0000-0000-000097490000}"/>
    <cellStyle name="9_tabellen_teil_iii_2011_l12 4 5 2 2 4" xfId="20005" xr:uid="{00000000-0005-0000-0000-000098490000}"/>
    <cellStyle name="9_tabellen_teil_iii_2011_l12 4 5 2 2 4 2" xfId="27142" xr:uid="{00000000-0005-0000-0000-000099490000}"/>
    <cellStyle name="9_tabellen_teil_iii_2011_l12 4 5 2 2 4 2 2" xfId="41457" xr:uid="{00000000-0005-0000-0000-00009A490000}"/>
    <cellStyle name="9_tabellen_teil_iii_2011_l12 4 5 2 2 4 3" xfId="34320" xr:uid="{00000000-0005-0000-0000-00009B490000}"/>
    <cellStyle name="9_tabellen_teil_iii_2011_l12 4 5 2 2 5" xfId="21220" xr:uid="{00000000-0005-0000-0000-00009C490000}"/>
    <cellStyle name="9_tabellen_teil_iii_2011_l12 4 5 2 2 5 2" xfId="35535" xr:uid="{00000000-0005-0000-0000-00009D490000}"/>
    <cellStyle name="9_tabellen_teil_iii_2011_l12 4 5 2 2 6" xfId="28357" xr:uid="{00000000-0005-0000-0000-00009E490000}"/>
    <cellStyle name="9_tabellen_teil_iii_2011_l12 4 5 2 3" xfId="15636" xr:uid="{00000000-0005-0000-0000-00009F490000}"/>
    <cellStyle name="9_tabellen_teil_iii_2011_l12 4 5 2 3 2" xfId="22795" xr:uid="{00000000-0005-0000-0000-0000A0490000}"/>
    <cellStyle name="9_tabellen_teil_iii_2011_l12 4 5 2 3 2 2" xfId="37110" xr:uid="{00000000-0005-0000-0000-0000A1490000}"/>
    <cellStyle name="9_tabellen_teil_iii_2011_l12 4 5 2 3 3" xfId="29951" xr:uid="{00000000-0005-0000-0000-0000A2490000}"/>
    <cellStyle name="9_tabellen_teil_iii_2011_l12 4 5 2 4" xfId="17990" xr:uid="{00000000-0005-0000-0000-0000A3490000}"/>
    <cellStyle name="9_tabellen_teil_iii_2011_l12 4 5 2 4 2" xfId="25127" xr:uid="{00000000-0005-0000-0000-0000A4490000}"/>
    <cellStyle name="9_tabellen_teil_iii_2011_l12 4 5 2 4 2 2" xfId="39442" xr:uid="{00000000-0005-0000-0000-0000A5490000}"/>
    <cellStyle name="9_tabellen_teil_iii_2011_l12 4 5 2 4 3" xfId="32305" xr:uid="{00000000-0005-0000-0000-0000A6490000}"/>
    <cellStyle name="9_tabellen_teil_iii_2011_l12 4 6" xfId="13263" xr:uid="{00000000-0005-0000-0000-0000A7490000}"/>
    <cellStyle name="9_tabellen_teil_iii_2011_l12 4 6 2" xfId="14405" xr:uid="{00000000-0005-0000-0000-0000A8490000}"/>
    <cellStyle name="9_tabellen_teil_iii_2011_l12 4 6 2 2" xfId="16774" xr:uid="{00000000-0005-0000-0000-0000A9490000}"/>
    <cellStyle name="9_tabellen_teil_iii_2011_l12 4 6 2 2 2" xfId="23933" xr:uid="{00000000-0005-0000-0000-0000AA490000}"/>
    <cellStyle name="9_tabellen_teil_iii_2011_l12 4 6 2 2 2 2" xfId="38248" xr:uid="{00000000-0005-0000-0000-0000AB490000}"/>
    <cellStyle name="9_tabellen_teil_iii_2011_l12 4 6 2 2 3" xfId="31089" xr:uid="{00000000-0005-0000-0000-0000AC490000}"/>
    <cellStyle name="9_tabellen_teil_iii_2011_l12 4 6 2 3" xfId="19128" xr:uid="{00000000-0005-0000-0000-0000AD490000}"/>
    <cellStyle name="9_tabellen_teil_iii_2011_l12 4 6 2 3 2" xfId="26265" xr:uid="{00000000-0005-0000-0000-0000AE490000}"/>
    <cellStyle name="9_tabellen_teil_iii_2011_l12 4 6 2 3 2 2" xfId="40580" xr:uid="{00000000-0005-0000-0000-0000AF490000}"/>
    <cellStyle name="9_tabellen_teil_iii_2011_l12 4 6 2 3 3" xfId="33443" xr:uid="{00000000-0005-0000-0000-0000B0490000}"/>
    <cellStyle name="9_tabellen_teil_iii_2011_l12 4 6 2 4" xfId="20461" xr:uid="{00000000-0005-0000-0000-0000B1490000}"/>
    <cellStyle name="9_tabellen_teil_iii_2011_l12 4 6 2 4 2" xfId="27598" xr:uid="{00000000-0005-0000-0000-0000B2490000}"/>
    <cellStyle name="9_tabellen_teil_iii_2011_l12 4 6 2 4 2 2" xfId="41913" xr:uid="{00000000-0005-0000-0000-0000B3490000}"/>
    <cellStyle name="9_tabellen_teil_iii_2011_l12 4 6 2 4 3" xfId="34776" xr:uid="{00000000-0005-0000-0000-0000B4490000}"/>
    <cellStyle name="9_tabellen_teil_iii_2011_l12 4 6 2 5" xfId="21676" xr:uid="{00000000-0005-0000-0000-0000B5490000}"/>
    <cellStyle name="9_tabellen_teil_iii_2011_l12 4 6 2 5 2" xfId="35991" xr:uid="{00000000-0005-0000-0000-0000B6490000}"/>
    <cellStyle name="9_tabellen_teil_iii_2011_l12 4 6 2 6" xfId="28813" xr:uid="{00000000-0005-0000-0000-0000B7490000}"/>
    <cellStyle name="9_tabellen_teil_iii_2011_l12 4 6 3" xfId="15632" xr:uid="{00000000-0005-0000-0000-0000B8490000}"/>
    <cellStyle name="9_tabellen_teil_iii_2011_l12 4 6 3 2" xfId="22791" xr:uid="{00000000-0005-0000-0000-0000B9490000}"/>
    <cellStyle name="9_tabellen_teil_iii_2011_l12 4 6 3 2 2" xfId="37106" xr:uid="{00000000-0005-0000-0000-0000BA490000}"/>
    <cellStyle name="9_tabellen_teil_iii_2011_l12 4 6 3 3" xfId="29947" xr:uid="{00000000-0005-0000-0000-0000BB490000}"/>
    <cellStyle name="9_tabellen_teil_iii_2011_l12 4 6 4" xfId="17986" xr:uid="{00000000-0005-0000-0000-0000BC490000}"/>
    <cellStyle name="9_tabellen_teil_iii_2011_l12 4 6 4 2" xfId="25123" xr:uid="{00000000-0005-0000-0000-0000BD490000}"/>
    <cellStyle name="9_tabellen_teil_iii_2011_l12 4 6 4 2 2" xfId="39438" xr:uid="{00000000-0005-0000-0000-0000BE490000}"/>
    <cellStyle name="9_tabellen_teil_iii_2011_l12 4 6 4 3" xfId="32301" xr:uid="{00000000-0005-0000-0000-0000BF490000}"/>
    <cellStyle name="9_tabellen_teil_iii_2011_l12 5" xfId="1113" xr:uid="{00000000-0005-0000-0000-0000C0490000}"/>
    <cellStyle name="9_tabellen_teil_iii_2011_l12 5 2" xfId="13268" xr:uid="{00000000-0005-0000-0000-0000C1490000}"/>
    <cellStyle name="9_tabellen_teil_iii_2011_l12 5 2 2" xfId="13719" xr:uid="{00000000-0005-0000-0000-0000C2490000}"/>
    <cellStyle name="9_tabellen_teil_iii_2011_l12 5 2 2 2" xfId="16088" xr:uid="{00000000-0005-0000-0000-0000C3490000}"/>
    <cellStyle name="9_tabellen_teil_iii_2011_l12 5 2 2 2 2" xfId="23247" xr:uid="{00000000-0005-0000-0000-0000C4490000}"/>
    <cellStyle name="9_tabellen_teil_iii_2011_l12 5 2 2 2 2 2" xfId="37562" xr:uid="{00000000-0005-0000-0000-0000C5490000}"/>
    <cellStyle name="9_tabellen_teil_iii_2011_l12 5 2 2 2 3" xfId="30403" xr:uid="{00000000-0005-0000-0000-0000C6490000}"/>
    <cellStyle name="9_tabellen_teil_iii_2011_l12 5 2 2 3" xfId="18442" xr:uid="{00000000-0005-0000-0000-0000C7490000}"/>
    <cellStyle name="9_tabellen_teil_iii_2011_l12 5 2 2 3 2" xfId="25579" xr:uid="{00000000-0005-0000-0000-0000C8490000}"/>
    <cellStyle name="9_tabellen_teil_iii_2011_l12 5 2 2 3 2 2" xfId="39894" xr:uid="{00000000-0005-0000-0000-0000C9490000}"/>
    <cellStyle name="9_tabellen_teil_iii_2011_l12 5 2 2 3 3" xfId="32757" xr:uid="{00000000-0005-0000-0000-0000CA490000}"/>
    <cellStyle name="9_tabellen_teil_iii_2011_l12 5 2 2 4" xfId="19968" xr:uid="{00000000-0005-0000-0000-0000CB490000}"/>
    <cellStyle name="9_tabellen_teil_iii_2011_l12 5 2 2 4 2" xfId="27105" xr:uid="{00000000-0005-0000-0000-0000CC490000}"/>
    <cellStyle name="9_tabellen_teil_iii_2011_l12 5 2 2 4 2 2" xfId="41420" xr:uid="{00000000-0005-0000-0000-0000CD490000}"/>
    <cellStyle name="9_tabellen_teil_iii_2011_l12 5 2 2 4 3" xfId="34283" xr:uid="{00000000-0005-0000-0000-0000CE490000}"/>
    <cellStyle name="9_tabellen_teil_iii_2011_l12 5 2 2 5" xfId="21183" xr:uid="{00000000-0005-0000-0000-0000CF490000}"/>
    <cellStyle name="9_tabellen_teil_iii_2011_l12 5 2 2 5 2" xfId="35498" xr:uid="{00000000-0005-0000-0000-0000D0490000}"/>
    <cellStyle name="9_tabellen_teil_iii_2011_l12 5 2 2 6" xfId="28320" xr:uid="{00000000-0005-0000-0000-0000D1490000}"/>
    <cellStyle name="9_tabellen_teil_iii_2011_l12 5 2 3" xfId="15637" xr:uid="{00000000-0005-0000-0000-0000D2490000}"/>
    <cellStyle name="9_tabellen_teil_iii_2011_l12 5 2 3 2" xfId="22796" xr:uid="{00000000-0005-0000-0000-0000D3490000}"/>
    <cellStyle name="9_tabellen_teil_iii_2011_l12 5 2 3 2 2" xfId="37111" xr:uid="{00000000-0005-0000-0000-0000D4490000}"/>
    <cellStyle name="9_tabellen_teil_iii_2011_l12 5 2 3 3" xfId="29952" xr:uid="{00000000-0005-0000-0000-0000D5490000}"/>
    <cellStyle name="9_tabellen_teil_iii_2011_l12 5 2 4" xfId="17991" xr:uid="{00000000-0005-0000-0000-0000D6490000}"/>
    <cellStyle name="9_tabellen_teil_iii_2011_l12 5 2 4 2" xfId="25128" xr:uid="{00000000-0005-0000-0000-0000D7490000}"/>
    <cellStyle name="9_tabellen_teil_iii_2011_l12 5 2 4 2 2" xfId="39443" xr:uid="{00000000-0005-0000-0000-0000D8490000}"/>
    <cellStyle name="9_tabellen_teil_iii_2011_l12 5 2 4 3" xfId="32306" xr:uid="{00000000-0005-0000-0000-0000D9490000}"/>
    <cellStyle name="9_tabellen_teil_iii_2011_l12 6" xfId="1114" xr:uid="{00000000-0005-0000-0000-0000DA490000}"/>
    <cellStyle name="9_tabellen_teil_iii_2011_l12 6 2" xfId="13269" xr:uid="{00000000-0005-0000-0000-0000DB490000}"/>
    <cellStyle name="9_tabellen_teil_iii_2011_l12 6 2 2" xfId="14018" xr:uid="{00000000-0005-0000-0000-0000DC490000}"/>
    <cellStyle name="9_tabellen_teil_iii_2011_l12 6 2 2 2" xfId="16387" xr:uid="{00000000-0005-0000-0000-0000DD490000}"/>
    <cellStyle name="9_tabellen_teil_iii_2011_l12 6 2 2 2 2" xfId="23546" xr:uid="{00000000-0005-0000-0000-0000DE490000}"/>
    <cellStyle name="9_tabellen_teil_iii_2011_l12 6 2 2 2 2 2" xfId="37861" xr:uid="{00000000-0005-0000-0000-0000DF490000}"/>
    <cellStyle name="9_tabellen_teil_iii_2011_l12 6 2 2 2 3" xfId="30702" xr:uid="{00000000-0005-0000-0000-0000E0490000}"/>
    <cellStyle name="9_tabellen_teil_iii_2011_l12 6 2 2 3" xfId="18741" xr:uid="{00000000-0005-0000-0000-0000E1490000}"/>
    <cellStyle name="9_tabellen_teil_iii_2011_l12 6 2 2 3 2" xfId="25878" xr:uid="{00000000-0005-0000-0000-0000E2490000}"/>
    <cellStyle name="9_tabellen_teil_iii_2011_l12 6 2 2 3 2 2" xfId="40193" xr:uid="{00000000-0005-0000-0000-0000E3490000}"/>
    <cellStyle name="9_tabellen_teil_iii_2011_l12 6 2 2 3 3" xfId="33056" xr:uid="{00000000-0005-0000-0000-0000E4490000}"/>
    <cellStyle name="9_tabellen_teil_iii_2011_l12 6 2 2 4" xfId="20109" xr:uid="{00000000-0005-0000-0000-0000E5490000}"/>
    <cellStyle name="9_tabellen_teil_iii_2011_l12 6 2 2 4 2" xfId="27246" xr:uid="{00000000-0005-0000-0000-0000E6490000}"/>
    <cellStyle name="9_tabellen_teil_iii_2011_l12 6 2 2 4 2 2" xfId="41561" xr:uid="{00000000-0005-0000-0000-0000E7490000}"/>
    <cellStyle name="9_tabellen_teil_iii_2011_l12 6 2 2 4 3" xfId="34424" xr:uid="{00000000-0005-0000-0000-0000E8490000}"/>
    <cellStyle name="9_tabellen_teil_iii_2011_l12 6 2 2 5" xfId="21324" xr:uid="{00000000-0005-0000-0000-0000E9490000}"/>
    <cellStyle name="9_tabellen_teil_iii_2011_l12 6 2 2 5 2" xfId="35639" xr:uid="{00000000-0005-0000-0000-0000EA490000}"/>
    <cellStyle name="9_tabellen_teil_iii_2011_l12 6 2 2 6" xfId="28461" xr:uid="{00000000-0005-0000-0000-0000EB490000}"/>
    <cellStyle name="9_tabellen_teil_iii_2011_l12 6 2 3" xfId="15638" xr:uid="{00000000-0005-0000-0000-0000EC490000}"/>
    <cellStyle name="9_tabellen_teil_iii_2011_l12 6 2 3 2" xfId="22797" xr:uid="{00000000-0005-0000-0000-0000ED490000}"/>
    <cellStyle name="9_tabellen_teil_iii_2011_l12 6 2 3 2 2" xfId="37112" xr:uid="{00000000-0005-0000-0000-0000EE490000}"/>
    <cellStyle name="9_tabellen_teil_iii_2011_l12 6 2 3 3" xfId="29953" xr:uid="{00000000-0005-0000-0000-0000EF490000}"/>
    <cellStyle name="9_tabellen_teil_iii_2011_l12 6 2 4" xfId="17992" xr:uid="{00000000-0005-0000-0000-0000F0490000}"/>
    <cellStyle name="9_tabellen_teil_iii_2011_l12 6 2 4 2" xfId="25129" xr:uid="{00000000-0005-0000-0000-0000F1490000}"/>
    <cellStyle name="9_tabellen_teil_iii_2011_l12 6 2 4 2 2" xfId="39444" xr:uid="{00000000-0005-0000-0000-0000F2490000}"/>
    <cellStyle name="9_tabellen_teil_iii_2011_l12 6 2 4 3" xfId="32307" xr:uid="{00000000-0005-0000-0000-0000F3490000}"/>
    <cellStyle name="9_tabellen_teil_iii_2011_l12 7" xfId="1115" xr:uid="{00000000-0005-0000-0000-0000F4490000}"/>
    <cellStyle name="9_tabellen_teil_iii_2011_l12 7 2" xfId="13270" xr:uid="{00000000-0005-0000-0000-0000F5490000}"/>
    <cellStyle name="9_tabellen_teil_iii_2011_l12 7 2 2" xfId="14590" xr:uid="{00000000-0005-0000-0000-0000F6490000}"/>
    <cellStyle name="9_tabellen_teil_iii_2011_l12 7 2 2 2" xfId="16953" xr:uid="{00000000-0005-0000-0000-0000F7490000}"/>
    <cellStyle name="9_tabellen_teil_iii_2011_l12 7 2 2 2 2" xfId="24112" xr:uid="{00000000-0005-0000-0000-0000F8490000}"/>
    <cellStyle name="9_tabellen_teil_iii_2011_l12 7 2 2 2 2 2" xfId="38427" xr:uid="{00000000-0005-0000-0000-0000F9490000}"/>
    <cellStyle name="9_tabellen_teil_iii_2011_l12 7 2 2 2 3" xfId="31268" xr:uid="{00000000-0005-0000-0000-0000FA490000}"/>
    <cellStyle name="9_tabellen_teil_iii_2011_l12 7 2 2 3" xfId="19307" xr:uid="{00000000-0005-0000-0000-0000FB490000}"/>
    <cellStyle name="9_tabellen_teil_iii_2011_l12 7 2 2 3 2" xfId="26444" xr:uid="{00000000-0005-0000-0000-0000FC490000}"/>
    <cellStyle name="9_tabellen_teil_iii_2011_l12 7 2 2 3 2 2" xfId="40759" xr:uid="{00000000-0005-0000-0000-0000FD490000}"/>
    <cellStyle name="9_tabellen_teil_iii_2011_l12 7 2 2 3 3" xfId="33622" xr:uid="{00000000-0005-0000-0000-0000FE490000}"/>
    <cellStyle name="9_tabellen_teil_iii_2011_l12 7 2 2 4" xfId="20605" xr:uid="{00000000-0005-0000-0000-0000FF490000}"/>
    <cellStyle name="9_tabellen_teil_iii_2011_l12 7 2 2 4 2" xfId="27742" xr:uid="{00000000-0005-0000-0000-0000004A0000}"/>
    <cellStyle name="9_tabellen_teil_iii_2011_l12 7 2 2 4 2 2" xfId="42057" xr:uid="{00000000-0005-0000-0000-0000014A0000}"/>
    <cellStyle name="9_tabellen_teil_iii_2011_l12 7 2 2 4 3" xfId="34920" xr:uid="{00000000-0005-0000-0000-0000024A0000}"/>
    <cellStyle name="9_tabellen_teil_iii_2011_l12 7 2 2 5" xfId="21820" xr:uid="{00000000-0005-0000-0000-0000034A0000}"/>
    <cellStyle name="9_tabellen_teil_iii_2011_l12 7 2 2 5 2" xfId="36135" xr:uid="{00000000-0005-0000-0000-0000044A0000}"/>
    <cellStyle name="9_tabellen_teil_iii_2011_l12 7 2 2 6" xfId="28957" xr:uid="{00000000-0005-0000-0000-0000054A0000}"/>
    <cellStyle name="9_tabellen_teil_iii_2011_l12 7 2 3" xfId="15639" xr:uid="{00000000-0005-0000-0000-0000064A0000}"/>
    <cellStyle name="9_tabellen_teil_iii_2011_l12 7 2 3 2" xfId="22798" xr:uid="{00000000-0005-0000-0000-0000074A0000}"/>
    <cellStyle name="9_tabellen_teil_iii_2011_l12 7 2 3 2 2" xfId="37113" xr:uid="{00000000-0005-0000-0000-0000084A0000}"/>
    <cellStyle name="9_tabellen_teil_iii_2011_l12 7 2 3 3" xfId="29954" xr:uid="{00000000-0005-0000-0000-0000094A0000}"/>
    <cellStyle name="9_tabellen_teil_iii_2011_l12 7 2 4" xfId="17993" xr:uid="{00000000-0005-0000-0000-00000A4A0000}"/>
    <cellStyle name="9_tabellen_teil_iii_2011_l12 7 2 4 2" xfId="25130" xr:uid="{00000000-0005-0000-0000-00000B4A0000}"/>
    <cellStyle name="9_tabellen_teil_iii_2011_l12 7 2 4 2 2" xfId="39445" xr:uid="{00000000-0005-0000-0000-00000C4A0000}"/>
    <cellStyle name="9_tabellen_teil_iii_2011_l12 7 2 4 3" xfId="32308" xr:uid="{00000000-0005-0000-0000-00000D4A0000}"/>
    <cellStyle name="9_tabellen_teil_iii_2011_l12 8" xfId="1116" xr:uid="{00000000-0005-0000-0000-00000E4A0000}"/>
    <cellStyle name="9_tabellen_teil_iii_2011_l12 8 2" xfId="13271" xr:uid="{00000000-0005-0000-0000-00000F4A0000}"/>
    <cellStyle name="9_tabellen_teil_iii_2011_l12 8 2 2" xfId="14278" xr:uid="{00000000-0005-0000-0000-0000104A0000}"/>
    <cellStyle name="9_tabellen_teil_iii_2011_l12 8 2 2 2" xfId="16647" xr:uid="{00000000-0005-0000-0000-0000114A0000}"/>
    <cellStyle name="9_tabellen_teil_iii_2011_l12 8 2 2 2 2" xfId="23806" xr:uid="{00000000-0005-0000-0000-0000124A0000}"/>
    <cellStyle name="9_tabellen_teil_iii_2011_l12 8 2 2 2 2 2" xfId="38121" xr:uid="{00000000-0005-0000-0000-0000134A0000}"/>
    <cellStyle name="9_tabellen_teil_iii_2011_l12 8 2 2 2 3" xfId="30962" xr:uid="{00000000-0005-0000-0000-0000144A0000}"/>
    <cellStyle name="9_tabellen_teil_iii_2011_l12 8 2 2 3" xfId="19001" xr:uid="{00000000-0005-0000-0000-0000154A0000}"/>
    <cellStyle name="9_tabellen_teil_iii_2011_l12 8 2 2 3 2" xfId="26138" xr:uid="{00000000-0005-0000-0000-0000164A0000}"/>
    <cellStyle name="9_tabellen_teil_iii_2011_l12 8 2 2 3 2 2" xfId="40453" xr:uid="{00000000-0005-0000-0000-0000174A0000}"/>
    <cellStyle name="9_tabellen_teil_iii_2011_l12 8 2 2 3 3" xfId="33316" xr:uid="{00000000-0005-0000-0000-0000184A0000}"/>
    <cellStyle name="9_tabellen_teil_iii_2011_l12 8 2 2 4" xfId="20334" xr:uid="{00000000-0005-0000-0000-0000194A0000}"/>
    <cellStyle name="9_tabellen_teil_iii_2011_l12 8 2 2 4 2" xfId="27471" xr:uid="{00000000-0005-0000-0000-00001A4A0000}"/>
    <cellStyle name="9_tabellen_teil_iii_2011_l12 8 2 2 4 2 2" xfId="41786" xr:uid="{00000000-0005-0000-0000-00001B4A0000}"/>
    <cellStyle name="9_tabellen_teil_iii_2011_l12 8 2 2 4 3" xfId="34649" xr:uid="{00000000-0005-0000-0000-00001C4A0000}"/>
    <cellStyle name="9_tabellen_teil_iii_2011_l12 8 2 2 5" xfId="21549" xr:uid="{00000000-0005-0000-0000-00001D4A0000}"/>
    <cellStyle name="9_tabellen_teil_iii_2011_l12 8 2 2 5 2" xfId="35864" xr:uid="{00000000-0005-0000-0000-00001E4A0000}"/>
    <cellStyle name="9_tabellen_teil_iii_2011_l12 8 2 2 6" xfId="28686" xr:uid="{00000000-0005-0000-0000-00001F4A0000}"/>
    <cellStyle name="9_tabellen_teil_iii_2011_l12 8 2 3" xfId="15640" xr:uid="{00000000-0005-0000-0000-0000204A0000}"/>
    <cellStyle name="9_tabellen_teil_iii_2011_l12 8 2 3 2" xfId="22799" xr:uid="{00000000-0005-0000-0000-0000214A0000}"/>
    <cellStyle name="9_tabellen_teil_iii_2011_l12 8 2 3 2 2" xfId="37114" xr:uid="{00000000-0005-0000-0000-0000224A0000}"/>
    <cellStyle name="9_tabellen_teil_iii_2011_l12 8 2 3 3" xfId="29955" xr:uid="{00000000-0005-0000-0000-0000234A0000}"/>
    <cellStyle name="9_tabellen_teil_iii_2011_l12 8 2 4" xfId="17994" xr:uid="{00000000-0005-0000-0000-0000244A0000}"/>
    <cellStyle name="9_tabellen_teil_iii_2011_l12 8 2 4 2" xfId="25131" xr:uid="{00000000-0005-0000-0000-0000254A0000}"/>
    <cellStyle name="9_tabellen_teil_iii_2011_l12 8 2 4 2 2" xfId="39446" xr:uid="{00000000-0005-0000-0000-0000264A0000}"/>
    <cellStyle name="9_tabellen_teil_iii_2011_l12 8 2 4 3" xfId="32309" xr:uid="{00000000-0005-0000-0000-0000274A0000}"/>
    <cellStyle name="9_tabellen_teil_iii_2011_l12 9" xfId="13247" xr:uid="{00000000-0005-0000-0000-0000284A0000}"/>
    <cellStyle name="9_tabellen_teil_iii_2011_l12 9 2" xfId="14275" xr:uid="{00000000-0005-0000-0000-0000294A0000}"/>
    <cellStyle name="9_tabellen_teil_iii_2011_l12 9 2 2" xfId="16644" xr:uid="{00000000-0005-0000-0000-00002A4A0000}"/>
    <cellStyle name="9_tabellen_teil_iii_2011_l12 9 2 2 2" xfId="23803" xr:uid="{00000000-0005-0000-0000-00002B4A0000}"/>
    <cellStyle name="9_tabellen_teil_iii_2011_l12 9 2 2 2 2" xfId="38118" xr:uid="{00000000-0005-0000-0000-00002C4A0000}"/>
    <cellStyle name="9_tabellen_teil_iii_2011_l12 9 2 2 3" xfId="30959" xr:uid="{00000000-0005-0000-0000-00002D4A0000}"/>
    <cellStyle name="9_tabellen_teil_iii_2011_l12 9 2 3" xfId="18998" xr:uid="{00000000-0005-0000-0000-00002E4A0000}"/>
    <cellStyle name="9_tabellen_teil_iii_2011_l12 9 2 3 2" xfId="26135" xr:uid="{00000000-0005-0000-0000-00002F4A0000}"/>
    <cellStyle name="9_tabellen_teil_iii_2011_l12 9 2 3 2 2" xfId="40450" xr:uid="{00000000-0005-0000-0000-0000304A0000}"/>
    <cellStyle name="9_tabellen_teil_iii_2011_l12 9 2 3 3" xfId="33313" xr:uid="{00000000-0005-0000-0000-0000314A0000}"/>
    <cellStyle name="9_tabellen_teil_iii_2011_l12 9 2 4" xfId="20331" xr:uid="{00000000-0005-0000-0000-0000324A0000}"/>
    <cellStyle name="9_tabellen_teil_iii_2011_l12 9 2 4 2" xfId="27468" xr:uid="{00000000-0005-0000-0000-0000334A0000}"/>
    <cellStyle name="9_tabellen_teil_iii_2011_l12 9 2 4 2 2" xfId="41783" xr:uid="{00000000-0005-0000-0000-0000344A0000}"/>
    <cellStyle name="9_tabellen_teil_iii_2011_l12 9 2 4 3" xfId="34646" xr:uid="{00000000-0005-0000-0000-0000354A0000}"/>
    <cellStyle name="9_tabellen_teil_iii_2011_l12 9 2 5" xfId="21546" xr:uid="{00000000-0005-0000-0000-0000364A0000}"/>
    <cellStyle name="9_tabellen_teil_iii_2011_l12 9 2 5 2" xfId="35861" xr:uid="{00000000-0005-0000-0000-0000374A0000}"/>
    <cellStyle name="9_tabellen_teil_iii_2011_l12 9 2 6" xfId="28683" xr:uid="{00000000-0005-0000-0000-0000384A0000}"/>
    <cellStyle name="9_tabellen_teil_iii_2011_l12 9 3" xfId="15616" xr:uid="{00000000-0005-0000-0000-0000394A0000}"/>
    <cellStyle name="9_tabellen_teil_iii_2011_l12 9 3 2" xfId="22775" xr:uid="{00000000-0005-0000-0000-00003A4A0000}"/>
    <cellStyle name="9_tabellen_teil_iii_2011_l12 9 3 2 2" xfId="37090" xr:uid="{00000000-0005-0000-0000-00003B4A0000}"/>
    <cellStyle name="9_tabellen_teil_iii_2011_l12 9 3 3" xfId="29931" xr:uid="{00000000-0005-0000-0000-00003C4A0000}"/>
    <cellStyle name="9_tabellen_teil_iii_2011_l12 9 4" xfId="17970" xr:uid="{00000000-0005-0000-0000-00003D4A0000}"/>
    <cellStyle name="9_tabellen_teil_iii_2011_l12 9 4 2" xfId="25107" xr:uid="{00000000-0005-0000-0000-00003E4A0000}"/>
    <cellStyle name="9_tabellen_teil_iii_2011_l12 9 4 2 2" xfId="39422" xr:uid="{00000000-0005-0000-0000-00003F4A0000}"/>
    <cellStyle name="9_tabellen_teil_iii_2011_l12 9 4 3" xfId="32285" xr:uid="{00000000-0005-0000-0000-0000404A0000}"/>
    <cellStyle name="9mitP" xfId="3260" xr:uid="{00000000-0005-0000-0000-0000414A0000}"/>
    <cellStyle name="9ohneP" xfId="3261" xr:uid="{00000000-0005-0000-0000-0000424A0000}"/>
    <cellStyle name="Accent1" xfId="299" xr:uid="{00000000-0005-0000-0000-0000434A0000}"/>
    <cellStyle name="Accent1 2" xfId="7435" xr:uid="{00000000-0005-0000-0000-0000444A0000}"/>
    <cellStyle name="Accent1 2 2" xfId="11000" xr:uid="{00000000-0005-0000-0000-0000454A0000}"/>
    <cellStyle name="Accent1 3" xfId="42945" xr:uid="{00000000-0005-0000-0000-0000464A0000}"/>
    <cellStyle name="Accent2" xfId="300" xr:uid="{00000000-0005-0000-0000-0000474A0000}"/>
    <cellStyle name="Accent2 2" xfId="7436" xr:uid="{00000000-0005-0000-0000-0000484A0000}"/>
    <cellStyle name="Accent2 3" xfId="42949" xr:uid="{00000000-0005-0000-0000-0000494A0000}"/>
    <cellStyle name="Accent3" xfId="301" xr:uid="{00000000-0005-0000-0000-00004A4A0000}"/>
    <cellStyle name="Accent3 2" xfId="7437" xr:uid="{00000000-0005-0000-0000-00004B4A0000}"/>
    <cellStyle name="Accent3 3" xfId="42953" xr:uid="{00000000-0005-0000-0000-00004C4A0000}"/>
    <cellStyle name="Accent4" xfId="302" xr:uid="{00000000-0005-0000-0000-00004D4A0000}"/>
    <cellStyle name="Accent4 2" xfId="7438" xr:uid="{00000000-0005-0000-0000-00004E4A0000}"/>
    <cellStyle name="Accent4 2 2" xfId="11001" xr:uid="{00000000-0005-0000-0000-00004F4A0000}"/>
    <cellStyle name="Accent4 3" xfId="42957" xr:uid="{00000000-0005-0000-0000-0000504A0000}"/>
    <cellStyle name="Accent5" xfId="303" xr:uid="{00000000-0005-0000-0000-0000514A0000}"/>
    <cellStyle name="Accent5 2" xfId="7439" xr:uid="{00000000-0005-0000-0000-0000524A0000}"/>
    <cellStyle name="Accent5 3" xfId="42961" xr:uid="{00000000-0005-0000-0000-0000534A0000}"/>
    <cellStyle name="Accent6" xfId="304" xr:uid="{00000000-0005-0000-0000-0000544A0000}"/>
    <cellStyle name="Accent6 2" xfId="7440" xr:uid="{00000000-0005-0000-0000-0000554A0000}"/>
    <cellStyle name="Accent6 2 2" xfId="11002" xr:uid="{00000000-0005-0000-0000-0000564A0000}"/>
    <cellStyle name="Accent6 3" xfId="42965" xr:uid="{00000000-0005-0000-0000-0000574A0000}"/>
    <cellStyle name="Akzent1 2" xfId="253" xr:uid="{00000000-0005-0000-0000-0000584A0000}"/>
    <cellStyle name="Akzent1 2 2" xfId="1118" xr:uid="{00000000-0005-0000-0000-0000594A0000}"/>
    <cellStyle name="Akzent1 2 2 2" xfId="7442" xr:uid="{00000000-0005-0000-0000-00005A4A0000}"/>
    <cellStyle name="Akzent1 2 2 2 2" xfId="11003" xr:uid="{00000000-0005-0000-0000-00005B4A0000}"/>
    <cellStyle name="Akzent1 2 2 3" xfId="7441" xr:uid="{00000000-0005-0000-0000-00005C4A0000}"/>
    <cellStyle name="Akzent1 2 2 4" xfId="42430" xr:uid="{00000000-0005-0000-0000-00005D4A0000}"/>
    <cellStyle name="Akzent1 2 3" xfId="2947" xr:uid="{00000000-0005-0000-0000-00005E4A0000}"/>
    <cellStyle name="Akzent1 2 3 2" xfId="8783" xr:uid="{00000000-0005-0000-0000-00005F4A0000}"/>
    <cellStyle name="Akzent1 2 3 3" xfId="7443" xr:uid="{00000000-0005-0000-0000-0000604A0000}"/>
    <cellStyle name="Akzent1 2 3 4" xfId="11004" xr:uid="{00000000-0005-0000-0000-0000614A0000}"/>
    <cellStyle name="Akzent1 2 3 4 2" xfId="12148" xr:uid="{00000000-0005-0000-0000-0000624A0000}"/>
    <cellStyle name="Akzent1 2 3 4 3" xfId="11743" xr:uid="{00000000-0005-0000-0000-0000634A0000}"/>
    <cellStyle name="Akzent1 2 3 4 4" xfId="12180" xr:uid="{00000000-0005-0000-0000-0000644A0000}"/>
    <cellStyle name="Akzent1 2 3 4 5" xfId="12250" xr:uid="{00000000-0005-0000-0000-0000654A0000}"/>
    <cellStyle name="Akzent1 2 3 5" xfId="11405" xr:uid="{00000000-0005-0000-0000-0000664A0000}"/>
    <cellStyle name="Akzent1 2 4" xfId="2929" xr:uid="{00000000-0005-0000-0000-0000674A0000}"/>
    <cellStyle name="Akzent1 2 4 2" xfId="8765" xr:uid="{00000000-0005-0000-0000-0000684A0000}"/>
    <cellStyle name="Akzent1 2 4 3" xfId="7444" xr:uid="{00000000-0005-0000-0000-0000694A0000}"/>
    <cellStyle name="Akzent1 2 4 4" xfId="11005" xr:uid="{00000000-0005-0000-0000-00006A4A0000}"/>
    <cellStyle name="Akzent1 2 5" xfId="1117" xr:uid="{00000000-0005-0000-0000-00006B4A0000}"/>
    <cellStyle name="Akzent1 2 5 2" xfId="7445" xr:uid="{00000000-0005-0000-0000-00006C4A0000}"/>
    <cellStyle name="Akzent1 2 5 3" xfId="11006" xr:uid="{00000000-0005-0000-0000-00006D4A0000}"/>
    <cellStyle name="Akzent1 2 6" xfId="7446" xr:uid="{00000000-0005-0000-0000-00006E4A0000}"/>
    <cellStyle name="Akzent1 2 7" xfId="8718" xr:uid="{00000000-0005-0000-0000-00006F4A0000}"/>
    <cellStyle name="Akzent1 2 8" xfId="8860" xr:uid="{00000000-0005-0000-0000-0000704A0000}"/>
    <cellStyle name="Akzent1 3" xfId="1119" xr:uid="{00000000-0005-0000-0000-0000714A0000}"/>
    <cellStyle name="Akzent1 3 2" xfId="3262" xr:uid="{00000000-0005-0000-0000-0000724A0000}"/>
    <cellStyle name="Akzent1 3 2 2" xfId="7448" xr:uid="{00000000-0005-0000-0000-0000734A0000}"/>
    <cellStyle name="Akzent1 3 2 3" xfId="9065" xr:uid="{00000000-0005-0000-0000-0000744A0000}"/>
    <cellStyle name="Akzent1 3 2 3 2" xfId="12028" xr:uid="{00000000-0005-0000-0000-0000754A0000}"/>
    <cellStyle name="Akzent1 3 2 3 3" xfId="11778" xr:uid="{00000000-0005-0000-0000-0000764A0000}"/>
    <cellStyle name="Akzent1 3 3" xfId="7449" xr:uid="{00000000-0005-0000-0000-0000774A0000}"/>
    <cellStyle name="Akzent1 3 4" xfId="7447" xr:uid="{00000000-0005-0000-0000-0000784A0000}"/>
    <cellStyle name="Akzent1 3 5" xfId="8945" xr:uid="{00000000-0005-0000-0000-0000794A0000}"/>
    <cellStyle name="Akzent1 3 5 2" xfId="12021" xr:uid="{00000000-0005-0000-0000-00007A4A0000}"/>
    <cellStyle name="Akzent1 3 5 3" xfId="11558" xr:uid="{00000000-0005-0000-0000-00007B4A0000}"/>
    <cellStyle name="Akzent2 2" xfId="254" xr:uid="{00000000-0005-0000-0000-00007C4A0000}"/>
    <cellStyle name="Akzent2 2 2" xfId="1121" xr:uid="{00000000-0005-0000-0000-00007D4A0000}"/>
    <cellStyle name="Akzent2 2 2 2" xfId="7451" xr:uid="{00000000-0005-0000-0000-00007E4A0000}"/>
    <cellStyle name="Akzent2 2 2 2 2" xfId="11007" xr:uid="{00000000-0005-0000-0000-00007F4A0000}"/>
    <cellStyle name="Akzent2 2 2 3" xfId="7450" xr:uid="{00000000-0005-0000-0000-0000804A0000}"/>
    <cellStyle name="Akzent2 2 2 4" xfId="42431" xr:uid="{00000000-0005-0000-0000-0000814A0000}"/>
    <cellStyle name="Akzent2 2 3" xfId="2948" xr:uid="{00000000-0005-0000-0000-0000824A0000}"/>
    <cellStyle name="Akzent2 2 3 2" xfId="8784" xr:uid="{00000000-0005-0000-0000-0000834A0000}"/>
    <cellStyle name="Akzent2 2 3 3" xfId="7452" xr:uid="{00000000-0005-0000-0000-0000844A0000}"/>
    <cellStyle name="Akzent2 2 3 4" xfId="11744" xr:uid="{00000000-0005-0000-0000-0000854A0000}"/>
    <cellStyle name="Akzent2 2 3 5" xfId="11406" xr:uid="{00000000-0005-0000-0000-0000864A0000}"/>
    <cellStyle name="Akzent2 2 4" xfId="2930" xr:uid="{00000000-0005-0000-0000-0000874A0000}"/>
    <cellStyle name="Akzent2 2 4 2" xfId="8766" xr:uid="{00000000-0005-0000-0000-0000884A0000}"/>
    <cellStyle name="Akzent2 2 4 3" xfId="7453" xr:uid="{00000000-0005-0000-0000-0000894A0000}"/>
    <cellStyle name="Akzent2 2 5" xfId="1120" xr:uid="{00000000-0005-0000-0000-00008A4A0000}"/>
    <cellStyle name="Akzent2 2 5 2" xfId="7454" xr:uid="{00000000-0005-0000-0000-00008B4A0000}"/>
    <cellStyle name="Akzent2 2 6" xfId="7455" xr:uid="{00000000-0005-0000-0000-00008C4A0000}"/>
    <cellStyle name="Akzent2 3" xfId="1122" xr:uid="{00000000-0005-0000-0000-00008D4A0000}"/>
    <cellStyle name="Akzent2 3 2" xfId="3263" xr:uid="{00000000-0005-0000-0000-00008E4A0000}"/>
    <cellStyle name="Akzent2 3 2 2" xfId="7457" xr:uid="{00000000-0005-0000-0000-00008F4A0000}"/>
    <cellStyle name="Akzent2 3 2 3" xfId="11779" xr:uid="{00000000-0005-0000-0000-0000904A0000}"/>
    <cellStyle name="Akzent2 3 3" xfId="7458" xr:uid="{00000000-0005-0000-0000-0000914A0000}"/>
    <cellStyle name="Akzent2 3 4" xfId="7456" xr:uid="{00000000-0005-0000-0000-0000924A0000}"/>
    <cellStyle name="Akzent2 3 5" xfId="8947" xr:uid="{00000000-0005-0000-0000-0000934A0000}"/>
    <cellStyle name="Akzent2 3 5 2" xfId="12022" xr:uid="{00000000-0005-0000-0000-0000944A0000}"/>
    <cellStyle name="Akzent2 3 5 3" xfId="11559" xr:uid="{00000000-0005-0000-0000-0000954A0000}"/>
    <cellStyle name="Akzent3 2" xfId="255" xr:uid="{00000000-0005-0000-0000-0000964A0000}"/>
    <cellStyle name="Akzent3 2 2" xfId="1124" xr:uid="{00000000-0005-0000-0000-0000974A0000}"/>
    <cellStyle name="Akzent3 2 2 2" xfId="7460" xr:uid="{00000000-0005-0000-0000-0000984A0000}"/>
    <cellStyle name="Akzent3 2 2 2 2" xfId="11008" xr:uid="{00000000-0005-0000-0000-0000994A0000}"/>
    <cellStyle name="Akzent3 2 2 3" xfId="7459" xr:uid="{00000000-0005-0000-0000-00009A4A0000}"/>
    <cellStyle name="Akzent3 2 2 4" xfId="42432" xr:uid="{00000000-0005-0000-0000-00009B4A0000}"/>
    <cellStyle name="Akzent3 2 3" xfId="2949" xr:uid="{00000000-0005-0000-0000-00009C4A0000}"/>
    <cellStyle name="Akzent3 2 3 2" xfId="8785" xr:uid="{00000000-0005-0000-0000-00009D4A0000}"/>
    <cellStyle name="Akzent3 2 3 3" xfId="7461" xr:uid="{00000000-0005-0000-0000-00009E4A0000}"/>
    <cellStyle name="Akzent3 2 3 4" xfId="11745" xr:uid="{00000000-0005-0000-0000-00009F4A0000}"/>
    <cellStyle name="Akzent3 2 3 5" xfId="11407" xr:uid="{00000000-0005-0000-0000-0000A04A0000}"/>
    <cellStyle name="Akzent3 2 4" xfId="2931" xr:uid="{00000000-0005-0000-0000-0000A14A0000}"/>
    <cellStyle name="Akzent3 2 4 2" xfId="8767" xr:uid="{00000000-0005-0000-0000-0000A24A0000}"/>
    <cellStyle name="Akzent3 2 4 3" xfId="7462" xr:uid="{00000000-0005-0000-0000-0000A34A0000}"/>
    <cellStyle name="Akzent3 2 5" xfId="1123" xr:uid="{00000000-0005-0000-0000-0000A44A0000}"/>
    <cellStyle name="Akzent3 2 5 2" xfId="7463" xr:uid="{00000000-0005-0000-0000-0000A54A0000}"/>
    <cellStyle name="Akzent3 2 6" xfId="7464" xr:uid="{00000000-0005-0000-0000-0000A64A0000}"/>
    <cellStyle name="Akzent3 3" xfId="1125" xr:uid="{00000000-0005-0000-0000-0000A74A0000}"/>
    <cellStyle name="Akzent3 3 2" xfId="3264" xr:uid="{00000000-0005-0000-0000-0000A84A0000}"/>
    <cellStyle name="Akzent3 3 2 2" xfId="7466" xr:uid="{00000000-0005-0000-0000-0000A94A0000}"/>
    <cellStyle name="Akzent3 3 2 3" xfId="11780" xr:uid="{00000000-0005-0000-0000-0000AA4A0000}"/>
    <cellStyle name="Akzent3 3 3" xfId="7467" xr:uid="{00000000-0005-0000-0000-0000AB4A0000}"/>
    <cellStyle name="Akzent3 3 4" xfId="7465" xr:uid="{00000000-0005-0000-0000-0000AC4A0000}"/>
    <cellStyle name="Akzent3 3 5" xfId="8949" xr:uid="{00000000-0005-0000-0000-0000AD4A0000}"/>
    <cellStyle name="Akzent3 3 5 2" xfId="12023" xr:uid="{00000000-0005-0000-0000-0000AE4A0000}"/>
    <cellStyle name="Akzent3 3 5 3" xfId="11560" xr:uid="{00000000-0005-0000-0000-0000AF4A0000}"/>
    <cellStyle name="Akzent4 2" xfId="256" xr:uid="{00000000-0005-0000-0000-0000B04A0000}"/>
    <cellStyle name="Akzent4 2 2" xfId="1127" xr:uid="{00000000-0005-0000-0000-0000B14A0000}"/>
    <cellStyle name="Akzent4 2 2 2" xfId="7469" xr:uid="{00000000-0005-0000-0000-0000B24A0000}"/>
    <cellStyle name="Akzent4 2 2 2 2" xfId="11009" xr:uid="{00000000-0005-0000-0000-0000B34A0000}"/>
    <cellStyle name="Akzent4 2 2 3" xfId="7468" xr:uid="{00000000-0005-0000-0000-0000B44A0000}"/>
    <cellStyle name="Akzent4 2 2 4" xfId="42433" xr:uid="{00000000-0005-0000-0000-0000B54A0000}"/>
    <cellStyle name="Akzent4 2 3" xfId="2950" xr:uid="{00000000-0005-0000-0000-0000B64A0000}"/>
    <cellStyle name="Akzent4 2 3 2" xfId="8786" xr:uid="{00000000-0005-0000-0000-0000B74A0000}"/>
    <cellStyle name="Akzent4 2 3 3" xfId="7470" xr:uid="{00000000-0005-0000-0000-0000B84A0000}"/>
    <cellStyle name="Akzent4 2 3 4" xfId="11010" xr:uid="{00000000-0005-0000-0000-0000B94A0000}"/>
    <cellStyle name="Akzent4 2 3 4 2" xfId="12149" xr:uid="{00000000-0005-0000-0000-0000BA4A0000}"/>
    <cellStyle name="Akzent4 2 3 4 3" xfId="11746" xr:uid="{00000000-0005-0000-0000-0000BB4A0000}"/>
    <cellStyle name="Akzent4 2 3 4 4" xfId="12181" xr:uid="{00000000-0005-0000-0000-0000BC4A0000}"/>
    <cellStyle name="Akzent4 2 3 4 5" xfId="12251" xr:uid="{00000000-0005-0000-0000-0000BD4A0000}"/>
    <cellStyle name="Akzent4 2 3 5" xfId="11408" xr:uid="{00000000-0005-0000-0000-0000BE4A0000}"/>
    <cellStyle name="Akzent4 2 4" xfId="2932" xr:uid="{00000000-0005-0000-0000-0000BF4A0000}"/>
    <cellStyle name="Akzent4 2 4 2" xfId="8768" xr:uid="{00000000-0005-0000-0000-0000C04A0000}"/>
    <cellStyle name="Akzent4 2 4 3" xfId="7471" xr:uid="{00000000-0005-0000-0000-0000C14A0000}"/>
    <cellStyle name="Akzent4 2 4 4" xfId="11011" xr:uid="{00000000-0005-0000-0000-0000C24A0000}"/>
    <cellStyle name="Akzent4 2 5" xfId="1126" xr:uid="{00000000-0005-0000-0000-0000C34A0000}"/>
    <cellStyle name="Akzent4 2 5 2" xfId="7472" xr:uid="{00000000-0005-0000-0000-0000C44A0000}"/>
    <cellStyle name="Akzent4 2 5 3" xfId="11012" xr:uid="{00000000-0005-0000-0000-0000C54A0000}"/>
    <cellStyle name="Akzent4 2 6" xfId="7473" xr:uid="{00000000-0005-0000-0000-0000C64A0000}"/>
    <cellStyle name="Akzent4 2 7" xfId="8719" xr:uid="{00000000-0005-0000-0000-0000C74A0000}"/>
    <cellStyle name="Akzent4 2 8" xfId="8861" xr:uid="{00000000-0005-0000-0000-0000C84A0000}"/>
    <cellStyle name="Akzent4 3" xfId="1128" xr:uid="{00000000-0005-0000-0000-0000C94A0000}"/>
    <cellStyle name="Akzent4 3 2" xfId="3265" xr:uid="{00000000-0005-0000-0000-0000CA4A0000}"/>
    <cellStyle name="Akzent4 3 2 2" xfId="7475" xr:uid="{00000000-0005-0000-0000-0000CB4A0000}"/>
    <cellStyle name="Akzent4 3 2 3" xfId="9066" xr:uid="{00000000-0005-0000-0000-0000CC4A0000}"/>
    <cellStyle name="Akzent4 3 2 3 2" xfId="12029" xr:uid="{00000000-0005-0000-0000-0000CD4A0000}"/>
    <cellStyle name="Akzent4 3 2 3 3" xfId="11781" xr:uid="{00000000-0005-0000-0000-0000CE4A0000}"/>
    <cellStyle name="Akzent4 3 3" xfId="7476" xr:uid="{00000000-0005-0000-0000-0000CF4A0000}"/>
    <cellStyle name="Akzent4 3 4" xfId="7474" xr:uid="{00000000-0005-0000-0000-0000D04A0000}"/>
    <cellStyle name="Akzent4 3 5" xfId="8951" xr:uid="{00000000-0005-0000-0000-0000D14A0000}"/>
    <cellStyle name="Akzent4 3 5 2" xfId="12024" xr:uid="{00000000-0005-0000-0000-0000D24A0000}"/>
    <cellStyle name="Akzent4 3 5 3" xfId="11561" xr:uid="{00000000-0005-0000-0000-0000D34A0000}"/>
    <cellStyle name="Akzent5 2" xfId="257" xr:uid="{00000000-0005-0000-0000-0000D44A0000}"/>
    <cellStyle name="Akzent5 2 2" xfId="1130" xr:uid="{00000000-0005-0000-0000-0000D54A0000}"/>
    <cellStyle name="Akzent5 2 2 2" xfId="7478" xr:uid="{00000000-0005-0000-0000-0000D64A0000}"/>
    <cellStyle name="Akzent5 2 2 2 2" xfId="11013" xr:uid="{00000000-0005-0000-0000-0000D74A0000}"/>
    <cellStyle name="Akzent5 2 2 3" xfId="7477" xr:uid="{00000000-0005-0000-0000-0000D84A0000}"/>
    <cellStyle name="Akzent5 2 2 4" xfId="42434" xr:uid="{00000000-0005-0000-0000-0000D94A0000}"/>
    <cellStyle name="Akzent5 2 3" xfId="2951" xr:uid="{00000000-0005-0000-0000-0000DA4A0000}"/>
    <cellStyle name="Akzent5 2 3 2" xfId="8787" xr:uid="{00000000-0005-0000-0000-0000DB4A0000}"/>
    <cellStyle name="Akzent5 2 3 3" xfId="7479" xr:uid="{00000000-0005-0000-0000-0000DC4A0000}"/>
    <cellStyle name="Akzent5 2 3 4" xfId="11747" xr:uid="{00000000-0005-0000-0000-0000DD4A0000}"/>
    <cellStyle name="Akzent5 2 3 5" xfId="11409" xr:uid="{00000000-0005-0000-0000-0000DE4A0000}"/>
    <cellStyle name="Akzent5 2 4" xfId="2933" xr:uid="{00000000-0005-0000-0000-0000DF4A0000}"/>
    <cellStyle name="Akzent5 2 4 2" xfId="8769" xr:uid="{00000000-0005-0000-0000-0000E04A0000}"/>
    <cellStyle name="Akzent5 2 4 3" xfId="7480" xr:uid="{00000000-0005-0000-0000-0000E14A0000}"/>
    <cellStyle name="Akzent5 2 5" xfId="1129" xr:uid="{00000000-0005-0000-0000-0000E24A0000}"/>
    <cellStyle name="Akzent5 2 5 2" xfId="7481" xr:uid="{00000000-0005-0000-0000-0000E34A0000}"/>
    <cellStyle name="Akzent5 2 6" xfId="7482" xr:uid="{00000000-0005-0000-0000-0000E44A0000}"/>
    <cellStyle name="Akzent5 3" xfId="1131" xr:uid="{00000000-0005-0000-0000-0000E54A0000}"/>
    <cellStyle name="Akzent5 3 2" xfId="3266" xr:uid="{00000000-0005-0000-0000-0000E64A0000}"/>
    <cellStyle name="Akzent5 3 2 2" xfId="7484" xr:uid="{00000000-0005-0000-0000-0000E74A0000}"/>
    <cellStyle name="Akzent5 3 2 3" xfId="11782" xr:uid="{00000000-0005-0000-0000-0000E84A0000}"/>
    <cellStyle name="Akzent5 3 3" xfId="7485" xr:uid="{00000000-0005-0000-0000-0000E94A0000}"/>
    <cellStyle name="Akzent5 3 4" xfId="7483" xr:uid="{00000000-0005-0000-0000-0000EA4A0000}"/>
    <cellStyle name="Akzent5 3 5" xfId="8953" xr:uid="{00000000-0005-0000-0000-0000EB4A0000}"/>
    <cellStyle name="Akzent5 3 5 2" xfId="12025" xr:uid="{00000000-0005-0000-0000-0000EC4A0000}"/>
    <cellStyle name="Akzent5 3 5 3" xfId="11562" xr:uid="{00000000-0005-0000-0000-0000ED4A0000}"/>
    <cellStyle name="Akzent6 2" xfId="258" xr:uid="{00000000-0005-0000-0000-0000EE4A0000}"/>
    <cellStyle name="Akzent6 2 2" xfId="1133" xr:uid="{00000000-0005-0000-0000-0000EF4A0000}"/>
    <cellStyle name="Akzent6 2 2 2" xfId="7487" xr:uid="{00000000-0005-0000-0000-0000F04A0000}"/>
    <cellStyle name="Akzent6 2 2 2 2" xfId="11014" xr:uid="{00000000-0005-0000-0000-0000F14A0000}"/>
    <cellStyle name="Akzent6 2 2 3" xfId="7486" xr:uid="{00000000-0005-0000-0000-0000F24A0000}"/>
    <cellStyle name="Akzent6 2 2 4" xfId="42435" xr:uid="{00000000-0005-0000-0000-0000F34A0000}"/>
    <cellStyle name="Akzent6 2 3" xfId="2952" xr:uid="{00000000-0005-0000-0000-0000F44A0000}"/>
    <cellStyle name="Akzent6 2 3 2" xfId="8788" xr:uid="{00000000-0005-0000-0000-0000F54A0000}"/>
    <cellStyle name="Akzent6 2 3 3" xfId="7488" xr:uid="{00000000-0005-0000-0000-0000F64A0000}"/>
    <cellStyle name="Akzent6 2 3 4" xfId="11015" xr:uid="{00000000-0005-0000-0000-0000F74A0000}"/>
    <cellStyle name="Akzent6 2 3 4 2" xfId="12150" xr:uid="{00000000-0005-0000-0000-0000F84A0000}"/>
    <cellStyle name="Akzent6 2 3 4 3" xfId="11748" xr:uid="{00000000-0005-0000-0000-0000F94A0000}"/>
    <cellStyle name="Akzent6 2 3 4 4" xfId="12182" xr:uid="{00000000-0005-0000-0000-0000FA4A0000}"/>
    <cellStyle name="Akzent6 2 3 4 5" xfId="12252" xr:uid="{00000000-0005-0000-0000-0000FB4A0000}"/>
    <cellStyle name="Akzent6 2 3 5" xfId="11410" xr:uid="{00000000-0005-0000-0000-0000FC4A0000}"/>
    <cellStyle name="Akzent6 2 4" xfId="2934" xr:uid="{00000000-0005-0000-0000-0000FD4A0000}"/>
    <cellStyle name="Akzent6 2 4 2" xfId="8770" xr:uid="{00000000-0005-0000-0000-0000FE4A0000}"/>
    <cellStyle name="Akzent6 2 4 3" xfId="7489" xr:uid="{00000000-0005-0000-0000-0000FF4A0000}"/>
    <cellStyle name="Akzent6 2 4 4" xfId="11016" xr:uid="{00000000-0005-0000-0000-0000004B0000}"/>
    <cellStyle name="Akzent6 2 5" xfId="1132" xr:uid="{00000000-0005-0000-0000-0000014B0000}"/>
    <cellStyle name="Akzent6 2 5 2" xfId="7490" xr:uid="{00000000-0005-0000-0000-0000024B0000}"/>
    <cellStyle name="Akzent6 2 5 3" xfId="11017" xr:uid="{00000000-0005-0000-0000-0000034B0000}"/>
    <cellStyle name="Akzent6 2 6" xfId="7491" xr:uid="{00000000-0005-0000-0000-0000044B0000}"/>
    <cellStyle name="Akzent6 2 7" xfId="8720" xr:uid="{00000000-0005-0000-0000-0000054B0000}"/>
    <cellStyle name="Akzent6 2 8" xfId="8862" xr:uid="{00000000-0005-0000-0000-0000064B0000}"/>
    <cellStyle name="Akzent6 3" xfId="1134" xr:uid="{00000000-0005-0000-0000-0000074B0000}"/>
    <cellStyle name="Akzent6 3 2" xfId="3267" xr:uid="{00000000-0005-0000-0000-0000084B0000}"/>
    <cellStyle name="Akzent6 3 2 2" xfId="7493" xr:uid="{00000000-0005-0000-0000-0000094B0000}"/>
    <cellStyle name="Akzent6 3 2 3" xfId="9067" xr:uid="{00000000-0005-0000-0000-00000A4B0000}"/>
    <cellStyle name="Akzent6 3 2 3 2" xfId="12030" xr:uid="{00000000-0005-0000-0000-00000B4B0000}"/>
    <cellStyle name="Akzent6 3 2 3 3" xfId="11783" xr:uid="{00000000-0005-0000-0000-00000C4B0000}"/>
    <cellStyle name="Akzent6 3 3" xfId="7494" xr:uid="{00000000-0005-0000-0000-00000D4B0000}"/>
    <cellStyle name="Akzent6 3 4" xfId="7492" xr:uid="{00000000-0005-0000-0000-00000E4B0000}"/>
    <cellStyle name="Akzent6 3 5" xfId="8955" xr:uid="{00000000-0005-0000-0000-00000F4B0000}"/>
    <cellStyle name="Akzent6 3 5 2" xfId="12026" xr:uid="{00000000-0005-0000-0000-0000104B0000}"/>
    <cellStyle name="Akzent6 3 5 3" xfId="11563" xr:uid="{00000000-0005-0000-0000-0000114B0000}"/>
    <cellStyle name="Ausgabe 2" xfId="259" xr:uid="{00000000-0005-0000-0000-0000124B0000}"/>
    <cellStyle name="Ausgabe 2 10" xfId="1135" xr:uid="{00000000-0005-0000-0000-0000134B0000}"/>
    <cellStyle name="Ausgabe 2 10 2" xfId="13782" xr:uid="{00000000-0005-0000-0000-0000144B0000}"/>
    <cellStyle name="Ausgabe 2 10 2 2" xfId="14576" xr:uid="{00000000-0005-0000-0000-0000154B0000}"/>
    <cellStyle name="Ausgabe 2 10 2 2 2" xfId="16939" xr:uid="{00000000-0005-0000-0000-0000164B0000}"/>
    <cellStyle name="Ausgabe 2 10 2 2 2 2" xfId="24098" xr:uid="{00000000-0005-0000-0000-0000174B0000}"/>
    <cellStyle name="Ausgabe 2 10 2 2 2 2 2" xfId="38413" xr:uid="{00000000-0005-0000-0000-0000184B0000}"/>
    <cellStyle name="Ausgabe 2 10 2 2 2 3" xfId="31254" xr:uid="{00000000-0005-0000-0000-0000194B0000}"/>
    <cellStyle name="Ausgabe 2 10 2 2 3" xfId="19293" xr:uid="{00000000-0005-0000-0000-00001A4B0000}"/>
    <cellStyle name="Ausgabe 2 10 2 2 3 2" xfId="26430" xr:uid="{00000000-0005-0000-0000-00001B4B0000}"/>
    <cellStyle name="Ausgabe 2 10 2 2 3 2 2" xfId="40745" xr:uid="{00000000-0005-0000-0000-00001C4B0000}"/>
    <cellStyle name="Ausgabe 2 10 2 2 3 3" xfId="33608" xr:uid="{00000000-0005-0000-0000-00001D4B0000}"/>
    <cellStyle name="Ausgabe 2 10 2 2 4" xfId="20591" xr:uid="{00000000-0005-0000-0000-00001E4B0000}"/>
    <cellStyle name="Ausgabe 2 10 2 2 4 2" xfId="27728" xr:uid="{00000000-0005-0000-0000-00001F4B0000}"/>
    <cellStyle name="Ausgabe 2 10 2 2 4 2 2" xfId="42043" xr:uid="{00000000-0005-0000-0000-0000204B0000}"/>
    <cellStyle name="Ausgabe 2 10 2 2 4 3" xfId="34906" xr:uid="{00000000-0005-0000-0000-0000214B0000}"/>
    <cellStyle name="Ausgabe 2 10 2 2 5" xfId="21806" xr:uid="{00000000-0005-0000-0000-0000224B0000}"/>
    <cellStyle name="Ausgabe 2 10 2 2 5 2" xfId="36121" xr:uid="{00000000-0005-0000-0000-0000234B0000}"/>
    <cellStyle name="Ausgabe 2 10 2 2 6" xfId="28943" xr:uid="{00000000-0005-0000-0000-0000244B0000}"/>
    <cellStyle name="Ausgabe 2 10 2 3" xfId="16151" xr:uid="{00000000-0005-0000-0000-0000254B0000}"/>
    <cellStyle name="Ausgabe 2 10 2 3 2" xfId="23310" xr:uid="{00000000-0005-0000-0000-0000264B0000}"/>
    <cellStyle name="Ausgabe 2 10 2 3 2 2" xfId="37625" xr:uid="{00000000-0005-0000-0000-0000274B0000}"/>
    <cellStyle name="Ausgabe 2 10 2 3 3" xfId="30466" xr:uid="{00000000-0005-0000-0000-0000284B0000}"/>
    <cellStyle name="Ausgabe 2 10 2 4" xfId="18505" xr:uid="{00000000-0005-0000-0000-0000294B0000}"/>
    <cellStyle name="Ausgabe 2 10 2 4 2" xfId="25642" xr:uid="{00000000-0005-0000-0000-00002A4B0000}"/>
    <cellStyle name="Ausgabe 2 10 2 4 2 2" xfId="39957" xr:uid="{00000000-0005-0000-0000-00002B4B0000}"/>
    <cellStyle name="Ausgabe 2 10 2 4 3" xfId="32820" xr:uid="{00000000-0005-0000-0000-00002C4B0000}"/>
    <cellStyle name="Ausgabe 2 11" xfId="8863" xr:uid="{00000000-0005-0000-0000-00002D4B0000}"/>
    <cellStyle name="Ausgabe 2 12" xfId="10732" xr:uid="{00000000-0005-0000-0000-00002E4B0000}"/>
    <cellStyle name="Ausgabe 2 12 2" xfId="14423" xr:uid="{00000000-0005-0000-0000-00002F4B0000}"/>
    <cellStyle name="Ausgabe 2 12 2 2" xfId="14956" xr:uid="{00000000-0005-0000-0000-0000304B0000}"/>
    <cellStyle name="Ausgabe 2 12 2 2 2" xfId="17313" xr:uid="{00000000-0005-0000-0000-0000314B0000}"/>
    <cellStyle name="Ausgabe 2 12 2 2 2 2" xfId="24450" xr:uid="{00000000-0005-0000-0000-0000324B0000}"/>
    <cellStyle name="Ausgabe 2 12 2 2 2 2 2" xfId="38765" xr:uid="{00000000-0005-0000-0000-0000334B0000}"/>
    <cellStyle name="Ausgabe 2 12 2 2 2 3" xfId="31628" xr:uid="{00000000-0005-0000-0000-0000344B0000}"/>
    <cellStyle name="Ausgabe 2 12 2 2 3" xfId="19667" xr:uid="{00000000-0005-0000-0000-0000354B0000}"/>
    <cellStyle name="Ausgabe 2 12 2 2 3 2" xfId="26804" xr:uid="{00000000-0005-0000-0000-0000364B0000}"/>
    <cellStyle name="Ausgabe 2 12 2 2 3 2 2" xfId="41119" xr:uid="{00000000-0005-0000-0000-0000374B0000}"/>
    <cellStyle name="Ausgabe 2 12 2 2 3 3" xfId="33982" xr:uid="{00000000-0005-0000-0000-0000384B0000}"/>
    <cellStyle name="Ausgabe 2 12 2 2 4" xfId="20943" xr:uid="{00000000-0005-0000-0000-0000394B0000}"/>
    <cellStyle name="Ausgabe 2 12 2 2 4 2" xfId="28080" xr:uid="{00000000-0005-0000-0000-00003A4B0000}"/>
    <cellStyle name="Ausgabe 2 12 2 2 4 2 2" xfId="42395" xr:uid="{00000000-0005-0000-0000-00003B4B0000}"/>
    <cellStyle name="Ausgabe 2 12 2 2 4 3" xfId="35258" xr:uid="{00000000-0005-0000-0000-00003C4B0000}"/>
    <cellStyle name="Ausgabe 2 12 2 2 5" xfId="22119" xr:uid="{00000000-0005-0000-0000-00003D4B0000}"/>
    <cellStyle name="Ausgabe 2 12 2 2 5 2" xfId="36434" xr:uid="{00000000-0005-0000-0000-00003E4B0000}"/>
    <cellStyle name="Ausgabe 2 12 2 2 6" xfId="29275" xr:uid="{00000000-0005-0000-0000-00003F4B0000}"/>
    <cellStyle name="Ausgabe 2 12 2 3" xfId="16792" xr:uid="{00000000-0005-0000-0000-0000404B0000}"/>
    <cellStyle name="Ausgabe 2 12 2 3 2" xfId="23951" xr:uid="{00000000-0005-0000-0000-0000414B0000}"/>
    <cellStyle name="Ausgabe 2 12 2 3 2 2" xfId="38266" xr:uid="{00000000-0005-0000-0000-0000424B0000}"/>
    <cellStyle name="Ausgabe 2 12 2 3 3" xfId="31107" xr:uid="{00000000-0005-0000-0000-0000434B0000}"/>
    <cellStyle name="Ausgabe 2 12 2 4" xfId="19146" xr:uid="{00000000-0005-0000-0000-0000444B0000}"/>
    <cellStyle name="Ausgabe 2 12 2 4 2" xfId="26283" xr:uid="{00000000-0005-0000-0000-0000454B0000}"/>
    <cellStyle name="Ausgabe 2 12 2 4 2 2" xfId="40598" xr:uid="{00000000-0005-0000-0000-0000464B0000}"/>
    <cellStyle name="Ausgabe 2 12 2 4 3" xfId="33461" xr:uid="{00000000-0005-0000-0000-0000474B0000}"/>
    <cellStyle name="Ausgabe 2 13" xfId="13272" xr:uid="{00000000-0005-0000-0000-0000484B0000}"/>
    <cellStyle name="Ausgabe 2 13 2" xfId="14589" xr:uid="{00000000-0005-0000-0000-0000494B0000}"/>
    <cellStyle name="Ausgabe 2 13 2 2" xfId="16952" xr:uid="{00000000-0005-0000-0000-00004A4B0000}"/>
    <cellStyle name="Ausgabe 2 13 2 2 2" xfId="24111" xr:uid="{00000000-0005-0000-0000-00004B4B0000}"/>
    <cellStyle name="Ausgabe 2 13 2 2 2 2" xfId="38426" xr:uid="{00000000-0005-0000-0000-00004C4B0000}"/>
    <cellStyle name="Ausgabe 2 13 2 2 3" xfId="31267" xr:uid="{00000000-0005-0000-0000-00004D4B0000}"/>
    <cellStyle name="Ausgabe 2 13 2 3" xfId="19306" xr:uid="{00000000-0005-0000-0000-00004E4B0000}"/>
    <cellStyle name="Ausgabe 2 13 2 3 2" xfId="26443" xr:uid="{00000000-0005-0000-0000-00004F4B0000}"/>
    <cellStyle name="Ausgabe 2 13 2 3 2 2" xfId="40758" xr:uid="{00000000-0005-0000-0000-0000504B0000}"/>
    <cellStyle name="Ausgabe 2 13 2 3 3" xfId="33621" xr:uid="{00000000-0005-0000-0000-0000514B0000}"/>
    <cellStyle name="Ausgabe 2 13 2 4" xfId="20604" xr:uid="{00000000-0005-0000-0000-0000524B0000}"/>
    <cellStyle name="Ausgabe 2 13 2 4 2" xfId="27741" xr:uid="{00000000-0005-0000-0000-0000534B0000}"/>
    <cellStyle name="Ausgabe 2 13 2 4 2 2" xfId="42056" xr:uid="{00000000-0005-0000-0000-0000544B0000}"/>
    <cellStyle name="Ausgabe 2 13 2 4 3" xfId="34919" xr:uid="{00000000-0005-0000-0000-0000554B0000}"/>
    <cellStyle name="Ausgabe 2 13 2 5" xfId="21819" xr:uid="{00000000-0005-0000-0000-0000564B0000}"/>
    <cellStyle name="Ausgabe 2 13 2 5 2" xfId="36134" xr:uid="{00000000-0005-0000-0000-0000574B0000}"/>
    <cellStyle name="Ausgabe 2 13 2 6" xfId="28956" xr:uid="{00000000-0005-0000-0000-0000584B0000}"/>
    <cellStyle name="Ausgabe 2 13 3" xfId="15641" xr:uid="{00000000-0005-0000-0000-0000594B0000}"/>
    <cellStyle name="Ausgabe 2 13 3 2" xfId="22800" xr:uid="{00000000-0005-0000-0000-00005A4B0000}"/>
    <cellStyle name="Ausgabe 2 13 3 2 2" xfId="37115" xr:uid="{00000000-0005-0000-0000-00005B4B0000}"/>
    <cellStyle name="Ausgabe 2 13 3 3" xfId="29956" xr:uid="{00000000-0005-0000-0000-00005C4B0000}"/>
    <cellStyle name="Ausgabe 2 13 4" xfId="17995" xr:uid="{00000000-0005-0000-0000-00005D4B0000}"/>
    <cellStyle name="Ausgabe 2 13 4 2" xfId="25132" xr:uid="{00000000-0005-0000-0000-00005E4B0000}"/>
    <cellStyle name="Ausgabe 2 13 4 2 2" xfId="39447" xr:uid="{00000000-0005-0000-0000-00005F4B0000}"/>
    <cellStyle name="Ausgabe 2 13 4 3" xfId="32310" xr:uid="{00000000-0005-0000-0000-0000604B0000}"/>
    <cellStyle name="Ausgabe 2 2" xfId="1136" xr:uid="{00000000-0005-0000-0000-0000614B0000}"/>
    <cellStyle name="Ausgabe 2 2 2" xfId="1137" xr:uid="{00000000-0005-0000-0000-0000624B0000}"/>
    <cellStyle name="Ausgabe 2 2 2 2" xfId="1138" xr:uid="{00000000-0005-0000-0000-0000634B0000}"/>
    <cellStyle name="Ausgabe 2 2 2 2 2" xfId="13274" xr:uid="{00000000-0005-0000-0000-0000644B0000}"/>
    <cellStyle name="Ausgabe 2 2 2 2 2 2" xfId="14588" xr:uid="{00000000-0005-0000-0000-0000654B0000}"/>
    <cellStyle name="Ausgabe 2 2 2 2 2 2 2" xfId="16951" xr:uid="{00000000-0005-0000-0000-0000664B0000}"/>
    <cellStyle name="Ausgabe 2 2 2 2 2 2 2 2" xfId="24110" xr:uid="{00000000-0005-0000-0000-0000674B0000}"/>
    <cellStyle name="Ausgabe 2 2 2 2 2 2 2 2 2" xfId="38425" xr:uid="{00000000-0005-0000-0000-0000684B0000}"/>
    <cellStyle name="Ausgabe 2 2 2 2 2 2 2 3" xfId="31266" xr:uid="{00000000-0005-0000-0000-0000694B0000}"/>
    <cellStyle name="Ausgabe 2 2 2 2 2 2 3" xfId="19305" xr:uid="{00000000-0005-0000-0000-00006A4B0000}"/>
    <cellStyle name="Ausgabe 2 2 2 2 2 2 3 2" xfId="26442" xr:uid="{00000000-0005-0000-0000-00006B4B0000}"/>
    <cellStyle name="Ausgabe 2 2 2 2 2 2 3 2 2" xfId="40757" xr:uid="{00000000-0005-0000-0000-00006C4B0000}"/>
    <cellStyle name="Ausgabe 2 2 2 2 2 2 3 3" xfId="33620" xr:uid="{00000000-0005-0000-0000-00006D4B0000}"/>
    <cellStyle name="Ausgabe 2 2 2 2 2 2 4" xfId="20603" xr:uid="{00000000-0005-0000-0000-00006E4B0000}"/>
    <cellStyle name="Ausgabe 2 2 2 2 2 2 4 2" xfId="27740" xr:uid="{00000000-0005-0000-0000-00006F4B0000}"/>
    <cellStyle name="Ausgabe 2 2 2 2 2 2 4 2 2" xfId="42055" xr:uid="{00000000-0005-0000-0000-0000704B0000}"/>
    <cellStyle name="Ausgabe 2 2 2 2 2 2 4 3" xfId="34918" xr:uid="{00000000-0005-0000-0000-0000714B0000}"/>
    <cellStyle name="Ausgabe 2 2 2 2 2 2 5" xfId="21818" xr:uid="{00000000-0005-0000-0000-0000724B0000}"/>
    <cellStyle name="Ausgabe 2 2 2 2 2 2 5 2" xfId="36133" xr:uid="{00000000-0005-0000-0000-0000734B0000}"/>
    <cellStyle name="Ausgabe 2 2 2 2 2 2 6" xfId="28955" xr:uid="{00000000-0005-0000-0000-0000744B0000}"/>
    <cellStyle name="Ausgabe 2 2 2 2 2 3" xfId="15643" xr:uid="{00000000-0005-0000-0000-0000754B0000}"/>
    <cellStyle name="Ausgabe 2 2 2 2 2 3 2" xfId="22802" xr:uid="{00000000-0005-0000-0000-0000764B0000}"/>
    <cellStyle name="Ausgabe 2 2 2 2 2 3 2 2" xfId="37117" xr:uid="{00000000-0005-0000-0000-0000774B0000}"/>
    <cellStyle name="Ausgabe 2 2 2 2 2 3 3" xfId="29958" xr:uid="{00000000-0005-0000-0000-0000784B0000}"/>
    <cellStyle name="Ausgabe 2 2 2 2 2 4" xfId="17997" xr:uid="{00000000-0005-0000-0000-0000794B0000}"/>
    <cellStyle name="Ausgabe 2 2 2 2 2 4 2" xfId="25134" xr:uid="{00000000-0005-0000-0000-00007A4B0000}"/>
    <cellStyle name="Ausgabe 2 2 2 2 2 4 2 2" xfId="39449" xr:uid="{00000000-0005-0000-0000-00007B4B0000}"/>
    <cellStyle name="Ausgabe 2 2 2 2 2 4 3" xfId="32312" xr:uid="{00000000-0005-0000-0000-00007C4B0000}"/>
    <cellStyle name="Ausgabe 2 2 2 3" xfId="1139" xr:uid="{00000000-0005-0000-0000-00007D4B0000}"/>
    <cellStyle name="Ausgabe 2 2 2 3 2" xfId="13275" xr:uid="{00000000-0005-0000-0000-00007E4B0000}"/>
    <cellStyle name="Ausgabe 2 2 2 3 2 2" xfId="14280" xr:uid="{00000000-0005-0000-0000-00007F4B0000}"/>
    <cellStyle name="Ausgabe 2 2 2 3 2 2 2" xfId="16649" xr:uid="{00000000-0005-0000-0000-0000804B0000}"/>
    <cellStyle name="Ausgabe 2 2 2 3 2 2 2 2" xfId="23808" xr:uid="{00000000-0005-0000-0000-0000814B0000}"/>
    <cellStyle name="Ausgabe 2 2 2 3 2 2 2 2 2" xfId="38123" xr:uid="{00000000-0005-0000-0000-0000824B0000}"/>
    <cellStyle name="Ausgabe 2 2 2 3 2 2 2 3" xfId="30964" xr:uid="{00000000-0005-0000-0000-0000834B0000}"/>
    <cellStyle name="Ausgabe 2 2 2 3 2 2 3" xfId="19003" xr:uid="{00000000-0005-0000-0000-0000844B0000}"/>
    <cellStyle name="Ausgabe 2 2 2 3 2 2 3 2" xfId="26140" xr:uid="{00000000-0005-0000-0000-0000854B0000}"/>
    <cellStyle name="Ausgabe 2 2 2 3 2 2 3 2 2" xfId="40455" xr:uid="{00000000-0005-0000-0000-0000864B0000}"/>
    <cellStyle name="Ausgabe 2 2 2 3 2 2 3 3" xfId="33318" xr:uid="{00000000-0005-0000-0000-0000874B0000}"/>
    <cellStyle name="Ausgabe 2 2 2 3 2 2 4" xfId="20336" xr:uid="{00000000-0005-0000-0000-0000884B0000}"/>
    <cellStyle name="Ausgabe 2 2 2 3 2 2 4 2" xfId="27473" xr:uid="{00000000-0005-0000-0000-0000894B0000}"/>
    <cellStyle name="Ausgabe 2 2 2 3 2 2 4 2 2" xfId="41788" xr:uid="{00000000-0005-0000-0000-00008A4B0000}"/>
    <cellStyle name="Ausgabe 2 2 2 3 2 2 4 3" xfId="34651" xr:uid="{00000000-0005-0000-0000-00008B4B0000}"/>
    <cellStyle name="Ausgabe 2 2 2 3 2 2 5" xfId="21551" xr:uid="{00000000-0005-0000-0000-00008C4B0000}"/>
    <cellStyle name="Ausgabe 2 2 2 3 2 2 5 2" xfId="35866" xr:uid="{00000000-0005-0000-0000-00008D4B0000}"/>
    <cellStyle name="Ausgabe 2 2 2 3 2 2 6" xfId="28688" xr:uid="{00000000-0005-0000-0000-00008E4B0000}"/>
    <cellStyle name="Ausgabe 2 2 2 3 2 3" xfId="15644" xr:uid="{00000000-0005-0000-0000-00008F4B0000}"/>
    <cellStyle name="Ausgabe 2 2 2 3 2 3 2" xfId="22803" xr:uid="{00000000-0005-0000-0000-0000904B0000}"/>
    <cellStyle name="Ausgabe 2 2 2 3 2 3 2 2" xfId="37118" xr:uid="{00000000-0005-0000-0000-0000914B0000}"/>
    <cellStyle name="Ausgabe 2 2 2 3 2 3 3" xfId="29959" xr:uid="{00000000-0005-0000-0000-0000924B0000}"/>
    <cellStyle name="Ausgabe 2 2 2 3 2 4" xfId="17998" xr:uid="{00000000-0005-0000-0000-0000934B0000}"/>
    <cellStyle name="Ausgabe 2 2 2 3 2 4 2" xfId="25135" xr:uid="{00000000-0005-0000-0000-0000944B0000}"/>
    <cellStyle name="Ausgabe 2 2 2 3 2 4 2 2" xfId="39450" xr:uid="{00000000-0005-0000-0000-0000954B0000}"/>
    <cellStyle name="Ausgabe 2 2 2 3 2 4 3" xfId="32313" xr:uid="{00000000-0005-0000-0000-0000964B0000}"/>
    <cellStyle name="Ausgabe 2 2 2 4" xfId="1140" xr:uid="{00000000-0005-0000-0000-0000974B0000}"/>
    <cellStyle name="Ausgabe 2 2 2 4 2" xfId="13276" xr:uid="{00000000-0005-0000-0000-0000984B0000}"/>
    <cellStyle name="Ausgabe 2 2 2 4 2 2" xfId="14629" xr:uid="{00000000-0005-0000-0000-0000994B0000}"/>
    <cellStyle name="Ausgabe 2 2 2 4 2 2 2" xfId="16992" xr:uid="{00000000-0005-0000-0000-00009A4B0000}"/>
    <cellStyle name="Ausgabe 2 2 2 4 2 2 2 2" xfId="24151" xr:uid="{00000000-0005-0000-0000-00009B4B0000}"/>
    <cellStyle name="Ausgabe 2 2 2 4 2 2 2 2 2" xfId="38466" xr:uid="{00000000-0005-0000-0000-00009C4B0000}"/>
    <cellStyle name="Ausgabe 2 2 2 4 2 2 2 3" xfId="31307" xr:uid="{00000000-0005-0000-0000-00009D4B0000}"/>
    <cellStyle name="Ausgabe 2 2 2 4 2 2 3" xfId="19346" xr:uid="{00000000-0005-0000-0000-00009E4B0000}"/>
    <cellStyle name="Ausgabe 2 2 2 4 2 2 3 2" xfId="26483" xr:uid="{00000000-0005-0000-0000-00009F4B0000}"/>
    <cellStyle name="Ausgabe 2 2 2 4 2 2 3 2 2" xfId="40798" xr:uid="{00000000-0005-0000-0000-0000A04B0000}"/>
    <cellStyle name="Ausgabe 2 2 2 4 2 2 3 3" xfId="33661" xr:uid="{00000000-0005-0000-0000-0000A14B0000}"/>
    <cellStyle name="Ausgabe 2 2 2 4 2 2 4" xfId="20644" xr:uid="{00000000-0005-0000-0000-0000A24B0000}"/>
    <cellStyle name="Ausgabe 2 2 2 4 2 2 4 2" xfId="27781" xr:uid="{00000000-0005-0000-0000-0000A34B0000}"/>
    <cellStyle name="Ausgabe 2 2 2 4 2 2 4 2 2" xfId="42096" xr:uid="{00000000-0005-0000-0000-0000A44B0000}"/>
    <cellStyle name="Ausgabe 2 2 2 4 2 2 4 3" xfId="34959" xr:uid="{00000000-0005-0000-0000-0000A54B0000}"/>
    <cellStyle name="Ausgabe 2 2 2 4 2 2 5" xfId="21859" xr:uid="{00000000-0005-0000-0000-0000A64B0000}"/>
    <cellStyle name="Ausgabe 2 2 2 4 2 2 5 2" xfId="36174" xr:uid="{00000000-0005-0000-0000-0000A74B0000}"/>
    <cellStyle name="Ausgabe 2 2 2 4 2 2 6" xfId="28996" xr:uid="{00000000-0005-0000-0000-0000A84B0000}"/>
    <cellStyle name="Ausgabe 2 2 2 4 2 3" xfId="15645" xr:uid="{00000000-0005-0000-0000-0000A94B0000}"/>
    <cellStyle name="Ausgabe 2 2 2 4 2 3 2" xfId="22804" xr:uid="{00000000-0005-0000-0000-0000AA4B0000}"/>
    <cellStyle name="Ausgabe 2 2 2 4 2 3 2 2" xfId="37119" xr:uid="{00000000-0005-0000-0000-0000AB4B0000}"/>
    <cellStyle name="Ausgabe 2 2 2 4 2 3 3" xfId="29960" xr:uid="{00000000-0005-0000-0000-0000AC4B0000}"/>
    <cellStyle name="Ausgabe 2 2 2 4 2 4" xfId="17999" xr:uid="{00000000-0005-0000-0000-0000AD4B0000}"/>
    <cellStyle name="Ausgabe 2 2 2 4 2 4 2" xfId="25136" xr:uid="{00000000-0005-0000-0000-0000AE4B0000}"/>
    <cellStyle name="Ausgabe 2 2 2 4 2 4 2 2" xfId="39451" xr:uid="{00000000-0005-0000-0000-0000AF4B0000}"/>
    <cellStyle name="Ausgabe 2 2 2 4 2 4 3" xfId="32314" xr:uid="{00000000-0005-0000-0000-0000B04B0000}"/>
    <cellStyle name="Ausgabe 2 2 2 5" xfId="1141" xr:uid="{00000000-0005-0000-0000-0000B14B0000}"/>
    <cellStyle name="Ausgabe 2 2 2 5 2" xfId="13277" xr:uid="{00000000-0005-0000-0000-0000B24B0000}"/>
    <cellStyle name="Ausgabe 2 2 2 5 2 2" xfId="14281" xr:uid="{00000000-0005-0000-0000-0000B34B0000}"/>
    <cellStyle name="Ausgabe 2 2 2 5 2 2 2" xfId="16650" xr:uid="{00000000-0005-0000-0000-0000B44B0000}"/>
    <cellStyle name="Ausgabe 2 2 2 5 2 2 2 2" xfId="23809" xr:uid="{00000000-0005-0000-0000-0000B54B0000}"/>
    <cellStyle name="Ausgabe 2 2 2 5 2 2 2 2 2" xfId="38124" xr:uid="{00000000-0005-0000-0000-0000B64B0000}"/>
    <cellStyle name="Ausgabe 2 2 2 5 2 2 2 3" xfId="30965" xr:uid="{00000000-0005-0000-0000-0000B74B0000}"/>
    <cellStyle name="Ausgabe 2 2 2 5 2 2 3" xfId="19004" xr:uid="{00000000-0005-0000-0000-0000B84B0000}"/>
    <cellStyle name="Ausgabe 2 2 2 5 2 2 3 2" xfId="26141" xr:uid="{00000000-0005-0000-0000-0000B94B0000}"/>
    <cellStyle name="Ausgabe 2 2 2 5 2 2 3 2 2" xfId="40456" xr:uid="{00000000-0005-0000-0000-0000BA4B0000}"/>
    <cellStyle name="Ausgabe 2 2 2 5 2 2 3 3" xfId="33319" xr:uid="{00000000-0005-0000-0000-0000BB4B0000}"/>
    <cellStyle name="Ausgabe 2 2 2 5 2 2 4" xfId="20337" xr:uid="{00000000-0005-0000-0000-0000BC4B0000}"/>
    <cellStyle name="Ausgabe 2 2 2 5 2 2 4 2" xfId="27474" xr:uid="{00000000-0005-0000-0000-0000BD4B0000}"/>
    <cellStyle name="Ausgabe 2 2 2 5 2 2 4 2 2" xfId="41789" xr:uid="{00000000-0005-0000-0000-0000BE4B0000}"/>
    <cellStyle name="Ausgabe 2 2 2 5 2 2 4 3" xfId="34652" xr:uid="{00000000-0005-0000-0000-0000BF4B0000}"/>
    <cellStyle name="Ausgabe 2 2 2 5 2 2 5" xfId="21552" xr:uid="{00000000-0005-0000-0000-0000C04B0000}"/>
    <cellStyle name="Ausgabe 2 2 2 5 2 2 5 2" xfId="35867" xr:uid="{00000000-0005-0000-0000-0000C14B0000}"/>
    <cellStyle name="Ausgabe 2 2 2 5 2 2 6" xfId="28689" xr:uid="{00000000-0005-0000-0000-0000C24B0000}"/>
    <cellStyle name="Ausgabe 2 2 2 5 2 3" xfId="15646" xr:uid="{00000000-0005-0000-0000-0000C34B0000}"/>
    <cellStyle name="Ausgabe 2 2 2 5 2 3 2" xfId="22805" xr:uid="{00000000-0005-0000-0000-0000C44B0000}"/>
    <cellStyle name="Ausgabe 2 2 2 5 2 3 2 2" xfId="37120" xr:uid="{00000000-0005-0000-0000-0000C54B0000}"/>
    <cellStyle name="Ausgabe 2 2 2 5 2 3 3" xfId="29961" xr:uid="{00000000-0005-0000-0000-0000C64B0000}"/>
    <cellStyle name="Ausgabe 2 2 2 5 2 4" xfId="18000" xr:uid="{00000000-0005-0000-0000-0000C74B0000}"/>
    <cellStyle name="Ausgabe 2 2 2 5 2 4 2" xfId="25137" xr:uid="{00000000-0005-0000-0000-0000C84B0000}"/>
    <cellStyle name="Ausgabe 2 2 2 5 2 4 2 2" xfId="39452" xr:uid="{00000000-0005-0000-0000-0000C94B0000}"/>
    <cellStyle name="Ausgabe 2 2 2 5 2 4 3" xfId="32315" xr:uid="{00000000-0005-0000-0000-0000CA4B0000}"/>
    <cellStyle name="Ausgabe 2 2 2 6" xfId="11018" xr:uid="{00000000-0005-0000-0000-0000CB4B0000}"/>
    <cellStyle name="Ausgabe 2 2 2 6 2" xfId="14442" xr:uid="{00000000-0005-0000-0000-0000CC4B0000}"/>
    <cellStyle name="Ausgabe 2 2 2 6 2 2" xfId="14969" xr:uid="{00000000-0005-0000-0000-0000CD4B0000}"/>
    <cellStyle name="Ausgabe 2 2 2 6 2 2 2" xfId="17326" xr:uid="{00000000-0005-0000-0000-0000CE4B0000}"/>
    <cellStyle name="Ausgabe 2 2 2 6 2 2 2 2" xfId="24463" xr:uid="{00000000-0005-0000-0000-0000CF4B0000}"/>
    <cellStyle name="Ausgabe 2 2 2 6 2 2 2 2 2" xfId="38778" xr:uid="{00000000-0005-0000-0000-0000D04B0000}"/>
    <cellStyle name="Ausgabe 2 2 2 6 2 2 2 3" xfId="31641" xr:uid="{00000000-0005-0000-0000-0000D14B0000}"/>
    <cellStyle name="Ausgabe 2 2 2 6 2 2 3" xfId="19680" xr:uid="{00000000-0005-0000-0000-0000D24B0000}"/>
    <cellStyle name="Ausgabe 2 2 2 6 2 2 3 2" xfId="26817" xr:uid="{00000000-0005-0000-0000-0000D34B0000}"/>
    <cellStyle name="Ausgabe 2 2 2 6 2 2 3 2 2" xfId="41132" xr:uid="{00000000-0005-0000-0000-0000D44B0000}"/>
    <cellStyle name="Ausgabe 2 2 2 6 2 2 3 3" xfId="33995" xr:uid="{00000000-0005-0000-0000-0000D54B0000}"/>
    <cellStyle name="Ausgabe 2 2 2 6 2 2 4" xfId="20956" xr:uid="{00000000-0005-0000-0000-0000D64B0000}"/>
    <cellStyle name="Ausgabe 2 2 2 6 2 2 4 2" xfId="28093" xr:uid="{00000000-0005-0000-0000-0000D74B0000}"/>
    <cellStyle name="Ausgabe 2 2 2 6 2 2 4 2 2" xfId="42408" xr:uid="{00000000-0005-0000-0000-0000D84B0000}"/>
    <cellStyle name="Ausgabe 2 2 2 6 2 2 4 3" xfId="35271" xr:uid="{00000000-0005-0000-0000-0000D94B0000}"/>
    <cellStyle name="Ausgabe 2 2 2 6 2 2 5" xfId="22132" xr:uid="{00000000-0005-0000-0000-0000DA4B0000}"/>
    <cellStyle name="Ausgabe 2 2 2 6 2 2 5 2" xfId="36447" xr:uid="{00000000-0005-0000-0000-0000DB4B0000}"/>
    <cellStyle name="Ausgabe 2 2 2 6 2 2 6" xfId="29288" xr:uid="{00000000-0005-0000-0000-0000DC4B0000}"/>
    <cellStyle name="Ausgabe 2 2 2 6 2 3" xfId="16811" xr:uid="{00000000-0005-0000-0000-0000DD4B0000}"/>
    <cellStyle name="Ausgabe 2 2 2 6 2 3 2" xfId="23970" xr:uid="{00000000-0005-0000-0000-0000DE4B0000}"/>
    <cellStyle name="Ausgabe 2 2 2 6 2 3 2 2" xfId="38285" xr:uid="{00000000-0005-0000-0000-0000DF4B0000}"/>
    <cellStyle name="Ausgabe 2 2 2 6 2 3 3" xfId="31126" xr:uid="{00000000-0005-0000-0000-0000E04B0000}"/>
    <cellStyle name="Ausgabe 2 2 2 6 2 4" xfId="19165" xr:uid="{00000000-0005-0000-0000-0000E14B0000}"/>
    <cellStyle name="Ausgabe 2 2 2 6 2 4 2" xfId="26302" xr:uid="{00000000-0005-0000-0000-0000E24B0000}"/>
    <cellStyle name="Ausgabe 2 2 2 6 2 4 2 2" xfId="40617" xr:uid="{00000000-0005-0000-0000-0000E34B0000}"/>
    <cellStyle name="Ausgabe 2 2 2 6 2 4 3" xfId="33480" xr:uid="{00000000-0005-0000-0000-0000E44B0000}"/>
    <cellStyle name="Ausgabe 2 2 2 7" xfId="13273" xr:uid="{00000000-0005-0000-0000-0000E54B0000}"/>
    <cellStyle name="Ausgabe 2 2 2 7 2" xfId="14279" xr:uid="{00000000-0005-0000-0000-0000E64B0000}"/>
    <cellStyle name="Ausgabe 2 2 2 7 2 2" xfId="16648" xr:uid="{00000000-0005-0000-0000-0000E74B0000}"/>
    <cellStyle name="Ausgabe 2 2 2 7 2 2 2" xfId="23807" xr:uid="{00000000-0005-0000-0000-0000E84B0000}"/>
    <cellStyle name="Ausgabe 2 2 2 7 2 2 2 2" xfId="38122" xr:uid="{00000000-0005-0000-0000-0000E94B0000}"/>
    <cellStyle name="Ausgabe 2 2 2 7 2 2 3" xfId="30963" xr:uid="{00000000-0005-0000-0000-0000EA4B0000}"/>
    <cellStyle name="Ausgabe 2 2 2 7 2 3" xfId="19002" xr:uid="{00000000-0005-0000-0000-0000EB4B0000}"/>
    <cellStyle name="Ausgabe 2 2 2 7 2 3 2" xfId="26139" xr:uid="{00000000-0005-0000-0000-0000EC4B0000}"/>
    <cellStyle name="Ausgabe 2 2 2 7 2 3 2 2" xfId="40454" xr:uid="{00000000-0005-0000-0000-0000ED4B0000}"/>
    <cellStyle name="Ausgabe 2 2 2 7 2 3 3" xfId="33317" xr:uid="{00000000-0005-0000-0000-0000EE4B0000}"/>
    <cellStyle name="Ausgabe 2 2 2 7 2 4" xfId="20335" xr:uid="{00000000-0005-0000-0000-0000EF4B0000}"/>
    <cellStyle name="Ausgabe 2 2 2 7 2 4 2" xfId="27472" xr:uid="{00000000-0005-0000-0000-0000F04B0000}"/>
    <cellStyle name="Ausgabe 2 2 2 7 2 4 2 2" xfId="41787" xr:uid="{00000000-0005-0000-0000-0000F14B0000}"/>
    <cellStyle name="Ausgabe 2 2 2 7 2 4 3" xfId="34650" xr:uid="{00000000-0005-0000-0000-0000F24B0000}"/>
    <cellStyle name="Ausgabe 2 2 2 7 2 5" xfId="21550" xr:uid="{00000000-0005-0000-0000-0000F34B0000}"/>
    <cellStyle name="Ausgabe 2 2 2 7 2 5 2" xfId="35865" xr:uid="{00000000-0005-0000-0000-0000F44B0000}"/>
    <cellStyle name="Ausgabe 2 2 2 7 2 6" xfId="28687" xr:uid="{00000000-0005-0000-0000-0000F54B0000}"/>
    <cellStyle name="Ausgabe 2 2 2 7 3" xfId="15642" xr:uid="{00000000-0005-0000-0000-0000F64B0000}"/>
    <cellStyle name="Ausgabe 2 2 2 7 3 2" xfId="22801" xr:uid="{00000000-0005-0000-0000-0000F74B0000}"/>
    <cellStyle name="Ausgabe 2 2 2 7 3 2 2" xfId="37116" xr:uid="{00000000-0005-0000-0000-0000F84B0000}"/>
    <cellStyle name="Ausgabe 2 2 2 7 3 3" xfId="29957" xr:uid="{00000000-0005-0000-0000-0000F94B0000}"/>
    <cellStyle name="Ausgabe 2 2 2 7 4" xfId="17996" xr:uid="{00000000-0005-0000-0000-0000FA4B0000}"/>
    <cellStyle name="Ausgabe 2 2 2 7 4 2" xfId="25133" xr:uid="{00000000-0005-0000-0000-0000FB4B0000}"/>
    <cellStyle name="Ausgabe 2 2 2 7 4 2 2" xfId="39448" xr:uid="{00000000-0005-0000-0000-0000FC4B0000}"/>
    <cellStyle name="Ausgabe 2 2 2 7 4 3" xfId="32311" xr:uid="{00000000-0005-0000-0000-0000FD4B0000}"/>
    <cellStyle name="Ausgabe 2 2 3" xfId="1142" xr:uid="{00000000-0005-0000-0000-0000FE4B0000}"/>
    <cellStyle name="Ausgabe 2 2 3 2" xfId="13278" xr:uid="{00000000-0005-0000-0000-0000FF4B0000}"/>
    <cellStyle name="Ausgabe 2 2 3 2 2" xfId="14492" xr:uid="{00000000-0005-0000-0000-0000004C0000}"/>
    <cellStyle name="Ausgabe 2 2 3 2 2 2" xfId="16861" xr:uid="{00000000-0005-0000-0000-0000014C0000}"/>
    <cellStyle name="Ausgabe 2 2 3 2 2 2 2" xfId="24020" xr:uid="{00000000-0005-0000-0000-0000024C0000}"/>
    <cellStyle name="Ausgabe 2 2 3 2 2 2 2 2" xfId="38335" xr:uid="{00000000-0005-0000-0000-0000034C0000}"/>
    <cellStyle name="Ausgabe 2 2 3 2 2 2 3" xfId="31176" xr:uid="{00000000-0005-0000-0000-0000044C0000}"/>
    <cellStyle name="Ausgabe 2 2 3 2 2 3" xfId="19215" xr:uid="{00000000-0005-0000-0000-0000054C0000}"/>
    <cellStyle name="Ausgabe 2 2 3 2 2 3 2" xfId="26352" xr:uid="{00000000-0005-0000-0000-0000064C0000}"/>
    <cellStyle name="Ausgabe 2 2 3 2 2 3 2 2" xfId="40667" xr:uid="{00000000-0005-0000-0000-0000074C0000}"/>
    <cellStyle name="Ausgabe 2 2 3 2 2 3 3" xfId="33530" xr:uid="{00000000-0005-0000-0000-0000084C0000}"/>
    <cellStyle name="Ausgabe 2 2 3 2 2 4" xfId="20522" xr:uid="{00000000-0005-0000-0000-0000094C0000}"/>
    <cellStyle name="Ausgabe 2 2 3 2 2 4 2" xfId="27659" xr:uid="{00000000-0005-0000-0000-00000A4C0000}"/>
    <cellStyle name="Ausgabe 2 2 3 2 2 4 2 2" xfId="41974" xr:uid="{00000000-0005-0000-0000-00000B4C0000}"/>
    <cellStyle name="Ausgabe 2 2 3 2 2 4 3" xfId="34837" xr:uid="{00000000-0005-0000-0000-00000C4C0000}"/>
    <cellStyle name="Ausgabe 2 2 3 2 2 5" xfId="21737" xr:uid="{00000000-0005-0000-0000-00000D4C0000}"/>
    <cellStyle name="Ausgabe 2 2 3 2 2 5 2" xfId="36052" xr:uid="{00000000-0005-0000-0000-00000E4C0000}"/>
    <cellStyle name="Ausgabe 2 2 3 2 2 6" xfId="28874" xr:uid="{00000000-0005-0000-0000-00000F4C0000}"/>
    <cellStyle name="Ausgabe 2 2 3 2 3" xfId="15647" xr:uid="{00000000-0005-0000-0000-0000104C0000}"/>
    <cellStyle name="Ausgabe 2 2 3 2 3 2" xfId="22806" xr:uid="{00000000-0005-0000-0000-0000114C0000}"/>
    <cellStyle name="Ausgabe 2 2 3 2 3 2 2" xfId="37121" xr:uid="{00000000-0005-0000-0000-0000124C0000}"/>
    <cellStyle name="Ausgabe 2 2 3 2 3 3" xfId="29962" xr:uid="{00000000-0005-0000-0000-0000134C0000}"/>
    <cellStyle name="Ausgabe 2 2 3 2 4" xfId="18001" xr:uid="{00000000-0005-0000-0000-0000144C0000}"/>
    <cellStyle name="Ausgabe 2 2 3 2 4 2" xfId="25138" xr:uid="{00000000-0005-0000-0000-0000154C0000}"/>
    <cellStyle name="Ausgabe 2 2 3 2 4 2 2" xfId="39453" xr:uid="{00000000-0005-0000-0000-0000164C0000}"/>
    <cellStyle name="Ausgabe 2 2 3 2 4 3" xfId="32316" xr:uid="{00000000-0005-0000-0000-0000174C0000}"/>
    <cellStyle name="Ausgabe 2 2 4" xfId="1143" xr:uid="{00000000-0005-0000-0000-0000184C0000}"/>
    <cellStyle name="Ausgabe 2 2 4 2" xfId="13279" xr:uid="{00000000-0005-0000-0000-0000194C0000}"/>
    <cellStyle name="Ausgabe 2 2 4 2 2" xfId="14404" xr:uid="{00000000-0005-0000-0000-00001A4C0000}"/>
    <cellStyle name="Ausgabe 2 2 4 2 2 2" xfId="16773" xr:uid="{00000000-0005-0000-0000-00001B4C0000}"/>
    <cellStyle name="Ausgabe 2 2 4 2 2 2 2" xfId="23932" xr:uid="{00000000-0005-0000-0000-00001C4C0000}"/>
    <cellStyle name="Ausgabe 2 2 4 2 2 2 2 2" xfId="38247" xr:uid="{00000000-0005-0000-0000-00001D4C0000}"/>
    <cellStyle name="Ausgabe 2 2 4 2 2 2 3" xfId="31088" xr:uid="{00000000-0005-0000-0000-00001E4C0000}"/>
    <cellStyle name="Ausgabe 2 2 4 2 2 3" xfId="19127" xr:uid="{00000000-0005-0000-0000-00001F4C0000}"/>
    <cellStyle name="Ausgabe 2 2 4 2 2 3 2" xfId="26264" xr:uid="{00000000-0005-0000-0000-0000204C0000}"/>
    <cellStyle name="Ausgabe 2 2 4 2 2 3 2 2" xfId="40579" xr:uid="{00000000-0005-0000-0000-0000214C0000}"/>
    <cellStyle name="Ausgabe 2 2 4 2 2 3 3" xfId="33442" xr:uid="{00000000-0005-0000-0000-0000224C0000}"/>
    <cellStyle name="Ausgabe 2 2 4 2 2 4" xfId="20460" xr:uid="{00000000-0005-0000-0000-0000234C0000}"/>
    <cellStyle name="Ausgabe 2 2 4 2 2 4 2" xfId="27597" xr:uid="{00000000-0005-0000-0000-0000244C0000}"/>
    <cellStyle name="Ausgabe 2 2 4 2 2 4 2 2" xfId="41912" xr:uid="{00000000-0005-0000-0000-0000254C0000}"/>
    <cellStyle name="Ausgabe 2 2 4 2 2 4 3" xfId="34775" xr:uid="{00000000-0005-0000-0000-0000264C0000}"/>
    <cellStyle name="Ausgabe 2 2 4 2 2 5" xfId="21675" xr:uid="{00000000-0005-0000-0000-0000274C0000}"/>
    <cellStyle name="Ausgabe 2 2 4 2 2 5 2" xfId="35990" xr:uid="{00000000-0005-0000-0000-0000284C0000}"/>
    <cellStyle name="Ausgabe 2 2 4 2 2 6" xfId="28812" xr:uid="{00000000-0005-0000-0000-0000294C0000}"/>
    <cellStyle name="Ausgabe 2 2 4 2 3" xfId="15648" xr:uid="{00000000-0005-0000-0000-00002A4C0000}"/>
    <cellStyle name="Ausgabe 2 2 4 2 3 2" xfId="22807" xr:uid="{00000000-0005-0000-0000-00002B4C0000}"/>
    <cellStyle name="Ausgabe 2 2 4 2 3 2 2" xfId="37122" xr:uid="{00000000-0005-0000-0000-00002C4C0000}"/>
    <cellStyle name="Ausgabe 2 2 4 2 3 3" xfId="29963" xr:uid="{00000000-0005-0000-0000-00002D4C0000}"/>
    <cellStyle name="Ausgabe 2 2 4 2 4" xfId="18002" xr:uid="{00000000-0005-0000-0000-00002E4C0000}"/>
    <cellStyle name="Ausgabe 2 2 4 2 4 2" xfId="25139" xr:uid="{00000000-0005-0000-0000-00002F4C0000}"/>
    <cellStyle name="Ausgabe 2 2 4 2 4 2 2" xfId="39454" xr:uid="{00000000-0005-0000-0000-0000304C0000}"/>
    <cellStyle name="Ausgabe 2 2 4 2 4 3" xfId="32317" xr:uid="{00000000-0005-0000-0000-0000314C0000}"/>
    <cellStyle name="Ausgabe 2 2 5" xfId="1144" xr:uid="{00000000-0005-0000-0000-0000324C0000}"/>
    <cellStyle name="Ausgabe 2 2 5 2" xfId="13280" xr:uid="{00000000-0005-0000-0000-0000334C0000}"/>
    <cellStyle name="Ausgabe 2 2 5 2 2" xfId="13382" xr:uid="{00000000-0005-0000-0000-0000344C0000}"/>
    <cellStyle name="Ausgabe 2 2 5 2 2 2" xfId="15751" xr:uid="{00000000-0005-0000-0000-0000354C0000}"/>
    <cellStyle name="Ausgabe 2 2 5 2 2 2 2" xfId="22910" xr:uid="{00000000-0005-0000-0000-0000364C0000}"/>
    <cellStyle name="Ausgabe 2 2 5 2 2 2 2 2" xfId="37225" xr:uid="{00000000-0005-0000-0000-0000374C0000}"/>
    <cellStyle name="Ausgabe 2 2 5 2 2 2 3" xfId="30066" xr:uid="{00000000-0005-0000-0000-0000384C0000}"/>
    <cellStyle name="Ausgabe 2 2 5 2 2 3" xfId="18105" xr:uid="{00000000-0005-0000-0000-0000394C0000}"/>
    <cellStyle name="Ausgabe 2 2 5 2 2 3 2" xfId="25242" xr:uid="{00000000-0005-0000-0000-00003A4C0000}"/>
    <cellStyle name="Ausgabe 2 2 5 2 2 3 2 2" xfId="39557" xr:uid="{00000000-0005-0000-0000-00003B4C0000}"/>
    <cellStyle name="Ausgabe 2 2 5 2 2 3 3" xfId="32420" xr:uid="{00000000-0005-0000-0000-00003C4C0000}"/>
    <cellStyle name="Ausgabe 2 2 5 2 2 4" xfId="19809" xr:uid="{00000000-0005-0000-0000-00003D4C0000}"/>
    <cellStyle name="Ausgabe 2 2 5 2 2 4 2" xfId="26946" xr:uid="{00000000-0005-0000-0000-00003E4C0000}"/>
    <cellStyle name="Ausgabe 2 2 5 2 2 4 2 2" xfId="41261" xr:uid="{00000000-0005-0000-0000-00003F4C0000}"/>
    <cellStyle name="Ausgabe 2 2 5 2 2 4 3" xfId="34124" xr:uid="{00000000-0005-0000-0000-0000404C0000}"/>
    <cellStyle name="Ausgabe 2 2 5 2 2 5" xfId="21024" xr:uid="{00000000-0005-0000-0000-0000414C0000}"/>
    <cellStyle name="Ausgabe 2 2 5 2 2 5 2" xfId="35339" xr:uid="{00000000-0005-0000-0000-0000424C0000}"/>
    <cellStyle name="Ausgabe 2 2 5 2 2 6" xfId="28161" xr:uid="{00000000-0005-0000-0000-0000434C0000}"/>
    <cellStyle name="Ausgabe 2 2 5 2 3" xfId="15649" xr:uid="{00000000-0005-0000-0000-0000444C0000}"/>
    <cellStyle name="Ausgabe 2 2 5 2 3 2" xfId="22808" xr:uid="{00000000-0005-0000-0000-0000454C0000}"/>
    <cellStyle name="Ausgabe 2 2 5 2 3 2 2" xfId="37123" xr:uid="{00000000-0005-0000-0000-0000464C0000}"/>
    <cellStyle name="Ausgabe 2 2 5 2 3 3" xfId="29964" xr:uid="{00000000-0005-0000-0000-0000474C0000}"/>
    <cellStyle name="Ausgabe 2 2 5 2 4" xfId="18003" xr:uid="{00000000-0005-0000-0000-0000484C0000}"/>
    <cellStyle name="Ausgabe 2 2 5 2 4 2" xfId="25140" xr:uid="{00000000-0005-0000-0000-0000494C0000}"/>
    <cellStyle name="Ausgabe 2 2 5 2 4 2 2" xfId="39455" xr:uid="{00000000-0005-0000-0000-00004A4C0000}"/>
    <cellStyle name="Ausgabe 2 2 5 2 4 3" xfId="32318" xr:uid="{00000000-0005-0000-0000-00004B4C0000}"/>
    <cellStyle name="Ausgabe 2 2 6" xfId="1145" xr:uid="{00000000-0005-0000-0000-00004C4C0000}"/>
    <cellStyle name="Ausgabe 2 2 6 2" xfId="13281" xr:uid="{00000000-0005-0000-0000-00004D4C0000}"/>
    <cellStyle name="Ausgabe 2 2 6 2 2" xfId="14282" xr:uid="{00000000-0005-0000-0000-00004E4C0000}"/>
    <cellStyle name="Ausgabe 2 2 6 2 2 2" xfId="16651" xr:uid="{00000000-0005-0000-0000-00004F4C0000}"/>
    <cellStyle name="Ausgabe 2 2 6 2 2 2 2" xfId="23810" xr:uid="{00000000-0005-0000-0000-0000504C0000}"/>
    <cellStyle name="Ausgabe 2 2 6 2 2 2 2 2" xfId="38125" xr:uid="{00000000-0005-0000-0000-0000514C0000}"/>
    <cellStyle name="Ausgabe 2 2 6 2 2 2 3" xfId="30966" xr:uid="{00000000-0005-0000-0000-0000524C0000}"/>
    <cellStyle name="Ausgabe 2 2 6 2 2 3" xfId="19005" xr:uid="{00000000-0005-0000-0000-0000534C0000}"/>
    <cellStyle name="Ausgabe 2 2 6 2 2 3 2" xfId="26142" xr:uid="{00000000-0005-0000-0000-0000544C0000}"/>
    <cellStyle name="Ausgabe 2 2 6 2 2 3 2 2" xfId="40457" xr:uid="{00000000-0005-0000-0000-0000554C0000}"/>
    <cellStyle name="Ausgabe 2 2 6 2 2 3 3" xfId="33320" xr:uid="{00000000-0005-0000-0000-0000564C0000}"/>
    <cellStyle name="Ausgabe 2 2 6 2 2 4" xfId="20338" xr:uid="{00000000-0005-0000-0000-0000574C0000}"/>
    <cellStyle name="Ausgabe 2 2 6 2 2 4 2" xfId="27475" xr:uid="{00000000-0005-0000-0000-0000584C0000}"/>
    <cellStyle name="Ausgabe 2 2 6 2 2 4 2 2" xfId="41790" xr:uid="{00000000-0005-0000-0000-0000594C0000}"/>
    <cellStyle name="Ausgabe 2 2 6 2 2 4 3" xfId="34653" xr:uid="{00000000-0005-0000-0000-00005A4C0000}"/>
    <cellStyle name="Ausgabe 2 2 6 2 2 5" xfId="21553" xr:uid="{00000000-0005-0000-0000-00005B4C0000}"/>
    <cellStyle name="Ausgabe 2 2 6 2 2 5 2" xfId="35868" xr:uid="{00000000-0005-0000-0000-00005C4C0000}"/>
    <cellStyle name="Ausgabe 2 2 6 2 2 6" xfId="28690" xr:uid="{00000000-0005-0000-0000-00005D4C0000}"/>
    <cellStyle name="Ausgabe 2 2 6 2 3" xfId="15650" xr:uid="{00000000-0005-0000-0000-00005E4C0000}"/>
    <cellStyle name="Ausgabe 2 2 6 2 3 2" xfId="22809" xr:uid="{00000000-0005-0000-0000-00005F4C0000}"/>
    <cellStyle name="Ausgabe 2 2 6 2 3 2 2" xfId="37124" xr:uid="{00000000-0005-0000-0000-0000604C0000}"/>
    <cellStyle name="Ausgabe 2 2 6 2 3 3" xfId="29965" xr:uid="{00000000-0005-0000-0000-0000614C0000}"/>
    <cellStyle name="Ausgabe 2 2 6 2 4" xfId="18004" xr:uid="{00000000-0005-0000-0000-0000624C0000}"/>
    <cellStyle name="Ausgabe 2 2 6 2 4 2" xfId="25141" xr:uid="{00000000-0005-0000-0000-0000634C0000}"/>
    <cellStyle name="Ausgabe 2 2 6 2 4 2 2" xfId="39456" xr:uid="{00000000-0005-0000-0000-0000644C0000}"/>
    <cellStyle name="Ausgabe 2 2 6 2 4 3" xfId="32319" xr:uid="{00000000-0005-0000-0000-0000654C0000}"/>
    <cellStyle name="Ausgabe 2 2 7" xfId="1146" xr:uid="{00000000-0005-0000-0000-0000664C0000}"/>
    <cellStyle name="Ausgabe 2 2 7 2" xfId="13282" xr:uid="{00000000-0005-0000-0000-0000674C0000}"/>
    <cellStyle name="Ausgabe 2 2 7 2 2" xfId="13720" xr:uid="{00000000-0005-0000-0000-0000684C0000}"/>
    <cellStyle name="Ausgabe 2 2 7 2 2 2" xfId="16089" xr:uid="{00000000-0005-0000-0000-0000694C0000}"/>
    <cellStyle name="Ausgabe 2 2 7 2 2 2 2" xfId="23248" xr:uid="{00000000-0005-0000-0000-00006A4C0000}"/>
    <cellStyle name="Ausgabe 2 2 7 2 2 2 2 2" xfId="37563" xr:uid="{00000000-0005-0000-0000-00006B4C0000}"/>
    <cellStyle name="Ausgabe 2 2 7 2 2 2 3" xfId="30404" xr:uid="{00000000-0005-0000-0000-00006C4C0000}"/>
    <cellStyle name="Ausgabe 2 2 7 2 2 3" xfId="18443" xr:uid="{00000000-0005-0000-0000-00006D4C0000}"/>
    <cellStyle name="Ausgabe 2 2 7 2 2 3 2" xfId="25580" xr:uid="{00000000-0005-0000-0000-00006E4C0000}"/>
    <cellStyle name="Ausgabe 2 2 7 2 2 3 2 2" xfId="39895" xr:uid="{00000000-0005-0000-0000-00006F4C0000}"/>
    <cellStyle name="Ausgabe 2 2 7 2 2 3 3" xfId="32758" xr:uid="{00000000-0005-0000-0000-0000704C0000}"/>
    <cellStyle name="Ausgabe 2 2 7 2 2 4" xfId="19969" xr:uid="{00000000-0005-0000-0000-0000714C0000}"/>
    <cellStyle name="Ausgabe 2 2 7 2 2 4 2" xfId="27106" xr:uid="{00000000-0005-0000-0000-0000724C0000}"/>
    <cellStyle name="Ausgabe 2 2 7 2 2 4 2 2" xfId="41421" xr:uid="{00000000-0005-0000-0000-0000734C0000}"/>
    <cellStyle name="Ausgabe 2 2 7 2 2 4 3" xfId="34284" xr:uid="{00000000-0005-0000-0000-0000744C0000}"/>
    <cellStyle name="Ausgabe 2 2 7 2 2 5" xfId="21184" xr:uid="{00000000-0005-0000-0000-0000754C0000}"/>
    <cellStyle name="Ausgabe 2 2 7 2 2 5 2" xfId="35499" xr:uid="{00000000-0005-0000-0000-0000764C0000}"/>
    <cellStyle name="Ausgabe 2 2 7 2 2 6" xfId="28321" xr:uid="{00000000-0005-0000-0000-0000774C0000}"/>
    <cellStyle name="Ausgabe 2 2 7 2 3" xfId="15651" xr:uid="{00000000-0005-0000-0000-0000784C0000}"/>
    <cellStyle name="Ausgabe 2 2 7 2 3 2" xfId="22810" xr:uid="{00000000-0005-0000-0000-0000794C0000}"/>
    <cellStyle name="Ausgabe 2 2 7 2 3 2 2" xfId="37125" xr:uid="{00000000-0005-0000-0000-00007A4C0000}"/>
    <cellStyle name="Ausgabe 2 2 7 2 3 3" xfId="29966" xr:uid="{00000000-0005-0000-0000-00007B4C0000}"/>
    <cellStyle name="Ausgabe 2 2 7 2 4" xfId="18005" xr:uid="{00000000-0005-0000-0000-00007C4C0000}"/>
    <cellStyle name="Ausgabe 2 2 7 2 4 2" xfId="25142" xr:uid="{00000000-0005-0000-0000-00007D4C0000}"/>
    <cellStyle name="Ausgabe 2 2 7 2 4 2 2" xfId="39457" xr:uid="{00000000-0005-0000-0000-00007E4C0000}"/>
    <cellStyle name="Ausgabe 2 2 7 2 4 3" xfId="32320" xr:uid="{00000000-0005-0000-0000-00007F4C0000}"/>
    <cellStyle name="Ausgabe 2 2 8" xfId="10733" xr:uid="{00000000-0005-0000-0000-0000804C0000}"/>
    <cellStyle name="Ausgabe 2 2 8 2" xfId="14424" xr:uid="{00000000-0005-0000-0000-0000814C0000}"/>
    <cellStyle name="Ausgabe 2 2 8 2 2" xfId="14957" xr:uid="{00000000-0005-0000-0000-0000824C0000}"/>
    <cellStyle name="Ausgabe 2 2 8 2 2 2" xfId="17314" xr:uid="{00000000-0005-0000-0000-0000834C0000}"/>
    <cellStyle name="Ausgabe 2 2 8 2 2 2 2" xfId="24451" xr:uid="{00000000-0005-0000-0000-0000844C0000}"/>
    <cellStyle name="Ausgabe 2 2 8 2 2 2 2 2" xfId="38766" xr:uid="{00000000-0005-0000-0000-0000854C0000}"/>
    <cellStyle name="Ausgabe 2 2 8 2 2 2 3" xfId="31629" xr:uid="{00000000-0005-0000-0000-0000864C0000}"/>
    <cellStyle name="Ausgabe 2 2 8 2 2 3" xfId="19668" xr:uid="{00000000-0005-0000-0000-0000874C0000}"/>
    <cellStyle name="Ausgabe 2 2 8 2 2 3 2" xfId="26805" xr:uid="{00000000-0005-0000-0000-0000884C0000}"/>
    <cellStyle name="Ausgabe 2 2 8 2 2 3 2 2" xfId="41120" xr:uid="{00000000-0005-0000-0000-0000894C0000}"/>
    <cellStyle name="Ausgabe 2 2 8 2 2 3 3" xfId="33983" xr:uid="{00000000-0005-0000-0000-00008A4C0000}"/>
    <cellStyle name="Ausgabe 2 2 8 2 2 4" xfId="20944" xr:uid="{00000000-0005-0000-0000-00008B4C0000}"/>
    <cellStyle name="Ausgabe 2 2 8 2 2 4 2" xfId="28081" xr:uid="{00000000-0005-0000-0000-00008C4C0000}"/>
    <cellStyle name="Ausgabe 2 2 8 2 2 4 2 2" xfId="42396" xr:uid="{00000000-0005-0000-0000-00008D4C0000}"/>
    <cellStyle name="Ausgabe 2 2 8 2 2 4 3" xfId="35259" xr:uid="{00000000-0005-0000-0000-00008E4C0000}"/>
    <cellStyle name="Ausgabe 2 2 8 2 2 5" xfId="22120" xr:uid="{00000000-0005-0000-0000-00008F4C0000}"/>
    <cellStyle name="Ausgabe 2 2 8 2 2 5 2" xfId="36435" xr:uid="{00000000-0005-0000-0000-0000904C0000}"/>
    <cellStyle name="Ausgabe 2 2 8 2 2 6" xfId="29276" xr:uid="{00000000-0005-0000-0000-0000914C0000}"/>
    <cellStyle name="Ausgabe 2 2 8 2 3" xfId="16793" xr:uid="{00000000-0005-0000-0000-0000924C0000}"/>
    <cellStyle name="Ausgabe 2 2 8 2 3 2" xfId="23952" xr:uid="{00000000-0005-0000-0000-0000934C0000}"/>
    <cellStyle name="Ausgabe 2 2 8 2 3 2 2" xfId="38267" xr:uid="{00000000-0005-0000-0000-0000944C0000}"/>
    <cellStyle name="Ausgabe 2 2 8 2 3 3" xfId="31108" xr:uid="{00000000-0005-0000-0000-0000954C0000}"/>
    <cellStyle name="Ausgabe 2 2 8 2 4" xfId="19147" xr:uid="{00000000-0005-0000-0000-0000964C0000}"/>
    <cellStyle name="Ausgabe 2 2 8 2 4 2" xfId="26284" xr:uid="{00000000-0005-0000-0000-0000974C0000}"/>
    <cellStyle name="Ausgabe 2 2 8 2 4 2 2" xfId="40599" xr:uid="{00000000-0005-0000-0000-0000984C0000}"/>
    <cellStyle name="Ausgabe 2 2 8 2 4 3" xfId="33462" xr:uid="{00000000-0005-0000-0000-0000994C0000}"/>
    <cellStyle name="Ausgabe 2 2 9" xfId="42436" xr:uid="{00000000-0005-0000-0000-00009A4C0000}"/>
    <cellStyle name="Ausgabe 2 3" xfId="1147" xr:uid="{00000000-0005-0000-0000-00009B4C0000}"/>
    <cellStyle name="Ausgabe 2 3 2" xfId="1148" xr:uid="{00000000-0005-0000-0000-00009C4C0000}"/>
    <cellStyle name="Ausgabe 2 3 2 2" xfId="1149" xr:uid="{00000000-0005-0000-0000-00009D4C0000}"/>
    <cellStyle name="Ausgabe 2 3 2 2 2" xfId="13285" xr:uid="{00000000-0005-0000-0000-00009E4C0000}"/>
    <cellStyle name="Ausgabe 2 3 2 2 2 2" xfId="14283" xr:uid="{00000000-0005-0000-0000-00009F4C0000}"/>
    <cellStyle name="Ausgabe 2 3 2 2 2 2 2" xfId="16652" xr:uid="{00000000-0005-0000-0000-0000A04C0000}"/>
    <cellStyle name="Ausgabe 2 3 2 2 2 2 2 2" xfId="23811" xr:uid="{00000000-0005-0000-0000-0000A14C0000}"/>
    <cellStyle name="Ausgabe 2 3 2 2 2 2 2 2 2" xfId="38126" xr:uid="{00000000-0005-0000-0000-0000A24C0000}"/>
    <cellStyle name="Ausgabe 2 3 2 2 2 2 2 3" xfId="30967" xr:uid="{00000000-0005-0000-0000-0000A34C0000}"/>
    <cellStyle name="Ausgabe 2 3 2 2 2 2 3" xfId="19006" xr:uid="{00000000-0005-0000-0000-0000A44C0000}"/>
    <cellStyle name="Ausgabe 2 3 2 2 2 2 3 2" xfId="26143" xr:uid="{00000000-0005-0000-0000-0000A54C0000}"/>
    <cellStyle name="Ausgabe 2 3 2 2 2 2 3 2 2" xfId="40458" xr:uid="{00000000-0005-0000-0000-0000A64C0000}"/>
    <cellStyle name="Ausgabe 2 3 2 2 2 2 3 3" xfId="33321" xr:uid="{00000000-0005-0000-0000-0000A74C0000}"/>
    <cellStyle name="Ausgabe 2 3 2 2 2 2 4" xfId="20339" xr:uid="{00000000-0005-0000-0000-0000A84C0000}"/>
    <cellStyle name="Ausgabe 2 3 2 2 2 2 4 2" xfId="27476" xr:uid="{00000000-0005-0000-0000-0000A94C0000}"/>
    <cellStyle name="Ausgabe 2 3 2 2 2 2 4 2 2" xfId="41791" xr:uid="{00000000-0005-0000-0000-0000AA4C0000}"/>
    <cellStyle name="Ausgabe 2 3 2 2 2 2 4 3" xfId="34654" xr:uid="{00000000-0005-0000-0000-0000AB4C0000}"/>
    <cellStyle name="Ausgabe 2 3 2 2 2 2 5" xfId="21554" xr:uid="{00000000-0005-0000-0000-0000AC4C0000}"/>
    <cellStyle name="Ausgabe 2 3 2 2 2 2 5 2" xfId="35869" xr:uid="{00000000-0005-0000-0000-0000AD4C0000}"/>
    <cellStyle name="Ausgabe 2 3 2 2 2 2 6" xfId="28691" xr:uid="{00000000-0005-0000-0000-0000AE4C0000}"/>
    <cellStyle name="Ausgabe 2 3 2 2 2 3" xfId="15654" xr:uid="{00000000-0005-0000-0000-0000AF4C0000}"/>
    <cellStyle name="Ausgabe 2 3 2 2 2 3 2" xfId="22813" xr:uid="{00000000-0005-0000-0000-0000B04C0000}"/>
    <cellStyle name="Ausgabe 2 3 2 2 2 3 2 2" xfId="37128" xr:uid="{00000000-0005-0000-0000-0000B14C0000}"/>
    <cellStyle name="Ausgabe 2 3 2 2 2 3 3" xfId="29969" xr:uid="{00000000-0005-0000-0000-0000B24C0000}"/>
    <cellStyle name="Ausgabe 2 3 2 2 2 4" xfId="18008" xr:uid="{00000000-0005-0000-0000-0000B34C0000}"/>
    <cellStyle name="Ausgabe 2 3 2 2 2 4 2" xfId="25145" xr:uid="{00000000-0005-0000-0000-0000B44C0000}"/>
    <cellStyle name="Ausgabe 2 3 2 2 2 4 2 2" xfId="39460" xr:uid="{00000000-0005-0000-0000-0000B54C0000}"/>
    <cellStyle name="Ausgabe 2 3 2 2 2 4 3" xfId="32323" xr:uid="{00000000-0005-0000-0000-0000B64C0000}"/>
    <cellStyle name="Ausgabe 2 3 2 3" xfId="1150" xr:uid="{00000000-0005-0000-0000-0000B74C0000}"/>
    <cellStyle name="Ausgabe 2 3 2 3 2" xfId="13286" xr:uid="{00000000-0005-0000-0000-0000B84C0000}"/>
    <cellStyle name="Ausgabe 2 3 2 3 2 2" xfId="14035" xr:uid="{00000000-0005-0000-0000-0000B94C0000}"/>
    <cellStyle name="Ausgabe 2 3 2 3 2 2 2" xfId="16404" xr:uid="{00000000-0005-0000-0000-0000BA4C0000}"/>
    <cellStyle name="Ausgabe 2 3 2 3 2 2 2 2" xfId="23563" xr:uid="{00000000-0005-0000-0000-0000BB4C0000}"/>
    <cellStyle name="Ausgabe 2 3 2 3 2 2 2 2 2" xfId="37878" xr:uid="{00000000-0005-0000-0000-0000BC4C0000}"/>
    <cellStyle name="Ausgabe 2 3 2 3 2 2 2 3" xfId="30719" xr:uid="{00000000-0005-0000-0000-0000BD4C0000}"/>
    <cellStyle name="Ausgabe 2 3 2 3 2 2 3" xfId="18758" xr:uid="{00000000-0005-0000-0000-0000BE4C0000}"/>
    <cellStyle name="Ausgabe 2 3 2 3 2 2 3 2" xfId="25895" xr:uid="{00000000-0005-0000-0000-0000BF4C0000}"/>
    <cellStyle name="Ausgabe 2 3 2 3 2 2 3 2 2" xfId="40210" xr:uid="{00000000-0005-0000-0000-0000C04C0000}"/>
    <cellStyle name="Ausgabe 2 3 2 3 2 2 3 3" xfId="33073" xr:uid="{00000000-0005-0000-0000-0000C14C0000}"/>
    <cellStyle name="Ausgabe 2 3 2 3 2 2 4" xfId="20118" xr:uid="{00000000-0005-0000-0000-0000C24C0000}"/>
    <cellStyle name="Ausgabe 2 3 2 3 2 2 4 2" xfId="27255" xr:uid="{00000000-0005-0000-0000-0000C34C0000}"/>
    <cellStyle name="Ausgabe 2 3 2 3 2 2 4 2 2" xfId="41570" xr:uid="{00000000-0005-0000-0000-0000C44C0000}"/>
    <cellStyle name="Ausgabe 2 3 2 3 2 2 4 3" xfId="34433" xr:uid="{00000000-0005-0000-0000-0000C54C0000}"/>
    <cellStyle name="Ausgabe 2 3 2 3 2 2 5" xfId="21333" xr:uid="{00000000-0005-0000-0000-0000C64C0000}"/>
    <cellStyle name="Ausgabe 2 3 2 3 2 2 5 2" xfId="35648" xr:uid="{00000000-0005-0000-0000-0000C74C0000}"/>
    <cellStyle name="Ausgabe 2 3 2 3 2 2 6" xfId="28470" xr:uid="{00000000-0005-0000-0000-0000C84C0000}"/>
    <cellStyle name="Ausgabe 2 3 2 3 2 3" xfId="15655" xr:uid="{00000000-0005-0000-0000-0000C94C0000}"/>
    <cellStyle name="Ausgabe 2 3 2 3 2 3 2" xfId="22814" xr:uid="{00000000-0005-0000-0000-0000CA4C0000}"/>
    <cellStyle name="Ausgabe 2 3 2 3 2 3 2 2" xfId="37129" xr:uid="{00000000-0005-0000-0000-0000CB4C0000}"/>
    <cellStyle name="Ausgabe 2 3 2 3 2 3 3" xfId="29970" xr:uid="{00000000-0005-0000-0000-0000CC4C0000}"/>
    <cellStyle name="Ausgabe 2 3 2 3 2 4" xfId="18009" xr:uid="{00000000-0005-0000-0000-0000CD4C0000}"/>
    <cellStyle name="Ausgabe 2 3 2 3 2 4 2" xfId="25146" xr:uid="{00000000-0005-0000-0000-0000CE4C0000}"/>
    <cellStyle name="Ausgabe 2 3 2 3 2 4 2 2" xfId="39461" xr:uid="{00000000-0005-0000-0000-0000CF4C0000}"/>
    <cellStyle name="Ausgabe 2 3 2 3 2 4 3" xfId="32324" xr:uid="{00000000-0005-0000-0000-0000D04C0000}"/>
    <cellStyle name="Ausgabe 2 3 2 4" xfId="1151" xr:uid="{00000000-0005-0000-0000-0000D14C0000}"/>
    <cellStyle name="Ausgabe 2 3 2 4 2" xfId="13287" xr:uid="{00000000-0005-0000-0000-0000D24C0000}"/>
    <cellStyle name="Ausgabe 2 3 2 4 2 2" xfId="14284" xr:uid="{00000000-0005-0000-0000-0000D34C0000}"/>
    <cellStyle name="Ausgabe 2 3 2 4 2 2 2" xfId="16653" xr:uid="{00000000-0005-0000-0000-0000D44C0000}"/>
    <cellStyle name="Ausgabe 2 3 2 4 2 2 2 2" xfId="23812" xr:uid="{00000000-0005-0000-0000-0000D54C0000}"/>
    <cellStyle name="Ausgabe 2 3 2 4 2 2 2 2 2" xfId="38127" xr:uid="{00000000-0005-0000-0000-0000D64C0000}"/>
    <cellStyle name="Ausgabe 2 3 2 4 2 2 2 3" xfId="30968" xr:uid="{00000000-0005-0000-0000-0000D74C0000}"/>
    <cellStyle name="Ausgabe 2 3 2 4 2 2 3" xfId="19007" xr:uid="{00000000-0005-0000-0000-0000D84C0000}"/>
    <cellStyle name="Ausgabe 2 3 2 4 2 2 3 2" xfId="26144" xr:uid="{00000000-0005-0000-0000-0000D94C0000}"/>
    <cellStyle name="Ausgabe 2 3 2 4 2 2 3 2 2" xfId="40459" xr:uid="{00000000-0005-0000-0000-0000DA4C0000}"/>
    <cellStyle name="Ausgabe 2 3 2 4 2 2 3 3" xfId="33322" xr:uid="{00000000-0005-0000-0000-0000DB4C0000}"/>
    <cellStyle name="Ausgabe 2 3 2 4 2 2 4" xfId="20340" xr:uid="{00000000-0005-0000-0000-0000DC4C0000}"/>
    <cellStyle name="Ausgabe 2 3 2 4 2 2 4 2" xfId="27477" xr:uid="{00000000-0005-0000-0000-0000DD4C0000}"/>
    <cellStyle name="Ausgabe 2 3 2 4 2 2 4 2 2" xfId="41792" xr:uid="{00000000-0005-0000-0000-0000DE4C0000}"/>
    <cellStyle name="Ausgabe 2 3 2 4 2 2 4 3" xfId="34655" xr:uid="{00000000-0005-0000-0000-0000DF4C0000}"/>
    <cellStyle name="Ausgabe 2 3 2 4 2 2 5" xfId="21555" xr:uid="{00000000-0005-0000-0000-0000E04C0000}"/>
    <cellStyle name="Ausgabe 2 3 2 4 2 2 5 2" xfId="35870" xr:uid="{00000000-0005-0000-0000-0000E14C0000}"/>
    <cellStyle name="Ausgabe 2 3 2 4 2 2 6" xfId="28692" xr:uid="{00000000-0005-0000-0000-0000E24C0000}"/>
    <cellStyle name="Ausgabe 2 3 2 4 2 3" xfId="15656" xr:uid="{00000000-0005-0000-0000-0000E34C0000}"/>
    <cellStyle name="Ausgabe 2 3 2 4 2 3 2" xfId="22815" xr:uid="{00000000-0005-0000-0000-0000E44C0000}"/>
    <cellStyle name="Ausgabe 2 3 2 4 2 3 2 2" xfId="37130" xr:uid="{00000000-0005-0000-0000-0000E54C0000}"/>
    <cellStyle name="Ausgabe 2 3 2 4 2 3 3" xfId="29971" xr:uid="{00000000-0005-0000-0000-0000E64C0000}"/>
    <cellStyle name="Ausgabe 2 3 2 4 2 4" xfId="18010" xr:uid="{00000000-0005-0000-0000-0000E74C0000}"/>
    <cellStyle name="Ausgabe 2 3 2 4 2 4 2" xfId="25147" xr:uid="{00000000-0005-0000-0000-0000E84C0000}"/>
    <cellStyle name="Ausgabe 2 3 2 4 2 4 2 2" xfId="39462" xr:uid="{00000000-0005-0000-0000-0000E94C0000}"/>
    <cellStyle name="Ausgabe 2 3 2 4 2 4 3" xfId="32325" xr:uid="{00000000-0005-0000-0000-0000EA4C0000}"/>
    <cellStyle name="Ausgabe 2 3 2 5" xfId="1152" xr:uid="{00000000-0005-0000-0000-0000EB4C0000}"/>
    <cellStyle name="Ausgabe 2 3 2 5 2" xfId="13288" xr:uid="{00000000-0005-0000-0000-0000EC4C0000}"/>
    <cellStyle name="Ausgabe 2 3 2 5 2 2" xfId="13759" xr:uid="{00000000-0005-0000-0000-0000ED4C0000}"/>
    <cellStyle name="Ausgabe 2 3 2 5 2 2 2" xfId="16128" xr:uid="{00000000-0005-0000-0000-0000EE4C0000}"/>
    <cellStyle name="Ausgabe 2 3 2 5 2 2 2 2" xfId="23287" xr:uid="{00000000-0005-0000-0000-0000EF4C0000}"/>
    <cellStyle name="Ausgabe 2 3 2 5 2 2 2 2 2" xfId="37602" xr:uid="{00000000-0005-0000-0000-0000F04C0000}"/>
    <cellStyle name="Ausgabe 2 3 2 5 2 2 2 3" xfId="30443" xr:uid="{00000000-0005-0000-0000-0000F14C0000}"/>
    <cellStyle name="Ausgabe 2 3 2 5 2 2 3" xfId="18482" xr:uid="{00000000-0005-0000-0000-0000F24C0000}"/>
    <cellStyle name="Ausgabe 2 3 2 5 2 2 3 2" xfId="25619" xr:uid="{00000000-0005-0000-0000-0000F34C0000}"/>
    <cellStyle name="Ausgabe 2 3 2 5 2 2 3 2 2" xfId="39934" xr:uid="{00000000-0005-0000-0000-0000F44C0000}"/>
    <cellStyle name="Ausgabe 2 3 2 5 2 2 3 3" xfId="32797" xr:uid="{00000000-0005-0000-0000-0000F54C0000}"/>
    <cellStyle name="Ausgabe 2 3 2 5 2 2 4" xfId="20007" xr:uid="{00000000-0005-0000-0000-0000F64C0000}"/>
    <cellStyle name="Ausgabe 2 3 2 5 2 2 4 2" xfId="27144" xr:uid="{00000000-0005-0000-0000-0000F74C0000}"/>
    <cellStyle name="Ausgabe 2 3 2 5 2 2 4 2 2" xfId="41459" xr:uid="{00000000-0005-0000-0000-0000F84C0000}"/>
    <cellStyle name="Ausgabe 2 3 2 5 2 2 4 3" xfId="34322" xr:uid="{00000000-0005-0000-0000-0000F94C0000}"/>
    <cellStyle name="Ausgabe 2 3 2 5 2 2 5" xfId="21222" xr:uid="{00000000-0005-0000-0000-0000FA4C0000}"/>
    <cellStyle name="Ausgabe 2 3 2 5 2 2 5 2" xfId="35537" xr:uid="{00000000-0005-0000-0000-0000FB4C0000}"/>
    <cellStyle name="Ausgabe 2 3 2 5 2 2 6" xfId="28359" xr:uid="{00000000-0005-0000-0000-0000FC4C0000}"/>
    <cellStyle name="Ausgabe 2 3 2 5 2 3" xfId="15657" xr:uid="{00000000-0005-0000-0000-0000FD4C0000}"/>
    <cellStyle name="Ausgabe 2 3 2 5 2 3 2" xfId="22816" xr:uid="{00000000-0005-0000-0000-0000FE4C0000}"/>
    <cellStyle name="Ausgabe 2 3 2 5 2 3 2 2" xfId="37131" xr:uid="{00000000-0005-0000-0000-0000FF4C0000}"/>
    <cellStyle name="Ausgabe 2 3 2 5 2 3 3" xfId="29972" xr:uid="{00000000-0005-0000-0000-0000004D0000}"/>
    <cellStyle name="Ausgabe 2 3 2 5 2 4" xfId="18011" xr:uid="{00000000-0005-0000-0000-0000014D0000}"/>
    <cellStyle name="Ausgabe 2 3 2 5 2 4 2" xfId="25148" xr:uid="{00000000-0005-0000-0000-0000024D0000}"/>
    <cellStyle name="Ausgabe 2 3 2 5 2 4 2 2" xfId="39463" xr:uid="{00000000-0005-0000-0000-0000034D0000}"/>
    <cellStyle name="Ausgabe 2 3 2 5 2 4 3" xfId="32326" xr:uid="{00000000-0005-0000-0000-0000044D0000}"/>
    <cellStyle name="Ausgabe 2 3 2 6" xfId="13284" xr:uid="{00000000-0005-0000-0000-0000054D0000}"/>
    <cellStyle name="Ausgabe 2 3 2 6 2" xfId="13344" xr:uid="{00000000-0005-0000-0000-0000064D0000}"/>
    <cellStyle name="Ausgabe 2 3 2 6 2 2" xfId="15713" xr:uid="{00000000-0005-0000-0000-0000074D0000}"/>
    <cellStyle name="Ausgabe 2 3 2 6 2 2 2" xfId="22872" xr:uid="{00000000-0005-0000-0000-0000084D0000}"/>
    <cellStyle name="Ausgabe 2 3 2 6 2 2 2 2" xfId="37187" xr:uid="{00000000-0005-0000-0000-0000094D0000}"/>
    <cellStyle name="Ausgabe 2 3 2 6 2 2 3" xfId="30028" xr:uid="{00000000-0005-0000-0000-00000A4D0000}"/>
    <cellStyle name="Ausgabe 2 3 2 6 2 3" xfId="18067" xr:uid="{00000000-0005-0000-0000-00000B4D0000}"/>
    <cellStyle name="Ausgabe 2 3 2 6 2 3 2" xfId="25204" xr:uid="{00000000-0005-0000-0000-00000C4D0000}"/>
    <cellStyle name="Ausgabe 2 3 2 6 2 3 2 2" xfId="39519" xr:uid="{00000000-0005-0000-0000-00000D4D0000}"/>
    <cellStyle name="Ausgabe 2 3 2 6 2 3 3" xfId="32382" xr:uid="{00000000-0005-0000-0000-00000E4D0000}"/>
    <cellStyle name="Ausgabe 2 3 2 6 2 4" xfId="19771" xr:uid="{00000000-0005-0000-0000-00000F4D0000}"/>
    <cellStyle name="Ausgabe 2 3 2 6 2 4 2" xfId="26908" xr:uid="{00000000-0005-0000-0000-0000104D0000}"/>
    <cellStyle name="Ausgabe 2 3 2 6 2 4 2 2" xfId="41223" xr:uid="{00000000-0005-0000-0000-0000114D0000}"/>
    <cellStyle name="Ausgabe 2 3 2 6 2 4 3" xfId="34086" xr:uid="{00000000-0005-0000-0000-0000124D0000}"/>
    <cellStyle name="Ausgabe 2 3 2 6 2 5" xfId="20986" xr:uid="{00000000-0005-0000-0000-0000134D0000}"/>
    <cellStyle name="Ausgabe 2 3 2 6 2 5 2" xfId="35301" xr:uid="{00000000-0005-0000-0000-0000144D0000}"/>
    <cellStyle name="Ausgabe 2 3 2 6 2 6" xfId="28123" xr:uid="{00000000-0005-0000-0000-0000154D0000}"/>
    <cellStyle name="Ausgabe 2 3 2 6 3" xfId="15653" xr:uid="{00000000-0005-0000-0000-0000164D0000}"/>
    <cellStyle name="Ausgabe 2 3 2 6 3 2" xfId="22812" xr:uid="{00000000-0005-0000-0000-0000174D0000}"/>
    <cellStyle name="Ausgabe 2 3 2 6 3 2 2" xfId="37127" xr:uid="{00000000-0005-0000-0000-0000184D0000}"/>
    <cellStyle name="Ausgabe 2 3 2 6 3 3" xfId="29968" xr:uid="{00000000-0005-0000-0000-0000194D0000}"/>
    <cellStyle name="Ausgabe 2 3 2 6 4" xfId="18007" xr:uid="{00000000-0005-0000-0000-00001A4D0000}"/>
    <cellStyle name="Ausgabe 2 3 2 6 4 2" xfId="25144" xr:uid="{00000000-0005-0000-0000-00001B4D0000}"/>
    <cellStyle name="Ausgabe 2 3 2 6 4 2 2" xfId="39459" xr:uid="{00000000-0005-0000-0000-00001C4D0000}"/>
    <cellStyle name="Ausgabe 2 3 2 6 4 3" xfId="32322" xr:uid="{00000000-0005-0000-0000-00001D4D0000}"/>
    <cellStyle name="Ausgabe 2 3 3" xfId="1153" xr:uid="{00000000-0005-0000-0000-00001E4D0000}"/>
    <cellStyle name="Ausgabe 2 3 3 2" xfId="13289" xr:uid="{00000000-0005-0000-0000-00001F4D0000}"/>
    <cellStyle name="Ausgabe 2 3 3 2 2" xfId="14285" xr:uid="{00000000-0005-0000-0000-0000204D0000}"/>
    <cellStyle name="Ausgabe 2 3 3 2 2 2" xfId="16654" xr:uid="{00000000-0005-0000-0000-0000214D0000}"/>
    <cellStyle name="Ausgabe 2 3 3 2 2 2 2" xfId="23813" xr:uid="{00000000-0005-0000-0000-0000224D0000}"/>
    <cellStyle name="Ausgabe 2 3 3 2 2 2 2 2" xfId="38128" xr:uid="{00000000-0005-0000-0000-0000234D0000}"/>
    <cellStyle name="Ausgabe 2 3 3 2 2 2 3" xfId="30969" xr:uid="{00000000-0005-0000-0000-0000244D0000}"/>
    <cellStyle name="Ausgabe 2 3 3 2 2 3" xfId="19008" xr:uid="{00000000-0005-0000-0000-0000254D0000}"/>
    <cellStyle name="Ausgabe 2 3 3 2 2 3 2" xfId="26145" xr:uid="{00000000-0005-0000-0000-0000264D0000}"/>
    <cellStyle name="Ausgabe 2 3 3 2 2 3 2 2" xfId="40460" xr:uid="{00000000-0005-0000-0000-0000274D0000}"/>
    <cellStyle name="Ausgabe 2 3 3 2 2 3 3" xfId="33323" xr:uid="{00000000-0005-0000-0000-0000284D0000}"/>
    <cellStyle name="Ausgabe 2 3 3 2 2 4" xfId="20341" xr:uid="{00000000-0005-0000-0000-0000294D0000}"/>
    <cellStyle name="Ausgabe 2 3 3 2 2 4 2" xfId="27478" xr:uid="{00000000-0005-0000-0000-00002A4D0000}"/>
    <cellStyle name="Ausgabe 2 3 3 2 2 4 2 2" xfId="41793" xr:uid="{00000000-0005-0000-0000-00002B4D0000}"/>
    <cellStyle name="Ausgabe 2 3 3 2 2 4 3" xfId="34656" xr:uid="{00000000-0005-0000-0000-00002C4D0000}"/>
    <cellStyle name="Ausgabe 2 3 3 2 2 5" xfId="21556" xr:uid="{00000000-0005-0000-0000-00002D4D0000}"/>
    <cellStyle name="Ausgabe 2 3 3 2 2 5 2" xfId="35871" xr:uid="{00000000-0005-0000-0000-00002E4D0000}"/>
    <cellStyle name="Ausgabe 2 3 3 2 2 6" xfId="28693" xr:uid="{00000000-0005-0000-0000-00002F4D0000}"/>
    <cellStyle name="Ausgabe 2 3 3 2 3" xfId="15658" xr:uid="{00000000-0005-0000-0000-0000304D0000}"/>
    <cellStyle name="Ausgabe 2 3 3 2 3 2" xfId="22817" xr:uid="{00000000-0005-0000-0000-0000314D0000}"/>
    <cellStyle name="Ausgabe 2 3 3 2 3 2 2" xfId="37132" xr:uid="{00000000-0005-0000-0000-0000324D0000}"/>
    <cellStyle name="Ausgabe 2 3 3 2 3 3" xfId="29973" xr:uid="{00000000-0005-0000-0000-0000334D0000}"/>
    <cellStyle name="Ausgabe 2 3 3 2 4" xfId="18012" xr:uid="{00000000-0005-0000-0000-0000344D0000}"/>
    <cellStyle name="Ausgabe 2 3 3 2 4 2" xfId="25149" xr:uid="{00000000-0005-0000-0000-0000354D0000}"/>
    <cellStyle name="Ausgabe 2 3 3 2 4 2 2" xfId="39464" xr:uid="{00000000-0005-0000-0000-0000364D0000}"/>
    <cellStyle name="Ausgabe 2 3 3 2 4 3" xfId="32327" xr:uid="{00000000-0005-0000-0000-0000374D0000}"/>
    <cellStyle name="Ausgabe 2 3 4" xfId="1154" xr:uid="{00000000-0005-0000-0000-0000384D0000}"/>
    <cellStyle name="Ausgabe 2 3 4 2" xfId="13290" xr:uid="{00000000-0005-0000-0000-0000394D0000}"/>
    <cellStyle name="Ausgabe 2 3 4 2 2" xfId="13913" xr:uid="{00000000-0005-0000-0000-00003A4D0000}"/>
    <cellStyle name="Ausgabe 2 3 4 2 2 2" xfId="16282" xr:uid="{00000000-0005-0000-0000-00003B4D0000}"/>
    <cellStyle name="Ausgabe 2 3 4 2 2 2 2" xfId="23441" xr:uid="{00000000-0005-0000-0000-00003C4D0000}"/>
    <cellStyle name="Ausgabe 2 3 4 2 2 2 2 2" xfId="37756" xr:uid="{00000000-0005-0000-0000-00003D4D0000}"/>
    <cellStyle name="Ausgabe 2 3 4 2 2 2 3" xfId="30597" xr:uid="{00000000-0005-0000-0000-00003E4D0000}"/>
    <cellStyle name="Ausgabe 2 3 4 2 2 3" xfId="18636" xr:uid="{00000000-0005-0000-0000-00003F4D0000}"/>
    <cellStyle name="Ausgabe 2 3 4 2 2 3 2" xfId="25773" xr:uid="{00000000-0005-0000-0000-0000404D0000}"/>
    <cellStyle name="Ausgabe 2 3 4 2 2 3 2 2" xfId="40088" xr:uid="{00000000-0005-0000-0000-0000414D0000}"/>
    <cellStyle name="Ausgabe 2 3 4 2 2 3 3" xfId="32951" xr:uid="{00000000-0005-0000-0000-0000424D0000}"/>
    <cellStyle name="Ausgabe 2 3 4 2 2 4" xfId="20077" xr:uid="{00000000-0005-0000-0000-0000434D0000}"/>
    <cellStyle name="Ausgabe 2 3 4 2 2 4 2" xfId="27214" xr:uid="{00000000-0005-0000-0000-0000444D0000}"/>
    <cellStyle name="Ausgabe 2 3 4 2 2 4 2 2" xfId="41529" xr:uid="{00000000-0005-0000-0000-0000454D0000}"/>
    <cellStyle name="Ausgabe 2 3 4 2 2 4 3" xfId="34392" xr:uid="{00000000-0005-0000-0000-0000464D0000}"/>
    <cellStyle name="Ausgabe 2 3 4 2 2 5" xfId="21292" xr:uid="{00000000-0005-0000-0000-0000474D0000}"/>
    <cellStyle name="Ausgabe 2 3 4 2 2 5 2" xfId="35607" xr:uid="{00000000-0005-0000-0000-0000484D0000}"/>
    <cellStyle name="Ausgabe 2 3 4 2 2 6" xfId="28429" xr:uid="{00000000-0005-0000-0000-0000494D0000}"/>
    <cellStyle name="Ausgabe 2 3 4 2 3" xfId="15659" xr:uid="{00000000-0005-0000-0000-00004A4D0000}"/>
    <cellStyle name="Ausgabe 2 3 4 2 3 2" xfId="22818" xr:uid="{00000000-0005-0000-0000-00004B4D0000}"/>
    <cellStyle name="Ausgabe 2 3 4 2 3 2 2" xfId="37133" xr:uid="{00000000-0005-0000-0000-00004C4D0000}"/>
    <cellStyle name="Ausgabe 2 3 4 2 3 3" xfId="29974" xr:uid="{00000000-0005-0000-0000-00004D4D0000}"/>
    <cellStyle name="Ausgabe 2 3 4 2 4" xfId="18013" xr:uid="{00000000-0005-0000-0000-00004E4D0000}"/>
    <cellStyle name="Ausgabe 2 3 4 2 4 2" xfId="25150" xr:uid="{00000000-0005-0000-0000-00004F4D0000}"/>
    <cellStyle name="Ausgabe 2 3 4 2 4 2 2" xfId="39465" xr:uid="{00000000-0005-0000-0000-0000504D0000}"/>
    <cellStyle name="Ausgabe 2 3 4 2 4 3" xfId="32328" xr:uid="{00000000-0005-0000-0000-0000514D0000}"/>
    <cellStyle name="Ausgabe 2 3 5" xfId="1155" xr:uid="{00000000-0005-0000-0000-0000524D0000}"/>
    <cellStyle name="Ausgabe 2 3 5 2" xfId="13291" xr:uid="{00000000-0005-0000-0000-0000534D0000}"/>
    <cellStyle name="Ausgabe 2 3 5 2 2" xfId="13347" xr:uid="{00000000-0005-0000-0000-0000544D0000}"/>
    <cellStyle name="Ausgabe 2 3 5 2 2 2" xfId="15716" xr:uid="{00000000-0005-0000-0000-0000554D0000}"/>
    <cellStyle name="Ausgabe 2 3 5 2 2 2 2" xfId="22875" xr:uid="{00000000-0005-0000-0000-0000564D0000}"/>
    <cellStyle name="Ausgabe 2 3 5 2 2 2 2 2" xfId="37190" xr:uid="{00000000-0005-0000-0000-0000574D0000}"/>
    <cellStyle name="Ausgabe 2 3 5 2 2 2 3" xfId="30031" xr:uid="{00000000-0005-0000-0000-0000584D0000}"/>
    <cellStyle name="Ausgabe 2 3 5 2 2 3" xfId="18070" xr:uid="{00000000-0005-0000-0000-0000594D0000}"/>
    <cellStyle name="Ausgabe 2 3 5 2 2 3 2" xfId="25207" xr:uid="{00000000-0005-0000-0000-00005A4D0000}"/>
    <cellStyle name="Ausgabe 2 3 5 2 2 3 2 2" xfId="39522" xr:uid="{00000000-0005-0000-0000-00005B4D0000}"/>
    <cellStyle name="Ausgabe 2 3 5 2 2 3 3" xfId="32385" xr:uid="{00000000-0005-0000-0000-00005C4D0000}"/>
    <cellStyle name="Ausgabe 2 3 5 2 2 4" xfId="19774" xr:uid="{00000000-0005-0000-0000-00005D4D0000}"/>
    <cellStyle name="Ausgabe 2 3 5 2 2 4 2" xfId="26911" xr:uid="{00000000-0005-0000-0000-00005E4D0000}"/>
    <cellStyle name="Ausgabe 2 3 5 2 2 4 2 2" xfId="41226" xr:uid="{00000000-0005-0000-0000-00005F4D0000}"/>
    <cellStyle name="Ausgabe 2 3 5 2 2 4 3" xfId="34089" xr:uid="{00000000-0005-0000-0000-0000604D0000}"/>
    <cellStyle name="Ausgabe 2 3 5 2 2 5" xfId="20989" xr:uid="{00000000-0005-0000-0000-0000614D0000}"/>
    <cellStyle name="Ausgabe 2 3 5 2 2 5 2" xfId="35304" xr:uid="{00000000-0005-0000-0000-0000624D0000}"/>
    <cellStyle name="Ausgabe 2 3 5 2 2 6" xfId="28126" xr:uid="{00000000-0005-0000-0000-0000634D0000}"/>
    <cellStyle name="Ausgabe 2 3 5 2 3" xfId="15660" xr:uid="{00000000-0005-0000-0000-0000644D0000}"/>
    <cellStyle name="Ausgabe 2 3 5 2 3 2" xfId="22819" xr:uid="{00000000-0005-0000-0000-0000654D0000}"/>
    <cellStyle name="Ausgabe 2 3 5 2 3 2 2" xfId="37134" xr:uid="{00000000-0005-0000-0000-0000664D0000}"/>
    <cellStyle name="Ausgabe 2 3 5 2 3 3" xfId="29975" xr:uid="{00000000-0005-0000-0000-0000674D0000}"/>
    <cellStyle name="Ausgabe 2 3 5 2 4" xfId="18014" xr:uid="{00000000-0005-0000-0000-0000684D0000}"/>
    <cellStyle name="Ausgabe 2 3 5 2 4 2" xfId="25151" xr:uid="{00000000-0005-0000-0000-0000694D0000}"/>
    <cellStyle name="Ausgabe 2 3 5 2 4 2 2" xfId="39466" xr:uid="{00000000-0005-0000-0000-00006A4D0000}"/>
    <cellStyle name="Ausgabe 2 3 5 2 4 3" xfId="32329" xr:uid="{00000000-0005-0000-0000-00006B4D0000}"/>
    <cellStyle name="Ausgabe 2 3 6" xfId="1156" xr:uid="{00000000-0005-0000-0000-00006C4D0000}"/>
    <cellStyle name="Ausgabe 2 3 6 2" xfId="13292" xr:uid="{00000000-0005-0000-0000-00006D4D0000}"/>
    <cellStyle name="Ausgabe 2 3 6 2 2" xfId="14286" xr:uid="{00000000-0005-0000-0000-00006E4D0000}"/>
    <cellStyle name="Ausgabe 2 3 6 2 2 2" xfId="16655" xr:uid="{00000000-0005-0000-0000-00006F4D0000}"/>
    <cellStyle name="Ausgabe 2 3 6 2 2 2 2" xfId="23814" xr:uid="{00000000-0005-0000-0000-0000704D0000}"/>
    <cellStyle name="Ausgabe 2 3 6 2 2 2 2 2" xfId="38129" xr:uid="{00000000-0005-0000-0000-0000714D0000}"/>
    <cellStyle name="Ausgabe 2 3 6 2 2 2 3" xfId="30970" xr:uid="{00000000-0005-0000-0000-0000724D0000}"/>
    <cellStyle name="Ausgabe 2 3 6 2 2 3" xfId="19009" xr:uid="{00000000-0005-0000-0000-0000734D0000}"/>
    <cellStyle name="Ausgabe 2 3 6 2 2 3 2" xfId="26146" xr:uid="{00000000-0005-0000-0000-0000744D0000}"/>
    <cellStyle name="Ausgabe 2 3 6 2 2 3 2 2" xfId="40461" xr:uid="{00000000-0005-0000-0000-0000754D0000}"/>
    <cellStyle name="Ausgabe 2 3 6 2 2 3 3" xfId="33324" xr:uid="{00000000-0005-0000-0000-0000764D0000}"/>
    <cellStyle name="Ausgabe 2 3 6 2 2 4" xfId="20342" xr:uid="{00000000-0005-0000-0000-0000774D0000}"/>
    <cellStyle name="Ausgabe 2 3 6 2 2 4 2" xfId="27479" xr:uid="{00000000-0005-0000-0000-0000784D0000}"/>
    <cellStyle name="Ausgabe 2 3 6 2 2 4 2 2" xfId="41794" xr:uid="{00000000-0005-0000-0000-0000794D0000}"/>
    <cellStyle name="Ausgabe 2 3 6 2 2 4 3" xfId="34657" xr:uid="{00000000-0005-0000-0000-00007A4D0000}"/>
    <cellStyle name="Ausgabe 2 3 6 2 2 5" xfId="21557" xr:uid="{00000000-0005-0000-0000-00007B4D0000}"/>
    <cellStyle name="Ausgabe 2 3 6 2 2 5 2" xfId="35872" xr:uid="{00000000-0005-0000-0000-00007C4D0000}"/>
    <cellStyle name="Ausgabe 2 3 6 2 2 6" xfId="28694" xr:uid="{00000000-0005-0000-0000-00007D4D0000}"/>
    <cellStyle name="Ausgabe 2 3 6 2 3" xfId="15661" xr:uid="{00000000-0005-0000-0000-00007E4D0000}"/>
    <cellStyle name="Ausgabe 2 3 6 2 3 2" xfId="22820" xr:uid="{00000000-0005-0000-0000-00007F4D0000}"/>
    <cellStyle name="Ausgabe 2 3 6 2 3 2 2" xfId="37135" xr:uid="{00000000-0005-0000-0000-0000804D0000}"/>
    <cellStyle name="Ausgabe 2 3 6 2 3 3" xfId="29976" xr:uid="{00000000-0005-0000-0000-0000814D0000}"/>
    <cellStyle name="Ausgabe 2 3 6 2 4" xfId="18015" xr:uid="{00000000-0005-0000-0000-0000824D0000}"/>
    <cellStyle name="Ausgabe 2 3 6 2 4 2" xfId="25152" xr:uid="{00000000-0005-0000-0000-0000834D0000}"/>
    <cellStyle name="Ausgabe 2 3 6 2 4 2 2" xfId="39467" xr:uid="{00000000-0005-0000-0000-0000844D0000}"/>
    <cellStyle name="Ausgabe 2 3 6 2 4 3" xfId="32330" xr:uid="{00000000-0005-0000-0000-0000854D0000}"/>
    <cellStyle name="Ausgabe 2 3 7" xfId="10734" xr:uid="{00000000-0005-0000-0000-0000864D0000}"/>
    <cellStyle name="Ausgabe 2 3 8" xfId="11019" xr:uid="{00000000-0005-0000-0000-0000874D0000}"/>
    <cellStyle name="Ausgabe 2 3 9" xfId="13283" xr:uid="{00000000-0005-0000-0000-0000884D0000}"/>
    <cellStyle name="Ausgabe 2 3 9 2" xfId="14177" xr:uid="{00000000-0005-0000-0000-0000894D0000}"/>
    <cellStyle name="Ausgabe 2 3 9 2 2" xfId="16546" xr:uid="{00000000-0005-0000-0000-00008A4D0000}"/>
    <cellStyle name="Ausgabe 2 3 9 2 2 2" xfId="23705" xr:uid="{00000000-0005-0000-0000-00008B4D0000}"/>
    <cellStyle name="Ausgabe 2 3 9 2 2 2 2" xfId="38020" xr:uid="{00000000-0005-0000-0000-00008C4D0000}"/>
    <cellStyle name="Ausgabe 2 3 9 2 2 3" xfId="30861" xr:uid="{00000000-0005-0000-0000-00008D4D0000}"/>
    <cellStyle name="Ausgabe 2 3 9 2 3" xfId="18900" xr:uid="{00000000-0005-0000-0000-00008E4D0000}"/>
    <cellStyle name="Ausgabe 2 3 9 2 3 2" xfId="26037" xr:uid="{00000000-0005-0000-0000-00008F4D0000}"/>
    <cellStyle name="Ausgabe 2 3 9 2 3 2 2" xfId="40352" xr:uid="{00000000-0005-0000-0000-0000904D0000}"/>
    <cellStyle name="Ausgabe 2 3 9 2 3 3" xfId="33215" xr:uid="{00000000-0005-0000-0000-0000914D0000}"/>
    <cellStyle name="Ausgabe 2 3 9 2 4" xfId="20234" xr:uid="{00000000-0005-0000-0000-0000924D0000}"/>
    <cellStyle name="Ausgabe 2 3 9 2 4 2" xfId="27371" xr:uid="{00000000-0005-0000-0000-0000934D0000}"/>
    <cellStyle name="Ausgabe 2 3 9 2 4 2 2" xfId="41686" xr:uid="{00000000-0005-0000-0000-0000944D0000}"/>
    <cellStyle name="Ausgabe 2 3 9 2 4 3" xfId="34549" xr:uid="{00000000-0005-0000-0000-0000954D0000}"/>
    <cellStyle name="Ausgabe 2 3 9 2 5" xfId="21449" xr:uid="{00000000-0005-0000-0000-0000964D0000}"/>
    <cellStyle name="Ausgabe 2 3 9 2 5 2" xfId="35764" xr:uid="{00000000-0005-0000-0000-0000974D0000}"/>
    <cellStyle name="Ausgabe 2 3 9 2 6" xfId="28586" xr:uid="{00000000-0005-0000-0000-0000984D0000}"/>
    <cellStyle name="Ausgabe 2 3 9 3" xfId="15652" xr:uid="{00000000-0005-0000-0000-0000994D0000}"/>
    <cellStyle name="Ausgabe 2 3 9 3 2" xfId="22811" xr:uid="{00000000-0005-0000-0000-00009A4D0000}"/>
    <cellStyle name="Ausgabe 2 3 9 3 2 2" xfId="37126" xr:uid="{00000000-0005-0000-0000-00009B4D0000}"/>
    <cellStyle name="Ausgabe 2 3 9 3 3" xfId="29967" xr:uid="{00000000-0005-0000-0000-00009C4D0000}"/>
    <cellStyle name="Ausgabe 2 3 9 4" xfId="18006" xr:uid="{00000000-0005-0000-0000-00009D4D0000}"/>
    <cellStyle name="Ausgabe 2 3 9 4 2" xfId="25143" xr:uid="{00000000-0005-0000-0000-00009E4D0000}"/>
    <cellStyle name="Ausgabe 2 3 9 4 2 2" xfId="39458" xr:uid="{00000000-0005-0000-0000-00009F4D0000}"/>
    <cellStyle name="Ausgabe 2 3 9 4 3" xfId="32321" xr:uid="{00000000-0005-0000-0000-0000A04D0000}"/>
    <cellStyle name="Ausgabe 2 4" xfId="1157" xr:uid="{00000000-0005-0000-0000-0000A14D0000}"/>
    <cellStyle name="Ausgabe 2 4 2" xfId="1158" xr:uid="{00000000-0005-0000-0000-0000A24D0000}"/>
    <cellStyle name="Ausgabe 2 4 2 2" xfId="13294" xr:uid="{00000000-0005-0000-0000-0000A34D0000}"/>
    <cellStyle name="Ausgabe 2 4 2 2 2" xfId="13348" xr:uid="{00000000-0005-0000-0000-0000A44D0000}"/>
    <cellStyle name="Ausgabe 2 4 2 2 2 2" xfId="15717" xr:uid="{00000000-0005-0000-0000-0000A54D0000}"/>
    <cellStyle name="Ausgabe 2 4 2 2 2 2 2" xfId="22876" xr:uid="{00000000-0005-0000-0000-0000A64D0000}"/>
    <cellStyle name="Ausgabe 2 4 2 2 2 2 2 2" xfId="37191" xr:uid="{00000000-0005-0000-0000-0000A74D0000}"/>
    <cellStyle name="Ausgabe 2 4 2 2 2 2 3" xfId="30032" xr:uid="{00000000-0005-0000-0000-0000A84D0000}"/>
    <cellStyle name="Ausgabe 2 4 2 2 2 3" xfId="18071" xr:uid="{00000000-0005-0000-0000-0000A94D0000}"/>
    <cellStyle name="Ausgabe 2 4 2 2 2 3 2" xfId="25208" xr:uid="{00000000-0005-0000-0000-0000AA4D0000}"/>
    <cellStyle name="Ausgabe 2 4 2 2 2 3 2 2" xfId="39523" xr:uid="{00000000-0005-0000-0000-0000AB4D0000}"/>
    <cellStyle name="Ausgabe 2 4 2 2 2 3 3" xfId="32386" xr:uid="{00000000-0005-0000-0000-0000AC4D0000}"/>
    <cellStyle name="Ausgabe 2 4 2 2 2 4" xfId="19775" xr:uid="{00000000-0005-0000-0000-0000AD4D0000}"/>
    <cellStyle name="Ausgabe 2 4 2 2 2 4 2" xfId="26912" xr:uid="{00000000-0005-0000-0000-0000AE4D0000}"/>
    <cellStyle name="Ausgabe 2 4 2 2 2 4 2 2" xfId="41227" xr:uid="{00000000-0005-0000-0000-0000AF4D0000}"/>
    <cellStyle name="Ausgabe 2 4 2 2 2 4 3" xfId="34090" xr:uid="{00000000-0005-0000-0000-0000B04D0000}"/>
    <cellStyle name="Ausgabe 2 4 2 2 2 5" xfId="20990" xr:uid="{00000000-0005-0000-0000-0000B14D0000}"/>
    <cellStyle name="Ausgabe 2 4 2 2 2 5 2" xfId="35305" xr:uid="{00000000-0005-0000-0000-0000B24D0000}"/>
    <cellStyle name="Ausgabe 2 4 2 2 2 6" xfId="28127" xr:uid="{00000000-0005-0000-0000-0000B34D0000}"/>
    <cellStyle name="Ausgabe 2 4 2 2 3" xfId="15663" xr:uid="{00000000-0005-0000-0000-0000B44D0000}"/>
    <cellStyle name="Ausgabe 2 4 2 2 3 2" xfId="22822" xr:uid="{00000000-0005-0000-0000-0000B54D0000}"/>
    <cellStyle name="Ausgabe 2 4 2 2 3 2 2" xfId="37137" xr:uid="{00000000-0005-0000-0000-0000B64D0000}"/>
    <cellStyle name="Ausgabe 2 4 2 2 3 3" xfId="29978" xr:uid="{00000000-0005-0000-0000-0000B74D0000}"/>
    <cellStyle name="Ausgabe 2 4 2 2 4" xfId="18017" xr:uid="{00000000-0005-0000-0000-0000B84D0000}"/>
    <cellStyle name="Ausgabe 2 4 2 2 4 2" xfId="25154" xr:uid="{00000000-0005-0000-0000-0000B94D0000}"/>
    <cellStyle name="Ausgabe 2 4 2 2 4 2 2" xfId="39469" xr:uid="{00000000-0005-0000-0000-0000BA4D0000}"/>
    <cellStyle name="Ausgabe 2 4 2 2 4 3" xfId="32332" xr:uid="{00000000-0005-0000-0000-0000BB4D0000}"/>
    <cellStyle name="Ausgabe 2 4 3" xfId="1159" xr:uid="{00000000-0005-0000-0000-0000BC4D0000}"/>
    <cellStyle name="Ausgabe 2 4 3 2" xfId="13295" xr:uid="{00000000-0005-0000-0000-0000BD4D0000}"/>
    <cellStyle name="Ausgabe 2 4 3 2 2" xfId="14287" xr:uid="{00000000-0005-0000-0000-0000BE4D0000}"/>
    <cellStyle name="Ausgabe 2 4 3 2 2 2" xfId="16656" xr:uid="{00000000-0005-0000-0000-0000BF4D0000}"/>
    <cellStyle name="Ausgabe 2 4 3 2 2 2 2" xfId="23815" xr:uid="{00000000-0005-0000-0000-0000C04D0000}"/>
    <cellStyle name="Ausgabe 2 4 3 2 2 2 2 2" xfId="38130" xr:uid="{00000000-0005-0000-0000-0000C14D0000}"/>
    <cellStyle name="Ausgabe 2 4 3 2 2 2 3" xfId="30971" xr:uid="{00000000-0005-0000-0000-0000C24D0000}"/>
    <cellStyle name="Ausgabe 2 4 3 2 2 3" xfId="19010" xr:uid="{00000000-0005-0000-0000-0000C34D0000}"/>
    <cellStyle name="Ausgabe 2 4 3 2 2 3 2" xfId="26147" xr:uid="{00000000-0005-0000-0000-0000C44D0000}"/>
    <cellStyle name="Ausgabe 2 4 3 2 2 3 2 2" xfId="40462" xr:uid="{00000000-0005-0000-0000-0000C54D0000}"/>
    <cellStyle name="Ausgabe 2 4 3 2 2 3 3" xfId="33325" xr:uid="{00000000-0005-0000-0000-0000C64D0000}"/>
    <cellStyle name="Ausgabe 2 4 3 2 2 4" xfId="20343" xr:uid="{00000000-0005-0000-0000-0000C74D0000}"/>
    <cellStyle name="Ausgabe 2 4 3 2 2 4 2" xfId="27480" xr:uid="{00000000-0005-0000-0000-0000C84D0000}"/>
    <cellStyle name="Ausgabe 2 4 3 2 2 4 2 2" xfId="41795" xr:uid="{00000000-0005-0000-0000-0000C94D0000}"/>
    <cellStyle name="Ausgabe 2 4 3 2 2 4 3" xfId="34658" xr:uid="{00000000-0005-0000-0000-0000CA4D0000}"/>
    <cellStyle name="Ausgabe 2 4 3 2 2 5" xfId="21558" xr:uid="{00000000-0005-0000-0000-0000CB4D0000}"/>
    <cellStyle name="Ausgabe 2 4 3 2 2 5 2" xfId="35873" xr:uid="{00000000-0005-0000-0000-0000CC4D0000}"/>
    <cellStyle name="Ausgabe 2 4 3 2 2 6" xfId="28695" xr:uid="{00000000-0005-0000-0000-0000CD4D0000}"/>
    <cellStyle name="Ausgabe 2 4 3 2 3" xfId="15664" xr:uid="{00000000-0005-0000-0000-0000CE4D0000}"/>
    <cellStyle name="Ausgabe 2 4 3 2 3 2" xfId="22823" xr:uid="{00000000-0005-0000-0000-0000CF4D0000}"/>
    <cellStyle name="Ausgabe 2 4 3 2 3 2 2" xfId="37138" xr:uid="{00000000-0005-0000-0000-0000D04D0000}"/>
    <cellStyle name="Ausgabe 2 4 3 2 3 3" xfId="29979" xr:uid="{00000000-0005-0000-0000-0000D14D0000}"/>
    <cellStyle name="Ausgabe 2 4 3 2 4" xfId="18018" xr:uid="{00000000-0005-0000-0000-0000D24D0000}"/>
    <cellStyle name="Ausgabe 2 4 3 2 4 2" xfId="25155" xr:uid="{00000000-0005-0000-0000-0000D34D0000}"/>
    <cellStyle name="Ausgabe 2 4 3 2 4 2 2" xfId="39470" xr:uid="{00000000-0005-0000-0000-0000D44D0000}"/>
    <cellStyle name="Ausgabe 2 4 3 2 4 3" xfId="32333" xr:uid="{00000000-0005-0000-0000-0000D54D0000}"/>
    <cellStyle name="Ausgabe 2 4 4" xfId="1160" xr:uid="{00000000-0005-0000-0000-0000D64D0000}"/>
    <cellStyle name="Ausgabe 2 4 4 2" xfId="13296" xr:uid="{00000000-0005-0000-0000-0000D74D0000}"/>
    <cellStyle name="Ausgabe 2 4 4 2 2" xfId="13398" xr:uid="{00000000-0005-0000-0000-0000D84D0000}"/>
    <cellStyle name="Ausgabe 2 4 4 2 2 2" xfId="15767" xr:uid="{00000000-0005-0000-0000-0000D94D0000}"/>
    <cellStyle name="Ausgabe 2 4 4 2 2 2 2" xfId="22926" xr:uid="{00000000-0005-0000-0000-0000DA4D0000}"/>
    <cellStyle name="Ausgabe 2 4 4 2 2 2 2 2" xfId="37241" xr:uid="{00000000-0005-0000-0000-0000DB4D0000}"/>
    <cellStyle name="Ausgabe 2 4 4 2 2 2 3" xfId="30082" xr:uid="{00000000-0005-0000-0000-0000DC4D0000}"/>
    <cellStyle name="Ausgabe 2 4 4 2 2 3" xfId="18121" xr:uid="{00000000-0005-0000-0000-0000DD4D0000}"/>
    <cellStyle name="Ausgabe 2 4 4 2 2 3 2" xfId="25258" xr:uid="{00000000-0005-0000-0000-0000DE4D0000}"/>
    <cellStyle name="Ausgabe 2 4 4 2 2 3 2 2" xfId="39573" xr:uid="{00000000-0005-0000-0000-0000DF4D0000}"/>
    <cellStyle name="Ausgabe 2 4 4 2 2 3 3" xfId="32436" xr:uid="{00000000-0005-0000-0000-0000E04D0000}"/>
    <cellStyle name="Ausgabe 2 4 4 2 2 4" xfId="19825" xr:uid="{00000000-0005-0000-0000-0000E14D0000}"/>
    <cellStyle name="Ausgabe 2 4 4 2 2 4 2" xfId="26962" xr:uid="{00000000-0005-0000-0000-0000E24D0000}"/>
    <cellStyle name="Ausgabe 2 4 4 2 2 4 2 2" xfId="41277" xr:uid="{00000000-0005-0000-0000-0000E34D0000}"/>
    <cellStyle name="Ausgabe 2 4 4 2 2 4 3" xfId="34140" xr:uid="{00000000-0005-0000-0000-0000E44D0000}"/>
    <cellStyle name="Ausgabe 2 4 4 2 2 5" xfId="21040" xr:uid="{00000000-0005-0000-0000-0000E54D0000}"/>
    <cellStyle name="Ausgabe 2 4 4 2 2 5 2" xfId="35355" xr:uid="{00000000-0005-0000-0000-0000E64D0000}"/>
    <cellStyle name="Ausgabe 2 4 4 2 2 6" xfId="28177" xr:uid="{00000000-0005-0000-0000-0000E74D0000}"/>
    <cellStyle name="Ausgabe 2 4 4 2 3" xfId="15665" xr:uid="{00000000-0005-0000-0000-0000E84D0000}"/>
    <cellStyle name="Ausgabe 2 4 4 2 3 2" xfId="22824" xr:uid="{00000000-0005-0000-0000-0000E94D0000}"/>
    <cellStyle name="Ausgabe 2 4 4 2 3 2 2" xfId="37139" xr:uid="{00000000-0005-0000-0000-0000EA4D0000}"/>
    <cellStyle name="Ausgabe 2 4 4 2 3 3" xfId="29980" xr:uid="{00000000-0005-0000-0000-0000EB4D0000}"/>
    <cellStyle name="Ausgabe 2 4 4 2 4" xfId="18019" xr:uid="{00000000-0005-0000-0000-0000EC4D0000}"/>
    <cellStyle name="Ausgabe 2 4 4 2 4 2" xfId="25156" xr:uid="{00000000-0005-0000-0000-0000ED4D0000}"/>
    <cellStyle name="Ausgabe 2 4 4 2 4 2 2" xfId="39471" xr:uid="{00000000-0005-0000-0000-0000EE4D0000}"/>
    <cellStyle name="Ausgabe 2 4 4 2 4 3" xfId="32334" xr:uid="{00000000-0005-0000-0000-0000EF4D0000}"/>
    <cellStyle name="Ausgabe 2 4 5" xfId="1161" xr:uid="{00000000-0005-0000-0000-0000F04D0000}"/>
    <cellStyle name="Ausgabe 2 4 5 2" xfId="13297" xr:uid="{00000000-0005-0000-0000-0000F14D0000}"/>
    <cellStyle name="Ausgabe 2 4 5 2 2" xfId="13349" xr:uid="{00000000-0005-0000-0000-0000F24D0000}"/>
    <cellStyle name="Ausgabe 2 4 5 2 2 2" xfId="15718" xr:uid="{00000000-0005-0000-0000-0000F34D0000}"/>
    <cellStyle name="Ausgabe 2 4 5 2 2 2 2" xfId="22877" xr:uid="{00000000-0005-0000-0000-0000F44D0000}"/>
    <cellStyle name="Ausgabe 2 4 5 2 2 2 2 2" xfId="37192" xr:uid="{00000000-0005-0000-0000-0000F54D0000}"/>
    <cellStyle name="Ausgabe 2 4 5 2 2 2 3" xfId="30033" xr:uid="{00000000-0005-0000-0000-0000F64D0000}"/>
    <cellStyle name="Ausgabe 2 4 5 2 2 3" xfId="18072" xr:uid="{00000000-0005-0000-0000-0000F74D0000}"/>
    <cellStyle name="Ausgabe 2 4 5 2 2 3 2" xfId="25209" xr:uid="{00000000-0005-0000-0000-0000F84D0000}"/>
    <cellStyle name="Ausgabe 2 4 5 2 2 3 2 2" xfId="39524" xr:uid="{00000000-0005-0000-0000-0000F94D0000}"/>
    <cellStyle name="Ausgabe 2 4 5 2 2 3 3" xfId="32387" xr:uid="{00000000-0005-0000-0000-0000FA4D0000}"/>
    <cellStyle name="Ausgabe 2 4 5 2 2 4" xfId="19776" xr:uid="{00000000-0005-0000-0000-0000FB4D0000}"/>
    <cellStyle name="Ausgabe 2 4 5 2 2 4 2" xfId="26913" xr:uid="{00000000-0005-0000-0000-0000FC4D0000}"/>
    <cellStyle name="Ausgabe 2 4 5 2 2 4 2 2" xfId="41228" xr:uid="{00000000-0005-0000-0000-0000FD4D0000}"/>
    <cellStyle name="Ausgabe 2 4 5 2 2 4 3" xfId="34091" xr:uid="{00000000-0005-0000-0000-0000FE4D0000}"/>
    <cellStyle name="Ausgabe 2 4 5 2 2 5" xfId="20991" xr:uid="{00000000-0005-0000-0000-0000FF4D0000}"/>
    <cellStyle name="Ausgabe 2 4 5 2 2 5 2" xfId="35306" xr:uid="{00000000-0005-0000-0000-0000004E0000}"/>
    <cellStyle name="Ausgabe 2 4 5 2 2 6" xfId="28128" xr:uid="{00000000-0005-0000-0000-0000014E0000}"/>
    <cellStyle name="Ausgabe 2 4 5 2 3" xfId="15666" xr:uid="{00000000-0005-0000-0000-0000024E0000}"/>
    <cellStyle name="Ausgabe 2 4 5 2 3 2" xfId="22825" xr:uid="{00000000-0005-0000-0000-0000034E0000}"/>
    <cellStyle name="Ausgabe 2 4 5 2 3 2 2" xfId="37140" xr:uid="{00000000-0005-0000-0000-0000044E0000}"/>
    <cellStyle name="Ausgabe 2 4 5 2 3 3" xfId="29981" xr:uid="{00000000-0005-0000-0000-0000054E0000}"/>
    <cellStyle name="Ausgabe 2 4 5 2 4" xfId="18020" xr:uid="{00000000-0005-0000-0000-0000064E0000}"/>
    <cellStyle name="Ausgabe 2 4 5 2 4 2" xfId="25157" xr:uid="{00000000-0005-0000-0000-0000074E0000}"/>
    <cellStyle name="Ausgabe 2 4 5 2 4 2 2" xfId="39472" xr:uid="{00000000-0005-0000-0000-0000084E0000}"/>
    <cellStyle name="Ausgabe 2 4 5 2 4 3" xfId="32335" xr:uid="{00000000-0005-0000-0000-0000094E0000}"/>
    <cellStyle name="Ausgabe 2 4 6" xfId="10735" xr:uid="{00000000-0005-0000-0000-00000A4E0000}"/>
    <cellStyle name="Ausgabe 2 4 7" xfId="11020" xr:uid="{00000000-0005-0000-0000-00000B4E0000}"/>
    <cellStyle name="Ausgabe 2 4 8" xfId="13293" xr:uid="{00000000-0005-0000-0000-00000C4E0000}"/>
    <cellStyle name="Ausgabe 2 4 8 2" xfId="14490" xr:uid="{00000000-0005-0000-0000-00000D4E0000}"/>
    <cellStyle name="Ausgabe 2 4 8 2 2" xfId="16859" xr:uid="{00000000-0005-0000-0000-00000E4E0000}"/>
    <cellStyle name="Ausgabe 2 4 8 2 2 2" xfId="24018" xr:uid="{00000000-0005-0000-0000-00000F4E0000}"/>
    <cellStyle name="Ausgabe 2 4 8 2 2 2 2" xfId="38333" xr:uid="{00000000-0005-0000-0000-0000104E0000}"/>
    <cellStyle name="Ausgabe 2 4 8 2 2 3" xfId="31174" xr:uid="{00000000-0005-0000-0000-0000114E0000}"/>
    <cellStyle name="Ausgabe 2 4 8 2 3" xfId="19213" xr:uid="{00000000-0005-0000-0000-0000124E0000}"/>
    <cellStyle name="Ausgabe 2 4 8 2 3 2" xfId="26350" xr:uid="{00000000-0005-0000-0000-0000134E0000}"/>
    <cellStyle name="Ausgabe 2 4 8 2 3 2 2" xfId="40665" xr:uid="{00000000-0005-0000-0000-0000144E0000}"/>
    <cellStyle name="Ausgabe 2 4 8 2 3 3" xfId="33528" xr:uid="{00000000-0005-0000-0000-0000154E0000}"/>
    <cellStyle name="Ausgabe 2 4 8 2 4" xfId="20520" xr:uid="{00000000-0005-0000-0000-0000164E0000}"/>
    <cellStyle name="Ausgabe 2 4 8 2 4 2" xfId="27657" xr:uid="{00000000-0005-0000-0000-0000174E0000}"/>
    <cellStyle name="Ausgabe 2 4 8 2 4 2 2" xfId="41972" xr:uid="{00000000-0005-0000-0000-0000184E0000}"/>
    <cellStyle name="Ausgabe 2 4 8 2 4 3" xfId="34835" xr:uid="{00000000-0005-0000-0000-0000194E0000}"/>
    <cellStyle name="Ausgabe 2 4 8 2 5" xfId="21735" xr:uid="{00000000-0005-0000-0000-00001A4E0000}"/>
    <cellStyle name="Ausgabe 2 4 8 2 5 2" xfId="36050" xr:uid="{00000000-0005-0000-0000-00001B4E0000}"/>
    <cellStyle name="Ausgabe 2 4 8 2 6" xfId="28872" xr:uid="{00000000-0005-0000-0000-00001C4E0000}"/>
    <cellStyle name="Ausgabe 2 4 8 3" xfId="15662" xr:uid="{00000000-0005-0000-0000-00001D4E0000}"/>
    <cellStyle name="Ausgabe 2 4 8 3 2" xfId="22821" xr:uid="{00000000-0005-0000-0000-00001E4E0000}"/>
    <cellStyle name="Ausgabe 2 4 8 3 2 2" xfId="37136" xr:uid="{00000000-0005-0000-0000-00001F4E0000}"/>
    <cellStyle name="Ausgabe 2 4 8 3 3" xfId="29977" xr:uid="{00000000-0005-0000-0000-0000204E0000}"/>
    <cellStyle name="Ausgabe 2 4 8 4" xfId="18016" xr:uid="{00000000-0005-0000-0000-0000214E0000}"/>
    <cellStyle name="Ausgabe 2 4 8 4 2" xfId="25153" xr:uid="{00000000-0005-0000-0000-0000224E0000}"/>
    <cellStyle name="Ausgabe 2 4 8 4 2 2" xfId="39468" xr:uid="{00000000-0005-0000-0000-0000234E0000}"/>
    <cellStyle name="Ausgabe 2 4 8 4 3" xfId="32331" xr:uid="{00000000-0005-0000-0000-0000244E0000}"/>
    <cellStyle name="Ausgabe 2 5" xfId="1162" xr:uid="{00000000-0005-0000-0000-0000254E0000}"/>
    <cellStyle name="Ausgabe 2 5 2" xfId="7495" xr:uid="{00000000-0005-0000-0000-0000264E0000}"/>
    <cellStyle name="Ausgabe 2 5 3" xfId="11021" xr:uid="{00000000-0005-0000-0000-0000274E0000}"/>
    <cellStyle name="Ausgabe 2 5 4" xfId="13298" xr:uid="{00000000-0005-0000-0000-0000284E0000}"/>
    <cellStyle name="Ausgabe 2 5 4 2" xfId="14288" xr:uid="{00000000-0005-0000-0000-0000294E0000}"/>
    <cellStyle name="Ausgabe 2 5 4 2 2" xfId="16657" xr:uid="{00000000-0005-0000-0000-00002A4E0000}"/>
    <cellStyle name="Ausgabe 2 5 4 2 2 2" xfId="23816" xr:uid="{00000000-0005-0000-0000-00002B4E0000}"/>
    <cellStyle name="Ausgabe 2 5 4 2 2 2 2" xfId="38131" xr:uid="{00000000-0005-0000-0000-00002C4E0000}"/>
    <cellStyle name="Ausgabe 2 5 4 2 2 3" xfId="30972" xr:uid="{00000000-0005-0000-0000-00002D4E0000}"/>
    <cellStyle name="Ausgabe 2 5 4 2 3" xfId="19011" xr:uid="{00000000-0005-0000-0000-00002E4E0000}"/>
    <cellStyle name="Ausgabe 2 5 4 2 3 2" xfId="26148" xr:uid="{00000000-0005-0000-0000-00002F4E0000}"/>
    <cellStyle name="Ausgabe 2 5 4 2 3 2 2" xfId="40463" xr:uid="{00000000-0005-0000-0000-0000304E0000}"/>
    <cellStyle name="Ausgabe 2 5 4 2 3 3" xfId="33326" xr:uid="{00000000-0005-0000-0000-0000314E0000}"/>
    <cellStyle name="Ausgabe 2 5 4 2 4" xfId="20344" xr:uid="{00000000-0005-0000-0000-0000324E0000}"/>
    <cellStyle name="Ausgabe 2 5 4 2 4 2" xfId="27481" xr:uid="{00000000-0005-0000-0000-0000334E0000}"/>
    <cellStyle name="Ausgabe 2 5 4 2 4 2 2" xfId="41796" xr:uid="{00000000-0005-0000-0000-0000344E0000}"/>
    <cellStyle name="Ausgabe 2 5 4 2 4 3" xfId="34659" xr:uid="{00000000-0005-0000-0000-0000354E0000}"/>
    <cellStyle name="Ausgabe 2 5 4 2 5" xfId="21559" xr:uid="{00000000-0005-0000-0000-0000364E0000}"/>
    <cellStyle name="Ausgabe 2 5 4 2 5 2" xfId="35874" xr:uid="{00000000-0005-0000-0000-0000374E0000}"/>
    <cellStyle name="Ausgabe 2 5 4 2 6" xfId="28696" xr:uid="{00000000-0005-0000-0000-0000384E0000}"/>
    <cellStyle name="Ausgabe 2 5 4 3" xfId="15667" xr:uid="{00000000-0005-0000-0000-0000394E0000}"/>
    <cellStyle name="Ausgabe 2 5 4 3 2" xfId="22826" xr:uid="{00000000-0005-0000-0000-00003A4E0000}"/>
    <cellStyle name="Ausgabe 2 5 4 3 2 2" xfId="37141" xr:uid="{00000000-0005-0000-0000-00003B4E0000}"/>
    <cellStyle name="Ausgabe 2 5 4 3 3" xfId="29982" xr:uid="{00000000-0005-0000-0000-00003C4E0000}"/>
    <cellStyle name="Ausgabe 2 5 4 4" xfId="18021" xr:uid="{00000000-0005-0000-0000-00003D4E0000}"/>
    <cellStyle name="Ausgabe 2 5 4 4 2" xfId="25158" xr:uid="{00000000-0005-0000-0000-00003E4E0000}"/>
    <cellStyle name="Ausgabe 2 5 4 4 2 2" xfId="39473" xr:uid="{00000000-0005-0000-0000-00003F4E0000}"/>
    <cellStyle name="Ausgabe 2 5 4 4 3" xfId="32336" xr:uid="{00000000-0005-0000-0000-0000404E0000}"/>
    <cellStyle name="Ausgabe 2 6" xfId="1163" xr:uid="{00000000-0005-0000-0000-0000414E0000}"/>
    <cellStyle name="Ausgabe 2 6 2" xfId="7496" xr:uid="{00000000-0005-0000-0000-0000424E0000}"/>
    <cellStyle name="Ausgabe 2 6 2 2" xfId="14021" xr:uid="{00000000-0005-0000-0000-0000434E0000}"/>
    <cellStyle name="Ausgabe 2 6 2 2 2" xfId="14921" xr:uid="{00000000-0005-0000-0000-0000444E0000}"/>
    <cellStyle name="Ausgabe 2 6 2 2 2 2" xfId="17278" xr:uid="{00000000-0005-0000-0000-0000454E0000}"/>
    <cellStyle name="Ausgabe 2 6 2 2 2 2 2" xfId="24415" xr:uid="{00000000-0005-0000-0000-0000464E0000}"/>
    <cellStyle name="Ausgabe 2 6 2 2 2 2 2 2" xfId="38730" xr:uid="{00000000-0005-0000-0000-0000474E0000}"/>
    <cellStyle name="Ausgabe 2 6 2 2 2 2 3" xfId="31593" xr:uid="{00000000-0005-0000-0000-0000484E0000}"/>
    <cellStyle name="Ausgabe 2 6 2 2 2 3" xfId="19632" xr:uid="{00000000-0005-0000-0000-0000494E0000}"/>
    <cellStyle name="Ausgabe 2 6 2 2 2 3 2" xfId="26769" xr:uid="{00000000-0005-0000-0000-00004A4E0000}"/>
    <cellStyle name="Ausgabe 2 6 2 2 2 3 2 2" xfId="41084" xr:uid="{00000000-0005-0000-0000-00004B4E0000}"/>
    <cellStyle name="Ausgabe 2 6 2 2 2 3 3" xfId="33947" xr:uid="{00000000-0005-0000-0000-00004C4E0000}"/>
    <cellStyle name="Ausgabe 2 6 2 2 2 4" xfId="20908" xr:uid="{00000000-0005-0000-0000-00004D4E0000}"/>
    <cellStyle name="Ausgabe 2 6 2 2 2 4 2" xfId="28045" xr:uid="{00000000-0005-0000-0000-00004E4E0000}"/>
    <cellStyle name="Ausgabe 2 6 2 2 2 4 2 2" xfId="42360" xr:uid="{00000000-0005-0000-0000-00004F4E0000}"/>
    <cellStyle name="Ausgabe 2 6 2 2 2 4 3" xfId="35223" xr:uid="{00000000-0005-0000-0000-0000504E0000}"/>
    <cellStyle name="Ausgabe 2 6 2 2 2 5" xfId="22084" xr:uid="{00000000-0005-0000-0000-0000514E0000}"/>
    <cellStyle name="Ausgabe 2 6 2 2 2 5 2" xfId="36399" xr:uid="{00000000-0005-0000-0000-0000524E0000}"/>
    <cellStyle name="Ausgabe 2 6 2 2 2 6" xfId="29240" xr:uid="{00000000-0005-0000-0000-0000534E0000}"/>
    <cellStyle name="Ausgabe 2 6 2 2 3" xfId="16390" xr:uid="{00000000-0005-0000-0000-0000544E0000}"/>
    <cellStyle name="Ausgabe 2 6 2 2 3 2" xfId="23549" xr:uid="{00000000-0005-0000-0000-0000554E0000}"/>
    <cellStyle name="Ausgabe 2 6 2 2 3 2 2" xfId="37864" xr:uid="{00000000-0005-0000-0000-0000564E0000}"/>
    <cellStyle name="Ausgabe 2 6 2 2 3 3" xfId="30705" xr:uid="{00000000-0005-0000-0000-0000574E0000}"/>
    <cellStyle name="Ausgabe 2 6 2 2 4" xfId="18744" xr:uid="{00000000-0005-0000-0000-0000584E0000}"/>
    <cellStyle name="Ausgabe 2 6 2 2 4 2" xfId="25881" xr:uid="{00000000-0005-0000-0000-0000594E0000}"/>
    <cellStyle name="Ausgabe 2 6 2 2 4 2 2" xfId="40196" xr:uid="{00000000-0005-0000-0000-00005A4E0000}"/>
    <cellStyle name="Ausgabe 2 6 2 2 4 3" xfId="33059" xr:uid="{00000000-0005-0000-0000-00005B4E0000}"/>
    <cellStyle name="Ausgabe 2 6 3" xfId="13299" xr:uid="{00000000-0005-0000-0000-00005C4E0000}"/>
    <cellStyle name="Ausgabe 2 6 3 2" xfId="13399" xr:uid="{00000000-0005-0000-0000-00005D4E0000}"/>
    <cellStyle name="Ausgabe 2 6 3 2 2" xfId="15768" xr:uid="{00000000-0005-0000-0000-00005E4E0000}"/>
    <cellStyle name="Ausgabe 2 6 3 2 2 2" xfId="22927" xr:uid="{00000000-0005-0000-0000-00005F4E0000}"/>
    <cellStyle name="Ausgabe 2 6 3 2 2 2 2" xfId="37242" xr:uid="{00000000-0005-0000-0000-0000604E0000}"/>
    <cellStyle name="Ausgabe 2 6 3 2 2 3" xfId="30083" xr:uid="{00000000-0005-0000-0000-0000614E0000}"/>
    <cellStyle name="Ausgabe 2 6 3 2 3" xfId="18122" xr:uid="{00000000-0005-0000-0000-0000624E0000}"/>
    <cellStyle name="Ausgabe 2 6 3 2 3 2" xfId="25259" xr:uid="{00000000-0005-0000-0000-0000634E0000}"/>
    <cellStyle name="Ausgabe 2 6 3 2 3 2 2" xfId="39574" xr:uid="{00000000-0005-0000-0000-0000644E0000}"/>
    <cellStyle name="Ausgabe 2 6 3 2 3 3" xfId="32437" xr:uid="{00000000-0005-0000-0000-0000654E0000}"/>
    <cellStyle name="Ausgabe 2 6 3 2 4" xfId="19826" xr:uid="{00000000-0005-0000-0000-0000664E0000}"/>
    <cellStyle name="Ausgabe 2 6 3 2 4 2" xfId="26963" xr:uid="{00000000-0005-0000-0000-0000674E0000}"/>
    <cellStyle name="Ausgabe 2 6 3 2 4 2 2" xfId="41278" xr:uid="{00000000-0005-0000-0000-0000684E0000}"/>
    <cellStyle name="Ausgabe 2 6 3 2 4 3" xfId="34141" xr:uid="{00000000-0005-0000-0000-0000694E0000}"/>
    <cellStyle name="Ausgabe 2 6 3 2 5" xfId="21041" xr:uid="{00000000-0005-0000-0000-00006A4E0000}"/>
    <cellStyle name="Ausgabe 2 6 3 2 5 2" xfId="35356" xr:uid="{00000000-0005-0000-0000-00006B4E0000}"/>
    <cellStyle name="Ausgabe 2 6 3 2 6" xfId="28178" xr:uid="{00000000-0005-0000-0000-00006C4E0000}"/>
    <cellStyle name="Ausgabe 2 6 3 3" xfId="15668" xr:uid="{00000000-0005-0000-0000-00006D4E0000}"/>
    <cellStyle name="Ausgabe 2 6 3 3 2" xfId="22827" xr:uid="{00000000-0005-0000-0000-00006E4E0000}"/>
    <cellStyle name="Ausgabe 2 6 3 3 2 2" xfId="37142" xr:uid="{00000000-0005-0000-0000-00006F4E0000}"/>
    <cellStyle name="Ausgabe 2 6 3 3 3" xfId="29983" xr:uid="{00000000-0005-0000-0000-0000704E0000}"/>
    <cellStyle name="Ausgabe 2 6 3 4" xfId="18022" xr:uid="{00000000-0005-0000-0000-0000714E0000}"/>
    <cellStyle name="Ausgabe 2 6 3 4 2" xfId="25159" xr:uid="{00000000-0005-0000-0000-0000724E0000}"/>
    <cellStyle name="Ausgabe 2 6 3 4 2 2" xfId="39474" xr:uid="{00000000-0005-0000-0000-0000734E0000}"/>
    <cellStyle name="Ausgabe 2 6 3 4 3" xfId="32337" xr:uid="{00000000-0005-0000-0000-0000744E0000}"/>
    <cellStyle name="Ausgabe 2 7" xfId="1164" xr:uid="{00000000-0005-0000-0000-0000754E0000}"/>
    <cellStyle name="Ausgabe 2 7 2" xfId="7497" xr:uid="{00000000-0005-0000-0000-0000764E0000}"/>
    <cellStyle name="Ausgabe 2 7 2 2" xfId="14022" xr:uid="{00000000-0005-0000-0000-0000774E0000}"/>
    <cellStyle name="Ausgabe 2 7 2 2 2" xfId="14922" xr:uid="{00000000-0005-0000-0000-0000784E0000}"/>
    <cellStyle name="Ausgabe 2 7 2 2 2 2" xfId="17279" xr:uid="{00000000-0005-0000-0000-0000794E0000}"/>
    <cellStyle name="Ausgabe 2 7 2 2 2 2 2" xfId="24416" xr:uid="{00000000-0005-0000-0000-00007A4E0000}"/>
    <cellStyle name="Ausgabe 2 7 2 2 2 2 2 2" xfId="38731" xr:uid="{00000000-0005-0000-0000-00007B4E0000}"/>
    <cellStyle name="Ausgabe 2 7 2 2 2 2 3" xfId="31594" xr:uid="{00000000-0005-0000-0000-00007C4E0000}"/>
    <cellStyle name="Ausgabe 2 7 2 2 2 3" xfId="19633" xr:uid="{00000000-0005-0000-0000-00007D4E0000}"/>
    <cellStyle name="Ausgabe 2 7 2 2 2 3 2" xfId="26770" xr:uid="{00000000-0005-0000-0000-00007E4E0000}"/>
    <cellStyle name="Ausgabe 2 7 2 2 2 3 2 2" xfId="41085" xr:uid="{00000000-0005-0000-0000-00007F4E0000}"/>
    <cellStyle name="Ausgabe 2 7 2 2 2 3 3" xfId="33948" xr:uid="{00000000-0005-0000-0000-0000804E0000}"/>
    <cellStyle name="Ausgabe 2 7 2 2 2 4" xfId="20909" xr:uid="{00000000-0005-0000-0000-0000814E0000}"/>
    <cellStyle name="Ausgabe 2 7 2 2 2 4 2" xfId="28046" xr:uid="{00000000-0005-0000-0000-0000824E0000}"/>
    <cellStyle name="Ausgabe 2 7 2 2 2 4 2 2" xfId="42361" xr:uid="{00000000-0005-0000-0000-0000834E0000}"/>
    <cellStyle name="Ausgabe 2 7 2 2 2 4 3" xfId="35224" xr:uid="{00000000-0005-0000-0000-0000844E0000}"/>
    <cellStyle name="Ausgabe 2 7 2 2 2 5" xfId="22085" xr:uid="{00000000-0005-0000-0000-0000854E0000}"/>
    <cellStyle name="Ausgabe 2 7 2 2 2 5 2" xfId="36400" xr:uid="{00000000-0005-0000-0000-0000864E0000}"/>
    <cellStyle name="Ausgabe 2 7 2 2 2 6" xfId="29241" xr:uid="{00000000-0005-0000-0000-0000874E0000}"/>
    <cellStyle name="Ausgabe 2 7 2 2 3" xfId="16391" xr:uid="{00000000-0005-0000-0000-0000884E0000}"/>
    <cellStyle name="Ausgabe 2 7 2 2 3 2" xfId="23550" xr:uid="{00000000-0005-0000-0000-0000894E0000}"/>
    <cellStyle name="Ausgabe 2 7 2 2 3 2 2" xfId="37865" xr:uid="{00000000-0005-0000-0000-00008A4E0000}"/>
    <cellStyle name="Ausgabe 2 7 2 2 3 3" xfId="30706" xr:uid="{00000000-0005-0000-0000-00008B4E0000}"/>
    <cellStyle name="Ausgabe 2 7 2 2 4" xfId="18745" xr:uid="{00000000-0005-0000-0000-00008C4E0000}"/>
    <cellStyle name="Ausgabe 2 7 2 2 4 2" xfId="25882" xr:uid="{00000000-0005-0000-0000-00008D4E0000}"/>
    <cellStyle name="Ausgabe 2 7 2 2 4 2 2" xfId="40197" xr:uid="{00000000-0005-0000-0000-00008E4E0000}"/>
    <cellStyle name="Ausgabe 2 7 2 2 4 3" xfId="33060" xr:uid="{00000000-0005-0000-0000-00008F4E0000}"/>
    <cellStyle name="Ausgabe 2 7 3" xfId="11022" xr:uid="{00000000-0005-0000-0000-0000904E0000}"/>
    <cellStyle name="Ausgabe 2 7 3 2" xfId="14443" xr:uid="{00000000-0005-0000-0000-0000914E0000}"/>
    <cellStyle name="Ausgabe 2 7 3 2 2" xfId="14970" xr:uid="{00000000-0005-0000-0000-0000924E0000}"/>
    <cellStyle name="Ausgabe 2 7 3 2 2 2" xfId="17327" xr:uid="{00000000-0005-0000-0000-0000934E0000}"/>
    <cellStyle name="Ausgabe 2 7 3 2 2 2 2" xfId="24464" xr:uid="{00000000-0005-0000-0000-0000944E0000}"/>
    <cellStyle name="Ausgabe 2 7 3 2 2 2 2 2" xfId="38779" xr:uid="{00000000-0005-0000-0000-0000954E0000}"/>
    <cellStyle name="Ausgabe 2 7 3 2 2 2 3" xfId="31642" xr:uid="{00000000-0005-0000-0000-0000964E0000}"/>
    <cellStyle name="Ausgabe 2 7 3 2 2 3" xfId="19681" xr:uid="{00000000-0005-0000-0000-0000974E0000}"/>
    <cellStyle name="Ausgabe 2 7 3 2 2 3 2" xfId="26818" xr:uid="{00000000-0005-0000-0000-0000984E0000}"/>
    <cellStyle name="Ausgabe 2 7 3 2 2 3 2 2" xfId="41133" xr:uid="{00000000-0005-0000-0000-0000994E0000}"/>
    <cellStyle name="Ausgabe 2 7 3 2 2 3 3" xfId="33996" xr:uid="{00000000-0005-0000-0000-00009A4E0000}"/>
    <cellStyle name="Ausgabe 2 7 3 2 2 4" xfId="20957" xr:uid="{00000000-0005-0000-0000-00009B4E0000}"/>
    <cellStyle name="Ausgabe 2 7 3 2 2 4 2" xfId="28094" xr:uid="{00000000-0005-0000-0000-00009C4E0000}"/>
    <cellStyle name="Ausgabe 2 7 3 2 2 4 2 2" xfId="42409" xr:uid="{00000000-0005-0000-0000-00009D4E0000}"/>
    <cellStyle name="Ausgabe 2 7 3 2 2 4 3" xfId="35272" xr:uid="{00000000-0005-0000-0000-00009E4E0000}"/>
    <cellStyle name="Ausgabe 2 7 3 2 2 5" xfId="22133" xr:uid="{00000000-0005-0000-0000-00009F4E0000}"/>
    <cellStyle name="Ausgabe 2 7 3 2 2 5 2" xfId="36448" xr:uid="{00000000-0005-0000-0000-0000A04E0000}"/>
    <cellStyle name="Ausgabe 2 7 3 2 2 6" xfId="29289" xr:uid="{00000000-0005-0000-0000-0000A14E0000}"/>
    <cellStyle name="Ausgabe 2 7 3 2 3" xfId="16812" xr:uid="{00000000-0005-0000-0000-0000A24E0000}"/>
    <cellStyle name="Ausgabe 2 7 3 2 3 2" xfId="23971" xr:uid="{00000000-0005-0000-0000-0000A34E0000}"/>
    <cellStyle name="Ausgabe 2 7 3 2 3 2 2" xfId="38286" xr:uid="{00000000-0005-0000-0000-0000A44E0000}"/>
    <cellStyle name="Ausgabe 2 7 3 2 3 3" xfId="31127" xr:uid="{00000000-0005-0000-0000-0000A54E0000}"/>
    <cellStyle name="Ausgabe 2 7 3 2 4" xfId="19166" xr:uid="{00000000-0005-0000-0000-0000A64E0000}"/>
    <cellStyle name="Ausgabe 2 7 3 2 4 2" xfId="26303" xr:uid="{00000000-0005-0000-0000-0000A74E0000}"/>
    <cellStyle name="Ausgabe 2 7 3 2 4 2 2" xfId="40618" xr:uid="{00000000-0005-0000-0000-0000A84E0000}"/>
    <cellStyle name="Ausgabe 2 7 3 2 4 3" xfId="33481" xr:uid="{00000000-0005-0000-0000-0000A94E0000}"/>
    <cellStyle name="Ausgabe 2 7 4" xfId="13300" xr:uid="{00000000-0005-0000-0000-0000AA4E0000}"/>
    <cellStyle name="Ausgabe 2 7 4 2" xfId="13668" xr:uid="{00000000-0005-0000-0000-0000AB4E0000}"/>
    <cellStyle name="Ausgabe 2 7 4 2 2" xfId="16037" xr:uid="{00000000-0005-0000-0000-0000AC4E0000}"/>
    <cellStyle name="Ausgabe 2 7 4 2 2 2" xfId="23196" xr:uid="{00000000-0005-0000-0000-0000AD4E0000}"/>
    <cellStyle name="Ausgabe 2 7 4 2 2 2 2" xfId="37511" xr:uid="{00000000-0005-0000-0000-0000AE4E0000}"/>
    <cellStyle name="Ausgabe 2 7 4 2 2 3" xfId="30352" xr:uid="{00000000-0005-0000-0000-0000AF4E0000}"/>
    <cellStyle name="Ausgabe 2 7 4 2 3" xfId="18391" xr:uid="{00000000-0005-0000-0000-0000B04E0000}"/>
    <cellStyle name="Ausgabe 2 7 4 2 3 2" xfId="25528" xr:uid="{00000000-0005-0000-0000-0000B14E0000}"/>
    <cellStyle name="Ausgabe 2 7 4 2 3 2 2" xfId="39843" xr:uid="{00000000-0005-0000-0000-0000B24E0000}"/>
    <cellStyle name="Ausgabe 2 7 4 2 3 3" xfId="32706" xr:uid="{00000000-0005-0000-0000-0000B34E0000}"/>
    <cellStyle name="Ausgabe 2 7 4 2 4" xfId="19917" xr:uid="{00000000-0005-0000-0000-0000B44E0000}"/>
    <cellStyle name="Ausgabe 2 7 4 2 4 2" xfId="27054" xr:uid="{00000000-0005-0000-0000-0000B54E0000}"/>
    <cellStyle name="Ausgabe 2 7 4 2 4 2 2" xfId="41369" xr:uid="{00000000-0005-0000-0000-0000B64E0000}"/>
    <cellStyle name="Ausgabe 2 7 4 2 4 3" xfId="34232" xr:uid="{00000000-0005-0000-0000-0000B74E0000}"/>
    <cellStyle name="Ausgabe 2 7 4 2 5" xfId="21132" xr:uid="{00000000-0005-0000-0000-0000B84E0000}"/>
    <cellStyle name="Ausgabe 2 7 4 2 5 2" xfId="35447" xr:uid="{00000000-0005-0000-0000-0000B94E0000}"/>
    <cellStyle name="Ausgabe 2 7 4 2 6" xfId="28269" xr:uid="{00000000-0005-0000-0000-0000BA4E0000}"/>
    <cellStyle name="Ausgabe 2 7 4 3" xfId="15669" xr:uid="{00000000-0005-0000-0000-0000BB4E0000}"/>
    <cellStyle name="Ausgabe 2 7 4 3 2" xfId="22828" xr:uid="{00000000-0005-0000-0000-0000BC4E0000}"/>
    <cellStyle name="Ausgabe 2 7 4 3 2 2" xfId="37143" xr:uid="{00000000-0005-0000-0000-0000BD4E0000}"/>
    <cellStyle name="Ausgabe 2 7 4 3 3" xfId="29984" xr:uid="{00000000-0005-0000-0000-0000BE4E0000}"/>
    <cellStyle name="Ausgabe 2 7 4 4" xfId="18023" xr:uid="{00000000-0005-0000-0000-0000BF4E0000}"/>
    <cellStyle name="Ausgabe 2 7 4 4 2" xfId="25160" xr:uid="{00000000-0005-0000-0000-0000C04E0000}"/>
    <cellStyle name="Ausgabe 2 7 4 4 2 2" xfId="39475" xr:uid="{00000000-0005-0000-0000-0000C14E0000}"/>
    <cellStyle name="Ausgabe 2 7 4 4 3" xfId="32338" xr:uid="{00000000-0005-0000-0000-0000C24E0000}"/>
    <cellStyle name="Ausgabe 2 8" xfId="1165" xr:uid="{00000000-0005-0000-0000-0000C34E0000}"/>
    <cellStyle name="Ausgabe 2 8 2" xfId="13301" xr:uid="{00000000-0005-0000-0000-0000C44E0000}"/>
    <cellStyle name="Ausgabe 2 8 2 2" xfId="14111" xr:uid="{00000000-0005-0000-0000-0000C54E0000}"/>
    <cellStyle name="Ausgabe 2 8 2 2 2" xfId="16480" xr:uid="{00000000-0005-0000-0000-0000C64E0000}"/>
    <cellStyle name="Ausgabe 2 8 2 2 2 2" xfId="23639" xr:uid="{00000000-0005-0000-0000-0000C74E0000}"/>
    <cellStyle name="Ausgabe 2 8 2 2 2 2 2" xfId="37954" xr:uid="{00000000-0005-0000-0000-0000C84E0000}"/>
    <cellStyle name="Ausgabe 2 8 2 2 2 3" xfId="30795" xr:uid="{00000000-0005-0000-0000-0000C94E0000}"/>
    <cellStyle name="Ausgabe 2 8 2 2 3" xfId="18834" xr:uid="{00000000-0005-0000-0000-0000CA4E0000}"/>
    <cellStyle name="Ausgabe 2 8 2 2 3 2" xfId="25971" xr:uid="{00000000-0005-0000-0000-0000CB4E0000}"/>
    <cellStyle name="Ausgabe 2 8 2 2 3 2 2" xfId="40286" xr:uid="{00000000-0005-0000-0000-0000CC4E0000}"/>
    <cellStyle name="Ausgabe 2 8 2 2 3 3" xfId="33149" xr:uid="{00000000-0005-0000-0000-0000CD4E0000}"/>
    <cellStyle name="Ausgabe 2 8 2 2 4" xfId="20171" xr:uid="{00000000-0005-0000-0000-0000CE4E0000}"/>
    <cellStyle name="Ausgabe 2 8 2 2 4 2" xfId="27308" xr:uid="{00000000-0005-0000-0000-0000CF4E0000}"/>
    <cellStyle name="Ausgabe 2 8 2 2 4 2 2" xfId="41623" xr:uid="{00000000-0005-0000-0000-0000D04E0000}"/>
    <cellStyle name="Ausgabe 2 8 2 2 4 3" xfId="34486" xr:uid="{00000000-0005-0000-0000-0000D14E0000}"/>
    <cellStyle name="Ausgabe 2 8 2 2 5" xfId="21386" xr:uid="{00000000-0005-0000-0000-0000D24E0000}"/>
    <cellStyle name="Ausgabe 2 8 2 2 5 2" xfId="35701" xr:uid="{00000000-0005-0000-0000-0000D34E0000}"/>
    <cellStyle name="Ausgabe 2 8 2 2 6" xfId="28523" xr:uid="{00000000-0005-0000-0000-0000D44E0000}"/>
    <cellStyle name="Ausgabe 2 8 2 3" xfId="15670" xr:uid="{00000000-0005-0000-0000-0000D54E0000}"/>
    <cellStyle name="Ausgabe 2 8 2 3 2" xfId="22829" xr:uid="{00000000-0005-0000-0000-0000D64E0000}"/>
    <cellStyle name="Ausgabe 2 8 2 3 2 2" xfId="37144" xr:uid="{00000000-0005-0000-0000-0000D74E0000}"/>
    <cellStyle name="Ausgabe 2 8 2 3 3" xfId="29985" xr:uid="{00000000-0005-0000-0000-0000D84E0000}"/>
    <cellStyle name="Ausgabe 2 8 2 4" xfId="18024" xr:uid="{00000000-0005-0000-0000-0000D94E0000}"/>
    <cellStyle name="Ausgabe 2 8 2 4 2" xfId="25161" xr:uid="{00000000-0005-0000-0000-0000DA4E0000}"/>
    <cellStyle name="Ausgabe 2 8 2 4 2 2" xfId="39476" xr:uid="{00000000-0005-0000-0000-0000DB4E0000}"/>
    <cellStyle name="Ausgabe 2 8 2 4 3" xfId="32339" xr:uid="{00000000-0005-0000-0000-0000DC4E0000}"/>
    <cellStyle name="Ausgabe 2 9" xfId="2953" xr:uid="{00000000-0005-0000-0000-0000DD4E0000}"/>
    <cellStyle name="Ausgabe 2 9 2" xfId="11749" xr:uid="{00000000-0005-0000-0000-0000DE4E0000}"/>
    <cellStyle name="Ausgabe 2 9 2 2" xfId="13889" xr:uid="{00000000-0005-0000-0000-0000DF4E0000}"/>
    <cellStyle name="Ausgabe 2 9 2 2 2" xfId="14104" xr:uid="{00000000-0005-0000-0000-0000E04E0000}"/>
    <cellStyle name="Ausgabe 2 9 2 2 2 2" xfId="16473" xr:uid="{00000000-0005-0000-0000-0000E14E0000}"/>
    <cellStyle name="Ausgabe 2 9 2 2 2 2 2" xfId="23632" xr:uid="{00000000-0005-0000-0000-0000E24E0000}"/>
    <cellStyle name="Ausgabe 2 9 2 2 2 2 2 2" xfId="37947" xr:uid="{00000000-0005-0000-0000-0000E34E0000}"/>
    <cellStyle name="Ausgabe 2 9 2 2 2 2 3" xfId="30788" xr:uid="{00000000-0005-0000-0000-0000E44E0000}"/>
    <cellStyle name="Ausgabe 2 9 2 2 2 3" xfId="18827" xr:uid="{00000000-0005-0000-0000-0000E54E0000}"/>
    <cellStyle name="Ausgabe 2 9 2 2 2 3 2" xfId="25964" xr:uid="{00000000-0005-0000-0000-0000E64E0000}"/>
    <cellStyle name="Ausgabe 2 9 2 2 2 3 2 2" xfId="40279" xr:uid="{00000000-0005-0000-0000-0000E74E0000}"/>
    <cellStyle name="Ausgabe 2 9 2 2 2 3 3" xfId="33142" xr:uid="{00000000-0005-0000-0000-0000E84E0000}"/>
    <cellStyle name="Ausgabe 2 9 2 2 2 4" xfId="20164" xr:uid="{00000000-0005-0000-0000-0000E94E0000}"/>
    <cellStyle name="Ausgabe 2 9 2 2 2 4 2" xfId="27301" xr:uid="{00000000-0005-0000-0000-0000EA4E0000}"/>
    <cellStyle name="Ausgabe 2 9 2 2 2 4 2 2" xfId="41616" xr:uid="{00000000-0005-0000-0000-0000EB4E0000}"/>
    <cellStyle name="Ausgabe 2 9 2 2 2 4 3" xfId="34479" xr:uid="{00000000-0005-0000-0000-0000EC4E0000}"/>
    <cellStyle name="Ausgabe 2 9 2 2 2 5" xfId="21379" xr:uid="{00000000-0005-0000-0000-0000ED4E0000}"/>
    <cellStyle name="Ausgabe 2 9 2 2 2 5 2" xfId="35694" xr:uid="{00000000-0005-0000-0000-0000EE4E0000}"/>
    <cellStyle name="Ausgabe 2 9 2 2 2 6" xfId="28516" xr:uid="{00000000-0005-0000-0000-0000EF4E0000}"/>
    <cellStyle name="Ausgabe 2 9 2 2 3" xfId="16258" xr:uid="{00000000-0005-0000-0000-0000F04E0000}"/>
    <cellStyle name="Ausgabe 2 9 2 2 3 2" xfId="23417" xr:uid="{00000000-0005-0000-0000-0000F14E0000}"/>
    <cellStyle name="Ausgabe 2 9 2 2 3 2 2" xfId="37732" xr:uid="{00000000-0005-0000-0000-0000F24E0000}"/>
    <cellStyle name="Ausgabe 2 9 2 2 3 3" xfId="30573" xr:uid="{00000000-0005-0000-0000-0000F34E0000}"/>
    <cellStyle name="Ausgabe 2 9 2 2 4" xfId="18612" xr:uid="{00000000-0005-0000-0000-0000F44E0000}"/>
    <cellStyle name="Ausgabe 2 9 2 2 4 2" xfId="25749" xr:uid="{00000000-0005-0000-0000-0000F54E0000}"/>
    <cellStyle name="Ausgabe 2 9 2 2 4 2 2" xfId="40064" xr:uid="{00000000-0005-0000-0000-0000F64E0000}"/>
    <cellStyle name="Ausgabe 2 9 2 2 4 3" xfId="32927" xr:uid="{00000000-0005-0000-0000-0000F74E0000}"/>
    <cellStyle name="Ausgabe 2 9 3" xfId="11411" xr:uid="{00000000-0005-0000-0000-0000F84E0000}"/>
    <cellStyle name="Ausgabe 3" xfId="1166" xr:uid="{00000000-0005-0000-0000-0000F94E0000}"/>
    <cellStyle name="Ausgabe 3 2" xfId="1167" xr:uid="{00000000-0005-0000-0000-0000FA4E0000}"/>
    <cellStyle name="Ausgabe 3 2 2" xfId="7499" xr:uid="{00000000-0005-0000-0000-0000FB4E0000}"/>
    <cellStyle name="Ausgabe 3 2 3" xfId="9068" xr:uid="{00000000-0005-0000-0000-0000FC4E0000}"/>
    <cellStyle name="Ausgabe 3 2 4" xfId="13303" xr:uid="{00000000-0005-0000-0000-0000FD4E0000}"/>
    <cellStyle name="Ausgabe 3 2 4 2" xfId="13362" xr:uid="{00000000-0005-0000-0000-0000FE4E0000}"/>
    <cellStyle name="Ausgabe 3 2 4 2 2" xfId="15731" xr:uid="{00000000-0005-0000-0000-0000FF4E0000}"/>
    <cellStyle name="Ausgabe 3 2 4 2 2 2" xfId="22890" xr:uid="{00000000-0005-0000-0000-0000004F0000}"/>
    <cellStyle name="Ausgabe 3 2 4 2 2 2 2" xfId="37205" xr:uid="{00000000-0005-0000-0000-0000014F0000}"/>
    <cellStyle name="Ausgabe 3 2 4 2 2 3" xfId="30046" xr:uid="{00000000-0005-0000-0000-0000024F0000}"/>
    <cellStyle name="Ausgabe 3 2 4 2 3" xfId="18085" xr:uid="{00000000-0005-0000-0000-0000034F0000}"/>
    <cellStyle name="Ausgabe 3 2 4 2 3 2" xfId="25222" xr:uid="{00000000-0005-0000-0000-0000044F0000}"/>
    <cellStyle name="Ausgabe 3 2 4 2 3 2 2" xfId="39537" xr:uid="{00000000-0005-0000-0000-0000054F0000}"/>
    <cellStyle name="Ausgabe 3 2 4 2 3 3" xfId="32400" xr:uid="{00000000-0005-0000-0000-0000064F0000}"/>
    <cellStyle name="Ausgabe 3 2 4 2 4" xfId="19789" xr:uid="{00000000-0005-0000-0000-0000074F0000}"/>
    <cellStyle name="Ausgabe 3 2 4 2 4 2" xfId="26926" xr:uid="{00000000-0005-0000-0000-0000084F0000}"/>
    <cellStyle name="Ausgabe 3 2 4 2 4 2 2" xfId="41241" xr:uid="{00000000-0005-0000-0000-0000094F0000}"/>
    <cellStyle name="Ausgabe 3 2 4 2 4 3" xfId="34104" xr:uid="{00000000-0005-0000-0000-00000A4F0000}"/>
    <cellStyle name="Ausgabe 3 2 4 2 5" xfId="21004" xr:uid="{00000000-0005-0000-0000-00000B4F0000}"/>
    <cellStyle name="Ausgabe 3 2 4 2 5 2" xfId="35319" xr:uid="{00000000-0005-0000-0000-00000C4F0000}"/>
    <cellStyle name="Ausgabe 3 2 4 2 6" xfId="28141" xr:uid="{00000000-0005-0000-0000-00000D4F0000}"/>
    <cellStyle name="Ausgabe 3 2 4 3" xfId="15672" xr:uid="{00000000-0005-0000-0000-00000E4F0000}"/>
    <cellStyle name="Ausgabe 3 2 4 3 2" xfId="22831" xr:uid="{00000000-0005-0000-0000-00000F4F0000}"/>
    <cellStyle name="Ausgabe 3 2 4 3 2 2" xfId="37146" xr:uid="{00000000-0005-0000-0000-0000104F0000}"/>
    <cellStyle name="Ausgabe 3 2 4 3 3" xfId="29987" xr:uid="{00000000-0005-0000-0000-0000114F0000}"/>
    <cellStyle name="Ausgabe 3 2 4 4" xfId="18026" xr:uid="{00000000-0005-0000-0000-0000124F0000}"/>
    <cellStyle name="Ausgabe 3 2 4 4 2" xfId="25163" xr:uid="{00000000-0005-0000-0000-0000134F0000}"/>
    <cellStyle name="Ausgabe 3 2 4 4 2 2" xfId="39478" xr:uid="{00000000-0005-0000-0000-0000144F0000}"/>
    <cellStyle name="Ausgabe 3 2 4 4 3" xfId="32341" xr:uid="{00000000-0005-0000-0000-0000154F0000}"/>
    <cellStyle name="Ausgabe 3 3" xfId="1168" xr:uid="{00000000-0005-0000-0000-0000164F0000}"/>
    <cellStyle name="Ausgabe 3 3 2" xfId="7500" xr:uid="{00000000-0005-0000-0000-0000174F0000}"/>
    <cellStyle name="Ausgabe 3 3 2 2" xfId="14023" xr:uid="{00000000-0005-0000-0000-0000184F0000}"/>
    <cellStyle name="Ausgabe 3 3 2 2 2" xfId="14923" xr:uid="{00000000-0005-0000-0000-0000194F0000}"/>
    <cellStyle name="Ausgabe 3 3 2 2 2 2" xfId="17280" xr:uid="{00000000-0005-0000-0000-00001A4F0000}"/>
    <cellStyle name="Ausgabe 3 3 2 2 2 2 2" xfId="24417" xr:uid="{00000000-0005-0000-0000-00001B4F0000}"/>
    <cellStyle name="Ausgabe 3 3 2 2 2 2 2 2" xfId="38732" xr:uid="{00000000-0005-0000-0000-00001C4F0000}"/>
    <cellStyle name="Ausgabe 3 3 2 2 2 2 3" xfId="31595" xr:uid="{00000000-0005-0000-0000-00001D4F0000}"/>
    <cellStyle name="Ausgabe 3 3 2 2 2 3" xfId="19634" xr:uid="{00000000-0005-0000-0000-00001E4F0000}"/>
    <cellStyle name="Ausgabe 3 3 2 2 2 3 2" xfId="26771" xr:uid="{00000000-0005-0000-0000-00001F4F0000}"/>
    <cellStyle name="Ausgabe 3 3 2 2 2 3 2 2" xfId="41086" xr:uid="{00000000-0005-0000-0000-0000204F0000}"/>
    <cellStyle name="Ausgabe 3 3 2 2 2 3 3" xfId="33949" xr:uid="{00000000-0005-0000-0000-0000214F0000}"/>
    <cellStyle name="Ausgabe 3 3 2 2 2 4" xfId="20910" xr:uid="{00000000-0005-0000-0000-0000224F0000}"/>
    <cellStyle name="Ausgabe 3 3 2 2 2 4 2" xfId="28047" xr:uid="{00000000-0005-0000-0000-0000234F0000}"/>
    <cellStyle name="Ausgabe 3 3 2 2 2 4 2 2" xfId="42362" xr:uid="{00000000-0005-0000-0000-0000244F0000}"/>
    <cellStyle name="Ausgabe 3 3 2 2 2 4 3" xfId="35225" xr:uid="{00000000-0005-0000-0000-0000254F0000}"/>
    <cellStyle name="Ausgabe 3 3 2 2 2 5" xfId="22086" xr:uid="{00000000-0005-0000-0000-0000264F0000}"/>
    <cellStyle name="Ausgabe 3 3 2 2 2 5 2" xfId="36401" xr:uid="{00000000-0005-0000-0000-0000274F0000}"/>
    <cellStyle name="Ausgabe 3 3 2 2 2 6" xfId="29242" xr:uid="{00000000-0005-0000-0000-0000284F0000}"/>
    <cellStyle name="Ausgabe 3 3 2 2 3" xfId="16392" xr:uid="{00000000-0005-0000-0000-0000294F0000}"/>
    <cellStyle name="Ausgabe 3 3 2 2 3 2" xfId="23551" xr:uid="{00000000-0005-0000-0000-00002A4F0000}"/>
    <cellStyle name="Ausgabe 3 3 2 2 3 2 2" xfId="37866" xr:uid="{00000000-0005-0000-0000-00002B4F0000}"/>
    <cellStyle name="Ausgabe 3 3 2 2 3 3" xfId="30707" xr:uid="{00000000-0005-0000-0000-00002C4F0000}"/>
    <cellStyle name="Ausgabe 3 3 2 2 4" xfId="18746" xr:uid="{00000000-0005-0000-0000-00002D4F0000}"/>
    <cellStyle name="Ausgabe 3 3 2 2 4 2" xfId="25883" xr:uid="{00000000-0005-0000-0000-00002E4F0000}"/>
    <cellStyle name="Ausgabe 3 3 2 2 4 2 2" xfId="40198" xr:uid="{00000000-0005-0000-0000-00002F4F0000}"/>
    <cellStyle name="Ausgabe 3 3 2 2 4 3" xfId="33061" xr:uid="{00000000-0005-0000-0000-0000304F0000}"/>
    <cellStyle name="Ausgabe 3 3 3" xfId="13304" xr:uid="{00000000-0005-0000-0000-0000314F0000}"/>
    <cellStyle name="Ausgabe 3 3 3 2" xfId="14289" xr:uid="{00000000-0005-0000-0000-0000324F0000}"/>
    <cellStyle name="Ausgabe 3 3 3 2 2" xfId="16658" xr:uid="{00000000-0005-0000-0000-0000334F0000}"/>
    <cellStyle name="Ausgabe 3 3 3 2 2 2" xfId="23817" xr:uid="{00000000-0005-0000-0000-0000344F0000}"/>
    <cellStyle name="Ausgabe 3 3 3 2 2 2 2" xfId="38132" xr:uid="{00000000-0005-0000-0000-0000354F0000}"/>
    <cellStyle name="Ausgabe 3 3 3 2 2 3" xfId="30973" xr:uid="{00000000-0005-0000-0000-0000364F0000}"/>
    <cellStyle name="Ausgabe 3 3 3 2 3" xfId="19012" xr:uid="{00000000-0005-0000-0000-0000374F0000}"/>
    <cellStyle name="Ausgabe 3 3 3 2 3 2" xfId="26149" xr:uid="{00000000-0005-0000-0000-0000384F0000}"/>
    <cellStyle name="Ausgabe 3 3 3 2 3 2 2" xfId="40464" xr:uid="{00000000-0005-0000-0000-0000394F0000}"/>
    <cellStyle name="Ausgabe 3 3 3 2 3 3" xfId="33327" xr:uid="{00000000-0005-0000-0000-00003A4F0000}"/>
    <cellStyle name="Ausgabe 3 3 3 2 4" xfId="20345" xr:uid="{00000000-0005-0000-0000-00003B4F0000}"/>
    <cellStyle name="Ausgabe 3 3 3 2 4 2" xfId="27482" xr:uid="{00000000-0005-0000-0000-00003C4F0000}"/>
    <cellStyle name="Ausgabe 3 3 3 2 4 2 2" xfId="41797" xr:uid="{00000000-0005-0000-0000-00003D4F0000}"/>
    <cellStyle name="Ausgabe 3 3 3 2 4 3" xfId="34660" xr:uid="{00000000-0005-0000-0000-00003E4F0000}"/>
    <cellStyle name="Ausgabe 3 3 3 2 5" xfId="21560" xr:uid="{00000000-0005-0000-0000-00003F4F0000}"/>
    <cellStyle name="Ausgabe 3 3 3 2 5 2" xfId="35875" xr:uid="{00000000-0005-0000-0000-0000404F0000}"/>
    <cellStyle name="Ausgabe 3 3 3 2 6" xfId="28697" xr:uid="{00000000-0005-0000-0000-0000414F0000}"/>
    <cellStyle name="Ausgabe 3 3 3 3" xfId="15673" xr:uid="{00000000-0005-0000-0000-0000424F0000}"/>
    <cellStyle name="Ausgabe 3 3 3 3 2" xfId="22832" xr:uid="{00000000-0005-0000-0000-0000434F0000}"/>
    <cellStyle name="Ausgabe 3 3 3 3 2 2" xfId="37147" xr:uid="{00000000-0005-0000-0000-0000444F0000}"/>
    <cellStyle name="Ausgabe 3 3 3 3 3" xfId="29988" xr:uid="{00000000-0005-0000-0000-0000454F0000}"/>
    <cellStyle name="Ausgabe 3 3 3 4" xfId="18027" xr:uid="{00000000-0005-0000-0000-0000464F0000}"/>
    <cellStyle name="Ausgabe 3 3 3 4 2" xfId="25164" xr:uid="{00000000-0005-0000-0000-0000474F0000}"/>
    <cellStyle name="Ausgabe 3 3 3 4 2 2" xfId="39479" xr:uid="{00000000-0005-0000-0000-0000484F0000}"/>
    <cellStyle name="Ausgabe 3 3 3 4 3" xfId="32342" xr:uid="{00000000-0005-0000-0000-0000494F0000}"/>
    <cellStyle name="Ausgabe 3 4" xfId="1169" xr:uid="{00000000-0005-0000-0000-00004A4F0000}"/>
    <cellStyle name="Ausgabe 3 4 2" xfId="13305" xr:uid="{00000000-0005-0000-0000-00004B4F0000}"/>
    <cellStyle name="Ausgabe 3 4 2 2" xfId="14664" xr:uid="{00000000-0005-0000-0000-00004C4F0000}"/>
    <cellStyle name="Ausgabe 3 4 2 2 2" xfId="17027" xr:uid="{00000000-0005-0000-0000-00004D4F0000}"/>
    <cellStyle name="Ausgabe 3 4 2 2 2 2" xfId="24186" xr:uid="{00000000-0005-0000-0000-00004E4F0000}"/>
    <cellStyle name="Ausgabe 3 4 2 2 2 2 2" xfId="38501" xr:uid="{00000000-0005-0000-0000-00004F4F0000}"/>
    <cellStyle name="Ausgabe 3 4 2 2 2 3" xfId="31342" xr:uid="{00000000-0005-0000-0000-0000504F0000}"/>
    <cellStyle name="Ausgabe 3 4 2 2 3" xfId="19381" xr:uid="{00000000-0005-0000-0000-0000514F0000}"/>
    <cellStyle name="Ausgabe 3 4 2 2 3 2" xfId="26518" xr:uid="{00000000-0005-0000-0000-0000524F0000}"/>
    <cellStyle name="Ausgabe 3 4 2 2 3 2 2" xfId="40833" xr:uid="{00000000-0005-0000-0000-0000534F0000}"/>
    <cellStyle name="Ausgabe 3 4 2 2 3 3" xfId="33696" xr:uid="{00000000-0005-0000-0000-0000544F0000}"/>
    <cellStyle name="Ausgabe 3 4 2 2 4" xfId="20679" xr:uid="{00000000-0005-0000-0000-0000554F0000}"/>
    <cellStyle name="Ausgabe 3 4 2 2 4 2" xfId="27816" xr:uid="{00000000-0005-0000-0000-0000564F0000}"/>
    <cellStyle name="Ausgabe 3 4 2 2 4 2 2" xfId="42131" xr:uid="{00000000-0005-0000-0000-0000574F0000}"/>
    <cellStyle name="Ausgabe 3 4 2 2 4 3" xfId="34994" xr:uid="{00000000-0005-0000-0000-0000584F0000}"/>
    <cellStyle name="Ausgabe 3 4 2 2 5" xfId="21894" xr:uid="{00000000-0005-0000-0000-0000594F0000}"/>
    <cellStyle name="Ausgabe 3 4 2 2 5 2" xfId="36209" xr:uid="{00000000-0005-0000-0000-00005A4F0000}"/>
    <cellStyle name="Ausgabe 3 4 2 2 6" xfId="29031" xr:uid="{00000000-0005-0000-0000-00005B4F0000}"/>
    <cellStyle name="Ausgabe 3 4 2 3" xfId="15674" xr:uid="{00000000-0005-0000-0000-00005C4F0000}"/>
    <cellStyle name="Ausgabe 3 4 2 3 2" xfId="22833" xr:uid="{00000000-0005-0000-0000-00005D4F0000}"/>
    <cellStyle name="Ausgabe 3 4 2 3 2 2" xfId="37148" xr:uid="{00000000-0005-0000-0000-00005E4F0000}"/>
    <cellStyle name="Ausgabe 3 4 2 3 3" xfId="29989" xr:uid="{00000000-0005-0000-0000-00005F4F0000}"/>
    <cellStyle name="Ausgabe 3 4 2 4" xfId="18028" xr:uid="{00000000-0005-0000-0000-0000604F0000}"/>
    <cellStyle name="Ausgabe 3 4 2 4 2" xfId="25165" xr:uid="{00000000-0005-0000-0000-0000614F0000}"/>
    <cellStyle name="Ausgabe 3 4 2 4 2 2" xfId="39480" xr:uid="{00000000-0005-0000-0000-0000624F0000}"/>
    <cellStyle name="Ausgabe 3 4 2 4 3" xfId="32343" xr:uid="{00000000-0005-0000-0000-0000634F0000}"/>
    <cellStyle name="Ausgabe 3 5" xfId="1170" xr:uid="{00000000-0005-0000-0000-0000644F0000}"/>
    <cellStyle name="Ausgabe 3 5 2" xfId="13306" xr:uid="{00000000-0005-0000-0000-0000654F0000}"/>
    <cellStyle name="Ausgabe 3 5 2 2" xfId="13430" xr:uid="{00000000-0005-0000-0000-0000664F0000}"/>
    <cellStyle name="Ausgabe 3 5 2 2 2" xfId="15799" xr:uid="{00000000-0005-0000-0000-0000674F0000}"/>
    <cellStyle name="Ausgabe 3 5 2 2 2 2" xfId="22958" xr:uid="{00000000-0005-0000-0000-0000684F0000}"/>
    <cellStyle name="Ausgabe 3 5 2 2 2 2 2" xfId="37273" xr:uid="{00000000-0005-0000-0000-0000694F0000}"/>
    <cellStyle name="Ausgabe 3 5 2 2 2 3" xfId="30114" xr:uid="{00000000-0005-0000-0000-00006A4F0000}"/>
    <cellStyle name="Ausgabe 3 5 2 2 3" xfId="18153" xr:uid="{00000000-0005-0000-0000-00006B4F0000}"/>
    <cellStyle name="Ausgabe 3 5 2 2 3 2" xfId="25290" xr:uid="{00000000-0005-0000-0000-00006C4F0000}"/>
    <cellStyle name="Ausgabe 3 5 2 2 3 2 2" xfId="39605" xr:uid="{00000000-0005-0000-0000-00006D4F0000}"/>
    <cellStyle name="Ausgabe 3 5 2 2 3 3" xfId="32468" xr:uid="{00000000-0005-0000-0000-00006E4F0000}"/>
    <cellStyle name="Ausgabe 3 5 2 2 4" xfId="19857" xr:uid="{00000000-0005-0000-0000-00006F4F0000}"/>
    <cellStyle name="Ausgabe 3 5 2 2 4 2" xfId="26994" xr:uid="{00000000-0005-0000-0000-0000704F0000}"/>
    <cellStyle name="Ausgabe 3 5 2 2 4 2 2" xfId="41309" xr:uid="{00000000-0005-0000-0000-0000714F0000}"/>
    <cellStyle name="Ausgabe 3 5 2 2 4 3" xfId="34172" xr:uid="{00000000-0005-0000-0000-0000724F0000}"/>
    <cellStyle name="Ausgabe 3 5 2 2 5" xfId="21072" xr:uid="{00000000-0005-0000-0000-0000734F0000}"/>
    <cellStyle name="Ausgabe 3 5 2 2 5 2" xfId="35387" xr:uid="{00000000-0005-0000-0000-0000744F0000}"/>
    <cellStyle name="Ausgabe 3 5 2 2 6" xfId="28209" xr:uid="{00000000-0005-0000-0000-0000754F0000}"/>
    <cellStyle name="Ausgabe 3 5 2 3" xfId="15675" xr:uid="{00000000-0005-0000-0000-0000764F0000}"/>
    <cellStyle name="Ausgabe 3 5 2 3 2" xfId="22834" xr:uid="{00000000-0005-0000-0000-0000774F0000}"/>
    <cellStyle name="Ausgabe 3 5 2 3 2 2" xfId="37149" xr:uid="{00000000-0005-0000-0000-0000784F0000}"/>
    <cellStyle name="Ausgabe 3 5 2 3 3" xfId="29990" xr:uid="{00000000-0005-0000-0000-0000794F0000}"/>
    <cellStyle name="Ausgabe 3 5 2 4" xfId="18029" xr:uid="{00000000-0005-0000-0000-00007A4F0000}"/>
    <cellStyle name="Ausgabe 3 5 2 4 2" xfId="25166" xr:uid="{00000000-0005-0000-0000-00007B4F0000}"/>
    <cellStyle name="Ausgabe 3 5 2 4 2 2" xfId="39481" xr:uid="{00000000-0005-0000-0000-00007C4F0000}"/>
    <cellStyle name="Ausgabe 3 5 2 4 3" xfId="32344" xr:uid="{00000000-0005-0000-0000-00007D4F0000}"/>
    <cellStyle name="Ausgabe 3 6" xfId="7498" xr:uid="{00000000-0005-0000-0000-00007E4F0000}"/>
    <cellStyle name="Ausgabe 3 6 2" xfId="11928" xr:uid="{00000000-0005-0000-0000-00007F4F0000}"/>
    <cellStyle name="Ausgabe 3 6 3" xfId="11412" xr:uid="{00000000-0005-0000-0000-0000804F0000}"/>
    <cellStyle name="Ausgabe 3 7" xfId="8937" xr:uid="{00000000-0005-0000-0000-0000814F0000}"/>
    <cellStyle name="Ausgabe 3 7 2" xfId="12014" xr:uid="{00000000-0005-0000-0000-0000824F0000}"/>
    <cellStyle name="Ausgabe 3 7 3" xfId="11564" xr:uid="{00000000-0005-0000-0000-0000834F0000}"/>
    <cellStyle name="Ausgabe 3 7 3 2" xfId="14507" xr:uid="{00000000-0005-0000-0000-0000844F0000}"/>
    <cellStyle name="Ausgabe 3 7 3 2 2" xfId="14982" xr:uid="{00000000-0005-0000-0000-0000854F0000}"/>
    <cellStyle name="Ausgabe 3 7 3 2 2 2" xfId="17339" xr:uid="{00000000-0005-0000-0000-0000864F0000}"/>
    <cellStyle name="Ausgabe 3 7 3 2 2 2 2" xfId="24476" xr:uid="{00000000-0005-0000-0000-0000874F0000}"/>
    <cellStyle name="Ausgabe 3 7 3 2 2 2 2 2" xfId="38791" xr:uid="{00000000-0005-0000-0000-0000884F0000}"/>
    <cellStyle name="Ausgabe 3 7 3 2 2 2 3" xfId="31654" xr:uid="{00000000-0005-0000-0000-0000894F0000}"/>
    <cellStyle name="Ausgabe 3 7 3 2 2 3" xfId="19693" xr:uid="{00000000-0005-0000-0000-00008A4F0000}"/>
    <cellStyle name="Ausgabe 3 7 3 2 2 3 2" xfId="26830" xr:uid="{00000000-0005-0000-0000-00008B4F0000}"/>
    <cellStyle name="Ausgabe 3 7 3 2 2 3 2 2" xfId="41145" xr:uid="{00000000-0005-0000-0000-00008C4F0000}"/>
    <cellStyle name="Ausgabe 3 7 3 2 2 3 3" xfId="34008" xr:uid="{00000000-0005-0000-0000-00008D4F0000}"/>
    <cellStyle name="Ausgabe 3 7 3 2 2 4" xfId="20969" xr:uid="{00000000-0005-0000-0000-00008E4F0000}"/>
    <cellStyle name="Ausgabe 3 7 3 2 2 4 2" xfId="28106" xr:uid="{00000000-0005-0000-0000-00008F4F0000}"/>
    <cellStyle name="Ausgabe 3 7 3 2 2 4 2 2" xfId="42421" xr:uid="{00000000-0005-0000-0000-0000904F0000}"/>
    <cellStyle name="Ausgabe 3 7 3 2 2 4 3" xfId="35284" xr:uid="{00000000-0005-0000-0000-0000914F0000}"/>
    <cellStyle name="Ausgabe 3 7 3 2 2 5" xfId="22145" xr:uid="{00000000-0005-0000-0000-0000924F0000}"/>
    <cellStyle name="Ausgabe 3 7 3 2 2 5 2" xfId="36460" xr:uid="{00000000-0005-0000-0000-0000934F0000}"/>
    <cellStyle name="Ausgabe 3 7 3 2 2 6" xfId="29301" xr:uid="{00000000-0005-0000-0000-0000944F0000}"/>
    <cellStyle name="Ausgabe 3 7 3 2 3" xfId="16876" xr:uid="{00000000-0005-0000-0000-0000954F0000}"/>
    <cellStyle name="Ausgabe 3 7 3 2 3 2" xfId="24035" xr:uid="{00000000-0005-0000-0000-0000964F0000}"/>
    <cellStyle name="Ausgabe 3 7 3 2 3 2 2" xfId="38350" xr:uid="{00000000-0005-0000-0000-0000974F0000}"/>
    <cellStyle name="Ausgabe 3 7 3 2 3 3" xfId="31191" xr:uid="{00000000-0005-0000-0000-0000984F0000}"/>
    <cellStyle name="Ausgabe 3 7 3 2 4" xfId="19230" xr:uid="{00000000-0005-0000-0000-0000994F0000}"/>
    <cellStyle name="Ausgabe 3 7 3 2 4 2" xfId="26367" xr:uid="{00000000-0005-0000-0000-00009A4F0000}"/>
    <cellStyle name="Ausgabe 3 7 3 2 4 2 2" xfId="40682" xr:uid="{00000000-0005-0000-0000-00009B4F0000}"/>
    <cellStyle name="Ausgabe 3 7 3 2 4 3" xfId="33545" xr:uid="{00000000-0005-0000-0000-00009C4F0000}"/>
    <cellStyle name="Ausgabe 3 7 4" xfId="13783" xr:uid="{00000000-0005-0000-0000-00009D4F0000}"/>
    <cellStyle name="Ausgabe 3 7 4 2" xfId="14644" xr:uid="{00000000-0005-0000-0000-00009E4F0000}"/>
    <cellStyle name="Ausgabe 3 7 4 2 2" xfId="17007" xr:uid="{00000000-0005-0000-0000-00009F4F0000}"/>
    <cellStyle name="Ausgabe 3 7 4 2 2 2" xfId="24166" xr:uid="{00000000-0005-0000-0000-0000A04F0000}"/>
    <cellStyle name="Ausgabe 3 7 4 2 2 2 2" xfId="38481" xr:uid="{00000000-0005-0000-0000-0000A14F0000}"/>
    <cellStyle name="Ausgabe 3 7 4 2 2 3" xfId="31322" xr:uid="{00000000-0005-0000-0000-0000A24F0000}"/>
    <cellStyle name="Ausgabe 3 7 4 2 3" xfId="19361" xr:uid="{00000000-0005-0000-0000-0000A34F0000}"/>
    <cellStyle name="Ausgabe 3 7 4 2 3 2" xfId="26498" xr:uid="{00000000-0005-0000-0000-0000A44F0000}"/>
    <cellStyle name="Ausgabe 3 7 4 2 3 2 2" xfId="40813" xr:uid="{00000000-0005-0000-0000-0000A54F0000}"/>
    <cellStyle name="Ausgabe 3 7 4 2 3 3" xfId="33676" xr:uid="{00000000-0005-0000-0000-0000A64F0000}"/>
    <cellStyle name="Ausgabe 3 7 4 2 4" xfId="20659" xr:uid="{00000000-0005-0000-0000-0000A74F0000}"/>
    <cellStyle name="Ausgabe 3 7 4 2 4 2" xfId="27796" xr:uid="{00000000-0005-0000-0000-0000A84F0000}"/>
    <cellStyle name="Ausgabe 3 7 4 2 4 2 2" xfId="42111" xr:uid="{00000000-0005-0000-0000-0000A94F0000}"/>
    <cellStyle name="Ausgabe 3 7 4 2 4 3" xfId="34974" xr:uid="{00000000-0005-0000-0000-0000AA4F0000}"/>
    <cellStyle name="Ausgabe 3 7 4 2 5" xfId="21874" xr:uid="{00000000-0005-0000-0000-0000AB4F0000}"/>
    <cellStyle name="Ausgabe 3 7 4 2 5 2" xfId="36189" xr:uid="{00000000-0005-0000-0000-0000AC4F0000}"/>
    <cellStyle name="Ausgabe 3 7 4 2 6" xfId="29011" xr:uid="{00000000-0005-0000-0000-0000AD4F0000}"/>
    <cellStyle name="Ausgabe 3 7 4 3" xfId="16152" xr:uid="{00000000-0005-0000-0000-0000AE4F0000}"/>
    <cellStyle name="Ausgabe 3 7 4 3 2" xfId="23311" xr:uid="{00000000-0005-0000-0000-0000AF4F0000}"/>
    <cellStyle name="Ausgabe 3 7 4 3 2 2" xfId="37626" xr:uid="{00000000-0005-0000-0000-0000B04F0000}"/>
    <cellStyle name="Ausgabe 3 7 4 3 3" xfId="30467" xr:uid="{00000000-0005-0000-0000-0000B14F0000}"/>
    <cellStyle name="Ausgabe 3 7 4 4" xfId="18506" xr:uid="{00000000-0005-0000-0000-0000B24F0000}"/>
    <cellStyle name="Ausgabe 3 7 4 4 2" xfId="25643" xr:uid="{00000000-0005-0000-0000-0000B34F0000}"/>
    <cellStyle name="Ausgabe 3 7 4 4 2 2" xfId="39958" xr:uid="{00000000-0005-0000-0000-0000B44F0000}"/>
    <cellStyle name="Ausgabe 3 7 4 4 3" xfId="32821" xr:uid="{00000000-0005-0000-0000-0000B54F0000}"/>
    <cellStyle name="Ausgabe 3 8" xfId="13302" xr:uid="{00000000-0005-0000-0000-0000B64F0000}"/>
    <cellStyle name="Ausgabe 3 8 2" xfId="13400" xr:uid="{00000000-0005-0000-0000-0000B74F0000}"/>
    <cellStyle name="Ausgabe 3 8 2 2" xfId="15769" xr:uid="{00000000-0005-0000-0000-0000B84F0000}"/>
    <cellStyle name="Ausgabe 3 8 2 2 2" xfId="22928" xr:uid="{00000000-0005-0000-0000-0000B94F0000}"/>
    <cellStyle name="Ausgabe 3 8 2 2 2 2" xfId="37243" xr:uid="{00000000-0005-0000-0000-0000BA4F0000}"/>
    <cellStyle name="Ausgabe 3 8 2 2 3" xfId="30084" xr:uid="{00000000-0005-0000-0000-0000BB4F0000}"/>
    <cellStyle name="Ausgabe 3 8 2 3" xfId="18123" xr:uid="{00000000-0005-0000-0000-0000BC4F0000}"/>
    <cellStyle name="Ausgabe 3 8 2 3 2" xfId="25260" xr:uid="{00000000-0005-0000-0000-0000BD4F0000}"/>
    <cellStyle name="Ausgabe 3 8 2 3 2 2" xfId="39575" xr:uid="{00000000-0005-0000-0000-0000BE4F0000}"/>
    <cellStyle name="Ausgabe 3 8 2 3 3" xfId="32438" xr:uid="{00000000-0005-0000-0000-0000BF4F0000}"/>
    <cellStyle name="Ausgabe 3 8 2 4" xfId="19827" xr:uid="{00000000-0005-0000-0000-0000C04F0000}"/>
    <cellStyle name="Ausgabe 3 8 2 4 2" xfId="26964" xr:uid="{00000000-0005-0000-0000-0000C14F0000}"/>
    <cellStyle name="Ausgabe 3 8 2 4 2 2" xfId="41279" xr:uid="{00000000-0005-0000-0000-0000C24F0000}"/>
    <cellStyle name="Ausgabe 3 8 2 4 3" xfId="34142" xr:uid="{00000000-0005-0000-0000-0000C34F0000}"/>
    <cellStyle name="Ausgabe 3 8 2 5" xfId="21042" xr:uid="{00000000-0005-0000-0000-0000C44F0000}"/>
    <cellStyle name="Ausgabe 3 8 2 5 2" xfId="35357" xr:uid="{00000000-0005-0000-0000-0000C54F0000}"/>
    <cellStyle name="Ausgabe 3 8 2 6" xfId="28179" xr:uid="{00000000-0005-0000-0000-0000C64F0000}"/>
    <cellStyle name="Ausgabe 3 8 3" xfId="15671" xr:uid="{00000000-0005-0000-0000-0000C74F0000}"/>
    <cellStyle name="Ausgabe 3 8 3 2" xfId="22830" xr:uid="{00000000-0005-0000-0000-0000C84F0000}"/>
    <cellStyle name="Ausgabe 3 8 3 2 2" xfId="37145" xr:uid="{00000000-0005-0000-0000-0000C94F0000}"/>
    <cellStyle name="Ausgabe 3 8 3 3" xfId="29986" xr:uid="{00000000-0005-0000-0000-0000CA4F0000}"/>
    <cellStyle name="Ausgabe 3 8 4" xfId="18025" xr:uid="{00000000-0005-0000-0000-0000CB4F0000}"/>
    <cellStyle name="Ausgabe 3 8 4 2" xfId="25162" xr:uid="{00000000-0005-0000-0000-0000CC4F0000}"/>
    <cellStyle name="Ausgabe 3 8 4 2 2" xfId="39477" xr:uid="{00000000-0005-0000-0000-0000CD4F0000}"/>
    <cellStyle name="Ausgabe 3 8 4 3" xfId="32340" xr:uid="{00000000-0005-0000-0000-0000CE4F0000}"/>
    <cellStyle name="Ausgabe 4" xfId="8119" xr:uid="{00000000-0005-0000-0000-0000CF4F0000}"/>
    <cellStyle name="Bad" xfId="296" xr:uid="{00000000-0005-0000-0000-0000D04F0000}"/>
    <cellStyle name="Bad 2" xfId="1171" xr:uid="{00000000-0005-0000-0000-0000D14F0000}"/>
    <cellStyle name="Bad 2 2" xfId="10736" xr:uid="{00000000-0005-0000-0000-0000D24F0000}"/>
    <cellStyle name="BasisOhneNK" xfId="1172" xr:uid="{00000000-0005-0000-0000-0000D34F0000}"/>
    <cellStyle name="Berechnung 2" xfId="260" xr:uid="{00000000-0005-0000-0000-0000D44F0000}"/>
    <cellStyle name="Berechnung 2 10" xfId="1173" xr:uid="{00000000-0005-0000-0000-0000D54F0000}"/>
    <cellStyle name="Berechnung 2 10 2" xfId="13784" xr:uid="{00000000-0005-0000-0000-0000D64F0000}"/>
    <cellStyle name="Berechnung 2 10 2 2" xfId="14680" xr:uid="{00000000-0005-0000-0000-0000D74F0000}"/>
    <cellStyle name="Berechnung 2 10 2 2 2" xfId="17043" xr:uid="{00000000-0005-0000-0000-0000D84F0000}"/>
    <cellStyle name="Berechnung 2 10 2 2 2 2" xfId="24202" xr:uid="{00000000-0005-0000-0000-0000D94F0000}"/>
    <cellStyle name="Berechnung 2 10 2 2 2 2 2" xfId="38517" xr:uid="{00000000-0005-0000-0000-0000DA4F0000}"/>
    <cellStyle name="Berechnung 2 10 2 2 2 3" xfId="31358" xr:uid="{00000000-0005-0000-0000-0000DB4F0000}"/>
    <cellStyle name="Berechnung 2 10 2 2 3" xfId="19397" xr:uid="{00000000-0005-0000-0000-0000DC4F0000}"/>
    <cellStyle name="Berechnung 2 10 2 2 3 2" xfId="26534" xr:uid="{00000000-0005-0000-0000-0000DD4F0000}"/>
    <cellStyle name="Berechnung 2 10 2 2 3 2 2" xfId="40849" xr:uid="{00000000-0005-0000-0000-0000DE4F0000}"/>
    <cellStyle name="Berechnung 2 10 2 2 3 3" xfId="33712" xr:uid="{00000000-0005-0000-0000-0000DF4F0000}"/>
    <cellStyle name="Berechnung 2 10 2 2 4" xfId="20695" xr:uid="{00000000-0005-0000-0000-0000E04F0000}"/>
    <cellStyle name="Berechnung 2 10 2 2 4 2" xfId="27832" xr:uid="{00000000-0005-0000-0000-0000E14F0000}"/>
    <cellStyle name="Berechnung 2 10 2 2 4 2 2" xfId="42147" xr:uid="{00000000-0005-0000-0000-0000E24F0000}"/>
    <cellStyle name="Berechnung 2 10 2 2 4 3" xfId="35010" xr:uid="{00000000-0005-0000-0000-0000E34F0000}"/>
    <cellStyle name="Berechnung 2 10 2 2 5" xfId="21910" xr:uid="{00000000-0005-0000-0000-0000E44F0000}"/>
    <cellStyle name="Berechnung 2 10 2 2 5 2" xfId="36225" xr:uid="{00000000-0005-0000-0000-0000E54F0000}"/>
    <cellStyle name="Berechnung 2 10 2 2 6" xfId="29047" xr:uid="{00000000-0005-0000-0000-0000E64F0000}"/>
    <cellStyle name="Berechnung 2 10 2 3" xfId="16153" xr:uid="{00000000-0005-0000-0000-0000E74F0000}"/>
    <cellStyle name="Berechnung 2 10 2 3 2" xfId="23312" xr:uid="{00000000-0005-0000-0000-0000E84F0000}"/>
    <cellStyle name="Berechnung 2 10 2 3 2 2" xfId="37627" xr:uid="{00000000-0005-0000-0000-0000E94F0000}"/>
    <cellStyle name="Berechnung 2 10 2 3 3" xfId="30468" xr:uid="{00000000-0005-0000-0000-0000EA4F0000}"/>
    <cellStyle name="Berechnung 2 10 2 4" xfId="18507" xr:uid="{00000000-0005-0000-0000-0000EB4F0000}"/>
    <cellStyle name="Berechnung 2 10 2 4 2" xfId="25644" xr:uid="{00000000-0005-0000-0000-0000EC4F0000}"/>
    <cellStyle name="Berechnung 2 10 2 4 2 2" xfId="39959" xr:uid="{00000000-0005-0000-0000-0000ED4F0000}"/>
    <cellStyle name="Berechnung 2 10 2 4 3" xfId="32822" xr:uid="{00000000-0005-0000-0000-0000EE4F0000}"/>
    <cellStyle name="Berechnung 2 11" xfId="8864" xr:uid="{00000000-0005-0000-0000-0000EF4F0000}"/>
    <cellStyle name="Berechnung 2 12" xfId="10737" xr:uid="{00000000-0005-0000-0000-0000F04F0000}"/>
    <cellStyle name="Berechnung 2 12 2" xfId="14425" xr:uid="{00000000-0005-0000-0000-0000F14F0000}"/>
    <cellStyle name="Berechnung 2 12 2 2" xfId="14958" xr:uid="{00000000-0005-0000-0000-0000F24F0000}"/>
    <cellStyle name="Berechnung 2 12 2 2 2" xfId="17315" xr:uid="{00000000-0005-0000-0000-0000F34F0000}"/>
    <cellStyle name="Berechnung 2 12 2 2 2 2" xfId="24452" xr:uid="{00000000-0005-0000-0000-0000F44F0000}"/>
    <cellStyle name="Berechnung 2 12 2 2 2 2 2" xfId="38767" xr:uid="{00000000-0005-0000-0000-0000F54F0000}"/>
    <cellStyle name="Berechnung 2 12 2 2 2 3" xfId="31630" xr:uid="{00000000-0005-0000-0000-0000F64F0000}"/>
    <cellStyle name="Berechnung 2 12 2 2 3" xfId="19669" xr:uid="{00000000-0005-0000-0000-0000F74F0000}"/>
    <cellStyle name="Berechnung 2 12 2 2 3 2" xfId="26806" xr:uid="{00000000-0005-0000-0000-0000F84F0000}"/>
    <cellStyle name="Berechnung 2 12 2 2 3 2 2" xfId="41121" xr:uid="{00000000-0005-0000-0000-0000F94F0000}"/>
    <cellStyle name="Berechnung 2 12 2 2 3 3" xfId="33984" xr:uid="{00000000-0005-0000-0000-0000FA4F0000}"/>
    <cellStyle name="Berechnung 2 12 2 2 4" xfId="20945" xr:uid="{00000000-0005-0000-0000-0000FB4F0000}"/>
    <cellStyle name="Berechnung 2 12 2 2 4 2" xfId="28082" xr:uid="{00000000-0005-0000-0000-0000FC4F0000}"/>
    <cellStyle name="Berechnung 2 12 2 2 4 2 2" xfId="42397" xr:uid="{00000000-0005-0000-0000-0000FD4F0000}"/>
    <cellStyle name="Berechnung 2 12 2 2 4 3" xfId="35260" xr:uid="{00000000-0005-0000-0000-0000FE4F0000}"/>
    <cellStyle name="Berechnung 2 12 2 2 5" xfId="22121" xr:uid="{00000000-0005-0000-0000-0000FF4F0000}"/>
    <cellStyle name="Berechnung 2 12 2 2 5 2" xfId="36436" xr:uid="{00000000-0005-0000-0000-000000500000}"/>
    <cellStyle name="Berechnung 2 12 2 2 6" xfId="29277" xr:uid="{00000000-0005-0000-0000-000001500000}"/>
    <cellStyle name="Berechnung 2 12 2 3" xfId="16794" xr:uid="{00000000-0005-0000-0000-000002500000}"/>
    <cellStyle name="Berechnung 2 12 2 3 2" xfId="23953" xr:uid="{00000000-0005-0000-0000-000003500000}"/>
    <cellStyle name="Berechnung 2 12 2 3 2 2" xfId="38268" xr:uid="{00000000-0005-0000-0000-000004500000}"/>
    <cellStyle name="Berechnung 2 12 2 3 3" xfId="31109" xr:uid="{00000000-0005-0000-0000-000005500000}"/>
    <cellStyle name="Berechnung 2 12 2 4" xfId="19148" xr:uid="{00000000-0005-0000-0000-000006500000}"/>
    <cellStyle name="Berechnung 2 12 2 4 2" xfId="26285" xr:uid="{00000000-0005-0000-0000-000007500000}"/>
    <cellStyle name="Berechnung 2 12 2 4 2 2" xfId="40600" xr:uid="{00000000-0005-0000-0000-000008500000}"/>
    <cellStyle name="Berechnung 2 12 2 4 3" xfId="33463" xr:uid="{00000000-0005-0000-0000-000009500000}"/>
    <cellStyle name="Berechnung 2 13" xfId="13307" xr:uid="{00000000-0005-0000-0000-00000A500000}"/>
    <cellStyle name="Berechnung 2 13 2" xfId="14290" xr:uid="{00000000-0005-0000-0000-00000B500000}"/>
    <cellStyle name="Berechnung 2 13 2 2" xfId="16659" xr:uid="{00000000-0005-0000-0000-00000C500000}"/>
    <cellStyle name="Berechnung 2 13 2 2 2" xfId="23818" xr:uid="{00000000-0005-0000-0000-00000D500000}"/>
    <cellStyle name="Berechnung 2 13 2 2 2 2" xfId="38133" xr:uid="{00000000-0005-0000-0000-00000E500000}"/>
    <cellStyle name="Berechnung 2 13 2 2 3" xfId="30974" xr:uid="{00000000-0005-0000-0000-00000F500000}"/>
    <cellStyle name="Berechnung 2 13 2 3" xfId="19013" xr:uid="{00000000-0005-0000-0000-000010500000}"/>
    <cellStyle name="Berechnung 2 13 2 3 2" xfId="26150" xr:uid="{00000000-0005-0000-0000-000011500000}"/>
    <cellStyle name="Berechnung 2 13 2 3 2 2" xfId="40465" xr:uid="{00000000-0005-0000-0000-000012500000}"/>
    <cellStyle name="Berechnung 2 13 2 3 3" xfId="33328" xr:uid="{00000000-0005-0000-0000-000013500000}"/>
    <cellStyle name="Berechnung 2 13 2 4" xfId="20346" xr:uid="{00000000-0005-0000-0000-000014500000}"/>
    <cellStyle name="Berechnung 2 13 2 4 2" xfId="27483" xr:uid="{00000000-0005-0000-0000-000015500000}"/>
    <cellStyle name="Berechnung 2 13 2 4 2 2" xfId="41798" xr:uid="{00000000-0005-0000-0000-000016500000}"/>
    <cellStyle name="Berechnung 2 13 2 4 3" xfId="34661" xr:uid="{00000000-0005-0000-0000-000017500000}"/>
    <cellStyle name="Berechnung 2 13 2 5" xfId="21561" xr:uid="{00000000-0005-0000-0000-000018500000}"/>
    <cellStyle name="Berechnung 2 13 2 5 2" xfId="35876" xr:uid="{00000000-0005-0000-0000-000019500000}"/>
    <cellStyle name="Berechnung 2 13 2 6" xfId="28698" xr:uid="{00000000-0005-0000-0000-00001A500000}"/>
    <cellStyle name="Berechnung 2 13 3" xfId="15676" xr:uid="{00000000-0005-0000-0000-00001B500000}"/>
    <cellStyle name="Berechnung 2 13 3 2" xfId="22835" xr:uid="{00000000-0005-0000-0000-00001C500000}"/>
    <cellStyle name="Berechnung 2 13 3 2 2" xfId="37150" xr:uid="{00000000-0005-0000-0000-00001D500000}"/>
    <cellStyle name="Berechnung 2 13 3 3" xfId="29991" xr:uid="{00000000-0005-0000-0000-00001E500000}"/>
    <cellStyle name="Berechnung 2 13 4" xfId="18030" xr:uid="{00000000-0005-0000-0000-00001F500000}"/>
    <cellStyle name="Berechnung 2 13 4 2" xfId="25167" xr:uid="{00000000-0005-0000-0000-000020500000}"/>
    <cellStyle name="Berechnung 2 13 4 2 2" xfId="39482" xr:uid="{00000000-0005-0000-0000-000021500000}"/>
    <cellStyle name="Berechnung 2 13 4 3" xfId="32345" xr:uid="{00000000-0005-0000-0000-000022500000}"/>
    <cellStyle name="Berechnung 2 2" xfId="1174" xr:uid="{00000000-0005-0000-0000-000023500000}"/>
    <cellStyle name="Berechnung 2 2 2" xfId="1175" xr:uid="{00000000-0005-0000-0000-000024500000}"/>
    <cellStyle name="Berechnung 2 2 2 2" xfId="1176" xr:uid="{00000000-0005-0000-0000-000025500000}"/>
    <cellStyle name="Berechnung 2 2 2 2 2" xfId="13309" xr:uid="{00000000-0005-0000-0000-000026500000}"/>
    <cellStyle name="Berechnung 2 2 2 2 2 2" xfId="14663" xr:uid="{00000000-0005-0000-0000-000027500000}"/>
    <cellStyle name="Berechnung 2 2 2 2 2 2 2" xfId="17026" xr:uid="{00000000-0005-0000-0000-000028500000}"/>
    <cellStyle name="Berechnung 2 2 2 2 2 2 2 2" xfId="24185" xr:uid="{00000000-0005-0000-0000-000029500000}"/>
    <cellStyle name="Berechnung 2 2 2 2 2 2 2 2 2" xfId="38500" xr:uid="{00000000-0005-0000-0000-00002A500000}"/>
    <cellStyle name="Berechnung 2 2 2 2 2 2 2 3" xfId="31341" xr:uid="{00000000-0005-0000-0000-00002B500000}"/>
    <cellStyle name="Berechnung 2 2 2 2 2 2 3" xfId="19380" xr:uid="{00000000-0005-0000-0000-00002C500000}"/>
    <cellStyle name="Berechnung 2 2 2 2 2 2 3 2" xfId="26517" xr:uid="{00000000-0005-0000-0000-00002D500000}"/>
    <cellStyle name="Berechnung 2 2 2 2 2 2 3 2 2" xfId="40832" xr:uid="{00000000-0005-0000-0000-00002E500000}"/>
    <cellStyle name="Berechnung 2 2 2 2 2 2 3 3" xfId="33695" xr:uid="{00000000-0005-0000-0000-00002F500000}"/>
    <cellStyle name="Berechnung 2 2 2 2 2 2 4" xfId="20678" xr:uid="{00000000-0005-0000-0000-000030500000}"/>
    <cellStyle name="Berechnung 2 2 2 2 2 2 4 2" xfId="27815" xr:uid="{00000000-0005-0000-0000-000031500000}"/>
    <cellStyle name="Berechnung 2 2 2 2 2 2 4 2 2" xfId="42130" xr:uid="{00000000-0005-0000-0000-000032500000}"/>
    <cellStyle name="Berechnung 2 2 2 2 2 2 4 3" xfId="34993" xr:uid="{00000000-0005-0000-0000-000033500000}"/>
    <cellStyle name="Berechnung 2 2 2 2 2 2 5" xfId="21893" xr:uid="{00000000-0005-0000-0000-000034500000}"/>
    <cellStyle name="Berechnung 2 2 2 2 2 2 5 2" xfId="36208" xr:uid="{00000000-0005-0000-0000-000035500000}"/>
    <cellStyle name="Berechnung 2 2 2 2 2 2 6" xfId="29030" xr:uid="{00000000-0005-0000-0000-000036500000}"/>
    <cellStyle name="Berechnung 2 2 2 2 2 3" xfId="15678" xr:uid="{00000000-0005-0000-0000-000037500000}"/>
    <cellStyle name="Berechnung 2 2 2 2 2 3 2" xfId="22837" xr:uid="{00000000-0005-0000-0000-000038500000}"/>
    <cellStyle name="Berechnung 2 2 2 2 2 3 2 2" xfId="37152" xr:uid="{00000000-0005-0000-0000-000039500000}"/>
    <cellStyle name="Berechnung 2 2 2 2 2 3 3" xfId="29993" xr:uid="{00000000-0005-0000-0000-00003A500000}"/>
    <cellStyle name="Berechnung 2 2 2 2 2 4" xfId="18032" xr:uid="{00000000-0005-0000-0000-00003B500000}"/>
    <cellStyle name="Berechnung 2 2 2 2 2 4 2" xfId="25169" xr:uid="{00000000-0005-0000-0000-00003C500000}"/>
    <cellStyle name="Berechnung 2 2 2 2 2 4 2 2" xfId="39484" xr:uid="{00000000-0005-0000-0000-00003D500000}"/>
    <cellStyle name="Berechnung 2 2 2 2 2 4 3" xfId="32347" xr:uid="{00000000-0005-0000-0000-00003E500000}"/>
    <cellStyle name="Berechnung 2 2 2 3" xfId="1177" xr:uid="{00000000-0005-0000-0000-00003F500000}"/>
    <cellStyle name="Berechnung 2 2 2 3 2" xfId="13310" xr:uid="{00000000-0005-0000-0000-000040500000}"/>
    <cellStyle name="Berechnung 2 2 2 3 2 2" xfId="13431" xr:uid="{00000000-0005-0000-0000-000041500000}"/>
    <cellStyle name="Berechnung 2 2 2 3 2 2 2" xfId="15800" xr:uid="{00000000-0005-0000-0000-000042500000}"/>
    <cellStyle name="Berechnung 2 2 2 3 2 2 2 2" xfId="22959" xr:uid="{00000000-0005-0000-0000-000043500000}"/>
    <cellStyle name="Berechnung 2 2 2 3 2 2 2 2 2" xfId="37274" xr:uid="{00000000-0005-0000-0000-000044500000}"/>
    <cellStyle name="Berechnung 2 2 2 3 2 2 2 3" xfId="30115" xr:uid="{00000000-0005-0000-0000-000045500000}"/>
    <cellStyle name="Berechnung 2 2 2 3 2 2 3" xfId="18154" xr:uid="{00000000-0005-0000-0000-000046500000}"/>
    <cellStyle name="Berechnung 2 2 2 3 2 2 3 2" xfId="25291" xr:uid="{00000000-0005-0000-0000-000047500000}"/>
    <cellStyle name="Berechnung 2 2 2 3 2 2 3 2 2" xfId="39606" xr:uid="{00000000-0005-0000-0000-000048500000}"/>
    <cellStyle name="Berechnung 2 2 2 3 2 2 3 3" xfId="32469" xr:uid="{00000000-0005-0000-0000-000049500000}"/>
    <cellStyle name="Berechnung 2 2 2 3 2 2 4" xfId="19858" xr:uid="{00000000-0005-0000-0000-00004A500000}"/>
    <cellStyle name="Berechnung 2 2 2 3 2 2 4 2" xfId="26995" xr:uid="{00000000-0005-0000-0000-00004B500000}"/>
    <cellStyle name="Berechnung 2 2 2 3 2 2 4 2 2" xfId="41310" xr:uid="{00000000-0005-0000-0000-00004C500000}"/>
    <cellStyle name="Berechnung 2 2 2 3 2 2 4 3" xfId="34173" xr:uid="{00000000-0005-0000-0000-00004D500000}"/>
    <cellStyle name="Berechnung 2 2 2 3 2 2 5" xfId="21073" xr:uid="{00000000-0005-0000-0000-00004E500000}"/>
    <cellStyle name="Berechnung 2 2 2 3 2 2 5 2" xfId="35388" xr:uid="{00000000-0005-0000-0000-00004F500000}"/>
    <cellStyle name="Berechnung 2 2 2 3 2 2 6" xfId="28210" xr:uid="{00000000-0005-0000-0000-000050500000}"/>
    <cellStyle name="Berechnung 2 2 2 3 2 3" xfId="15679" xr:uid="{00000000-0005-0000-0000-000051500000}"/>
    <cellStyle name="Berechnung 2 2 2 3 2 3 2" xfId="22838" xr:uid="{00000000-0005-0000-0000-000052500000}"/>
    <cellStyle name="Berechnung 2 2 2 3 2 3 2 2" xfId="37153" xr:uid="{00000000-0005-0000-0000-000053500000}"/>
    <cellStyle name="Berechnung 2 2 2 3 2 3 3" xfId="29994" xr:uid="{00000000-0005-0000-0000-000054500000}"/>
    <cellStyle name="Berechnung 2 2 2 3 2 4" xfId="18033" xr:uid="{00000000-0005-0000-0000-000055500000}"/>
    <cellStyle name="Berechnung 2 2 2 3 2 4 2" xfId="25170" xr:uid="{00000000-0005-0000-0000-000056500000}"/>
    <cellStyle name="Berechnung 2 2 2 3 2 4 2 2" xfId="39485" xr:uid="{00000000-0005-0000-0000-000057500000}"/>
    <cellStyle name="Berechnung 2 2 2 3 2 4 3" xfId="32348" xr:uid="{00000000-0005-0000-0000-000058500000}"/>
    <cellStyle name="Berechnung 2 2 2 4" xfId="1178" xr:uid="{00000000-0005-0000-0000-000059500000}"/>
    <cellStyle name="Berechnung 2 2 2 4 2" xfId="13311" xr:uid="{00000000-0005-0000-0000-00005A500000}"/>
    <cellStyle name="Berechnung 2 2 2 4 2 2" xfId="14293" xr:uid="{00000000-0005-0000-0000-00005B500000}"/>
    <cellStyle name="Berechnung 2 2 2 4 2 2 2" xfId="16662" xr:uid="{00000000-0005-0000-0000-00005C500000}"/>
    <cellStyle name="Berechnung 2 2 2 4 2 2 2 2" xfId="23821" xr:uid="{00000000-0005-0000-0000-00005D500000}"/>
    <cellStyle name="Berechnung 2 2 2 4 2 2 2 2 2" xfId="38136" xr:uid="{00000000-0005-0000-0000-00005E500000}"/>
    <cellStyle name="Berechnung 2 2 2 4 2 2 2 3" xfId="30977" xr:uid="{00000000-0005-0000-0000-00005F500000}"/>
    <cellStyle name="Berechnung 2 2 2 4 2 2 3" xfId="19016" xr:uid="{00000000-0005-0000-0000-000060500000}"/>
    <cellStyle name="Berechnung 2 2 2 4 2 2 3 2" xfId="26153" xr:uid="{00000000-0005-0000-0000-000061500000}"/>
    <cellStyle name="Berechnung 2 2 2 4 2 2 3 2 2" xfId="40468" xr:uid="{00000000-0005-0000-0000-000062500000}"/>
    <cellStyle name="Berechnung 2 2 2 4 2 2 3 3" xfId="33331" xr:uid="{00000000-0005-0000-0000-000063500000}"/>
    <cellStyle name="Berechnung 2 2 2 4 2 2 4" xfId="20349" xr:uid="{00000000-0005-0000-0000-000064500000}"/>
    <cellStyle name="Berechnung 2 2 2 4 2 2 4 2" xfId="27486" xr:uid="{00000000-0005-0000-0000-000065500000}"/>
    <cellStyle name="Berechnung 2 2 2 4 2 2 4 2 2" xfId="41801" xr:uid="{00000000-0005-0000-0000-000066500000}"/>
    <cellStyle name="Berechnung 2 2 2 4 2 2 4 3" xfId="34664" xr:uid="{00000000-0005-0000-0000-000067500000}"/>
    <cellStyle name="Berechnung 2 2 2 4 2 2 5" xfId="21564" xr:uid="{00000000-0005-0000-0000-000068500000}"/>
    <cellStyle name="Berechnung 2 2 2 4 2 2 5 2" xfId="35879" xr:uid="{00000000-0005-0000-0000-000069500000}"/>
    <cellStyle name="Berechnung 2 2 2 4 2 2 6" xfId="28701" xr:uid="{00000000-0005-0000-0000-00006A500000}"/>
    <cellStyle name="Berechnung 2 2 2 4 2 3" xfId="15680" xr:uid="{00000000-0005-0000-0000-00006B500000}"/>
    <cellStyle name="Berechnung 2 2 2 4 2 3 2" xfId="22839" xr:uid="{00000000-0005-0000-0000-00006C500000}"/>
    <cellStyle name="Berechnung 2 2 2 4 2 3 2 2" xfId="37154" xr:uid="{00000000-0005-0000-0000-00006D500000}"/>
    <cellStyle name="Berechnung 2 2 2 4 2 3 3" xfId="29995" xr:uid="{00000000-0005-0000-0000-00006E500000}"/>
    <cellStyle name="Berechnung 2 2 2 4 2 4" xfId="18034" xr:uid="{00000000-0005-0000-0000-00006F500000}"/>
    <cellStyle name="Berechnung 2 2 2 4 2 4 2" xfId="25171" xr:uid="{00000000-0005-0000-0000-000070500000}"/>
    <cellStyle name="Berechnung 2 2 2 4 2 4 2 2" xfId="39486" xr:uid="{00000000-0005-0000-0000-000071500000}"/>
    <cellStyle name="Berechnung 2 2 2 4 2 4 3" xfId="32349" xr:uid="{00000000-0005-0000-0000-000072500000}"/>
    <cellStyle name="Berechnung 2 2 2 5" xfId="1179" xr:uid="{00000000-0005-0000-0000-000073500000}"/>
    <cellStyle name="Berechnung 2 2 2 5 2" xfId="13312" xr:uid="{00000000-0005-0000-0000-000074500000}"/>
    <cellStyle name="Berechnung 2 2 2 5 2 2" xfId="14587" xr:uid="{00000000-0005-0000-0000-000075500000}"/>
    <cellStyle name="Berechnung 2 2 2 5 2 2 2" xfId="16950" xr:uid="{00000000-0005-0000-0000-000076500000}"/>
    <cellStyle name="Berechnung 2 2 2 5 2 2 2 2" xfId="24109" xr:uid="{00000000-0005-0000-0000-000077500000}"/>
    <cellStyle name="Berechnung 2 2 2 5 2 2 2 2 2" xfId="38424" xr:uid="{00000000-0005-0000-0000-000078500000}"/>
    <cellStyle name="Berechnung 2 2 2 5 2 2 2 3" xfId="31265" xr:uid="{00000000-0005-0000-0000-000079500000}"/>
    <cellStyle name="Berechnung 2 2 2 5 2 2 3" xfId="19304" xr:uid="{00000000-0005-0000-0000-00007A500000}"/>
    <cellStyle name="Berechnung 2 2 2 5 2 2 3 2" xfId="26441" xr:uid="{00000000-0005-0000-0000-00007B500000}"/>
    <cellStyle name="Berechnung 2 2 2 5 2 2 3 2 2" xfId="40756" xr:uid="{00000000-0005-0000-0000-00007C500000}"/>
    <cellStyle name="Berechnung 2 2 2 5 2 2 3 3" xfId="33619" xr:uid="{00000000-0005-0000-0000-00007D500000}"/>
    <cellStyle name="Berechnung 2 2 2 5 2 2 4" xfId="20602" xr:uid="{00000000-0005-0000-0000-00007E500000}"/>
    <cellStyle name="Berechnung 2 2 2 5 2 2 4 2" xfId="27739" xr:uid="{00000000-0005-0000-0000-00007F500000}"/>
    <cellStyle name="Berechnung 2 2 2 5 2 2 4 2 2" xfId="42054" xr:uid="{00000000-0005-0000-0000-000080500000}"/>
    <cellStyle name="Berechnung 2 2 2 5 2 2 4 3" xfId="34917" xr:uid="{00000000-0005-0000-0000-000081500000}"/>
    <cellStyle name="Berechnung 2 2 2 5 2 2 5" xfId="21817" xr:uid="{00000000-0005-0000-0000-000082500000}"/>
    <cellStyle name="Berechnung 2 2 2 5 2 2 5 2" xfId="36132" xr:uid="{00000000-0005-0000-0000-000083500000}"/>
    <cellStyle name="Berechnung 2 2 2 5 2 2 6" xfId="28954" xr:uid="{00000000-0005-0000-0000-000084500000}"/>
    <cellStyle name="Berechnung 2 2 2 5 2 3" xfId="15681" xr:uid="{00000000-0005-0000-0000-000085500000}"/>
    <cellStyle name="Berechnung 2 2 2 5 2 3 2" xfId="22840" xr:uid="{00000000-0005-0000-0000-000086500000}"/>
    <cellStyle name="Berechnung 2 2 2 5 2 3 2 2" xfId="37155" xr:uid="{00000000-0005-0000-0000-000087500000}"/>
    <cellStyle name="Berechnung 2 2 2 5 2 3 3" xfId="29996" xr:uid="{00000000-0005-0000-0000-000088500000}"/>
    <cellStyle name="Berechnung 2 2 2 5 2 4" xfId="18035" xr:uid="{00000000-0005-0000-0000-000089500000}"/>
    <cellStyle name="Berechnung 2 2 2 5 2 4 2" xfId="25172" xr:uid="{00000000-0005-0000-0000-00008A500000}"/>
    <cellStyle name="Berechnung 2 2 2 5 2 4 2 2" xfId="39487" xr:uid="{00000000-0005-0000-0000-00008B500000}"/>
    <cellStyle name="Berechnung 2 2 2 5 2 4 3" xfId="32350" xr:uid="{00000000-0005-0000-0000-00008C500000}"/>
    <cellStyle name="Berechnung 2 2 2 6" xfId="11023" xr:uid="{00000000-0005-0000-0000-00008D500000}"/>
    <cellStyle name="Berechnung 2 2 2 6 2" xfId="14444" xr:uid="{00000000-0005-0000-0000-00008E500000}"/>
    <cellStyle name="Berechnung 2 2 2 6 2 2" xfId="14971" xr:uid="{00000000-0005-0000-0000-00008F500000}"/>
    <cellStyle name="Berechnung 2 2 2 6 2 2 2" xfId="17328" xr:uid="{00000000-0005-0000-0000-000090500000}"/>
    <cellStyle name="Berechnung 2 2 2 6 2 2 2 2" xfId="24465" xr:uid="{00000000-0005-0000-0000-000091500000}"/>
    <cellStyle name="Berechnung 2 2 2 6 2 2 2 2 2" xfId="38780" xr:uid="{00000000-0005-0000-0000-000092500000}"/>
    <cellStyle name="Berechnung 2 2 2 6 2 2 2 3" xfId="31643" xr:uid="{00000000-0005-0000-0000-000093500000}"/>
    <cellStyle name="Berechnung 2 2 2 6 2 2 3" xfId="19682" xr:uid="{00000000-0005-0000-0000-000094500000}"/>
    <cellStyle name="Berechnung 2 2 2 6 2 2 3 2" xfId="26819" xr:uid="{00000000-0005-0000-0000-000095500000}"/>
    <cellStyle name="Berechnung 2 2 2 6 2 2 3 2 2" xfId="41134" xr:uid="{00000000-0005-0000-0000-000096500000}"/>
    <cellStyle name="Berechnung 2 2 2 6 2 2 3 3" xfId="33997" xr:uid="{00000000-0005-0000-0000-000097500000}"/>
    <cellStyle name="Berechnung 2 2 2 6 2 2 4" xfId="20958" xr:uid="{00000000-0005-0000-0000-000098500000}"/>
    <cellStyle name="Berechnung 2 2 2 6 2 2 4 2" xfId="28095" xr:uid="{00000000-0005-0000-0000-000099500000}"/>
    <cellStyle name="Berechnung 2 2 2 6 2 2 4 2 2" xfId="42410" xr:uid="{00000000-0005-0000-0000-00009A500000}"/>
    <cellStyle name="Berechnung 2 2 2 6 2 2 4 3" xfId="35273" xr:uid="{00000000-0005-0000-0000-00009B500000}"/>
    <cellStyle name="Berechnung 2 2 2 6 2 2 5" xfId="22134" xr:uid="{00000000-0005-0000-0000-00009C500000}"/>
    <cellStyle name="Berechnung 2 2 2 6 2 2 5 2" xfId="36449" xr:uid="{00000000-0005-0000-0000-00009D500000}"/>
    <cellStyle name="Berechnung 2 2 2 6 2 2 6" xfId="29290" xr:uid="{00000000-0005-0000-0000-00009E500000}"/>
    <cellStyle name="Berechnung 2 2 2 6 2 3" xfId="16813" xr:uid="{00000000-0005-0000-0000-00009F500000}"/>
    <cellStyle name="Berechnung 2 2 2 6 2 3 2" xfId="23972" xr:uid="{00000000-0005-0000-0000-0000A0500000}"/>
    <cellStyle name="Berechnung 2 2 2 6 2 3 2 2" xfId="38287" xr:uid="{00000000-0005-0000-0000-0000A1500000}"/>
    <cellStyle name="Berechnung 2 2 2 6 2 3 3" xfId="31128" xr:uid="{00000000-0005-0000-0000-0000A2500000}"/>
    <cellStyle name="Berechnung 2 2 2 6 2 4" xfId="19167" xr:uid="{00000000-0005-0000-0000-0000A3500000}"/>
    <cellStyle name="Berechnung 2 2 2 6 2 4 2" xfId="26304" xr:uid="{00000000-0005-0000-0000-0000A4500000}"/>
    <cellStyle name="Berechnung 2 2 2 6 2 4 2 2" xfId="40619" xr:uid="{00000000-0005-0000-0000-0000A5500000}"/>
    <cellStyle name="Berechnung 2 2 2 6 2 4 3" xfId="33482" xr:uid="{00000000-0005-0000-0000-0000A6500000}"/>
    <cellStyle name="Berechnung 2 2 2 7" xfId="13308" xr:uid="{00000000-0005-0000-0000-0000A7500000}"/>
    <cellStyle name="Berechnung 2 2 2 7 2" xfId="14388" xr:uid="{00000000-0005-0000-0000-0000A8500000}"/>
    <cellStyle name="Berechnung 2 2 2 7 2 2" xfId="16757" xr:uid="{00000000-0005-0000-0000-0000A9500000}"/>
    <cellStyle name="Berechnung 2 2 2 7 2 2 2" xfId="23916" xr:uid="{00000000-0005-0000-0000-0000AA500000}"/>
    <cellStyle name="Berechnung 2 2 2 7 2 2 2 2" xfId="38231" xr:uid="{00000000-0005-0000-0000-0000AB500000}"/>
    <cellStyle name="Berechnung 2 2 2 7 2 2 3" xfId="31072" xr:uid="{00000000-0005-0000-0000-0000AC500000}"/>
    <cellStyle name="Berechnung 2 2 2 7 2 3" xfId="19111" xr:uid="{00000000-0005-0000-0000-0000AD500000}"/>
    <cellStyle name="Berechnung 2 2 2 7 2 3 2" xfId="26248" xr:uid="{00000000-0005-0000-0000-0000AE500000}"/>
    <cellStyle name="Berechnung 2 2 2 7 2 3 2 2" xfId="40563" xr:uid="{00000000-0005-0000-0000-0000AF500000}"/>
    <cellStyle name="Berechnung 2 2 2 7 2 3 3" xfId="33426" xr:uid="{00000000-0005-0000-0000-0000B0500000}"/>
    <cellStyle name="Berechnung 2 2 2 7 2 4" xfId="20444" xr:uid="{00000000-0005-0000-0000-0000B1500000}"/>
    <cellStyle name="Berechnung 2 2 2 7 2 4 2" xfId="27581" xr:uid="{00000000-0005-0000-0000-0000B2500000}"/>
    <cellStyle name="Berechnung 2 2 2 7 2 4 2 2" xfId="41896" xr:uid="{00000000-0005-0000-0000-0000B3500000}"/>
    <cellStyle name="Berechnung 2 2 2 7 2 4 3" xfId="34759" xr:uid="{00000000-0005-0000-0000-0000B4500000}"/>
    <cellStyle name="Berechnung 2 2 2 7 2 5" xfId="21659" xr:uid="{00000000-0005-0000-0000-0000B5500000}"/>
    <cellStyle name="Berechnung 2 2 2 7 2 5 2" xfId="35974" xr:uid="{00000000-0005-0000-0000-0000B6500000}"/>
    <cellStyle name="Berechnung 2 2 2 7 2 6" xfId="28796" xr:uid="{00000000-0005-0000-0000-0000B7500000}"/>
    <cellStyle name="Berechnung 2 2 2 7 3" xfId="15677" xr:uid="{00000000-0005-0000-0000-0000B8500000}"/>
    <cellStyle name="Berechnung 2 2 2 7 3 2" xfId="22836" xr:uid="{00000000-0005-0000-0000-0000B9500000}"/>
    <cellStyle name="Berechnung 2 2 2 7 3 2 2" xfId="37151" xr:uid="{00000000-0005-0000-0000-0000BA500000}"/>
    <cellStyle name="Berechnung 2 2 2 7 3 3" xfId="29992" xr:uid="{00000000-0005-0000-0000-0000BB500000}"/>
    <cellStyle name="Berechnung 2 2 2 7 4" xfId="18031" xr:uid="{00000000-0005-0000-0000-0000BC500000}"/>
    <cellStyle name="Berechnung 2 2 2 7 4 2" xfId="25168" xr:uid="{00000000-0005-0000-0000-0000BD500000}"/>
    <cellStyle name="Berechnung 2 2 2 7 4 2 2" xfId="39483" xr:uid="{00000000-0005-0000-0000-0000BE500000}"/>
    <cellStyle name="Berechnung 2 2 2 7 4 3" xfId="32346" xr:uid="{00000000-0005-0000-0000-0000BF500000}"/>
    <cellStyle name="Berechnung 2 2 3" xfId="1180" xr:uid="{00000000-0005-0000-0000-0000C0500000}"/>
    <cellStyle name="Berechnung 2 2 3 2" xfId="13313" xr:uid="{00000000-0005-0000-0000-0000C1500000}"/>
    <cellStyle name="Berechnung 2 2 3 2 2" xfId="14291" xr:uid="{00000000-0005-0000-0000-0000C2500000}"/>
    <cellStyle name="Berechnung 2 2 3 2 2 2" xfId="16660" xr:uid="{00000000-0005-0000-0000-0000C3500000}"/>
    <cellStyle name="Berechnung 2 2 3 2 2 2 2" xfId="23819" xr:uid="{00000000-0005-0000-0000-0000C4500000}"/>
    <cellStyle name="Berechnung 2 2 3 2 2 2 2 2" xfId="38134" xr:uid="{00000000-0005-0000-0000-0000C5500000}"/>
    <cellStyle name="Berechnung 2 2 3 2 2 2 3" xfId="30975" xr:uid="{00000000-0005-0000-0000-0000C6500000}"/>
    <cellStyle name="Berechnung 2 2 3 2 2 3" xfId="19014" xr:uid="{00000000-0005-0000-0000-0000C7500000}"/>
    <cellStyle name="Berechnung 2 2 3 2 2 3 2" xfId="26151" xr:uid="{00000000-0005-0000-0000-0000C8500000}"/>
    <cellStyle name="Berechnung 2 2 3 2 2 3 2 2" xfId="40466" xr:uid="{00000000-0005-0000-0000-0000C9500000}"/>
    <cellStyle name="Berechnung 2 2 3 2 2 3 3" xfId="33329" xr:uid="{00000000-0005-0000-0000-0000CA500000}"/>
    <cellStyle name="Berechnung 2 2 3 2 2 4" xfId="20347" xr:uid="{00000000-0005-0000-0000-0000CB500000}"/>
    <cellStyle name="Berechnung 2 2 3 2 2 4 2" xfId="27484" xr:uid="{00000000-0005-0000-0000-0000CC500000}"/>
    <cellStyle name="Berechnung 2 2 3 2 2 4 2 2" xfId="41799" xr:uid="{00000000-0005-0000-0000-0000CD500000}"/>
    <cellStyle name="Berechnung 2 2 3 2 2 4 3" xfId="34662" xr:uid="{00000000-0005-0000-0000-0000CE500000}"/>
    <cellStyle name="Berechnung 2 2 3 2 2 5" xfId="21562" xr:uid="{00000000-0005-0000-0000-0000CF500000}"/>
    <cellStyle name="Berechnung 2 2 3 2 2 5 2" xfId="35877" xr:uid="{00000000-0005-0000-0000-0000D0500000}"/>
    <cellStyle name="Berechnung 2 2 3 2 2 6" xfId="28699" xr:uid="{00000000-0005-0000-0000-0000D1500000}"/>
    <cellStyle name="Berechnung 2 2 3 2 3" xfId="15682" xr:uid="{00000000-0005-0000-0000-0000D2500000}"/>
    <cellStyle name="Berechnung 2 2 3 2 3 2" xfId="22841" xr:uid="{00000000-0005-0000-0000-0000D3500000}"/>
    <cellStyle name="Berechnung 2 2 3 2 3 2 2" xfId="37156" xr:uid="{00000000-0005-0000-0000-0000D4500000}"/>
    <cellStyle name="Berechnung 2 2 3 2 3 3" xfId="29997" xr:uid="{00000000-0005-0000-0000-0000D5500000}"/>
    <cellStyle name="Berechnung 2 2 3 2 4" xfId="18036" xr:uid="{00000000-0005-0000-0000-0000D6500000}"/>
    <cellStyle name="Berechnung 2 2 3 2 4 2" xfId="25173" xr:uid="{00000000-0005-0000-0000-0000D7500000}"/>
    <cellStyle name="Berechnung 2 2 3 2 4 2 2" xfId="39488" xr:uid="{00000000-0005-0000-0000-0000D8500000}"/>
    <cellStyle name="Berechnung 2 2 3 2 4 3" xfId="32351" xr:uid="{00000000-0005-0000-0000-0000D9500000}"/>
    <cellStyle name="Berechnung 2 2 4" xfId="1181" xr:uid="{00000000-0005-0000-0000-0000DA500000}"/>
    <cellStyle name="Berechnung 2 2 4 2" xfId="13314" xr:uid="{00000000-0005-0000-0000-0000DB500000}"/>
    <cellStyle name="Berechnung 2 2 4 2 2" xfId="13363" xr:uid="{00000000-0005-0000-0000-0000DC500000}"/>
    <cellStyle name="Berechnung 2 2 4 2 2 2" xfId="15732" xr:uid="{00000000-0005-0000-0000-0000DD500000}"/>
    <cellStyle name="Berechnung 2 2 4 2 2 2 2" xfId="22891" xr:uid="{00000000-0005-0000-0000-0000DE500000}"/>
    <cellStyle name="Berechnung 2 2 4 2 2 2 2 2" xfId="37206" xr:uid="{00000000-0005-0000-0000-0000DF500000}"/>
    <cellStyle name="Berechnung 2 2 4 2 2 2 3" xfId="30047" xr:uid="{00000000-0005-0000-0000-0000E0500000}"/>
    <cellStyle name="Berechnung 2 2 4 2 2 3" xfId="18086" xr:uid="{00000000-0005-0000-0000-0000E1500000}"/>
    <cellStyle name="Berechnung 2 2 4 2 2 3 2" xfId="25223" xr:uid="{00000000-0005-0000-0000-0000E2500000}"/>
    <cellStyle name="Berechnung 2 2 4 2 2 3 2 2" xfId="39538" xr:uid="{00000000-0005-0000-0000-0000E3500000}"/>
    <cellStyle name="Berechnung 2 2 4 2 2 3 3" xfId="32401" xr:uid="{00000000-0005-0000-0000-0000E4500000}"/>
    <cellStyle name="Berechnung 2 2 4 2 2 4" xfId="19790" xr:uid="{00000000-0005-0000-0000-0000E5500000}"/>
    <cellStyle name="Berechnung 2 2 4 2 2 4 2" xfId="26927" xr:uid="{00000000-0005-0000-0000-0000E6500000}"/>
    <cellStyle name="Berechnung 2 2 4 2 2 4 2 2" xfId="41242" xr:uid="{00000000-0005-0000-0000-0000E7500000}"/>
    <cellStyle name="Berechnung 2 2 4 2 2 4 3" xfId="34105" xr:uid="{00000000-0005-0000-0000-0000E8500000}"/>
    <cellStyle name="Berechnung 2 2 4 2 2 5" xfId="21005" xr:uid="{00000000-0005-0000-0000-0000E9500000}"/>
    <cellStyle name="Berechnung 2 2 4 2 2 5 2" xfId="35320" xr:uid="{00000000-0005-0000-0000-0000EA500000}"/>
    <cellStyle name="Berechnung 2 2 4 2 2 6" xfId="28142" xr:uid="{00000000-0005-0000-0000-0000EB500000}"/>
    <cellStyle name="Berechnung 2 2 4 2 3" xfId="15683" xr:uid="{00000000-0005-0000-0000-0000EC500000}"/>
    <cellStyle name="Berechnung 2 2 4 2 3 2" xfId="22842" xr:uid="{00000000-0005-0000-0000-0000ED500000}"/>
    <cellStyle name="Berechnung 2 2 4 2 3 2 2" xfId="37157" xr:uid="{00000000-0005-0000-0000-0000EE500000}"/>
    <cellStyle name="Berechnung 2 2 4 2 3 3" xfId="29998" xr:uid="{00000000-0005-0000-0000-0000EF500000}"/>
    <cellStyle name="Berechnung 2 2 4 2 4" xfId="18037" xr:uid="{00000000-0005-0000-0000-0000F0500000}"/>
    <cellStyle name="Berechnung 2 2 4 2 4 2" xfId="25174" xr:uid="{00000000-0005-0000-0000-0000F1500000}"/>
    <cellStyle name="Berechnung 2 2 4 2 4 2 2" xfId="39489" xr:uid="{00000000-0005-0000-0000-0000F2500000}"/>
    <cellStyle name="Berechnung 2 2 4 2 4 3" xfId="32352" xr:uid="{00000000-0005-0000-0000-0000F3500000}"/>
    <cellStyle name="Berechnung 2 2 5" xfId="1182" xr:uid="{00000000-0005-0000-0000-0000F4500000}"/>
    <cellStyle name="Berechnung 2 2 5 2" xfId="13315" xr:uid="{00000000-0005-0000-0000-0000F5500000}"/>
    <cellStyle name="Berechnung 2 2 5 2 2" xfId="14292" xr:uid="{00000000-0005-0000-0000-0000F6500000}"/>
    <cellStyle name="Berechnung 2 2 5 2 2 2" xfId="16661" xr:uid="{00000000-0005-0000-0000-0000F7500000}"/>
    <cellStyle name="Berechnung 2 2 5 2 2 2 2" xfId="23820" xr:uid="{00000000-0005-0000-0000-0000F8500000}"/>
    <cellStyle name="Berechnung 2 2 5 2 2 2 2 2" xfId="38135" xr:uid="{00000000-0005-0000-0000-0000F9500000}"/>
    <cellStyle name="Berechnung 2 2 5 2 2 2 3" xfId="30976" xr:uid="{00000000-0005-0000-0000-0000FA500000}"/>
    <cellStyle name="Berechnung 2 2 5 2 2 3" xfId="19015" xr:uid="{00000000-0005-0000-0000-0000FB500000}"/>
    <cellStyle name="Berechnung 2 2 5 2 2 3 2" xfId="26152" xr:uid="{00000000-0005-0000-0000-0000FC500000}"/>
    <cellStyle name="Berechnung 2 2 5 2 2 3 2 2" xfId="40467" xr:uid="{00000000-0005-0000-0000-0000FD500000}"/>
    <cellStyle name="Berechnung 2 2 5 2 2 3 3" xfId="33330" xr:uid="{00000000-0005-0000-0000-0000FE500000}"/>
    <cellStyle name="Berechnung 2 2 5 2 2 4" xfId="20348" xr:uid="{00000000-0005-0000-0000-0000FF500000}"/>
    <cellStyle name="Berechnung 2 2 5 2 2 4 2" xfId="27485" xr:uid="{00000000-0005-0000-0000-000000510000}"/>
    <cellStyle name="Berechnung 2 2 5 2 2 4 2 2" xfId="41800" xr:uid="{00000000-0005-0000-0000-000001510000}"/>
    <cellStyle name="Berechnung 2 2 5 2 2 4 3" xfId="34663" xr:uid="{00000000-0005-0000-0000-000002510000}"/>
    <cellStyle name="Berechnung 2 2 5 2 2 5" xfId="21563" xr:uid="{00000000-0005-0000-0000-000003510000}"/>
    <cellStyle name="Berechnung 2 2 5 2 2 5 2" xfId="35878" xr:uid="{00000000-0005-0000-0000-000004510000}"/>
    <cellStyle name="Berechnung 2 2 5 2 2 6" xfId="28700" xr:uid="{00000000-0005-0000-0000-000005510000}"/>
    <cellStyle name="Berechnung 2 2 5 2 3" xfId="15684" xr:uid="{00000000-0005-0000-0000-000006510000}"/>
    <cellStyle name="Berechnung 2 2 5 2 3 2" xfId="22843" xr:uid="{00000000-0005-0000-0000-000007510000}"/>
    <cellStyle name="Berechnung 2 2 5 2 3 2 2" xfId="37158" xr:uid="{00000000-0005-0000-0000-000008510000}"/>
    <cellStyle name="Berechnung 2 2 5 2 3 3" xfId="29999" xr:uid="{00000000-0005-0000-0000-000009510000}"/>
    <cellStyle name="Berechnung 2 2 5 2 4" xfId="18038" xr:uid="{00000000-0005-0000-0000-00000A510000}"/>
    <cellStyle name="Berechnung 2 2 5 2 4 2" xfId="25175" xr:uid="{00000000-0005-0000-0000-00000B510000}"/>
    <cellStyle name="Berechnung 2 2 5 2 4 2 2" xfId="39490" xr:uid="{00000000-0005-0000-0000-00000C510000}"/>
    <cellStyle name="Berechnung 2 2 5 2 4 3" xfId="32353" xr:uid="{00000000-0005-0000-0000-00000D510000}"/>
    <cellStyle name="Berechnung 2 2 6" xfId="1183" xr:uid="{00000000-0005-0000-0000-00000E510000}"/>
    <cellStyle name="Berechnung 2 2 6 2" xfId="13316" xr:uid="{00000000-0005-0000-0000-00000F510000}"/>
    <cellStyle name="Berechnung 2 2 6 2 2" xfId="14389" xr:uid="{00000000-0005-0000-0000-000010510000}"/>
    <cellStyle name="Berechnung 2 2 6 2 2 2" xfId="16758" xr:uid="{00000000-0005-0000-0000-000011510000}"/>
    <cellStyle name="Berechnung 2 2 6 2 2 2 2" xfId="23917" xr:uid="{00000000-0005-0000-0000-000012510000}"/>
    <cellStyle name="Berechnung 2 2 6 2 2 2 2 2" xfId="38232" xr:uid="{00000000-0005-0000-0000-000013510000}"/>
    <cellStyle name="Berechnung 2 2 6 2 2 2 3" xfId="31073" xr:uid="{00000000-0005-0000-0000-000014510000}"/>
    <cellStyle name="Berechnung 2 2 6 2 2 3" xfId="19112" xr:uid="{00000000-0005-0000-0000-000015510000}"/>
    <cellStyle name="Berechnung 2 2 6 2 2 3 2" xfId="26249" xr:uid="{00000000-0005-0000-0000-000016510000}"/>
    <cellStyle name="Berechnung 2 2 6 2 2 3 2 2" xfId="40564" xr:uid="{00000000-0005-0000-0000-000017510000}"/>
    <cellStyle name="Berechnung 2 2 6 2 2 3 3" xfId="33427" xr:uid="{00000000-0005-0000-0000-000018510000}"/>
    <cellStyle name="Berechnung 2 2 6 2 2 4" xfId="20445" xr:uid="{00000000-0005-0000-0000-000019510000}"/>
    <cellStyle name="Berechnung 2 2 6 2 2 4 2" xfId="27582" xr:uid="{00000000-0005-0000-0000-00001A510000}"/>
    <cellStyle name="Berechnung 2 2 6 2 2 4 2 2" xfId="41897" xr:uid="{00000000-0005-0000-0000-00001B510000}"/>
    <cellStyle name="Berechnung 2 2 6 2 2 4 3" xfId="34760" xr:uid="{00000000-0005-0000-0000-00001C510000}"/>
    <cellStyle name="Berechnung 2 2 6 2 2 5" xfId="21660" xr:uid="{00000000-0005-0000-0000-00001D510000}"/>
    <cellStyle name="Berechnung 2 2 6 2 2 5 2" xfId="35975" xr:uid="{00000000-0005-0000-0000-00001E510000}"/>
    <cellStyle name="Berechnung 2 2 6 2 2 6" xfId="28797" xr:uid="{00000000-0005-0000-0000-00001F510000}"/>
    <cellStyle name="Berechnung 2 2 6 2 3" xfId="15685" xr:uid="{00000000-0005-0000-0000-000020510000}"/>
    <cellStyle name="Berechnung 2 2 6 2 3 2" xfId="22844" xr:uid="{00000000-0005-0000-0000-000021510000}"/>
    <cellStyle name="Berechnung 2 2 6 2 3 2 2" xfId="37159" xr:uid="{00000000-0005-0000-0000-000022510000}"/>
    <cellStyle name="Berechnung 2 2 6 2 3 3" xfId="30000" xr:uid="{00000000-0005-0000-0000-000023510000}"/>
    <cellStyle name="Berechnung 2 2 6 2 4" xfId="18039" xr:uid="{00000000-0005-0000-0000-000024510000}"/>
    <cellStyle name="Berechnung 2 2 6 2 4 2" xfId="25176" xr:uid="{00000000-0005-0000-0000-000025510000}"/>
    <cellStyle name="Berechnung 2 2 6 2 4 2 2" xfId="39491" xr:uid="{00000000-0005-0000-0000-000026510000}"/>
    <cellStyle name="Berechnung 2 2 6 2 4 3" xfId="32354" xr:uid="{00000000-0005-0000-0000-000027510000}"/>
    <cellStyle name="Berechnung 2 2 7" xfId="1184" xr:uid="{00000000-0005-0000-0000-000028510000}"/>
    <cellStyle name="Berechnung 2 2 7 2" xfId="13317" xr:uid="{00000000-0005-0000-0000-000029510000}"/>
    <cellStyle name="Berechnung 2 2 7 2 2" xfId="14662" xr:uid="{00000000-0005-0000-0000-00002A510000}"/>
    <cellStyle name="Berechnung 2 2 7 2 2 2" xfId="17025" xr:uid="{00000000-0005-0000-0000-00002B510000}"/>
    <cellStyle name="Berechnung 2 2 7 2 2 2 2" xfId="24184" xr:uid="{00000000-0005-0000-0000-00002C510000}"/>
    <cellStyle name="Berechnung 2 2 7 2 2 2 2 2" xfId="38499" xr:uid="{00000000-0005-0000-0000-00002D510000}"/>
    <cellStyle name="Berechnung 2 2 7 2 2 2 3" xfId="31340" xr:uid="{00000000-0005-0000-0000-00002E510000}"/>
    <cellStyle name="Berechnung 2 2 7 2 2 3" xfId="19379" xr:uid="{00000000-0005-0000-0000-00002F510000}"/>
    <cellStyle name="Berechnung 2 2 7 2 2 3 2" xfId="26516" xr:uid="{00000000-0005-0000-0000-000030510000}"/>
    <cellStyle name="Berechnung 2 2 7 2 2 3 2 2" xfId="40831" xr:uid="{00000000-0005-0000-0000-000031510000}"/>
    <cellStyle name="Berechnung 2 2 7 2 2 3 3" xfId="33694" xr:uid="{00000000-0005-0000-0000-000032510000}"/>
    <cellStyle name="Berechnung 2 2 7 2 2 4" xfId="20677" xr:uid="{00000000-0005-0000-0000-000033510000}"/>
    <cellStyle name="Berechnung 2 2 7 2 2 4 2" xfId="27814" xr:uid="{00000000-0005-0000-0000-000034510000}"/>
    <cellStyle name="Berechnung 2 2 7 2 2 4 2 2" xfId="42129" xr:uid="{00000000-0005-0000-0000-000035510000}"/>
    <cellStyle name="Berechnung 2 2 7 2 2 4 3" xfId="34992" xr:uid="{00000000-0005-0000-0000-000036510000}"/>
    <cellStyle name="Berechnung 2 2 7 2 2 5" xfId="21892" xr:uid="{00000000-0005-0000-0000-000037510000}"/>
    <cellStyle name="Berechnung 2 2 7 2 2 5 2" xfId="36207" xr:uid="{00000000-0005-0000-0000-000038510000}"/>
    <cellStyle name="Berechnung 2 2 7 2 2 6" xfId="29029" xr:uid="{00000000-0005-0000-0000-000039510000}"/>
    <cellStyle name="Berechnung 2 2 7 2 3" xfId="15686" xr:uid="{00000000-0005-0000-0000-00003A510000}"/>
    <cellStyle name="Berechnung 2 2 7 2 3 2" xfId="22845" xr:uid="{00000000-0005-0000-0000-00003B510000}"/>
    <cellStyle name="Berechnung 2 2 7 2 3 2 2" xfId="37160" xr:uid="{00000000-0005-0000-0000-00003C510000}"/>
    <cellStyle name="Berechnung 2 2 7 2 3 3" xfId="30001" xr:uid="{00000000-0005-0000-0000-00003D510000}"/>
    <cellStyle name="Berechnung 2 2 7 2 4" xfId="18040" xr:uid="{00000000-0005-0000-0000-00003E510000}"/>
    <cellStyle name="Berechnung 2 2 7 2 4 2" xfId="25177" xr:uid="{00000000-0005-0000-0000-00003F510000}"/>
    <cellStyle name="Berechnung 2 2 7 2 4 2 2" xfId="39492" xr:uid="{00000000-0005-0000-0000-000040510000}"/>
    <cellStyle name="Berechnung 2 2 7 2 4 3" xfId="32355" xr:uid="{00000000-0005-0000-0000-000041510000}"/>
    <cellStyle name="Berechnung 2 2 8" xfId="10738" xr:uid="{00000000-0005-0000-0000-000042510000}"/>
    <cellStyle name="Berechnung 2 2 8 2" xfId="14426" xr:uid="{00000000-0005-0000-0000-000043510000}"/>
    <cellStyle name="Berechnung 2 2 8 2 2" xfId="14959" xr:uid="{00000000-0005-0000-0000-000044510000}"/>
    <cellStyle name="Berechnung 2 2 8 2 2 2" xfId="17316" xr:uid="{00000000-0005-0000-0000-000045510000}"/>
    <cellStyle name="Berechnung 2 2 8 2 2 2 2" xfId="24453" xr:uid="{00000000-0005-0000-0000-000046510000}"/>
    <cellStyle name="Berechnung 2 2 8 2 2 2 2 2" xfId="38768" xr:uid="{00000000-0005-0000-0000-000047510000}"/>
    <cellStyle name="Berechnung 2 2 8 2 2 2 3" xfId="31631" xr:uid="{00000000-0005-0000-0000-000048510000}"/>
    <cellStyle name="Berechnung 2 2 8 2 2 3" xfId="19670" xr:uid="{00000000-0005-0000-0000-000049510000}"/>
    <cellStyle name="Berechnung 2 2 8 2 2 3 2" xfId="26807" xr:uid="{00000000-0005-0000-0000-00004A510000}"/>
    <cellStyle name="Berechnung 2 2 8 2 2 3 2 2" xfId="41122" xr:uid="{00000000-0005-0000-0000-00004B510000}"/>
    <cellStyle name="Berechnung 2 2 8 2 2 3 3" xfId="33985" xr:uid="{00000000-0005-0000-0000-00004C510000}"/>
    <cellStyle name="Berechnung 2 2 8 2 2 4" xfId="20946" xr:uid="{00000000-0005-0000-0000-00004D510000}"/>
    <cellStyle name="Berechnung 2 2 8 2 2 4 2" xfId="28083" xr:uid="{00000000-0005-0000-0000-00004E510000}"/>
    <cellStyle name="Berechnung 2 2 8 2 2 4 2 2" xfId="42398" xr:uid="{00000000-0005-0000-0000-00004F510000}"/>
    <cellStyle name="Berechnung 2 2 8 2 2 4 3" xfId="35261" xr:uid="{00000000-0005-0000-0000-000050510000}"/>
    <cellStyle name="Berechnung 2 2 8 2 2 5" xfId="22122" xr:uid="{00000000-0005-0000-0000-000051510000}"/>
    <cellStyle name="Berechnung 2 2 8 2 2 5 2" xfId="36437" xr:uid="{00000000-0005-0000-0000-000052510000}"/>
    <cellStyle name="Berechnung 2 2 8 2 2 6" xfId="29278" xr:uid="{00000000-0005-0000-0000-000053510000}"/>
    <cellStyle name="Berechnung 2 2 8 2 3" xfId="16795" xr:uid="{00000000-0005-0000-0000-000054510000}"/>
    <cellStyle name="Berechnung 2 2 8 2 3 2" xfId="23954" xr:uid="{00000000-0005-0000-0000-000055510000}"/>
    <cellStyle name="Berechnung 2 2 8 2 3 2 2" xfId="38269" xr:uid="{00000000-0005-0000-0000-000056510000}"/>
    <cellStyle name="Berechnung 2 2 8 2 3 3" xfId="31110" xr:uid="{00000000-0005-0000-0000-000057510000}"/>
    <cellStyle name="Berechnung 2 2 8 2 4" xfId="19149" xr:uid="{00000000-0005-0000-0000-000058510000}"/>
    <cellStyle name="Berechnung 2 2 8 2 4 2" xfId="26286" xr:uid="{00000000-0005-0000-0000-000059510000}"/>
    <cellStyle name="Berechnung 2 2 8 2 4 2 2" xfId="40601" xr:uid="{00000000-0005-0000-0000-00005A510000}"/>
    <cellStyle name="Berechnung 2 2 8 2 4 3" xfId="33464" xr:uid="{00000000-0005-0000-0000-00005B510000}"/>
    <cellStyle name="Berechnung 2 2 9" xfId="42437" xr:uid="{00000000-0005-0000-0000-00005C510000}"/>
    <cellStyle name="Berechnung 2 3" xfId="1185" xr:uid="{00000000-0005-0000-0000-00005D510000}"/>
    <cellStyle name="Berechnung 2 3 2" xfId="1186" xr:uid="{00000000-0005-0000-0000-00005E510000}"/>
    <cellStyle name="Berechnung 2 3 2 2" xfId="1187" xr:uid="{00000000-0005-0000-0000-00005F510000}"/>
    <cellStyle name="Berechnung 2 3 2 2 2" xfId="13320" xr:uid="{00000000-0005-0000-0000-000060510000}"/>
    <cellStyle name="Berechnung 2 3 2 2 2 2" xfId="13729" xr:uid="{00000000-0005-0000-0000-000061510000}"/>
    <cellStyle name="Berechnung 2 3 2 2 2 2 2" xfId="16098" xr:uid="{00000000-0005-0000-0000-000062510000}"/>
    <cellStyle name="Berechnung 2 3 2 2 2 2 2 2" xfId="23257" xr:uid="{00000000-0005-0000-0000-000063510000}"/>
    <cellStyle name="Berechnung 2 3 2 2 2 2 2 2 2" xfId="37572" xr:uid="{00000000-0005-0000-0000-000064510000}"/>
    <cellStyle name="Berechnung 2 3 2 2 2 2 2 3" xfId="30413" xr:uid="{00000000-0005-0000-0000-000065510000}"/>
    <cellStyle name="Berechnung 2 3 2 2 2 2 3" xfId="18452" xr:uid="{00000000-0005-0000-0000-000066510000}"/>
    <cellStyle name="Berechnung 2 3 2 2 2 2 3 2" xfId="25589" xr:uid="{00000000-0005-0000-0000-000067510000}"/>
    <cellStyle name="Berechnung 2 3 2 2 2 2 3 2 2" xfId="39904" xr:uid="{00000000-0005-0000-0000-000068510000}"/>
    <cellStyle name="Berechnung 2 3 2 2 2 2 3 3" xfId="32767" xr:uid="{00000000-0005-0000-0000-000069510000}"/>
    <cellStyle name="Berechnung 2 3 2 2 2 2 4" xfId="19978" xr:uid="{00000000-0005-0000-0000-00006A510000}"/>
    <cellStyle name="Berechnung 2 3 2 2 2 2 4 2" xfId="27115" xr:uid="{00000000-0005-0000-0000-00006B510000}"/>
    <cellStyle name="Berechnung 2 3 2 2 2 2 4 2 2" xfId="41430" xr:uid="{00000000-0005-0000-0000-00006C510000}"/>
    <cellStyle name="Berechnung 2 3 2 2 2 2 4 3" xfId="34293" xr:uid="{00000000-0005-0000-0000-00006D510000}"/>
    <cellStyle name="Berechnung 2 3 2 2 2 2 5" xfId="21193" xr:uid="{00000000-0005-0000-0000-00006E510000}"/>
    <cellStyle name="Berechnung 2 3 2 2 2 2 5 2" xfId="35508" xr:uid="{00000000-0005-0000-0000-00006F510000}"/>
    <cellStyle name="Berechnung 2 3 2 2 2 2 6" xfId="28330" xr:uid="{00000000-0005-0000-0000-000070510000}"/>
    <cellStyle name="Berechnung 2 3 2 2 2 3" xfId="15689" xr:uid="{00000000-0005-0000-0000-000071510000}"/>
    <cellStyle name="Berechnung 2 3 2 2 2 3 2" xfId="22848" xr:uid="{00000000-0005-0000-0000-000072510000}"/>
    <cellStyle name="Berechnung 2 3 2 2 2 3 2 2" xfId="37163" xr:uid="{00000000-0005-0000-0000-000073510000}"/>
    <cellStyle name="Berechnung 2 3 2 2 2 3 3" xfId="30004" xr:uid="{00000000-0005-0000-0000-000074510000}"/>
    <cellStyle name="Berechnung 2 3 2 2 2 4" xfId="18043" xr:uid="{00000000-0005-0000-0000-000075510000}"/>
    <cellStyle name="Berechnung 2 3 2 2 2 4 2" xfId="25180" xr:uid="{00000000-0005-0000-0000-000076510000}"/>
    <cellStyle name="Berechnung 2 3 2 2 2 4 2 2" xfId="39495" xr:uid="{00000000-0005-0000-0000-000077510000}"/>
    <cellStyle name="Berechnung 2 3 2 2 2 4 3" xfId="32358" xr:uid="{00000000-0005-0000-0000-000078510000}"/>
    <cellStyle name="Berechnung 2 3 2 3" xfId="1188" xr:uid="{00000000-0005-0000-0000-000079510000}"/>
    <cellStyle name="Berechnung 2 3 2 3 2" xfId="13321" xr:uid="{00000000-0005-0000-0000-00007A510000}"/>
    <cellStyle name="Berechnung 2 3 2 3 2 2" xfId="14294" xr:uid="{00000000-0005-0000-0000-00007B510000}"/>
    <cellStyle name="Berechnung 2 3 2 3 2 2 2" xfId="16663" xr:uid="{00000000-0005-0000-0000-00007C510000}"/>
    <cellStyle name="Berechnung 2 3 2 3 2 2 2 2" xfId="23822" xr:uid="{00000000-0005-0000-0000-00007D510000}"/>
    <cellStyle name="Berechnung 2 3 2 3 2 2 2 2 2" xfId="38137" xr:uid="{00000000-0005-0000-0000-00007E510000}"/>
    <cellStyle name="Berechnung 2 3 2 3 2 2 2 3" xfId="30978" xr:uid="{00000000-0005-0000-0000-00007F510000}"/>
    <cellStyle name="Berechnung 2 3 2 3 2 2 3" xfId="19017" xr:uid="{00000000-0005-0000-0000-000080510000}"/>
    <cellStyle name="Berechnung 2 3 2 3 2 2 3 2" xfId="26154" xr:uid="{00000000-0005-0000-0000-000081510000}"/>
    <cellStyle name="Berechnung 2 3 2 3 2 2 3 2 2" xfId="40469" xr:uid="{00000000-0005-0000-0000-000082510000}"/>
    <cellStyle name="Berechnung 2 3 2 3 2 2 3 3" xfId="33332" xr:uid="{00000000-0005-0000-0000-000083510000}"/>
    <cellStyle name="Berechnung 2 3 2 3 2 2 4" xfId="20350" xr:uid="{00000000-0005-0000-0000-000084510000}"/>
    <cellStyle name="Berechnung 2 3 2 3 2 2 4 2" xfId="27487" xr:uid="{00000000-0005-0000-0000-000085510000}"/>
    <cellStyle name="Berechnung 2 3 2 3 2 2 4 2 2" xfId="41802" xr:uid="{00000000-0005-0000-0000-000086510000}"/>
    <cellStyle name="Berechnung 2 3 2 3 2 2 4 3" xfId="34665" xr:uid="{00000000-0005-0000-0000-000087510000}"/>
    <cellStyle name="Berechnung 2 3 2 3 2 2 5" xfId="21565" xr:uid="{00000000-0005-0000-0000-000088510000}"/>
    <cellStyle name="Berechnung 2 3 2 3 2 2 5 2" xfId="35880" xr:uid="{00000000-0005-0000-0000-000089510000}"/>
    <cellStyle name="Berechnung 2 3 2 3 2 2 6" xfId="28702" xr:uid="{00000000-0005-0000-0000-00008A510000}"/>
    <cellStyle name="Berechnung 2 3 2 3 2 3" xfId="15690" xr:uid="{00000000-0005-0000-0000-00008B510000}"/>
    <cellStyle name="Berechnung 2 3 2 3 2 3 2" xfId="22849" xr:uid="{00000000-0005-0000-0000-00008C510000}"/>
    <cellStyle name="Berechnung 2 3 2 3 2 3 2 2" xfId="37164" xr:uid="{00000000-0005-0000-0000-00008D510000}"/>
    <cellStyle name="Berechnung 2 3 2 3 2 3 3" xfId="30005" xr:uid="{00000000-0005-0000-0000-00008E510000}"/>
    <cellStyle name="Berechnung 2 3 2 3 2 4" xfId="18044" xr:uid="{00000000-0005-0000-0000-00008F510000}"/>
    <cellStyle name="Berechnung 2 3 2 3 2 4 2" xfId="25181" xr:uid="{00000000-0005-0000-0000-000090510000}"/>
    <cellStyle name="Berechnung 2 3 2 3 2 4 2 2" xfId="39496" xr:uid="{00000000-0005-0000-0000-000091510000}"/>
    <cellStyle name="Berechnung 2 3 2 3 2 4 3" xfId="32359" xr:uid="{00000000-0005-0000-0000-000092510000}"/>
    <cellStyle name="Berechnung 2 3 2 4" xfId="1189" xr:uid="{00000000-0005-0000-0000-000093510000}"/>
    <cellStyle name="Berechnung 2 3 2 4 2" xfId="13322" xr:uid="{00000000-0005-0000-0000-000094510000}"/>
    <cellStyle name="Berechnung 2 3 2 4 2 2" xfId="13522" xr:uid="{00000000-0005-0000-0000-000095510000}"/>
    <cellStyle name="Berechnung 2 3 2 4 2 2 2" xfId="15891" xr:uid="{00000000-0005-0000-0000-000096510000}"/>
    <cellStyle name="Berechnung 2 3 2 4 2 2 2 2" xfId="23050" xr:uid="{00000000-0005-0000-0000-000097510000}"/>
    <cellStyle name="Berechnung 2 3 2 4 2 2 2 2 2" xfId="37365" xr:uid="{00000000-0005-0000-0000-000098510000}"/>
    <cellStyle name="Berechnung 2 3 2 4 2 2 2 3" xfId="30206" xr:uid="{00000000-0005-0000-0000-000099510000}"/>
    <cellStyle name="Berechnung 2 3 2 4 2 2 3" xfId="18245" xr:uid="{00000000-0005-0000-0000-00009A510000}"/>
    <cellStyle name="Berechnung 2 3 2 4 2 2 3 2" xfId="25382" xr:uid="{00000000-0005-0000-0000-00009B510000}"/>
    <cellStyle name="Berechnung 2 3 2 4 2 2 3 2 2" xfId="39697" xr:uid="{00000000-0005-0000-0000-00009C510000}"/>
    <cellStyle name="Berechnung 2 3 2 4 2 2 3 3" xfId="32560" xr:uid="{00000000-0005-0000-0000-00009D510000}"/>
    <cellStyle name="Berechnung 2 3 2 4 2 2 4" xfId="19870" xr:uid="{00000000-0005-0000-0000-00009E510000}"/>
    <cellStyle name="Berechnung 2 3 2 4 2 2 4 2" xfId="27007" xr:uid="{00000000-0005-0000-0000-00009F510000}"/>
    <cellStyle name="Berechnung 2 3 2 4 2 2 4 2 2" xfId="41322" xr:uid="{00000000-0005-0000-0000-0000A0510000}"/>
    <cellStyle name="Berechnung 2 3 2 4 2 2 4 3" xfId="34185" xr:uid="{00000000-0005-0000-0000-0000A1510000}"/>
    <cellStyle name="Berechnung 2 3 2 4 2 2 5" xfId="21085" xr:uid="{00000000-0005-0000-0000-0000A2510000}"/>
    <cellStyle name="Berechnung 2 3 2 4 2 2 5 2" xfId="35400" xr:uid="{00000000-0005-0000-0000-0000A3510000}"/>
    <cellStyle name="Berechnung 2 3 2 4 2 2 6" xfId="28222" xr:uid="{00000000-0005-0000-0000-0000A4510000}"/>
    <cellStyle name="Berechnung 2 3 2 4 2 3" xfId="15691" xr:uid="{00000000-0005-0000-0000-0000A5510000}"/>
    <cellStyle name="Berechnung 2 3 2 4 2 3 2" xfId="22850" xr:uid="{00000000-0005-0000-0000-0000A6510000}"/>
    <cellStyle name="Berechnung 2 3 2 4 2 3 2 2" xfId="37165" xr:uid="{00000000-0005-0000-0000-0000A7510000}"/>
    <cellStyle name="Berechnung 2 3 2 4 2 3 3" xfId="30006" xr:uid="{00000000-0005-0000-0000-0000A8510000}"/>
    <cellStyle name="Berechnung 2 3 2 4 2 4" xfId="18045" xr:uid="{00000000-0005-0000-0000-0000A9510000}"/>
    <cellStyle name="Berechnung 2 3 2 4 2 4 2" xfId="25182" xr:uid="{00000000-0005-0000-0000-0000AA510000}"/>
    <cellStyle name="Berechnung 2 3 2 4 2 4 2 2" xfId="39497" xr:uid="{00000000-0005-0000-0000-0000AB510000}"/>
    <cellStyle name="Berechnung 2 3 2 4 2 4 3" xfId="32360" xr:uid="{00000000-0005-0000-0000-0000AC510000}"/>
    <cellStyle name="Berechnung 2 3 2 5" xfId="1190" xr:uid="{00000000-0005-0000-0000-0000AD510000}"/>
    <cellStyle name="Berechnung 2 3 2 5 2" xfId="13323" xr:uid="{00000000-0005-0000-0000-0000AE510000}"/>
    <cellStyle name="Berechnung 2 3 2 5 2 2" xfId="14295" xr:uid="{00000000-0005-0000-0000-0000AF510000}"/>
    <cellStyle name="Berechnung 2 3 2 5 2 2 2" xfId="16664" xr:uid="{00000000-0005-0000-0000-0000B0510000}"/>
    <cellStyle name="Berechnung 2 3 2 5 2 2 2 2" xfId="23823" xr:uid="{00000000-0005-0000-0000-0000B1510000}"/>
    <cellStyle name="Berechnung 2 3 2 5 2 2 2 2 2" xfId="38138" xr:uid="{00000000-0005-0000-0000-0000B2510000}"/>
    <cellStyle name="Berechnung 2 3 2 5 2 2 2 3" xfId="30979" xr:uid="{00000000-0005-0000-0000-0000B3510000}"/>
    <cellStyle name="Berechnung 2 3 2 5 2 2 3" xfId="19018" xr:uid="{00000000-0005-0000-0000-0000B4510000}"/>
    <cellStyle name="Berechnung 2 3 2 5 2 2 3 2" xfId="26155" xr:uid="{00000000-0005-0000-0000-0000B5510000}"/>
    <cellStyle name="Berechnung 2 3 2 5 2 2 3 2 2" xfId="40470" xr:uid="{00000000-0005-0000-0000-0000B6510000}"/>
    <cellStyle name="Berechnung 2 3 2 5 2 2 3 3" xfId="33333" xr:uid="{00000000-0005-0000-0000-0000B7510000}"/>
    <cellStyle name="Berechnung 2 3 2 5 2 2 4" xfId="20351" xr:uid="{00000000-0005-0000-0000-0000B8510000}"/>
    <cellStyle name="Berechnung 2 3 2 5 2 2 4 2" xfId="27488" xr:uid="{00000000-0005-0000-0000-0000B9510000}"/>
    <cellStyle name="Berechnung 2 3 2 5 2 2 4 2 2" xfId="41803" xr:uid="{00000000-0005-0000-0000-0000BA510000}"/>
    <cellStyle name="Berechnung 2 3 2 5 2 2 4 3" xfId="34666" xr:uid="{00000000-0005-0000-0000-0000BB510000}"/>
    <cellStyle name="Berechnung 2 3 2 5 2 2 5" xfId="21566" xr:uid="{00000000-0005-0000-0000-0000BC510000}"/>
    <cellStyle name="Berechnung 2 3 2 5 2 2 5 2" xfId="35881" xr:uid="{00000000-0005-0000-0000-0000BD510000}"/>
    <cellStyle name="Berechnung 2 3 2 5 2 2 6" xfId="28703" xr:uid="{00000000-0005-0000-0000-0000BE510000}"/>
    <cellStyle name="Berechnung 2 3 2 5 2 3" xfId="15692" xr:uid="{00000000-0005-0000-0000-0000BF510000}"/>
    <cellStyle name="Berechnung 2 3 2 5 2 3 2" xfId="22851" xr:uid="{00000000-0005-0000-0000-0000C0510000}"/>
    <cellStyle name="Berechnung 2 3 2 5 2 3 2 2" xfId="37166" xr:uid="{00000000-0005-0000-0000-0000C1510000}"/>
    <cellStyle name="Berechnung 2 3 2 5 2 3 3" xfId="30007" xr:uid="{00000000-0005-0000-0000-0000C2510000}"/>
    <cellStyle name="Berechnung 2 3 2 5 2 4" xfId="18046" xr:uid="{00000000-0005-0000-0000-0000C3510000}"/>
    <cellStyle name="Berechnung 2 3 2 5 2 4 2" xfId="25183" xr:uid="{00000000-0005-0000-0000-0000C4510000}"/>
    <cellStyle name="Berechnung 2 3 2 5 2 4 2 2" xfId="39498" xr:uid="{00000000-0005-0000-0000-0000C5510000}"/>
    <cellStyle name="Berechnung 2 3 2 5 2 4 3" xfId="32361" xr:uid="{00000000-0005-0000-0000-0000C6510000}"/>
    <cellStyle name="Berechnung 2 3 2 6" xfId="7501" xr:uid="{00000000-0005-0000-0000-0000C7510000}"/>
    <cellStyle name="Berechnung 2 3 2 7" xfId="11025" xr:uid="{00000000-0005-0000-0000-0000C8510000}"/>
    <cellStyle name="Berechnung 2 3 2 7 2" xfId="14445" xr:uid="{00000000-0005-0000-0000-0000C9510000}"/>
    <cellStyle name="Berechnung 2 3 2 7 2 2" xfId="14972" xr:uid="{00000000-0005-0000-0000-0000CA510000}"/>
    <cellStyle name="Berechnung 2 3 2 7 2 2 2" xfId="17329" xr:uid="{00000000-0005-0000-0000-0000CB510000}"/>
    <cellStyle name="Berechnung 2 3 2 7 2 2 2 2" xfId="24466" xr:uid="{00000000-0005-0000-0000-0000CC510000}"/>
    <cellStyle name="Berechnung 2 3 2 7 2 2 2 2 2" xfId="38781" xr:uid="{00000000-0005-0000-0000-0000CD510000}"/>
    <cellStyle name="Berechnung 2 3 2 7 2 2 2 3" xfId="31644" xr:uid="{00000000-0005-0000-0000-0000CE510000}"/>
    <cellStyle name="Berechnung 2 3 2 7 2 2 3" xfId="19683" xr:uid="{00000000-0005-0000-0000-0000CF510000}"/>
    <cellStyle name="Berechnung 2 3 2 7 2 2 3 2" xfId="26820" xr:uid="{00000000-0005-0000-0000-0000D0510000}"/>
    <cellStyle name="Berechnung 2 3 2 7 2 2 3 2 2" xfId="41135" xr:uid="{00000000-0005-0000-0000-0000D1510000}"/>
    <cellStyle name="Berechnung 2 3 2 7 2 2 3 3" xfId="33998" xr:uid="{00000000-0005-0000-0000-0000D2510000}"/>
    <cellStyle name="Berechnung 2 3 2 7 2 2 4" xfId="20959" xr:uid="{00000000-0005-0000-0000-0000D3510000}"/>
    <cellStyle name="Berechnung 2 3 2 7 2 2 4 2" xfId="28096" xr:uid="{00000000-0005-0000-0000-0000D4510000}"/>
    <cellStyle name="Berechnung 2 3 2 7 2 2 4 2 2" xfId="42411" xr:uid="{00000000-0005-0000-0000-0000D5510000}"/>
    <cellStyle name="Berechnung 2 3 2 7 2 2 4 3" xfId="35274" xr:uid="{00000000-0005-0000-0000-0000D6510000}"/>
    <cellStyle name="Berechnung 2 3 2 7 2 2 5" xfId="22135" xr:uid="{00000000-0005-0000-0000-0000D7510000}"/>
    <cellStyle name="Berechnung 2 3 2 7 2 2 5 2" xfId="36450" xr:uid="{00000000-0005-0000-0000-0000D8510000}"/>
    <cellStyle name="Berechnung 2 3 2 7 2 2 6" xfId="29291" xr:uid="{00000000-0005-0000-0000-0000D9510000}"/>
    <cellStyle name="Berechnung 2 3 2 7 2 3" xfId="16814" xr:uid="{00000000-0005-0000-0000-0000DA510000}"/>
    <cellStyle name="Berechnung 2 3 2 7 2 3 2" xfId="23973" xr:uid="{00000000-0005-0000-0000-0000DB510000}"/>
    <cellStyle name="Berechnung 2 3 2 7 2 3 2 2" xfId="38288" xr:uid="{00000000-0005-0000-0000-0000DC510000}"/>
    <cellStyle name="Berechnung 2 3 2 7 2 3 3" xfId="31129" xr:uid="{00000000-0005-0000-0000-0000DD510000}"/>
    <cellStyle name="Berechnung 2 3 2 7 2 4" xfId="19168" xr:uid="{00000000-0005-0000-0000-0000DE510000}"/>
    <cellStyle name="Berechnung 2 3 2 7 2 4 2" xfId="26305" xr:uid="{00000000-0005-0000-0000-0000DF510000}"/>
    <cellStyle name="Berechnung 2 3 2 7 2 4 2 2" xfId="40620" xr:uid="{00000000-0005-0000-0000-0000E0510000}"/>
    <cellStyle name="Berechnung 2 3 2 7 2 4 3" xfId="33483" xr:uid="{00000000-0005-0000-0000-0000E1510000}"/>
    <cellStyle name="Berechnung 2 3 2 8" xfId="13319" xr:uid="{00000000-0005-0000-0000-0000E2510000}"/>
    <cellStyle name="Berechnung 2 3 2 8 2" xfId="14297" xr:uid="{00000000-0005-0000-0000-0000E3510000}"/>
    <cellStyle name="Berechnung 2 3 2 8 2 2" xfId="16666" xr:uid="{00000000-0005-0000-0000-0000E4510000}"/>
    <cellStyle name="Berechnung 2 3 2 8 2 2 2" xfId="23825" xr:uid="{00000000-0005-0000-0000-0000E5510000}"/>
    <cellStyle name="Berechnung 2 3 2 8 2 2 2 2" xfId="38140" xr:uid="{00000000-0005-0000-0000-0000E6510000}"/>
    <cellStyle name="Berechnung 2 3 2 8 2 2 3" xfId="30981" xr:uid="{00000000-0005-0000-0000-0000E7510000}"/>
    <cellStyle name="Berechnung 2 3 2 8 2 3" xfId="19020" xr:uid="{00000000-0005-0000-0000-0000E8510000}"/>
    <cellStyle name="Berechnung 2 3 2 8 2 3 2" xfId="26157" xr:uid="{00000000-0005-0000-0000-0000E9510000}"/>
    <cellStyle name="Berechnung 2 3 2 8 2 3 2 2" xfId="40472" xr:uid="{00000000-0005-0000-0000-0000EA510000}"/>
    <cellStyle name="Berechnung 2 3 2 8 2 3 3" xfId="33335" xr:uid="{00000000-0005-0000-0000-0000EB510000}"/>
    <cellStyle name="Berechnung 2 3 2 8 2 4" xfId="20353" xr:uid="{00000000-0005-0000-0000-0000EC510000}"/>
    <cellStyle name="Berechnung 2 3 2 8 2 4 2" xfId="27490" xr:uid="{00000000-0005-0000-0000-0000ED510000}"/>
    <cellStyle name="Berechnung 2 3 2 8 2 4 2 2" xfId="41805" xr:uid="{00000000-0005-0000-0000-0000EE510000}"/>
    <cellStyle name="Berechnung 2 3 2 8 2 4 3" xfId="34668" xr:uid="{00000000-0005-0000-0000-0000EF510000}"/>
    <cellStyle name="Berechnung 2 3 2 8 2 5" xfId="21568" xr:uid="{00000000-0005-0000-0000-0000F0510000}"/>
    <cellStyle name="Berechnung 2 3 2 8 2 5 2" xfId="35883" xr:uid="{00000000-0005-0000-0000-0000F1510000}"/>
    <cellStyle name="Berechnung 2 3 2 8 2 6" xfId="28705" xr:uid="{00000000-0005-0000-0000-0000F2510000}"/>
    <cellStyle name="Berechnung 2 3 2 8 3" xfId="15688" xr:uid="{00000000-0005-0000-0000-0000F3510000}"/>
    <cellStyle name="Berechnung 2 3 2 8 3 2" xfId="22847" xr:uid="{00000000-0005-0000-0000-0000F4510000}"/>
    <cellStyle name="Berechnung 2 3 2 8 3 2 2" xfId="37162" xr:uid="{00000000-0005-0000-0000-0000F5510000}"/>
    <cellStyle name="Berechnung 2 3 2 8 3 3" xfId="30003" xr:uid="{00000000-0005-0000-0000-0000F6510000}"/>
    <cellStyle name="Berechnung 2 3 2 8 4" xfId="18042" xr:uid="{00000000-0005-0000-0000-0000F7510000}"/>
    <cellStyle name="Berechnung 2 3 2 8 4 2" xfId="25179" xr:uid="{00000000-0005-0000-0000-0000F8510000}"/>
    <cellStyle name="Berechnung 2 3 2 8 4 2 2" xfId="39494" xr:uid="{00000000-0005-0000-0000-0000F9510000}"/>
    <cellStyle name="Berechnung 2 3 2 8 4 3" xfId="32357" xr:uid="{00000000-0005-0000-0000-0000FA510000}"/>
    <cellStyle name="Berechnung 2 3 3" xfId="1191" xr:uid="{00000000-0005-0000-0000-0000FB510000}"/>
    <cellStyle name="Berechnung 2 3 3 2" xfId="13324" xr:uid="{00000000-0005-0000-0000-0000FC510000}"/>
    <cellStyle name="Berechnung 2 3 3 2 2" xfId="13420" xr:uid="{00000000-0005-0000-0000-0000FD510000}"/>
    <cellStyle name="Berechnung 2 3 3 2 2 2" xfId="15789" xr:uid="{00000000-0005-0000-0000-0000FE510000}"/>
    <cellStyle name="Berechnung 2 3 3 2 2 2 2" xfId="22948" xr:uid="{00000000-0005-0000-0000-0000FF510000}"/>
    <cellStyle name="Berechnung 2 3 3 2 2 2 2 2" xfId="37263" xr:uid="{00000000-0005-0000-0000-000000520000}"/>
    <cellStyle name="Berechnung 2 3 3 2 2 2 3" xfId="30104" xr:uid="{00000000-0005-0000-0000-000001520000}"/>
    <cellStyle name="Berechnung 2 3 3 2 2 3" xfId="18143" xr:uid="{00000000-0005-0000-0000-000002520000}"/>
    <cellStyle name="Berechnung 2 3 3 2 2 3 2" xfId="25280" xr:uid="{00000000-0005-0000-0000-000003520000}"/>
    <cellStyle name="Berechnung 2 3 3 2 2 3 2 2" xfId="39595" xr:uid="{00000000-0005-0000-0000-000004520000}"/>
    <cellStyle name="Berechnung 2 3 3 2 2 3 3" xfId="32458" xr:uid="{00000000-0005-0000-0000-000005520000}"/>
    <cellStyle name="Berechnung 2 3 3 2 2 4" xfId="19847" xr:uid="{00000000-0005-0000-0000-000006520000}"/>
    <cellStyle name="Berechnung 2 3 3 2 2 4 2" xfId="26984" xr:uid="{00000000-0005-0000-0000-000007520000}"/>
    <cellStyle name="Berechnung 2 3 3 2 2 4 2 2" xfId="41299" xr:uid="{00000000-0005-0000-0000-000008520000}"/>
    <cellStyle name="Berechnung 2 3 3 2 2 4 3" xfId="34162" xr:uid="{00000000-0005-0000-0000-000009520000}"/>
    <cellStyle name="Berechnung 2 3 3 2 2 5" xfId="21062" xr:uid="{00000000-0005-0000-0000-00000A520000}"/>
    <cellStyle name="Berechnung 2 3 3 2 2 5 2" xfId="35377" xr:uid="{00000000-0005-0000-0000-00000B520000}"/>
    <cellStyle name="Berechnung 2 3 3 2 2 6" xfId="28199" xr:uid="{00000000-0005-0000-0000-00000C520000}"/>
    <cellStyle name="Berechnung 2 3 3 2 3" xfId="15693" xr:uid="{00000000-0005-0000-0000-00000D520000}"/>
    <cellStyle name="Berechnung 2 3 3 2 3 2" xfId="22852" xr:uid="{00000000-0005-0000-0000-00000E520000}"/>
    <cellStyle name="Berechnung 2 3 3 2 3 2 2" xfId="37167" xr:uid="{00000000-0005-0000-0000-00000F520000}"/>
    <cellStyle name="Berechnung 2 3 3 2 3 3" xfId="30008" xr:uid="{00000000-0005-0000-0000-000010520000}"/>
    <cellStyle name="Berechnung 2 3 3 2 4" xfId="18047" xr:uid="{00000000-0005-0000-0000-000011520000}"/>
    <cellStyle name="Berechnung 2 3 3 2 4 2" xfId="25184" xr:uid="{00000000-0005-0000-0000-000012520000}"/>
    <cellStyle name="Berechnung 2 3 3 2 4 2 2" xfId="39499" xr:uid="{00000000-0005-0000-0000-000013520000}"/>
    <cellStyle name="Berechnung 2 3 3 2 4 3" xfId="32362" xr:uid="{00000000-0005-0000-0000-000014520000}"/>
    <cellStyle name="Berechnung 2 3 4" xfId="1192" xr:uid="{00000000-0005-0000-0000-000015520000}"/>
    <cellStyle name="Berechnung 2 3 4 2" xfId="13325" xr:uid="{00000000-0005-0000-0000-000016520000}"/>
    <cellStyle name="Berechnung 2 3 4 2 2" xfId="14296" xr:uid="{00000000-0005-0000-0000-000017520000}"/>
    <cellStyle name="Berechnung 2 3 4 2 2 2" xfId="16665" xr:uid="{00000000-0005-0000-0000-000018520000}"/>
    <cellStyle name="Berechnung 2 3 4 2 2 2 2" xfId="23824" xr:uid="{00000000-0005-0000-0000-000019520000}"/>
    <cellStyle name="Berechnung 2 3 4 2 2 2 2 2" xfId="38139" xr:uid="{00000000-0005-0000-0000-00001A520000}"/>
    <cellStyle name="Berechnung 2 3 4 2 2 2 3" xfId="30980" xr:uid="{00000000-0005-0000-0000-00001B520000}"/>
    <cellStyle name="Berechnung 2 3 4 2 2 3" xfId="19019" xr:uid="{00000000-0005-0000-0000-00001C520000}"/>
    <cellStyle name="Berechnung 2 3 4 2 2 3 2" xfId="26156" xr:uid="{00000000-0005-0000-0000-00001D520000}"/>
    <cellStyle name="Berechnung 2 3 4 2 2 3 2 2" xfId="40471" xr:uid="{00000000-0005-0000-0000-00001E520000}"/>
    <cellStyle name="Berechnung 2 3 4 2 2 3 3" xfId="33334" xr:uid="{00000000-0005-0000-0000-00001F520000}"/>
    <cellStyle name="Berechnung 2 3 4 2 2 4" xfId="20352" xr:uid="{00000000-0005-0000-0000-000020520000}"/>
    <cellStyle name="Berechnung 2 3 4 2 2 4 2" xfId="27489" xr:uid="{00000000-0005-0000-0000-000021520000}"/>
    <cellStyle name="Berechnung 2 3 4 2 2 4 2 2" xfId="41804" xr:uid="{00000000-0005-0000-0000-000022520000}"/>
    <cellStyle name="Berechnung 2 3 4 2 2 4 3" xfId="34667" xr:uid="{00000000-0005-0000-0000-000023520000}"/>
    <cellStyle name="Berechnung 2 3 4 2 2 5" xfId="21567" xr:uid="{00000000-0005-0000-0000-000024520000}"/>
    <cellStyle name="Berechnung 2 3 4 2 2 5 2" xfId="35882" xr:uid="{00000000-0005-0000-0000-000025520000}"/>
    <cellStyle name="Berechnung 2 3 4 2 2 6" xfId="28704" xr:uid="{00000000-0005-0000-0000-000026520000}"/>
    <cellStyle name="Berechnung 2 3 4 2 3" xfId="15694" xr:uid="{00000000-0005-0000-0000-000027520000}"/>
    <cellStyle name="Berechnung 2 3 4 2 3 2" xfId="22853" xr:uid="{00000000-0005-0000-0000-000028520000}"/>
    <cellStyle name="Berechnung 2 3 4 2 3 2 2" xfId="37168" xr:uid="{00000000-0005-0000-0000-000029520000}"/>
    <cellStyle name="Berechnung 2 3 4 2 3 3" xfId="30009" xr:uid="{00000000-0005-0000-0000-00002A520000}"/>
    <cellStyle name="Berechnung 2 3 4 2 4" xfId="18048" xr:uid="{00000000-0005-0000-0000-00002B520000}"/>
    <cellStyle name="Berechnung 2 3 4 2 4 2" xfId="25185" xr:uid="{00000000-0005-0000-0000-00002C520000}"/>
    <cellStyle name="Berechnung 2 3 4 2 4 2 2" xfId="39500" xr:uid="{00000000-0005-0000-0000-00002D520000}"/>
    <cellStyle name="Berechnung 2 3 4 2 4 3" xfId="32363" xr:uid="{00000000-0005-0000-0000-00002E520000}"/>
    <cellStyle name="Berechnung 2 3 5" xfId="1193" xr:uid="{00000000-0005-0000-0000-00002F520000}"/>
    <cellStyle name="Berechnung 2 3 5 2" xfId="13326" xr:uid="{00000000-0005-0000-0000-000030520000}"/>
    <cellStyle name="Berechnung 2 3 5 2 2" xfId="14403" xr:uid="{00000000-0005-0000-0000-000031520000}"/>
    <cellStyle name="Berechnung 2 3 5 2 2 2" xfId="16772" xr:uid="{00000000-0005-0000-0000-000032520000}"/>
    <cellStyle name="Berechnung 2 3 5 2 2 2 2" xfId="23931" xr:uid="{00000000-0005-0000-0000-000033520000}"/>
    <cellStyle name="Berechnung 2 3 5 2 2 2 2 2" xfId="38246" xr:uid="{00000000-0005-0000-0000-000034520000}"/>
    <cellStyle name="Berechnung 2 3 5 2 2 2 3" xfId="31087" xr:uid="{00000000-0005-0000-0000-000035520000}"/>
    <cellStyle name="Berechnung 2 3 5 2 2 3" xfId="19126" xr:uid="{00000000-0005-0000-0000-000036520000}"/>
    <cellStyle name="Berechnung 2 3 5 2 2 3 2" xfId="26263" xr:uid="{00000000-0005-0000-0000-000037520000}"/>
    <cellStyle name="Berechnung 2 3 5 2 2 3 2 2" xfId="40578" xr:uid="{00000000-0005-0000-0000-000038520000}"/>
    <cellStyle name="Berechnung 2 3 5 2 2 3 3" xfId="33441" xr:uid="{00000000-0005-0000-0000-000039520000}"/>
    <cellStyle name="Berechnung 2 3 5 2 2 4" xfId="20459" xr:uid="{00000000-0005-0000-0000-00003A520000}"/>
    <cellStyle name="Berechnung 2 3 5 2 2 4 2" xfId="27596" xr:uid="{00000000-0005-0000-0000-00003B520000}"/>
    <cellStyle name="Berechnung 2 3 5 2 2 4 2 2" xfId="41911" xr:uid="{00000000-0005-0000-0000-00003C520000}"/>
    <cellStyle name="Berechnung 2 3 5 2 2 4 3" xfId="34774" xr:uid="{00000000-0005-0000-0000-00003D520000}"/>
    <cellStyle name="Berechnung 2 3 5 2 2 5" xfId="21674" xr:uid="{00000000-0005-0000-0000-00003E520000}"/>
    <cellStyle name="Berechnung 2 3 5 2 2 5 2" xfId="35989" xr:uid="{00000000-0005-0000-0000-00003F520000}"/>
    <cellStyle name="Berechnung 2 3 5 2 2 6" xfId="28811" xr:uid="{00000000-0005-0000-0000-000040520000}"/>
    <cellStyle name="Berechnung 2 3 5 2 3" xfId="15695" xr:uid="{00000000-0005-0000-0000-000041520000}"/>
    <cellStyle name="Berechnung 2 3 5 2 3 2" xfId="22854" xr:uid="{00000000-0005-0000-0000-000042520000}"/>
    <cellStyle name="Berechnung 2 3 5 2 3 2 2" xfId="37169" xr:uid="{00000000-0005-0000-0000-000043520000}"/>
    <cellStyle name="Berechnung 2 3 5 2 3 3" xfId="30010" xr:uid="{00000000-0005-0000-0000-000044520000}"/>
    <cellStyle name="Berechnung 2 3 5 2 4" xfId="18049" xr:uid="{00000000-0005-0000-0000-000045520000}"/>
    <cellStyle name="Berechnung 2 3 5 2 4 2" xfId="25186" xr:uid="{00000000-0005-0000-0000-000046520000}"/>
    <cellStyle name="Berechnung 2 3 5 2 4 2 2" xfId="39501" xr:uid="{00000000-0005-0000-0000-000047520000}"/>
    <cellStyle name="Berechnung 2 3 5 2 4 3" xfId="32364" xr:uid="{00000000-0005-0000-0000-000048520000}"/>
    <cellStyle name="Berechnung 2 3 6" xfId="1194" xr:uid="{00000000-0005-0000-0000-000049520000}"/>
    <cellStyle name="Berechnung 2 3 6 2" xfId="13327" xr:uid="{00000000-0005-0000-0000-00004A520000}"/>
    <cellStyle name="Berechnung 2 3 6 2 2" xfId="14026" xr:uid="{00000000-0005-0000-0000-00004B520000}"/>
    <cellStyle name="Berechnung 2 3 6 2 2 2" xfId="16395" xr:uid="{00000000-0005-0000-0000-00004C520000}"/>
    <cellStyle name="Berechnung 2 3 6 2 2 2 2" xfId="23554" xr:uid="{00000000-0005-0000-0000-00004D520000}"/>
    <cellStyle name="Berechnung 2 3 6 2 2 2 2 2" xfId="37869" xr:uid="{00000000-0005-0000-0000-00004E520000}"/>
    <cellStyle name="Berechnung 2 3 6 2 2 2 3" xfId="30710" xr:uid="{00000000-0005-0000-0000-00004F520000}"/>
    <cellStyle name="Berechnung 2 3 6 2 2 3" xfId="18749" xr:uid="{00000000-0005-0000-0000-000050520000}"/>
    <cellStyle name="Berechnung 2 3 6 2 2 3 2" xfId="25886" xr:uid="{00000000-0005-0000-0000-000051520000}"/>
    <cellStyle name="Berechnung 2 3 6 2 2 3 2 2" xfId="40201" xr:uid="{00000000-0005-0000-0000-000052520000}"/>
    <cellStyle name="Berechnung 2 3 6 2 2 3 3" xfId="33064" xr:uid="{00000000-0005-0000-0000-000053520000}"/>
    <cellStyle name="Berechnung 2 3 6 2 2 4" xfId="20112" xr:uid="{00000000-0005-0000-0000-000054520000}"/>
    <cellStyle name="Berechnung 2 3 6 2 2 4 2" xfId="27249" xr:uid="{00000000-0005-0000-0000-000055520000}"/>
    <cellStyle name="Berechnung 2 3 6 2 2 4 2 2" xfId="41564" xr:uid="{00000000-0005-0000-0000-000056520000}"/>
    <cellStyle name="Berechnung 2 3 6 2 2 4 3" xfId="34427" xr:uid="{00000000-0005-0000-0000-000057520000}"/>
    <cellStyle name="Berechnung 2 3 6 2 2 5" xfId="21327" xr:uid="{00000000-0005-0000-0000-000058520000}"/>
    <cellStyle name="Berechnung 2 3 6 2 2 5 2" xfId="35642" xr:uid="{00000000-0005-0000-0000-000059520000}"/>
    <cellStyle name="Berechnung 2 3 6 2 2 6" xfId="28464" xr:uid="{00000000-0005-0000-0000-00005A520000}"/>
    <cellStyle name="Berechnung 2 3 6 2 3" xfId="15696" xr:uid="{00000000-0005-0000-0000-00005B520000}"/>
    <cellStyle name="Berechnung 2 3 6 2 3 2" xfId="22855" xr:uid="{00000000-0005-0000-0000-00005C520000}"/>
    <cellStyle name="Berechnung 2 3 6 2 3 2 2" xfId="37170" xr:uid="{00000000-0005-0000-0000-00005D520000}"/>
    <cellStyle name="Berechnung 2 3 6 2 3 3" xfId="30011" xr:uid="{00000000-0005-0000-0000-00005E520000}"/>
    <cellStyle name="Berechnung 2 3 6 2 4" xfId="18050" xr:uid="{00000000-0005-0000-0000-00005F520000}"/>
    <cellStyle name="Berechnung 2 3 6 2 4 2" xfId="25187" xr:uid="{00000000-0005-0000-0000-000060520000}"/>
    <cellStyle name="Berechnung 2 3 6 2 4 2 2" xfId="39502" xr:uid="{00000000-0005-0000-0000-000061520000}"/>
    <cellStyle name="Berechnung 2 3 6 2 4 3" xfId="32365" xr:uid="{00000000-0005-0000-0000-000062520000}"/>
    <cellStyle name="Berechnung 2 3 7" xfId="10739" xr:uid="{00000000-0005-0000-0000-000063520000}"/>
    <cellStyle name="Berechnung 2 3 7 2" xfId="14427" xr:uid="{00000000-0005-0000-0000-000064520000}"/>
    <cellStyle name="Berechnung 2 3 7 2 2" xfId="14960" xr:uid="{00000000-0005-0000-0000-000065520000}"/>
    <cellStyle name="Berechnung 2 3 7 2 2 2" xfId="17317" xr:uid="{00000000-0005-0000-0000-000066520000}"/>
    <cellStyle name="Berechnung 2 3 7 2 2 2 2" xfId="24454" xr:uid="{00000000-0005-0000-0000-000067520000}"/>
    <cellStyle name="Berechnung 2 3 7 2 2 2 2 2" xfId="38769" xr:uid="{00000000-0005-0000-0000-000068520000}"/>
    <cellStyle name="Berechnung 2 3 7 2 2 2 3" xfId="31632" xr:uid="{00000000-0005-0000-0000-000069520000}"/>
    <cellStyle name="Berechnung 2 3 7 2 2 3" xfId="19671" xr:uid="{00000000-0005-0000-0000-00006A520000}"/>
    <cellStyle name="Berechnung 2 3 7 2 2 3 2" xfId="26808" xr:uid="{00000000-0005-0000-0000-00006B520000}"/>
    <cellStyle name="Berechnung 2 3 7 2 2 3 2 2" xfId="41123" xr:uid="{00000000-0005-0000-0000-00006C520000}"/>
    <cellStyle name="Berechnung 2 3 7 2 2 3 3" xfId="33986" xr:uid="{00000000-0005-0000-0000-00006D520000}"/>
    <cellStyle name="Berechnung 2 3 7 2 2 4" xfId="20947" xr:uid="{00000000-0005-0000-0000-00006E520000}"/>
    <cellStyle name="Berechnung 2 3 7 2 2 4 2" xfId="28084" xr:uid="{00000000-0005-0000-0000-00006F520000}"/>
    <cellStyle name="Berechnung 2 3 7 2 2 4 2 2" xfId="42399" xr:uid="{00000000-0005-0000-0000-000070520000}"/>
    <cellStyle name="Berechnung 2 3 7 2 2 4 3" xfId="35262" xr:uid="{00000000-0005-0000-0000-000071520000}"/>
    <cellStyle name="Berechnung 2 3 7 2 2 5" xfId="22123" xr:uid="{00000000-0005-0000-0000-000072520000}"/>
    <cellStyle name="Berechnung 2 3 7 2 2 5 2" xfId="36438" xr:uid="{00000000-0005-0000-0000-000073520000}"/>
    <cellStyle name="Berechnung 2 3 7 2 2 6" xfId="29279" xr:uid="{00000000-0005-0000-0000-000074520000}"/>
    <cellStyle name="Berechnung 2 3 7 2 3" xfId="16796" xr:uid="{00000000-0005-0000-0000-000075520000}"/>
    <cellStyle name="Berechnung 2 3 7 2 3 2" xfId="23955" xr:uid="{00000000-0005-0000-0000-000076520000}"/>
    <cellStyle name="Berechnung 2 3 7 2 3 2 2" xfId="38270" xr:uid="{00000000-0005-0000-0000-000077520000}"/>
    <cellStyle name="Berechnung 2 3 7 2 3 3" xfId="31111" xr:uid="{00000000-0005-0000-0000-000078520000}"/>
    <cellStyle name="Berechnung 2 3 7 2 4" xfId="19150" xr:uid="{00000000-0005-0000-0000-000079520000}"/>
    <cellStyle name="Berechnung 2 3 7 2 4 2" xfId="26287" xr:uid="{00000000-0005-0000-0000-00007A520000}"/>
    <cellStyle name="Berechnung 2 3 7 2 4 2 2" xfId="40602" xr:uid="{00000000-0005-0000-0000-00007B520000}"/>
    <cellStyle name="Berechnung 2 3 7 2 4 3" xfId="33465" xr:uid="{00000000-0005-0000-0000-00007C520000}"/>
    <cellStyle name="Berechnung 2 3 8" xfId="11024" xr:uid="{00000000-0005-0000-0000-00007D520000}"/>
    <cellStyle name="Berechnung 2 3 9" xfId="13318" xr:uid="{00000000-0005-0000-0000-00007E520000}"/>
    <cellStyle name="Berechnung 2 3 9 2" xfId="13432" xr:uid="{00000000-0005-0000-0000-00007F520000}"/>
    <cellStyle name="Berechnung 2 3 9 2 2" xfId="15801" xr:uid="{00000000-0005-0000-0000-000080520000}"/>
    <cellStyle name="Berechnung 2 3 9 2 2 2" xfId="22960" xr:uid="{00000000-0005-0000-0000-000081520000}"/>
    <cellStyle name="Berechnung 2 3 9 2 2 2 2" xfId="37275" xr:uid="{00000000-0005-0000-0000-000082520000}"/>
    <cellStyle name="Berechnung 2 3 9 2 2 3" xfId="30116" xr:uid="{00000000-0005-0000-0000-000083520000}"/>
    <cellStyle name="Berechnung 2 3 9 2 3" xfId="18155" xr:uid="{00000000-0005-0000-0000-000084520000}"/>
    <cellStyle name="Berechnung 2 3 9 2 3 2" xfId="25292" xr:uid="{00000000-0005-0000-0000-000085520000}"/>
    <cellStyle name="Berechnung 2 3 9 2 3 2 2" xfId="39607" xr:uid="{00000000-0005-0000-0000-000086520000}"/>
    <cellStyle name="Berechnung 2 3 9 2 3 3" xfId="32470" xr:uid="{00000000-0005-0000-0000-000087520000}"/>
    <cellStyle name="Berechnung 2 3 9 2 4" xfId="19859" xr:uid="{00000000-0005-0000-0000-000088520000}"/>
    <cellStyle name="Berechnung 2 3 9 2 4 2" xfId="26996" xr:uid="{00000000-0005-0000-0000-000089520000}"/>
    <cellStyle name="Berechnung 2 3 9 2 4 2 2" xfId="41311" xr:uid="{00000000-0005-0000-0000-00008A520000}"/>
    <cellStyle name="Berechnung 2 3 9 2 4 3" xfId="34174" xr:uid="{00000000-0005-0000-0000-00008B520000}"/>
    <cellStyle name="Berechnung 2 3 9 2 5" xfId="21074" xr:uid="{00000000-0005-0000-0000-00008C520000}"/>
    <cellStyle name="Berechnung 2 3 9 2 5 2" xfId="35389" xr:uid="{00000000-0005-0000-0000-00008D520000}"/>
    <cellStyle name="Berechnung 2 3 9 2 6" xfId="28211" xr:uid="{00000000-0005-0000-0000-00008E520000}"/>
    <cellStyle name="Berechnung 2 3 9 3" xfId="15687" xr:uid="{00000000-0005-0000-0000-00008F520000}"/>
    <cellStyle name="Berechnung 2 3 9 3 2" xfId="22846" xr:uid="{00000000-0005-0000-0000-000090520000}"/>
    <cellStyle name="Berechnung 2 3 9 3 2 2" xfId="37161" xr:uid="{00000000-0005-0000-0000-000091520000}"/>
    <cellStyle name="Berechnung 2 3 9 3 3" xfId="30002" xr:uid="{00000000-0005-0000-0000-000092520000}"/>
    <cellStyle name="Berechnung 2 3 9 4" xfId="18041" xr:uid="{00000000-0005-0000-0000-000093520000}"/>
    <cellStyle name="Berechnung 2 3 9 4 2" xfId="25178" xr:uid="{00000000-0005-0000-0000-000094520000}"/>
    <cellStyle name="Berechnung 2 3 9 4 2 2" xfId="39493" xr:uid="{00000000-0005-0000-0000-000095520000}"/>
    <cellStyle name="Berechnung 2 3 9 4 3" xfId="32356" xr:uid="{00000000-0005-0000-0000-000096520000}"/>
    <cellStyle name="Berechnung 2 4" xfId="1195" xr:uid="{00000000-0005-0000-0000-000097520000}"/>
    <cellStyle name="Berechnung 2 4 2" xfId="1196" xr:uid="{00000000-0005-0000-0000-000098520000}"/>
    <cellStyle name="Berechnung 2 4 2 2" xfId="13329" xr:uid="{00000000-0005-0000-0000-000099520000}"/>
    <cellStyle name="Berechnung 2 4 2 2 2" xfId="14298" xr:uid="{00000000-0005-0000-0000-00009A520000}"/>
    <cellStyle name="Berechnung 2 4 2 2 2 2" xfId="16667" xr:uid="{00000000-0005-0000-0000-00009B520000}"/>
    <cellStyle name="Berechnung 2 4 2 2 2 2 2" xfId="23826" xr:uid="{00000000-0005-0000-0000-00009C520000}"/>
    <cellStyle name="Berechnung 2 4 2 2 2 2 2 2" xfId="38141" xr:uid="{00000000-0005-0000-0000-00009D520000}"/>
    <cellStyle name="Berechnung 2 4 2 2 2 2 3" xfId="30982" xr:uid="{00000000-0005-0000-0000-00009E520000}"/>
    <cellStyle name="Berechnung 2 4 2 2 2 3" xfId="19021" xr:uid="{00000000-0005-0000-0000-00009F520000}"/>
    <cellStyle name="Berechnung 2 4 2 2 2 3 2" xfId="26158" xr:uid="{00000000-0005-0000-0000-0000A0520000}"/>
    <cellStyle name="Berechnung 2 4 2 2 2 3 2 2" xfId="40473" xr:uid="{00000000-0005-0000-0000-0000A1520000}"/>
    <cellStyle name="Berechnung 2 4 2 2 2 3 3" xfId="33336" xr:uid="{00000000-0005-0000-0000-0000A2520000}"/>
    <cellStyle name="Berechnung 2 4 2 2 2 4" xfId="20354" xr:uid="{00000000-0005-0000-0000-0000A3520000}"/>
    <cellStyle name="Berechnung 2 4 2 2 2 4 2" xfId="27491" xr:uid="{00000000-0005-0000-0000-0000A4520000}"/>
    <cellStyle name="Berechnung 2 4 2 2 2 4 2 2" xfId="41806" xr:uid="{00000000-0005-0000-0000-0000A5520000}"/>
    <cellStyle name="Berechnung 2 4 2 2 2 4 3" xfId="34669" xr:uid="{00000000-0005-0000-0000-0000A6520000}"/>
    <cellStyle name="Berechnung 2 4 2 2 2 5" xfId="21569" xr:uid="{00000000-0005-0000-0000-0000A7520000}"/>
    <cellStyle name="Berechnung 2 4 2 2 2 5 2" xfId="35884" xr:uid="{00000000-0005-0000-0000-0000A8520000}"/>
    <cellStyle name="Berechnung 2 4 2 2 2 6" xfId="28706" xr:uid="{00000000-0005-0000-0000-0000A9520000}"/>
    <cellStyle name="Berechnung 2 4 2 2 3" xfId="15698" xr:uid="{00000000-0005-0000-0000-0000AA520000}"/>
    <cellStyle name="Berechnung 2 4 2 2 3 2" xfId="22857" xr:uid="{00000000-0005-0000-0000-0000AB520000}"/>
    <cellStyle name="Berechnung 2 4 2 2 3 2 2" xfId="37172" xr:uid="{00000000-0005-0000-0000-0000AC520000}"/>
    <cellStyle name="Berechnung 2 4 2 2 3 3" xfId="30013" xr:uid="{00000000-0005-0000-0000-0000AD520000}"/>
    <cellStyle name="Berechnung 2 4 2 2 4" xfId="18052" xr:uid="{00000000-0005-0000-0000-0000AE520000}"/>
    <cellStyle name="Berechnung 2 4 2 2 4 2" xfId="25189" xr:uid="{00000000-0005-0000-0000-0000AF520000}"/>
    <cellStyle name="Berechnung 2 4 2 2 4 2 2" xfId="39504" xr:uid="{00000000-0005-0000-0000-0000B0520000}"/>
    <cellStyle name="Berechnung 2 4 2 2 4 3" xfId="32367" xr:uid="{00000000-0005-0000-0000-0000B1520000}"/>
    <cellStyle name="Berechnung 2 4 3" xfId="1197" xr:uid="{00000000-0005-0000-0000-0000B2520000}"/>
    <cellStyle name="Berechnung 2 4 3 2" xfId="13330" xr:uid="{00000000-0005-0000-0000-0000B3520000}"/>
    <cellStyle name="Berechnung 2 4 3 2 2" xfId="14661" xr:uid="{00000000-0005-0000-0000-0000B4520000}"/>
    <cellStyle name="Berechnung 2 4 3 2 2 2" xfId="17024" xr:uid="{00000000-0005-0000-0000-0000B5520000}"/>
    <cellStyle name="Berechnung 2 4 3 2 2 2 2" xfId="24183" xr:uid="{00000000-0005-0000-0000-0000B6520000}"/>
    <cellStyle name="Berechnung 2 4 3 2 2 2 2 2" xfId="38498" xr:uid="{00000000-0005-0000-0000-0000B7520000}"/>
    <cellStyle name="Berechnung 2 4 3 2 2 2 3" xfId="31339" xr:uid="{00000000-0005-0000-0000-0000B8520000}"/>
    <cellStyle name="Berechnung 2 4 3 2 2 3" xfId="19378" xr:uid="{00000000-0005-0000-0000-0000B9520000}"/>
    <cellStyle name="Berechnung 2 4 3 2 2 3 2" xfId="26515" xr:uid="{00000000-0005-0000-0000-0000BA520000}"/>
    <cellStyle name="Berechnung 2 4 3 2 2 3 2 2" xfId="40830" xr:uid="{00000000-0005-0000-0000-0000BB520000}"/>
    <cellStyle name="Berechnung 2 4 3 2 2 3 3" xfId="33693" xr:uid="{00000000-0005-0000-0000-0000BC520000}"/>
    <cellStyle name="Berechnung 2 4 3 2 2 4" xfId="20676" xr:uid="{00000000-0005-0000-0000-0000BD520000}"/>
    <cellStyle name="Berechnung 2 4 3 2 2 4 2" xfId="27813" xr:uid="{00000000-0005-0000-0000-0000BE520000}"/>
    <cellStyle name="Berechnung 2 4 3 2 2 4 2 2" xfId="42128" xr:uid="{00000000-0005-0000-0000-0000BF520000}"/>
    <cellStyle name="Berechnung 2 4 3 2 2 4 3" xfId="34991" xr:uid="{00000000-0005-0000-0000-0000C0520000}"/>
    <cellStyle name="Berechnung 2 4 3 2 2 5" xfId="21891" xr:uid="{00000000-0005-0000-0000-0000C1520000}"/>
    <cellStyle name="Berechnung 2 4 3 2 2 5 2" xfId="36206" xr:uid="{00000000-0005-0000-0000-0000C2520000}"/>
    <cellStyle name="Berechnung 2 4 3 2 2 6" xfId="29028" xr:uid="{00000000-0005-0000-0000-0000C3520000}"/>
    <cellStyle name="Berechnung 2 4 3 2 3" xfId="15699" xr:uid="{00000000-0005-0000-0000-0000C4520000}"/>
    <cellStyle name="Berechnung 2 4 3 2 3 2" xfId="22858" xr:uid="{00000000-0005-0000-0000-0000C5520000}"/>
    <cellStyle name="Berechnung 2 4 3 2 3 2 2" xfId="37173" xr:uid="{00000000-0005-0000-0000-0000C6520000}"/>
    <cellStyle name="Berechnung 2 4 3 2 3 3" xfId="30014" xr:uid="{00000000-0005-0000-0000-0000C7520000}"/>
    <cellStyle name="Berechnung 2 4 3 2 4" xfId="18053" xr:uid="{00000000-0005-0000-0000-0000C8520000}"/>
    <cellStyle name="Berechnung 2 4 3 2 4 2" xfId="25190" xr:uid="{00000000-0005-0000-0000-0000C9520000}"/>
    <cellStyle name="Berechnung 2 4 3 2 4 2 2" xfId="39505" xr:uid="{00000000-0005-0000-0000-0000CA520000}"/>
    <cellStyle name="Berechnung 2 4 3 2 4 3" xfId="32368" xr:uid="{00000000-0005-0000-0000-0000CB520000}"/>
    <cellStyle name="Berechnung 2 4 4" xfId="1198" xr:uid="{00000000-0005-0000-0000-0000CC520000}"/>
    <cellStyle name="Berechnung 2 4 4 2" xfId="13331" xr:uid="{00000000-0005-0000-0000-0000CD520000}"/>
    <cellStyle name="Berechnung 2 4 4 2 2" xfId="13760" xr:uid="{00000000-0005-0000-0000-0000CE520000}"/>
    <cellStyle name="Berechnung 2 4 4 2 2 2" xfId="16129" xr:uid="{00000000-0005-0000-0000-0000CF520000}"/>
    <cellStyle name="Berechnung 2 4 4 2 2 2 2" xfId="23288" xr:uid="{00000000-0005-0000-0000-0000D0520000}"/>
    <cellStyle name="Berechnung 2 4 4 2 2 2 2 2" xfId="37603" xr:uid="{00000000-0005-0000-0000-0000D1520000}"/>
    <cellStyle name="Berechnung 2 4 4 2 2 2 3" xfId="30444" xr:uid="{00000000-0005-0000-0000-0000D2520000}"/>
    <cellStyle name="Berechnung 2 4 4 2 2 3" xfId="18483" xr:uid="{00000000-0005-0000-0000-0000D3520000}"/>
    <cellStyle name="Berechnung 2 4 4 2 2 3 2" xfId="25620" xr:uid="{00000000-0005-0000-0000-0000D4520000}"/>
    <cellStyle name="Berechnung 2 4 4 2 2 3 2 2" xfId="39935" xr:uid="{00000000-0005-0000-0000-0000D5520000}"/>
    <cellStyle name="Berechnung 2 4 4 2 2 3 3" xfId="32798" xr:uid="{00000000-0005-0000-0000-0000D6520000}"/>
    <cellStyle name="Berechnung 2 4 4 2 2 4" xfId="20008" xr:uid="{00000000-0005-0000-0000-0000D7520000}"/>
    <cellStyle name="Berechnung 2 4 4 2 2 4 2" xfId="27145" xr:uid="{00000000-0005-0000-0000-0000D8520000}"/>
    <cellStyle name="Berechnung 2 4 4 2 2 4 2 2" xfId="41460" xr:uid="{00000000-0005-0000-0000-0000D9520000}"/>
    <cellStyle name="Berechnung 2 4 4 2 2 4 3" xfId="34323" xr:uid="{00000000-0005-0000-0000-0000DA520000}"/>
    <cellStyle name="Berechnung 2 4 4 2 2 5" xfId="21223" xr:uid="{00000000-0005-0000-0000-0000DB520000}"/>
    <cellStyle name="Berechnung 2 4 4 2 2 5 2" xfId="35538" xr:uid="{00000000-0005-0000-0000-0000DC520000}"/>
    <cellStyle name="Berechnung 2 4 4 2 2 6" xfId="28360" xr:uid="{00000000-0005-0000-0000-0000DD520000}"/>
    <cellStyle name="Berechnung 2 4 4 2 3" xfId="15700" xr:uid="{00000000-0005-0000-0000-0000DE520000}"/>
    <cellStyle name="Berechnung 2 4 4 2 3 2" xfId="22859" xr:uid="{00000000-0005-0000-0000-0000DF520000}"/>
    <cellStyle name="Berechnung 2 4 4 2 3 2 2" xfId="37174" xr:uid="{00000000-0005-0000-0000-0000E0520000}"/>
    <cellStyle name="Berechnung 2 4 4 2 3 3" xfId="30015" xr:uid="{00000000-0005-0000-0000-0000E1520000}"/>
    <cellStyle name="Berechnung 2 4 4 2 4" xfId="18054" xr:uid="{00000000-0005-0000-0000-0000E2520000}"/>
    <cellStyle name="Berechnung 2 4 4 2 4 2" xfId="25191" xr:uid="{00000000-0005-0000-0000-0000E3520000}"/>
    <cellStyle name="Berechnung 2 4 4 2 4 2 2" xfId="39506" xr:uid="{00000000-0005-0000-0000-0000E4520000}"/>
    <cellStyle name="Berechnung 2 4 4 2 4 3" xfId="32369" xr:uid="{00000000-0005-0000-0000-0000E5520000}"/>
    <cellStyle name="Berechnung 2 4 5" xfId="1199" xr:uid="{00000000-0005-0000-0000-0000E6520000}"/>
    <cellStyle name="Berechnung 2 4 5 2" xfId="13332" xr:uid="{00000000-0005-0000-0000-0000E7520000}"/>
    <cellStyle name="Berechnung 2 4 5 2 2" xfId="14299" xr:uid="{00000000-0005-0000-0000-0000E8520000}"/>
    <cellStyle name="Berechnung 2 4 5 2 2 2" xfId="16668" xr:uid="{00000000-0005-0000-0000-0000E9520000}"/>
    <cellStyle name="Berechnung 2 4 5 2 2 2 2" xfId="23827" xr:uid="{00000000-0005-0000-0000-0000EA520000}"/>
    <cellStyle name="Berechnung 2 4 5 2 2 2 2 2" xfId="38142" xr:uid="{00000000-0005-0000-0000-0000EB520000}"/>
    <cellStyle name="Berechnung 2 4 5 2 2 2 3" xfId="30983" xr:uid="{00000000-0005-0000-0000-0000EC520000}"/>
    <cellStyle name="Berechnung 2 4 5 2 2 3" xfId="19022" xr:uid="{00000000-0005-0000-0000-0000ED520000}"/>
    <cellStyle name="Berechnung 2 4 5 2 2 3 2" xfId="26159" xr:uid="{00000000-0005-0000-0000-0000EE520000}"/>
    <cellStyle name="Berechnung 2 4 5 2 2 3 2 2" xfId="40474" xr:uid="{00000000-0005-0000-0000-0000EF520000}"/>
    <cellStyle name="Berechnung 2 4 5 2 2 3 3" xfId="33337" xr:uid="{00000000-0005-0000-0000-0000F0520000}"/>
    <cellStyle name="Berechnung 2 4 5 2 2 4" xfId="20355" xr:uid="{00000000-0005-0000-0000-0000F1520000}"/>
    <cellStyle name="Berechnung 2 4 5 2 2 4 2" xfId="27492" xr:uid="{00000000-0005-0000-0000-0000F2520000}"/>
    <cellStyle name="Berechnung 2 4 5 2 2 4 2 2" xfId="41807" xr:uid="{00000000-0005-0000-0000-0000F3520000}"/>
    <cellStyle name="Berechnung 2 4 5 2 2 4 3" xfId="34670" xr:uid="{00000000-0005-0000-0000-0000F4520000}"/>
    <cellStyle name="Berechnung 2 4 5 2 2 5" xfId="21570" xr:uid="{00000000-0005-0000-0000-0000F5520000}"/>
    <cellStyle name="Berechnung 2 4 5 2 2 5 2" xfId="35885" xr:uid="{00000000-0005-0000-0000-0000F6520000}"/>
    <cellStyle name="Berechnung 2 4 5 2 2 6" xfId="28707" xr:uid="{00000000-0005-0000-0000-0000F7520000}"/>
    <cellStyle name="Berechnung 2 4 5 2 3" xfId="15701" xr:uid="{00000000-0005-0000-0000-0000F8520000}"/>
    <cellStyle name="Berechnung 2 4 5 2 3 2" xfId="22860" xr:uid="{00000000-0005-0000-0000-0000F9520000}"/>
    <cellStyle name="Berechnung 2 4 5 2 3 2 2" xfId="37175" xr:uid="{00000000-0005-0000-0000-0000FA520000}"/>
    <cellStyle name="Berechnung 2 4 5 2 3 3" xfId="30016" xr:uid="{00000000-0005-0000-0000-0000FB520000}"/>
    <cellStyle name="Berechnung 2 4 5 2 4" xfId="18055" xr:uid="{00000000-0005-0000-0000-0000FC520000}"/>
    <cellStyle name="Berechnung 2 4 5 2 4 2" xfId="25192" xr:uid="{00000000-0005-0000-0000-0000FD520000}"/>
    <cellStyle name="Berechnung 2 4 5 2 4 2 2" xfId="39507" xr:uid="{00000000-0005-0000-0000-0000FE520000}"/>
    <cellStyle name="Berechnung 2 4 5 2 4 3" xfId="32370" xr:uid="{00000000-0005-0000-0000-0000FF520000}"/>
    <cellStyle name="Berechnung 2 4 6" xfId="10740" xr:uid="{00000000-0005-0000-0000-000000530000}"/>
    <cellStyle name="Berechnung 2 4 7" xfId="11026" xr:uid="{00000000-0005-0000-0000-000001530000}"/>
    <cellStyle name="Berechnung 2 4 8" xfId="13328" xr:uid="{00000000-0005-0000-0000-000002530000}"/>
    <cellStyle name="Berechnung 2 4 8 2" xfId="13669" xr:uid="{00000000-0005-0000-0000-000003530000}"/>
    <cellStyle name="Berechnung 2 4 8 2 2" xfId="16038" xr:uid="{00000000-0005-0000-0000-000004530000}"/>
    <cellStyle name="Berechnung 2 4 8 2 2 2" xfId="23197" xr:uid="{00000000-0005-0000-0000-000005530000}"/>
    <cellStyle name="Berechnung 2 4 8 2 2 2 2" xfId="37512" xr:uid="{00000000-0005-0000-0000-000006530000}"/>
    <cellStyle name="Berechnung 2 4 8 2 2 3" xfId="30353" xr:uid="{00000000-0005-0000-0000-000007530000}"/>
    <cellStyle name="Berechnung 2 4 8 2 3" xfId="18392" xr:uid="{00000000-0005-0000-0000-000008530000}"/>
    <cellStyle name="Berechnung 2 4 8 2 3 2" xfId="25529" xr:uid="{00000000-0005-0000-0000-000009530000}"/>
    <cellStyle name="Berechnung 2 4 8 2 3 2 2" xfId="39844" xr:uid="{00000000-0005-0000-0000-00000A530000}"/>
    <cellStyle name="Berechnung 2 4 8 2 3 3" xfId="32707" xr:uid="{00000000-0005-0000-0000-00000B530000}"/>
    <cellStyle name="Berechnung 2 4 8 2 4" xfId="19918" xr:uid="{00000000-0005-0000-0000-00000C530000}"/>
    <cellStyle name="Berechnung 2 4 8 2 4 2" xfId="27055" xr:uid="{00000000-0005-0000-0000-00000D530000}"/>
    <cellStyle name="Berechnung 2 4 8 2 4 2 2" xfId="41370" xr:uid="{00000000-0005-0000-0000-00000E530000}"/>
    <cellStyle name="Berechnung 2 4 8 2 4 3" xfId="34233" xr:uid="{00000000-0005-0000-0000-00000F530000}"/>
    <cellStyle name="Berechnung 2 4 8 2 5" xfId="21133" xr:uid="{00000000-0005-0000-0000-000010530000}"/>
    <cellStyle name="Berechnung 2 4 8 2 5 2" xfId="35448" xr:uid="{00000000-0005-0000-0000-000011530000}"/>
    <cellStyle name="Berechnung 2 4 8 2 6" xfId="28270" xr:uid="{00000000-0005-0000-0000-000012530000}"/>
    <cellStyle name="Berechnung 2 4 8 3" xfId="15697" xr:uid="{00000000-0005-0000-0000-000013530000}"/>
    <cellStyle name="Berechnung 2 4 8 3 2" xfId="22856" xr:uid="{00000000-0005-0000-0000-000014530000}"/>
    <cellStyle name="Berechnung 2 4 8 3 2 2" xfId="37171" xr:uid="{00000000-0005-0000-0000-000015530000}"/>
    <cellStyle name="Berechnung 2 4 8 3 3" xfId="30012" xr:uid="{00000000-0005-0000-0000-000016530000}"/>
    <cellStyle name="Berechnung 2 4 8 4" xfId="18051" xr:uid="{00000000-0005-0000-0000-000017530000}"/>
    <cellStyle name="Berechnung 2 4 8 4 2" xfId="25188" xr:uid="{00000000-0005-0000-0000-000018530000}"/>
    <cellStyle name="Berechnung 2 4 8 4 2 2" xfId="39503" xr:uid="{00000000-0005-0000-0000-000019530000}"/>
    <cellStyle name="Berechnung 2 4 8 4 3" xfId="32366" xr:uid="{00000000-0005-0000-0000-00001A530000}"/>
    <cellStyle name="Berechnung 2 5" xfId="1200" xr:uid="{00000000-0005-0000-0000-00001B530000}"/>
    <cellStyle name="Berechnung 2 5 2" xfId="7502" xr:uid="{00000000-0005-0000-0000-00001C530000}"/>
    <cellStyle name="Berechnung 2 5 3" xfId="11027" xr:uid="{00000000-0005-0000-0000-00001D530000}"/>
    <cellStyle name="Berechnung 2 5 4" xfId="13333" xr:uid="{00000000-0005-0000-0000-00001E530000}"/>
    <cellStyle name="Berechnung 2 5 4 2" xfId="14402" xr:uid="{00000000-0005-0000-0000-00001F530000}"/>
    <cellStyle name="Berechnung 2 5 4 2 2" xfId="16771" xr:uid="{00000000-0005-0000-0000-000020530000}"/>
    <cellStyle name="Berechnung 2 5 4 2 2 2" xfId="23930" xr:uid="{00000000-0005-0000-0000-000021530000}"/>
    <cellStyle name="Berechnung 2 5 4 2 2 2 2" xfId="38245" xr:uid="{00000000-0005-0000-0000-000022530000}"/>
    <cellStyle name="Berechnung 2 5 4 2 2 3" xfId="31086" xr:uid="{00000000-0005-0000-0000-000023530000}"/>
    <cellStyle name="Berechnung 2 5 4 2 3" xfId="19125" xr:uid="{00000000-0005-0000-0000-000024530000}"/>
    <cellStyle name="Berechnung 2 5 4 2 3 2" xfId="26262" xr:uid="{00000000-0005-0000-0000-000025530000}"/>
    <cellStyle name="Berechnung 2 5 4 2 3 2 2" xfId="40577" xr:uid="{00000000-0005-0000-0000-000026530000}"/>
    <cellStyle name="Berechnung 2 5 4 2 3 3" xfId="33440" xr:uid="{00000000-0005-0000-0000-000027530000}"/>
    <cellStyle name="Berechnung 2 5 4 2 4" xfId="20458" xr:uid="{00000000-0005-0000-0000-000028530000}"/>
    <cellStyle name="Berechnung 2 5 4 2 4 2" xfId="27595" xr:uid="{00000000-0005-0000-0000-000029530000}"/>
    <cellStyle name="Berechnung 2 5 4 2 4 2 2" xfId="41910" xr:uid="{00000000-0005-0000-0000-00002A530000}"/>
    <cellStyle name="Berechnung 2 5 4 2 4 3" xfId="34773" xr:uid="{00000000-0005-0000-0000-00002B530000}"/>
    <cellStyle name="Berechnung 2 5 4 2 5" xfId="21673" xr:uid="{00000000-0005-0000-0000-00002C530000}"/>
    <cellStyle name="Berechnung 2 5 4 2 5 2" xfId="35988" xr:uid="{00000000-0005-0000-0000-00002D530000}"/>
    <cellStyle name="Berechnung 2 5 4 2 6" xfId="28810" xr:uid="{00000000-0005-0000-0000-00002E530000}"/>
    <cellStyle name="Berechnung 2 5 4 3" xfId="15702" xr:uid="{00000000-0005-0000-0000-00002F530000}"/>
    <cellStyle name="Berechnung 2 5 4 3 2" xfId="22861" xr:uid="{00000000-0005-0000-0000-000030530000}"/>
    <cellStyle name="Berechnung 2 5 4 3 2 2" xfId="37176" xr:uid="{00000000-0005-0000-0000-000031530000}"/>
    <cellStyle name="Berechnung 2 5 4 3 3" xfId="30017" xr:uid="{00000000-0005-0000-0000-000032530000}"/>
    <cellStyle name="Berechnung 2 5 4 4" xfId="18056" xr:uid="{00000000-0005-0000-0000-000033530000}"/>
    <cellStyle name="Berechnung 2 5 4 4 2" xfId="25193" xr:uid="{00000000-0005-0000-0000-000034530000}"/>
    <cellStyle name="Berechnung 2 5 4 4 2 2" xfId="39508" xr:uid="{00000000-0005-0000-0000-000035530000}"/>
    <cellStyle name="Berechnung 2 5 4 4 3" xfId="32371" xr:uid="{00000000-0005-0000-0000-000036530000}"/>
    <cellStyle name="Berechnung 2 6" xfId="1201" xr:uid="{00000000-0005-0000-0000-000037530000}"/>
    <cellStyle name="Berechnung 2 6 2" xfId="7503" xr:uid="{00000000-0005-0000-0000-000038530000}"/>
    <cellStyle name="Berechnung 2 6 2 2" xfId="14024" xr:uid="{00000000-0005-0000-0000-000039530000}"/>
    <cellStyle name="Berechnung 2 6 2 2 2" xfId="14924" xr:uid="{00000000-0005-0000-0000-00003A530000}"/>
    <cellStyle name="Berechnung 2 6 2 2 2 2" xfId="17281" xr:uid="{00000000-0005-0000-0000-00003B530000}"/>
    <cellStyle name="Berechnung 2 6 2 2 2 2 2" xfId="24418" xr:uid="{00000000-0005-0000-0000-00003C530000}"/>
    <cellStyle name="Berechnung 2 6 2 2 2 2 2 2" xfId="38733" xr:uid="{00000000-0005-0000-0000-00003D530000}"/>
    <cellStyle name="Berechnung 2 6 2 2 2 2 3" xfId="31596" xr:uid="{00000000-0005-0000-0000-00003E530000}"/>
    <cellStyle name="Berechnung 2 6 2 2 2 3" xfId="19635" xr:uid="{00000000-0005-0000-0000-00003F530000}"/>
    <cellStyle name="Berechnung 2 6 2 2 2 3 2" xfId="26772" xr:uid="{00000000-0005-0000-0000-000040530000}"/>
    <cellStyle name="Berechnung 2 6 2 2 2 3 2 2" xfId="41087" xr:uid="{00000000-0005-0000-0000-000041530000}"/>
    <cellStyle name="Berechnung 2 6 2 2 2 3 3" xfId="33950" xr:uid="{00000000-0005-0000-0000-000042530000}"/>
    <cellStyle name="Berechnung 2 6 2 2 2 4" xfId="20911" xr:uid="{00000000-0005-0000-0000-000043530000}"/>
    <cellStyle name="Berechnung 2 6 2 2 2 4 2" xfId="28048" xr:uid="{00000000-0005-0000-0000-000044530000}"/>
    <cellStyle name="Berechnung 2 6 2 2 2 4 2 2" xfId="42363" xr:uid="{00000000-0005-0000-0000-000045530000}"/>
    <cellStyle name="Berechnung 2 6 2 2 2 4 3" xfId="35226" xr:uid="{00000000-0005-0000-0000-000046530000}"/>
    <cellStyle name="Berechnung 2 6 2 2 2 5" xfId="22087" xr:uid="{00000000-0005-0000-0000-000047530000}"/>
    <cellStyle name="Berechnung 2 6 2 2 2 5 2" xfId="36402" xr:uid="{00000000-0005-0000-0000-000048530000}"/>
    <cellStyle name="Berechnung 2 6 2 2 2 6" xfId="29243" xr:uid="{00000000-0005-0000-0000-000049530000}"/>
    <cellStyle name="Berechnung 2 6 2 2 3" xfId="16393" xr:uid="{00000000-0005-0000-0000-00004A530000}"/>
    <cellStyle name="Berechnung 2 6 2 2 3 2" xfId="23552" xr:uid="{00000000-0005-0000-0000-00004B530000}"/>
    <cellStyle name="Berechnung 2 6 2 2 3 2 2" xfId="37867" xr:uid="{00000000-0005-0000-0000-00004C530000}"/>
    <cellStyle name="Berechnung 2 6 2 2 3 3" xfId="30708" xr:uid="{00000000-0005-0000-0000-00004D530000}"/>
    <cellStyle name="Berechnung 2 6 2 2 4" xfId="18747" xr:uid="{00000000-0005-0000-0000-00004E530000}"/>
    <cellStyle name="Berechnung 2 6 2 2 4 2" xfId="25884" xr:uid="{00000000-0005-0000-0000-00004F530000}"/>
    <cellStyle name="Berechnung 2 6 2 2 4 2 2" xfId="40199" xr:uid="{00000000-0005-0000-0000-000050530000}"/>
    <cellStyle name="Berechnung 2 6 2 2 4 3" xfId="33062" xr:uid="{00000000-0005-0000-0000-000051530000}"/>
    <cellStyle name="Berechnung 2 6 3" xfId="13334" xr:uid="{00000000-0005-0000-0000-000052530000}"/>
    <cellStyle name="Berechnung 2 6 3 2" xfId="14487" xr:uid="{00000000-0005-0000-0000-000053530000}"/>
    <cellStyle name="Berechnung 2 6 3 2 2" xfId="16856" xr:uid="{00000000-0005-0000-0000-000054530000}"/>
    <cellStyle name="Berechnung 2 6 3 2 2 2" xfId="24015" xr:uid="{00000000-0005-0000-0000-000055530000}"/>
    <cellStyle name="Berechnung 2 6 3 2 2 2 2" xfId="38330" xr:uid="{00000000-0005-0000-0000-000056530000}"/>
    <cellStyle name="Berechnung 2 6 3 2 2 3" xfId="31171" xr:uid="{00000000-0005-0000-0000-000057530000}"/>
    <cellStyle name="Berechnung 2 6 3 2 3" xfId="19210" xr:uid="{00000000-0005-0000-0000-000058530000}"/>
    <cellStyle name="Berechnung 2 6 3 2 3 2" xfId="26347" xr:uid="{00000000-0005-0000-0000-000059530000}"/>
    <cellStyle name="Berechnung 2 6 3 2 3 2 2" xfId="40662" xr:uid="{00000000-0005-0000-0000-00005A530000}"/>
    <cellStyle name="Berechnung 2 6 3 2 3 3" xfId="33525" xr:uid="{00000000-0005-0000-0000-00005B530000}"/>
    <cellStyle name="Berechnung 2 6 3 2 4" xfId="20517" xr:uid="{00000000-0005-0000-0000-00005C530000}"/>
    <cellStyle name="Berechnung 2 6 3 2 4 2" xfId="27654" xr:uid="{00000000-0005-0000-0000-00005D530000}"/>
    <cellStyle name="Berechnung 2 6 3 2 4 2 2" xfId="41969" xr:uid="{00000000-0005-0000-0000-00005E530000}"/>
    <cellStyle name="Berechnung 2 6 3 2 4 3" xfId="34832" xr:uid="{00000000-0005-0000-0000-00005F530000}"/>
    <cellStyle name="Berechnung 2 6 3 2 5" xfId="21732" xr:uid="{00000000-0005-0000-0000-000060530000}"/>
    <cellStyle name="Berechnung 2 6 3 2 5 2" xfId="36047" xr:uid="{00000000-0005-0000-0000-000061530000}"/>
    <cellStyle name="Berechnung 2 6 3 2 6" xfId="28869" xr:uid="{00000000-0005-0000-0000-000062530000}"/>
    <cellStyle name="Berechnung 2 6 3 3" xfId="15703" xr:uid="{00000000-0005-0000-0000-000063530000}"/>
    <cellStyle name="Berechnung 2 6 3 3 2" xfId="22862" xr:uid="{00000000-0005-0000-0000-000064530000}"/>
    <cellStyle name="Berechnung 2 6 3 3 2 2" xfId="37177" xr:uid="{00000000-0005-0000-0000-000065530000}"/>
    <cellStyle name="Berechnung 2 6 3 3 3" xfId="30018" xr:uid="{00000000-0005-0000-0000-000066530000}"/>
    <cellStyle name="Berechnung 2 6 3 4" xfId="18057" xr:uid="{00000000-0005-0000-0000-000067530000}"/>
    <cellStyle name="Berechnung 2 6 3 4 2" xfId="25194" xr:uid="{00000000-0005-0000-0000-000068530000}"/>
    <cellStyle name="Berechnung 2 6 3 4 2 2" xfId="39509" xr:uid="{00000000-0005-0000-0000-000069530000}"/>
    <cellStyle name="Berechnung 2 6 3 4 3" xfId="32372" xr:uid="{00000000-0005-0000-0000-00006A530000}"/>
    <cellStyle name="Berechnung 2 7" xfId="1202" xr:uid="{00000000-0005-0000-0000-00006B530000}"/>
    <cellStyle name="Berechnung 2 7 2" xfId="7504" xr:uid="{00000000-0005-0000-0000-00006C530000}"/>
    <cellStyle name="Berechnung 2 7 2 2" xfId="14025" xr:uid="{00000000-0005-0000-0000-00006D530000}"/>
    <cellStyle name="Berechnung 2 7 2 2 2" xfId="14925" xr:uid="{00000000-0005-0000-0000-00006E530000}"/>
    <cellStyle name="Berechnung 2 7 2 2 2 2" xfId="17282" xr:uid="{00000000-0005-0000-0000-00006F530000}"/>
    <cellStyle name="Berechnung 2 7 2 2 2 2 2" xfId="24419" xr:uid="{00000000-0005-0000-0000-000070530000}"/>
    <cellStyle name="Berechnung 2 7 2 2 2 2 2 2" xfId="38734" xr:uid="{00000000-0005-0000-0000-000071530000}"/>
    <cellStyle name="Berechnung 2 7 2 2 2 2 3" xfId="31597" xr:uid="{00000000-0005-0000-0000-000072530000}"/>
    <cellStyle name="Berechnung 2 7 2 2 2 3" xfId="19636" xr:uid="{00000000-0005-0000-0000-000073530000}"/>
    <cellStyle name="Berechnung 2 7 2 2 2 3 2" xfId="26773" xr:uid="{00000000-0005-0000-0000-000074530000}"/>
    <cellStyle name="Berechnung 2 7 2 2 2 3 2 2" xfId="41088" xr:uid="{00000000-0005-0000-0000-000075530000}"/>
    <cellStyle name="Berechnung 2 7 2 2 2 3 3" xfId="33951" xr:uid="{00000000-0005-0000-0000-000076530000}"/>
    <cellStyle name="Berechnung 2 7 2 2 2 4" xfId="20912" xr:uid="{00000000-0005-0000-0000-000077530000}"/>
    <cellStyle name="Berechnung 2 7 2 2 2 4 2" xfId="28049" xr:uid="{00000000-0005-0000-0000-000078530000}"/>
    <cellStyle name="Berechnung 2 7 2 2 2 4 2 2" xfId="42364" xr:uid="{00000000-0005-0000-0000-000079530000}"/>
    <cellStyle name="Berechnung 2 7 2 2 2 4 3" xfId="35227" xr:uid="{00000000-0005-0000-0000-00007A530000}"/>
    <cellStyle name="Berechnung 2 7 2 2 2 5" xfId="22088" xr:uid="{00000000-0005-0000-0000-00007B530000}"/>
    <cellStyle name="Berechnung 2 7 2 2 2 5 2" xfId="36403" xr:uid="{00000000-0005-0000-0000-00007C530000}"/>
    <cellStyle name="Berechnung 2 7 2 2 2 6" xfId="29244" xr:uid="{00000000-0005-0000-0000-00007D530000}"/>
    <cellStyle name="Berechnung 2 7 2 2 3" xfId="16394" xr:uid="{00000000-0005-0000-0000-00007E530000}"/>
    <cellStyle name="Berechnung 2 7 2 2 3 2" xfId="23553" xr:uid="{00000000-0005-0000-0000-00007F530000}"/>
    <cellStyle name="Berechnung 2 7 2 2 3 2 2" xfId="37868" xr:uid="{00000000-0005-0000-0000-000080530000}"/>
    <cellStyle name="Berechnung 2 7 2 2 3 3" xfId="30709" xr:uid="{00000000-0005-0000-0000-000081530000}"/>
    <cellStyle name="Berechnung 2 7 2 2 4" xfId="18748" xr:uid="{00000000-0005-0000-0000-000082530000}"/>
    <cellStyle name="Berechnung 2 7 2 2 4 2" xfId="25885" xr:uid="{00000000-0005-0000-0000-000083530000}"/>
    <cellStyle name="Berechnung 2 7 2 2 4 2 2" xfId="40200" xr:uid="{00000000-0005-0000-0000-000084530000}"/>
    <cellStyle name="Berechnung 2 7 2 2 4 3" xfId="33063" xr:uid="{00000000-0005-0000-0000-000085530000}"/>
    <cellStyle name="Berechnung 2 7 3" xfId="11028" xr:uid="{00000000-0005-0000-0000-000086530000}"/>
    <cellStyle name="Berechnung 2 7 3 2" xfId="14447" xr:uid="{00000000-0005-0000-0000-000087530000}"/>
    <cellStyle name="Berechnung 2 7 3 2 2" xfId="14973" xr:uid="{00000000-0005-0000-0000-000088530000}"/>
    <cellStyle name="Berechnung 2 7 3 2 2 2" xfId="17330" xr:uid="{00000000-0005-0000-0000-000089530000}"/>
    <cellStyle name="Berechnung 2 7 3 2 2 2 2" xfId="24467" xr:uid="{00000000-0005-0000-0000-00008A530000}"/>
    <cellStyle name="Berechnung 2 7 3 2 2 2 2 2" xfId="38782" xr:uid="{00000000-0005-0000-0000-00008B530000}"/>
    <cellStyle name="Berechnung 2 7 3 2 2 2 3" xfId="31645" xr:uid="{00000000-0005-0000-0000-00008C530000}"/>
    <cellStyle name="Berechnung 2 7 3 2 2 3" xfId="19684" xr:uid="{00000000-0005-0000-0000-00008D530000}"/>
    <cellStyle name="Berechnung 2 7 3 2 2 3 2" xfId="26821" xr:uid="{00000000-0005-0000-0000-00008E530000}"/>
    <cellStyle name="Berechnung 2 7 3 2 2 3 2 2" xfId="41136" xr:uid="{00000000-0005-0000-0000-00008F530000}"/>
    <cellStyle name="Berechnung 2 7 3 2 2 3 3" xfId="33999" xr:uid="{00000000-0005-0000-0000-000090530000}"/>
    <cellStyle name="Berechnung 2 7 3 2 2 4" xfId="20960" xr:uid="{00000000-0005-0000-0000-000091530000}"/>
    <cellStyle name="Berechnung 2 7 3 2 2 4 2" xfId="28097" xr:uid="{00000000-0005-0000-0000-000092530000}"/>
    <cellStyle name="Berechnung 2 7 3 2 2 4 2 2" xfId="42412" xr:uid="{00000000-0005-0000-0000-000093530000}"/>
    <cellStyle name="Berechnung 2 7 3 2 2 4 3" xfId="35275" xr:uid="{00000000-0005-0000-0000-000094530000}"/>
    <cellStyle name="Berechnung 2 7 3 2 2 5" xfId="22136" xr:uid="{00000000-0005-0000-0000-000095530000}"/>
    <cellStyle name="Berechnung 2 7 3 2 2 5 2" xfId="36451" xr:uid="{00000000-0005-0000-0000-000096530000}"/>
    <cellStyle name="Berechnung 2 7 3 2 2 6" xfId="29292" xr:uid="{00000000-0005-0000-0000-000097530000}"/>
    <cellStyle name="Berechnung 2 7 3 2 3" xfId="16816" xr:uid="{00000000-0005-0000-0000-000098530000}"/>
    <cellStyle name="Berechnung 2 7 3 2 3 2" xfId="23975" xr:uid="{00000000-0005-0000-0000-000099530000}"/>
    <cellStyle name="Berechnung 2 7 3 2 3 2 2" xfId="38290" xr:uid="{00000000-0005-0000-0000-00009A530000}"/>
    <cellStyle name="Berechnung 2 7 3 2 3 3" xfId="31131" xr:uid="{00000000-0005-0000-0000-00009B530000}"/>
    <cellStyle name="Berechnung 2 7 3 2 4" xfId="19170" xr:uid="{00000000-0005-0000-0000-00009C530000}"/>
    <cellStyle name="Berechnung 2 7 3 2 4 2" xfId="26307" xr:uid="{00000000-0005-0000-0000-00009D530000}"/>
    <cellStyle name="Berechnung 2 7 3 2 4 2 2" xfId="40622" xr:uid="{00000000-0005-0000-0000-00009E530000}"/>
    <cellStyle name="Berechnung 2 7 3 2 4 3" xfId="33485" xr:uid="{00000000-0005-0000-0000-00009F530000}"/>
    <cellStyle name="Berechnung 2 7 4" xfId="13335" xr:uid="{00000000-0005-0000-0000-0000A0530000}"/>
    <cellStyle name="Berechnung 2 7 4 2" xfId="14628" xr:uid="{00000000-0005-0000-0000-0000A1530000}"/>
    <cellStyle name="Berechnung 2 7 4 2 2" xfId="16991" xr:uid="{00000000-0005-0000-0000-0000A2530000}"/>
    <cellStyle name="Berechnung 2 7 4 2 2 2" xfId="24150" xr:uid="{00000000-0005-0000-0000-0000A3530000}"/>
    <cellStyle name="Berechnung 2 7 4 2 2 2 2" xfId="38465" xr:uid="{00000000-0005-0000-0000-0000A4530000}"/>
    <cellStyle name="Berechnung 2 7 4 2 2 3" xfId="31306" xr:uid="{00000000-0005-0000-0000-0000A5530000}"/>
    <cellStyle name="Berechnung 2 7 4 2 3" xfId="19345" xr:uid="{00000000-0005-0000-0000-0000A6530000}"/>
    <cellStyle name="Berechnung 2 7 4 2 3 2" xfId="26482" xr:uid="{00000000-0005-0000-0000-0000A7530000}"/>
    <cellStyle name="Berechnung 2 7 4 2 3 2 2" xfId="40797" xr:uid="{00000000-0005-0000-0000-0000A8530000}"/>
    <cellStyle name="Berechnung 2 7 4 2 3 3" xfId="33660" xr:uid="{00000000-0005-0000-0000-0000A9530000}"/>
    <cellStyle name="Berechnung 2 7 4 2 4" xfId="20643" xr:uid="{00000000-0005-0000-0000-0000AA530000}"/>
    <cellStyle name="Berechnung 2 7 4 2 4 2" xfId="27780" xr:uid="{00000000-0005-0000-0000-0000AB530000}"/>
    <cellStyle name="Berechnung 2 7 4 2 4 2 2" xfId="42095" xr:uid="{00000000-0005-0000-0000-0000AC530000}"/>
    <cellStyle name="Berechnung 2 7 4 2 4 3" xfId="34958" xr:uid="{00000000-0005-0000-0000-0000AD530000}"/>
    <cellStyle name="Berechnung 2 7 4 2 5" xfId="21858" xr:uid="{00000000-0005-0000-0000-0000AE530000}"/>
    <cellStyle name="Berechnung 2 7 4 2 5 2" xfId="36173" xr:uid="{00000000-0005-0000-0000-0000AF530000}"/>
    <cellStyle name="Berechnung 2 7 4 2 6" xfId="28995" xr:uid="{00000000-0005-0000-0000-0000B0530000}"/>
    <cellStyle name="Berechnung 2 7 4 3" xfId="15704" xr:uid="{00000000-0005-0000-0000-0000B1530000}"/>
    <cellStyle name="Berechnung 2 7 4 3 2" xfId="22863" xr:uid="{00000000-0005-0000-0000-0000B2530000}"/>
    <cellStyle name="Berechnung 2 7 4 3 2 2" xfId="37178" xr:uid="{00000000-0005-0000-0000-0000B3530000}"/>
    <cellStyle name="Berechnung 2 7 4 3 3" xfId="30019" xr:uid="{00000000-0005-0000-0000-0000B4530000}"/>
    <cellStyle name="Berechnung 2 7 4 4" xfId="18058" xr:uid="{00000000-0005-0000-0000-0000B5530000}"/>
    <cellStyle name="Berechnung 2 7 4 4 2" xfId="25195" xr:uid="{00000000-0005-0000-0000-0000B6530000}"/>
    <cellStyle name="Berechnung 2 7 4 4 2 2" xfId="39510" xr:uid="{00000000-0005-0000-0000-0000B7530000}"/>
    <cellStyle name="Berechnung 2 7 4 4 3" xfId="32373" xr:uid="{00000000-0005-0000-0000-0000B8530000}"/>
    <cellStyle name="Berechnung 2 8" xfId="1203" xr:uid="{00000000-0005-0000-0000-0000B9530000}"/>
    <cellStyle name="Berechnung 2 8 2" xfId="13336" xr:uid="{00000000-0005-0000-0000-0000BA530000}"/>
    <cellStyle name="Berechnung 2 8 2 2" xfId="14301" xr:uid="{00000000-0005-0000-0000-0000BB530000}"/>
    <cellStyle name="Berechnung 2 8 2 2 2" xfId="16670" xr:uid="{00000000-0005-0000-0000-0000BC530000}"/>
    <cellStyle name="Berechnung 2 8 2 2 2 2" xfId="23829" xr:uid="{00000000-0005-0000-0000-0000BD530000}"/>
    <cellStyle name="Berechnung 2 8 2 2 2 2 2" xfId="38144" xr:uid="{00000000-0005-0000-0000-0000BE530000}"/>
    <cellStyle name="Berechnung 2 8 2 2 2 3" xfId="30985" xr:uid="{00000000-0005-0000-0000-0000BF530000}"/>
    <cellStyle name="Berechnung 2 8 2 2 3" xfId="19024" xr:uid="{00000000-0005-0000-0000-0000C0530000}"/>
    <cellStyle name="Berechnung 2 8 2 2 3 2" xfId="26161" xr:uid="{00000000-0005-0000-0000-0000C1530000}"/>
    <cellStyle name="Berechnung 2 8 2 2 3 2 2" xfId="40476" xr:uid="{00000000-0005-0000-0000-0000C2530000}"/>
    <cellStyle name="Berechnung 2 8 2 2 3 3" xfId="33339" xr:uid="{00000000-0005-0000-0000-0000C3530000}"/>
    <cellStyle name="Berechnung 2 8 2 2 4" xfId="20357" xr:uid="{00000000-0005-0000-0000-0000C4530000}"/>
    <cellStyle name="Berechnung 2 8 2 2 4 2" xfId="27494" xr:uid="{00000000-0005-0000-0000-0000C5530000}"/>
    <cellStyle name="Berechnung 2 8 2 2 4 2 2" xfId="41809" xr:uid="{00000000-0005-0000-0000-0000C6530000}"/>
    <cellStyle name="Berechnung 2 8 2 2 4 3" xfId="34672" xr:uid="{00000000-0005-0000-0000-0000C7530000}"/>
    <cellStyle name="Berechnung 2 8 2 2 5" xfId="21572" xr:uid="{00000000-0005-0000-0000-0000C8530000}"/>
    <cellStyle name="Berechnung 2 8 2 2 5 2" xfId="35887" xr:uid="{00000000-0005-0000-0000-0000C9530000}"/>
    <cellStyle name="Berechnung 2 8 2 2 6" xfId="28709" xr:uid="{00000000-0005-0000-0000-0000CA530000}"/>
    <cellStyle name="Berechnung 2 8 2 3" xfId="15705" xr:uid="{00000000-0005-0000-0000-0000CB530000}"/>
    <cellStyle name="Berechnung 2 8 2 3 2" xfId="22864" xr:uid="{00000000-0005-0000-0000-0000CC530000}"/>
    <cellStyle name="Berechnung 2 8 2 3 2 2" xfId="37179" xr:uid="{00000000-0005-0000-0000-0000CD530000}"/>
    <cellStyle name="Berechnung 2 8 2 3 3" xfId="30020" xr:uid="{00000000-0005-0000-0000-0000CE530000}"/>
    <cellStyle name="Berechnung 2 8 2 4" xfId="18059" xr:uid="{00000000-0005-0000-0000-0000CF530000}"/>
    <cellStyle name="Berechnung 2 8 2 4 2" xfId="25196" xr:uid="{00000000-0005-0000-0000-0000D0530000}"/>
    <cellStyle name="Berechnung 2 8 2 4 2 2" xfId="39511" xr:uid="{00000000-0005-0000-0000-0000D1530000}"/>
    <cellStyle name="Berechnung 2 8 2 4 3" xfId="32374" xr:uid="{00000000-0005-0000-0000-0000D2530000}"/>
    <cellStyle name="Berechnung 2 9" xfId="2954" xr:uid="{00000000-0005-0000-0000-0000D3530000}"/>
    <cellStyle name="Berechnung 2 9 2" xfId="11750" xr:uid="{00000000-0005-0000-0000-0000D4530000}"/>
    <cellStyle name="Berechnung 2 9 2 2" xfId="13890" xr:uid="{00000000-0005-0000-0000-0000D5530000}"/>
    <cellStyle name="Berechnung 2 9 2 2 2" xfId="14446" xr:uid="{00000000-0005-0000-0000-0000D6530000}"/>
    <cellStyle name="Berechnung 2 9 2 2 2 2" xfId="16815" xr:uid="{00000000-0005-0000-0000-0000D7530000}"/>
    <cellStyle name="Berechnung 2 9 2 2 2 2 2" xfId="23974" xr:uid="{00000000-0005-0000-0000-0000D8530000}"/>
    <cellStyle name="Berechnung 2 9 2 2 2 2 2 2" xfId="38289" xr:uid="{00000000-0005-0000-0000-0000D9530000}"/>
    <cellStyle name="Berechnung 2 9 2 2 2 2 3" xfId="31130" xr:uid="{00000000-0005-0000-0000-0000DA530000}"/>
    <cellStyle name="Berechnung 2 9 2 2 2 3" xfId="19169" xr:uid="{00000000-0005-0000-0000-0000DB530000}"/>
    <cellStyle name="Berechnung 2 9 2 2 2 3 2" xfId="26306" xr:uid="{00000000-0005-0000-0000-0000DC530000}"/>
    <cellStyle name="Berechnung 2 9 2 2 2 3 2 2" xfId="40621" xr:uid="{00000000-0005-0000-0000-0000DD530000}"/>
    <cellStyle name="Berechnung 2 9 2 2 2 3 3" xfId="33484" xr:uid="{00000000-0005-0000-0000-0000DE530000}"/>
    <cellStyle name="Berechnung 2 9 2 2 2 4" xfId="20485" xr:uid="{00000000-0005-0000-0000-0000DF530000}"/>
    <cellStyle name="Berechnung 2 9 2 2 2 4 2" xfId="27622" xr:uid="{00000000-0005-0000-0000-0000E0530000}"/>
    <cellStyle name="Berechnung 2 9 2 2 2 4 2 2" xfId="41937" xr:uid="{00000000-0005-0000-0000-0000E1530000}"/>
    <cellStyle name="Berechnung 2 9 2 2 2 4 3" xfId="34800" xr:uid="{00000000-0005-0000-0000-0000E2530000}"/>
    <cellStyle name="Berechnung 2 9 2 2 2 5" xfId="21700" xr:uid="{00000000-0005-0000-0000-0000E3530000}"/>
    <cellStyle name="Berechnung 2 9 2 2 2 5 2" xfId="36015" xr:uid="{00000000-0005-0000-0000-0000E4530000}"/>
    <cellStyle name="Berechnung 2 9 2 2 2 6" xfId="28837" xr:uid="{00000000-0005-0000-0000-0000E5530000}"/>
    <cellStyle name="Berechnung 2 9 2 2 3" xfId="16259" xr:uid="{00000000-0005-0000-0000-0000E6530000}"/>
    <cellStyle name="Berechnung 2 9 2 2 3 2" xfId="23418" xr:uid="{00000000-0005-0000-0000-0000E7530000}"/>
    <cellStyle name="Berechnung 2 9 2 2 3 2 2" xfId="37733" xr:uid="{00000000-0005-0000-0000-0000E8530000}"/>
    <cellStyle name="Berechnung 2 9 2 2 3 3" xfId="30574" xr:uid="{00000000-0005-0000-0000-0000E9530000}"/>
    <cellStyle name="Berechnung 2 9 2 2 4" xfId="18613" xr:uid="{00000000-0005-0000-0000-0000EA530000}"/>
    <cellStyle name="Berechnung 2 9 2 2 4 2" xfId="25750" xr:uid="{00000000-0005-0000-0000-0000EB530000}"/>
    <cellStyle name="Berechnung 2 9 2 2 4 2 2" xfId="40065" xr:uid="{00000000-0005-0000-0000-0000EC530000}"/>
    <cellStyle name="Berechnung 2 9 2 2 4 3" xfId="32928" xr:uid="{00000000-0005-0000-0000-0000ED530000}"/>
    <cellStyle name="Berechnung 2 9 3" xfId="11413" xr:uid="{00000000-0005-0000-0000-0000EE530000}"/>
    <cellStyle name="Berechnung 3" xfId="1204" xr:uid="{00000000-0005-0000-0000-0000EF530000}"/>
    <cellStyle name="Berechnung 3 2" xfId="1205" xr:uid="{00000000-0005-0000-0000-0000F0530000}"/>
    <cellStyle name="Berechnung 3 2 2" xfId="7506" xr:uid="{00000000-0005-0000-0000-0000F1530000}"/>
    <cellStyle name="Berechnung 3 2 3" xfId="9069" xr:uid="{00000000-0005-0000-0000-0000F2530000}"/>
    <cellStyle name="Berechnung 3 2 4" xfId="13338" xr:uid="{00000000-0005-0000-0000-0000F3530000}"/>
    <cellStyle name="Berechnung 3 2 4 2" xfId="14686" xr:uid="{00000000-0005-0000-0000-0000F4530000}"/>
    <cellStyle name="Berechnung 3 2 4 2 2" xfId="17049" xr:uid="{00000000-0005-0000-0000-0000F5530000}"/>
    <cellStyle name="Berechnung 3 2 4 2 2 2" xfId="24208" xr:uid="{00000000-0005-0000-0000-0000F6530000}"/>
    <cellStyle name="Berechnung 3 2 4 2 2 2 2" xfId="38523" xr:uid="{00000000-0005-0000-0000-0000F7530000}"/>
    <cellStyle name="Berechnung 3 2 4 2 2 3" xfId="31364" xr:uid="{00000000-0005-0000-0000-0000F8530000}"/>
    <cellStyle name="Berechnung 3 2 4 2 3" xfId="19403" xr:uid="{00000000-0005-0000-0000-0000F9530000}"/>
    <cellStyle name="Berechnung 3 2 4 2 3 2" xfId="26540" xr:uid="{00000000-0005-0000-0000-0000FA530000}"/>
    <cellStyle name="Berechnung 3 2 4 2 3 2 2" xfId="40855" xr:uid="{00000000-0005-0000-0000-0000FB530000}"/>
    <cellStyle name="Berechnung 3 2 4 2 3 3" xfId="33718" xr:uid="{00000000-0005-0000-0000-0000FC530000}"/>
    <cellStyle name="Berechnung 3 2 4 2 4" xfId="20701" xr:uid="{00000000-0005-0000-0000-0000FD530000}"/>
    <cellStyle name="Berechnung 3 2 4 2 4 2" xfId="27838" xr:uid="{00000000-0005-0000-0000-0000FE530000}"/>
    <cellStyle name="Berechnung 3 2 4 2 4 2 2" xfId="42153" xr:uid="{00000000-0005-0000-0000-0000FF530000}"/>
    <cellStyle name="Berechnung 3 2 4 2 4 3" xfId="35016" xr:uid="{00000000-0005-0000-0000-000000540000}"/>
    <cellStyle name="Berechnung 3 2 4 2 5" xfId="21916" xr:uid="{00000000-0005-0000-0000-000001540000}"/>
    <cellStyle name="Berechnung 3 2 4 2 5 2" xfId="36231" xr:uid="{00000000-0005-0000-0000-000002540000}"/>
    <cellStyle name="Berechnung 3 2 4 2 6" xfId="29053" xr:uid="{00000000-0005-0000-0000-000003540000}"/>
    <cellStyle name="Berechnung 3 2 4 3" xfId="15707" xr:uid="{00000000-0005-0000-0000-000004540000}"/>
    <cellStyle name="Berechnung 3 2 4 3 2" xfId="22866" xr:uid="{00000000-0005-0000-0000-000005540000}"/>
    <cellStyle name="Berechnung 3 2 4 3 2 2" xfId="37181" xr:uid="{00000000-0005-0000-0000-000006540000}"/>
    <cellStyle name="Berechnung 3 2 4 3 3" xfId="30022" xr:uid="{00000000-0005-0000-0000-000007540000}"/>
    <cellStyle name="Berechnung 3 2 4 4" xfId="18061" xr:uid="{00000000-0005-0000-0000-000008540000}"/>
    <cellStyle name="Berechnung 3 2 4 4 2" xfId="25198" xr:uid="{00000000-0005-0000-0000-000009540000}"/>
    <cellStyle name="Berechnung 3 2 4 4 2 2" xfId="39513" xr:uid="{00000000-0005-0000-0000-00000A540000}"/>
    <cellStyle name="Berechnung 3 2 4 4 3" xfId="32376" xr:uid="{00000000-0005-0000-0000-00000B540000}"/>
    <cellStyle name="Berechnung 3 3" xfId="1206" xr:uid="{00000000-0005-0000-0000-00000C540000}"/>
    <cellStyle name="Berechnung 3 3 2" xfId="7507" xr:uid="{00000000-0005-0000-0000-00000D540000}"/>
    <cellStyle name="Berechnung 3 3 2 2" xfId="14027" xr:uid="{00000000-0005-0000-0000-00000E540000}"/>
    <cellStyle name="Berechnung 3 3 2 2 2" xfId="14926" xr:uid="{00000000-0005-0000-0000-00000F540000}"/>
    <cellStyle name="Berechnung 3 3 2 2 2 2" xfId="17283" xr:uid="{00000000-0005-0000-0000-000010540000}"/>
    <cellStyle name="Berechnung 3 3 2 2 2 2 2" xfId="24420" xr:uid="{00000000-0005-0000-0000-000011540000}"/>
    <cellStyle name="Berechnung 3 3 2 2 2 2 2 2" xfId="38735" xr:uid="{00000000-0005-0000-0000-000012540000}"/>
    <cellStyle name="Berechnung 3 3 2 2 2 2 3" xfId="31598" xr:uid="{00000000-0005-0000-0000-000013540000}"/>
    <cellStyle name="Berechnung 3 3 2 2 2 3" xfId="19637" xr:uid="{00000000-0005-0000-0000-000014540000}"/>
    <cellStyle name="Berechnung 3 3 2 2 2 3 2" xfId="26774" xr:uid="{00000000-0005-0000-0000-000015540000}"/>
    <cellStyle name="Berechnung 3 3 2 2 2 3 2 2" xfId="41089" xr:uid="{00000000-0005-0000-0000-000016540000}"/>
    <cellStyle name="Berechnung 3 3 2 2 2 3 3" xfId="33952" xr:uid="{00000000-0005-0000-0000-000017540000}"/>
    <cellStyle name="Berechnung 3 3 2 2 2 4" xfId="20913" xr:uid="{00000000-0005-0000-0000-000018540000}"/>
    <cellStyle name="Berechnung 3 3 2 2 2 4 2" xfId="28050" xr:uid="{00000000-0005-0000-0000-000019540000}"/>
    <cellStyle name="Berechnung 3 3 2 2 2 4 2 2" xfId="42365" xr:uid="{00000000-0005-0000-0000-00001A540000}"/>
    <cellStyle name="Berechnung 3 3 2 2 2 4 3" xfId="35228" xr:uid="{00000000-0005-0000-0000-00001B540000}"/>
    <cellStyle name="Berechnung 3 3 2 2 2 5" xfId="22089" xr:uid="{00000000-0005-0000-0000-00001C540000}"/>
    <cellStyle name="Berechnung 3 3 2 2 2 5 2" xfId="36404" xr:uid="{00000000-0005-0000-0000-00001D540000}"/>
    <cellStyle name="Berechnung 3 3 2 2 2 6" xfId="29245" xr:uid="{00000000-0005-0000-0000-00001E540000}"/>
    <cellStyle name="Berechnung 3 3 2 2 3" xfId="16396" xr:uid="{00000000-0005-0000-0000-00001F540000}"/>
    <cellStyle name="Berechnung 3 3 2 2 3 2" xfId="23555" xr:uid="{00000000-0005-0000-0000-000020540000}"/>
    <cellStyle name="Berechnung 3 3 2 2 3 2 2" xfId="37870" xr:uid="{00000000-0005-0000-0000-000021540000}"/>
    <cellStyle name="Berechnung 3 3 2 2 3 3" xfId="30711" xr:uid="{00000000-0005-0000-0000-000022540000}"/>
    <cellStyle name="Berechnung 3 3 2 2 4" xfId="18750" xr:uid="{00000000-0005-0000-0000-000023540000}"/>
    <cellStyle name="Berechnung 3 3 2 2 4 2" xfId="25887" xr:uid="{00000000-0005-0000-0000-000024540000}"/>
    <cellStyle name="Berechnung 3 3 2 2 4 2 2" xfId="40202" xr:uid="{00000000-0005-0000-0000-000025540000}"/>
    <cellStyle name="Berechnung 3 3 2 2 4 3" xfId="33065" xr:uid="{00000000-0005-0000-0000-000026540000}"/>
    <cellStyle name="Berechnung 3 3 3" xfId="13339" xr:uid="{00000000-0005-0000-0000-000027540000}"/>
    <cellStyle name="Berechnung 3 3 3 2" xfId="14586" xr:uid="{00000000-0005-0000-0000-000028540000}"/>
    <cellStyle name="Berechnung 3 3 3 2 2" xfId="16949" xr:uid="{00000000-0005-0000-0000-000029540000}"/>
    <cellStyle name="Berechnung 3 3 3 2 2 2" xfId="24108" xr:uid="{00000000-0005-0000-0000-00002A540000}"/>
    <cellStyle name="Berechnung 3 3 3 2 2 2 2" xfId="38423" xr:uid="{00000000-0005-0000-0000-00002B540000}"/>
    <cellStyle name="Berechnung 3 3 3 2 2 3" xfId="31264" xr:uid="{00000000-0005-0000-0000-00002C540000}"/>
    <cellStyle name="Berechnung 3 3 3 2 3" xfId="19303" xr:uid="{00000000-0005-0000-0000-00002D540000}"/>
    <cellStyle name="Berechnung 3 3 3 2 3 2" xfId="26440" xr:uid="{00000000-0005-0000-0000-00002E540000}"/>
    <cellStyle name="Berechnung 3 3 3 2 3 2 2" xfId="40755" xr:uid="{00000000-0005-0000-0000-00002F540000}"/>
    <cellStyle name="Berechnung 3 3 3 2 3 3" xfId="33618" xr:uid="{00000000-0005-0000-0000-000030540000}"/>
    <cellStyle name="Berechnung 3 3 3 2 4" xfId="20601" xr:uid="{00000000-0005-0000-0000-000031540000}"/>
    <cellStyle name="Berechnung 3 3 3 2 4 2" xfId="27738" xr:uid="{00000000-0005-0000-0000-000032540000}"/>
    <cellStyle name="Berechnung 3 3 3 2 4 2 2" xfId="42053" xr:uid="{00000000-0005-0000-0000-000033540000}"/>
    <cellStyle name="Berechnung 3 3 3 2 4 3" xfId="34916" xr:uid="{00000000-0005-0000-0000-000034540000}"/>
    <cellStyle name="Berechnung 3 3 3 2 5" xfId="21816" xr:uid="{00000000-0005-0000-0000-000035540000}"/>
    <cellStyle name="Berechnung 3 3 3 2 5 2" xfId="36131" xr:uid="{00000000-0005-0000-0000-000036540000}"/>
    <cellStyle name="Berechnung 3 3 3 2 6" xfId="28953" xr:uid="{00000000-0005-0000-0000-000037540000}"/>
    <cellStyle name="Berechnung 3 3 3 3" xfId="15708" xr:uid="{00000000-0005-0000-0000-000038540000}"/>
    <cellStyle name="Berechnung 3 3 3 3 2" xfId="22867" xr:uid="{00000000-0005-0000-0000-000039540000}"/>
    <cellStyle name="Berechnung 3 3 3 3 2 2" xfId="37182" xr:uid="{00000000-0005-0000-0000-00003A540000}"/>
    <cellStyle name="Berechnung 3 3 3 3 3" xfId="30023" xr:uid="{00000000-0005-0000-0000-00003B540000}"/>
    <cellStyle name="Berechnung 3 3 3 4" xfId="18062" xr:uid="{00000000-0005-0000-0000-00003C540000}"/>
    <cellStyle name="Berechnung 3 3 3 4 2" xfId="25199" xr:uid="{00000000-0005-0000-0000-00003D540000}"/>
    <cellStyle name="Berechnung 3 3 3 4 2 2" xfId="39514" xr:uid="{00000000-0005-0000-0000-00003E540000}"/>
    <cellStyle name="Berechnung 3 3 3 4 3" xfId="32377" xr:uid="{00000000-0005-0000-0000-00003F540000}"/>
    <cellStyle name="Berechnung 3 4" xfId="1207" xr:uid="{00000000-0005-0000-0000-000040540000}"/>
    <cellStyle name="Berechnung 3 4 2" xfId="13340" xr:uid="{00000000-0005-0000-0000-000041540000}"/>
    <cellStyle name="Berechnung 3 4 2 2" xfId="14648" xr:uid="{00000000-0005-0000-0000-000042540000}"/>
    <cellStyle name="Berechnung 3 4 2 2 2" xfId="17011" xr:uid="{00000000-0005-0000-0000-000043540000}"/>
    <cellStyle name="Berechnung 3 4 2 2 2 2" xfId="24170" xr:uid="{00000000-0005-0000-0000-000044540000}"/>
    <cellStyle name="Berechnung 3 4 2 2 2 2 2" xfId="38485" xr:uid="{00000000-0005-0000-0000-000045540000}"/>
    <cellStyle name="Berechnung 3 4 2 2 2 3" xfId="31326" xr:uid="{00000000-0005-0000-0000-000046540000}"/>
    <cellStyle name="Berechnung 3 4 2 2 3" xfId="19365" xr:uid="{00000000-0005-0000-0000-000047540000}"/>
    <cellStyle name="Berechnung 3 4 2 2 3 2" xfId="26502" xr:uid="{00000000-0005-0000-0000-000048540000}"/>
    <cellStyle name="Berechnung 3 4 2 2 3 2 2" xfId="40817" xr:uid="{00000000-0005-0000-0000-000049540000}"/>
    <cellStyle name="Berechnung 3 4 2 2 3 3" xfId="33680" xr:uid="{00000000-0005-0000-0000-00004A540000}"/>
    <cellStyle name="Berechnung 3 4 2 2 4" xfId="20663" xr:uid="{00000000-0005-0000-0000-00004B540000}"/>
    <cellStyle name="Berechnung 3 4 2 2 4 2" xfId="27800" xr:uid="{00000000-0005-0000-0000-00004C540000}"/>
    <cellStyle name="Berechnung 3 4 2 2 4 2 2" xfId="42115" xr:uid="{00000000-0005-0000-0000-00004D540000}"/>
    <cellStyle name="Berechnung 3 4 2 2 4 3" xfId="34978" xr:uid="{00000000-0005-0000-0000-00004E540000}"/>
    <cellStyle name="Berechnung 3 4 2 2 5" xfId="21878" xr:uid="{00000000-0005-0000-0000-00004F540000}"/>
    <cellStyle name="Berechnung 3 4 2 2 5 2" xfId="36193" xr:uid="{00000000-0005-0000-0000-000050540000}"/>
    <cellStyle name="Berechnung 3 4 2 2 6" xfId="29015" xr:uid="{00000000-0005-0000-0000-000051540000}"/>
    <cellStyle name="Berechnung 3 4 2 3" xfId="15709" xr:uid="{00000000-0005-0000-0000-000052540000}"/>
    <cellStyle name="Berechnung 3 4 2 3 2" xfId="22868" xr:uid="{00000000-0005-0000-0000-000053540000}"/>
    <cellStyle name="Berechnung 3 4 2 3 2 2" xfId="37183" xr:uid="{00000000-0005-0000-0000-000054540000}"/>
    <cellStyle name="Berechnung 3 4 2 3 3" xfId="30024" xr:uid="{00000000-0005-0000-0000-000055540000}"/>
    <cellStyle name="Berechnung 3 4 2 4" xfId="18063" xr:uid="{00000000-0005-0000-0000-000056540000}"/>
    <cellStyle name="Berechnung 3 4 2 4 2" xfId="25200" xr:uid="{00000000-0005-0000-0000-000057540000}"/>
    <cellStyle name="Berechnung 3 4 2 4 2 2" xfId="39515" xr:uid="{00000000-0005-0000-0000-000058540000}"/>
    <cellStyle name="Berechnung 3 4 2 4 3" xfId="32378" xr:uid="{00000000-0005-0000-0000-000059540000}"/>
    <cellStyle name="Berechnung 3 5" xfId="1208" xr:uid="{00000000-0005-0000-0000-00005A540000}"/>
    <cellStyle name="Berechnung 3 5 2" xfId="13341" xr:uid="{00000000-0005-0000-0000-00005B540000}"/>
    <cellStyle name="Berechnung 3 5 2 2" xfId="14682" xr:uid="{00000000-0005-0000-0000-00005C540000}"/>
    <cellStyle name="Berechnung 3 5 2 2 2" xfId="17045" xr:uid="{00000000-0005-0000-0000-00005D540000}"/>
    <cellStyle name="Berechnung 3 5 2 2 2 2" xfId="24204" xr:uid="{00000000-0005-0000-0000-00005E540000}"/>
    <cellStyle name="Berechnung 3 5 2 2 2 2 2" xfId="38519" xr:uid="{00000000-0005-0000-0000-00005F540000}"/>
    <cellStyle name="Berechnung 3 5 2 2 2 3" xfId="31360" xr:uid="{00000000-0005-0000-0000-000060540000}"/>
    <cellStyle name="Berechnung 3 5 2 2 3" xfId="19399" xr:uid="{00000000-0005-0000-0000-000061540000}"/>
    <cellStyle name="Berechnung 3 5 2 2 3 2" xfId="26536" xr:uid="{00000000-0005-0000-0000-000062540000}"/>
    <cellStyle name="Berechnung 3 5 2 2 3 2 2" xfId="40851" xr:uid="{00000000-0005-0000-0000-000063540000}"/>
    <cellStyle name="Berechnung 3 5 2 2 3 3" xfId="33714" xr:uid="{00000000-0005-0000-0000-000064540000}"/>
    <cellStyle name="Berechnung 3 5 2 2 4" xfId="20697" xr:uid="{00000000-0005-0000-0000-000065540000}"/>
    <cellStyle name="Berechnung 3 5 2 2 4 2" xfId="27834" xr:uid="{00000000-0005-0000-0000-000066540000}"/>
    <cellStyle name="Berechnung 3 5 2 2 4 2 2" xfId="42149" xr:uid="{00000000-0005-0000-0000-000067540000}"/>
    <cellStyle name="Berechnung 3 5 2 2 4 3" xfId="35012" xr:uid="{00000000-0005-0000-0000-000068540000}"/>
    <cellStyle name="Berechnung 3 5 2 2 5" xfId="21912" xr:uid="{00000000-0005-0000-0000-000069540000}"/>
    <cellStyle name="Berechnung 3 5 2 2 5 2" xfId="36227" xr:uid="{00000000-0005-0000-0000-00006A540000}"/>
    <cellStyle name="Berechnung 3 5 2 2 6" xfId="29049" xr:uid="{00000000-0005-0000-0000-00006B540000}"/>
    <cellStyle name="Berechnung 3 5 2 3" xfId="15710" xr:uid="{00000000-0005-0000-0000-00006C540000}"/>
    <cellStyle name="Berechnung 3 5 2 3 2" xfId="22869" xr:uid="{00000000-0005-0000-0000-00006D540000}"/>
    <cellStyle name="Berechnung 3 5 2 3 2 2" xfId="37184" xr:uid="{00000000-0005-0000-0000-00006E540000}"/>
    <cellStyle name="Berechnung 3 5 2 3 3" xfId="30025" xr:uid="{00000000-0005-0000-0000-00006F540000}"/>
    <cellStyle name="Berechnung 3 5 2 4" xfId="18064" xr:uid="{00000000-0005-0000-0000-000070540000}"/>
    <cellStyle name="Berechnung 3 5 2 4 2" xfId="25201" xr:uid="{00000000-0005-0000-0000-000071540000}"/>
    <cellStyle name="Berechnung 3 5 2 4 2 2" xfId="39516" xr:uid="{00000000-0005-0000-0000-000072540000}"/>
    <cellStyle name="Berechnung 3 5 2 4 3" xfId="32379" xr:uid="{00000000-0005-0000-0000-000073540000}"/>
    <cellStyle name="Berechnung 3 6" xfId="7505" xr:uid="{00000000-0005-0000-0000-000074540000}"/>
    <cellStyle name="Berechnung 3 6 2" xfId="11929" xr:uid="{00000000-0005-0000-0000-000075540000}"/>
    <cellStyle name="Berechnung 3 6 3" xfId="11414" xr:uid="{00000000-0005-0000-0000-000076540000}"/>
    <cellStyle name="Berechnung 3 7" xfId="8938" xr:uid="{00000000-0005-0000-0000-000077540000}"/>
    <cellStyle name="Berechnung 3 7 2" xfId="12015" xr:uid="{00000000-0005-0000-0000-000078540000}"/>
    <cellStyle name="Berechnung 3 7 3" xfId="11565" xr:uid="{00000000-0005-0000-0000-000079540000}"/>
    <cellStyle name="Berechnung 3 7 3 2" xfId="14508" xr:uid="{00000000-0005-0000-0000-00007A540000}"/>
    <cellStyle name="Berechnung 3 7 3 2 2" xfId="14983" xr:uid="{00000000-0005-0000-0000-00007B540000}"/>
    <cellStyle name="Berechnung 3 7 3 2 2 2" xfId="17340" xr:uid="{00000000-0005-0000-0000-00007C540000}"/>
    <cellStyle name="Berechnung 3 7 3 2 2 2 2" xfId="24477" xr:uid="{00000000-0005-0000-0000-00007D540000}"/>
    <cellStyle name="Berechnung 3 7 3 2 2 2 2 2" xfId="38792" xr:uid="{00000000-0005-0000-0000-00007E540000}"/>
    <cellStyle name="Berechnung 3 7 3 2 2 2 3" xfId="31655" xr:uid="{00000000-0005-0000-0000-00007F540000}"/>
    <cellStyle name="Berechnung 3 7 3 2 2 3" xfId="19694" xr:uid="{00000000-0005-0000-0000-000080540000}"/>
    <cellStyle name="Berechnung 3 7 3 2 2 3 2" xfId="26831" xr:uid="{00000000-0005-0000-0000-000081540000}"/>
    <cellStyle name="Berechnung 3 7 3 2 2 3 2 2" xfId="41146" xr:uid="{00000000-0005-0000-0000-000082540000}"/>
    <cellStyle name="Berechnung 3 7 3 2 2 3 3" xfId="34009" xr:uid="{00000000-0005-0000-0000-000083540000}"/>
    <cellStyle name="Berechnung 3 7 3 2 2 4" xfId="20970" xr:uid="{00000000-0005-0000-0000-000084540000}"/>
    <cellStyle name="Berechnung 3 7 3 2 2 4 2" xfId="28107" xr:uid="{00000000-0005-0000-0000-000085540000}"/>
    <cellStyle name="Berechnung 3 7 3 2 2 4 2 2" xfId="42422" xr:uid="{00000000-0005-0000-0000-000086540000}"/>
    <cellStyle name="Berechnung 3 7 3 2 2 4 3" xfId="35285" xr:uid="{00000000-0005-0000-0000-000087540000}"/>
    <cellStyle name="Berechnung 3 7 3 2 2 5" xfId="22146" xr:uid="{00000000-0005-0000-0000-000088540000}"/>
    <cellStyle name="Berechnung 3 7 3 2 2 5 2" xfId="36461" xr:uid="{00000000-0005-0000-0000-000089540000}"/>
    <cellStyle name="Berechnung 3 7 3 2 2 6" xfId="29302" xr:uid="{00000000-0005-0000-0000-00008A540000}"/>
    <cellStyle name="Berechnung 3 7 3 2 3" xfId="16877" xr:uid="{00000000-0005-0000-0000-00008B540000}"/>
    <cellStyle name="Berechnung 3 7 3 2 3 2" xfId="24036" xr:uid="{00000000-0005-0000-0000-00008C540000}"/>
    <cellStyle name="Berechnung 3 7 3 2 3 2 2" xfId="38351" xr:uid="{00000000-0005-0000-0000-00008D540000}"/>
    <cellStyle name="Berechnung 3 7 3 2 3 3" xfId="31192" xr:uid="{00000000-0005-0000-0000-00008E540000}"/>
    <cellStyle name="Berechnung 3 7 3 2 4" xfId="19231" xr:uid="{00000000-0005-0000-0000-00008F540000}"/>
    <cellStyle name="Berechnung 3 7 3 2 4 2" xfId="26368" xr:uid="{00000000-0005-0000-0000-000090540000}"/>
    <cellStyle name="Berechnung 3 7 3 2 4 2 2" xfId="40683" xr:uid="{00000000-0005-0000-0000-000091540000}"/>
    <cellStyle name="Berechnung 3 7 3 2 4 3" xfId="33546" xr:uid="{00000000-0005-0000-0000-000092540000}"/>
    <cellStyle name="Berechnung 3 7 4" xfId="13785" xr:uid="{00000000-0005-0000-0000-000093540000}"/>
    <cellStyle name="Berechnung 3 7 4 2" xfId="14376" xr:uid="{00000000-0005-0000-0000-000094540000}"/>
    <cellStyle name="Berechnung 3 7 4 2 2" xfId="16745" xr:uid="{00000000-0005-0000-0000-000095540000}"/>
    <cellStyle name="Berechnung 3 7 4 2 2 2" xfId="23904" xr:uid="{00000000-0005-0000-0000-000096540000}"/>
    <cellStyle name="Berechnung 3 7 4 2 2 2 2" xfId="38219" xr:uid="{00000000-0005-0000-0000-000097540000}"/>
    <cellStyle name="Berechnung 3 7 4 2 2 3" xfId="31060" xr:uid="{00000000-0005-0000-0000-000098540000}"/>
    <cellStyle name="Berechnung 3 7 4 2 3" xfId="19099" xr:uid="{00000000-0005-0000-0000-000099540000}"/>
    <cellStyle name="Berechnung 3 7 4 2 3 2" xfId="26236" xr:uid="{00000000-0005-0000-0000-00009A540000}"/>
    <cellStyle name="Berechnung 3 7 4 2 3 2 2" xfId="40551" xr:uid="{00000000-0005-0000-0000-00009B540000}"/>
    <cellStyle name="Berechnung 3 7 4 2 3 3" xfId="33414" xr:uid="{00000000-0005-0000-0000-00009C540000}"/>
    <cellStyle name="Berechnung 3 7 4 2 4" xfId="20432" xr:uid="{00000000-0005-0000-0000-00009D540000}"/>
    <cellStyle name="Berechnung 3 7 4 2 4 2" xfId="27569" xr:uid="{00000000-0005-0000-0000-00009E540000}"/>
    <cellStyle name="Berechnung 3 7 4 2 4 2 2" xfId="41884" xr:uid="{00000000-0005-0000-0000-00009F540000}"/>
    <cellStyle name="Berechnung 3 7 4 2 4 3" xfId="34747" xr:uid="{00000000-0005-0000-0000-0000A0540000}"/>
    <cellStyle name="Berechnung 3 7 4 2 5" xfId="21647" xr:uid="{00000000-0005-0000-0000-0000A1540000}"/>
    <cellStyle name="Berechnung 3 7 4 2 5 2" xfId="35962" xr:uid="{00000000-0005-0000-0000-0000A2540000}"/>
    <cellStyle name="Berechnung 3 7 4 2 6" xfId="28784" xr:uid="{00000000-0005-0000-0000-0000A3540000}"/>
    <cellStyle name="Berechnung 3 7 4 3" xfId="16154" xr:uid="{00000000-0005-0000-0000-0000A4540000}"/>
    <cellStyle name="Berechnung 3 7 4 3 2" xfId="23313" xr:uid="{00000000-0005-0000-0000-0000A5540000}"/>
    <cellStyle name="Berechnung 3 7 4 3 2 2" xfId="37628" xr:uid="{00000000-0005-0000-0000-0000A6540000}"/>
    <cellStyle name="Berechnung 3 7 4 3 3" xfId="30469" xr:uid="{00000000-0005-0000-0000-0000A7540000}"/>
    <cellStyle name="Berechnung 3 7 4 4" xfId="18508" xr:uid="{00000000-0005-0000-0000-0000A8540000}"/>
    <cellStyle name="Berechnung 3 7 4 4 2" xfId="25645" xr:uid="{00000000-0005-0000-0000-0000A9540000}"/>
    <cellStyle name="Berechnung 3 7 4 4 2 2" xfId="39960" xr:uid="{00000000-0005-0000-0000-0000AA540000}"/>
    <cellStyle name="Berechnung 3 7 4 4 3" xfId="32823" xr:uid="{00000000-0005-0000-0000-0000AB540000}"/>
    <cellStyle name="Berechnung 3 8" xfId="13337" xr:uid="{00000000-0005-0000-0000-0000AC540000}"/>
    <cellStyle name="Berechnung 3 8 2" xfId="14401" xr:uid="{00000000-0005-0000-0000-0000AD540000}"/>
    <cellStyle name="Berechnung 3 8 2 2" xfId="16770" xr:uid="{00000000-0005-0000-0000-0000AE540000}"/>
    <cellStyle name="Berechnung 3 8 2 2 2" xfId="23929" xr:uid="{00000000-0005-0000-0000-0000AF540000}"/>
    <cellStyle name="Berechnung 3 8 2 2 2 2" xfId="38244" xr:uid="{00000000-0005-0000-0000-0000B0540000}"/>
    <cellStyle name="Berechnung 3 8 2 2 3" xfId="31085" xr:uid="{00000000-0005-0000-0000-0000B1540000}"/>
    <cellStyle name="Berechnung 3 8 2 3" xfId="19124" xr:uid="{00000000-0005-0000-0000-0000B2540000}"/>
    <cellStyle name="Berechnung 3 8 2 3 2" xfId="26261" xr:uid="{00000000-0005-0000-0000-0000B3540000}"/>
    <cellStyle name="Berechnung 3 8 2 3 2 2" xfId="40576" xr:uid="{00000000-0005-0000-0000-0000B4540000}"/>
    <cellStyle name="Berechnung 3 8 2 3 3" xfId="33439" xr:uid="{00000000-0005-0000-0000-0000B5540000}"/>
    <cellStyle name="Berechnung 3 8 2 4" xfId="20457" xr:uid="{00000000-0005-0000-0000-0000B6540000}"/>
    <cellStyle name="Berechnung 3 8 2 4 2" xfId="27594" xr:uid="{00000000-0005-0000-0000-0000B7540000}"/>
    <cellStyle name="Berechnung 3 8 2 4 2 2" xfId="41909" xr:uid="{00000000-0005-0000-0000-0000B8540000}"/>
    <cellStyle name="Berechnung 3 8 2 4 3" xfId="34772" xr:uid="{00000000-0005-0000-0000-0000B9540000}"/>
    <cellStyle name="Berechnung 3 8 2 5" xfId="21672" xr:uid="{00000000-0005-0000-0000-0000BA540000}"/>
    <cellStyle name="Berechnung 3 8 2 5 2" xfId="35987" xr:uid="{00000000-0005-0000-0000-0000BB540000}"/>
    <cellStyle name="Berechnung 3 8 2 6" xfId="28809" xr:uid="{00000000-0005-0000-0000-0000BC540000}"/>
    <cellStyle name="Berechnung 3 8 3" xfId="15706" xr:uid="{00000000-0005-0000-0000-0000BD540000}"/>
    <cellStyle name="Berechnung 3 8 3 2" xfId="22865" xr:uid="{00000000-0005-0000-0000-0000BE540000}"/>
    <cellStyle name="Berechnung 3 8 3 2 2" xfId="37180" xr:uid="{00000000-0005-0000-0000-0000BF540000}"/>
    <cellStyle name="Berechnung 3 8 3 3" xfId="30021" xr:uid="{00000000-0005-0000-0000-0000C0540000}"/>
    <cellStyle name="Berechnung 3 8 4" xfId="18060" xr:uid="{00000000-0005-0000-0000-0000C1540000}"/>
    <cellStyle name="Berechnung 3 8 4 2" xfId="25197" xr:uid="{00000000-0005-0000-0000-0000C2540000}"/>
    <cellStyle name="Berechnung 3 8 4 2 2" xfId="39512" xr:uid="{00000000-0005-0000-0000-0000C3540000}"/>
    <cellStyle name="Berechnung 3 8 4 3" xfId="32375" xr:uid="{00000000-0005-0000-0000-0000C4540000}"/>
    <cellStyle name="Berechnung 4" xfId="7511" xr:uid="{00000000-0005-0000-0000-0000C5540000}"/>
    <cellStyle name="Besuchter Hyperlink 2" xfId="11469" xr:uid="{00000000-0005-0000-0000-0000C6540000}"/>
    <cellStyle name="Besuchter Hyperlink 3" xfId="11497" xr:uid="{00000000-0005-0000-0000-0000C7540000}"/>
    <cellStyle name="Besuchter Hyperlink 4" xfId="12161" xr:uid="{00000000-0005-0000-0000-0000C8540000}"/>
    <cellStyle name="bin" xfId="1209" xr:uid="{00000000-0005-0000-0000-0000C9540000}"/>
    <cellStyle name="bin 2" xfId="7509" xr:uid="{00000000-0005-0000-0000-0000CA540000}"/>
    <cellStyle name="bin 2 2" xfId="11029" xr:uid="{00000000-0005-0000-0000-0000CB540000}"/>
    <cellStyle name="bin 3" xfId="7508" xr:uid="{00000000-0005-0000-0000-0000CC540000}"/>
    <cellStyle name="blue" xfId="7510" xr:uid="{00000000-0005-0000-0000-0000CD540000}"/>
    <cellStyle name="Calculation 2" xfId="7512" xr:uid="{00000000-0005-0000-0000-0000CE540000}"/>
    <cellStyle name="Calculation 2 2" xfId="11030" xr:uid="{00000000-0005-0000-0000-0000CF540000}"/>
    <cellStyle name="Calculation 3" xfId="7513" xr:uid="{00000000-0005-0000-0000-0000D0540000}"/>
    <cellStyle name="Calculation 3 2" xfId="14031" xr:uid="{00000000-0005-0000-0000-0000D1540000}"/>
    <cellStyle name="Calculation 3 2 2" xfId="14928" xr:uid="{00000000-0005-0000-0000-0000D2540000}"/>
    <cellStyle name="Calculation 3 2 2 2" xfId="17285" xr:uid="{00000000-0005-0000-0000-0000D3540000}"/>
    <cellStyle name="Calculation 3 2 2 2 2" xfId="24422" xr:uid="{00000000-0005-0000-0000-0000D4540000}"/>
    <cellStyle name="Calculation 3 2 2 2 2 2" xfId="38737" xr:uid="{00000000-0005-0000-0000-0000D5540000}"/>
    <cellStyle name="Calculation 3 2 2 2 3" xfId="31600" xr:uid="{00000000-0005-0000-0000-0000D6540000}"/>
    <cellStyle name="Calculation 3 2 2 3" xfId="19639" xr:uid="{00000000-0005-0000-0000-0000D7540000}"/>
    <cellStyle name="Calculation 3 2 2 3 2" xfId="26776" xr:uid="{00000000-0005-0000-0000-0000D8540000}"/>
    <cellStyle name="Calculation 3 2 2 3 2 2" xfId="41091" xr:uid="{00000000-0005-0000-0000-0000D9540000}"/>
    <cellStyle name="Calculation 3 2 2 3 3" xfId="33954" xr:uid="{00000000-0005-0000-0000-0000DA540000}"/>
    <cellStyle name="Calculation 3 2 2 4" xfId="20915" xr:uid="{00000000-0005-0000-0000-0000DB540000}"/>
    <cellStyle name="Calculation 3 2 2 4 2" xfId="28052" xr:uid="{00000000-0005-0000-0000-0000DC540000}"/>
    <cellStyle name="Calculation 3 2 2 4 2 2" xfId="42367" xr:uid="{00000000-0005-0000-0000-0000DD540000}"/>
    <cellStyle name="Calculation 3 2 2 4 3" xfId="35230" xr:uid="{00000000-0005-0000-0000-0000DE540000}"/>
    <cellStyle name="Calculation 3 2 2 5" xfId="22091" xr:uid="{00000000-0005-0000-0000-0000DF540000}"/>
    <cellStyle name="Calculation 3 2 2 5 2" xfId="36406" xr:uid="{00000000-0005-0000-0000-0000E0540000}"/>
    <cellStyle name="Calculation 3 2 2 6" xfId="29247" xr:uid="{00000000-0005-0000-0000-0000E1540000}"/>
    <cellStyle name="Calculation 3 2 3" xfId="16400" xr:uid="{00000000-0005-0000-0000-0000E2540000}"/>
    <cellStyle name="Calculation 3 2 3 2" xfId="23559" xr:uid="{00000000-0005-0000-0000-0000E3540000}"/>
    <cellStyle name="Calculation 3 2 3 2 2" xfId="37874" xr:uid="{00000000-0005-0000-0000-0000E4540000}"/>
    <cellStyle name="Calculation 3 2 3 3" xfId="30715" xr:uid="{00000000-0005-0000-0000-0000E5540000}"/>
    <cellStyle name="Calculation 3 2 4" xfId="18754" xr:uid="{00000000-0005-0000-0000-0000E6540000}"/>
    <cellStyle name="Calculation 3 2 4 2" xfId="25891" xr:uid="{00000000-0005-0000-0000-0000E7540000}"/>
    <cellStyle name="Calculation 3 2 4 2 2" xfId="40206" xr:uid="{00000000-0005-0000-0000-0000E8540000}"/>
    <cellStyle name="Calculation 3 2 4 3" xfId="33069" xr:uid="{00000000-0005-0000-0000-0000E9540000}"/>
    <cellStyle name="Calculation 4" xfId="14029" xr:uid="{00000000-0005-0000-0000-0000EA540000}"/>
    <cellStyle name="Calculation 4 2" xfId="14927" xr:uid="{00000000-0005-0000-0000-0000EB540000}"/>
    <cellStyle name="Calculation 4 2 2" xfId="17284" xr:uid="{00000000-0005-0000-0000-0000EC540000}"/>
    <cellStyle name="Calculation 4 2 2 2" xfId="24421" xr:uid="{00000000-0005-0000-0000-0000ED540000}"/>
    <cellStyle name="Calculation 4 2 2 2 2" xfId="38736" xr:uid="{00000000-0005-0000-0000-0000EE540000}"/>
    <cellStyle name="Calculation 4 2 2 3" xfId="31599" xr:uid="{00000000-0005-0000-0000-0000EF540000}"/>
    <cellStyle name="Calculation 4 2 3" xfId="19638" xr:uid="{00000000-0005-0000-0000-0000F0540000}"/>
    <cellStyle name="Calculation 4 2 3 2" xfId="26775" xr:uid="{00000000-0005-0000-0000-0000F1540000}"/>
    <cellStyle name="Calculation 4 2 3 2 2" xfId="41090" xr:uid="{00000000-0005-0000-0000-0000F2540000}"/>
    <cellStyle name="Calculation 4 2 3 3" xfId="33953" xr:uid="{00000000-0005-0000-0000-0000F3540000}"/>
    <cellStyle name="Calculation 4 2 4" xfId="20914" xr:uid="{00000000-0005-0000-0000-0000F4540000}"/>
    <cellStyle name="Calculation 4 2 4 2" xfId="28051" xr:uid="{00000000-0005-0000-0000-0000F5540000}"/>
    <cellStyle name="Calculation 4 2 4 2 2" xfId="42366" xr:uid="{00000000-0005-0000-0000-0000F6540000}"/>
    <cellStyle name="Calculation 4 2 4 3" xfId="35229" xr:uid="{00000000-0005-0000-0000-0000F7540000}"/>
    <cellStyle name="Calculation 4 2 5" xfId="22090" xr:uid="{00000000-0005-0000-0000-0000F8540000}"/>
    <cellStyle name="Calculation 4 2 5 2" xfId="36405" xr:uid="{00000000-0005-0000-0000-0000F9540000}"/>
    <cellStyle name="Calculation 4 2 6" xfId="29246" xr:uid="{00000000-0005-0000-0000-0000FA540000}"/>
    <cellStyle name="Calculation 4 3" xfId="16398" xr:uid="{00000000-0005-0000-0000-0000FB540000}"/>
    <cellStyle name="Calculation 4 3 2" xfId="23557" xr:uid="{00000000-0005-0000-0000-0000FC540000}"/>
    <cellStyle name="Calculation 4 3 2 2" xfId="37872" xr:uid="{00000000-0005-0000-0000-0000FD540000}"/>
    <cellStyle name="Calculation 4 3 3" xfId="30713" xr:uid="{00000000-0005-0000-0000-0000FE540000}"/>
    <cellStyle name="Calculation 4 4" xfId="18752" xr:uid="{00000000-0005-0000-0000-0000FF540000}"/>
    <cellStyle name="Calculation 4 4 2" xfId="25889" xr:uid="{00000000-0005-0000-0000-000000550000}"/>
    <cellStyle name="Calculation 4 4 2 2" xfId="40204" xr:uid="{00000000-0005-0000-0000-000001550000}"/>
    <cellStyle name="Calculation 4 4 3" xfId="33067" xr:uid="{00000000-0005-0000-0000-000002550000}"/>
    <cellStyle name="Calculation 5" xfId="42938" xr:uid="{00000000-0005-0000-0000-000003550000}"/>
    <cellStyle name="cell" xfId="1210" xr:uid="{00000000-0005-0000-0000-000004550000}"/>
    <cellStyle name="cell 2" xfId="7514" xr:uid="{00000000-0005-0000-0000-000005550000}"/>
    <cellStyle name="cell 2 2" xfId="12613" xr:uid="{00000000-0005-0000-0000-000006550000}"/>
    <cellStyle name="cell 2 2 2" xfId="14736" xr:uid="{00000000-0005-0000-0000-000007550000}"/>
    <cellStyle name="cell 2 2 2 2" xfId="17099" xr:uid="{00000000-0005-0000-0000-000008550000}"/>
    <cellStyle name="cell 2 2 2 2 2" xfId="24241" xr:uid="{00000000-0005-0000-0000-000009550000}"/>
    <cellStyle name="cell 2 2 2 2 2 2" xfId="38556" xr:uid="{00000000-0005-0000-0000-00000A550000}"/>
    <cellStyle name="cell 2 2 2 2 3" xfId="31414" xr:uid="{00000000-0005-0000-0000-00000B550000}"/>
    <cellStyle name="cell 2 2 2 3" xfId="19453" xr:uid="{00000000-0005-0000-0000-00000C550000}"/>
    <cellStyle name="cell 2 2 2 3 2" xfId="26590" xr:uid="{00000000-0005-0000-0000-00000D550000}"/>
    <cellStyle name="cell 2 2 2 3 2 2" xfId="40905" xr:uid="{00000000-0005-0000-0000-00000E550000}"/>
    <cellStyle name="cell 2 2 2 3 3" xfId="33768" xr:uid="{00000000-0005-0000-0000-00000F550000}"/>
    <cellStyle name="cell 2 2 2 4" xfId="20734" xr:uid="{00000000-0005-0000-0000-000010550000}"/>
    <cellStyle name="cell 2 2 2 4 2" xfId="27871" xr:uid="{00000000-0005-0000-0000-000011550000}"/>
    <cellStyle name="cell 2 2 2 4 2 2" xfId="42186" xr:uid="{00000000-0005-0000-0000-000012550000}"/>
    <cellStyle name="cell 2 2 2 4 3" xfId="35049" xr:uid="{00000000-0005-0000-0000-000013550000}"/>
    <cellStyle name="cell 2 2 3" xfId="14678" xr:uid="{00000000-0005-0000-0000-000014550000}"/>
    <cellStyle name="cell 2 2 3 2" xfId="17041" xr:uid="{00000000-0005-0000-0000-000015550000}"/>
    <cellStyle name="cell 2 2 3 2 2" xfId="24200" xr:uid="{00000000-0005-0000-0000-000016550000}"/>
    <cellStyle name="cell 2 2 3 2 2 2" xfId="38515" xr:uid="{00000000-0005-0000-0000-000017550000}"/>
    <cellStyle name="cell 2 2 3 2 3" xfId="31356" xr:uid="{00000000-0005-0000-0000-000018550000}"/>
    <cellStyle name="cell 2 2 3 3" xfId="19395" xr:uid="{00000000-0005-0000-0000-000019550000}"/>
    <cellStyle name="cell 2 2 3 3 2" xfId="26532" xr:uid="{00000000-0005-0000-0000-00001A550000}"/>
    <cellStyle name="cell 2 2 3 3 2 2" xfId="40847" xr:uid="{00000000-0005-0000-0000-00001B550000}"/>
    <cellStyle name="cell 2 2 3 3 3" xfId="33710" xr:uid="{00000000-0005-0000-0000-00001C550000}"/>
    <cellStyle name="cell 2 2 3 4" xfId="20693" xr:uid="{00000000-0005-0000-0000-00001D550000}"/>
    <cellStyle name="cell 2 2 3 4 2" xfId="27830" xr:uid="{00000000-0005-0000-0000-00001E550000}"/>
    <cellStyle name="cell 2 2 3 4 2 2" xfId="42145" xr:uid="{00000000-0005-0000-0000-00001F550000}"/>
    <cellStyle name="cell 2 2 3 4 3" xfId="35008" xr:uid="{00000000-0005-0000-0000-000020550000}"/>
    <cellStyle name="cell 2 2 3 5" xfId="21908" xr:uid="{00000000-0005-0000-0000-000021550000}"/>
    <cellStyle name="cell 2 2 3 5 2" xfId="36223" xr:uid="{00000000-0005-0000-0000-000022550000}"/>
    <cellStyle name="cell 2 2 3 6" xfId="29045" xr:uid="{00000000-0005-0000-0000-000023550000}"/>
    <cellStyle name="cell 2 2 4" xfId="19751" xr:uid="{00000000-0005-0000-0000-000024550000}"/>
    <cellStyle name="cell 2 2 4 2" xfId="26888" xr:uid="{00000000-0005-0000-0000-000025550000}"/>
    <cellStyle name="cell 2 2 4 2 2" xfId="41203" xr:uid="{00000000-0005-0000-0000-000026550000}"/>
    <cellStyle name="cell 2 2 4 3" xfId="34066" xr:uid="{00000000-0005-0000-0000-000027550000}"/>
    <cellStyle name="cell 3" xfId="12588" xr:uid="{00000000-0005-0000-0000-000028550000}"/>
    <cellStyle name="cell 3 2" xfId="14711" xr:uid="{00000000-0005-0000-0000-000029550000}"/>
    <cellStyle name="cell 3 2 2" xfId="17074" xr:uid="{00000000-0005-0000-0000-00002A550000}"/>
    <cellStyle name="cell 3 2 2 2" xfId="24233" xr:uid="{00000000-0005-0000-0000-00002B550000}"/>
    <cellStyle name="cell 3 2 2 2 2" xfId="38548" xr:uid="{00000000-0005-0000-0000-00002C550000}"/>
    <cellStyle name="cell 3 2 2 3" xfId="31389" xr:uid="{00000000-0005-0000-0000-00002D550000}"/>
    <cellStyle name="cell 3 2 3" xfId="19428" xr:uid="{00000000-0005-0000-0000-00002E550000}"/>
    <cellStyle name="cell 3 2 3 2" xfId="26565" xr:uid="{00000000-0005-0000-0000-00002F550000}"/>
    <cellStyle name="cell 3 2 3 2 2" xfId="40880" xr:uid="{00000000-0005-0000-0000-000030550000}"/>
    <cellStyle name="cell 3 2 3 3" xfId="33743" xr:uid="{00000000-0005-0000-0000-000031550000}"/>
    <cellStyle name="cell 3 2 4" xfId="20726" xr:uid="{00000000-0005-0000-0000-000032550000}"/>
    <cellStyle name="cell 3 2 4 2" xfId="27863" xr:uid="{00000000-0005-0000-0000-000033550000}"/>
    <cellStyle name="cell 3 2 4 2 2" xfId="42178" xr:uid="{00000000-0005-0000-0000-000034550000}"/>
    <cellStyle name="cell 3 2 4 3" xfId="35041" xr:uid="{00000000-0005-0000-0000-000035550000}"/>
    <cellStyle name="cell 3 3" xfId="13380" xr:uid="{00000000-0005-0000-0000-000036550000}"/>
    <cellStyle name="cell 3 3 2" xfId="15749" xr:uid="{00000000-0005-0000-0000-000037550000}"/>
    <cellStyle name="cell 3 3 2 2" xfId="22908" xr:uid="{00000000-0005-0000-0000-000038550000}"/>
    <cellStyle name="cell 3 3 2 2 2" xfId="37223" xr:uid="{00000000-0005-0000-0000-000039550000}"/>
    <cellStyle name="cell 3 3 2 3" xfId="30064" xr:uid="{00000000-0005-0000-0000-00003A550000}"/>
    <cellStyle name="cell 3 3 3" xfId="18103" xr:uid="{00000000-0005-0000-0000-00003B550000}"/>
    <cellStyle name="cell 3 3 3 2" xfId="25240" xr:uid="{00000000-0005-0000-0000-00003C550000}"/>
    <cellStyle name="cell 3 3 3 2 2" xfId="39555" xr:uid="{00000000-0005-0000-0000-00003D550000}"/>
    <cellStyle name="cell 3 3 3 3" xfId="32418" xr:uid="{00000000-0005-0000-0000-00003E550000}"/>
    <cellStyle name="cell 3 3 4" xfId="19807" xr:uid="{00000000-0005-0000-0000-00003F550000}"/>
    <cellStyle name="cell 3 3 4 2" xfId="26944" xr:uid="{00000000-0005-0000-0000-000040550000}"/>
    <cellStyle name="cell 3 3 4 2 2" xfId="41259" xr:uid="{00000000-0005-0000-0000-000041550000}"/>
    <cellStyle name="cell 3 3 4 3" xfId="34122" xr:uid="{00000000-0005-0000-0000-000042550000}"/>
    <cellStyle name="cell 3 3 5" xfId="21022" xr:uid="{00000000-0005-0000-0000-000043550000}"/>
    <cellStyle name="cell 3 3 5 2" xfId="35337" xr:uid="{00000000-0005-0000-0000-000044550000}"/>
    <cellStyle name="cell 3 3 6" xfId="28159" xr:uid="{00000000-0005-0000-0000-000045550000}"/>
    <cellStyle name="cell 3 4" xfId="19726" xr:uid="{00000000-0005-0000-0000-000046550000}"/>
    <cellStyle name="cell 3 4 2" xfId="26863" xr:uid="{00000000-0005-0000-0000-000047550000}"/>
    <cellStyle name="cell 3 4 2 2" xfId="41178" xr:uid="{00000000-0005-0000-0000-000048550000}"/>
    <cellStyle name="cell 3 4 3" xfId="34041" xr:uid="{00000000-0005-0000-0000-000049550000}"/>
    <cellStyle name="Check Cell" xfId="298" xr:uid="{00000000-0005-0000-0000-00004A550000}"/>
    <cellStyle name="Check Cell 2" xfId="7515" xr:uid="{00000000-0005-0000-0000-00004B550000}"/>
    <cellStyle name="Check Cell 3" xfId="42940" xr:uid="{00000000-0005-0000-0000-00004C550000}"/>
    <cellStyle name="Col&amp;RowHeadings" xfId="1211" xr:uid="{00000000-0005-0000-0000-00004D550000}"/>
    <cellStyle name="Col&amp;RowHeadings 2" xfId="7517" xr:uid="{00000000-0005-0000-0000-00004E550000}"/>
    <cellStyle name="Col&amp;RowHeadings 2 2" xfId="11031" xr:uid="{00000000-0005-0000-0000-00004F550000}"/>
    <cellStyle name="Col&amp;RowHeadings 3" xfId="7516" xr:uid="{00000000-0005-0000-0000-000050550000}"/>
    <cellStyle name="ColCodes" xfId="3268" xr:uid="{00000000-0005-0000-0000-000051550000}"/>
    <cellStyle name="ColTitles" xfId="3269" xr:uid="{00000000-0005-0000-0000-000052550000}"/>
    <cellStyle name="ColTitles 10" xfId="7518" xr:uid="{00000000-0005-0000-0000-000053550000}"/>
    <cellStyle name="ColTitles 10 2" xfId="7519" xr:uid="{00000000-0005-0000-0000-000054550000}"/>
    <cellStyle name="ColTitles 11" xfId="7520" xr:uid="{00000000-0005-0000-0000-000055550000}"/>
    <cellStyle name="ColTitles 11 2" xfId="7521" xr:uid="{00000000-0005-0000-0000-000056550000}"/>
    <cellStyle name="ColTitles 12" xfId="7522" xr:uid="{00000000-0005-0000-0000-000057550000}"/>
    <cellStyle name="ColTitles 13" xfId="7523" xr:uid="{00000000-0005-0000-0000-000058550000}"/>
    <cellStyle name="ColTitles 14" xfId="7524" xr:uid="{00000000-0005-0000-0000-000059550000}"/>
    <cellStyle name="ColTitles 2" xfId="3270" xr:uid="{00000000-0005-0000-0000-00005A550000}"/>
    <cellStyle name="ColTitles 2 2" xfId="3271" xr:uid="{00000000-0005-0000-0000-00005B550000}"/>
    <cellStyle name="ColTitles 2 2 2" xfId="7525" xr:uid="{00000000-0005-0000-0000-00005C550000}"/>
    <cellStyle name="ColTitles 2 2 2 2" xfId="7526" xr:uid="{00000000-0005-0000-0000-00005D550000}"/>
    <cellStyle name="ColTitles 2 2 3" xfId="7527" xr:uid="{00000000-0005-0000-0000-00005E550000}"/>
    <cellStyle name="ColTitles 2 3" xfId="7528" xr:uid="{00000000-0005-0000-0000-00005F550000}"/>
    <cellStyle name="ColTitles 2 3 2" xfId="7529" xr:uid="{00000000-0005-0000-0000-000060550000}"/>
    <cellStyle name="ColTitles 2 4" xfId="7530" xr:uid="{00000000-0005-0000-0000-000061550000}"/>
    <cellStyle name="ColTitles 2 4 2" xfId="7531" xr:uid="{00000000-0005-0000-0000-000062550000}"/>
    <cellStyle name="ColTitles 2 5" xfId="7532" xr:uid="{00000000-0005-0000-0000-000063550000}"/>
    <cellStyle name="ColTitles 3" xfId="3272" xr:uid="{00000000-0005-0000-0000-000064550000}"/>
    <cellStyle name="ColTitles 3 2" xfId="7533" xr:uid="{00000000-0005-0000-0000-000065550000}"/>
    <cellStyle name="ColTitles 3 2 2" xfId="7534" xr:uid="{00000000-0005-0000-0000-000066550000}"/>
    <cellStyle name="ColTitles 3 3" xfId="7535" xr:uid="{00000000-0005-0000-0000-000067550000}"/>
    <cellStyle name="ColTitles 4" xfId="7536" xr:uid="{00000000-0005-0000-0000-000068550000}"/>
    <cellStyle name="ColTitles 4 2" xfId="7537" xr:uid="{00000000-0005-0000-0000-000069550000}"/>
    <cellStyle name="ColTitles 4 3" xfId="7538" xr:uid="{00000000-0005-0000-0000-00006A550000}"/>
    <cellStyle name="ColTitles 5" xfId="7539" xr:uid="{00000000-0005-0000-0000-00006B550000}"/>
    <cellStyle name="ColTitles 5 2" xfId="7540" xr:uid="{00000000-0005-0000-0000-00006C550000}"/>
    <cellStyle name="ColTitles 6" xfId="7541" xr:uid="{00000000-0005-0000-0000-00006D550000}"/>
    <cellStyle name="ColTitles 6 2" xfId="7542" xr:uid="{00000000-0005-0000-0000-00006E550000}"/>
    <cellStyle name="ColTitles 7" xfId="7543" xr:uid="{00000000-0005-0000-0000-00006F550000}"/>
    <cellStyle name="ColTitles 7 2" xfId="7544" xr:uid="{00000000-0005-0000-0000-000070550000}"/>
    <cellStyle name="ColTitles 8" xfId="7545" xr:uid="{00000000-0005-0000-0000-000071550000}"/>
    <cellStyle name="ColTitles 8 2" xfId="7546" xr:uid="{00000000-0005-0000-0000-000072550000}"/>
    <cellStyle name="ColTitles 9" xfId="7547" xr:uid="{00000000-0005-0000-0000-000073550000}"/>
    <cellStyle name="ColTitles 9 2" xfId="7548" xr:uid="{00000000-0005-0000-0000-000074550000}"/>
    <cellStyle name="column" xfId="1212" xr:uid="{00000000-0005-0000-0000-000075550000}"/>
    <cellStyle name="Comma 2" xfId="1213" xr:uid="{00000000-0005-0000-0000-000076550000}"/>
    <cellStyle name="Comma 2 2" xfId="1214" xr:uid="{00000000-0005-0000-0000-000077550000}"/>
    <cellStyle name="Comma 2 2 2" xfId="3274" xr:uid="{00000000-0005-0000-0000-000078550000}"/>
    <cellStyle name="Comma 2 2 3" xfId="3275" xr:uid="{00000000-0005-0000-0000-000079550000}"/>
    <cellStyle name="Comma 2 3" xfId="3276" xr:uid="{00000000-0005-0000-0000-00007A550000}"/>
    <cellStyle name="Comma 2 4" xfId="3277" xr:uid="{00000000-0005-0000-0000-00007B550000}"/>
    <cellStyle name="Comma 2 5" xfId="3273" xr:uid="{00000000-0005-0000-0000-00007C550000}"/>
    <cellStyle name="Comma 2 6" xfId="8817" xr:uid="{00000000-0005-0000-0000-00007D550000}"/>
    <cellStyle name="Comma 2 7" xfId="10741" xr:uid="{00000000-0005-0000-0000-00007E550000}"/>
    <cellStyle name="Comma 3" xfId="7549" xr:uid="{00000000-0005-0000-0000-00007F550000}"/>
    <cellStyle name="Comma 3 2" xfId="8721" xr:uid="{00000000-0005-0000-0000-000080550000}"/>
    <cellStyle name="comma(1)" xfId="7550" xr:uid="{00000000-0005-0000-0000-000081550000}"/>
    <cellStyle name="Country name" xfId="7551" xr:uid="{00000000-0005-0000-0000-000082550000}"/>
    <cellStyle name="Currency 2" xfId="7552" xr:uid="{00000000-0005-0000-0000-000083550000}"/>
    <cellStyle name="Data" xfId="7553" xr:uid="{00000000-0005-0000-0000-000084550000}"/>
    <cellStyle name="DataEntryCells" xfId="1215" xr:uid="{00000000-0005-0000-0000-000085550000}"/>
    <cellStyle name="Delta" xfId="43003" xr:uid="{00000000-0005-0000-0000-000086550000}"/>
    <cellStyle name="Deźimal [0]" xfId="3278" xr:uid="{00000000-0005-0000-0000-000087550000}"/>
    <cellStyle name="Deźimal [0] 2" xfId="3279" xr:uid="{00000000-0005-0000-0000-000088550000}"/>
    <cellStyle name="Deźimal [0] 2 2" xfId="12274" xr:uid="{00000000-0005-0000-0000-000089550000}"/>
    <cellStyle name="Dezimal 2" xfId="1216" xr:uid="{00000000-0005-0000-0000-00008A550000}"/>
    <cellStyle name="Dezimal 2 2" xfId="1217" xr:uid="{00000000-0005-0000-0000-00008B550000}"/>
    <cellStyle name="Dezimal 2 2 10" xfId="3282" xr:uid="{00000000-0005-0000-0000-00008C550000}"/>
    <cellStyle name="Dezimal 2 2 10 2" xfId="4042" xr:uid="{00000000-0005-0000-0000-00008D550000}"/>
    <cellStyle name="Dezimal 2 2 11" xfId="4041" xr:uid="{00000000-0005-0000-0000-00008E550000}"/>
    <cellStyle name="Dezimal 2 2 12" xfId="3281" xr:uid="{00000000-0005-0000-0000-00008F550000}"/>
    <cellStyle name="Dezimal 2 2 13" xfId="9254" xr:uid="{00000000-0005-0000-0000-000090550000}"/>
    <cellStyle name="Dezimal 2 2 2" xfId="1218" xr:uid="{00000000-0005-0000-0000-000091550000}"/>
    <cellStyle name="Dezimal 2 2 2 2" xfId="1219" xr:uid="{00000000-0005-0000-0000-000092550000}"/>
    <cellStyle name="Dezimal 2 2 2 2 2" xfId="3283" xr:uid="{00000000-0005-0000-0000-000093550000}"/>
    <cellStyle name="Dezimal 2 2 2 2 3" xfId="3284" xr:uid="{00000000-0005-0000-0000-000094550000}"/>
    <cellStyle name="Dezimal 2 2 2 3" xfId="1220" xr:uid="{00000000-0005-0000-0000-000095550000}"/>
    <cellStyle name="Dezimal 2 2 2 3 2" xfId="3285" xr:uid="{00000000-0005-0000-0000-000096550000}"/>
    <cellStyle name="Dezimal 2 2 2 3 3" xfId="3286" xr:uid="{00000000-0005-0000-0000-000097550000}"/>
    <cellStyle name="Dezimal 2 2 2 4" xfId="1221" xr:uid="{00000000-0005-0000-0000-000098550000}"/>
    <cellStyle name="Dezimal 2 2 2 4 2" xfId="3288" xr:uid="{00000000-0005-0000-0000-000099550000}"/>
    <cellStyle name="Dezimal 2 2 2 4 3" xfId="3289" xr:uid="{00000000-0005-0000-0000-00009A550000}"/>
    <cellStyle name="Dezimal 2 2 2 4 4" xfId="3287" xr:uid="{00000000-0005-0000-0000-00009B550000}"/>
    <cellStyle name="Dezimal 2 2 2 4 5" xfId="11567" xr:uid="{00000000-0005-0000-0000-00009C550000}"/>
    <cellStyle name="Dezimal 2 2 2 5" xfId="3290" xr:uid="{00000000-0005-0000-0000-00009D550000}"/>
    <cellStyle name="Dezimal 2 2 2 6" xfId="3291" xr:uid="{00000000-0005-0000-0000-00009E550000}"/>
    <cellStyle name="Dezimal 2 2 2 6 2" xfId="4043" xr:uid="{00000000-0005-0000-0000-00009F550000}"/>
    <cellStyle name="Dezimal 2 2 3" xfId="1222" xr:uid="{00000000-0005-0000-0000-0000A0550000}"/>
    <cellStyle name="Dezimal 2 2 3 2" xfId="1223" xr:uid="{00000000-0005-0000-0000-0000A1550000}"/>
    <cellStyle name="Dezimal 2 2 3 2 2" xfId="3293" xr:uid="{00000000-0005-0000-0000-0000A2550000}"/>
    <cellStyle name="Dezimal 2 2 3 2 3" xfId="3294" xr:uid="{00000000-0005-0000-0000-0000A3550000}"/>
    <cellStyle name="Dezimal 2 2 3 2 4" xfId="7554" xr:uid="{00000000-0005-0000-0000-0000A4550000}"/>
    <cellStyle name="Dezimal 2 2 3 3" xfId="1224" xr:uid="{00000000-0005-0000-0000-0000A5550000}"/>
    <cellStyle name="Dezimal 2 2 3 3 2" xfId="3295" xr:uid="{00000000-0005-0000-0000-0000A6550000}"/>
    <cellStyle name="Dezimal 2 2 3 3 3" xfId="3296" xr:uid="{00000000-0005-0000-0000-0000A7550000}"/>
    <cellStyle name="Dezimal 2 2 3 3 4" xfId="7555" xr:uid="{00000000-0005-0000-0000-0000A8550000}"/>
    <cellStyle name="Dezimal 2 2 3 4" xfId="1225" xr:uid="{00000000-0005-0000-0000-0000A9550000}"/>
    <cellStyle name="Dezimal 2 2 3 4 2" xfId="3298" xr:uid="{00000000-0005-0000-0000-0000AA550000}"/>
    <cellStyle name="Dezimal 2 2 3 4 3" xfId="3299" xr:uid="{00000000-0005-0000-0000-0000AB550000}"/>
    <cellStyle name="Dezimal 2 2 3 4 4" xfId="3297" xr:uid="{00000000-0005-0000-0000-0000AC550000}"/>
    <cellStyle name="Dezimal 2 2 3 4 5" xfId="11568" xr:uid="{00000000-0005-0000-0000-0000AD550000}"/>
    <cellStyle name="Dezimal 2 2 3 5" xfId="3300" xr:uid="{00000000-0005-0000-0000-0000AE550000}"/>
    <cellStyle name="Dezimal 2 2 3 6" xfId="3301" xr:uid="{00000000-0005-0000-0000-0000AF550000}"/>
    <cellStyle name="Dezimal 2 2 3 6 2" xfId="4044" xr:uid="{00000000-0005-0000-0000-0000B0550000}"/>
    <cellStyle name="Dezimal 2 2 3 7" xfId="3292" xr:uid="{00000000-0005-0000-0000-0000B1550000}"/>
    <cellStyle name="Dezimal 2 2 3 7 2" xfId="11784" xr:uid="{00000000-0005-0000-0000-0000B2550000}"/>
    <cellStyle name="Dezimal 2 2 3 7 3" xfId="11329" xr:uid="{00000000-0005-0000-0000-0000B3550000}"/>
    <cellStyle name="Dezimal 2 2 4" xfId="1226" xr:uid="{00000000-0005-0000-0000-0000B4550000}"/>
    <cellStyle name="Dezimal 2 2 4 2" xfId="3302" xr:uid="{00000000-0005-0000-0000-0000B5550000}"/>
    <cellStyle name="Dezimal 2 2 4 3" xfId="3303" xr:uid="{00000000-0005-0000-0000-0000B6550000}"/>
    <cellStyle name="Dezimal 2 2 5" xfId="1227" xr:uid="{00000000-0005-0000-0000-0000B7550000}"/>
    <cellStyle name="Dezimal 2 2 5 2" xfId="3304" xr:uid="{00000000-0005-0000-0000-0000B8550000}"/>
    <cellStyle name="Dezimal 2 2 5 3" xfId="3305" xr:uid="{00000000-0005-0000-0000-0000B9550000}"/>
    <cellStyle name="Dezimal 2 2 6" xfId="1228" xr:uid="{00000000-0005-0000-0000-0000BA550000}"/>
    <cellStyle name="Dezimal 2 2 6 2" xfId="3307" xr:uid="{00000000-0005-0000-0000-0000BB550000}"/>
    <cellStyle name="Dezimal 2 2 6 3" xfId="3308" xr:uid="{00000000-0005-0000-0000-0000BC550000}"/>
    <cellStyle name="Dezimal 2 2 6 4" xfId="3306" xr:uid="{00000000-0005-0000-0000-0000BD550000}"/>
    <cellStyle name="Dezimal 2 2 6 5" xfId="11569" xr:uid="{00000000-0005-0000-0000-0000BE550000}"/>
    <cellStyle name="Dezimal 2 2 7" xfId="3309" xr:uid="{00000000-0005-0000-0000-0000BF550000}"/>
    <cellStyle name="Dezimal 2 2 8" xfId="3310" xr:uid="{00000000-0005-0000-0000-0000C0550000}"/>
    <cellStyle name="Dezimal 2 2 9" xfId="3311" xr:uid="{00000000-0005-0000-0000-0000C1550000}"/>
    <cellStyle name="Dezimal 2 2 9 2" xfId="4045" xr:uid="{00000000-0005-0000-0000-0000C2550000}"/>
    <cellStyle name="Dezimal 2 3" xfId="1229" xr:uid="{00000000-0005-0000-0000-0000C3550000}"/>
    <cellStyle name="Dezimal 2 3 10" xfId="3313" xr:uid="{00000000-0005-0000-0000-0000C4550000}"/>
    <cellStyle name="Dezimal 2 3 10 2" xfId="4047" xr:uid="{00000000-0005-0000-0000-0000C5550000}"/>
    <cellStyle name="Dezimal 2 3 11" xfId="4046" xr:uid="{00000000-0005-0000-0000-0000C6550000}"/>
    <cellStyle name="Dezimal 2 3 12" xfId="3312" xr:uid="{00000000-0005-0000-0000-0000C7550000}"/>
    <cellStyle name="Dezimal 2 3 2" xfId="1230" xr:uid="{00000000-0005-0000-0000-0000C8550000}"/>
    <cellStyle name="Dezimal 2 3 2 2" xfId="1231" xr:uid="{00000000-0005-0000-0000-0000C9550000}"/>
    <cellStyle name="Dezimal 2 3 2 2 2" xfId="3315" xr:uid="{00000000-0005-0000-0000-0000CA550000}"/>
    <cellStyle name="Dezimal 2 3 2 2 3" xfId="3316" xr:uid="{00000000-0005-0000-0000-0000CB550000}"/>
    <cellStyle name="Dezimal 2 3 2 3" xfId="1232" xr:uid="{00000000-0005-0000-0000-0000CC550000}"/>
    <cellStyle name="Dezimal 2 3 2 3 2" xfId="3317" xr:uid="{00000000-0005-0000-0000-0000CD550000}"/>
    <cellStyle name="Dezimal 2 3 2 3 3" xfId="3318" xr:uid="{00000000-0005-0000-0000-0000CE550000}"/>
    <cellStyle name="Dezimal 2 3 2 4" xfId="3319" xr:uid="{00000000-0005-0000-0000-0000CF550000}"/>
    <cellStyle name="Dezimal 2 3 2 5" xfId="3314" xr:uid="{00000000-0005-0000-0000-0000D0550000}"/>
    <cellStyle name="Dezimal 2 3 2 6" xfId="5731" xr:uid="{00000000-0005-0000-0000-0000D1550000}"/>
    <cellStyle name="Dezimal 2 3 3" xfId="1233" xr:uid="{00000000-0005-0000-0000-0000D2550000}"/>
    <cellStyle name="Dezimal 2 3 3 2" xfId="1234" xr:uid="{00000000-0005-0000-0000-0000D3550000}"/>
    <cellStyle name="Dezimal 2 3 3 2 2" xfId="3320" xr:uid="{00000000-0005-0000-0000-0000D4550000}"/>
    <cellStyle name="Dezimal 2 3 3 2 3" xfId="3321" xr:uid="{00000000-0005-0000-0000-0000D5550000}"/>
    <cellStyle name="Dezimal 2 3 3 3" xfId="3322" xr:uid="{00000000-0005-0000-0000-0000D6550000}"/>
    <cellStyle name="Dezimal 2 3 3 4" xfId="3323" xr:uid="{00000000-0005-0000-0000-0000D7550000}"/>
    <cellStyle name="Dezimal 2 3 3 5" xfId="5732" xr:uid="{00000000-0005-0000-0000-0000D8550000}"/>
    <cellStyle name="Dezimal 2 3 4" xfId="1235" xr:uid="{00000000-0005-0000-0000-0000D9550000}"/>
    <cellStyle name="Dezimal 2 3 4 2" xfId="3324" xr:uid="{00000000-0005-0000-0000-0000DA550000}"/>
    <cellStyle name="Dezimal 2 3 4 3" xfId="3325" xr:uid="{00000000-0005-0000-0000-0000DB550000}"/>
    <cellStyle name="Dezimal 2 3 5" xfId="1236" xr:uid="{00000000-0005-0000-0000-0000DC550000}"/>
    <cellStyle name="Dezimal 2 3 5 2" xfId="3326" xr:uid="{00000000-0005-0000-0000-0000DD550000}"/>
    <cellStyle name="Dezimal 2 3 5 3" xfId="3327" xr:uid="{00000000-0005-0000-0000-0000DE550000}"/>
    <cellStyle name="Dezimal 2 3 6" xfId="1237" xr:uid="{00000000-0005-0000-0000-0000DF550000}"/>
    <cellStyle name="Dezimal 2 3 6 2" xfId="3329" xr:uid="{00000000-0005-0000-0000-0000E0550000}"/>
    <cellStyle name="Dezimal 2 3 6 3" xfId="3330" xr:uid="{00000000-0005-0000-0000-0000E1550000}"/>
    <cellStyle name="Dezimal 2 3 6 4" xfId="3328" xr:uid="{00000000-0005-0000-0000-0000E2550000}"/>
    <cellStyle name="Dezimal 2 3 6 5" xfId="11570" xr:uid="{00000000-0005-0000-0000-0000E3550000}"/>
    <cellStyle name="Dezimal 2 3 7" xfId="3331" xr:uid="{00000000-0005-0000-0000-0000E4550000}"/>
    <cellStyle name="Dezimal 2 3 8" xfId="3332" xr:uid="{00000000-0005-0000-0000-0000E5550000}"/>
    <cellStyle name="Dezimal 2 3 9" xfId="3333" xr:uid="{00000000-0005-0000-0000-0000E6550000}"/>
    <cellStyle name="Dezimal 2 3 9 2" xfId="4048" xr:uid="{00000000-0005-0000-0000-0000E7550000}"/>
    <cellStyle name="Dezimal 2 4" xfId="1238" xr:uid="{00000000-0005-0000-0000-0000E8550000}"/>
    <cellStyle name="Dezimal 2 4 2" xfId="1239" xr:uid="{00000000-0005-0000-0000-0000E9550000}"/>
    <cellStyle name="Dezimal 2 4 2 2" xfId="3336" xr:uid="{00000000-0005-0000-0000-0000EA550000}"/>
    <cellStyle name="Dezimal 2 4 2 3" xfId="3337" xr:uid="{00000000-0005-0000-0000-0000EB550000}"/>
    <cellStyle name="Dezimal 2 4 2 4" xfId="3335" xr:uid="{00000000-0005-0000-0000-0000EC550000}"/>
    <cellStyle name="Dezimal 2 4 2 5" xfId="11572" xr:uid="{00000000-0005-0000-0000-0000ED550000}"/>
    <cellStyle name="Dezimal 2 4 3" xfId="3338" xr:uid="{00000000-0005-0000-0000-0000EE550000}"/>
    <cellStyle name="Dezimal 2 4 4" xfId="3339" xr:uid="{00000000-0005-0000-0000-0000EF550000}"/>
    <cellStyle name="Dezimal 2 4 4 2" xfId="4049" xr:uid="{00000000-0005-0000-0000-0000F0550000}"/>
    <cellStyle name="Dezimal 2 4 5" xfId="3334" xr:uid="{00000000-0005-0000-0000-0000F1550000}"/>
    <cellStyle name="Dezimal 2 4 5 2" xfId="11785" xr:uid="{00000000-0005-0000-0000-0000F2550000}"/>
    <cellStyle name="Dezimal 2 4 5 3" xfId="11324" xr:uid="{00000000-0005-0000-0000-0000F3550000}"/>
    <cellStyle name="Dezimal 2 4 6" xfId="11571" xr:uid="{00000000-0005-0000-0000-0000F4550000}"/>
    <cellStyle name="Dezimal 2 5" xfId="3280" xr:uid="{00000000-0005-0000-0000-0000F5550000}"/>
    <cellStyle name="Dezimal 2 6" xfId="11566" xr:uid="{00000000-0005-0000-0000-0000F6550000}"/>
    <cellStyle name="Dezimal 3" xfId="1240" xr:uid="{00000000-0005-0000-0000-0000F7550000}"/>
    <cellStyle name="Dezimal 3 10" xfId="3341" xr:uid="{00000000-0005-0000-0000-0000F8550000}"/>
    <cellStyle name="Dezimal 3 10 2" xfId="4051" xr:uid="{00000000-0005-0000-0000-0000F9550000}"/>
    <cellStyle name="Dezimal 3 11" xfId="4050" xr:uid="{00000000-0005-0000-0000-0000FA550000}"/>
    <cellStyle name="Dezimal 3 12" xfId="3340" xr:uid="{00000000-0005-0000-0000-0000FB550000}"/>
    <cellStyle name="Dezimal 3 2" xfId="1241" xr:uid="{00000000-0005-0000-0000-0000FC550000}"/>
    <cellStyle name="Dezimal 3 2 2" xfId="1242" xr:uid="{00000000-0005-0000-0000-0000FD550000}"/>
    <cellStyle name="Dezimal 3 2 2 2" xfId="3342" xr:uid="{00000000-0005-0000-0000-0000FE550000}"/>
    <cellStyle name="Dezimal 3 2 2 3" xfId="3343" xr:uid="{00000000-0005-0000-0000-0000FF550000}"/>
    <cellStyle name="Dezimal 3 2 3" xfId="1243" xr:uid="{00000000-0005-0000-0000-000000560000}"/>
    <cellStyle name="Dezimal 3 2 3 2" xfId="3344" xr:uid="{00000000-0005-0000-0000-000001560000}"/>
    <cellStyle name="Dezimal 3 2 3 3" xfId="3345" xr:uid="{00000000-0005-0000-0000-000002560000}"/>
    <cellStyle name="Dezimal 3 2 4" xfId="1244" xr:uid="{00000000-0005-0000-0000-000003560000}"/>
    <cellStyle name="Dezimal 3 2 4 2" xfId="3347" xr:uid="{00000000-0005-0000-0000-000004560000}"/>
    <cellStyle name="Dezimal 3 2 4 3" xfId="3348" xr:uid="{00000000-0005-0000-0000-000005560000}"/>
    <cellStyle name="Dezimal 3 2 4 4" xfId="3346" xr:uid="{00000000-0005-0000-0000-000006560000}"/>
    <cellStyle name="Dezimal 3 2 4 5" xfId="11573" xr:uid="{00000000-0005-0000-0000-000007560000}"/>
    <cellStyle name="Dezimal 3 2 5" xfId="3349" xr:uid="{00000000-0005-0000-0000-000008560000}"/>
    <cellStyle name="Dezimal 3 2 6" xfId="3350" xr:uid="{00000000-0005-0000-0000-000009560000}"/>
    <cellStyle name="Dezimal 3 2 6 2" xfId="4052" xr:uid="{00000000-0005-0000-0000-00000A560000}"/>
    <cellStyle name="Dezimal 3 3" xfId="1245" xr:uid="{00000000-0005-0000-0000-00000B560000}"/>
    <cellStyle name="Dezimal 3 3 2" xfId="1246" xr:uid="{00000000-0005-0000-0000-00000C560000}"/>
    <cellStyle name="Dezimal 3 3 2 2" xfId="3352" xr:uid="{00000000-0005-0000-0000-00000D560000}"/>
    <cellStyle name="Dezimal 3 3 2 3" xfId="3353" xr:uid="{00000000-0005-0000-0000-00000E560000}"/>
    <cellStyle name="Dezimal 3 3 2 4" xfId="7556" xr:uid="{00000000-0005-0000-0000-00000F560000}"/>
    <cellStyle name="Dezimal 3 3 3" xfId="1247" xr:uid="{00000000-0005-0000-0000-000010560000}"/>
    <cellStyle name="Dezimal 3 3 3 2" xfId="3354" xr:uid="{00000000-0005-0000-0000-000011560000}"/>
    <cellStyle name="Dezimal 3 3 3 3" xfId="3355" xr:uid="{00000000-0005-0000-0000-000012560000}"/>
    <cellStyle name="Dezimal 3 3 3 4" xfId="7557" xr:uid="{00000000-0005-0000-0000-000013560000}"/>
    <cellStyle name="Dezimal 3 3 4" xfId="1248" xr:uid="{00000000-0005-0000-0000-000014560000}"/>
    <cellStyle name="Dezimal 3 3 4 2" xfId="3357" xr:uid="{00000000-0005-0000-0000-000015560000}"/>
    <cellStyle name="Dezimal 3 3 4 3" xfId="3358" xr:uid="{00000000-0005-0000-0000-000016560000}"/>
    <cellStyle name="Dezimal 3 3 4 4" xfId="3356" xr:uid="{00000000-0005-0000-0000-000017560000}"/>
    <cellStyle name="Dezimal 3 3 4 5" xfId="11574" xr:uid="{00000000-0005-0000-0000-000018560000}"/>
    <cellStyle name="Dezimal 3 3 5" xfId="3359" xr:uid="{00000000-0005-0000-0000-000019560000}"/>
    <cellStyle name="Dezimal 3 3 6" xfId="3360" xr:uid="{00000000-0005-0000-0000-00001A560000}"/>
    <cellStyle name="Dezimal 3 3 6 2" xfId="4053" xr:uid="{00000000-0005-0000-0000-00001B560000}"/>
    <cellStyle name="Dezimal 3 3 7" xfId="3351" xr:uid="{00000000-0005-0000-0000-00001C560000}"/>
    <cellStyle name="Dezimal 3 3 7 2" xfId="11786" xr:uid="{00000000-0005-0000-0000-00001D560000}"/>
    <cellStyle name="Dezimal 3 3 7 3" xfId="11326" xr:uid="{00000000-0005-0000-0000-00001E560000}"/>
    <cellStyle name="Dezimal 3 4" xfId="1249" xr:uid="{00000000-0005-0000-0000-00001F560000}"/>
    <cellStyle name="Dezimal 3 4 2" xfId="3361" xr:uid="{00000000-0005-0000-0000-000020560000}"/>
    <cellStyle name="Dezimal 3 4 3" xfId="3362" xr:uid="{00000000-0005-0000-0000-000021560000}"/>
    <cellStyle name="Dezimal 3 5" xfId="1250" xr:uid="{00000000-0005-0000-0000-000022560000}"/>
    <cellStyle name="Dezimal 3 5 2" xfId="3363" xr:uid="{00000000-0005-0000-0000-000023560000}"/>
    <cellStyle name="Dezimal 3 5 3" xfId="3364" xr:uid="{00000000-0005-0000-0000-000024560000}"/>
    <cellStyle name="Dezimal 3 6" xfId="1251" xr:uid="{00000000-0005-0000-0000-000025560000}"/>
    <cellStyle name="Dezimal 3 6 2" xfId="3366" xr:uid="{00000000-0005-0000-0000-000026560000}"/>
    <cellStyle name="Dezimal 3 6 3" xfId="3367" xr:uid="{00000000-0005-0000-0000-000027560000}"/>
    <cellStyle name="Dezimal 3 6 4" xfId="3365" xr:uid="{00000000-0005-0000-0000-000028560000}"/>
    <cellStyle name="Dezimal 3 6 5" xfId="11575" xr:uid="{00000000-0005-0000-0000-000029560000}"/>
    <cellStyle name="Dezimal 3 7" xfId="3368" xr:uid="{00000000-0005-0000-0000-00002A560000}"/>
    <cellStyle name="Dezimal 3 8" xfId="3369" xr:uid="{00000000-0005-0000-0000-00002B560000}"/>
    <cellStyle name="Dezimal 3 9" xfId="3370" xr:uid="{00000000-0005-0000-0000-00002C560000}"/>
    <cellStyle name="Dezimal 3 9 2" xfId="4054" xr:uid="{00000000-0005-0000-0000-00002D560000}"/>
    <cellStyle name="Dezimal 4" xfId="1252" xr:uid="{00000000-0005-0000-0000-00002E560000}"/>
    <cellStyle name="Dezimal 4 10" xfId="3372" xr:uid="{00000000-0005-0000-0000-00002F560000}"/>
    <cellStyle name="Dezimal 4 10 2" xfId="4056" xr:uid="{00000000-0005-0000-0000-000030560000}"/>
    <cellStyle name="Dezimal 4 11" xfId="4055" xr:uid="{00000000-0005-0000-0000-000031560000}"/>
    <cellStyle name="Dezimal 4 12" xfId="3371" xr:uid="{00000000-0005-0000-0000-000032560000}"/>
    <cellStyle name="Dezimal 4 2" xfId="1253" xr:uid="{00000000-0005-0000-0000-000033560000}"/>
    <cellStyle name="Dezimal 4 2 2" xfId="1254" xr:uid="{00000000-0005-0000-0000-000034560000}"/>
    <cellStyle name="Dezimal 4 2 2 2" xfId="3373" xr:uid="{00000000-0005-0000-0000-000035560000}"/>
    <cellStyle name="Dezimal 4 2 2 3" xfId="3374" xr:uid="{00000000-0005-0000-0000-000036560000}"/>
    <cellStyle name="Dezimal 4 2 3" xfId="1255" xr:uid="{00000000-0005-0000-0000-000037560000}"/>
    <cellStyle name="Dezimal 4 2 3 2" xfId="3375" xr:uid="{00000000-0005-0000-0000-000038560000}"/>
    <cellStyle name="Dezimal 4 2 3 3" xfId="3376" xr:uid="{00000000-0005-0000-0000-000039560000}"/>
    <cellStyle name="Dezimal 4 2 4" xfId="1256" xr:uid="{00000000-0005-0000-0000-00003A560000}"/>
    <cellStyle name="Dezimal 4 2 4 2" xfId="3378" xr:uid="{00000000-0005-0000-0000-00003B560000}"/>
    <cellStyle name="Dezimal 4 2 4 3" xfId="3379" xr:uid="{00000000-0005-0000-0000-00003C560000}"/>
    <cellStyle name="Dezimal 4 2 4 4" xfId="3377" xr:uid="{00000000-0005-0000-0000-00003D560000}"/>
    <cellStyle name="Dezimal 4 2 4 5" xfId="11576" xr:uid="{00000000-0005-0000-0000-00003E560000}"/>
    <cellStyle name="Dezimal 4 2 5" xfId="3380" xr:uid="{00000000-0005-0000-0000-00003F560000}"/>
    <cellStyle name="Dezimal 4 2 6" xfId="3381" xr:uid="{00000000-0005-0000-0000-000040560000}"/>
    <cellStyle name="Dezimal 4 2 6 2" xfId="4057" xr:uid="{00000000-0005-0000-0000-000041560000}"/>
    <cellStyle name="Dezimal 4 3" xfId="1257" xr:uid="{00000000-0005-0000-0000-000042560000}"/>
    <cellStyle name="Dezimal 4 3 2" xfId="1258" xr:uid="{00000000-0005-0000-0000-000043560000}"/>
    <cellStyle name="Dezimal 4 3 2 2" xfId="3383" xr:uid="{00000000-0005-0000-0000-000044560000}"/>
    <cellStyle name="Dezimal 4 3 2 3" xfId="3384" xr:uid="{00000000-0005-0000-0000-000045560000}"/>
    <cellStyle name="Dezimal 4 3 2 4" xfId="7558" xr:uid="{00000000-0005-0000-0000-000046560000}"/>
    <cellStyle name="Dezimal 4 3 3" xfId="1259" xr:uid="{00000000-0005-0000-0000-000047560000}"/>
    <cellStyle name="Dezimal 4 3 3 2" xfId="3385" xr:uid="{00000000-0005-0000-0000-000048560000}"/>
    <cellStyle name="Dezimal 4 3 3 3" xfId="3386" xr:uid="{00000000-0005-0000-0000-000049560000}"/>
    <cellStyle name="Dezimal 4 3 3 4" xfId="7559" xr:uid="{00000000-0005-0000-0000-00004A560000}"/>
    <cellStyle name="Dezimal 4 3 4" xfId="1260" xr:uid="{00000000-0005-0000-0000-00004B560000}"/>
    <cellStyle name="Dezimal 4 3 4 2" xfId="3388" xr:uid="{00000000-0005-0000-0000-00004C560000}"/>
    <cellStyle name="Dezimal 4 3 4 3" xfId="3389" xr:uid="{00000000-0005-0000-0000-00004D560000}"/>
    <cellStyle name="Dezimal 4 3 4 4" xfId="3387" xr:uid="{00000000-0005-0000-0000-00004E560000}"/>
    <cellStyle name="Dezimal 4 3 4 5" xfId="11577" xr:uid="{00000000-0005-0000-0000-00004F560000}"/>
    <cellStyle name="Dezimal 4 3 5" xfId="3390" xr:uid="{00000000-0005-0000-0000-000050560000}"/>
    <cellStyle name="Dezimal 4 3 6" xfId="3391" xr:uid="{00000000-0005-0000-0000-000051560000}"/>
    <cellStyle name="Dezimal 4 3 6 2" xfId="4058" xr:uid="{00000000-0005-0000-0000-000052560000}"/>
    <cellStyle name="Dezimal 4 3 7" xfId="3382" xr:uid="{00000000-0005-0000-0000-000053560000}"/>
    <cellStyle name="Dezimal 4 3 7 2" xfId="11787" xr:uid="{00000000-0005-0000-0000-000054560000}"/>
    <cellStyle name="Dezimal 4 3 7 3" xfId="11354" xr:uid="{00000000-0005-0000-0000-000055560000}"/>
    <cellStyle name="Dezimal 4 4" xfId="1261" xr:uid="{00000000-0005-0000-0000-000056560000}"/>
    <cellStyle name="Dezimal 4 4 2" xfId="3392" xr:uid="{00000000-0005-0000-0000-000057560000}"/>
    <cellStyle name="Dezimal 4 4 3" xfId="3393" xr:uid="{00000000-0005-0000-0000-000058560000}"/>
    <cellStyle name="Dezimal 4 5" xfId="1262" xr:uid="{00000000-0005-0000-0000-000059560000}"/>
    <cellStyle name="Dezimal 4 5 2" xfId="3394" xr:uid="{00000000-0005-0000-0000-00005A560000}"/>
    <cellStyle name="Dezimal 4 5 3" xfId="3395" xr:uid="{00000000-0005-0000-0000-00005B560000}"/>
    <cellStyle name="Dezimal 4 6" xfId="1263" xr:uid="{00000000-0005-0000-0000-00005C560000}"/>
    <cellStyle name="Dezimal 4 6 2" xfId="3397" xr:uid="{00000000-0005-0000-0000-00005D560000}"/>
    <cellStyle name="Dezimal 4 6 3" xfId="3398" xr:uid="{00000000-0005-0000-0000-00005E560000}"/>
    <cellStyle name="Dezimal 4 6 4" xfId="3396" xr:uid="{00000000-0005-0000-0000-00005F560000}"/>
    <cellStyle name="Dezimal 4 6 5" xfId="11578" xr:uid="{00000000-0005-0000-0000-000060560000}"/>
    <cellStyle name="Dezimal 4 7" xfId="3399" xr:uid="{00000000-0005-0000-0000-000061560000}"/>
    <cellStyle name="Dezimal 4 8" xfId="3400" xr:uid="{00000000-0005-0000-0000-000062560000}"/>
    <cellStyle name="Dezimal 4 9" xfId="3401" xr:uid="{00000000-0005-0000-0000-000063560000}"/>
    <cellStyle name="Dezimal 4 9 2" xfId="4059" xr:uid="{00000000-0005-0000-0000-000064560000}"/>
    <cellStyle name="Dezimal 5" xfId="1264" xr:uid="{00000000-0005-0000-0000-000065560000}"/>
    <cellStyle name="Dezimal 5 10" xfId="3403" xr:uid="{00000000-0005-0000-0000-000066560000}"/>
    <cellStyle name="Dezimal 5 10 2" xfId="4061" xr:uid="{00000000-0005-0000-0000-000067560000}"/>
    <cellStyle name="Dezimal 5 11" xfId="4060" xr:uid="{00000000-0005-0000-0000-000068560000}"/>
    <cellStyle name="Dezimal 5 12" xfId="3402" xr:uid="{00000000-0005-0000-0000-000069560000}"/>
    <cellStyle name="Dezimal 5 2" xfId="1265" xr:uid="{00000000-0005-0000-0000-00006A560000}"/>
    <cellStyle name="Dezimal 5 2 2" xfId="1266" xr:uid="{00000000-0005-0000-0000-00006B560000}"/>
    <cellStyle name="Dezimal 5 2 2 2" xfId="3404" xr:uid="{00000000-0005-0000-0000-00006C560000}"/>
    <cellStyle name="Dezimal 5 2 2 3" xfId="3405" xr:uid="{00000000-0005-0000-0000-00006D560000}"/>
    <cellStyle name="Dezimal 5 2 3" xfId="1267" xr:uid="{00000000-0005-0000-0000-00006E560000}"/>
    <cellStyle name="Dezimal 5 2 3 2" xfId="3406" xr:uid="{00000000-0005-0000-0000-00006F560000}"/>
    <cellStyle name="Dezimal 5 2 3 3" xfId="3407" xr:uid="{00000000-0005-0000-0000-000070560000}"/>
    <cellStyle name="Dezimal 5 2 4" xfId="1268" xr:uid="{00000000-0005-0000-0000-000071560000}"/>
    <cellStyle name="Dezimal 5 2 4 2" xfId="3409" xr:uid="{00000000-0005-0000-0000-000072560000}"/>
    <cellStyle name="Dezimal 5 2 4 3" xfId="3410" xr:uid="{00000000-0005-0000-0000-000073560000}"/>
    <cellStyle name="Dezimal 5 2 4 4" xfId="3408" xr:uid="{00000000-0005-0000-0000-000074560000}"/>
    <cellStyle name="Dezimal 5 2 4 5" xfId="11579" xr:uid="{00000000-0005-0000-0000-000075560000}"/>
    <cellStyle name="Dezimal 5 2 5" xfId="3411" xr:uid="{00000000-0005-0000-0000-000076560000}"/>
    <cellStyle name="Dezimal 5 2 6" xfId="3412" xr:uid="{00000000-0005-0000-0000-000077560000}"/>
    <cellStyle name="Dezimal 5 2 6 2" xfId="4062" xr:uid="{00000000-0005-0000-0000-000078560000}"/>
    <cellStyle name="Dezimal 5 3" xfId="1269" xr:uid="{00000000-0005-0000-0000-000079560000}"/>
    <cellStyle name="Dezimal 5 3 2" xfId="1270" xr:uid="{00000000-0005-0000-0000-00007A560000}"/>
    <cellStyle name="Dezimal 5 3 2 2" xfId="3414" xr:uid="{00000000-0005-0000-0000-00007B560000}"/>
    <cellStyle name="Dezimal 5 3 2 3" xfId="3415" xr:uid="{00000000-0005-0000-0000-00007C560000}"/>
    <cellStyle name="Dezimal 5 3 2 4" xfId="7560" xr:uid="{00000000-0005-0000-0000-00007D560000}"/>
    <cellStyle name="Dezimal 5 3 3" xfId="1271" xr:uid="{00000000-0005-0000-0000-00007E560000}"/>
    <cellStyle name="Dezimal 5 3 3 2" xfId="3416" xr:uid="{00000000-0005-0000-0000-00007F560000}"/>
    <cellStyle name="Dezimal 5 3 3 3" xfId="3417" xr:uid="{00000000-0005-0000-0000-000080560000}"/>
    <cellStyle name="Dezimal 5 3 3 4" xfId="7561" xr:uid="{00000000-0005-0000-0000-000081560000}"/>
    <cellStyle name="Dezimal 5 3 4" xfId="1272" xr:uid="{00000000-0005-0000-0000-000082560000}"/>
    <cellStyle name="Dezimal 5 3 4 2" xfId="3419" xr:uid="{00000000-0005-0000-0000-000083560000}"/>
    <cellStyle name="Dezimal 5 3 4 3" xfId="3420" xr:uid="{00000000-0005-0000-0000-000084560000}"/>
    <cellStyle name="Dezimal 5 3 4 4" xfId="3418" xr:uid="{00000000-0005-0000-0000-000085560000}"/>
    <cellStyle name="Dezimal 5 3 4 5" xfId="11580" xr:uid="{00000000-0005-0000-0000-000086560000}"/>
    <cellStyle name="Dezimal 5 3 5" xfId="3421" xr:uid="{00000000-0005-0000-0000-000087560000}"/>
    <cellStyle name="Dezimal 5 3 6" xfId="3422" xr:uid="{00000000-0005-0000-0000-000088560000}"/>
    <cellStyle name="Dezimal 5 3 6 2" xfId="4063" xr:uid="{00000000-0005-0000-0000-000089560000}"/>
    <cellStyle name="Dezimal 5 3 7" xfId="3413" xr:uid="{00000000-0005-0000-0000-00008A560000}"/>
    <cellStyle name="Dezimal 5 3 7 2" xfId="11788" xr:uid="{00000000-0005-0000-0000-00008B560000}"/>
    <cellStyle name="Dezimal 5 3 7 3" xfId="11325" xr:uid="{00000000-0005-0000-0000-00008C560000}"/>
    <cellStyle name="Dezimal 5 4" xfId="1273" xr:uid="{00000000-0005-0000-0000-00008D560000}"/>
    <cellStyle name="Dezimal 5 4 2" xfId="3423" xr:uid="{00000000-0005-0000-0000-00008E560000}"/>
    <cellStyle name="Dezimal 5 4 3" xfId="3424" xr:uid="{00000000-0005-0000-0000-00008F560000}"/>
    <cellStyle name="Dezimal 5 5" xfId="1274" xr:uid="{00000000-0005-0000-0000-000090560000}"/>
    <cellStyle name="Dezimal 5 5 2" xfId="3425" xr:uid="{00000000-0005-0000-0000-000091560000}"/>
    <cellStyle name="Dezimal 5 5 3" xfId="3426" xr:uid="{00000000-0005-0000-0000-000092560000}"/>
    <cellStyle name="Dezimal 5 6" xfId="1275" xr:uid="{00000000-0005-0000-0000-000093560000}"/>
    <cellStyle name="Dezimal 5 6 2" xfId="3428" xr:uid="{00000000-0005-0000-0000-000094560000}"/>
    <cellStyle name="Dezimal 5 6 3" xfId="3429" xr:uid="{00000000-0005-0000-0000-000095560000}"/>
    <cellStyle name="Dezimal 5 6 4" xfId="3427" xr:uid="{00000000-0005-0000-0000-000096560000}"/>
    <cellStyle name="Dezimal 5 6 5" xfId="11581" xr:uid="{00000000-0005-0000-0000-000097560000}"/>
    <cellStyle name="Dezimal 5 7" xfId="3430" xr:uid="{00000000-0005-0000-0000-000098560000}"/>
    <cellStyle name="Dezimal 5 8" xfId="3431" xr:uid="{00000000-0005-0000-0000-000099560000}"/>
    <cellStyle name="Dezimal 5 9" xfId="3432" xr:uid="{00000000-0005-0000-0000-00009A560000}"/>
    <cellStyle name="Dezimal 5 9 2" xfId="4064" xr:uid="{00000000-0005-0000-0000-00009B560000}"/>
    <cellStyle name="Dezimal 6" xfId="1276" xr:uid="{00000000-0005-0000-0000-00009C560000}"/>
    <cellStyle name="Dezimal 6 10" xfId="3434" xr:uid="{00000000-0005-0000-0000-00009D560000}"/>
    <cellStyle name="Dezimal 6 10 2" xfId="4066" xr:uid="{00000000-0005-0000-0000-00009E560000}"/>
    <cellStyle name="Dezimal 6 11" xfId="4065" xr:uid="{00000000-0005-0000-0000-00009F560000}"/>
    <cellStyle name="Dezimal 6 12" xfId="3433" xr:uid="{00000000-0005-0000-0000-0000A0560000}"/>
    <cellStyle name="Dezimal 6 2" xfId="1277" xr:uid="{00000000-0005-0000-0000-0000A1560000}"/>
    <cellStyle name="Dezimal 6 2 2" xfId="1278" xr:uid="{00000000-0005-0000-0000-0000A2560000}"/>
    <cellStyle name="Dezimal 6 2 2 2" xfId="3435" xr:uid="{00000000-0005-0000-0000-0000A3560000}"/>
    <cellStyle name="Dezimal 6 2 2 3" xfId="3436" xr:uid="{00000000-0005-0000-0000-0000A4560000}"/>
    <cellStyle name="Dezimal 6 2 3" xfId="1279" xr:uid="{00000000-0005-0000-0000-0000A5560000}"/>
    <cellStyle name="Dezimal 6 2 3 2" xfId="3437" xr:uid="{00000000-0005-0000-0000-0000A6560000}"/>
    <cellStyle name="Dezimal 6 2 3 3" xfId="3438" xr:uid="{00000000-0005-0000-0000-0000A7560000}"/>
    <cellStyle name="Dezimal 6 2 4" xfId="1280" xr:uid="{00000000-0005-0000-0000-0000A8560000}"/>
    <cellStyle name="Dezimal 6 2 4 2" xfId="3440" xr:uid="{00000000-0005-0000-0000-0000A9560000}"/>
    <cellStyle name="Dezimal 6 2 4 3" xfId="3441" xr:uid="{00000000-0005-0000-0000-0000AA560000}"/>
    <cellStyle name="Dezimal 6 2 4 4" xfId="3439" xr:uid="{00000000-0005-0000-0000-0000AB560000}"/>
    <cellStyle name="Dezimal 6 2 4 5" xfId="11582" xr:uid="{00000000-0005-0000-0000-0000AC560000}"/>
    <cellStyle name="Dezimal 6 2 5" xfId="3442" xr:uid="{00000000-0005-0000-0000-0000AD560000}"/>
    <cellStyle name="Dezimal 6 2 6" xfId="3443" xr:uid="{00000000-0005-0000-0000-0000AE560000}"/>
    <cellStyle name="Dezimal 6 2 6 2" xfId="4067" xr:uid="{00000000-0005-0000-0000-0000AF560000}"/>
    <cellStyle name="Dezimal 6 3" xfId="1281" xr:uid="{00000000-0005-0000-0000-0000B0560000}"/>
    <cellStyle name="Dezimal 6 3 2" xfId="1282" xr:uid="{00000000-0005-0000-0000-0000B1560000}"/>
    <cellStyle name="Dezimal 6 3 2 2" xfId="3445" xr:uid="{00000000-0005-0000-0000-0000B2560000}"/>
    <cellStyle name="Dezimal 6 3 2 3" xfId="3446" xr:uid="{00000000-0005-0000-0000-0000B3560000}"/>
    <cellStyle name="Dezimal 6 3 2 4" xfId="7562" xr:uid="{00000000-0005-0000-0000-0000B4560000}"/>
    <cellStyle name="Dezimal 6 3 3" xfId="1283" xr:uid="{00000000-0005-0000-0000-0000B5560000}"/>
    <cellStyle name="Dezimal 6 3 3 2" xfId="3447" xr:uid="{00000000-0005-0000-0000-0000B6560000}"/>
    <cellStyle name="Dezimal 6 3 3 3" xfId="3448" xr:uid="{00000000-0005-0000-0000-0000B7560000}"/>
    <cellStyle name="Dezimal 6 3 3 4" xfId="7563" xr:uid="{00000000-0005-0000-0000-0000B8560000}"/>
    <cellStyle name="Dezimal 6 3 4" xfId="1284" xr:uid="{00000000-0005-0000-0000-0000B9560000}"/>
    <cellStyle name="Dezimal 6 3 4 2" xfId="3450" xr:uid="{00000000-0005-0000-0000-0000BA560000}"/>
    <cellStyle name="Dezimal 6 3 4 3" xfId="3451" xr:uid="{00000000-0005-0000-0000-0000BB560000}"/>
    <cellStyle name="Dezimal 6 3 4 4" xfId="3449" xr:uid="{00000000-0005-0000-0000-0000BC560000}"/>
    <cellStyle name="Dezimal 6 3 4 5" xfId="11583" xr:uid="{00000000-0005-0000-0000-0000BD560000}"/>
    <cellStyle name="Dezimal 6 3 5" xfId="3452" xr:uid="{00000000-0005-0000-0000-0000BE560000}"/>
    <cellStyle name="Dezimal 6 3 6" xfId="3453" xr:uid="{00000000-0005-0000-0000-0000BF560000}"/>
    <cellStyle name="Dezimal 6 3 6 2" xfId="4068" xr:uid="{00000000-0005-0000-0000-0000C0560000}"/>
    <cellStyle name="Dezimal 6 3 7" xfId="3444" xr:uid="{00000000-0005-0000-0000-0000C1560000}"/>
    <cellStyle name="Dezimal 6 3 7 2" xfId="11789" xr:uid="{00000000-0005-0000-0000-0000C2560000}"/>
    <cellStyle name="Dezimal 6 3 7 3" xfId="11486" xr:uid="{00000000-0005-0000-0000-0000C3560000}"/>
    <cellStyle name="Dezimal 6 4" xfId="1285" xr:uid="{00000000-0005-0000-0000-0000C4560000}"/>
    <cellStyle name="Dezimal 6 4 2" xfId="3454" xr:uid="{00000000-0005-0000-0000-0000C5560000}"/>
    <cellStyle name="Dezimal 6 4 3" xfId="3455" xr:uid="{00000000-0005-0000-0000-0000C6560000}"/>
    <cellStyle name="Dezimal 6 5" xfId="1286" xr:uid="{00000000-0005-0000-0000-0000C7560000}"/>
    <cellStyle name="Dezimal 6 5 2" xfId="3456" xr:uid="{00000000-0005-0000-0000-0000C8560000}"/>
    <cellStyle name="Dezimal 6 5 3" xfId="3457" xr:uid="{00000000-0005-0000-0000-0000C9560000}"/>
    <cellStyle name="Dezimal 6 6" xfId="1287" xr:uid="{00000000-0005-0000-0000-0000CA560000}"/>
    <cellStyle name="Dezimal 6 6 2" xfId="3459" xr:uid="{00000000-0005-0000-0000-0000CB560000}"/>
    <cellStyle name="Dezimal 6 6 3" xfId="3460" xr:uid="{00000000-0005-0000-0000-0000CC560000}"/>
    <cellStyle name="Dezimal 6 6 4" xfId="3458" xr:uid="{00000000-0005-0000-0000-0000CD560000}"/>
    <cellStyle name="Dezimal 6 6 5" xfId="11584" xr:uid="{00000000-0005-0000-0000-0000CE560000}"/>
    <cellStyle name="Dezimal 6 7" xfId="3461" xr:uid="{00000000-0005-0000-0000-0000CF560000}"/>
    <cellStyle name="Dezimal 6 8" xfId="3462" xr:uid="{00000000-0005-0000-0000-0000D0560000}"/>
    <cellStyle name="Dezimal 6 9" xfId="3463" xr:uid="{00000000-0005-0000-0000-0000D1560000}"/>
    <cellStyle name="Dezimal 6 9 2" xfId="4069" xr:uid="{00000000-0005-0000-0000-0000D2560000}"/>
    <cellStyle name="DJI Überschriftszeile" xfId="1288" xr:uid="{00000000-0005-0000-0000-0000D3560000}"/>
    <cellStyle name="DJI-vorletzte-Zeile" xfId="1289" xr:uid="{00000000-0005-0000-0000-0000D4560000}"/>
    <cellStyle name="DJI-Zwischenzeile" xfId="1290" xr:uid="{00000000-0005-0000-0000-0000D5560000}"/>
    <cellStyle name="DJI-Zwischenzeile 2" xfId="1291" xr:uid="{00000000-0005-0000-0000-0000D6560000}"/>
    <cellStyle name="DJI-Zwischenzeile 2 2" xfId="1292" xr:uid="{00000000-0005-0000-0000-0000D7560000}"/>
    <cellStyle name="DJI-Zwischenzeile 2 2 2" xfId="12591" xr:uid="{00000000-0005-0000-0000-0000D8560000}"/>
    <cellStyle name="DJI-Zwischenzeile 2 2 2 2" xfId="14714" xr:uid="{00000000-0005-0000-0000-0000D9560000}"/>
    <cellStyle name="DJI-Zwischenzeile 2 2 2 2 2" xfId="17077" xr:uid="{00000000-0005-0000-0000-0000DA560000}"/>
    <cellStyle name="DJI-Zwischenzeile 2 2 2 2 2 2" xfId="31392" xr:uid="{00000000-0005-0000-0000-0000DB560000}"/>
    <cellStyle name="DJI-Zwischenzeile 2 2 2 2 3" xfId="19431" xr:uid="{00000000-0005-0000-0000-0000DC560000}"/>
    <cellStyle name="DJI-Zwischenzeile 2 2 2 2 3 2" xfId="26568" xr:uid="{00000000-0005-0000-0000-0000DD560000}"/>
    <cellStyle name="DJI-Zwischenzeile 2 2 2 2 3 2 2" xfId="40883" xr:uid="{00000000-0005-0000-0000-0000DE560000}"/>
    <cellStyle name="DJI-Zwischenzeile 2 2 2 2 3 3" xfId="33746" xr:uid="{00000000-0005-0000-0000-0000DF560000}"/>
    <cellStyle name="DJI-Zwischenzeile 2 2 2 2 4" xfId="29056" xr:uid="{00000000-0005-0000-0000-0000E0560000}"/>
    <cellStyle name="DJI-Zwischenzeile 2 2 2 3" xfId="14542" xr:uid="{00000000-0005-0000-0000-0000E1560000}"/>
    <cellStyle name="DJI-Zwischenzeile 2 2 2 3 2" xfId="16911" xr:uid="{00000000-0005-0000-0000-0000E2560000}"/>
    <cellStyle name="DJI-Zwischenzeile 2 2 2 3 2 2" xfId="24070" xr:uid="{00000000-0005-0000-0000-0000E3560000}"/>
    <cellStyle name="DJI-Zwischenzeile 2 2 2 3 2 2 2" xfId="38385" xr:uid="{00000000-0005-0000-0000-0000E4560000}"/>
    <cellStyle name="DJI-Zwischenzeile 2 2 2 3 2 3" xfId="31226" xr:uid="{00000000-0005-0000-0000-0000E5560000}"/>
    <cellStyle name="DJI-Zwischenzeile 2 2 2 3 3" xfId="19265" xr:uid="{00000000-0005-0000-0000-0000E6560000}"/>
    <cellStyle name="DJI-Zwischenzeile 2 2 2 3 3 2" xfId="26402" xr:uid="{00000000-0005-0000-0000-0000E7560000}"/>
    <cellStyle name="DJI-Zwischenzeile 2 2 2 3 3 2 2" xfId="40717" xr:uid="{00000000-0005-0000-0000-0000E8560000}"/>
    <cellStyle name="DJI-Zwischenzeile 2 2 2 3 3 3" xfId="33580" xr:uid="{00000000-0005-0000-0000-0000E9560000}"/>
    <cellStyle name="DJI-Zwischenzeile 2 2 2 3 4" xfId="20563" xr:uid="{00000000-0005-0000-0000-0000EA560000}"/>
    <cellStyle name="DJI-Zwischenzeile 2 2 2 3 4 2" xfId="27700" xr:uid="{00000000-0005-0000-0000-0000EB560000}"/>
    <cellStyle name="DJI-Zwischenzeile 2 2 2 3 4 2 2" xfId="42015" xr:uid="{00000000-0005-0000-0000-0000EC560000}"/>
    <cellStyle name="DJI-Zwischenzeile 2 2 2 3 4 3" xfId="34878" xr:uid="{00000000-0005-0000-0000-0000ED560000}"/>
    <cellStyle name="DJI-Zwischenzeile 2 2 2 3 5" xfId="21778" xr:uid="{00000000-0005-0000-0000-0000EE560000}"/>
    <cellStyle name="DJI-Zwischenzeile 2 2 2 3 5 2" xfId="36093" xr:uid="{00000000-0005-0000-0000-0000EF560000}"/>
    <cellStyle name="DJI-Zwischenzeile 2 2 2 3 6" xfId="28915" xr:uid="{00000000-0005-0000-0000-0000F0560000}"/>
    <cellStyle name="DJI-Zwischenzeile 2 2 2 4" xfId="19729" xr:uid="{00000000-0005-0000-0000-0000F1560000}"/>
    <cellStyle name="DJI-Zwischenzeile 2 2 2 4 2" xfId="26866" xr:uid="{00000000-0005-0000-0000-0000F2560000}"/>
    <cellStyle name="DJI-Zwischenzeile 2 2 2 4 2 2" xfId="41181" xr:uid="{00000000-0005-0000-0000-0000F3560000}"/>
    <cellStyle name="DJI-Zwischenzeile 2 2 2 4 3" xfId="34044" xr:uid="{00000000-0005-0000-0000-0000F4560000}"/>
    <cellStyle name="DJI-Zwischenzeile 2 3" xfId="1293" xr:uid="{00000000-0005-0000-0000-0000F5560000}"/>
    <cellStyle name="DJI-Zwischenzeile 2 3 2" xfId="12592" xr:uid="{00000000-0005-0000-0000-0000F6560000}"/>
    <cellStyle name="DJI-Zwischenzeile 2 3 2 2" xfId="14715" xr:uid="{00000000-0005-0000-0000-0000F7560000}"/>
    <cellStyle name="DJI-Zwischenzeile 2 3 2 2 2" xfId="17078" xr:uid="{00000000-0005-0000-0000-0000F8560000}"/>
    <cellStyle name="DJI-Zwischenzeile 2 3 2 2 2 2" xfId="31393" xr:uid="{00000000-0005-0000-0000-0000F9560000}"/>
    <cellStyle name="DJI-Zwischenzeile 2 3 2 2 3" xfId="19432" xr:uid="{00000000-0005-0000-0000-0000FA560000}"/>
    <cellStyle name="DJI-Zwischenzeile 2 3 2 2 3 2" xfId="26569" xr:uid="{00000000-0005-0000-0000-0000FB560000}"/>
    <cellStyle name="DJI-Zwischenzeile 2 3 2 2 3 2 2" xfId="40884" xr:uid="{00000000-0005-0000-0000-0000FC560000}"/>
    <cellStyle name="DJI-Zwischenzeile 2 3 2 2 3 3" xfId="33747" xr:uid="{00000000-0005-0000-0000-0000FD560000}"/>
    <cellStyle name="DJI-Zwischenzeile 2 3 2 2 4" xfId="29057" xr:uid="{00000000-0005-0000-0000-0000FE560000}"/>
    <cellStyle name="DJI-Zwischenzeile 2 3 2 3" xfId="14028" xr:uid="{00000000-0005-0000-0000-0000FF560000}"/>
    <cellStyle name="DJI-Zwischenzeile 2 3 2 3 2" xfId="16397" xr:uid="{00000000-0005-0000-0000-000000570000}"/>
    <cellStyle name="DJI-Zwischenzeile 2 3 2 3 2 2" xfId="23556" xr:uid="{00000000-0005-0000-0000-000001570000}"/>
    <cellStyle name="DJI-Zwischenzeile 2 3 2 3 2 2 2" xfId="37871" xr:uid="{00000000-0005-0000-0000-000002570000}"/>
    <cellStyle name="DJI-Zwischenzeile 2 3 2 3 2 3" xfId="30712" xr:uid="{00000000-0005-0000-0000-000003570000}"/>
    <cellStyle name="DJI-Zwischenzeile 2 3 2 3 3" xfId="18751" xr:uid="{00000000-0005-0000-0000-000004570000}"/>
    <cellStyle name="DJI-Zwischenzeile 2 3 2 3 3 2" xfId="25888" xr:uid="{00000000-0005-0000-0000-000005570000}"/>
    <cellStyle name="DJI-Zwischenzeile 2 3 2 3 3 2 2" xfId="40203" xr:uid="{00000000-0005-0000-0000-000006570000}"/>
    <cellStyle name="DJI-Zwischenzeile 2 3 2 3 3 3" xfId="33066" xr:uid="{00000000-0005-0000-0000-000007570000}"/>
    <cellStyle name="DJI-Zwischenzeile 2 3 2 3 4" xfId="20113" xr:uid="{00000000-0005-0000-0000-000008570000}"/>
    <cellStyle name="DJI-Zwischenzeile 2 3 2 3 4 2" xfId="27250" xr:uid="{00000000-0005-0000-0000-000009570000}"/>
    <cellStyle name="DJI-Zwischenzeile 2 3 2 3 4 2 2" xfId="41565" xr:uid="{00000000-0005-0000-0000-00000A570000}"/>
    <cellStyle name="DJI-Zwischenzeile 2 3 2 3 4 3" xfId="34428" xr:uid="{00000000-0005-0000-0000-00000B570000}"/>
    <cellStyle name="DJI-Zwischenzeile 2 3 2 3 5" xfId="21328" xr:uid="{00000000-0005-0000-0000-00000C570000}"/>
    <cellStyle name="DJI-Zwischenzeile 2 3 2 3 5 2" xfId="35643" xr:uid="{00000000-0005-0000-0000-00000D570000}"/>
    <cellStyle name="DJI-Zwischenzeile 2 3 2 3 6" xfId="28465" xr:uid="{00000000-0005-0000-0000-00000E570000}"/>
    <cellStyle name="DJI-Zwischenzeile 2 3 2 4" xfId="19730" xr:uid="{00000000-0005-0000-0000-00000F570000}"/>
    <cellStyle name="DJI-Zwischenzeile 2 3 2 4 2" xfId="26867" xr:uid="{00000000-0005-0000-0000-000010570000}"/>
    <cellStyle name="DJI-Zwischenzeile 2 3 2 4 2 2" xfId="41182" xr:uid="{00000000-0005-0000-0000-000011570000}"/>
    <cellStyle name="DJI-Zwischenzeile 2 3 2 4 3" xfId="34045" xr:uid="{00000000-0005-0000-0000-000012570000}"/>
    <cellStyle name="DJI-Zwischenzeile 2 4" xfId="1294" xr:uid="{00000000-0005-0000-0000-000013570000}"/>
    <cellStyle name="DJI-Zwischenzeile 2 4 2" xfId="12593" xr:uid="{00000000-0005-0000-0000-000014570000}"/>
    <cellStyle name="DJI-Zwischenzeile 2 4 2 2" xfId="14716" xr:uid="{00000000-0005-0000-0000-000015570000}"/>
    <cellStyle name="DJI-Zwischenzeile 2 4 2 2 2" xfId="17079" xr:uid="{00000000-0005-0000-0000-000016570000}"/>
    <cellStyle name="DJI-Zwischenzeile 2 4 2 2 2 2" xfId="31394" xr:uid="{00000000-0005-0000-0000-000017570000}"/>
    <cellStyle name="DJI-Zwischenzeile 2 4 2 2 3" xfId="19433" xr:uid="{00000000-0005-0000-0000-000018570000}"/>
    <cellStyle name="DJI-Zwischenzeile 2 4 2 2 3 2" xfId="26570" xr:uid="{00000000-0005-0000-0000-000019570000}"/>
    <cellStyle name="DJI-Zwischenzeile 2 4 2 2 3 2 2" xfId="40885" xr:uid="{00000000-0005-0000-0000-00001A570000}"/>
    <cellStyle name="DJI-Zwischenzeile 2 4 2 2 3 3" xfId="33748" xr:uid="{00000000-0005-0000-0000-00001B570000}"/>
    <cellStyle name="DJI-Zwischenzeile 2 4 2 2 4" xfId="29058" xr:uid="{00000000-0005-0000-0000-00001C570000}"/>
    <cellStyle name="DJI-Zwischenzeile 2 4 2 3" xfId="13630" xr:uid="{00000000-0005-0000-0000-00001D570000}"/>
    <cellStyle name="DJI-Zwischenzeile 2 4 2 3 2" xfId="15999" xr:uid="{00000000-0005-0000-0000-00001E570000}"/>
    <cellStyle name="DJI-Zwischenzeile 2 4 2 3 2 2" xfId="23158" xr:uid="{00000000-0005-0000-0000-00001F570000}"/>
    <cellStyle name="DJI-Zwischenzeile 2 4 2 3 2 2 2" xfId="37473" xr:uid="{00000000-0005-0000-0000-000020570000}"/>
    <cellStyle name="DJI-Zwischenzeile 2 4 2 3 2 3" xfId="30314" xr:uid="{00000000-0005-0000-0000-000021570000}"/>
    <cellStyle name="DJI-Zwischenzeile 2 4 2 3 3" xfId="18353" xr:uid="{00000000-0005-0000-0000-000022570000}"/>
    <cellStyle name="DJI-Zwischenzeile 2 4 2 3 3 2" xfId="25490" xr:uid="{00000000-0005-0000-0000-000023570000}"/>
    <cellStyle name="DJI-Zwischenzeile 2 4 2 3 3 2 2" xfId="39805" xr:uid="{00000000-0005-0000-0000-000024570000}"/>
    <cellStyle name="DJI-Zwischenzeile 2 4 2 3 3 3" xfId="32668" xr:uid="{00000000-0005-0000-0000-000025570000}"/>
    <cellStyle name="DJI-Zwischenzeile 2 4 2 3 4" xfId="19879" xr:uid="{00000000-0005-0000-0000-000026570000}"/>
    <cellStyle name="DJI-Zwischenzeile 2 4 2 3 4 2" xfId="27016" xr:uid="{00000000-0005-0000-0000-000027570000}"/>
    <cellStyle name="DJI-Zwischenzeile 2 4 2 3 4 2 2" xfId="41331" xr:uid="{00000000-0005-0000-0000-000028570000}"/>
    <cellStyle name="DJI-Zwischenzeile 2 4 2 3 4 3" xfId="34194" xr:uid="{00000000-0005-0000-0000-000029570000}"/>
    <cellStyle name="DJI-Zwischenzeile 2 4 2 3 5" xfId="21094" xr:uid="{00000000-0005-0000-0000-00002A570000}"/>
    <cellStyle name="DJI-Zwischenzeile 2 4 2 3 5 2" xfId="35409" xr:uid="{00000000-0005-0000-0000-00002B570000}"/>
    <cellStyle name="DJI-Zwischenzeile 2 4 2 3 6" xfId="28231" xr:uid="{00000000-0005-0000-0000-00002C570000}"/>
    <cellStyle name="DJI-Zwischenzeile 2 4 2 4" xfId="19731" xr:uid="{00000000-0005-0000-0000-00002D570000}"/>
    <cellStyle name="DJI-Zwischenzeile 2 4 2 4 2" xfId="26868" xr:uid="{00000000-0005-0000-0000-00002E570000}"/>
    <cellStyle name="DJI-Zwischenzeile 2 4 2 4 2 2" xfId="41183" xr:uid="{00000000-0005-0000-0000-00002F570000}"/>
    <cellStyle name="DJI-Zwischenzeile 2 4 2 4 3" xfId="34046" xr:uid="{00000000-0005-0000-0000-000030570000}"/>
    <cellStyle name="DJI-Zwischenzeile 2 5" xfId="1295" xr:uid="{00000000-0005-0000-0000-000031570000}"/>
    <cellStyle name="DJI-Zwischenzeile 2 5 2" xfId="12594" xr:uid="{00000000-0005-0000-0000-000032570000}"/>
    <cellStyle name="DJI-Zwischenzeile 2 5 2 2" xfId="14717" xr:uid="{00000000-0005-0000-0000-000033570000}"/>
    <cellStyle name="DJI-Zwischenzeile 2 5 2 2 2" xfId="17080" xr:uid="{00000000-0005-0000-0000-000034570000}"/>
    <cellStyle name="DJI-Zwischenzeile 2 5 2 2 2 2" xfId="31395" xr:uid="{00000000-0005-0000-0000-000035570000}"/>
    <cellStyle name="DJI-Zwischenzeile 2 5 2 2 3" xfId="19434" xr:uid="{00000000-0005-0000-0000-000036570000}"/>
    <cellStyle name="DJI-Zwischenzeile 2 5 2 2 3 2" xfId="26571" xr:uid="{00000000-0005-0000-0000-000037570000}"/>
    <cellStyle name="DJI-Zwischenzeile 2 5 2 2 3 2 2" xfId="40886" xr:uid="{00000000-0005-0000-0000-000038570000}"/>
    <cellStyle name="DJI-Zwischenzeile 2 5 2 2 3 3" xfId="33749" xr:uid="{00000000-0005-0000-0000-000039570000}"/>
    <cellStyle name="DJI-Zwischenzeile 2 5 2 2 4" xfId="29059" xr:uid="{00000000-0005-0000-0000-00003A570000}"/>
    <cellStyle name="DJI-Zwischenzeile 2 5 2 3" xfId="14030" xr:uid="{00000000-0005-0000-0000-00003B570000}"/>
    <cellStyle name="DJI-Zwischenzeile 2 5 2 3 2" xfId="16399" xr:uid="{00000000-0005-0000-0000-00003C570000}"/>
    <cellStyle name="DJI-Zwischenzeile 2 5 2 3 2 2" xfId="23558" xr:uid="{00000000-0005-0000-0000-00003D570000}"/>
    <cellStyle name="DJI-Zwischenzeile 2 5 2 3 2 2 2" xfId="37873" xr:uid="{00000000-0005-0000-0000-00003E570000}"/>
    <cellStyle name="DJI-Zwischenzeile 2 5 2 3 2 3" xfId="30714" xr:uid="{00000000-0005-0000-0000-00003F570000}"/>
    <cellStyle name="DJI-Zwischenzeile 2 5 2 3 3" xfId="18753" xr:uid="{00000000-0005-0000-0000-000040570000}"/>
    <cellStyle name="DJI-Zwischenzeile 2 5 2 3 3 2" xfId="25890" xr:uid="{00000000-0005-0000-0000-000041570000}"/>
    <cellStyle name="DJI-Zwischenzeile 2 5 2 3 3 2 2" xfId="40205" xr:uid="{00000000-0005-0000-0000-000042570000}"/>
    <cellStyle name="DJI-Zwischenzeile 2 5 2 3 3 3" xfId="33068" xr:uid="{00000000-0005-0000-0000-000043570000}"/>
    <cellStyle name="DJI-Zwischenzeile 2 5 2 3 4" xfId="20114" xr:uid="{00000000-0005-0000-0000-000044570000}"/>
    <cellStyle name="DJI-Zwischenzeile 2 5 2 3 4 2" xfId="27251" xr:uid="{00000000-0005-0000-0000-000045570000}"/>
    <cellStyle name="DJI-Zwischenzeile 2 5 2 3 4 2 2" xfId="41566" xr:uid="{00000000-0005-0000-0000-000046570000}"/>
    <cellStyle name="DJI-Zwischenzeile 2 5 2 3 4 3" xfId="34429" xr:uid="{00000000-0005-0000-0000-000047570000}"/>
    <cellStyle name="DJI-Zwischenzeile 2 5 2 3 5" xfId="21329" xr:uid="{00000000-0005-0000-0000-000048570000}"/>
    <cellStyle name="DJI-Zwischenzeile 2 5 2 3 5 2" xfId="35644" xr:uid="{00000000-0005-0000-0000-000049570000}"/>
    <cellStyle name="DJI-Zwischenzeile 2 5 2 3 6" xfId="28466" xr:uid="{00000000-0005-0000-0000-00004A570000}"/>
    <cellStyle name="DJI-Zwischenzeile 2 5 2 4" xfId="19732" xr:uid="{00000000-0005-0000-0000-00004B570000}"/>
    <cellStyle name="DJI-Zwischenzeile 2 5 2 4 2" xfId="26869" xr:uid="{00000000-0005-0000-0000-00004C570000}"/>
    <cellStyle name="DJI-Zwischenzeile 2 5 2 4 2 2" xfId="41184" xr:uid="{00000000-0005-0000-0000-00004D570000}"/>
    <cellStyle name="DJI-Zwischenzeile 2 5 2 4 3" xfId="34047" xr:uid="{00000000-0005-0000-0000-00004E570000}"/>
    <cellStyle name="DJI-Zwischenzeile 2 6" xfId="12590" xr:uid="{00000000-0005-0000-0000-00004F570000}"/>
    <cellStyle name="DJI-Zwischenzeile 2 6 2" xfId="14713" xr:uid="{00000000-0005-0000-0000-000050570000}"/>
    <cellStyle name="DJI-Zwischenzeile 2 6 2 2" xfId="17076" xr:uid="{00000000-0005-0000-0000-000051570000}"/>
    <cellStyle name="DJI-Zwischenzeile 2 6 2 2 2" xfId="31391" xr:uid="{00000000-0005-0000-0000-000052570000}"/>
    <cellStyle name="DJI-Zwischenzeile 2 6 2 3" xfId="19430" xr:uid="{00000000-0005-0000-0000-000053570000}"/>
    <cellStyle name="DJI-Zwischenzeile 2 6 2 3 2" xfId="26567" xr:uid="{00000000-0005-0000-0000-000054570000}"/>
    <cellStyle name="DJI-Zwischenzeile 2 6 2 3 2 2" xfId="40882" xr:uid="{00000000-0005-0000-0000-000055570000}"/>
    <cellStyle name="DJI-Zwischenzeile 2 6 2 3 3" xfId="33745" xr:uid="{00000000-0005-0000-0000-000056570000}"/>
    <cellStyle name="DJI-Zwischenzeile 2 6 2 4" xfId="29055" xr:uid="{00000000-0005-0000-0000-000057570000}"/>
    <cellStyle name="DJI-Zwischenzeile 2 6 3" xfId="14541" xr:uid="{00000000-0005-0000-0000-000058570000}"/>
    <cellStyle name="DJI-Zwischenzeile 2 6 3 2" xfId="16910" xr:uid="{00000000-0005-0000-0000-000059570000}"/>
    <cellStyle name="DJI-Zwischenzeile 2 6 3 2 2" xfId="24069" xr:uid="{00000000-0005-0000-0000-00005A570000}"/>
    <cellStyle name="DJI-Zwischenzeile 2 6 3 2 2 2" xfId="38384" xr:uid="{00000000-0005-0000-0000-00005B570000}"/>
    <cellStyle name="DJI-Zwischenzeile 2 6 3 2 3" xfId="31225" xr:uid="{00000000-0005-0000-0000-00005C570000}"/>
    <cellStyle name="DJI-Zwischenzeile 2 6 3 3" xfId="19264" xr:uid="{00000000-0005-0000-0000-00005D570000}"/>
    <cellStyle name="DJI-Zwischenzeile 2 6 3 3 2" xfId="26401" xr:uid="{00000000-0005-0000-0000-00005E570000}"/>
    <cellStyle name="DJI-Zwischenzeile 2 6 3 3 2 2" xfId="40716" xr:uid="{00000000-0005-0000-0000-00005F570000}"/>
    <cellStyle name="DJI-Zwischenzeile 2 6 3 3 3" xfId="33579" xr:uid="{00000000-0005-0000-0000-000060570000}"/>
    <cellStyle name="DJI-Zwischenzeile 2 6 3 4" xfId="20562" xr:uid="{00000000-0005-0000-0000-000061570000}"/>
    <cellStyle name="DJI-Zwischenzeile 2 6 3 4 2" xfId="27699" xr:uid="{00000000-0005-0000-0000-000062570000}"/>
    <cellStyle name="DJI-Zwischenzeile 2 6 3 4 2 2" xfId="42014" xr:uid="{00000000-0005-0000-0000-000063570000}"/>
    <cellStyle name="DJI-Zwischenzeile 2 6 3 4 3" xfId="34877" xr:uid="{00000000-0005-0000-0000-000064570000}"/>
    <cellStyle name="DJI-Zwischenzeile 2 6 3 5" xfId="21777" xr:uid="{00000000-0005-0000-0000-000065570000}"/>
    <cellStyle name="DJI-Zwischenzeile 2 6 3 5 2" xfId="36092" xr:uid="{00000000-0005-0000-0000-000066570000}"/>
    <cellStyle name="DJI-Zwischenzeile 2 6 3 6" xfId="28914" xr:uid="{00000000-0005-0000-0000-000067570000}"/>
    <cellStyle name="DJI-Zwischenzeile 2 6 4" xfId="19728" xr:uid="{00000000-0005-0000-0000-000068570000}"/>
    <cellStyle name="DJI-Zwischenzeile 2 6 4 2" xfId="26865" xr:uid="{00000000-0005-0000-0000-000069570000}"/>
    <cellStyle name="DJI-Zwischenzeile 2 6 4 2 2" xfId="41180" xr:uid="{00000000-0005-0000-0000-00006A570000}"/>
    <cellStyle name="DJI-Zwischenzeile 2 6 4 3" xfId="34043" xr:uid="{00000000-0005-0000-0000-00006B570000}"/>
    <cellStyle name="DJI-Zwischenzeile 3" xfId="1296" xr:uid="{00000000-0005-0000-0000-00006C570000}"/>
    <cellStyle name="DJI-Zwischenzeile 3 2" xfId="12595" xr:uid="{00000000-0005-0000-0000-00006D570000}"/>
    <cellStyle name="DJI-Zwischenzeile 3 2 2" xfId="14718" xr:uid="{00000000-0005-0000-0000-00006E570000}"/>
    <cellStyle name="DJI-Zwischenzeile 3 2 2 2" xfId="17081" xr:uid="{00000000-0005-0000-0000-00006F570000}"/>
    <cellStyle name="DJI-Zwischenzeile 3 2 2 2 2" xfId="31396" xr:uid="{00000000-0005-0000-0000-000070570000}"/>
    <cellStyle name="DJI-Zwischenzeile 3 2 2 3" xfId="19435" xr:uid="{00000000-0005-0000-0000-000071570000}"/>
    <cellStyle name="DJI-Zwischenzeile 3 2 2 3 2" xfId="26572" xr:uid="{00000000-0005-0000-0000-000072570000}"/>
    <cellStyle name="DJI-Zwischenzeile 3 2 2 3 2 2" xfId="40887" xr:uid="{00000000-0005-0000-0000-000073570000}"/>
    <cellStyle name="DJI-Zwischenzeile 3 2 2 3 3" xfId="33750" xr:uid="{00000000-0005-0000-0000-000074570000}"/>
    <cellStyle name="DJI-Zwischenzeile 3 2 2 4" xfId="29060" xr:uid="{00000000-0005-0000-0000-000075570000}"/>
    <cellStyle name="DJI-Zwischenzeile 3 2 3" xfId="13631" xr:uid="{00000000-0005-0000-0000-000076570000}"/>
    <cellStyle name="DJI-Zwischenzeile 3 2 3 2" xfId="16000" xr:uid="{00000000-0005-0000-0000-000077570000}"/>
    <cellStyle name="DJI-Zwischenzeile 3 2 3 2 2" xfId="23159" xr:uid="{00000000-0005-0000-0000-000078570000}"/>
    <cellStyle name="DJI-Zwischenzeile 3 2 3 2 2 2" xfId="37474" xr:uid="{00000000-0005-0000-0000-000079570000}"/>
    <cellStyle name="DJI-Zwischenzeile 3 2 3 2 3" xfId="30315" xr:uid="{00000000-0005-0000-0000-00007A570000}"/>
    <cellStyle name="DJI-Zwischenzeile 3 2 3 3" xfId="18354" xr:uid="{00000000-0005-0000-0000-00007B570000}"/>
    <cellStyle name="DJI-Zwischenzeile 3 2 3 3 2" xfId="25491" xr:uid="{00000000-0005-0000-0000-00007C570000}"/>
    <cellStyle name="DJI-Zwischenzeile 3 2 3 3 2 2" xfId="39806" xr:uid="{00000000-0005-0000-0000-00007D570000}"/>
    <cellStyle name="DJI-Zwischenzeile 3 2 3 3 3" xfId="32669" xr:uid="{00000000-0005-0000-0000-00007E570000}"/>
    <cellStyle name="DJI-Zwischenzeile 3 2 3 4" xfId="19880" xr:uid="{00000000-0005-0000-0000-00007F570000}"/>
    <cellStyle name="DJI-Zwischenzeile 3 2 3 4 2" xfId="27017" xr:uid="{00000000-0005-0000-0000-000080570000}"/>
    <cellStyle name="DJI-Zwischenzeile 3 2 3 4 2 2" xfId="41332" xr:uid="{00000000-0005-0000-0000-000081570000}"/>
    <cellStyle name="DJI-Zwischenzeile 3 2 3 4 3" xfId="34195" xr:uid="{00000000-0005-0000-0000-000082570000}"/>
    <cellStyle name="DJI-Zwischenzeile 3 2 3 5" xfId="21095" xr:uid="{00000000-0005-0000-0000-000083570000}"/>
    <cellStyle name="DJI-Zwischenzeile 3 2 3 5 2" xfId="35410" xr:uid="{00000000-0005-0000-0000-000084570000}"/>
    <cellStyle name="DJI-Zwischenzeile 3 2 3 6" xfId="28232" xr:uid="{00000000-0005-0000-0000-000085570000}"/>
    <cellStyle name="DJI-Zwischenzeile 3 2 4" xfId="19733" xr:uid="{00000000-0005-0000-0000-000086570000}"/>
    <cellStyle name="DJI-Zwischenzeile 3 2 4 2" xfId="26870" xr:uid="{00000000-0005-0000-0000-000087570000}"/>
    <cellStyle name="DJI-Zwischenzeile 3 2 4 2 2" xfId="41185" xr:uid="{00000000-0005-0000-0000-000088570000}"/>
    <cellStyle name="DJI-Zwischenzeile 3 2 4 3" xfId="34048" xr:uid="{00000000-0005-0000-0000-000089570000}"/>
    <cellStyle name="DJI-Zwischenzeile 4" xfId="1297" xr:uid="{00000000-0005-0000-0000-00008A570000}"/>
    <cellStyle name="DJI-Zwischenzeile 4 2" xfId="12596" xr:uid="{00000000-0005-0000-0000-00008B570000}"/>
    <cellStyle name="DJI-Zwischenzeile 4 2 2" xfId="14719" xr:uid="{00000000-0005-0000-0000-00008C570000}"/>
    <cellStyle name="DJI-Zwischenzeile 4 2 2 2" xfId="17082" xr:uid="{00000000-0005-0000-0000-00008D570000}"/>
    <cellStyle name="DJI-Zwischenzeile 4 2 2 2 2" xfId="31397" xr:uid="{00000000-0005-0000-0000-00008E570000}"/>
    <cellStyle name="DJI-Zwischenzeile 4 2 2 3" xfId="19436" xr:uid="{00000000-0005-0000-0000-00008F570000}"/>
    <cellStyle name="DJI-Zwischenzeile 4 2 2 3 2" xfId="26573" xr:uid="{00000000-0005-0000-0000-000090570000}"/>
    <cellStyle name="DJI-Zwischenzeile 4 2 2 3 2 2" xfId="40888" xr:uid="{00000000-0005-0000-0000-000091570000}"/>
    <cellStyle name="DJI-Zwischenzeile 4 2 2 3 3" xfId="33751" xr:uid="{00000000-0005-0000-0000-000092570000}"/>
    <cellStyle name="DJI-Zwischenzeile 4 2 2 4" xfId="29061" xr:uid="{00000000-0005-0000-0000-000093570000}"/>
    <cellStyle name="DJI-Zwischenzeile 4 2 3" xfId="13387" xr:uid="{00000000-0005-0000-0000-000094570000}"/>
    <cellStyle name="DJI-Zwischenzeile 4 2 3 2" xfId="15756" xr:uid="{00000000-0005-0000-0000-000095570000}"/>
    <cellStyle name="DJI-Zwischenzeile 4 2 3 2 2" xfId="22915" xr:uid="{00000000-0005-0000-0000-000096570000}"/>
    <cellStyle name="DJI-Zwischenzeile 4 2 3 2 2 2" xfId="37230" xr:uid="{00000000-0005-0000-0000-000097570000}"/>
    <cellStyle name="DJI-Zwischenzeile 4 2 3 2 3" xfId="30071" xr:uid="{00000000-0005-0000-0000-000098570000}"/>
    <cellStyle name="DJI-Zwischenzeile 4 2 3 3" xfId="18110" xr:uid="{00000000-0005-0000-0000-000099570000}"/>
    <cellStyle name="DJI-Zwischenzeile 4 2 3 3 2" xfId="25247" xr:uid="{00000000-0005-0000-0000-00009A570000}"/>
    <cellStyle name="DJI-Zwischenzeile 4 2 3 3 2 2" xfId="39562" xr:uid="{00000000-0005-0000-0000-00009B570000}"/>
    <cellStyle name="DJI-Zwischenzeile 4 2 3 3 3" xfId="32425" xr:uid="{00000000-0005-0000-0000-00009C570000}"/>
    <cellStyle name="DJI-Zwischenzeile 4 2 3 4" xfId="19814" xr:uid="{00000000-0005-0000-0000-00009D570000}"/>
    <cellStyle name="DJI-Zwischenzeile 4 2 3 4 2" xfId="26951" xr:uid="{00000000-0005-0000-0000-00009E570000}"/>
    <cellStyle name="DJI-Zwischenzeile 4 2 3 4 2 2" xfId="41266" xr:uid="{00000000-0005-0000-0000-00009F570000}"/>
    <cellStyle name="DJI-Zwischenzeile 4 2 3 4 3" xfId="34129" xr:uid="{00000000-0005-0000-0000-0000A0570000}"/>
    <cellStyle name="DJI-Zwischenzeile 4 2 3 5" xfId="21029" xr:uid="{00000000-0005-0000-0000-0000A1570000}"/>
    <cellStyle name="DJI-Zwischenzeile 4 2 3 5 2" xfId="35344" xr:uid="{00000000-0005-0000-0000-0000A2570000}"/>
    <cellStyle name="DJI-Zwischenzeile 4 2 3 6" xfId="28166" xr:uid="{00000000-0005-0000-0000-0000A3570000}"/>
    <cellStyle name="DJI-Zwischenzeile 4 2 4" xfId="19734" xr:uid="{00000000-0005-0000-0000-0000A4570000}"/>
    <cellStyle name="DJI-Zwischenzeile 4 2 4 2" xfId="26871" xr:uid="{00000000-0005-0000-0000-0000A5570000}"/>
    <cellStyle name="DJI-Zwischenzeile 4 2 4 2 2" xfId="41186" xr:uid="{00000000-0005-0000-0000-0000A6570000}"/>
    <cellStyle name="DJI-Zwischenzeile 4 2 4 3" xfId="34049" xr:uid="{00000000-0005-0000-0000-0000A7570000}"/>
    <cellStyle name="DJI-Zwischenzeile 5" xfId="1298" xr:uid="{00000000-0005-0000-0000-0000A8570000}"/>
    <cellStyle name="DJI-Zwischenzeile 5 2" xfId="12597" xr:uid="{00000000-0005-0000-0000-0000A9570000}"/>
    <cellStyle name="DJI-Zwischenzeile 5 2 2" xfId="14720" xr:uid="{00000000-0005-0000-0000-0000AA570000}"/>
    <cellStyle name="DJI-Zwischenzeile 5 2 2 2" xfId="17083" xr:uid="{00000000-0005-0000-0000-0000AB570000}"/>
    <cellStyle name="DJI-Zwischenzeile 5 2 2 2 2" xfId="31398" xr:uid="{00000000-0005-0000-0000-0000AC570000}"/>
    <cellStyle name="DJI-Zwischenzeile 5 2 2 3" xfId="19437" xr:uid="{00000000-0005-0000-0000-0000AD570000}"/>
    <cellStyle name="DJI-Zwischenzeile 5 2 2 3 2" xfId="26574" xr:uid="{00000000-0005-0000-0000-0000AE570000}"/>
    <cellStyle name="DJI-Zwischenzeile 5 2 2 3 2 2" xfId="40889" xr:uid="{00000000-0005-0000-0000-0000AF570000}"/>
    <cellStyle name="DJI-Zwischenzeile 5 2 2 3 3" xfId="33752" xr:uid="{00000000-0005-0000-0000-0000B0570000}"/>
    <cellStyle name="DJI-Zwischenzeile 5 2 2 4" xfId="29062" xr:uid="{00000000-0005-0000-0000-0000B1570000}"/>
    <cellStyle name="DJI-Zwischenzeile 5 2 3" xfId="13632" xr:uid="{00000000-0005-0000-0000-0000B2570000}"/>
    <cellStyle name="DJI-Zwischenzeile 5 2 3 2" xfId="16001" xr:uid="{00000000-0005-0000-0000-0000B3570000}"/>
    <cellStyle name="DJI-Zwischenzeile 5 2 3 2 2" xfId="23160" xr:uid="{00000000-0005-0000-0000-0000B4570000}"/>
    <cellStyle name="DJI-Zwischenzeile 5 2 3 2 2 2" xfId="37475" xr:uid="{00000000-0005-0000-0000-0000B5570000}"/>
    <cellStyle name="DJI-Zwischenzeile 5 2 3 2 3" xfId="30316" xr:uid="{00000000-0005-0000-0000-0000B6570000}"/>
    <cellStyle name="DJI-Zwischenzeile 5 2 3 3" xfId="18355" xr:uid="{00000000-0005-0000-0000-0000B7570000}"/>
    <cellStyle name="DJI-Zwischenzeile 5 2 3 3 2" xfId="25492" xr:uid="{00000000-0005-0000-0000-0000B8570000}"/>
    <cellStyle name="DJI-Zwischenzeile 5 2 3 3 2 2" xfId="39807" xr:uid="{00000000-0005-0000-0000-0000B9570000}"/>
    <cellStyle name="DJI-Zwischenzeile 5 2 3 3 3" xfId="32670" xr:uid="{00000000-0005-0000-0000-0000BA570000}"/>
    <cellStyle name="DJI-Zwischenzeile 5 2 3 4" xfId="19881" xr:uid="{00000000-0005-0000-0000-0000BB570000}"/>
    <cellStyle name="DJI-Zwischenzeile 5 2 3 4 2" xfId="27018" xr:uid="{00000000-0005-0000-0000-0000BC570000}"/>
    <cellStyle name="DJI-Zwischenzeile 5 2 3 4 2 2" xfId="41333" xr:uid="{00000000-0005-0000-0000-0000BD570000}"/>
    <cellStyle name="DJI-Zwischenzeile 5 2 3 4 3" xfId="34196" xr:uid="{00000000-0005-0000-0000-0000BE570000}"/>
    <cellStyle name="DJI-Zwischenzeile 5 2 3 5" xfId="21096" xr:uid="{00000000-0005-0000-0000-0000BF570000}"/>
    <cellStyle name="DJI-Zwischenzeile 5 2 3 5 2" xfId="35411" xr:uid="{00000000-0005-0000-0000-0000C0570000}"/>
    <cellStyle name="DJI-Zwischenzeile 5 2 3 6" xfId="28233" xr:uid="{00000000-0005-0000-0000-0000C1570000}"/>
    <cellStyle name="DJI-Zwischenzeile 5 2 4" xfId="19735" xr:uid="{00000000-0005-0000-0000-0000C2570000}"/>
    <cellStyle name="DJI-Zwischenzeile 5 2 4 2" xfId="26872" xr:uid="{00000000-0005-0000-0000-0000C3570000}"/>
    <cellStyle name="DJI-Zwischenzeile 5 2 4 2 2" xfId="41187" xr:uid="{00000000-0005-0000-0000-0000C4570000}"/>
    <cellStyle name="DJI-Zwischenzeile 5 2 4 3" xfId="34050" xr:uid="{00000000-0005-0000-0000-0000C5570000}"/>
    <cellStyle name="DJI-Zwischenzeile 6" xfId="1299" xr:uid="{00000000-0005-0000-0000-0000C6570000}"/>
    <cellStyle name="DJI-Zwischenzeile 6 2" xfId="12598" xr:uid="{00000000-0005-0000-0000-0000C7570000}"/>
    <cellStyle name="DJI-Zwischenzeile 6 2 2" xfId="14721" xr:uid="{00000000-0005-0000-0000-0000C8570000}"/>
    <cellStyle name="DJI-Zwischenzeile 6 2 2 2" xfId="17084" xr:uid="{00000000-0005-0000-0000-0000C9570000}"/>
    <cellStyle name="DJI-Zwischenzeile 6 2 2 2 2" xfId="31399" xr:uid="{00000000-0005-0000-0000-0000CA570000}"/>
    <cellStyle name="DJI-Zwischenzeile 6 2 2 3" xfId="19438" xr:uid="{00000000-0005-0000-0000-0000CB570000}"/>
    <cellStyle name="DJI-Zwischenzeile 6 2 2 3 2" xfId="26575" xr:uid="{00000000-0005-0000-0000-0000CC570000}"/>
    <cellStyle name="DJI-Zwischenzeile 6 2 2 3 2 2" xfId="40890" xr:uid="{00000000-0005-0000-0000-0000CD570000}"/>
    <cellStyle name="DJI-Zwischenzeile 6 2 2 3 3" xfId="33753" xr:uid="{00000000-0005-0000-0000-0000CE570000}"/>
    <cellStyle name="DJI-Zwischenzeile 6 2 2 4" xfId="29063" xr:uid="{00000000-0005-0000-0000-0000CF570000}"/>
    <cellStyle name="DJI-Zwischenzeile 6 2 3" xfId="13734" xr:uid="{00000000-0005-0000-0000-0000D0570000}"/>
    <cellStyle name="DJI-Zwischenzeile 6 2 3 2" xfId="16103" xr:uid="{00000000-0005-0000-0000-0000D1570000}"/>
    <cellStyle name="DJI-Zwischenzeile 6 2 3 2 2" xfId="23262" xr:uid="{00000000-0005-0000-0000-0000D2570000}"/>
    <cellStyle name="DJI-Zwischenzeile 6 2 3 2 2 2" xfId="37577" xr:uid="{00000000-0005-0000-0000-0000D3570000}"/>
    <cellStyle name="DJI-Zwischenzeile 6 2 3 2 3" xfId="30418" xr:uid="{00000000-0005-0000-0000-0000D4570000}"/>
    <cellStyle name="DJI-Zwischenzeile 6 2 3 3" xfId="18457" xr:uid="{00000000-0005-0000-0000-0000D5570000}"/>
    <cellStyle name="DJI-Zwischenzeile 6 2 3 3 2" xfId="25594" xr:uid="{00000000-0005-0000-0000-0000D6570000}"/>
    <cellStyle name="DJI-Zwischenzeile 6 2 3 3 2 2" xfId="39909" xr:uid="{00000000-0005-0000-0000-0000D7570000}"/>
    <cellStyle name="DJI-Zwischenzeile 6 2 3 3 3" xfId="32772" xr:uid="{00000000-0005-0000-0000-0000D8570000}"/>
    <cellStyle name="DJI-Zwischenzeile 6 2 3 4" xfId="19983" xr:uid="{00000000-0005-0000-0000-0000D9570000}"/>
    <cellStyle name="DJI-Zwischenzeile 6 2 3 4 2" xfId="27120" xr:uid="{00000000-0005-0000-0000-0000DA570000}"/>
    <cellStyle name="DJI-Zwischenzeile 6 2 3 4 2 2" xfId="41435" xr:uid="{00000000-0005-0000-0000-0000DB570000}"/>
    <cellStyle name="DJI-Zwischenzeile 6 2 3 4 3" xfId="34298" xr:uid="{00000000-0005-0000-0000-0000DC570000}"/>
    <cellStyle name="DJI-Zwischenzeile 6 2 3 5" xfId="21198" xr:uid="{00000000-0005-0000-0000-0000DD570000}"/>
    <cellStyle name="DJI-Zwischenzeile 6 2 3 5 2" xfId="35513" xr:uid="{00000000-0005-0000-0000-0000DE570000}"/>
    <cellStyle name="DJI-Zwischenzeile 6 2 3 6" xfId="28335" xr:uid="{00000000-0005-0000-0000-0000DF570000}"/>
    <cellStyle name="DJI-Zwischenzeile 6 2 4" xfId="19736" xr:uid="{00000000-0005-0000-0000-0000E0570000}"/>
    <cellStyle name="DJI-Zwischenzeile 6 2 4 2" xfId="26873" xr:uid="{00000000-0005-0000-0000-0000E1570000}"/>
    <cellStyle name="DJI-Zwischenzeile 6 2 4 2 2" xfId="41188" xr:uid="{00000000-0005-0000-0000-0000E2570000}"/>
    <cellStyle name="DJI-Zwischenzeile 6 2 4 3" xfId="34051" xr:uid="{00000000-0005-0000-0000-0000E3570000}"/>
    <cellStyle name="DJI-Zwischenzeile 7" xfId="12589" xr:uid="{00000000-0005-0000-0000-0000E4570000}"/>
    <cellStyle name="DJI-Zwischenzeile 7 2" xfId="14712" xr:uid="{00000000-0005-0000-0000-0000E5570000}"/>
    <cellStyle name="DJI-Zwischenzeile 7 2 2" xfId="17075" xr:uid="{00000000-0005-0000-0000-0000E6570000}"/>
    <cellStyle name="DJI-Zwischenzeile 7 2 2 2" xfId="31390" xr:uid="{00000000-0005-0000-0000-0000E7570000}"/>
    <cellStyle name="DJI-Zwischenzeile 7 2 3" xfId="19429" xr:uid="{00000000-0005-0000-0000-0000E8570000}"/>
    <cellStyle name="DJI-Zwischenzeile 7 2 3 2" xfId="26566" xr:uid="{00000000-0005-0000-0000-0000E9570000}"/>
    <cellStyle name="DJI-Zwischenzeile 7 2 3 2 2" xfId="40881" xr:uid="{00000000-0005-0000-0000-0000EA570000}"/>
    <cellStyle name="DJI-Zwischenzeile 7 2 3 3" xfId="33744" xr:uid="{00000000-0005-0000-0000-0000EB570000}"/>
    <cellStyle name="DJI-Zwischenzeile 7 2 4" xfId="29054" xr:uid="{00000000-0005-0000-0000-0000EC570000}"/>
    <cellStyle name="DJI-Zwischenzeile 7 3" xfId="13629" xr:uid="{00000000-0005-0000-0000-0000ED570000}"/>
    <cellStyle name="DJI-Zwischenzeile 7 3 2" xfId="15998" xr:uid="{00000000-0005-0000-0000-0000EE570000}"/>
    <cellStyle name="DJI-Zwischenzeile 7 3 2 2" xfId="23157" xr:uid="{00000000-0005-0000-0000-0000EF570000}"/>
    <cellStyle name="DJI-Zwischenzeile 7 3 2 2 2" xfId="37472" xr:uid="{00000000-0005-0000-0000-0000F0570000}"/>
    <cellStyle name="DJI-Zwischenzeile 7 3 2 3" xfId="30313" xr:uid="{00000000-0005-0000-0000-0000F1570000}"/>
    <cellStyle name="DJI-Zwischenzeile 7 3 3" xfId="18352" xr:uid="{00000000-0005-0000-0000-0000F2570000}"/>
    <cellStyle name="DJI-Zwischenzeile 7 3 3 2" xfId="25489" xr:uid="{00000000-0005-0000-0000-0000F3570000}"/>
    <cellStyle name="DJI-Zwischenzeile 7 3 3 2 2" xfId="39804" xr:uid="{00000000-0005-0000-0000-0000F4570000}"/>
    <cellStyle name="DJI-Zwischenzeile 7 3 3 3" xfId="32667" xr:uid="{00000000-0005-0000-0000-0000F5570000}"/>
    <cellStyle name="DJI-Zwischenzeile 7 3 4" xfId="19878" xr:uid="{00000000-0005-0000-0000-0000F6570000}"/>
    <cellStyle name="DJI-Zwischenzeile 7 3 4 2" xfId="27015" xr:uid="{00000000-0005-0000-0000-0000F7570000}"/>
    <cellStyle name="DJI-Zwischenzeile 7 3 4 2 2" xfId="41330" xr:uid="{00000000-0005-0000-0000-0000F8570000}"/>
    <cellStyle name="DJI-Zwischenzeile 7 3 4 3" xfId="34193" xr:uid="{00000000-0005-0000-0000-0000F9570000}"/>
    <cellStyle name="DJI-Zwischenzeile 7 3 5" xfId="21093" xr:uid="{00000000-0005-0000-0000-0000FA570000}"/>
    <cellStyle name="DJI-Zwischenzeile 7 3 5 2" xfId="35408" xr:uid="{00000000-0005-0000-0000-0000FB570000}"/>
    <cellStyle name="DJI-Zwischenzeile 7 3 6" xfId="28230" xr:uid="{00000000-0005-0000-0000-0000FC570000}"/>
    <cellStyle name="DJI-Zwischenzeile 7 4" xfId="19727" xr:uid="{00000000-0005-0000-0000-0000FD570000}"/>
    <cellStyle name="DJI-Zwischenzeile 7 4 2" xfId="26864" xr:uid="{00000000-0005-0000-0000-0000FE570000}"/>
    <cellStyle name="DJI-Zwischenzeile 7 4 2 2" xfId="41179" xr:uid="{00000000-0005-0000-0000-0000FF570000}"/>
    <cellStyle name="DJI-Zwischenzeile 7 4 3" xfId="34042" xr:uid="{00000000-0005-0000-0000-000000580000}"/>
    <cellStyle name="Eingabe 2" xfId="261" xr:uid="{00000000-0005-0000-0000-000001580000}"/>
    <cellStyle name="Eingabe 2 10" xfId="2955" xr:uid="{00000000-0005-0000-0000-000002580000}"/>
    <cellStyle name="Eingabe 2 10 2" xfId="11751" xr:uid="{00000000-0005-0000-0000-000003580000}"/>
    <cellStyle name="Eingabe 2 10 3" xfId="11415" xr:uid="{00000000-0005-0000-0000-000004580000}"/>
    <cellStyle name="Eingabe 2 11" xfId="1300" xr:uid="{00000000-0005-0000-0000-000005580000}"/>
    <cellStyle name="Eingabe 2 12" xfId="8865" xr:uid="{00000000-0005-0000-0000-000006580000}"/>
    <cellStyle name="Eingabe 2 13" xfId="10742" xr:uid="{00000000-0005-0000-0000-000007580000}"/>
    <cellStyle name="Eingabe 2 13 2" xfId="14429" xr:uid="{00000000-0005-0000-0000-000008580000}"/>
    <cellStyle name="Eingabe 2 13 2 2" xfId="14961" xr:uid="{00000000-0005-0000-0000-000009580000}"/>
    <cellStyle name="Eingabe 2 13 2 2 2" xfId="17318" xr:uid="{00000000-0005-0000-0000-00000A580000}"/>
    <cellStyle name="Eingabe 2 13 2 2 2 2" xfId="24455" xr:uid="{00000000-0005-0000-0000-00000B580000}"/>
    <cellStyle name="Eingabe 2 13 2 2 2 2 2" xfId="38770" xr:uid="{00000000-0005-0000-0000-00000C580000}"/>
    <cellStyle name="Eingabe 2 13 2 2 2 3" xfId="31633" xr:uid="{00000000-0005-0000-0000-00000D580000}"/>
    <cellStyle name="Eingabe 2 13 2 2 3" xfId="19672" xr:uid="{00000000-0005-0000-0000-00000E580000}"/>
    <cellStyle name="Eingabe 2 13 2 2 3 2" xfId="26809" xr:uid="{00000000-0005-0000-0000-00000F580000}"/>
    <cellStyle name="Eingabe 2 13 2 2 3 2 2" xfId="41124" xr:uid="{00000000-0005-0000-0000-000010580000}"/>
    <cellStyle name="Eingabe 2 13 2 2 3 3" xfId="33987" xr:uid="{00000000-0005-0000-0000-000011580000}"/>
    <cellStyle name="Eingabe 2 13 2 2 4" xfId="20948" xr:uid="{00000000-0005-0000-0000-000012580000}"/>
    <cellStyle name="Eingabe 2 13 2 2 4 2" xfId="28085" xr:uid="{00000000-0005-0000-0000-000013580000}"/>
    <cellStyle name="Eingabe 2 13 2 2 4 2 2" xfId="42400" xr:uid="{00000000-0005-0000-0000-000014580000}"/>
    <cellStyle name="Eingabe 2 13 2 2 4 3" xfId="35263" xr:uid="{00000000-0005-0000-0000-000015580000}"/>
    <cellStyle name="Eingabe 2 13 2 2 5" xfId="22124" xr:uid="{00000000-0005-0000-0000-000016580000}"/>
    <cellStyle name="Eingabe 2 13 2 2 5 2" xfId="36439" xr:uid="{00000000-0005-0000-0000-000017580000}"/>
    <cellStyle name="Eingabe 2 13 2 2 6" xfId="29280" xr:uid="{00000000-0005-0000-0000-000018580000}"/>
    <cellStyle name="Eingabe 2 13 2 3" xfId="16798" xr:uid="{00000000-0005-0000-0000-000019580000}"/>
    <cellStyle name="Eingabe 2 13 2 3 2" xfId="23957" xr:uid="{00000000-0005-0000-0000-00001A580000}"/>
    <cellStyle name="Eingabe 2 13 2 3 2 2" xfId="38272" xr:uid="{00000000-0005-0000-0000-00001B580000}"/>
    <cellStyle name="Eingabe 2 13 2 3 3" xfId="31113" xr:uid="{00000000-0005-0000-0000-00001C580000}"/>
    <cellStyle name="Eingabe 2 13 2 4" xfId="19152" xr:uid="{00000000-0005-0000-0000-00001D580000}"/>
    <cellStyle name="Eingabe 2 13 2 4 2" xfId="26289" xr:uid="{00000000-0005-0000-0000-00001E580000}"/>
    <cellStyle name="Eingabe 2 13 2 4 2 2" xfId="40604" xr:uid="{00000000-0005-0000-0000-00001F580000}"/>
    <cellStyle name="Eingabe 2 13 2 4 3" xfId="33467" xr:uid="{00000000-0005-0000-0000-000020580000}"/>
    <cellStyle name="Eingabe 2 14" xfId="13439" xr:uid="{00000000-0005-0000-0000-000021580000}"/>
    <cellStyle name="Eingabe 2 14 2" xfId="14370" xr:uid="{00000000-0005-0000-0000-000022580000}"/>
    <cellStyle name="Eingabe 2 14 2 2" xfId="16739" xr:uid="{00000000-0005-0000-0000-000023580000}"/>
    <cellStyle name="Eingabe 2 14 2 2 2" xfId="23898" xr:uid="{00000000-0005-0000-0000-000024580000}"/>
    <cellStyle name="Eingabe 2 14 2 2 2 2" xfId="38213" xr:uid="{00000000-0005-0000-0000-000025580000}"/>
    <cellStyle name="Eingabe 2 14 2 2 3" xfId="31054" xr:uid="{00000000-0005-0000-0000-000026580000}"/>
    <cellStyle name="Eingabe 2 14 2 3" xfId="19093" xr:uid="{00000000-0005-0000-0000-000027580000}"/>
    <cellStyle name="Eingabe 2 14 2 3 2" xfId="26230" xr:uid="{00000000-0005-0000-0000-000028580000}"/>
    <cellStyle name="Eingabe 2 14 2 3 2 2" xfId="40545" xr:uid="{00000000-0005-0000-0000-000029580000}"/>
    <cellStyle name="Eingabe 2 14 2 3 3" xfId="33408" xr:uid="{00000000-0005-0000-0000-00002A580000}"/>
    <cellStyle name="Eingabe 2 14 2 4" xfId="20426" xr:uid="{00000000-0005-0000-0000-00002B580000}"/>
    <cellStyle name="Eingabe 2 14 2 4 2" xfId="27563" xr:uid="{00000000-0005-0000-0000-00002C580000}"/>
    <cellStyle name="Eingabe 2 14 2 4 2 2" xfId="41878" xr:uid="{00000000-0005-0000-0000-00002D580000}"/>
    <cellStyle name="Eingabe 2 14 2 4 3" xfId="34741" xr:uid="{00000000-0005-0000-0000-00002E580000}"/>
    <cellStyle name="Eingabe 2 14 2 5" xfId="21641" xr:uid="{00000000-0005-0000-0000-00002F580000}"/>
    <cellStyle name="Eingabe 2 14 2 5 2" xfId="35956" xr:uid="{00000000-0005-0000-0000-000030580000}"/>
    <cellStyle name="Eingabe 2 14 2 6" xfId="28778" xr:uid="{00000000-0005-0000-0000-000031580000}"/>
    <cellStyle name="Eingabe 2 14 3" xfId="15808" xr:uid="{00000000-0005-0000-0000-000032580000}"/>
    <cellStyle name="Eingabe 2 14 3 2" xfId="22967" xr:uid="{00000000-0005-0000-0000-000033580000}"/>
    <cellStyle name="Eingabe 2 14 3 2 2" xfId="37282" xr:uid="{00000000-0005-0000-0000-000034580000}"/>
    <cellStyle name="Eingabe 2 14 3 3" xfId="30123" xr:uid="{00000000-0005-0000-0000-000035580000}"/>
    <cellStyle name="Eingabe 2 14 4" xfId="18162" xr:uid="{00000000-0005-0000-0000-000036580000}"/>
    <cellStyle name="Eingabe 2 14 4 2" xfId="25299" xr:uid="{00000000-0005-0000-0000-000037580000}"/>
    <cellStyle name="Eingabe 2 14 4 2 2" xfId="39614" xr:uid="{00000000-0005-0000-0000-000038580000}"/>
    <cellStyle name="Eingabe 2 14 4 3" xfId="32477" xr:uid="{00000000-0005-0000-0000-000039580000}"/>
    <cellStyle name="Eingabe 2 2" xfId="1301" xr:uid="{00000000-0005-0000-0000-00003A580000}"/>
    <cellStyle name="Eingabe 2 2 2" xfId="1302" xr:uid="{00000000-0005-0000-0000-00003B580000}"/>
    <cellStyle name="Eingabe 2 2 2 2" xfId="1303" xr:uid="{00000000-0005-0000-0000-00003C580000}"/>
    <cellStyle name="Eingabe 2 2 2 2 2" xfId="13441" xr:uid="{00000000-0005-0000-0000-00003D580000}"/>
    <cellStyle name="Eingabe 2 2 2 2 2 2" xfId="14096" xr:uid="{00000000-0005-0000-0000-00003E580000}"/>
    <cellStyle name="Eingabe 2 2 2 2 2 2 2" xfId="16465" xr:uid="{00000000-0005-0000-0000-00003F580000}"/>
    <cellStyle name="Eingabe 2 2 2 2 2 2 2 2" xfId="23624" xr:uid="{00000000-0005-0000-0000-000040580000}"/>
    <cellStyle name="Eingabe 2 2 2 2 2 2 2 2 2" xfId="37939" xr:uid="{00000000-0005-0000-0000-000041580000}"/>
    <cellStyle name="Eingabe 2 2 2 2 2 2 2 3" xfId="30780" xr:uid="{00000000-0005-0000-0000-000042580000}"/>
    <cellStyle name="Eingabe 2 2 2 2 2 2 3" xfId="18819" xr:uid="{00000000-0005-0000-0000-000043580000}"/>
    <cellStyle name="Eingabe 2 2 2 2 2 2 3 2" xfId="25956" xr:uid="{00000000-0005-0000-0000-000044580000}"/>
    <cellStyle name="Eingabe 2 2 2 2 2 2 3 2 2" xfId="40271" xr:uid="{00000000-0005-0000-0000-000045580000}"/>
    <cellStyle name="Eingabe 2 2 2 2 2 2 3 3" xfId="33134" xr:uid="{00000000-0005-0000-0000-000046580000}"/>
    <cellStyle name="Eingabe 2 2 2 2 2 2 4" xfId="20156" xr:uid="{00000000-0005-0000-0000-000047580000}"/>
    <cellStyle name="Eingabe 2 2 2 2 2 2 4 2" xfId="27293" xr:uid="{00000000-0005-0000-0000-000048580000}"/>
    <cellStyle name="Eingabe 2 2 2 2 2 2 4 2 2" xfId="41608" xr:uid="{00000000-0005-0000-0000-000049580000}"/>
    <cellStyle name="Eingabe 2 2 2 2 2 2 4 3" xfId="34471" xr:uid="{00000000-0005-0000-0000-00004A580000}"/>
    <cellStyle name="Eingabe 2 2 2 2 2 2 5" xfId="21371" xr:uid="{00000000-0005-0000-0000-00004B580000}"/>
    <cellStyle name="Eingabe 2 2 2 2 2 2 5 2" xfId="35686" xr:uid="{00000000-0005-0000-0000-00004C580000}"/>
    <cellStyle name="Eingabe 2 2 2 2 2 2 6" xfId="28508" xr:uid="{00000000-0005-0000-0000-00004D580000}"/>
    <cellStyle name="Eingabe 2 2 2 2 2 3" xfId="15810" xr:uid="{00000000-0005-0000-0000-00004E580000}"/>
    <cellStyle name="Eingabe 2 2 2 2 2 3 2" xfId="22969" xr:uid="{00000000-0005-0000-0000-00004F580000}"/>
    <cellStyle name="Eingabe 2 2 2 2 2 3 2 2" xfId="37284" xr:uid="{00000000-0005-0000-0000-000050580000}"/>
    <cellStyle name="Eingabe 2 2 2 2 2 3 3" xfId="30125" xr:uid="{00000000-0005-0000-0000-000051580000}"/>
    <cellStyle name="Eingabe 2 2 2 2 2 4" xfId="18164" xr:uid="{00000000-0005-0000-0000-000052580000}"/>
    <cellStyle name="Eingabe 2 2 2 2 2 4 2" xfId="25301" xr:uid="{00000000-0005-0000-0000-000053580000}"/>
    <cellStyle name="Eingabe 2 2 2 2 2 4 2 2" xfId="39616" xr:uid="{00000000-0005-0000-0000-000054580000}"/>
    <cellStyle name="Eingabe 2 2 2 2 2 4 3" xfId="32479" xr:uid="{00000000-0005-0000-0000-000055580000}"/>
    <cellStyle name="Eingabe 2 2 2 3" xfId="1304" xr:uid="{00000000-0005-0000-0000-000056580000}"/>
    <cellStyle name="Eingabe 2 2 2 3 2" xfId="13442" xr:uid="{00000000-0005-0000-0000-000057580000}"/>
    <cellStyle name="Eingabe 2 2 2 3 2 2" xfId="14176" xr:uid="{00000000-0005-0000-0000-000058580000}"/>
    <cellStyle name="Eingabe 2 2 2 3 2 2 2" xfId="16545" xr:uid="{00000000-0005-0000-0000-000059580000}"/>
    <cellStyle name="Eingabe 2 2 2 3 2 2 2 2" xfId="23704" xr:uid="{00000000-0005-0000-0000-00005A580000}"/>
    <cellStyle name="Eingabe 2 2 2 3 2 2 2 2 2" xfId="38019" xr:uid="{00000000-0005-0000-0000-00005B580000}"/>
    <cellStyle name="Eingabe 2 2 2 3 2 2 2 3" xfId="30860" xr:uid="{00000000-0005-0000-0000-00005C580000}"/>
    <cellStyle name="Eingabe 2 2 2 3 2 2 3" xfId="18899" xr:uid="{00000000-0005-0000-0000-00005D580000}"/>
    <cellStyle name="Eingabe 2 2 2 3 2 2 3 2" xfId="26036" xr:uid="{00000000-0005-0000-0000-00005E580000}"/>
    <cellStyle name="Eingabe 2 2 2 3 2 2 3 2 2" xfId="40351" xr:uid="{00000000-0005-0000-0000-00005F580000}"/>
    <cellStyle name="Eingabe 2 2 2 3 2 2 3 3" xfId="33214" xr:uid="{00000000-0005-0000-0000-000060580000}"/>
    <cellStyle name="Eingabe 2 2 2 3 2 2 4" xfId="20233" xr:uid="{00000000-0005-0000-0000-000061580000}"/>
    <cellStyle name="Eingabe 2 2 2 3 2 2 4 2" xfId="27370" xr:uid="{00000000-0005-0000-0000-000062580000}"/>
    <cellStyle name="Eingabe 2 2 2 3 2 2 4 2 2" xfId="41685" xr:uid="{00000000-0005-0000-0000-000063580000}"/>
    <cellStyle name="Eingabe 2 2 2 3 2 2 4 3" xfId="34548" xr:uid="{00000000-0005-0000-0000-000064580000}"/>
    <cellStyle name="Eingabe 2 2 2 3 2 2 5" xfId="21448" xr:uid="{00000000-0005-0000-0000-000065580000}"/>
    <cellStyle name="Eingabe 2 2 2 3 2 2 5 2" xfId="35763" xr:uid="{00000000-0005-0000-0000-000066580000}"/>
    <cellStyle name="Eingabe 2 2 2 3 2 2 6" xfId="28585" xr:uid="{00000000-0005-0000-0000-000067580000}"/>
    <cellStyle name="Eingabe 2 2 2 3 2 3" xfId="15811" xr:uid="{00000000-0005-0000-0000-000068580000}"/>
    <cellStyle name="Eingabe 2 2 2 3 2 3 2" xfId="22970" xr:uid="{00000000-0005-0000-0000-000069580000}"/>
    <cellStyle name="Eingabe 2 2 2 3 2 3 2 2" xfId="37285" xr:uid="{00000000-0005-0000-0000-00006A580000}"/>
    <cellStyle name="Eingabe 2 2 2 3 2 3 3" xfId="30126" xr:uid="{00000000-0005-0000-0000-00006B580000}"/>
    <cellStyle name="Eingabe 2 2 2 3 2 4" xfId="18165" xr:uid="{00000000-0005-0000-0000-00006C580000}"/>
    <cellStyle name="Eingabe 2 2 2 3 2 4 2" xfId="25302" xr:uid="{00000000-0005-0000-0000-00006D580000}"/>
    <cellStyle name="Eingabe 2 2 2 3 2 4 2 2" xfId="39617" xr:uid="{00000000-0005-0000-0000-00006E580000}"/>
    <cellStyle name="Eingabe 2 2 2 3 2 4 3" xfId="32480" xr:uid="{00000000-0005-0000-0000-00006F580000}"/>
    <cellStyle name="Eingabe 2 2 2 4" xfId="1305" xr:uid="{00000000-0005-0000-0000-000070580000}"/>
    <cellStyle name="Eingabe 2 2 2 4 2" xfId="13443" xr:uid="{00000000-0005-0000-0000-000071580000}"/>
    <cellStyle name="Eingabe 2 2 2 4 2 2" xfId="13772" xr:uid="{00000000-0005-0000-0000-000072580000}"/>
    <cellStyle name="Eingabe 2 2 2 4 2 2 2" xfId="16141" xr:uid="{00000000-0005-0000-0000-000073580000}"/>
    <cellStyle name="Eingabe 2 2 2 4 2 2 2 2" xfId="23300" xr:uid="{00000000-0005-0000-0000-000074580000}"/>
    <cellStyle name="Eingabe 2 2 2 4 2 2 2 2 2" xfId="37615" xr:uid="{00000000-0005-0000-0000-000075580000}"/>
    <cellStyle name="Eingabe 2 2 2 4 2 2 2 3" xfId="30456" xr:uid="{00000000-0005-0000-0000-000076580000}"/>
    <cellStyle name="Eingabe 2 2 2 4 2 2 3" xfId="18495" xr:uid="{00000000-0005-0000-0000-000077580000}"/>
    <cellStyle name="Eingabe 2 2 2 4 2 2 3 2" xfId="25632" xr:uid="{00000000-0005-0000-0000-000078580000}"/>
    <cellStyle name="Eingabe 2 2 2 4 2 2 3 2 2" xfId="39947" xr:uid="{00000000-0005-0000-0000-000079580000}"/>
    <cellStyle name="Eingabe 2 2 2 4 2 2 3 3" xfId="32810" xr:uid="{00000000-0005-0000-0000-00007A580000}"/>
    <cellStyle name="Eingabe 2 2 2 4 2 2 4" xfId="20020" xr:uid="{00000000-0005-0000-0000-00007B580000}"/>
    <cellStyle name="Eingabe 2 2 2 4 2 2 4 2" xfId="27157" xr:uid="{00000000-0005-0000-0000-00007C580000}"/>
    <cellStyle name="Eingabe 2 2 2 4 2 2 4 2 2" xfId="41472" xr:uid="{00000000-0005-0000-0000-00007D580000}"/>
    <cellStyle name="Eingabe 2 2 2 4 2 2 4 3" xfId="34335" xr:uid="{00000000-0005-0000-0000-00007E580000}"/>
    <cellStyle name="Eingabe 2 2 2 4 2 2 5" xfId="21235" xr:uid="{00000000-0005-0000-0000-00007F580000}"/>
    <cellStyle name="Eingabe 2 2 2 4 2 2 5 2" xfId="35550" xr:uid="{00000000-0005-0000-0000-000080580000}"/>
    <cellStyle name="Eingabe 2 2 2 4 2 2 6" xfId="28372" xr:uid="{00000000-0005-0000-0000-000081580000}"/>
    <cellStyle name="Eingabe 2 2 2 4 2 3" xfId="15812" xr:uid="{00000000-0005-0000-0000-000082580000}"/>
    <cellStyle name="Eingabe 2 2 2 4 2 3 2" xfId="22971" xr:uid="{00000000-0005-0000-0000-000083580000}"/>
    <cellStyle name="Eingabe 2 2 2 4 2 3 2 2" xfId="37286" xr:uid="{00000000-0005-0000-0000-000084580000}"/>
    <cellStyle name="Eingabe 2 2 2 4 2 3 3" xfId="30127" xr:uid="{00000000-0005-0000-0000-000085580000}"/>
    <cellStyle name="Eingabe 2 2 2 4 2 4" xfId="18166" xr:uid="{00000000-0005-0000-0000-000086580000}"/>
    <cellStyle name="Eingabe 2 2 2 4 2 4 2" xfId="25303" xr:uid="{00000000-0005-0000-0000-000087580000}"/>
    <cellStyle name="Eingabe 2 2 2 4 2 4 2 2" xfId="39618" xr:uid="{00000000-0005-0000-0000-000088580000}"/>
    <cellStyle name="Eingabe 2 2 2 4 2 4 3" xfId="32481" xr:uid="{00000000-0005-0000-0000-000089580000}"/>
    <cellStyle name="Eingabe 2 2 2 5" xfId="1306" xr:uid="{00000000-0005-0000-0000-00008A580000}"/>
    <cellStyle name="Eingabe 2 2 2 5 2" xfId="13444" xr:uid="{00000000-0005-0000-0000-00008B580000}"/>
    <cellStyle name="Eingabe 2 2 2 5 2 2" xfId="14627" xr:uid="{00000000-0005-0000-0000-00008C580000}"/>
    <cellStyle name="Eingabe 2 2 2 5 2 2 2" xfId="16990" xr:uid="{00000000-0005-0000-0000-00008D580000}"/>
    <cellStyle name="Eingabe 2 2 2 5 2 2 2 2" xfId="24149" xr:uid="{00000000-0005-0000-0000-00008E580000}"/>
    <cellStyle name="Eingabe 2 2 2 5 2 2 2 2 2" xfId="38464" xr:uid="{00000000-0005-0000-0000-00008F580000}"/>
    <cellStyle name="Eingabe 2 2 2 5 2 2 2 3" xfId="31305" xr:uid="{00000000-0005-0000-0000-000090580000}"/>
    <cellStyle name="Eingabe 2 2 2 5 2 2 3" xfId="19344" xr:uid="{00000000-0005-0000-0000-000091580000}"/>
    <cellStyle name="Eingabe 2 2 2 5 2 2 3 2" xfId="26481" xr:uid="{00000000-0005-0000-0000-000092580000}"/>
    <cellStyle name="Eingabe 2 2 2 5 2 2 3 2 2" xfId="40796" xr:uid="{00000000-0005-0000-0000-000093580000}"/>
    <cellStyle name="Eingabe 2 2 2 5 2 2 3 3" xfId="33659" xr:uid="{00000000-0005-0000-0000-000094580000}"/>
    <cellStyle name="Eingabe 2 2 2 5 2 2 4" xfId="20642" xr:uid="{00000000-0005-0000-0000-000095580000}"/>
    <cellStyle name="Eingabe 2 2 2 5 2 2 4 2" xfId="27779" xr:uid="{00000000-0005-0000-0000-000096580000}"/>
    <cellStyle name="Eingabe 2 2 2 5 2 2 4 2 2" xfId="42094" xr:uid="{00000000-0005-0000-0000-000097580000}"/>
    <cellStyle name="Eingabe 2 2 2 5 2 2 4 3" xfId="34957" xr:uid="{00000000-0005-0000-0000-000098580000}"/>
    <cellStyle name="Eingabe 2 2 2 5 2 2 5" xfId="21857" xr:uid="{00000000-0005-0000-0000-000099580000}"/>
    <cellStyle name="Eingabe 2 2 2 5 2 2 5 2" xfId="36172" xr:uid="{00000000-0005-0000-0000-00009A580000}"/>
    <cellStyle name="Eingabe 2 2 2 5 2 2 6" xfId="28994" xr:uid="{00000000-0005-0000-0000-00009B580000}"/>
    <cellStyle name="Eingabe 2 2 2 5 2 3" xfId="15813" xr:uid="{00000000-0005-0000-0000-00009C580000}"/>
    <cellStyle name="Eingabe 2 2 2 5 2 3 2" xfId="22972" xr:uid="{00000000-0005-0000-0000-00009D580000}"/>
    <cellStyle name="Eingabe 2 2 2 5 2 3 2 2" xfId="37287" xr:uid="{00000000-0005-0000-0000-00009E580000}"/>
    <cellStyle name="Eingabe 2 2 2 5 2 3 3" xfId="30128" xr:uid="{00000000-0005-0000-0000-00009F580000}"/>
    <cellStyle name="Eingabe 2 2 2 5 2 4" xfId="18167" xr:uid="{00000000-0005-0000-0000-0000A0580000}"/>
    <cellStyle name="Eingabe 2 2 2 5 2 4 2" xfId="25304" xr:uid="{00000000-0005-0000-0000-0000A1580000}"/>
    <cellStyle name="Eingabe 2 2 2 5 2 4 2 2" xfId="39619" xr:uid="{00000000-0005-0000-0000-0000A2580000}"/>
    <cellStyle name="Eingabe 2 2 2 5 2 4 3" xfId="32482" xr:uid="{00000000-0005-0000-0000-0000A3580000}"/>
    <cellStyle name="Eingabe 2 2 2 6" xfId="11032" xr:uid="{00000000-0005-0000-0000-0000A4580000}"/>
    <cellStyle name="Eingabe 2 2 2 6 2" xfId="14449" xr:uid="{00000000-0005-0000-0000-0000A5580000}"/>
    <cellStyle name="Eingabe 2 2 2 6 2 2" xfId="14974" xr:uid="{00000000-0005-0000-0000-0000A6580000}"/>
    <cellStyle name="Eingabe 2 2 2 6 2 2 2" xfId="17331" xr:uid="{00000000-0005-0000-0000-0000A7580000}"/>
    <cellStyle name="Eingabe 2 2 2 6 2 2 2 2" xfId="24468" xr:uid="{00000000-0005-0000-0000-0000A8580000}"/>
    <cellStyle name="Eingabe 2 2 2 6 2 2 2 2 2" xfId="38783" xr:uid="{00000000-0005-0000-0000-0000A9580000}"/>
    <cellStyle name="Eingabe 2 2 2 6 2 2 2 3" xfId="31646" xr:uid="{00000000-0005-0000-0000-0000AA580000}"/>
    <cellStyle name="Eingabe 2 2 2 6 2 2 3" xfId="19685" xr:uid="{00000000-0005-0000-0000-0000AB580000}"/>
    <cellStyle name="Eingabe 2 2 2 6 2 2 3 2" xfId="26822" xr:uid="{00000000-0005-0000-0000-0000AC580000}"/>
    <cellStyle name="Eingabe 2 2 2 6 2 2 3 2 2" xfId="41137" xr:uid="{00000000-0005-0000-0000-0000AD580000}"/>
    <cellStyle name="Eingabe 2 2 2 6 2 2 3 3" xfId="34000" xr:uid="{00000000-0005-0000-0000-0000AE580000}"/>
    <cellStyle name="Eingabe 2 2 2 6 2 2 4" xfId="20961" xr:uid="{00000000-0005-0000-0000-0000AF580000}"/>
    <cellStyle name="Eingabe 2 2 2 6 2 2 4 2" xfId="28098" xr:uid="{00000000-0005-0000-0000-0000B0580000}"/>
    <cellStyle name="Eingabe 2 2 2 6 2 2 4 2 2" xfId="42413" xr:uid="{00000000-0005-0000-0000-0000B1580000}"/>
    <cellStyle name="Eingabe 2 2 2 6 2 2 4 3" xfId="35276" xr:uid="{00000000-0005-0000-0000-0000B2580000}"/>
    <cellStyle name="Eingabe 2 2 2 6 2 2 5" xfId="22137" xr:uid="{00000000-0005-0000-0000-0000B3580000}"/>
    <cellStyle name="Eingabe 2 2 2 6 2 2 5 2" xfId="36452" xr:uid="{00000000-0005-0000-0000-0000B4580000}"/>
    <cellStyle name="Eingabe 2 2 2 6 2 2 6" xfId="29293" xr:uid="{00000000-0005-0000-0000-0000B5580000}"/>
    <cellStyle name="Eingabe 2 2 2 6 2 3" xfId="16818" xr:uid="{00000000-0005-0000-0000-0000B6580000}"/>
    <cellStyle name="Eingabe 2 2 2 6 2 3 2" xfId="23977" xr:uid="{00000000-0005-0000-0000-0000B7580000}"/>
    <cellStyle name="Eingabe 2 2 2 6 2 3 2 2" xfId="38292" xr:uid="{00000000-0005-0000-0000-0000B8580000}"/>
    <cellStyle name="Eingabe 2 2 2 6 2 3 3" xfId="31133" xr:uid="{00000000-0005-0000-0000-0000B9580000}"/>
    <cellStyle name="Eingabe 2 2 2 6 2 4" xfId="19172" xr:uid="{00000000-0005-0000-0000-0000BA580000}"/>
    <cellStyle name="Eingabe 2 2 2 6 2 4 2" xfId="26309" xr:uid="{00000000-0005-0000-0000-0000BB580000}"/>
    <cellStyle name="Eingabe 2 2 2 6 2 4 2 2" xfId="40624" xr:uid="{00000000-0005-0000-0000-0000BC580000}"/>
    <cellStyle name="Eingabe 2 2 2 6 2 4 3" xfId="33487" xr:uid="{00000000-0005-0000-0000-0000BD580000}"/>
    <cellStyle name="Eingabe 2 2 2 7" xfId="13440" xr:uid="{00000000-0005-0000-0000-0000BE580000}"/>
    <cellStyle name="Eingabe 2 2 2 7 2" xfId="14300" xr:uid="{00000000-0005-0000-0000-0000BF580000}"/>
    <cellStyle name="Eingabe 2 2 2 7 2 2" xfId="16669" xr:uid="{00000000-0005-0000-0000-0000C0580000}"/>
    <cellStyle name="Eingabe 2 2 2 7 2 2 2" xfId="23828" xr:uid="{00000000-0005-0000-0000-0000C1580000}"/>
    <cellStyle name="Eingabe 2 2 2 7 2 2 2 2" xfId="38143" xr:uid="{00000000-0005-0000-0000-0000C2580000}"/>
    <cellStyle name="Eingabe 2 2 2 7 2 2 3" xfId="30984" xr:uid="{00000000-0005-0000-0000-0000C3580000}"/>
    <cellStyle name="Eingabe 2 2 2 7 2 3" xfId="19023" xr:uid="{00000000-0005-0000-0000-0000C4580000}"/>
    <cellStyle name="Eingabe 2 2 2 7 2 3 2" xfId="26160" xr:uid="{00000000-0005-0000-0000-0000C5580000}"/>
    <cellStyle name="Eingabe 2 2 2 7 2 3 2 2" xfId="40475" xr:uid="{00000000-0005-0000-0000-0000C6580000}"/>
    <cellStyle name="Eingabe 2 2 2 7 2 3 3" xfId="33338" xr:uid="{00000000-0005-0000-0000-0000C7580000}"/>
    <cellStyle name="Eingabe 2 2 2 7 2 4" xfId="20356" xr:uid="{00000000-0005-0000-0000-0000C8580000}"/>
    <cellStyle name="Eingabe 2 2 2 7 2 4 2" xfId="27493" xr:uid="{00000000-0005-0000-0000-0000C9580000}"/>
    <cellStyle name="Eingabe 2 2 2 7 2 4 2 2" xfId="41808" xr:uid="{00000000-0005-0000-0000-0000CA580000}"/>
    <cellStyle name="Eingabe 2 2 2 7 2 4 3" xfId="34671" xr:uid="{00000000-0005-0000-0000-0000CB580000}"/>
    <cellStyle name="Eingabe 2 2 2 7 2 5" xfId="21571" xr:uid="{00000000-0005-0000-0000-0000CC580000}"/>
    <cellStyle name="Eingabe 2 2 2 7 2 5 2" xfId="35886" xr:uid="{00000000-0005-0000-0000-0000CD580000}"/>
    <cellStyle name="Eingabe 2 2 2 7 2 6" xfId="28708" xr:uid="{00000000-0005-0000-0000-0000CE580000}"/>
    <cellStyle name="Eingabe 2 2 2 7 3" xfId="15809" xr:uid="{00000000-0005-0000-0000-0000CF580000}"/>
    <cellStyle name="Eingabe 2 2 2 7 3 2" xfId="22968" xr:uid="{00000000-0005-0000-0000-0000D0580000}"/>
    <cellStyle name="Eingabe 2 2 2 7 3 2 2" xfId="37283" xr:uid="{00000000-0005-0000-0000-0000D1580000}"/>
    <cellStyle name="Eingabe 2 2 2 7 3 3" xfId="30124" xr:uid="{00000000-0005-0000-0000-0000D2580000}"/>
    <cellStyle name="Eingabe 2 2 2 7 4" xfId="18163" xr:uid="{00000000-0005-0000-0000-0000D3580000}"/>
    <cellStyle name="Eingabe 2 2 2 7 4 2" xfId="25300" xr:uid="{00000000-0005-0000-0000-0000D4580000}"/>
    <cellStyle name="Eingabe 2 2 2 7 4 2 2" xfId="39615" xr:uid="{00000000-0005-0000-0000-0000D5580000}"/>
    <cellStyle name="Eingabe 2 2 2 7 4 3" xfId="32478" xr:uid="{00000000-0005-0000-0000-0000D6580000}"/>
    <cellStyle name="Eingabe 2 2 3" xfId="1307" xr:uid="{00000000-0005-0000-0000-0000D7580000}"/>
    <cellStyle name="Eingabe 2 2 3 2" xfId="13445" xr:uid="{00000000-0005-0000-0000-0000D8580000}"/>
    <cellStyle name="Eingabe 2 2 3 2 2" xfId="14240" xr:uid="{00000000-0005-0000-0000-0000D9580000}"/>
    <cellStyle name="Eingabe 2 2 3 2 2 2" xfId="16609" xr:uid="{00000000-0005-0000-0000-0000DA580000}"/>
    <cellStyle name="Eingabe 2 2 3 2 2 2 2" xfId="23768" xr:uid="{00000000-0005-0000-0000-0000DB580000}"/>
    <cellStyle name="Eingabe 2 2 3 2 2 2 2 2" xfId="38083" xr:uid="{00000000-0005-0000-0000-0000DC580000}"/>
    <cellStyle name="Eingabe 2 2 3 2 2 2 3" xfId="30924" xr:uid="{00000000-0005-0000-0000-0000DD580000}"/>
    <cellStyle name="Eingabe 2 2 3 2 2 3" xfId="18963" xr:uid="{00000000-0005-0000-0000-0000DE580000}"/>
    <cellStyle name="Eingabe 2 2 3 2 2 3 2" xfId="26100" xr:uid="{00000000-0005-0000-0000-0000DF580000}"/>
    <cellStyle name="Eingabe 2 2 3 2 2 3 2 2" xfId="40415" xr:uid="{00000000-0005-0000-0000-0000E0580000}"/>
    <cellStyle name="Eingabe 2 2 3 2 2 3 3" xfId="33278" xr:uid="{00000000-0005-0000-0000-0000E1580000}"/>
    <cellStyle name="Eingabe 2 2 3 2 2 4" xfId="20296" xr:uid="{00000000-0005-0000-0000-0000E2580000}"/>
    <cellStyle name="Eingabe 2 2 3 2 2 4 2" xfId="27433" xr:uid="{00000000-0005-0000-0000-0000E3580000}"/>
    <cellStyle name="Eingabe 2 2 3 2 2 4 2 2" xfId="41748" xr:uid="{00000000-0005-0000-0000-0000E4580000}"/>
    <cellStyle name="Eingabe 2 2 3 2 2 4 3" xfId="34611" xr:uid="{00000000-0005-0000-0000-0000E5580000}"/>
    <cellStyle name="Eingabe 2 2 3 2 2 5" xfId="21511" xr:uid="{00000000-0005-0000-0000-0000E6580000}"/>
    <cellStyle name="Eingabe 2 2 3 2 2 5 2" xfId="35826" xr:uid="{00000000-0005-0000-0000-0000E7580000}"/>
    <cellStyle name="Eingabe 2 2 3 2 2 6" xfId="28648" xr:uid="{00000000-0005-0000-0000-0000E8580000}"/>
    <cellStyle name="Eingabe 2 2 3 2 3" xfId="15814" xr:uid="{00000000-0005-0000-0000-0000E9580000}"/>
    <cellStyle name="Eingabe 2 2 3 2 3 2" xfId="22973" xr:uid="{00000000-0005-0000-0000-0000EA580000}"/>
    <cellStyle name="Eingabe 2 2 3 2 3 2 2" xfId="37288" xr:uid="{00000000-0005-0000-0000-0000EB580000}"/>
    <cellStyle name="Eingabe 2 2 3 2 3 3" xfId="30129" xr:uid="{00000000-0005-0000-0000-0000EC580000}"/>
    <cellStyle name="Eingabe 2 2 3 2 4" xfId="18168" xr:uid="{00000000-0005-0000-0000-0000ED580000}"/>
    <cellStyle name="Eingabe 2 2 3 2 4 2" xfId="25305" xr:uid="{00000000-0005-0000-0000-0000EE580000}"/>
    <cellStyle name="Eingabe 2 2 3 2 4 2 2" xfId="39620" xr:uid="{00000000-0005-0000-0000-0000EF580000}"/>
    <cellStyle name="Eingabe 2 2 3 2 4 3" xfId="32483" xr:uid="{00000000-0005-0000-0000-0000F0580000}"/>
    <cellStyle name="Eingabe 2 2 4" xfId="1308" xr:uid="{00000000-0005-0000-0000-0000F1580000}"/>
    <cellStyle name="Eingabe 2 2 4 2" xfId="13446" xr:uid="{00000000-0005-0000-0000-0000F2580000}"/>
    <cellStyle name="Eingabe 2 2 4 2 2" xfId="14400" xr:uid="{00000000-0005-0000-0000-0000F3580000}"/>
    <cellStyle name="Eingabe 2 2 4 2 2 2" xfId="16769" xr:uid="{00000000-0005-0000-0000-0000F4580000}"/>
    <cellStyle name="Eingabe 2 2 4 2 2 2 2" xfId="23928" xr:uid="{00000000-0005-0000-0000-0000F5580000}"/>
    <cellStyle name="Eingabe 2 2 4 2 2 2 2 2" xfId="38243" xr:uid="{00000000-0005-0000-0000-0000F6580000}"/>
    <cellStyle name="Eingabe 2 2 4 2 2 2 3" xfId="31084" xr:uid="{00000000-0005-0000-0000-0000F7580000}"/>
    <cellStyle name="Eingabe 2 2 4 2 2 3" xfId="19123" xr:uid="{00000000-0005-0000-0000-0000F8580000}"/>
    <cellStyle name="Eingabe 2 2 4 2 2 3 2" xfId="26260" xr:uid="{00000000-0005-0000-0000-0000F9580000}"/>
    <cellStyle name="Eingabe 2 2 4 2 2 3 2 2" xfId="40575" xr:uid="{00000000-0005-0000-0000-0000FA580000}"/>
    <cellStyle name="Eingabe 2 2 4 2 2 3 3" xfId="33438" xr:uid="{00000000-0005-0000-0000-0000FB580000}"/>
    <cellStyle name="Eingabe 2 2 4 2 2 4" xfId="20456" xr:uid="{00000000-0005-0000-0000-0000FC580000}"/>
    <cellStyle name="Eingabe 2 2 4 2 2 4 2" xfId="27593" xr:uid="{00000000-0005-0000-0000-0000FD580000}"/>
    <cellStyle name="Eingabe 2 2 4 2 2 4 2 2" xfId="41908" xr:uid="{00000000-0005-0000-0000-0000FE580000}"/>
    <cellStyle name="Eingabe 2 2 4 2 2 4 3" xfId="34771" xr:uid="{00000000-0005-0000-0000-0000FF580000}"/>
    <cellStyle name="Eingabe 2 2 4 2 2 5" xfId="21671" xr:uid="{00000000-0005-0000-0000-000000590000}"/>
    <cellStyle name="Eingabe 2 2 4 2 2 5 2" xfId="35986" xr:uid="{00000000-0005-0000-0000-000001590000}"/>
    <cellStyle name="Eingabe 2 2 4 2 2 6" xfId="28808" xr:uid="{00000000-0005-0000-0000-000002590000}"/>
    <cellStyle name="Eingabe 2 2 4 2 3" xfId="15815" xr:uid="{00000000-0005-0000-0000-000003590000}"/>
    <cellStyle name="Eingabe 2 2 4 2 3 2" xfId="22974" xr:uid="{00000000-0005-0000-0000-000004590000}"/>
    <cellStyle name="Eingabe 2 2 4 2 3 2 2" xfId="37289" xr:uid="{00000000-0005-0000-0000-000005590000}"/>
    <cellStyle name="Eingabe 2 2 4 2 3 3" xfId="30130" xr:uid="{00000000-0005-0000-0000-000006590000}"/>
    <cellStyle name="Eingabe 2 2 4 2 4" xfId="18169" xr:uid="{00000000-0005-0000-0000-000007590000}"/>
    <cellStyle name="Eingabe 2 2 4 2 4 2" xfId="25306" xr:uid="{00000000-0005-0000-0000-000008590000}"/>
    <cellStyle name="Eingabe 2 2 4 2 4 2 2" xfId="39621" xr:uid="{00000000-0005-0000-0000-000009590000}"/>
    <cellStyle name="Eingabe 2 2 4 2 4 3" xfId="32484" xr:uid="{00000000-0005-0000-0000-00000A590000}"/>
    <cellStyle name="Eingabe 2 2 5" xfId="1309" xr:uid="{00000000-0005-0000-0000-00000B590000}"/>
    <cellStyle name="Eingabe 2 2 5 2" xfId="13447" xr:uid="{00000000-0005-0000-0000-00000C590000}"/>
    <cellStyle name="Eingabe 2 2 5 2 2" xfId="14371" xr:uid="{00000000-0005-0000-0000-00000D590000}"/>
    <cellStyle name="Eingabe 2 2 5 2 2 2" xfId="16740" xr:uid="{00000000-0005-0000-0000-00000E590000}"/>
    <cellStyle name="Eingabe 2 2 5 2 2 2 2" xfId="23899" xr:uid="{00000000-0005-0000-0000-00000F590000}"/>
    <cellStyle name="Eingabe 2 2 5 2 2 2 2 2" xfId="38214" xr:uid="{00000000-0005-0000-0000-000010590000}"/>
    <cellStyle name="Eingabe 2 2 5 2 2 2 3" xfId="31055" xr:uid="{00000000-0005-0000-0000-000011590000}"/>
    <cellStyle name="Eingabe 2 2 5 2 2 3" xfId="19094" xr:uid="{00000000-0005-0000-0000-000012590000}"/>
    <cellStyle name="Eingabe 2 2 5 2 2 3 2" xfId="26231" xr:uid="{00000000-0005-0000-0000-000013590000}"/>
    <cellStyle name="Eingabe 2 2 5 2 2 3 2 2" xfId="40546" xr:uid="{00000000-0005-0000-0000-000014590000}"/>
    <cellStyle name="Eingabe 2 2 5 2 2 3 3" xfId="33409" xr:uid="{00000000-0005-0000-0000-000015590000}"/>
    <cellStyle name="Eingabe 2 2 5 2 2 4" xfId="20427" xr:uid="{00000000-0005-0000-0000-000016590000}"/>
    <cellStyle name="Eingabe 2 2 5 2 2 4 2" xfId="27564" xr:uid="{00000000-0005-0000-0000-000017590000}"/>
    <cellStyle name="Eingabe 2 2 5 2 2 4 2 2" xfId="41879" xr:uid="{00000000-0005-0000-0000-000018590000}"/>
    <cellStyle name="Eingabe 2 2 5 2 2 4 3" xfId="34742" xr:uid="{00000000-0005-0000-0000-000019590000}"/>
    <cellStyle name="Eingabe 2 2 5 2 2 5" xfId="21642" xr:uid="{00000000-0005-0000-0000-00001A590000}"/>
    <cellStyle name="Eingabe 2 2 5 2 2 5 2" xfId="35957" xr:uid="{00000000-0005-0000-0000-00001B590000}"/>
    <cellStyle name="Eingabe 2 2 5 2 2 6" xfId="28779" xr:uid="{00000000-0005-0000-0000-00001C590000}"/>
    <cellStyle name="Eingabe 2 2 5 2 3" xfId="15816" xr:uid="{00000000-0005-0000-0000-00001D590000}"/>
    <cellStyle name="Eingabe 2 2 5 2 3 2" xfId="22975" xr:uid="{00000000-0005-0000-0000-00001E590000}"/>
    <cellStyle name="Eingabe 2 2 5 2 3 2 2" xfId="37290" xr:uid="{00000000-0005-0000-0000-00001F590000}"/>
    <cellStyle name="Eingabe 2 2 5 2 3 3" xfId="30131" xr:uid="{00000000-0005-0000-0000-000020590000}"/>
    <cellStyle name="Eingabe 2 2 5 2 4" xfId="18170" xr:uid="{00000000-0005-0000-0000-000021590000}"/>
    <cellStyle name="Eingabe 2 2 5 2 4 2" xfId="25307" xr:uid="{00000000-0005-0000-0000-000022590000}"/>
    <cellStyle name="Eingabe 2 2 5 2 4 2 2" xfId="39622" xr:uid="{00000000-0005-0000-0000-000023590000}"/>
    <cellStyle name="Eingabe 2 2 5 2 4 3" xfId="32485" xr:uid="{00000000-0005-0000-0000-000024590000}"/>
    <cellStyle name="Eingabe 2 2 6" xfId="1310" xr:uid="{00000000-0005-0000-0000-000025590000}"/>
    <cellStyle name="Eingabe 2 2 6 2" xfId="13448" xr:uid="{00000000-0005-0000-0000-000026590000}"/>
    <cellStyle name="Eingabe 2 2 6 2 2" xfId="13692" xr:uid="{00000000-0005-0000-0000-000027590000}"/>
    <cellStyle name="Eingabe 2 2 6 2 2 2" xfId="16061" xr:uid="{00000000-0005-0000-0000-000028590000}"/>
    <cellStyle name="Eingabe 2 2 6 2 2 2 2" xfId="23220" xr:uid="{00000000-0005-0000-0000-000029590000}"/>
    <cellStyle name="Eingabe 2 2 6 2 2 2 2 2" xfId="37535" xr:uid="{00000000-0005-0000-0000-00002A590000}"/>
    <cellStyle name="Eingabe 2 2 6 2 2 2 3" xfId="30376" xr:uid="{00000000-0005-0000-0000-00002B590000}"/>
    <cellStyle name="Eingabe 2 2 6 2 2 3" xfId="18415" xr:uid="{00000000-0005-0000-0000-00002C590000}"/>
    <cellStyle name="Eingabe 2 2 6 2 2 3 2" xfId="25552" xr:uid="{00000000-0005-0000-0000-00002D590000}"/>
    <cellStyle name="Eingabe 2 2 6 2 2 3 2 2" xfId="39867" xr:uid="{00000000-0005-0000-0000-00002E590000}"/>
    <cellStyle name="Eingabe 2 2 6 2 2 3 3" xfId="32730" xr:uid="{00000000-0005-0000-0000-00002F590000}"/>
    <cellStyle name="Eingabe 2 2 6 2 2 4" xfId="19941" xr:uid="{00000000-0005-0000-0000-000030590000}"/>
    <cellStyle name="Eingabe 2 2 6 2 2 4 2" xfId="27078" xr:uid="{00000000-0005-0000-0000-000031590000}"/>
    <cellStyle name="Eingabe 2 2 6 2 2 4 2 2" xfId="41393" xr:uid="{00000000-0005-0000-0000-000032590000}"/>
    <cellStyle name="Eingabe 2 2 6 2 2 4 3" xfId="34256" xr:uid="{00000000-0005-0000-0000-000033590000}"/>
    <cellStyle name="Eingabe 2 2 6 2 2 5" xfId="21156" xr:uid="{00000000-0005-0000-0000-000034590000}"/>
    <cellStyle name="Eingabe 2 2 6 2 2 5 2" xfId="35471" xr:uid="{00000000-0005-0000-0000-000035590000}"/>
    <cellStyle name="Eingabe 2 2 6 2 2 6" xfId="28293" xr:uid="{00000000-0005-0000-0000-000036590000}"/>
    <cellStyle name="Eingabe 2 2 6 2 3" xfId="15817" xr:uid="{00000000-0005-0000-0000-000037590000}"/>
    <cellStyle name="Eingabe 2 2 6 2 3 2" xfId="22976" xr:uid="{00000000-0005-0000-0000-000038590000}"/>
    <cellStyle name="Eingabe 2 2 6 2 3 2 2" xfId="37291" xr:uid="{00000000-0005-0000-0000-000039590000}"/>
    <cellStyle name="Eingabe 2 2 6 2 3 3" xfId="30132" xr:uid="{00000000-0005-0000-0000-00003A590000}"/>
    <cellStyle name="Eingabe 2 2 6 2 4" xfId="18171" xr:uid="{00000000-0005-0000-0000-00003B590000}"/>
    <cellStyle name="Eingabe 2 2 6 2 4 2" xfId="25308" xr:uid="{00000000-0005-0000-0000-00003C590000}"/>
    <cellStyle name="Eingabe 2 2 6 2 4 2 2" xfId="39623" xr:uid="{00000000-0005-0000-0000-00003D590000}"/>
    <cellStyle name="Eingabe 2 2 6 2 4 3" xfId="32486" xr:uid="{00000000-0005-0000-0000-00003E590000}"/>
    <cellStyle name="Eingabe 2 2 7" xfId="1311" xr:uid="{00000000-0005-0000-0000-00003F590000}"/>
    <cellStyle name="Eingabe 2 2 7 2" xfId="13449" xr:uid="{00000000-0005-0000-0000-000040590000}"/>
    <cellStyle name="Eingabe 2 2 7 2 2" xfId="14209" xr:uid="{00000000-0005-0000-0000-000041590000}"/>
    <cellStyle name="Eingabe 2 2 7 2 2 2" xfId="16578" xr:uid="{00000000-0005-0000-0000-000042590000}"/>
    <cellStyle name="Eingabe 2 2 7 2 2 2 2" xfId="23737" xr:uid="{00000000-0005-0000-0000-000043590000}"/>
    <cellStyle name="Eingabe 2 2 7 2 2 2 2 2" xfId="38052" xr:uid="{00000000-0005-0000-0000-000044590000}"/>
    <cellStyle name="Eingabe 2 2 7 2 2 2 3" xfId="30893" xr:uid="{00000000-0005-0000-0000-000045590000}"/>
    <cellStyle name="Eingabe 2 2 7 2 2 3" xfId="18932" xr:uid="{00000000-0005-0000-0000-000046590000}"/>
    <cellStyle name="Eingabe 2 2 7 2 2 3 2" xfId="26069" xr:uid="{00000000-0005-0000-0000-000047590000}"/>
    <cellStyle name="Eingabe 2 2 7 2 2 3 2 2" xfId="40384" xr:uid="{00000000-0005-0000-0000-000048590000}"/>
    <cellStyle name="Eingabe 2 2 7 2 2 3 3" xfId="33247" xr:uid="{00000000-0005-0000-0000-000049590000}"/>
    <cellStyle name="Eingabe 2 2 7 2 2 4" xfId="20266" xr:uid="{00000000-0005-0000-0000-00004A590000}"/>
    <cellStyle name="Eingabe 2 2 7 2 2 4 2" xfId="27403" xr:uid="{00000000-0005-0000-0000-00004B590000}"/>
    <cellStyle name="Eingabe 2 2 7 2 2 4 2 2" xfId="41718" xr:uid="{00000000-0005-0000-0000-00004C590000}"/>
    <cellStyle name="Eingabe 2 2 7 2 2 4 3" xfId="34581" xr:uid="{00000000-0005-0000-0000-00004D590000}"/>
    <cellStyle name="Eingabe 2 2 7 2 2 5" xfId="21481" xr:uid="{00000000-0005-0000-0000-00004E590000}"/>
    <cellStyle name="Eingabe 2 2 7 2 2 5 2" xfId="35796" xr:uid="{00000000-0005-0000-0000-00004F590000}"/>
    <cellStyle name="Eingabe 2 2 7 2 2 6" xfId="28618" xr:uid="{00000000-0005-0000-0000-000050590000}"/>
    <cellStyle name="Eingabe 2 2 7 2 3" xfId="15818" xr:uid="{00000000-0005-0000-0000-000051590000}"/>
    <cellStyle name="Eingabe 2 2 7 2 3 2" xfId="22977" xr:uid="{00000000-0005-0000-0000-000052590000}"/>
    <cellStyle name="Eingabe 2 2 7 2 3 2 2" xfId="37292" xr:uid="{00000000-0005-0000-0000-000053590000}"/>
    <cellStyle name="Eingabe 2 2 7 2 3 3" xfId="30133" xr:uid="{00000000-0005-0000-0000-000054590000}"/>
    <cellStyle name="Eingabe 2 2 7 2 4" xfId="18172" xr:uid="{00000000-0005-0000-0000-000055590000}"/>
    <cellStyle name="Eingabe 2 2 7 2 4 2" xfId="25309" xr:uid="{00000000-0005-0000-0000-000056590000}"/>
    <cellStyle name="Eingabe 2 2 7 2 4 2 2" xfId="39624" xr:uid="{00000000-0005-0000-0000-000057590000}"/>
    <cellStyle name="Eingabe 2 2 7 2 4 3" xfId="32487" xr:uid="{00000000-0005-0000-0000-000058590000}"/>
    <cellStyle name="Eingabe 2 2 8" xfId="10743" xr:uid="{00000000-0005-0000-0000-000059590000}"/>
    <cellStyle name="Eingabe 2 2 8 2" xfId="14430" xr:uid="{00000000-0005-0000-0000-00005A590000}"/>
    <cellStyle name="Eingabe 2 2 8 2 2" xfId="14962" xr:uid="{00000000-0005-0000-0000-00005B590000}"/>
    <cellStyle name="Eingabe 2 2 8 2 2 2" xfId="17319" xr:uid="{00000000-0005-0000-0000-00005C590000}"/>
    <cellStyle name="Eingabe 2 2 8 2 2 2 2" xfId="24456" xr:uid="{00000000-0005-0000-0000-00005D590000}"/>
    <cellStyle name="Eingabe 2 2 8 2 2 2 2 2" xfId="38771" xr:uid="{00000000-0005-0000-0000-00005E590000}"/>
    <cellStyle name="Eingabe 2 2 8 2 2 2 3" xfId="31634" xr:uid="{00000000-0005-0000-0000-00005F590000}"/>
    <cellStyle name="Eingabe 2 2 8 2 2 3" xfId="19673" xr:uid="{00000000-0005-0000-0000-000060590000}"/>
    <cellStyle name="Eingabe 2 2 8 2 2 3 2" xfId="26810" xr:uid="{00000000-0005-0000-0000-000061590000}"/>
    <cellStyle name="Eingabe 2 2 8 2 2 3 2 2" xfId="41125" xr:uid="{00000000-0005-0000-0000-000062590000}"/>
    <cellStyle name="Eingabe 2 2 8 2 2 3 3" xfId="33988" xr:uid="{00000000-0005-0000-0000-000063590000}"/>
    <cellStyle name="Eingabe 2 2 8 2 2 4" xfId="20949" xr:uid="{00000000-0005-0000-0000-000064590000}"/>
    <cellStyle name="Eingabe 2 2 8 2 2 4 2" xfId="28086" xr:uid="{00000000-0005-0000-0000-000065590000}"/>
    <cellStyle name="Eingabe 2 2 8 2 2 4 2 2" xfId="42401" xr:uid="{00000000-0005-0000-0000-000066590000}"/>
    <cellStyle name="Eingabe 2 2 8 2 2 4 3" xfId="35264" xr:uid="{00000000-0005-0000-0000-000067590000}"/>
    <cellStyle name="Eingabe 2 2 8 2 2 5" xfId="22125" xr:uid="{00000000-0005-0000-0000-000068590000}"/>
    <cellStyle name="Eingabe 2 2 8 2 2 5 2" xfId="36440" xr:uid="{00000000-0005-0000-0000-000069590000}"/>
    <cellStyle name="Eingabe 2 2 8 2 2 6" xfId="29281" xr:uid="{00000000-0005-0000-0000-00006A590000}"/>
    <cellStyle name="Eingabe 2 2 8 2 3" xfId="16799" xr:uid="{00000000-0005-0000-0000-00006B590000}"/>
    <cellStyle name="Eingabe 2 2 8 2 3 2" xfId="23958" xr:uid="{00000000-0005-0000-0000-00006C590000}"/>
    <cellStyle name="Eingabe 2 2 8 2 3 2 2" xfId="38273" xr:uid="{00000000-0005-0000-0000-00006D590000}"/>
    <cellStyle name="Eingabe 2 2 8 2 3 3" xfId="31114" xr:uid="{00000000-0005-0000-0000-00006E590000}"/>
    <cellStyle name="Eingabe 2 2 8 2 4" xfId="19153" xr:uid="{00000000-0005-0000-0000-00006F590000}"/>
    <cellStyle name="Eingabe 2 2 8 2 4 2" xfId="26290" xr:uid="{00000000-0005-0000-0000-000070590000}"/>
    <cellStyle name="Eingabe 2 2 8 2 4 2 2" xfId="40605" xr:uid="{00000000-0005-0000-0000-000071590000}"/>
    <cellStyle name="Eingabe 2 2 8 2 4 3" xfId="33468" xr:uid="{00000000-0005-0000-0000-000072590000}"/>
    <cellStyle name="Eingabe 2 2 9" xfId="42438" xr:uid="{00000000-0005-0000-0000-000073590000}"/>
    <cellStyle name="Eingabe 2 3" xfId="1312" xr:uid="{00000000-0005-0000-0000-000074590000}"/>
    <cellStyle name="Eingabe 2 3 2" xfId="1313" xr:uid="{00000000-0005-0000-0000-000075590000}"/>
    <cellStyle name="Eingabe 2 3 2 2" xfId="1314" xr:uid="{00000000-0005-0000-0000-000076590000}"/>
    <cellStyle name="Eingabe 2 3 2 2 2" xfId="13452" xr:uid="{00000000-0005-0000-0000-000077590000}"/>
    <cellStyle name="Eingabe 2 3 2 2 2 2" xfId="14178" xr:uid="{00000000-0005-0000-0000-000078590000}"/>
    <cellStyle name="Eingabe 2 3 2 2 2 2 2" xfId="16547" xr:uid="{00000000-0005-0000-0000-000079590000}"/>
    <cellStyle name="Eingabe 2 3 2 2 2 2 2 2" xfId="23706" xr:uid="{00000000-0005-0000-0000-00007A590000}"/>
    <cellStyle name="Eingabe 2 3 2 2 2 2 2 2 2" xfId="38021" xr:uid="{00000000-0005-0000-0000-00007B590000}"/>
    <cellStyle name="Eingabe 2 3 2 2 2 2 2 3" xfId="30862" xr:uid="{00000000-0005-0000-0000-00007C590000}"/>
    <cellStyle name="Eingabe 2 3 2 2 2 2 3" xfId="18901" xr:uid="{00000000-0005-0000-0000-00007D590000}"/>
    <cellStyle name="Eingabe 2 3 2 2 2 2 3 2" xfId="26038" xr:uid="{00000000-0005-0000-0000-00007E590000}"/>
    <cellStyle name="Eingabe 2 3 2 2 2 2 3 2 2" xfId="40353" xr:uid="{00000000-0005-0000-0000-00007F590000}"/>
    <cellStyle name="Eingabe 2 3 2 2 2 2 3 3" xfId="33216" xr:uid="{00000000-0005-0000-0000-000080590000}"/>
    <cellStyle name="Eingabe 2 3 2 2 2 2 4" xfId="20235" xr:uid="{00000000-0005-0000-0000-000081590000}"/>
    <cellStyle name="Eingabe 2 3 2 2 2 2 4 2" xfId="27372" xr:uid="{00000000-0005-0000-0000-000082590000}"/>
    <cellStyle name="Eingabe 2 3 2 2 2 2 4 2 2" xfId="41687" xr:uid="{00000000-0005-0000-0000-000083590000}"/>
    <cellStyle name="Eingabe 2 3 2 2 2 2 4 3" xfId="34550" xr:uid="{00000000-0005-0000-0000-000084590000}"/>
    <cellStyle name="Eingabe 2 3 2 2 2 2 5" xfId="21450" xr:uid="{00000000-0005-0000-0000-000085590000}"/>
    <cellStyle name="Eingabe 2 3 2 2 2 2 5 2" xfId="35765" xr:uid="{00000000-0005-0000-0000-000086590000}"/>
    <cellStyle name="Eingabe 2 3 2 2 2 2 6" xfId="28587" xr:uid="{00000000-0005-0000-0000-000087590000}"/>
    <cellStyle name="Eingabe 2 3 2 2 2 3" xfId="15821" xr:uid="{00000000-0005-0000-0000-000088590000}"/>
    <cellStyle name="Eingabe 2 3 2 2 2 3 2" xfId="22980" xr:uid="{00000000-0005-0000-0000-000089590000}"/>
    <cellStyle name="Eingabe 2 3 2 2 2 3 2 2" xfId="37295" xr:uid="{00000000-0005-0000-0000-00008A590000}"/>
    <cellStyle name="Eingabe 2 3 2 2 2 3 3" xfId="30136" xr:uid="{00000000-0005-0000-0000-00008B590000}"/>
    <cellStyle name="Eingabe 2 3 2 2 2 4" xfId="18175" xr:uid="{00000000-0005-0000-0000-00008C590000}"/>
    <cellStyle name="Eingabe 2 3 2 2 2 4 2" xfId="25312" xr:uid="{00000000-0005-0000-0000-00008D590000}"/>
    <cellStyle name="Eingabe 2 3 2 2 2 4 2 2" xfId="39627" xr:uid="{00000000-0005-0000-0000-00008E590000}"/>
    <cellStyle name="Eingabe 2 3 2 2 2 4 3" xfId="32490" xr:uid="{00000000-0005-0000-0000-00008F590000}"/>
    <cellStyle name="Eingabe 2 3 2 3" xfId="1315" xr:uid="{00000000-0005-0000-0000-000090590000}"/>
    <cellStyle name="Eingabe 2 3 2 3 2" xfId="13453" xr:uid="{00000000-0005-0000-0000-000091590000}"/>
    <cellStyle name="Eingabe 2 3 2 3 2 2" xfId="13900" xr:uid="{00000000-0005-0000-0000-000092590000}"/>
    <cellStyle name="Eingabe 2 3 2 3 2 2 2" xfId="16269" xr:uid="{00000000-0005-0000-0000-000093590000}"/>
    <cellStyle name="Eingabe 2 3 2 3 2 2 2 2" xfId="23428" xr:uid="{00000000-0005-0000-0000-000094590000}"/>
    <cellStyle name="Eingabe 2 3 2 3 2 2 2 2 2" xfId="37743" xr:uid="{00000000-0005-0000-0000-000095590000}"/>
    <cellStyle name="Eingabe 2 3 2 3 2 2 2 3" xfId="30584" xr:uid="{00000000-0005-0000-0000-000096590000}"/>
    <cellStyle name="Eingabe 2 3 2 3 2 2 3" xfId="18623" xr:uid="{00000000-0005-0000-0000-000097590000}"/>
    <cellStyle name="Eingabe 2 3 2 3 2 2 3 2" xfId="25760" xr:uid="{00000000-0005-0000-0000-000098590000}"/>
    <cellStyle name="Eingabe 2 3 2 3 2 2 3 2 2" xfId="40075" xr:uid="{00000000-0005-0000-0000-000099590000}"/>
    <cellStyle name="Eingabe 2 3 2 3 2 2 3 3" xfId="32938" xr:uid="{00000000-0005-0000-0000-00009A590000}"/>
    <cellStyle name="Eingabe 2 3 2 3 2 2 4" xfId="20066" xr:uid="{00000000-0005-0000-0000-00009B590000}"/>
    <cellStyle name="Eingabe 2 3 2 3 2 2 4 2" xfId="27203" xr:uid="{00000000-0005-0000-0000-00009C590000}"/>
    <cellStyle name="Eingabe 2 3 2 3 2 2 4 2 2" xfId="41518" xr:uid="{00000000-0005-0000-0000-00009D590000}"/>
    <cellStyle name="Eingabe 2 3 2 3 2 2 4 3" xfId="34381" xr:uid="{00000000-0005-0000-0000-00009E590000}"/>
    <cellStyle name="Eingabe 2 3 2 3 2 2 5" xfId="21281" xr:uid="{00000000-0005-0000-0000-00009F590000}"/>
    <cellStyle name="Eingabe 2 3 2 3 2 2 5 2" xfId="35596" xr:uid="{00000000-0005-0000-0000-0000A0590000}"/>
    <cellStyle name="Eingabe 2 3 2 3 2 2 6" xfId="28418" xr:uid="{00000000-0005-0000-0000-0000A1590000}"/>
    <cellStyle name="Eingabe 2 3 2 3 2 3" xfId="15822" xr:uid="{00000000-0005-0000-0000-0000A2590000}"/>
    <cellStyle name="Eingabe 2 3 2 3 2 3 2" xfId="22981" xr:uid="{00000000-0005-0000-0000-0000A3590000}"/>
    <cellStyle name="Eingabe 2 3 2 3 2 3 2 2" xfId="37296" xr:uid="{00000000-0005-0000-0000-0000A4590000}"/>
    <cellStyle name="Eingabe 2 3 2 3 2 3 3" xfId="30137" xr:uid="{00000000-0005-0000-0000-0000A5590000}"/>
    <cellStyle name="Eingabe 2 3 2 3 2 4" xfId="18176" xr:uid="{00000000-0005-0000-0000-0000A6590000}"/>
    <cellStyle name="Eingabe 2 3 2 3 2 4 2" xfId="25313" xr:uid="{00000000-0005-0000-0000-0000A7590000}"/>
    <cellStyle name="Eingabe 2 3 2 3 2 4 2 2" xfId="39628" xr:uid="{00000000-0005-0000-0000-0000A8590000}"/>
    <cellStyle name="Eingabe 2 3 2 3 2 4 3" xfId="32491" xr:uid="{00000000-0005-0000-0000-0000A9590000}"/>
    <cellStyle name="Eingabe 2 3 2 4" xfId="1316" xr:uid="{00000000-0005-0000-0000-0000AA590000}"/>
    <cellStyle name="Eingabe 2 3 2 4 2" xfId="13454" xr:uid="{00000000-0005-0000-0000-0000AB590000}"/>
    <cellStyle name="Eingabe 2 3 2 4 2 2" xfId="14019" xr:uid="{00000000-0005-0000-0000-0000AC590000}"/>
    <cellStyle name="Eingabe 2 3 2 4 2 2 2" xfId="16388" xr:uid="{00000000-0005-0000-0000-0000AD590000}"/>
    <cellStyle name="Eingabe 2 3 2 4 2 2 2 2" xfId="23547" xr:uid="{00000000-0005-0000-0000-0000AE590000}"/>
    <cellStyle name="Eingabe 2 3 2 4 2 2 2 2 2" xfId="37862" xr:uid="{00000000-0005-0000-0000-0000AF590000}"/>
    <cellStyle name="Eingabe 2 3 2 4 2 2 2 3" xfId="30703" xr:uid="{00000000-0005-0000-0000-0000B0590000}"/>
    <cellStyle name="Eingabe 2 3 2 4 2 2 3" xfId="18742" xr:uid="{00000000-0005-0000-0000-0000B1590000}"/>
    <cellStyle name="Eingabe 2 3 2 4 2 2 3 2" xfId="25879" xr:uid="{00000000-0005-0000-0000-0000B2590000}"/>
    <cellStyle name="Eingabe 2 3 2 4 2 2 3 2 2" xfId="40194" xr:uid="{00000000-0005-0000-0000-0000B3590000}"/>
    <cellStyle name="Eingabe 2 3 2 4 2 2 3 3" xfId="33057" xr:uid="{00000000-0005-0000-0000-0000B4590000}"/>
    <cellStyle name="Eingabe 2 3 2 4 2 2 4" xfId="20110" xr:uid="{00000000-0005-0000-0000-0000B5590000}"/>
    <cellStyle name="Eingabe 2 3 2 4 2 2 4 2" xfId="27247" xr:uid="{00000000-0005-0000-0000-0000B6590000}"/>
    <cellStyle name="Eingabe 2 3 2 4 2 2 4 2 2" xfId="41562" xr:uid="{00000000-0005-0000-0000-0000B7590000}"/>
    <cellStyle name="Eingabe 2 3 2 4 2 2 4 3" xfId="34425" xr:uid="{00000000-0005-0000-0000-0000B8590000}"/>
    <cellStyle name="Eingabe 2 3 2 4 2 2 5" xfId="21325" xr:uid="{00000000-0005-0000-0000-0000B9590000}"/>
    <cellStyle name="Eingabe 2 3 2 4 2 2 5 2" xfId="35640" xr:uid="{00000000-0005-0000-0000-0000BA590000}"/>
    <cellStyle name="Eingabe 2 3 2 4 2 2 6" xfId="28462" xr:uid="{00000000-0005-0000-0000-0000BB590000}"/>
    <cellStyle name="Eingabe 2 3 2 4 2 3" xfId="15823" xr:uid="{00000000-0005-0000-0000-0000BC590000}"/>
    <cellStyle name="Eingabe 2 3 2 4 2 3 2" xfId="22982" xr:uid="{00000000-0005-0000-0000-0000BD590000}"/>
    <cellStyle name="Eingabe 2 3 2 4 2 3 2 2" xfId="37297" xr:uid="{00000000-0005-0000-0000-0000BE590000}"/>
    <cellStyle name="Eingabe 2 3 2 4 2 3 3" xfId="30138" xr:uid="{00000000-0005-0000-0000-0000BF590000}"/>
    <cellStyle name="Eingabe 2 3 2 4 2 4" xfId="18177" xr:uid="{00000000-0005-0000-0000-0000C0590000}"/>
    <cellStyle name="Eingabe 2 3 2 4 2 4 2" xfId="25314" xr:uid="{00000000-0005-0000-0000-0000C1590000}"/>
    <cellStyle name="Eingabe 2 3 2 4 2 4 2 2" xfId="39629" xr:uid="{00000000-0005-0000-0000-0000C2590000}"/>
    <cellStyle name="Eingabe 2 3 2 4 2 4 3" xfId="32492" xr:uid="{00000000-0005-0000-0000-0000C3590000}"/>
    <cellStyle name="Eingabe 2 3 2 5" xfId="1317" xr:uid="{00000000-0005-0000-0000-0000C4590000}"/>
    <cellStyle name="Eingabe 2 3 2 5 2" xfId="13455" xr:uid="{00000000-0005-0000-0000-0000C5590000}"/>
    <cellStyle name="Eingabe 2 3 2 5 2 2" xfId="14585" xr:uid="{00000000-0005-0000-0000-0000C6590000}"/>
    <cellStyle name="Eingabe 2 3 2 5 2 2 2" xfId="16948" xr:uid="{00000000-0005-0000-0000-0000C7590000}"/>
    <cellStyle name="Eingabe 2 3 2 5 2 2 2 2" xfId="24107" xr:uid="{00000000-0005-0000-0000-0000C8590000}"/>
    <cellStyle name="Eingabe 2 3 2 5 2 2 2 2 2" xfId="38422" xr:uid="{00000000-0005-0000-0000-0000C9590000}"/>
    <cellStyle name="Eingabe 2 3 2 5 2 2 2 3" xfId="31263" xr:uid="{00000000-0005-0000-0000-0000CA590000}"/>
    <cellStyle name="Eingabe 2 3 2 5 2 2 3" xfId="19302" xr:uid="{00000000-0005-0000-0000-0000CB590000}"/>
    <cellStyle name="Eingabe 2 3 2 5 2 2 3 2" xfId="26439" xr:uid="{00000000-0005-0000-0000-0000CC590000}"/>
    <cellStyle name="Eingabe 2 3 2 5 2 2 3 2 2" xfId="40754" xr:uid="{00000000-0005-0000-0000-0000CD590000}"/>
    <cellStyle name="Eingabe 2 3 2 5 2 2 3 3" xfId="33617" xr:uid="{00000000-0005-0000-0000-0000CE590000}"/>
    <cellStyle name="Eingabe 2 3 2 5 2 2 4" xfId="20600" xr:uid="{00000000-0005-0000-0000-0000CF590000}"/>
    <cellStyle name="Eingabe 2 3 2 5 2 2 4 2" xfId="27737" xr:uid="{00000000-0005-0000-0000-0000D0590000}"/>
    <cellStyle name="Eingabe 2 3 2 5 2 2 4 2 2" xfId="42052" xr:uid="{00000000-0005-0000-0000-0000D1590000}"/>
    <cellStyle name="Eingabe 2 3 2 5 2 2 4 3" xfId="34915" xr:uid="{00000000-0005-0000-0000-0000D2590000}"/>
    <cellStyle name="Eingabe 2 3 2 5 2 2 5" xfId="21815" xr:uid="{00000000-0005-0000-0000-0000D3590000}"/>
    <cellStyle name="Eingabe 2 3 2 5 2 2 5 2" xfId="36130" xr:uid="{00000000-0005-0000-0000-0000D4590000}"/>
    <cellStyle name="Eingabe 2 3 2 5 2 2 6" xfId="28952" xr:uid="{00000000-0005-0000-0000-0000D5590000}"/>
    <cellStyle name="Eingabe 2 3 2 5 2 3" xfId="15824" xr:uid="{00000000-0005-0000-0000-0000D6590000}"/>
    <cellStyle name="Eingabe 2 3 2 5 2 3 2" xfId="22983" xr:uid="{00000000-0005-0000-0000-0000D7590000}"/>
    <cellStyle name="Eingabe 2 3 2 5 2 3 2 2" xfId="37298" xr:uid="{00000000-0005-0000-0000-0000D8590000}"/>
    <cellStyle name="Eingabe 2 3 2 5 2 3 3" xfId="30139" xr:uid="{00000000-0005-0000-0000-0000D9590000}"/>
    <cellStyle name="Eingabe 2 3 2 5 2 4" xfId="18178" xr:uid="{00000000-0005-0000-0000-0000DA590000}"/>
    <cellStyle name="Eingabe 2 3 2 5 2 4 2" xfId="25315" xr:uid="{00000000-0005-0000-0000-0000DB590000}"/>
    <cellStyle name="Eingabe 2 3 2 5 2 4 2 2" xfId="39630" xr:uid="{00000000-0005-0000-0000-0000DC590000}"/>
    <cellStyle name="Eingabe 2 3 2 5 2 4 3" xfId="32493" xr:uid="{00000000-0005-0000-0000-0000DD590000}"/>
    <cellStyle name="Eingabe 2 3 2 6" xfId="7564" xr:uid="{00000000-0005-0000-0000-0000DE590000}"/>
    <cellStyle name="Eingabe 2 3 2 7" xfId="11034" xr:uid="{00000000-0005-0000-0000-0000DF590000}"/>
    <cellStyle name="Eingabe 2 3 2 7 2" xfId="14450" xr:uid="{00000000-0005-0000-0000-0000E0590000}"/>
    <cellStyle name="Eingabe 2 3 2 7 2 2" xfId="14975" xr:uid="{00000000-0005-0000-0000-0000E1590000}"/>
    <cellStyle name="Eingabe 2 3 2 7 2 2 2" xfId="17332" xr:uid="{00000000-0005-0000-0000-0000E2590000}"/>
    <cellStyle name="Eingabe 2 3 2 7 2 2 2 2" xfId="24469" xr:uid="{00000000-0005-0000-0000-0000E3590000}"/>
    <cellStyle name="Eingabe 2 3 2 7 2 2 2 2 2" xfId="38784" xr:uid="{00000000-0005-0000-0000-0000E4590000}"/>
    <cellStyle name="Eingabe 2 3 2 7 2 2 2 3" xfId="31647" xr:uid="{00000000-0005-0000-0000-0000E5590000}"/>
    <cellStyle name="Eingabe 2 3 2 7 2 2 3" xfId="19686" xr:uid="{00000000-0005-0000-0000-0000E6590000}"/>
    <cellStyle name="Eingabe 2 3 2 7 2 2 3 2" xfId="26823" xr:uid="{00000000-0005-0000-0000-0000E7590000}"/>
    <cellStyle name="Eingabe 2 3 2 7 2 2 3 2 2" xfId="41138" xr:uid="{00000000-0005-0000-0000-0000E8590000}"/>
    <cellStyle name="Eingabe 2 3 2 7 2 2 3 3" xfId="34001" xr:uid="{00000000-0005-0000-0000-0000E9590000}"/>
    <cellStyle name="Eingabe 2 3 2 7 2 2 4" xfId="20962" xr:uid="{00000000-0005-0000-0000-0000EA590000}"/>
    <cellStyle name="Eingabe 2 3 2 7 2 2 4 2" xfId="28099" xr:uid="{00000000-0005-0000-0000-0000EB590000}"/>
    <cellStyle name="Eingabe 2 3 2 7 2 2 4 2 2" xfId="42414" xr:uid="{00000000-0005-0000-0000-0000EC590000}"/>
    <cellStyle name="Eingabe 2 3 2 7 2 2 4 3" xfId="35277" xr:uid="{00000000-0005-0000-0000-0000ED590000}"/>
    <cellStyle name="Eingabe 2 3 2 7 2 2 5" xfId="22138" xr:uid="{00000000-0005-0000-0000-0000EE590000}"/>
    <cellStyle name="Eingabe 2 3 2 7 2 2 5 2" xfId="36453" xr:uid="{00000000-0005-0000-0000-0000EF590000}"/>
    <cellStyle name="Eingabe 2 3 2 7 2 2 6" xfId="29294" xr:uid="{00000000-0005-0000-0000-0000F0590000}"/>
    <cellStyle name="Eingabe 2 3 2 7 2 3" xfId="16819" xr:uid="{00000000-0005-0000-0000-0000F1590000}"/>
    <cellStyle name="Eingabe 2 3 2 7 2 3 2" xfId="23978" xr:uid="{00000000-0005-0000-0000-0000F2590000}"/>
    <cellStyle name="Eingabe 2 3 2 7 2 3 2 2" xfId="38293" xr:uid="{00000000-0005-0000-0000-0000F3590000}"/>
    <cellStyle name="Eingabe 2 3 2 7 2 3 3" xfId="31134" xr:uid="{00000000-0005-0000-0000-0000F4590000}"/>
    <cellStyle name="Eingabe 2 3 2 7 2 4" xfId="19173" xr:uid="{00000000-0005-0000-0000-0000F5590000}"/>
    <cellStyle name="Eingabe 2 3 2 7 2 4 2" xfId="26310" xr:uid="{00000000-0005-0000-0000-0000F6590000}"/>
    <cellStyle name="Eingabe 2 3 2 7 2 4 2 2" xfId="40625" xr:uid="{00000000-0005-0000-0000-0000F7590000}"/>
    <cellStyle name="Eingabe 2 3 2 7 2 4 3" xfId="33488" xr:uid="{00000000-0005-0000-0000-0000F8590000}"/>
    <cellStyle name="Eingabe 2 3 2 8" xfId="13451" xr:uid="{00000000-0005-0000-0000-0000F9590000}"/>
    <cellStyle name="Eingabe 2 3 2 8 2" xfId="14302" xr:uid="{00000000-0005-0000-0000-0000FA590000}"/>
    <cellStyle name="Eingabe 2 3 2 8 2 2" xfId="16671" xr:uid="{00000000-0005-0000-0000-0000FB590000}"/>
    <cellStyle name="Eingabe 2 3 2 8 2 2 2" xfId="23830" xr:uid="{00000000-0005-0000-0000-0000FC590000}"/>
    <cellStyle name="Eingabe 2 3 2 8 2 2 2 2" xfId="38145" xr:uid="{00000000-0005-0000-0000-0000FD590000}"/>
    <cellStyle name="Eingabe 2 3 2 8 2 2 3" xfId="30986" xr:uid="{00000000-0005-0000-0000-0000FE590000}"/>
    <cellStyle name="Eingabe 2 3 2 8 2 3" xfId="19025" xr:uid="{00000000-0005-0000-0000-0000FF590000}"/>
    <cellStyle name="Eingabe 2 3 2 8 2 3 2" xfId="26162" xr:uid="{00000000-0005-0000-0000-0000005A0000}"/>
    <cellStyle name="Eingabe 2 3 2 8 2 3 2 2" xfId="40477" xr:uid="{00000000-0005-0000-0000-0000015A0000}"/>
    <cellStyle name="Eingabe 2 3 2 8 2 3 3" xfId="33340" xr:uid="{00000000-0005-0000-0000-0000025A0000}"/>
    <cellStyle name="Eingabe 2 3 2 8 2 4" xfId="20358" xr:uid="{00000000-0005-0000-0000-0000035A0000}"/>
    <cellStyle name="Eingabe 2 3 2 8 2 4 2" xfId="27495" xr:uid="{00000000-0005-0000-0000-0000045A0000}"/>
    <cellStyle name="Eingabe 2 3 2 8 2 4 2 2" xfId="41810" xr:uid="{00000000-0005-0000-0000-0000055A0000}"/>
    <cellStyle name="Eingabe 2 3 2 8 2 4 3" xfId="34673" xr:uid="{00000000-0005-0000-0000-0000065A0000}"/>
    <cellStyle name="Eingabe 2 3 2 8 2 5" xfId="21573" xr:uid="{00000000-0005-0000-0000-0000075A0000}"/>
    <cellStyle name="Eingabe 2 3 2 8 2 5 2" xfId="35888" xr:uid="{00000000-0005-0000-0000-0000085A0000}"/>
    <cellStyle name="Eingabe 2 3 2 8 2 6" xfId="28710" xr:uid="{00000000-0005-0000-0000-0000095A0000}"/>
    <cellStyle name="Eingabe 2 3 2 8 3" xfId="15820" xr:uid="{00000000-0005-0000-0000-00000A5A0000}"/>
    <cellStyle name="Eingabe 2 3 2 8 3 2" xfId="22979" xr:uid="{00000000-0005-0000-0000-00000B5A0000}"/>
    <cellStyle name="Eingabe 2 3 2 8 3 2 2" xfId="37294" xr:uid="{00000000-0005-0000-0000-00000C5A0000}"/>
    <cellStyle name="Eingabe 2 3 2 8 3 3" xfId="30135" xr:uid="{00000000-0005-0000-0000-00000D5A0000}"/>
    <cellStyle name="Eingabe 2 3 2 8 4" xfId="18174" xr:uid="{00000000-0005-0000-0000-00000E5A0000}"/>
    <cellStyle name="Eingabe 2 3 2 8 4 2" xfId="25311" xr:uid="{00000000-0005-0000-0000-00000F5A0000}"/>
    <cellStyle name="Eingabe 2 3 2 8 4 2 2" xfId="39626" xr:uid="{00000000-0005-0000-0000-0000105A0000}"/>
    <cellStyle name="Eingabe 2 3 2 8 4 3" xfId="32489" xr:uid="{00000000-0005-0000-0000-0000115A0000}"/>
    <cellStyle name="Eingabe 2 3 3" xfId="1318" xr:uid="{00000000-0005-0000-0000-0000125A0000}"/>
    <cellStyle name="Eingabe 2 3 3 2" xfId="13456" xr:uid="{00000000-0005-0000-0000-0000135A0000}"/>
    <cellStyle name="Eingabe 2 3 3 2 2" xfId="14303" xr:uid="{00000000-0005-0000-0000-0000145A0000}"/>
    <cellStyle name="Eingabe 2 3 3 2 2 2" xfId="16672" xr:uid="{00000000-0005-0000-0000-0000155A0000}"/>
    <cellStyle name="Eingabe 2 3 3 2 2 2 2" xfId="23831" xr:uid="{00000000-0005-0000-0000-0000165A0000}"/>
    <cellStyle name="Eingabe 2 3 3 2 2 2 2 2" xfId="38146" xr:uid="{00000000-0005-0000-0000-0000175A0000}"/>
    <cellStyle name="Eingabe 2 3 3 2 2 2 3" xfId="30987" xr:uid="{00000000-0005-0000-0000-0000185A0000}"/>
    <cellStyle name="Eingabe 2 3 3 2 2 3" xfId="19026" xr:uid="{00000000-0005-0000-0000-0000195A0000}"/>
    <cellStyle name="Eingabe 2 3 3 2 2 3 2" xfId="26163" xr:uid="{00000000-0005-0000-0000-00001A5A0000}"/>
    <cellStyle name="Eingabe 2 3 3 2 2 3 2 2" xfId="40478" xr:uid="{00000000-0005-0000-0000-00001B5A0000}"/>
    <cellStyle name="Eingabe 2 3 3 2 2 3 3" xfId="33341" xr:uid="{00000000-0005-0000-0000-00001C5A0000}"/>
    <cellStyle name="Eingabe 2 3 3 2 2 4" xfId="20359" xr:uid="{00000000-0005-0000-0000-00001D5A0000}"/>
    <cellStyle name="Eingabe 2 3 3 2 2 4 2" xfId="27496" xr:uid="{00000000-0005-0000-0000-00001E5A0000}"/>
    <cellStyle name="Eingabe 2 3 3 2 2 4 2 2" xfId="41811" xr:uid="{00000000-0005-0000-0000-00001F5A0000}"/>
    <cellStyle name="Eingabe 2 3 3 2 2 4 3" xfId="34674" xr:uid="{00000000-0005-0000-0000-0000205A0000}"/>
    <cellStyle name="Eingabe 2 3 3 2 2 5" xfId="21574" xr:uid="{00000000-0005-0000-0000-0000215A0000}"/>
    <cellStyle name="Eingabe 2 3 3 2 2 5 2" xfId="35889" xr:uid="{00000000-0005-0000-0000-0000225A0000}"/>
    <cellStyle name="Eingabe 2 3 3 2 2 6" xfId="28711" xr:uid="{00000000-0005-0000-0000-0000235A0000}"/>
    <cellStyle name="Eingabe 2 3 3 2 3" xfId="15825" xr:uid="{00000000-0005-0000-0000-0000245A0000}"/>
    <cellStyle name="Eingabe 2 3 3 2 3 2" xfId="22984" xr:uid="{00000000-0005-0000-0000-0000255A0000}"/>
    <cellStyle name="Eingabe 2 3 3 2 3 2 2" xfId="37299" xr:uid="{00000000-0005-0000-0000-0000265A0000}"/>
    <cellStyle name="Eingabe 2 3 3 2 3 3" xfId="30140" xr:uid="{00000000-0005-0000-0000-0000275A0000}"/>
    <cellStyle name="Eingabe 2 3 3 2 4" xfId="18179" xr:uid="{00000000-0005-0000-0000-0000285A0000}"/>
    <cellStyle name="Eingabe 2 3 3 2 4 2" xfId="25316" xr:uid="{00000000-0005-0000-0000-0000295A0000}"/>
    <cellStyle name="Eingabe 2 3 3 2 4 2 2" xfId="39631" xr:uid="{00000000-0005-0000-0000-00002A5A0000}"/>
    <cellStyle name="Eingabe 2 3 3 2 4 3" xfId="32494" xr:uid="{00000000-0005-0000-0000-00002B5A0000}"/>
    <cellStyle name="Eingabe 2 3 4" xfId="1319" xr:uid="{00000000-0005-0000-0000-00002C5A0000}"/>
    <cellStyle name="Eingabe 2 3 4 2" xfId="13457" xr:uid="{00000000-0005-0000-0000-00002D5A0000}"/>
    <cellStyle name="Eingabe 2 3 4 2 2" xfId="14584" xr:uid="{00000000-0005-0000-0000-00002E5A0000}"/>
    <cellStyle name="Eingabe 2 3 4 2 2 2" xfId="16947" xr:uid="{00000000-0005-0000-0000-00002F5A0000}"/>
    <cellStyle name="Eingabe 2 3 4 2 2 2 2" xfId="24106" xr:uid="{00000000-0005-0000-0000-0000305A0000}"/>
    <cellStyle name="Eingabe 2 3 4 2 2 2 2 2" xfId="38421" xr:uid="{00000000-0005-0000-0000-0000315A0000}"/>
    <cellStyle name="Eingabe 2 3 4 2 2 2 3" xfId="31262" xr:uid="{00000000-0005-0000-0000-0000325A0000}"/>
    <cellStyle name="Eingabe 2 3 4 2 2 3" xfId="19301" xr:uid="{00000000-0005-0000-0000-0000335A0000}"/>
    <cellStyle name="Eingabe 2 3 4 2 2 3 2" xfId="26438" xr:uid="{00000000-0005-0000-0000-0000345A0000}"/>
    <cellStyle name="Eingabe 2 3 4 2 2 3 2 2" xfId="40753" xr:uid="{00000000-0005-0000-0000-0000355A0000}"/>
    <cellStyle name="Eingabe 2 3 4 2 2 3 3" xfId="33616" xr:uid="{00000000-0005-0000-0000-0000365A0000}"/>
    <cellStyle name="Eingabe 2 3 4 2 2 4" xfId="20599" xr:uid="{00000000-0005-0000-0000-0000375A0000}"/>
    <cellStyle name="Eingabe 2 3 4 2 2 4 2" xfId="27736" xr:uid="{00000000-0005-0000-0000-0000385A0000}"/>
    <cellStyle name="Eingabe 2 3 4 2 2 4 2 2" xfId="42051" xr:uid="{00000000-0005-0000-0000-0000395A0000}"/>
    <cellStyle name="Eingabe 2 3 4 2 2 4 3" xfId="34914" xr:uid="{00000000-0005-0000-0000-00003A5A0000}"/>
    <cellStyle name="Eingabe 2 3 4 2 2 5" xfId="21814" xr:uid="{00000000-0005-0000-0000-00003B5A0000}"/>
    <cellStyle name="Eingabe 2 3 4 2 2 5 2" xfId="36129" xr:uid="{00000000-0005-0000-0000-00003C5A0000}"/>
    <cellStyle name="Eingabe 2 3 4 2 2 6" xfId="28951" xr:uid="{00000000-0005-0000-0000-00003D5A0000}"/>
    <cellStyle name="Eingabe 2 3 4 2 3" xfId="15826" xr:uid="{00000000-0005-0000-0000-00003E5A0000}"/>
    <cellStyle name="Eingabe 2 3 4 2 3 2" xfId="22985" xr:uid="{00000000-0005-0000-0000-00003F5A0000}"/>
    <cellStyle name="Eingabe 2 3 4 2 3 2 2" xfId="37300" xr:uid="{00000000-0005-0000-0000-0000405A0000}"/>
    <cellStyle name="Eingabe 2 3 4 2 3 3" xfId="30141" xr:uid="{00000000-0005-0000-0000-0000415A0000}"/>
    <cellStyle name="Eingabe 2 3 4 2 4" xfId="18180" xr:uid="{00000000-0005-0000-0000-0000425A0000}"/>
    <cellStyle name="Eingabe 2 3 4 2 4 2" xfId="25317" xr:uid="{00000000-0005-0000-0000-0000435A0000}"/>
    <cellStyle name="Eingabe 2 3 4 2 4 2 2" xfId="39632" xr:uid="{00000000-0005-0000-0000-0000445A0000}"/>
    <cellStyle name="Eingabe 2 3 4 2 4 3" xfId="32495" xr:uid="{00000000-0005-0000-0000-0000455A0000}"/>
    <cellStyle name="Eingabe 2 3 5" xfId="1320" xr:uid="{00000000-0005-0000-0000-0000465A0000}"/>
    <cellStyle name="Eingabe 2 3 5 2" xfId="13458" xr:uid="{00000000-0005-0000-0000-0000475A0000}"/>
    <cellStyle name="Eingabe 2 3 5 2 2" xfId="14304" xr:uid="{00000000-0005-0000-0000-0000485A0000}"/>
    <cellStyle name="Eingabe 2 3 5 2 2 2" xfId="16673" xr:uid="{00000000-0005-0000-0000-0000495A0000}"/>
    <cellStyle name="Eingabe 2 3 5 2 2 2 2" xfId="23832" xr:uid="{00000000-0005-0000-0000-00004A5A0000}"/>
    <cellStyle name="Eingabe 2 3 5 2 2 2 2 2" xfId="38147" xr:uid="{00000000-0005-0000-0000-00004B5A0000}"/>
    <cellStyle name="Eingabe 2 3 5 2 2 2 3" xfId="30988" xr:uid="{00000000-0005-0000-0000-00004C5A0000}"/>
    <cellStyle name="Eingabe 2 3 5 2 2 3" xfId="19027" xr:uid="{00000000-0005-0000-0000-00004D5A0000}"/>
    <cellStyle name="Eingabe 2 3 5 2 2 3 2" xfId="26164" xr:uid="{00000000-0005-0000-0000-00004E5A0000}"/>
    <cellStyle name="Eingabe 2 3 5 2 2 3 2 2" xfId="40479" xr:uid="{00000000-0005-0000-0000-00004F5A0000}"/>
    <cellStyle name="Eingabe 2 3 5 2 2 3 3" xfId="33342" xr:uid="{00000000-0005-0000-0000-0000505A0000}"/>
    <cellStyle name="Eingabe 2 3 5 2 2 4" xfId="20360" xr:uid="{00000000-0005-0000-0000-0000515A0000}"/>
    <cellStyle name="Eingabe 2 3 5 2 2 4 2" xfId="27497" xr:uid="{00000000-0005-0000-0000-0000525A0000}"/>
    <cellStyle name="Eingabe 2 3 5 2 2 4 2 2" xfId="41812" xr:uid="{00000000-0005-0000-0000-0000535A0000}"/>
    <cellStyle name="Eingabe 2 3 5 2 2 4 3" xfId="34675" xr:uid="{00000000-0005-0000-0000-0000545A0000}"/>
    <cellStyle name="Eingabe 2 3 5 2 2 5" xfId="21575" xr:uid="{00000000-0005-0000-0000-0000555A0000}"/>
    <cellStyle name="Eingabe 2 3 5 2 2 5 2" xfId="35890" xr:uid="{00000000-0005-0000-0000-0000565A0000}"/>
    <cellStyle name="Eingabe 2 3 5 2 2 6" xfId="28712" xr:uid="{00000000-0005-0000-0000-0000575A0000}"/>
    <cellStyle name="Eingabe 2 3 5 2 3" xfId="15827" xr:uid="{00000000-0005-0000-0000-0000585A0000}"/>
    <cellStyle name="Eingabe 2 3 5 2 3 2" xfId="22986" xr:uid="{00000000-0005-0000-0000-0000595A0000}"/>
    <cellStyle name="Eingabe 2 3 5 2 3 2 2" xfId="37301" xr:uid="{00000000-0005-0000-0000-00005A5A0000}"/>
    <cellStyle name="Eingabe 2 3 5 2 3 3" xfId="30142" xr:uid="{00000000-0005-0000-0000-00005B5A0000}"/>
    <cellStyle name="Eingabe 2 3 5 2 4" xfId="18181" xr:uid="{00000000-0005-0000-0000-00005C5A0000}"/>
    <cellStyle name="Eingabe 2 3 5 2 4 2" xfId="25318" xr:uid="{00000000-0005-0000-0000-00005D5A0000}"/>
    <cellStyle name="Eingabe 2 3 5 2 4 2 2" xfId="39633" xr:uid="{00000000-0005-0000-0000-00005E5A0000}"/>
    <cellStyle name="Eingabe 2 3 5 2 4 3" xfId="32496" xr:uid="{00000000-0005-0000-0000-00005F5A0000}"/>
    <cellStyle name="Eingabe 2 3 6" xfId="1321" xr:uid="{00000000-0005-0000-0000-0000605A0000}"/>
    <cellStyle name="Eingabe 2 3 6 2" xfId="13459" xr:uid="{00000000-0005-0000-0000-0000615A0000}"/>
    <cellStyle name="Eingabe 2 3 6 2 2" xfId="14583" xr:uid="{00000000-0005-0000-0000-0000625A0000}"/>
    <cellStyle name="Eingabe 2 3 6 2 2 2" xfId="16946" xr:uid="{00000000-0005-0000-0000-0000635A0000}"/>
    <cellStyle name="Eingabe 2 3 6 2 2 2 2" xfId="24105" xr:uid="{00000000-0005-0000-0000-0000645A0000}"/>
    <cellStyle name="Eingabe 2 3 6 2 2 2 2 2" xfId="38420" xr:uid="{00000000-0005-0000-0000-0000655A0000}"/>
    <cellStyle name="Eingabe 2 3 6 2 2 2 3" xfId="31261" xr:uid="{00000000-0005-0000-0000-0000665A0000}"/>
    <cellStyle name="Eingabe 2 3 6 2 2 3" xfId="19300" xr:uid="{00000000-0005-0000-0000-0000675A0000}"/>
    <cellStyle name="Eingabe 2 3 6 2 2 3 2" xfId="26437" xr:uid="{00000000-0005-0000-0000-0000685A0000}"/>
    <cellStyle name="Eingabe 2 3 6 2 2 3 2 2" xfId="40752" xr:uid="{00000000-0005-0000-0000-0000695A0000}"/>
    <cellStyle name="Eingabe 2 3 6 2 2 3 3" xfId="33615" xr:uid="{00000000-0005-0000-0000-00006A5A0000}"/>
    <cellStyle name="Eingabe 2 3 6 2 2 4" xfId="20598" xr:uid="{00000000-0005-0000-0000-00006B5A0000}"/>
    <cellStyle name="Eingabe 2 3 6 2 2 4 2" xfId="27735" xr:uid="{00000000-0005-0000-0000-00006C5A0000}"/>
    <cellStyle name="Eingabe 2 3 6 2 2 4 2 2" xfId="42050" xr:uid="{00000000-0005-0000-0000-00006D5A0000}"/>
    <cellStyle name="Eingabe 2 3 6 2 2 4 3" xfId="34913" xr:uid="{00000000-0005-0000-0000-00006E5A0000}"/>
    <cellStyle name="Eingabe 2 3 6 2 2 5" xfId="21813" xr:uid="{00000000-0005-0000-0000-00006F5A0000}"/>
    <cellStyle name="Eingabe 2 3 6 2 2 5 2" xfId="36128" xr:uid="{00000000-0005-0000-0000-0000705A0000}"/>
    <cellStyle name="Eingabe 2 3 6 2 2 6" xfId="28950" xr:uid="{00000000-0005-0000-0000-0000715A0000}"/>
    <cellStyle name="Eingabe 2 3 6 2 3" xfId="15828" xr:uid="{00000000-0005-0000-0000-0000725A0000}"/>
    <cellStyle name="Eingabe 2 3 6 2 3 2" xfId="22987" xr:uid="{00000000-0005-0000-0000-0000735A0000}"/>
    <cellStyle name="Eingabe 2 3 6 2 3 2 2" xfId="37302" xr:uid="{00000000-0005-0000-0000-0000745A0000}"/>
    <cellStyle name="Eingabe 2 3 6 2 3 3" xfId="30143" xr:uid="{00000000-0005-0000-0000-0000755A0000}"/>
    <cellStyle name="Eingabe 2 3 6 2 4" xfId="18182" xr:uid="{00000000-0005-0000-0000-0000765A0000}"/>
    <cellStyle name="Eingabe 2 3 6 2 4 2" xfId="25319" xr:uid="{00000000-0005-0000-0000-0000775A0000}"/>
    <cellStyle name="Eingabe 2 3 6 2 4 2 2" xfId="39634" xr:uid="{00000000-0005-0000-0000-0000785A0000}"/>
    <cellStyle name="Eingabe 2 3 6 2 4 3" xfId="32497" xr:uid="{00000000-0005-0000-0000-0000795A0000}"/>
    <cellStyle name="Eingabe 2 3 7" xfId="10744" xr:uid="{00000000-0005-0000-0000-00007A5A0000}"/>
    <cellStyle name="Eingabe 2 3 7 2" xfId="14431" xr:uid="{00000000-0005-0000-0000-00007B5A0000}"/>
    <cellStyle name="Eingabe 2 3 7 2 2" xfId="14963" xr:uid="{00000000-0005-0000-0000-00007C5A0000}"/>
    <cellStyle name="Eingabe 2 3 7 2 2 2" xfId="17320" xr:uid="{00000000-0005-0000-0000-00007D5A0000}"/>
    <cellStyle name="Eingabe 2 3 7 2 2 2 2" xfId="24457" xr:uid="{00000000-0005-0000-0000-00007E5A0000}"/>
    <cellStyle name="Eingabe 2 3 7 2 2 2 2 2" xfId="38772" xr:uid="{00000000-0005-0000-0000-00007F5A0000}"/>
    <cellStyle name="Eingabe 2 3 7 2 2 2 3" xfId="31635" xr:uid="{00000000-0005-0000-0000-0000805A0000}"/>
    <cellStyle name="Eingabe 2 3 7 2 2 3" xfId="19674" xr:uid="{00000000-0005-0000-0000-0000815A0000}"/>
    <cellStyle name="Eingabe 2 3 7 2 2 3 2" xfId="26811" xr:uid="{00000000-0005-0000-0000-0000825A0000}"/>
    <cellStyle name="Eingabe 2 3 7 2 2 3 2 2" xfId="41126" xr:uid="{00000000-0005-0000-0000-0000835A0000}"/>
    <cellStyle name="Eingabe 2 3 7 2 2 3 3" xfId="33989" xr:uid="{00000000-0005-0000-0000-0000845A0000}"/>
    <cellStyle name="Eingabe 2 3 7 2 2 4" xfId="20950" xr:uid="{00000000-0005-0000-0000-0000855A0000}"/>
    <cellStyle name="Eingabe 2 3 7 2 2 4 2" xfId="28087" xr:uid="{00000000-0005-0000-0000-0000865A0000}"/>
    <cellStyle name="Eingabe 2 3 7 2 2 4 2 2" xfId="42402" xr:uid="{00000000-0005-0000-0000-0000875A0000}"/>
    <cellStyle name="Eingabe 2 3 7 2 2 4 3" xfId="35265" xr:uid="{00000000-0005-0000-0000-0000885A0000}"/>
    <cellStyle name="Eingabe 2 3 7 2 2 5" xfId="22126" xr:uid="{00000000-0005-0000-0000-0000895A0000}"/>
    <cellStyle name="Eingabe 2 3 7 2 2 5 2" xfId="36441" xr:uid="{00000000-0005-0000-0000-00008A5A0000}"/>
    <cellStyle name="Eingabe 2 3 7 2 2 6" xfId="29282" xr:uid="{00000000-0005-0000-0000-00008B5A0000}"/>
    <cellStyle name="Eingabe 2 3 7 2 3" xfId="16800" xr:uid="{00000000-0005-0000-0000-00008C5A0000}"/>
    <cellStyle name="Eingabe 2 3 7 2 3 2" xfId="23959" xr:uid="{00000000-0005-0000-0000-00008D5A0000}"/>
    <cellStyle name="Eingabe 2 3 7 2 3 2 2" xfId="38274" xr:uid="{00000000-0005-0000-0000-00008E5A0000}"/>
    <cellStyle name="Eingabe 2 3 7 2 3 3" xfId="31115" xr:uid="{00000000-0005-0000-0000-00008F5A0000}"/>
    <cellStyle name="Eingabe 2 3 7 2 4" xfId="19154" xr:uid="{00000000-0005-0000-0000-0000905A0000}"/>
    <cellStyle name="Eingabe 2 3 7 2 4 2" xfId="26291" xr:uid="{00000000-0005-0000-0000-0000915A0000}"/>
    <cellStyle name="Eingabe 2 3 7 2 4 2 2" xfId="40606" xr:uid="{00000000-0005-0000-0000-0000925A0000}"/>
    <cellStyle name="Eingabe 2 3 7 2 4 3" xfId="33469" xr:uid="{00000000-0005-0000-0000-0000935A0000}"/>
    <cellStyle name="Eingabe 2 3 8" xfId="11033" xr:uid="{00000000-0005-0000-0000-0000945A0000}"/>
    <cellStyle name="Eingabe 2 3 9" xfId="13450" xr:uid="{00000000-0005-0000-0000-0000955A0000}"/>
    <cellStyle name="Eingabe 2 3 9 2" xfId="13379" xr:uid="{00000000-0005-0000-0000-0000965A0000}"/>
    <cellStyle name="Eingabe 2 3 9 2 2" xfId="15748" xr:uid="{00000000-0005-0000-0000-0000975A0000}"/>
    <cellStyle name="Eingabe 2 3 9 2 2 2" xfId="22907" xr:uid="{00000000-0005-0000-0000-0000985A0000}"/>
    <cellStyle name="Eingabe 2 3 9 2 2 2 2" xfId="37222" xr:uid="{00000000-0005-0000-0000-0000995A0000}"/>
    <cellStyle name="Eingabe 2 3 9 2 2 3" xfId="30063" xr:uid="{00000000-0005-0000-0000-00009A5A0000}"/>
    <cellStyle name="Eingabe 2 3 9 2 3" xfId="18102" xr:uid="{00000000-0005-0000-0000-00009B5A0000}"/>
    <cellStyle name="Eingabe 2 3 9 2 3 2" xfId="25239" xr:uid="{00000000-0005-0000-0000-00009C5A0000}"/>
    <cellStyle name="Eingabe 2 3 9 2 3 2 2" xfId="39554" xr:uid="{00000000-0005-0000-0000-00009D5A0000}"/>
    <cellStyle name="Eingabe 2 3 9 2 3 3" xfId="32417" xr:uid="{00000000-0005-0000-0000-00009E5A0000}"/>
    <cellStyle name="Eingabe 2 3 9 2 4" xfId="19806" xr:uid="{00000000-0005-0000-0000-00009F5A0000}"/>
    <cellStyle name="Eingabe 2 3 9 2 4 2" xfId="26943" xr:uid="{00000000-0005-0000-0000-0000A05A0000}"/>
    <cellStyle name="Eingabe 2 3 9 2 4 2 2" xfId="41258" xr:uid="{00000000-0005-0000-0000-0000A15A0000}"/>
    <cellStyle name="Eingabe 2 3 9 2 4 3" xfId="34121" xr:uid="{00000000-0005-0000-0000-0000A25A0000}"/>
    <cellStyle name="Eingabe 2 3 9 2 5" xfId="21021" xr:uid="{00000000-0005-0000-0000-0000A35A0000}"/>
    <cellStyle name="Eingabe 2 3 9 2 5 2" xfId="35336" xr:uid="{00000000-0005-0000-0000-0000A45A0000}"/>
    <cellStyle name="Eingabe 2 3 9 2 6" xfId="28158" xr:uid="{00000000-0005-0000-0000-0000A55A0000}"/>
    <cellStyle name="Eingabe 2 3 9 3" xfId="15819" xr:uid="{00000000-0005-0000-0000-0000A65A0000}"/>
    <cellStyle name="Eingabe 2 3 9 3 2" xfId="22978" xr:uid="{00000000-0005-0000-0000-0000A75A0000}"/>
    <cellStyle name="Eingabe 2 3 9 3 2 2" xfId="37293" xr:uid="{00000000-0005-0000-0000-0000A85A0000}"/>
    <cellStyle name="Eingabe 2 3 9 3 3" xfId="30134" xr:uid="{00000000-0005-0000-0000-0000A95A0000}"/>
    <cellStyle name="Eingabe 2 3 9 4" xfId="18173" xr:uid="{00000000-0005-0000-0000-0000AA5A0000}"/>
    <cellStyle name="Eingabe 2 3 9 4 2" xfId="25310" xr:uid="{00000000-0005-0000-0000-0000AB5A0000}"/>
    <cellStyle name="Eingabe 2 3 9 4 2 2" xfId="39625" xr:uid="{00000000-0005-0000-0000-0000AC5A0000}"/>
    <cellStyle name="Eingabe 2 3 9 4 3" xfId="32488" xr:uid="{00000000-0005-0000-0000-0000AD5A0000}"/>
    <cellStyle name="Eingabe 2 4" xfId="1322" xr:uid="{00000000-0005-0000-0000-0000AE5A0000}"/>
    <cellStyle name="Eingabe 2 4 2" xfId="1323" xr:uid="{00000000-0005-0000-0000-0000AF5A0000}"/>
    <cellStyle name="Eingabe 2 4 2 2" xfId="13461" xr:uid="{00000000-0005-0000-0000-0000B05A0000}"/>
    <cellStyle name="Eingabe 2 4 2 2 2" xfId="14626" xr:uid="{00000000-0005-0000-0000-0000B15A0000}"/>
    <cellStyle name="Eingabe 2 4 2 2 2 2" xfId="16989" xr:uid="{00000000-0005-0000-0000-0000B25A0000}"/>
    <cellStyle name="Eingabe 2 4 2 2 2 2 2" xfId="24148" xr:uid="{00000000-0005-0000-0000-0000B35A0000}"/>
    <cellStyle name="Eingabe 2 4 2 2 2 2 2 2" xfId="38463" xr:uid="{00000000-0005-0000-0000-0000B45A0000}"/>
    <cellStyle name="Eingabe 2 4 2 2 2 2 3" xfId="31304" xr:uid="{00000000-0005-0000-0000-0000B55A0000}"/>
    <cellStyle name="Eingabe 2 4 2 2 2 3" xfId="19343" xr:uid="{00000000-0005-0000-0000-0000B65A0000}"/>
    <cellStyle name="Eingabe 2 4 2 2 2 3 2" xfId="26480" xr:uid="{00000000-0005-0000-0000-0000B75A0000}"/>
    <cellStyle name="Eingabe 2 4 2 2 2 3 2 2" xfId="40795" xr:uid="{00000000-0005-0000-0000-0000B85A0000}"/>
    <cellStyle name="Eingabe 2 4 2 2 2 3 3" xfId="33658" xr:uid="{00000000-0005-0000-0000-0000B95A0000}"/>
    <cellStyle name="Eingabe 2 4 2 2 2 4" xfId="20641" xr:uid="{00000000-0005-0000-0000-0000BA5A0000}"/>
    <cellStyle name="Eingabe 2 4 2 2 2 4 2" xfId="27778" xr:uid="{00000000-0005-0000-0000-0000BB5A0000}"/>
    <cellStyle name="Eingabe 2 4 2 2 2 4 2 2" xfId="42093" xr:uid="{00000000-0005-0000-0000-0000BC5A0000}"/>
    <cellStyle name="Eingabe 2 4 2 2 2 4 3" xfId="34956" xr:uid="{00000000-0005-0000-0000-0000BD5A0000}"/>
    <cellStyle name="Eingabe 2 4 2 2 2 5" xfId="21856" xr:uid="{00000000-0005-0000-0000-0000BE5A0000}"/>
    <cellStyle name="Eingabe 2 4 2 2 2 5 2" xfId="36171" xr:uid="{00000000-0005-0000-0000-0000BF5A0000}"/>
    <cellStyle name="Eingabe 2 4 2 2 2 6" xfId="28993" xr:uid="{00000000-0005-0000-0000-0000C05A0000}"/>
    <cellStyle name="Eingabe 2 4 2 2 3" xfId="15830" xr:uid="{00000000-0005-0000-0000-0000C15A0000}"/>
    <cellStyle name="Eingabe 2 4 2 2 3 2" xfId="22989" xr:uid="{00000000-0005-0000-0000-0000C25A0000}"/>
    <cellStyle name="Eingabe 2 4 2 2 3 2 2" xfId="37304" xr:uid="{00000000-0005-0000-0000-0000C35A0000}"/>
    <cellStyle name="Eingabe 2 4 2 2 3 3" xfId="30145" xr:uid="{00000000-0005-0000-0000-0000C45A0000}"/>
    <cellStyle name="Eingabe 2 4 2 2 4" xfId="18184" xr:uid="{00000000-0005-0000-0000-0000C55A0000}"/>
    <cellStyle name="Eingabe 2 4 2 2 4 2" xfId="25321" xr:uid="{00000000-0005-0000-0000-0000C65A0000}"/>
    <cellStyle name="Eingabe 2 4 2 2 4 2 2" xfId="39636" xr:uid="{00000000-0005-0000-0000-0000C75A0000}"/>
    <cellStyle name="Eingabe 2 4 2 2 4 3" xfId="32499" xr:uid="{00000000-0005-0000-0000-0000C85A0000}"/>
    <cellStyle name="Eingabe 2 4 3" xfId="1324" xr:uid="{00000000-0005-0000-0000-0000C95A0000}"/>
    <cellStyle name="Eingabe 2 4 3 2" xfId="13462" xr:uid="{00000000-0005-0000-0000-0000CA5A0000}"/>
    <cellStyle name="Eingabe 2 4 3 2 2" xfId="14306" xr:uid="{00000000-0005-0000-0000-0000CB5A0000}"/>
    <cellStyle name="Eingabe 2 4 3 2 2 2" xfId="16675" xr:uid="{00000000-0005-0000-0000-0000CC5A0000}"/>
    <cellStyle name="Eingabe 2 4 3 2 2 2 2" xfId="23834" xr:uid="{00000000-0005-0000-0000-0000CD5A0000}"/>
    <cellStyle name="Eingabe 2 4 3 2 2 2 2 2" xfId="38149" xr:uid="{00000000-0005-0000-0000-0000CE5A0000}"/>
    <cellStyle name="Eingabe 2 4 3 2 2 2 3" xfId="30990" xr:uid="{00000000-0005-0000-0000-0000CF5A0000}"/>
    <cellStyle name="Eingabe 2 4 3 2 2 3" xfId="19029" xr:uid="{00000000-0005-0000-0000-0000D05A0000}"/>
    <cellStyle name="Eingabe 2 4 3 2 2 3 2" xfId="26166" xr:uid="{00000000-0005-0000-0000-0000D15A0000}"/>
    <cellStyle name="Eingabe 2 4 3 2 2 3 2 2" xfId="40481" xr:uid="{00000000-0005-0000-0000-0000D25A0000}"/>
    <cellStyle name="Eingabe 2 4 3 2 2 3 3" xfId="33344" xr:uid="{00000000-0005-0000-0000-0000D35A0000}"/>
    <cellStyle name="Eingabe 2 4 3 2 2 4" xfId="20362" xr:uid="{00000000-0005-0000-0000-0000D45A0000}"/>
    <cellStyle name="Eingabe 2 4 3 2 2 4 2" xfId="27499" xr:uid="{00000000-0005-0000-0000-0000D55A0000}"/>
    <cellStyle name="Eingabe 2 4 3 2 2 4 2 2" xfId="41814" xr:uid="{00000000-0005-0000-0000-0000D65A0000}"/>
    <cellStyle name="Eingabe 2 4 3 2 2 4 3" xfId="34677" xr:uid="{00000000-0005-0000-0000-0000D75A0000}"/>
    <cellStyle name="Eingabe 2 4 3 2 2 5" xfId="21577" xr:uid="{00000000-0005-0000-0000-0000D85A0000}"/>
    <cellStyle name="Eingabe 2 4 3 2 2 5 2" xfId="35892" xr:uid="{00000000-0005-0000-0000-0000D95A0000}"/>
    <cellStyle name="Eingabe 2 4 3 2 2 6" xfId="28714" xr:uid="{00000000-0005-0000-0000-0000DA5A0000}"/>
    <cellStyle name="Eingabe 2 4 3 2 3" xfId="15831" xr:uid="{00000000-0005-0000-0000-0000DB5A0000}"/>
    <cellStyle name="Eingabe 2 4 3 2 3 2" xfId="22990" xr:uid="{00000000-0005-0000-0000-0000DC5A0000}"/>
    <cellStyle name="Eingabe 2 4 3 2 3 2 2" xfId="37305" xr:uid="{00000000-0005-0000-0000-0000DD5A0000}"/>
    <cellStyle name="Eingabe 2 4 3 2 3 3" xfId="30146" xr:uid="{00000000-0005-0000-0000-0000DE5A0000}"/>
    <cellStyle name="Eingabe 2 4 3 2 4" xfId="18185" xr:uid="{00000000-0005-0000-0000-0000DF5A0000}"/>
    <cellStyle name="Eingabe 2 4 3 2 4 2" xfId="25322" xr:uid="{00000000-0005-0000-0000-0000E05A0000}"/>
    <cellStyle name="Eingabe 2 4 3 2 4 2 2" xfId="39637" xr:uid="{00000000-0005-0000-0000-0000E15A0000}"/>
    <cellStyle name="Eingabe 2 4 3 2 4 3" xfId="32500" xr:uid="{00000000-0005-0000-0000-0000E25A0000}"/>
    <cellStyle name="Eingabe 2 4 4" xfId="1325" xr:uid="{00000000-0005-0000-0000-0000E35A0000}"/>
    <cellStyle name="Eingabe 2 4 4 2" xfId="13463" xr:uid="{00000000-0005-0000-0000-0000E45A0000}"/>
    <cellStyle name="Eingabe 2 4 4 2 2" xfId="13922" xr:uid="{00000000-0005-0000-0000-0000E55A0000}"/>
    <cellStyle name="Eingabe 2 4 4 2 2 2" xfId="16291" xr:uid="{00000000-0005-0000-0000-0000E65A0000}"/>
    <cellStyle name="Eingabe 2 4 4 2 2 2 2" xfId="23450" xr:uid="{00000000-0005-0000-0000-0000E75A0000}"/>
    <cellStyle name="Eingabe 2 4 4 2 2 2 2 2" xfId="37765" xr:uid="{00000000-0005-0000-0000-0000E85A0000}"/>
    <cellStyle name="Eingabe 2 4 4 2 2 2 3" xfId="30606" xr:uid="{00000000-0005-0000-0000-0000E95A0000}"/>
    <cellStyle name="Eingabe 2 4 4 2 2 3" xfId="18645" xr:uid="{00000000-0005-0000-0000-0000EA5A0000}"/>
    <cellStyle name="Eingabe 2 4 4 2 2 3 2" xfId="25782" xr:uid="{00000000-0005-0000-0000-0000EB5A0000}"/>
    <cellStyle name="Eingabe 2 4 4 2 2 3 2 2" xfId="40097" xr:uid="{00000000-0005-0000-0000-0000EC5A0000}"/>
    <cellStyle name="Eingabe 2 4 4 2 2 3 3" xfId="32960" xr:uid="{00000000-0005-0000-0000-0000ED5A0000}"/>
    <cellStyle name="Eingabe 2 4 4 2 2 4" xfId="20086" xr:uid="{00000000-0005-0000-0000-0000EE5A0000}"/>
    <cellStyle name="Eingabe 2 4 4 2 2 4 2" xfId="27223" xr:uid="{00000000-0005-0000-0000-0000EF5A0000}"/>
    <cellStyle name="Eingabe 2 4 4 2 2 4 2 2" xfId="41538" xr:uid="{00000000-0005-0000-0000-0000F05A0000}"/>
    <cellStyle name="Eingabe 2 4 4 2 2 4 3" xfId="34401" xr:uid="{00000000-0005-0000-0000-0000F15A0000}"/>
    <cellStyle name="Eingabe 2 4 4 2 2 5" xfId="21301" xr:uid="{00000000-0005-0000-0000-0000F25A0000}"/>
    <cellStyle name="Eingabe 2 4 4 2 2 5 2" xfId="35616" xr:uid="{00000000-0005-0000-0000-0000F35A0000}"/>
    <cellStyle name="Eingabe 2 4 4 2 2 6" xfId="28438" xr:uid="{00000000-0005-0000-0000-0000F45A0000}"/>
    <cellStyle name="Eingabe 2 4 4 2 3" xfId="15832" xr:uid="{00000000-0005-0000-0000-0000F55A0000}"/>
    <cellStyle name="Eingabe 2 4 4 2 3 2" xfId="22991" xr:uid="{00000000-0005-0000-0000-0000F65A0000}"/>
    <cellStyle name="Eingabe 2 4 4 2 3 2 2" xfId="37306" xr:uid="{00000000-0005-0000-0000-0000F75A0000}"/>
    <cellStyle name="Eingabe 2 4 4 2 3 3" xfId="30147" xr:uid="{00000000-0005-0000-0000-0000F85A0000}"/>
    <cellStyle name="Eingabe 2 4 4 2 4" xfId="18186" xr:uid="{00000000-0005-0000-0000-0000F95A0000}"/>
    <cellStyle name="Eingabe 2 4 4 2 4 2" xfId="25323" xr:uid="{00000000-0005-0000-0000-0000FA5A0000}"/>
    <cellStyle name="Eingabe 2 4 4 2 4 2 2" xfId="39638" xr:uid="{00000000-0005-0000-0000-0000FB5A0000}"/>
    <cellStyle name="Eingabe 2 4 4 2 4 3" xfId="32501" xr:uid="{00000000-0005-0000-0000-0000FC5A0000}"/>
    <cellStyle name="Eingabe 2 4 5" xfId="1326" xr:uid="{00000000-0005-0000-0000-0000FD5A0000}"/>
    <cellStyle name="Eingabe 2 4 5 2" xfId="13464" xr:uid="{00000000-0005-0000-0000-0000FE5A0000}"/>
    <cellStyle name="Eingabe 2 4 5 2 2" xfId="14399" xr:uid="{00000000-0005-0000-0000-0000FF5A0000}"/>
    <cellStyle name="Eingabe 2 4 5 2 2 2" xfId="16768" xr:uid="{00000000-0005-0000-0000-0000005B0000}"/>
    <cellStyle name="Eingabe 2 4 5 2 2 2 2" xfId="23927" xr:uid="{00000000-0005-0000-0000-0000015B0000}"/>
    <cellStyle name="Eingabe 2 4 5 2 2 2 2 2" xfId="38242" xr:uid="{00000000-0005-0000-0000-0000025B0000}"/>
    <cellStyle name="Eingabe 2 4 5 2 2 2 3" xfId="31083" xr:uid="{00000000-0005-0000-0000-0000035B0000}"/>
    <cellStyle name="Eingabe 2 4 5 2 2 3" xfId="19122" xr:uid="{00000000-0005-0000-0000-0000045B0000}"/>
    <cellStyle name="Eingabe 2 4 5 2 2 3 2" xfId="26259" xr:uid="{00000000-0005-0000-0000-0000055B0000}"/>
    <cellStyle name="Eingabe 2 4 5 2 2 3 2 2" xfId="40574" xr:uid="{00000000-0005-0000-0000-0000065B0000}"/>
    <cellStyle name="Eingabe 2 4 5 2 2 3 3" xfId="33437" xr:uid="{00000000-0005-0000-0000-0000075B0000}"/>
    <cellStyle name="Eingabe 2 4 5 2 2 4" xfId="20455" xr:uid="{00000000-0005-0000-0000-0000085B0000}"/>
    <cellStyle name="Eingabe 2 4 5 2 2 4 2" xfId="27592" xr:uid="{00000000-0005-0000-0000-0000095B0000}"/>
    <cellStyle name="Eingabe 2 4 5 2 2 4 2 2" xfId="41907" xr:uid="{00000000-0005-0000-0000-00000A5B0000}"/>
    <cellStyle name="Eingabe 2 4 5 2 2 4 3" xfId="34770" xr:uid="{00000000-0005-0000-0000-00000B5B0000}"/>
    <cellStyle name="Eingabe 2 4 5 2 2 5" xfId="21670" xr:uid="{00000000-0005-0000-0000-00000C5B0000}"/>
    <cellStyle name="Eingabe 2 4 5 2 2 5 2" xfId="35985" xr:uid="{00000000-0005-0000-0000-00000D5B0000}"/>
    <cellStyle name="Eingabe 2 4 5 2 2 6" xfId="28807" xr:uid="{00000000-0005-0000-0000-00000E5B0000}"/>
    <cellStyle name="Eingabe 2 4 5 2 3" xfId="15833" xr:uid="{00000000-0005-0000-0000-00000F5B0000}"/>
    <cellStyle name="Eingabe 2 4 5 2 3 2" xfId="22992" xr:uid="{00000000-0005-0000-0000-0000105B0000}"/>
    <cellStyle name="Eingabe 2 4 5 2 3 2 2" xfId="37307" xr:uid="{00000000-0005-0000-0000-0000115B0000}"/>
    <cellStyle name="Eingabe 2 4 5 2 3 3" xfId="30148" xr:uid="{00000000-0005-0000-0000-0000125B0000}"/>
    <cellStyle name="Eingabe 2 4 5 2 4" xfId="18187" xr:uid="{00000000-0005-0000-0000-0000135B0000}"/>
    <cellStyle name="Eingabe 2 4 5 2 4 2" xfId="25324" xr:uid="{00000000-0005-0000-0000-0000145B0000}"/>
    <cellStyle name="Eingabe 2 4 5 2 4 2 2" xfId="39639" xr:uid="{00000000-0005-0000-0000-0000155B0000}"/>
    <cellStyle name="Eingabe 2 4 5 2 4 3" xfId="32502" xr:uid="{00000000-0005-0000-0000-0000165B0000}"/>
    <cellStyle name="Eingabe 2 4 6" xfId="10745" xr:uid="{00000000-0005-0000-0000-0000175B0000}"/>
    <cellStyle name="Eingabe 2 4 7" xfId="11035" xr:uid="{00000000-0005-0000-0000-0000185B0000}"/>
    <cellStyle name="Eingabe 2 4 8" xfId="13460" xr:uid="{00000000-0005-0000-0000-0000195B0000}"/>
    <cellStyle name="Eingabe 2 4 8 2" xfId="14305" xr:uid="{00000000-0005-0000-0000-00001A5B0000}"/>
    <cellStyle name="Eingabe 2 4 8 2 2" xfId="16674" xr:uid="{00000000-0005-0000-0000-00001B5B0000}"/>
    <cellStyle name="Eingabe 2 4 8 2 2 2" xfId="23833" xr:uid="{00000000-0005-0000-0000-00001C5B0000}"/>
    <cellStyle name="Eingabe 2 4 8 2 2 2 2" xfId="38148" xr:uid="{00000000-0005-0000-0000-00001D5B0000}"/>
    <cellStyle name="Eingabe 2 4 8 2 2 3" xfId="30989" xr:uid="{00000000-0005-0000-0000-00001E5B0000}"/>
    <cellStyle name="Eingabe 2 4 8 2 3" xfId="19028" xr:uid="{00000000-0005-0000-0000-00001F5B0000}"/>
    <cellStyle name="Eingabe 2 4 8 2 3 2" xfId="26165" xr:uid="{00000000-0005-0000-0000-0000205B0000}"/>
    <cellStyle name="Eingabe 2 4 8 2 3 2 2" xfId="40480" xr:uid="{00000000-0005-0000-0000-0000215B0000}"/>
    <cellStyle name="Eingabe 2 4 8 2 3 3" xfId="33343" xr:uid="{00000000-0005-0000-0000-0000225B0000}"/>
    <cellStyle name="Eingabe 2 4 8 2 4" xfId="20361" xr:uid="{00000000-0005-0000-0000-0000235B0000}"/>
    <cellStyle name="Eingabe 2 4 8 2 4 2" xfId="27498" xr:uid="{00000000-0005-0000-0000-0000245B0000}"/>
    <cellStyle name="Eingabe 2 4 8 2 4 2 2" xfId="41813" xr:uid="{00000000-0005-0000-0000-0000255B0000}"/>
    <cellStyle name="Eingabe 2 4 8 2 4 3" xfId="34676" xr:uid="{00000000-0005-0000-0000-0000265B0000}"/>
    <cellStyle name="Eingabe 2 4 8 2 5" xfId="21576" xr:uid="{00000000-0005-0000-0000-0000275B0000}"/>
    <cellStyle name="Eingabe 2 4 8 2 5 2" xfId="35891" xr:uid="{00000000-0005-0000-0000-0000285B0000}"/>
    <cellStyle name="Eingabe 2 4 8 2 6" xfId="28713" xr:uid="{00000000-0005-0000-0000-0000295B0000}"/>
    <cellStyle name="Eingabe 2 4 8 3" xfId="15829" xr:uid="{00000000-0005-0000-0000-00002A5B0000}"/>
    <cellStyle name="Eingabe 2 4 8 3 2" xfId="22988" xr:uid="{00000000-0005-0000-0000-00002B5B0000}"/>
    <cellStyle name="Eingabe 2 4 8 3 2 2" xfId="37303" xr:uid="{00000000-0005-0000-0000-00002C5B0000}"/>
    <cellStyle name="Eingabe 2 4 8 3 3" xfId="30144" xr:uid="{00000000-0005-0000-0000-00002D5B0000}"/>
    <cellStyle name="Eingabe 2 4 8 4" xfId="18183" xr:uid="{00000000-0005-0000-0000-00002E5B0000}"/>
    <cellStyle name="Eingabe 2 4 8 4 2" xfId="25320" xr:uid="{00000000-0005-0000-0000-00002F5B0000}"/>
    <cellStyle name="Eingabe 2 4 8 4 2 2" xfId="39635" xr:uid="{00000000-0005-0000-0000-0000305B0000}"/>
    <cellStyle name="Eingabe 2 4 8 4 3" xfId="32498" xr:uid="{00000000-0005-0000-0000-0000315B0000}"/>
    <cellStyle name="Eingabe 2 5" xfId="1327" xr:uid="{00000000-0005-0000-0000-0000325B0000}"/>
    <cellStyle name="Eingabe 2 5 2" xfId="7565" xr:uid="{00000000-0005-0000-0000-0000335B0000}"/>
    <cellStyle name="Eingabe 2 5 3" xfId="11036" xr:uid="{00000000-0005-0000-0000-0000345B0000}"/>
    <cellStyle name="Eingabe 2 5 4" xfId="13465" xr:uid="{00000000-0005-0000-0000-0000355B0000}"/>
    <cellStyle name="Eingabe 2 5 4 2" xfId="14647" xr:uid="{00000000-0005-0000-0000-0000365B0000}"/>
    <cellStyle name="Eingabe 2 5 4 2 2" xfId="17010" xr:uid="{00000000-0005-0000-0000-0000375B0000}"/>
    <cellStyle name="Eingabe 2 5 4 2 2 2" xfId="24169" xr:uid="{00000000-0005-0000-0000-0000385B0000}"/>
    <cellStyle name="Eingabe 2 5 4 2 2 2 2" xfId="38484" xr:uid="{00000000-0005-0000-0000-0000395B0000}"/>
    <cellStyle name="Eingabe 2 5 4 2 2 3" xfId="31325" xr:uid="{00000000-0005-0000-0000-00003A5B0000}"/>
    <cellStyle name="Eingabe 2 5 4 2 3" xfId="19364" xr:uid="{00000000-0005-0000-0000-00003B5B0000}"/>
    <cellStyle name="Eingabe 2 5 4 2 3 2" xfId="26501" xr:uid="{00000000-0005-0000-0000-00003C5B0000}"/>
    <cellStyle name="Eingabe 2 5 4 2 3 2 2" xfId="40816" xr:uid="{00000000-0005-0000-0000-00003D5B0000}"/>
    <cellStyle name="Eingabe 2 5 4 2 3 3" xfId="33679" xr:uid="{00000000-0005-0000-0000-00003E5B0000}"/>
    <cellStyle name="Eingabe 2 5 4 2 4" xfId="20662" xr:uid="{00000000-0005-0000-0000-00003F5B0000}"/>
    <cellStyle name="Eingabe 2 5 4 2 4 2" xfId="27799" xr:uid="{00000000-0005-0000-0000-0000405B0000}"/>
    <cellStyle name="Eingabe 2 5 4 2 4 2 2" xfId="42114" xr:uid="{00000000-0005-0000-0000-0000415B0000}"/>
    <cellStyle name="Eingabe 2 5 4 2 4 3" xfId="34977" xr:uid="{00000000-0005-0000-0000-0000425B0000}"/>
    <cellStyle name="Eingabe 2 5 4 2 5" xfId="21877" xr:uid="{00000000-0005-0000-0000-0000435B0000}"/>
    <cellStyle name="Eingabe 2 5 4 2 5 2" xfId="36192" xr:uid="{00000000-0005-0000-0000-0000445B0000}"/>
    <cellStyle name="Eingabe 2 5 4 2 6" xfId="29014" xr:uid="{00000000-0005-0000-0000-0000455B0000}"/>
    <cellStyle name="Eingabe 2 5 4 3" xfId="15834" xr:uid="{00000000-0005-0000-0000-0000465B0000}"/>
    <cellStyle name="Eingabe 2 5 4 3 2" xfId="22993" xr:uid="{00000000-0005-0000-0000-0000475B0000}"/>
    <cellStyle name="Eingabe 2 5 4 3 2 2" xfId="37308" xr:uid="{00000000-0005-0000-0000-0000485B0000}"/>
    <cellStyle name="Eingabe 2 5 4 3 3" xfId="30149" xr:uid="{00000000-0005-0000-0000-0000495B0000}"/>
    <cellStyle name="Eingabe 2 5 4 4" xfId="18188" xr:uid="{00000000-0005-0000-0000-00004A5B0000}"/>
    <cellStyle name="Eingabe 2 5 4 4 2" xfId="25325" xr:uid="{00000000-0005-0000-0000-00004B5B0000}"/>
    <cellStyle name="Eingabe 2 5 4 4 2 2" xfId="39640" xr:uid="{00000000-0005-0000-0000-00004C5B0000}"/>
    <cellStyle name="Eingabe 2 5 4 4 3" xfId="32503" xr:uid="{00000000-0005-0000-0000-00004D5B0000}"/>
    <cellStyle name="Eingabe 2 6" xfId="1328" xr:uid="{00000000-0005-0000-0000-00004E5B0000}"/>
    <cellStyle name="Eingabe 2 6 2" xfId="7566" xr:uid="{00000000-0005-0000-0000-00004F5B0000}"/>
    <cellStyle name="Eingabe 2 6 2 2" xfId="14059" xr:uid="{00000000-0005-0000-0000-0000505B0000}"/>
    <cellStyle name="Eingabe 2 6 2 2 2" xfId="14929" xr:uid="{00000000-0005-0000-0000-0000515B0000}"/>
    <cellStyle name="Eingabe 2 6 2 2 2 2" xfId="17286" xr:uid="{00000000-0005-0000-0000-0000525B0000}"/>
    <cellStyle name="Eingabe 2 6 2 2 2 2 2" xfId="24423" xr:uid="{00000000-0005-0000-0000-0000535B0000}"/>
    <cellStyle name="Eingabe 2 6 2 2 2 2 2 2" xfId="38738" xr:uid="{00000000-0005-0000-0000-0000545B0000}"/>
    <cellStyle name="Eingabe 2 6 2 2 2 2 3" xfId="31601" xr:uid="{00000000-0005-0000-0000-0000555B0000}"/>
    <cellStyle name="Eingabe 2 6 2 2 2 3" xfId="19640" xr:uid="{00000000-0005-0000-0000-0000565B0000}"/>
    <cellStyle name="Eingabe 2 6 2 2 2 3 2" xfId="26777" xr:uid="{00000000-0005-0000-0000-0000575B0000}"/>
    <cellStyle name="Eingabe 2 6 2 2 2 3 2 2" xfId="41092" xr:uid="{00000000-0005-0000-0000-0000585B0000}"/>
    <cellStyle name="Eingabe 2 6 2 2 2 3 3" xfId="33955" xr:uid="{00000000-0005-0000-0000-0000595B0000}"/>
    <cellStyle name="Eingabe 2 6 2 2 2 4" xfId="20916" xr:uid="{00000000-0005-0000-0000-00005A5B0000}"/>
    <cellStyle name="Eingabe 2 6 2 2 2 4 2" xfId="28053" xr:uid="{00000000-0005-0000-0000-00005B5B0000}"/>
    <cellStyle name="Eingabe 2 6 2 2 2 4 2 2" xfId="42368" xr:uid="{00000000-0005-0000-0000-00005C5B0000}"/>
    <cellStyle name="Eingabe 2 6 2 2 2 4 3" xfId="35231" xr:uid="{00000000-0005-0000-0000-00005D5B0000}"/>
    <cellStyle name="Eingabe 2 6 2 2 2 5" xfId="22092" xr:uid="{00000000-0005-0000-0000-00005E5B0000}"/>
    <cellStyle name="Eingabe 2 6 2 2 2 5 2" xfId="36407" xr:uid="{00000000-0005-0000-0000-00005F5B0000}"/>
    <cellStyle name="Eingabe 2 6 2 2 2 6" xfId="29248" xr:uid="{00000000-0005-0000-0000-0000605B0000}"/>
    <cellStyle name="Eingabe 2 6 2 2 3" xfId="16428" xr:uid="{00000000-0005-0000-0000-0000615B0000}"/>
    <cellStyle name="Eingabe 2 6 2 2 3 2" xfId="23587" xr:uid="{00000000-0005-0000-0000-0000625B0000}"/>
    <cellStyle name="Eingabe 2 6 2 2 3 2 2" xfId="37902" xr:uid="{00000000-0005-0000-0000-0000635B0000}"/>
    <cellStyle name="Eingabe 2 6 2 2 3 3" xfId="30743" xr:uid="{00000000-0005-0000-0000-0000645B0000}"/>
    <cellStyle name="Eingabe 2 6 2 2 4" xfId="18782" xr:uid="{00000000-0005-0000-0000-0000655B0000}"/>
    <cellStyle name="Eingabe 2 6 2 2 4 2" xfId="25919" xr:uid="{00000000-0005-0000-0000-0000665B0000}"/>
    <cellStyle name="Eingabe 2 6 2 2 4 2 2" xfId="40234" xr:uid="{00000000-0005-0000-0000-0000675B0000}"/>
    <cellStyle name="Eingabe 2 6 2 2 4 3" xfId="33097" xr:uid="{00000000-0005-0000-0000-0000685B0000}"/>
    <cellStyle name="Eingabe 2 6 3" xfId="13466" xr:uid="{00000000-0005-0000-0000-0000695B0000}"/>
    <cellStyle name="Eingabe 2 6 3 2" xfId="13383" xr:uid="{00000000-0005-0000-0000-00006A5B0000}"/>
    <cellStyle name="Eingabe 2 6 3 2 2" xfId="15752" xr:uid="{00000000-0005-0000-0000-00006B5B0000}"/>
    <cellStyle name="Eingabe 2 6 3 2 2 2" xfId="22911" xr:uid="{00000000-0005-0000-0000-00006C5B0000}"/>
    <cellStyle name="Eingabe 2 6 3 2 2 2 2" xfId="37226" xr:uid="{00000000-0005-0000-0000-00006D5B0000}"/>
    <cellStyle name="Eingabe 2 6 3 2 2 3" xfId="30067" xr:uid="{00000000-0005-0000-0000-00006E5B0000}"/>
    <cellStyle name="Eingabe 2 6 3 2 3" xfId="18106" xr:uid="{00000000-0005-0000-0000-00006F5B0000}"/>
    <cellStyle name="Eingabe 2 6 3 2 3 2" xfId="25243" xr:uid="{00000000-0005-0000-0000-0000705B0000}"/>
    <cellStyle name="Eingabe 2 6 3 2 3 2 2" xfId="39558" xr:uid="{00000000-0005-0000-0000-0000715B0000}"/>
    <cellStyle name="Eingabe 2 6 3 2 3 3" xfId="32421" xr:uid="{00000000-0005-0000-0000-0000725B0000}"/>
    <cellStyle name="Eingabe 2 6 3 2 4" xfId="19810" xr:uid="{00000000-0005-0000-0000-0000735B0000}"/>
    <cellStyle name="Eingabe 2 6 3 2 4 2" xfId="26947" xr:uid="{00000000-0005-0000-0000-0000745B0000}"/>
    <cellStyle name="Eingabe 2 6 3 2 4 2 2" xfId="41262" xr:uid="{00000000-0005-0000-0000-0000755B0000}"/>
    <cellStyle name="Eingabe 2 6 3 2 4 3" xfId="34125" xr:uid="{00000000-0005-0000-0000-0000765B0000}"/>
    <cellStyle name="Eingabe 2 6 3 2 5" xfId="21025" xr:uid="{00000000-0005-0000-0000-0000775B0000}"/>
    <cellStyle name="Eingabe 2 6 3 2 5 2" xfId="35340" xr:uid="{00000000-0005-0000-0000-0000785B0000}"/>
    <cellStyle name="Eingabe 2 6 3 2 6" xfId="28162" xr:uid="{00000000-0005-0000-0000-0000795B0000}"/>
    <cellStyle name="Eingabe 2 6 3 3" xfId="15835" xr:uid="{00000000-0005-0000-0000-00007A5B0000}"/>
    <cellStyle name="Eingabe 2 6 3 3 2" xfId="22994" xr:uid="{00000000-0005-0000-0000-00007B5B0000}"/>
    <cellStyle name="Eingabe 2 6 3 3 2 2" xfId="37309" xr:uid="{00000000-0005-0000-0000-00007C5B0000}"/>
    <cellStyle name="Eingabe 2 6 3 3 3" xfId="30150" xr:uid="{00000000-0005-0000-0000-00007D5B0000}"/>
    <cellStyle name="Eingabe 2 6 3 4" xfId="18189" xr:uid="{00000000-0005-0000-0000-00007E5B0000}"/>
    <cellStyle name="Eingabe 2 6 3 4 2" xfId="25326" xr:uid="{00000000-0005-0000-0000-00007F5B0000}"/>
    <cellStyle name="Eingabe 2 6 3 4 2 2" xfId="39641" xr:uid="{00000000-0005-0000-0000-0000805B0000}"/>
    <cellStyle name="Eingabe 2 6 3 4 3" xfId="32504" xr:uid="{00000000-0005-0000-0000-0000815B0000}"/>
    <cellStyle name="Eingabe 2 7" xfId="1329" xr:uid="{00000000-0005-0000-0000-0000825B0000}"/>
    <cellStyle name="Eingabe 2 7 2" xfId="7567" xr:uid="{00000000-0005-0000-0000-0000835B0000}"/>
    <cellStyle name="Eingabe 2 7 2 2" xfId="14060" xr:uid="{00000000-0005-0000-0000-0000845B0000}"/>
    <cellStyle name="Eingabe 2 7 2 2 2" xfId="14930" xr:uid="{00000000-0005-0000-0000-0000855B0000}"/>
    <cellStyle name="Eingabe 2 7 2 2 2 2" xfId="17287" xr:uid="{00000000-0005-0000-0000-0000865B0000}"/>
    <cellStyle name="Eingabe 2 7 2 2 2 2 2" xfId="24424" xr:uid="{00000000-0005-0000-0000-0000875B0000}"/>
    <cellStyle name="Eingabe 2 7 2 2 2 2 2 2" xfId="38739" xr:uid="{00000000-0005-0000-0000-0000885B0000}"/>
    <cellStyle name="Eingabe 2 7 2 2 2 2 3" xfId="31602" xr:uid="{00000000-0005-0000-0000-0000895B0000}"/>
    <cellStyle name="Eingabe 2 7 2 2 2 3" xfId="19641" xr:uid="{00000000-0005-0000-0000-00008A5B0000}"/>
    <cellStyle name="Eingabe 2 7 2 2 2 3 2" xfId="26778" xr:uid="{00000000-0005-0000-0000-00008B5B0000}"/>
    <cellStyle name="Eingabe 2 7 2 2 2 3 2 2" xfId="41093" xr:uid="{00000000-0005-0000-0000-00008C5B0000}"/>
    <cellStyle name="Eingabe 2 7 2 2 2 3 3" xfId="33956" xr:uid="{00000000-0005-0000-0000-00008D5B0000}"/>
    <cellStyle name="Eingabe 2 7 2 2 2 4" xfId="20917" xr:uid="{00000000-0005-0000-0000-00008E5B0000}"/>
    <cellStyle name="Eingabe 2 7 2 2 2 4 2" xfId="28054" xr:uid="{00000000-0005-0000-0000-00008F5B0000}"/>
    <cellStyle name="Eingabe 2 7 2 2 2 4 2 2" xfId="42369" xr:uid="{00000000-0005-0000-0000-0000905B0000}"/>
    <cellStyle name="Eingabe 2 7 2 2 2 4 3" xfId="35232" xr:uid="{00000000-0005-0000-0000-0000915B0000}"/>
    <cellStyle name="Eingabe 2 7 2 2 2 5" xfId="22093" xr:uid="{00000000-0005-0000-0000-0000925B0000}"/>
    <cellStyle name="Eingabe 2 7 2 2 2 5 2" xfId="36408" xr:uid="{00000000-0005-0000-0000-0000935B0000}"/>
    <cellStyle name="Eingabe 2 7 2 2 2 6" xfId="29249" xr:uid="{00000000-0005-0000-0000-0000945B0000}"/>
    <cellStyle name="Eingabe 2 7 2 2 3" xfId="16429" xr:uid="{00000000-0005-0000-0000-0000955B0000}"/>
    <cellStyle name="Eingabe 2 7 2 2 3 2" xfId="23588" xr:uid="{00000000-0005-0000-0000-0000965B0000}"/>
    <cellStyle name="Eingabe 2 7 2 2 3 2 2" xfId="37903" xr:uid="{00000000-0005-0000-0000-0000975B0000}"/>
    <cellStyle name="Eingabe 2 7 2 2 3 3" xfId="30744" xr:uid="{00000000-0005-0000-0000-0000985B0000}"/>
    <cellStyle name="Eingabe 2 7 2 2 4" xfId="18783" xr:uid="{00000000-0005-0000-0000-0000995B0000}"/>
    <cellStyle name="Eingabe 2 7 2 2 4 2" xfId="25920" xr:uid="{00000000-0005-0000-0000-00009A5B0000}"/>
    <cellStyle name="Eingabe 2 7 2 2 4 2 2" xfId="40235" xr:uid="{00000000-0005-0000-0000-00009B5B0000}"/>
    <cellStyle name="Eingabe 2 7 2 2 4 3" xfId="33098" xr:uid="{00000000-0005-0000-0000-00009C5B0000}"/>
    <cellStyle name="Eingabe 2 7 3" xfId="11037" xr:uid="{00000000-0005-0000-0000-00009D5B0000}"/>
    <cellStyle name="Eingabe 2 7 3 2" xfId="14451" xr:uid="{00000000-0005-0000-0000-00009E5B0000}"/>
    <cellStyle name="Eingabe 2 7 3 2 2" xfId="14976" xr:uid="{00000000-0005-0000-0000-00009F5B0000}"/>
    <cellStyle name="Eingabe 2 7 3 2 2 2" xfId="17333" xr:uid="{00000000-0005-0000-0000-0000A05B0000}"/>
    <cellStyle name="Eingabe 2 7 3 2 2 2 2" xfId="24470" xr:uid="{00000000-0005-0000-0000-0000A15B0000}"/>
    <cellStyle name="Eingabe 2 7 3 2 2 2 2 2" xfId="38785" xr:uid="{00000000-0005-0000-0000-0000A25B0000}"/>
    <cellStyle name="Eingabe 2 7 3 2 2 2 3" xfId="31648" xr:uid="{00000000-0005-0000-0000-0000A35B0000}"/>
    <cellStyle name="Eingabe 2 7 3 2 2 3" xfId="19687" xr:uid="{00000000-0005-0000-0000-0000A45B0000}"/>
    <cellStyle name="Eingabe 2 7 3 2 2 3 2" xfId="26824" xr:uid="{00000000-0005-0000-0000-0000A55B0000}"/>
    <cellStyle name="Eingabe 2 7 3 2 2 3 2 2" xfId="41139" xr:uid="{00000000-0005-0000-0000-0000A65B0000}"/>
    <cellStyle name="Eingabe 2 7 3 2 2 3 3" xfId="34002" xr:uid="{00000000-0005-0000-0000-0000A75B0000}"/>
    <cellStyle name="Eingabe 2 7 3 2 2 4" xfId="20963" xr:uid="{00000000-0005-0000-0000-0000A85B0000}"/>
    <cellStyle name="Eingabe 2 7 3 2 2 4 2" xfId="28100" xr:uid="{00000000-0005-0000-0000-0000A95B0000}"/>
    <cellStyle name="Eingabe 2 7 3 2 2 4 2 2" xfId="42415" xr:uid="{00000000-0005-0000-0000-0000AA5B0000}"/>
    <cellStyle name="Eingabe 2 7 3 2 2 4 3" xfId="35278" xr:uid="{00000000-0005-0000-0000-0000AB5B0000}"/>
    <cellStyle name="Eingabe 2 7 3 2 2 5" xfId="22139" xr:uid="{00000000-0005-0000-0000-0000AC5B0000}"/>
    <cellStyle name="Eingabe 2 7 3 2 2 5 2" xfId="36454" xr:uid="{00000000-0005-0000-0000-0000AD5B0000}"/>
    <cellStyle name="Eingabe 2 7 3 2 2 6" xfId="29295" xr:uid="{00000000-0005-0000-0000-0000AE5B0000}"/>
    <cellStyle name="Eingabe 2 7 3 2 3" xfId="16820" xr:uid="{00000000-0005-0000-0000-0000AF5B0000}"/>
    <cellStyle name="Eingabe 2 7 3 2 3 2" xfId="23979" xr:uid="{00000000-0005-0000-0000-0000B05B0000}"/>
    <cellStyle name="Eingabe 2 7 3 2 3 2 2" xfId="38294" xr:uid="{00000000-0005-0000-0000-0000B15B0000}"/>
    <cellStyle name="Eingabe 2 7 3 2 3 3" xfId="31135" xr:uid="{00000000-0005-0000-0000-0000B25B0000}"/>
    <cellStyle name="Eingabe 2 7 3 2 4" xfId="19174" xr:uid="{00000000-0005-0000-0000-0000B35B0000}"/>
    <cellStyle name="Eingabe 2 7 3 2 4 2" xfId="26311" xr:uid="{00000000-0005-0000-0000-0000B45B0000}"/>
    <cellStyle name="Eingabe 2 7 3 2 4 2 2" xfId="40626" xr:uid="{00000000-0005-0000-0000-0000B55B0000}"/>
    <cellStyle name="Eingabe 2 7 3 2 4 3" xfId="33489" xr:uid="{00000000-0005-0000-0000-0000B65B0000}"/>
    <cellStyle name="Eingabe 2 7 4" xfId="13467" xr:uid="{00000000-0005-0000-0000-0000B75B0000}"/>
    <cellStyle name="Eingabe 2 7 4 2" xfId="14372" xr:uid="{00000000-0005-0000-0000-0000B85B0000}"/>
    <cellStyle name="Eingabe 2 7 4 2 2" xfId="16741" xr:uid="{00000000-0005-0000-0000-0000B95B0000}"/>
    <cellStyle name="Eingabe 2 7 4 2 2 2" xfId="23900" xr:uid="{00000000-0005-0000-0000-0000BA5B0000}"/>
    <cellStyle name="Eingabe 2 7 4 2 2 2 2" xfId="38215" xr:uid="{00000000-0005-0000-0000-0000BB5B0000}"/>
    <cellStyle name="Eingabe 2 7 4 2 2 3" xfId="31056" xr:uid="{00000000-0005-0000-0000-0000BC5B0000}"/>
    <cellStyle name="Eingabe 2 7 4 2 3" xfId="19095" xr:uid="{00000000-0005-0000-0000-0000BD5B0000}"/>
    <cellStyle name="Eingabe 2 7 4 2 3 2" xfId="26232" xr:uid="{00000000-0005-0000-0000-0000BE5B0000}"/>
    <cellStyle name="Eingabe 2 7 4 2 3 2 2" xfId="40547" xr:uid="{00000000-0005-0000-0000-0000BF5B0000}"/>
    <cellStyle name="Eingabe 2 7 4 2 3 3" xfId="33410" xr:uid="{00000000-0005-0000-0000-0000C05B0000}"/>
    <cellStyle name="Eingabe 2 7 4 2 4" xfId="20428" xr:uid="{00000000-0005-0000-0000-0000C15B0000}"/>
    <cellStyle name="Eingabe 2 7 4 2 4 2" xfId="27565" xr:uid="{00000000-0005-0000-0000-0000C25B0000}"/>
    <cellStyle name="Eingabe 2 7 4 2 4 2 2" xfId="41880" xr:uid="{00000000-0005-0000-0000-0000C35B0000}"/>
    <cellStyle name="Eingabe 2 7 4 2 4 3" xfId="34743" xr:uid="{00000000-0005-0000-0000-0000C45B0000}"/>
    <cellStyle name="Eingabe 2 7 4 2 5" xfId="21643" xr:uid="{00000000-0005-0000-0000-0000C55B0000}"/>
    <cellStyle name="Eingabe 2 7 4 2 5 2" xfId="35958" xr:uid="{00000000-0005-0000-0000-0000C65B0000}"/>
    <cellStyle name="Eingabe 2 7 4 2 6" xfId="28780" xr:uid="{00000000-0005-0000-0000-0000C75B0000}"/>
    <cellStyle name="Eingabe 2 7 4 3" xfId="15836" xr:uid="{00000000-0005-0000-0000-0000C85B0000}"/>
    <cellStyle name="Eingabe 2 7 4 3 2" xfId="22995" xr:uid="{00000000-0005-0000-0000-0000C95B0000}"/>
    <cellStyle name="Eingabe 2 7 4 3 2 2" xfId="37310" xr:uid="{00000000-0005-0000-0000-0000CA5B0000}"/>
    <cellStyle name="Eingabe 2 7 4 3 3" xfId="30151" xr:uid="{00000000-0005-0000-0000-0000CB5B0000}"/>
    <cellStyle name="Eingabe 2 7 4 4" xfId="18190" xr:uid="{00000000-0005-0000-0000-0000CC5B0000}"/>
    <cellStyle name="Eingabe 2 7 4 4 2" xfId="25327" xr:uid="{00000000-0005-0000-0000-0000CD5B0000}"/>
    <cellStyle name="Eingabe 2 7 4 4 2 2" xfId="39642" xr:uid="{00000000-0005-0000-0000-0000CE5B0000}"/>
    <cellStyle name="Eingabe 2 7 4 4 3" xfId="32505" xr:uid="{00000000-0005-0000-0000-0000CF5B0000}"/>
    <cellStyle name="Eingabe 2 8" xfId="1330" xr:uid="{00000000-0005-0000-0000-0000D05B0000}"/>
    <cellStyle name="Eingabe 2 8 2" xfId="13468" xr:uid="{00000000-0005-0000-0000-0000D15B0000}"/>
    <cellStyle name="Eingabe 2 8 2 2" xfId="14307" xr:uid="{00000000-0005-0000-0000-0000D25B0000}"/>
    <cellStyle name="Eingabe 2 8 2 2 2" xfId="16676" xr:uid="{00000000-0005-0000-0000-0000D35B0000}"/>
    <cellStyle name="Eingabe 2 8 2 2 2 2" xfId="23835" xr:uid="{00000000-0005-0000-0000-0000D45B0000}"/>
    <cellStyle name="Eingabe 2 8 2 2 2 2 2" xfId="38150" xr:uid="{00000000-0005-0000-0000-0000D55B0000}"/>
    <cellStyle name="Eingabe 2 8 2 2 2 3" xfId="30991" xr:uid="{00000000-0005-0000-0000-0000D65B0000}"/>
    <cellStyle name="Eingabe 2 8 2 2 3" xfId="19030" xr:uid="{00000000-0005-0000-0000-0000D75B0000}"/>
    <cellStyle name="Eingabe 2 8 2 2 3 2" xfId="26167" xr:uid="{00000000-0005-0000-0000-0000D85B0000}"/>
    <cellStyle name="Eingabe 2 8 2 2 3 2 2" xfId="40482" xr:uid="{00000000-0005-0000-0000-0000D95B0000}"/>
    <cellStyle name="Eingabe 2 8 2 2 3 3" xfId="33345" xr:uid="{00000000-0005-0000-0000-0000DA5B0000}"/>
    <cellStyle name="Eingabe 2 8 2 2 4" xfId="20363" xr:uid="{00000000-0005-0000-0000-0000DB5B0000}"/>
    <cellStyle name="Eingabe 2 8 2 2 4 2" xfId="27500" xr:uid="{00000000-0005-0000-0000-0000DC5B0000}"/>
    <cellStyle name="Eingabe 2 8 2 2 4 2 2" xfId="41815" xr:uid="{00000000-0005-0000-0000-0000DD5B0000}"/>
    <cellStyle name="Eingabe 2 8 2 2 4 3" xfId="34678" xr:uid="{00000000-0005-0000-0000-0000DE5B0000}"/>
    <cellStyle name="Eingabe 2 8 2 2 5" xfId="21578" xr:uid="{00000000-0005-0000-0000-0000DF5B0000}"/>
    <cellStyle name="Eingabe 2 8 2 2 5 2" xfId="35893" xr:uid="{00000000-0005-0000-0000-0000E05B0000}"/>
    <cellStyle name="Eingabe 2 8 2 2 6" xfId="28715" xr:uid="{00000000-0005-0000-0000-0000E15B0000}"/>
    <cellStyle name="Eingabe 2 8 2 3" xfId="15837" xr:uid="{00000000-0005-0000-0000-0000E25B0000}"/>
    <cellStyle name="Eingabe 2 8 2 3 2" xfId="22996" xr:uid="{00000000-0005-0000-0000-0000E35B0000}"/>
    <cellStyle name="Eingabe 2 8 2 3 2 2" xfId="37311" xr:uid="{00000000-0005-0000-0000-0000E45B0000}"/>
    <cellStyle name="Eingabe 2 8 2 3 3" xfId="30152" xr:uid="{00000000-0005-0000-0000-0000E55B0000}"/>
    <cellStyle name="Eingabe 2 8 2 4" xfId="18191" xr:uid="{00000000-0005-0000-0000-0000E65B0000}"/>
    <cellStyle name="Eingabe 2 8 2 4 2" xfId="25328" xr:uid="{00000000-0005-0000-0000-0000E75B0000}"/>
    <cellStyle name="Eingabe 2 8 2 4 2 2" xfId="39643" xr:uid="{00000000-0005-0000-0000-0000E85B0000}"/>
    <cellStyle name="Eingabe 2 8 2 4 3" xfId="32506" xr:uid="{00000000-0005-0000-0000-0000E95B0000}"/>
    <cellStyle name="Eingabe 2 9" xfId="1331" xr:uid="{00000000-0005-0000-0000-0000EA5B0000}"/>
    <cellStyle name="Eingabe 2 9 2" xfId="13469" xr:uid="{00000000-0005-0000-0000-0000EB5B0000}"/>
    <cellStyle name="Eingabe 2 9 2 2" xfId="13693" xr:uid="{00000000-0005-0000-0000-0000EC5B0000}"/>
    <cellStyle name="Eingabe 2 9 2 2 2" xfId="16062" xr:uid="{00000000-0005-0000-0000-0000ED5B0000}"/>
    <cellStyle name="Eingabe 2 9 2 2 2 2" xfId="23221" xr:uid="{00000000-0005-0000-0000-0000EE5B0000}"/>
    <cellStyle name="Eingabe 2 9 2 2 2 2 2" xfId="37536" xr:uid="{00000000-0005-0000-0000-0000EF5B0000}"/>
    <cellStyle name="Eingabe 2 9 2 2 2 3" xfId="30377" xr:uid="{00000000-0005-0000-0000-0000F05B0000}"/>
    <cellStyle name="Eingabe 2 9 2 2 3" xfId="18416" xr:uid="{00000000-0005-0000-0000-0000F15B0000}"/>
    <cellStyle name="Eingabe 2 9 2 2 3 2" xfId="25553" xr:uid="{00000000-0005-0000-0000-0000F25B0000}"/>
    <cellStyle name="Eingabe 2 9 2 2 3 2 2" xfId="39868" xr:uid="{00000000-0005-0000-0000-0000F35B0000}"/>
    <cellStyle name="Eingabe 2 9 2 2 3 3" xfId="32731" xr:uid="{00000000-0005-0000-0000-0000F45B0000}"/>
    <cellStyle name="Eingabe 2 9 2 2 4" xfId="19942" xr:uid="{00000000-0005-0000-0000-0000F55B0000}"/>
    <cellStyle name="Eingabe 2 9 2 2 4 2" xfId="27079" xr:uid="{00000000-0005-0000-0000-0000F65B0000}"/>
    <cellStyle name="Eingabe 2 9 2 2 4 2 2" xfId="41394" xr:uid="{00000000-0005-0000-0000-0000F75B0000}"/>
    <cellStyle name="Eingabe 2 9 2 2 4 3" xfId="34257" xr:uid="{00000000-0005-0000-0000-0000F85B0000}"/>
    <cellStyle name="Eingabe 2 9 2 2 5" xfId="21157" xr:uid="{00000000-0005-0000-0000-0000F95B0000}"/>
    <cellStyle name="Eingabe 2 9 2 2 5 2" xfId="35472" xr:uid="{00000000-0005-0000-0000-0000FA5B0000}"/>
    <cellStyle name="Eingabe 2 9 2 2 6" xfId="28294" xr:uid="{00000000-0005-0000-0000-0000FB5B0000}"/>
    <cellStyle name="Eingabe 2 9 2 3" xfId="15838" xr:uid="{00000000-0005-0000-0000-0000FC5B0000}"/>
    <cellStyle name="Eingabe 2 9 2 3 2" xfId="22997" xr:uid="{00000000-0005-0000-0000-0000FD5B0000}"/>
    <cellStyle name="Eingabe 2 9 2 3 2 2" xfId="37312" xr:uid="{00000000-0005-0000-0000-0000FE5B0000}"/>
    <cellStyle name="Eingabe 2 9 2 3 3" xfId="30153" xr:uid="{00000000-0005-0000-0000-0000FF5B0000}"/>
    <cellStyle name="Eingabe 2 9 2 4" xfId="18192" xr:uid="{00000000-0005-0000-0000-0000005C0000}"/>
    <cellStyle name="Eingabe 2 9 2 4 2" xfId="25329" xr:uid="{00000000-0005-0000-0000-0000015C0000}"/>
    <cellStyle name="Eingabe 2 9 2 4 2 2" xfId="39644" xr:uid="{00000000-0005-0000-0000-0000025C0000}"/>
    <cellStyle name="Eingabe 2 9 2 4 3" xfId="32507" xr:uid="{00000000-0005-0000-0000-0000035C0000}"/>
    <cellStyle name="Eingabe 3" xfId="1332" xr:uid="{00000000-0005-0000-0000-0000045C0000}"/>
    <cellStyle name="Eingabe 3 2" xfId="1333" xr:uid="{00000000-0005-0000-0000-0000055C0000}"/>
    <cellStyle name="Eingabe 3 2 2" xfId="7569" xr:uid="{00000000-0005-0000-0000-0000065C0000}"/>
    <cellStyle name="Eingabe 3 2 3" xfId="9070" xr:uid="{00000000-0005-0000-0000-0000075C0000}"/>
    <cellStyle name="Eingabe 3 2 4" xfId="13471" xr:uid="{00000000-0005-0000-0000-0000085C0000}"/>
    <cellStyle name="Eingabe 3 2 4 2" xfId="13888" xr:uid="{00000000-0005-0000-0000-0000095C0000}"/>
    <cellStyle name="Eingabe 3 2 4 2 2" xfId="16257" xr:uid="{00000000-0005-0000-0000-00000A5C0000}"/>
    <cellStyle name="Eingabe 3 2 4 2 2 2" xfId="23416" xr:uid="{00000000-0005-0000-0000-00000B5C0000}"/>
    <cellStyle name="Eingabe 3 2 4 2 2 2 2" xfId="37731" xr:uid="{00000000-0005-0000-0000-00000C5C0000}"/>
    <cellStyle name="Eingabe 3 2 4 2 2 3" xfId="30572" xr:uid="{00000000-0005-0000-0000-00000D5C0000}"/>
    <cellStyle name="Eingabe 3 2 4 2 3" xfId="18611" xr:uid="{00000000-0005-0000-0000-00000E5C0000}"/>
    <cellStyle name="Eingabe 3 2 4 2 3 2" xfId="25748" xr:uid="{00000000-0005-0000-0000-00000F5C0000}"/>
    <cellStyle name="Eingabe 3 2 4 2 3 2 2" xfId="40063" xr:uid="{00000000-0005-0000-0000-0000105C0000}"/>
    <cellStyle name="Eingabe 3 2 4 2 3 3" xfId="32926" xr:uid="{00000000-0005-0000-0000-0000115C0000}"/>
    <cellStyle name="Eingabe 3 2 4 2 4" xfId="20058" xr:uid="{00000000-0005-0000-0000-0000125C0000}"/>
    <cellStyle name="Eingabe 3 2 4 2 4 2" xfId="27195" xr:uid="{00000000-0005-0000-0000-0000135C0000}"/>
    <cellStyle name="Eingabe 3 2 4 2 4 2 2" xfId="41510" xr:uid="{00000000-0005-0000-0000-0000145C0000}"/>
    <cellStyle name="Eingabe 3 2 4 2 4 3" xfId="34373" xr:uid="{00000000-0005-0000-0000-0000155C0000}"/>
    <cellStyle name="Eingabe 3 2 4 2 5" xfId="21273" xr:uid="{00000000-0005-0000-0000-0000165C0000}"/>
    <cellStyle name="Eingabe 3 2 4 2 5 2" xfId="35588" xr:uid="{00000000-0005-0000-0000-0000175C0000}"/>
    <cellStyle name="Eingabe 3 2 4 2 6" xfId="28410" xr:uid="{00000000-0005-0000-0000-0000185C0000}"/>
    <cellStyle name="Eingabe 3 2 4 3" xfId="15840" xr:uid="{00000000-0005-0000-0000-0000195C0000}"/>
    <cellStyle name="Eingabe 3 2 4 3 2" xfId="22999" xr:uid="{00000000-0005-0000-0000-00001A5C0000}"/>
    <cellStyle name="Eingabe 3 2 4 3 2 2" xfId="37314" xr:uid="{00000000-0005-0000-0000-00001B5C0000}"/>
    <cellStyle name="Eingabe 3 2 4 3 3" xfId="30155" xr:uid="{00000000-0005-0000-0000-00001C5C0000}"/>
    <cellStyle name="Eingabe 3 2 4 4" xfId="18194" xr:uid="{00000000-0005-0000-0000-00001D5C0000}"/>
    <cellStyle name="Eingabe 3 2 4 4 2" xfId="25331" xr:uid="{00000000-0005-0000-0000-00001E5C0000}"/>
    <cellStyle name="Eingabe 3 2 4 4 2 2" xfId="39646" xr:uid="{00000000-0005-0000-0000-00001F5C0000}"/>
    <cellStyle name="Eingabe 3 2 4 4 3" xfId="32509" xr:uid="{00000000-0005-0000-0000-0000205C0000}"/>
    <cellStyle name="Eingabe 3 3" xfId="1334" xr:uid="{00000000-0005-0000-0000-0000215C0000}"/>
    <cellStyle name="Eingabe 3 3 2" xfId="7570" xr:uid="{00000000-0005-0000-0000-0000225C0000}"/>
    <cellStyle name="Eingabe 3 3 2 2" xfId="14061" xr:uid="{00000000-0005-0000-0000-0000235C0000}"/>
    <cellStyle name="Eingabe 3 3 2 2 2" xfId="14931" xr:uid="{00000000-0005-0000-0000-0000245C0000}"/>
    <cellStyle name="Eingabe 3 3 2 2 2 2" xfId="17288" xr:uid="{00000000-0005-0000-0000-0000255C0000}"/>
    <cellStyle name="Eingabe 3 3 2 2 2 2 2" xfId="24425" xr:uid="{00000000-0005-0000-0000-0000265C0000}"/>
    <cellStyle name="Eingabe 3 3 2 2 2 2 2 2" xfId="38740" xr:uid="{00000000-0005-0000-0000-0000275C0000}"/>
    <cellStyle name="Eingabe 3 3 2 2 2 2 3" xfId="31603" xr:uid="{00000000-0005-0000-0000-0000285C0000}"/>
    <cellStyle name="Eingabe 3 3 2 2 2 3" xfId="19642" xr:uid="{00000000-0005-0000-0000-0000295C0000}"/>
    <cellStyle name="Eingabe 3 3 2 2 2 3 2" xfId="26779" xr:uid="{00000000-0005-0000-0000-00002A5C0000}"/>
    <cellStyle name="Eingabe 3 3 2 2 2 3 2 2" xfId="41094" xr:uid="{00000000-0005-0000-0000-00002B5C0000}"/>
    <cellStyle name="Eingabe 3 3 2 2 2 3 3" xfId="33957" xr:uid="{00000000-0005-0000-0000-00002C5C0000}"/>
    <cellStyle name="Eingabe 3 3 2 2 2 4" xfId="20918" xr:uid="{00000000-0005-0000-0000-00002D5C0000}"/>
    <cellStyle name="Eingabe 3 3 2 2 2 4 2" xfId="28055" xr:uid="{00000000-0005-0000-0000-00002E5C0000}"/>
    <cellStyle name="Eingabe 3 3 2 2 2 4 2 2" xfId="42370" xr:uid="{00000000-0005-0000-0000-00002F5C0000}"/>
    <cellStyle name="Eingabe 3 3 2 2 2 4 3" xfId="35233" xr:uid="{00000000-0005-0000-0000-0000305C0000}"/>
    <cellStyle name="Eingabe 3 3 2 2 2 5" xfId="22094" xr:uid="{00000000-0005-0000-0000-0000315C0000}"/>
    <cellStyle name="Eingabe 3 3 2 2 2 5 2" xfId="36409" xr:uid="{00000000-0005-0000-0000-0000325C0000}"/>
    <cellStyle name="Eingabe 3 3 2 2 2 6" xfId="29250" xr:uid="{00000000-0005-0000-0000-0000335C0000}"/>
    <cellStyle name="Eingabe 3 3 2 2 3" xfId="16430" xr:uid="{00000000-0005-0000-0000-0000345C0000}"/>
    <cellStyle name="Eingabe 3 3 2 2 3 2" xfId="23589" xr:uid="{00000000-0005-0000-0000-0000355C0000}"/>
    <cellStyle name="Eingabe 3 3 2 2 3 2 2" xfId="37904" xr:uid="{00000000-0005-0000-0000-0000365C0000}"/>
    <cellStyle name="Eingabe 3 3 2 2 3 3" xfId="30745" xr:uid="{00000000-0005-0000-0000-0000375C0000}"/>
    <cellStyle name="Eingabe 3 3 2 2 4" xfId="18784" xr:uid="{00000000-0005-0000-0000-0000385C0000}"/>
    <cellStyle name="Eingabe 3 3 2 2 4 2" xfId="25921" xr:uid="{00000000-0005-0000-0000-0000395C0000}"/>
    <cellStyle name="Eingabe 3 3 2 2 4 2 2" xfId="40236" xr:uid="{00000000-0005-0000-0000-00003A5C0000}"/>
    <cellStyle name="Eingabe 3 3 2 2 4 3" xfId="33099" xr:uid="{00000000-0005-0000-0000-00003B5C0000}"/>
    <cellStyle name="Eingabe 3 3 3" xfId="13472" xr:uid="{00000000-0005-0000-0000-00003C5C0000}"/>
    <cellStyle name="Eingabe 3 3 3 2" xfId="14036" xr:uid="{00000000-0005-0000-0000-00003D5C0000}"/>
    <cellStyle name="Eingabe 3 3 3 2 2" xfId="16405" xr:uid="{00000000-0005-0000-0000-00003E5C0000}"/>
    <cellStyle name="Eingabe 3 3 3 2 2 2" xfId="23564" xr:uid="{00000000-0005-0000-0000-00003F5C0000}"/>
    <cellStyle name="Eingabe 3 3 3 2 2 2 2" xfId="37879" xr:uid="{00000000-0005-0000-0000-0000405C0000}"/>
    <cellStyle name="Eingabe 3 3 3 2 2 3" xfId="30720" xr:uid="{00000000-0005-0000-0000-0000415C0000}"/>
    <cellStyle name="Eingabe 3 3 3 2 3" xfId="18759" xr:uid="{00000000-0005-0000-0000-0000425C0000}"/>
    <cellStyle name="Eingabe 3 3 3 2 3 2" xfId="25896" xr:uid="{00000000-0005-0000-0000-0000435C0000}"/>
    <cellStyle name="Eingabe 3 3 3 2 3 2 2" xfId="40211" xr:uid="{00000000-0005-0000-0000-0000445C0000}"/>
    <cellStyle name="Eingabe 3 3 3 2 3 3" xfId="33074" xr:uid="{00000000-0005-0000-0000-0000455C0000}"/>
    <cellStyle name="Eingabe 3 3 3 2 4" xfId="20119" xr:uid="{00000000-0005-0000-0000-0000465C0000}"/>
    <cellStyle name="Eingabe 3 3 3 2 4 2" xfId="27256" xr:uid="{00000000-0005-0000-0000-0000475C0000}"/>
    <cellStyle name="Eingabe 3 3 3 2 4 2 2" xfId="41571" xr:uid="{00000000-0005-0000-0000-0000485C0000}"/>
    <cellStyle name="Eingabe 3 3 3 2 4 3" xfId="34434" xr:uid="{00000000-0005-0000-0000-0000495C0000}"/>
    <cellStyle name="Eingabe 3 3 3 2 5" xfId="21334" xr:uid="{00000000-0005-0000-0000-00004A5C0000}"/>
    <cellStyle name="Eingabe 3 3 3 2 5 2" xfId="35649" xr:uid="{00000000-0005-0000-0000-00004B5C0000}"/>
    <cellStyle name="Eingabe 3 3 3 2 6" xfId="28471" xr:uid="{00000000-0005-0000-0000-00004C5C0000}"/>
    <cellStyle name="Eingabe 3 3 3 3" xfId="15841" xr:uid="{00000000-0005-0000-0000-00004D5C0000}"/>
    <cellStyle name="Eingabe 3 3 3 3 2" xfId="23000" xr:uid="{00000000-0005-0000-0000-00004E5C0000}"/>
    <cellStyle name="Eingabe 3 3 3 3 2 2" xfId="37315" xr:uid="{00000000-0005-0000-0000-00004F5C0000}"/>
    <cellStyle name="Eingabe 3 3 3 3 3" xfId="30156" xr:uid="{00000000-0005-0000-0000-0000505C0000}"/>
    <cellStyle name="Eingabe 3 3 3 4" xfId="18195" xr:uid="{00000000-0005-0000-0000-0000515C0000}"/>
    <cellStyle name="Eingabe 3 3 3 4 2" xfId="25332" xr:uid="{00000000-0005-0000-0000-0000525C0000}"/>
    <cellStyle name="Eingabe 3 3 3 4 2 2" xfId="39647" xr:uid="{00000000-0005-0000-0000-0000535C0000}"/>
    <cellStyle name="Eingabe 3 3 3 4 3" xfId="32510" xr:uid="{00000000-0005-0000-0000-0000545C0000}"/>
    <cellStyle name="Eingabe 3 4" xfId="1335" xr:uid="{00000000-0005-0000-0000-0000555C0000}"/>
    <cellStyle name="Eingabe 3 4 2" xfId="13473" xr:uid="{00000000-0005-0000-0000-0000565C0000}"/>
    <cellStyle name="Eingabe 3 4 2 2" xfId="14308" xr:uid="{00000000-0005-0000-0000-0000575C0000}"/>
    <cellStyle name="Eingabe 3 4 2 2 2" xfId="16677" xr:uid="{00000000-0005-0000-0000-0000585C0000}"/>
    <cellStyle name="Eingabe 3 4 2 2 2 2" xfId="23836" xr:uid="{00000000-0005-0000-0000-0000595C0000}"/>
    <cellStyle name="Eingabe 3 4 2 2 2 2 2" xfId="38151" xr:uid="{00000000-0005-0000-0000-00005A5C0000}"/>
    <cellStyle name="Eingabe 3 4 2 2 2 3" xfId="30992" xr:uid="{00000000-0005-0000-0000-00005B5C0000}"/>
    <cellStyle name="Eingabe 3 4 2 2 3" xfId="19031" xr:uid="{00000000-0005-0000-0000-00005C5C0000}"/>
    <cellStyle name="Eingabe 3 4 2 2 3 2" xfId="26168" xr:uid="{00000000-0005-0000-0000-00005D5C0000}"/>
    <cellStyle name="Eingabe 3 4 2 2 3 2 2" xfId="40483" xr:uid="{00000000-0005-0000-0000-00005E5C0000}"/>
    <cellStyle name="Eingabe 3 4 2 2 3 3" xfId="33346" xr:uid="{00000000-0005-0000-0000-00005F5C0000}"/>
    <cellStyle name="Eingabe 3 4 2 2 4" xfId="20364" xr:uid="{00000000-0005-0000-0000-0000605C0000}"/>
    <cellStyle name="Eingabe 3 4 2 2 4 2" xfId="27501" xr:uid="{00000000-0005-0000-0000-0000615C0000}"/>
    <cellStyle name="Eingabe 3 4 2 2 4 2 2" xfId="41816" xr:uid="{00000000-0005-0000-0000-0000625C0000}"/>
    <cellStyle name="Eingabe 3 4 2 2 4 3" xfId="34679" xr:uid="{00000000-0005-0000-0000-0000635C0000}"/>
    <cellStyle name="Eingabe 3 4 2 2 5" xfId="21579" xr:uid="{00000000-0005-0000-0000-0000645C0000}"/>
    <cellStyle name="Eingabe 3 4 2 2 5 2" xfId="35894" xr:uid="{00000000-0005-0000-0000-0000655C0000}"/>
    <cellStyle name="Eingabe 3 4 2 2 6" xfId="28716" xr:uid="{00000000-0005-0000-0000-0000665C0000}"/>
    <cellStyle name="Eingabe 3 4 2 3" xfId="15842" xr:uid="{00000000-0005-0000-0000-0000675C0000}"/>
    <cellStyle name="Eingabe 3 4 2 3 2" xfId="23001" xr:uid="{00000000-0005-0000-0000-0000685C0000}"/>
    <cellStyle name="Eingabe 3 4 2 3 2 2" xfId="37316" xr:uid="{00000000-0005-0000-0000-0000695C0000}"/>
    <cellStyle name="Eingabe 3 4 2 3 3" xfId="30157" xr:uid="{00000000-0005-0000-0000-00006A5C0000}"/>
    <cellStyle name="Eingabe 3 4 2 4" xfId="18196" xr:uid="{00000000-0005-0000-0000-00006B5C0000}"/>
    <cellStyle name="Eingabe 3 4 2 4 2" xfId="25333" xr:uid="{00000000-0005-0000-0000-00006C5C0000}"/>
    <cellStyle name="Eingabe 3 4 2 4 2 2" xfId="39648" xr:uid="{00000000-0005-0000-0000-00006D5C0000}"/>
    <cellStyle name="Eingabe 3 4 2 4 3" xfId="32511" xr:uid="{00000000-0005-0000-0000-00006E5C0000}"/>
    <cellStyle name="Eingabe 3 5" xfId="1336" xr:uid="{00000000-0005-0000-0000-00006F5C0000}"/>
    <cellStyle name="Eingabe 3 5 2" xfId="13474" xr:uid="{00000000-0005-0000-0000-0000705C0000}"/>
    <cellStyle name="Eingabe 3 5 2 2" xfId="14037" xr:uid="{00000000-0005-0000-0000-0000715C0000}"/>
    <cellStyle name="Eingabe 3 5 2 2 2" xfId="16406" xr:uid="{00000000-0005-0000-0000-0000725C0000}"/>
    <cellStyle name="Eingabe 3 5 2 2 2 2" xfId="23565" xr:uid="{00000000-0005-0000-0000-0000735C0000}"/>
    <cellStyle name="Eingabe 3 5 2 2 2 2 2" xfId="37880" xr:uid="{00000000-0005-0000-0000-0000745C0000}"/>
    <cellStyle name="Eingabe 3 5 2 2 2 3" xfId="30721" xr:uid="{00000000-0005-0000-0000-0000755C0000}"/>
    <cellStyle name="Eingabe 3 5 2 2 3" xfId="18760" xr:uid="{00000000-0005-0000-0000-0000765C0000}"/>
    <cellStyle name="Eingabe 3 5 2 2 3 2" xfId="25897" xr:uid="{00000000-0005-0000-0000-0000775C0000}"/>
    <cellStyle name="Eingabe 3 5 2 2 3 2 2" xfId="40212" xr:uid="{00000000-0005-0000-0000-0000785C0000}"/>
    <cellStyle name="Eingabe 3 5 2 2 3 3" xfId="33075" xr:uid="{00000000-0005-0000-0000-0000795C0000}"/>
    <cellStyle name="Eingabe 3 5 2 2 4" xfId="20120" xr:uid="{00000000-0005-0000-0000-00007A5C0000}"/>
    <cellStyle name="Eingabe 3 5 2 2 4 2" xfId="27257" xr:uid="{00000000-0005-0000-0000-00007B5C0000}"/>
    <cellStyle name="Eingabe 3 5 2 2 4 2 2" xfId="41572" xr:uid="{00000000-0005-0000-0000-00007C5C0000}"/>
    <cellStyle name="Eingabe 3 5 2 2 4 3" xfId="34435" xr:uid="{00000000-0005-0000-0000-00007D5C0000}"/>
    <cellStyle name="Eingabe 3 5 2 2 5" xfId="21335" xr:uid="{00000000-0005-0000-0000-00007E5C0000}"/>
    <cellStyle name="Eingabe 3 5 2 2 5 2" xfId="35650" xr:uid="{00000000-0005-0000-0000-00007F5C0000}"/>
    <cellStyle name="Eingabe 3 5 2 2 6" xfId="28472" xr:uid="{00000000-0005-0000-0000-0000805C0000}"/>
    <cellStyle name="Eingabe 3 5 2 3" xfId="15843" xr:uid="{00000000-0005-0000-0000-0000815C0000}"/>
    <cellStyle name="Eingabe 3 5 2 3 2" xfId="23002" xr:uid="{00000000-0005-0000-0000-0000825C0000}"/>
    <cellStyle name="Eingabe 3 5 2 3 2 2" xfId="37317" xr:uid="{00000000-0005-0000-0000-0000835C0000}"/>
    <cellStyle name="Eingabe 3 5 2 3 3" xfId="30158" xr:uid="{00000000-0005-0000-0000-0000845C0000}"/>
    <cellStyle name="Eingabe 3 5 2 4" xfId="18197" xr:uid="{00000000-0005-0000-0000-0000855C0000}"/>
    <cellStyle name="Eingabe 3 5 2 4 2" xfId="25334" xr:uid="{00000000-0005-0000-0000-0000865C0000}"/>
    <cellStyle name="Eingabe 3 5 2 4 2 2" xfId="39649" xr:uid="{00000000-0005-0000-0000-0000875C0000}"/>
    <cellStyle name="Eingabe 3 5 2 4 3" xfId="32512" xr:uid="{00000000-0005-0000-0000-0000885C0000}"/>
    <cellStyle name="Eingabe 3 6" xfId="7568" xr:uid="{00000000-0005-0000-0000-0000895C0000}"/>
    <cellStyle name="Eingabe 3 6 2" xfId="11930" xr:uid="{00000000-0005-0000-0000-00008A5C0000}"/>
    <cellStyle name="Eingabe 3 6 3" xfId="11416" xr:uid="{00000000-0005-0000-0000-00008B5C0000}"/>
    <cellStyle name="Eingabe 3 7" xfId="8936" xr:uid="{00000000-0005-0000-0000-00008C5C0000}"/>
    <cellStyle name="Eingabe 3 8" xfId="13470" xr:uid="{00000000-0005-0000-0000-00008D5C0000}"/>
    <cellStyle name="Eingabe 3 8 2" xfId="14501" xr:uid="{00000000-0005-0000-0000-00008E5C0000}"/>
    <cellStyle name="Eingabe 3 8 2 2" xfId="16870" xr:uid="{00000000-0005-0000-0000-00008F5C0000}"/>
    <cellStyle name="Eingabe 3 8 2 2 2" xfId="24029" xr:uid="{00000000-0005-0000-0000-0000905C0000}"/>
    <cellStyle name="Eingabe 3 8 2 2 2 2" xfId="38344" xr:uid="{00000000-0005-0000-0000-0000915C0000}"/>
    <cellStyle name="Eingabe 3 8 2 2 3" xfId="31185" xr:uid="{00000000-0005-0000-0000-0000925C0000}"/>
    <cellStyle name="Eingabe 3 8 2 3" xfId="19224" xr:uid="{00000000-0005-0000-0000-0000935C0000}"/>
    <cellStyle name="Eingabe 3 8 2 3 2" xfId="26361" xr:uid="{00000000-0005-0000-0000-0000945C0000}"/>
    <cellStyle name="Eingabe 3 8 2 3 2 2" xfId="40676" xr:uid="{00000000-0005-0000-0000-0000955C0000}"/>
    <cellStyle name="Eingabe 3 8 2 3 3" xfId="33539" xr:uid="{00000000-0005-0000-0000-0000965C0000}"/>
    <cellStyle name="Eingabe 3 8 2 4" xfId="20531" xr:uid="{00000000-0005-0000-0000-0000975C0000}"/>
    <cellStyle name="Eingabe 3 8 2 4 2" xfId="27668" xr:uid="{00000000-0005-0000-0000-0000985C0000}"/>
    <cellStyle name="Eingabe 3 8 2 4 2 2" xfId="41983" xr:uid="{00000000-0005-0000-0000-0000995C0000}"/>
    <cellStyle name="Eingabe 3 8 2 4 3" xfId="34846" xr:uid="{00000000-0005-0000-0000-00009A5C0000}"/>
    <cellStyle name="Eingabe 3 8 2 5" xfId="21746" xr:uid="{00000000-0005-0000-0000-00009B5C0000}"/>
    <cellStyle name="Eingabe 3 8 2 5 2" xfId="36061" xr:uid="{00000000-0005-0000-0000-00009C5C0000}"/>
    <cellStyle name="Eingabe 3 8 2 6" xfId="28883" xr:uid="{00000000-0005-0000-0000-00009D5C0000}"/>
    <cellStyle name="Eingabe 3 8 3" xfId="15839" xr:uid="{00000000-0005-0000-0000-00009E5C0000}"/>
    <cellStyle name="Eingabe 3 8 3 2" xfId="22998" xr:uid="{00000000-0005-0000-0000-00009F5C0000}"/>
    <cellStyle name="Eingabe 3 8 3 2 2" xfId="37313" xr:uid="{00000000-0005-0000-0000-0000A05C0000}"/>
    <cellStyle name="Eingabe 3 8 3 3" xfId="30154" xr:uid="{00000000-0005-0000-0000-0000A15C0000}"/>
    <cellStyle name="Eingabe 3 8 4" xfId="18193" xr:uid="{00000000-0005-0000-0000-0000A25C0000}"/>
    <cellStyle name="Eingabe 3 8 4 2" xfId="25330" xr:uid="{00000000-0005-0000-0000-0000A35C0000}"/>
    <cellStyle name="Eingabe 3 8 4 2 2" xfId="39645" xr:uid="{00000000-0005-0000-0000-0000A45C0000}"/>
    <cellStyle name="Eingabe 3 8 4 3" xfId="32508" xr:uid="{00000000-0005-0000-0000-0000A55C0000}"/>
    <cellStyle name="Eingabe 4" xfId="1337" xr:uid="{00000000-0005-0000-0000-0000A65C0000}"/>
    <cellStyle name="Eingabe 4 2" xfId="13475" xr:uid="{00000000-0005-0000-0000-0000A75C0000}"/>
    <cellStyle name="Eingabe 4 2 2" xfId="14309" xr:uid="{00000000-0005-0000-0000-0000A85C0000}"/>
    <cellStyle name="Eingabe 4 2 2 2" xfId="16678" xr:uid="{00000000-0005-0000-0000-0000A95C0000}"/>
    <cellStyle name="Eingabe 4 2 2 2 2" xfId="23837" xr:uid="{00000000-0005-0000-0000-0000AA5C0000}"/>
    <cellStyle name="Eingabe 4 2 2 2 2 2" xfId="38152" xr:uid="{00000000-0005-0000-0000-0000AB5C0000}"/>
    <cellStyle name="Eingabe 4 2 2 2 3" xfId="30993" xr:uid="{00000000-0005-0000-0000-0000AC5C0000}"/>
    <cellStyle name="Eingabe 4 2 2 3" xfId="19032" xr:uid="{00000000-0005-0000-0000-0000AD5C0000}"/>
    <cellStyle name="Eingabe 4 2 2 3 2" xfId="26169" xr:uid="{00000000-0005-0000-0000-0000AE5C0000}"/>
    <cellStyle name="Eingabe 4 2 2 3 2 2" xfId="40484" xr:uid="{00000000-0005-0000-0000-0000AF5C0000}"/>
    <cellStyle name="Eingabe 4 2 2 3 3" xfId="33347" xr:uid="{00000000-0005-0000-0000-0000B05C0000}"/>
    <cellStyle name="Eingabe 4 2 2 4" xfId="20365" xr:uid="{00000000-0005-0000-0000-0000B15C0000}"/>
    <cellStyle name="Eingabe 4 2 2 4 2" xfId="27502" xr:uid="{00000000-0005-0000-0000-0000B25C0000}"/>
    <cellStyle name="Eingabe 4 2 2 4 2 2" xfId="41817" xr:uid="{00000000-0005-0000-0000-0000B35C0000}"/>
    <cellStyle name="Eingabe 4 2 2 4 3" xfId="34680" xr:uid="{00000000-0005-0000-0000-0000B45C0000}"/>
    <cellStyle name="Eingabe 4 2 2 5" xfId="21580" xr:uid="{00000000-0005-0000-0000-0000B55C0000}"/>
    <cellStyle name="Eingabe 4 2 2 5 2" xfId="35895" xr:uid="{00000000-0005-0000-0000-0000B65C0000}"/>
    <cellStyle name="Eingabe 4 2 2 6" xfId="28717" xr:uid="{00000000-0005-0000-0000-0000B75C0000}"/>
    <cellStyle name="Eingabe 4 2 3" xfId="15844" xr:uid="{00000000-0005-0000-0000-0000B85C0000}"/>
    <cellStyle name="Eingabe 4 2 3 2" xfId="23003" xr:uid="{00000000-0005-0000-0000-0000B95C0000}"/>
    <cellStyle name="Eingabe 4 2 3 2 2" xfId="37318" xr:uid="{00000000-0005-0000-0000-0000BA5C0000}"/>
    <cellStyle name="Eingabe 4 2 3 3" xfId="30159" xr:uid="{00000000-0005-0000-0000-0000BB5C0000}"/>
    <cellStyle name="Eingabe 4 2 4" xfId="18198" xr:uid="{00000000-0005-0000-0000-0000BC5C0000}"/>
    <cellStyle name="Eingabe 4 2 4 2" xfId="25335" xr:uid="{00000000-0005-0000-0000-0000BD5C0000}"/>
    <cellStyle name="Eingabe 4 2 4 2 2" xfId="39650" xr:uid="{00000000-0005-0000-0000-0000BE5C0000}"/>
    <cellStyle name="Eingabe 4 2 4 3" xfId="32513" xr:uid="{00000000-0005-0000-0000-0000BF5C0000}"/>
    <cellStyle name="Eingabe 5" xfId="7652" xr:uid="{00000000-0005-0000-0000-0000C05C0000}"/>
    <cellStyle name="Ergebnis 10" xfId="1338" xr:uid="{00000000-0005-0000-0000-0000C15C0000}"/>
    <cellStyle name="Ergebnis 10 2" xfId="13476" xr:uid="{00000000-0005-0000-0000-0000C25C0000}"/>
    <cellStyle name="Ergebnis 10 2 2" xfId="13401" xr:uid="{00000000-0005-0000-0000-0000C35C0000}"/>
    <cellStyle name="Ergebnis 10 2 2 2" xfId="15770" xr:uid="{00000000-0005-0000-0000-0000C45C0000}"/>
    <cellStyle name="Ergebnis 10 2 2 2 2" xfId="22929" xr:uid="{00000000-0005-0000-0000-0000C55C0000}"/>
    <cellStyle name="Ergebnis 10 2 2 2 2 2" xfId="37244" xr:uid="{00000000-0005-0000-0000-0000C65C0000}"/>
    <cellStyle name="Ergebnis 10 2 2 2 3" xfId="30085" xr:uid="{00000000-0005-0000-0000-0000C75C0000}"/>
    <cellStyle name="Ergebnis 10 2 2 3" xfId="18124" xr:uid="{00000000-0005-0000-0000-0000C85C0000}"/>
    <cellStyle name="Ergebnis 10 2 2 3 2" xfId="25261" xr:uid="{00000000-0005-0000-0000-0000C95C0000}"/>
    <cellStyle name="Ergebnis 10 2 2 3 2 2" xfId="39576" xr:uid="{00000000-0005-0000-0000-0000CA5C0000}"/>
    <cellStyle name="Ergebnis 10 2 2 3 3" xfId="32439" xr:uid="{00000000-0005-0000-0000-0000CB5C0000}"/>
    <cellStyle name="Ergebnis 10 2 2 4" xfId="19828" xr:uid="{00000000-0005-0000-0000-0000CC5C0000}"/>
    <cellStyle name="Ergebnis 10 2 2 4 2" xfId="26965" xr:uid="{00000000-0005-0000-0000-0000CD5C0000}"/>
    <cellStyle name="Ergebnis 10 2 2 4 2 2" xfId="41280" xr:uid="{00000000-0005-0000-0000-0000CE5C0000}"/>
    <cellStyle name="Ergebnis 10 2 2 4 3" xfId="34143" xr:uid="{00000000-0005-0000-0000-0000CF5C0000}"/>
    <cellStyle name="Ergebnis 10 2 2 5" xfId="21043" xr:uid="{00000000-0005-0000-0000-0000D05C0000}"/>
    <cellStyle name="Ergebnis 10 2 2 5 2" xfId="35358" xr:uid="{00000000-0005-0000-0000-0000D15C0000}"/>
    <cellStyle name="Ergebnis 10 2 2 6" xfId="28180" xr:uid="{00000000-0005-0000-0000-0000D25C0000}"/>
    <cellStyle name="Ergebnis 10 2 3" xfId="15845" xr:uid="{00000000-0005-0000-0000-0000D35C0000}"/>
    <cellStyle name="Ergebnis 10 2 3 2" xfId="23004" xr:uid="{00000000-0005-0000-0000-0000D45C0000}"/>
    <cellStyle name="Ergebnis 10 2 3 2 2" xfId="37319" xr:uid="{00000000-0005-0000-0000-0000D55C0000}"/>
    <cellStyle name="Ergebnis 10 2 3 3" xfId="30160" xr:uid="{00000000-0005-0000-0000-0000D65C0000}"/>
    <cellStyle name="Ergebnis 10 2 4" xfId="18199" xr:uid="{00000000-0005-0000-0000-0000D75C0000}"/>
    <cellStyle name="Ergebnis 10 2 4 2" xfId="25336" xr:uid="{00000000-0005-0000-0000-0000D85C0000}"/>
    <cellStyle name="Ergebnis 10 2 4 2 2" xfId="39651" xr:uid="{00000000-0005-0000-0000-0000D95C0000}"/>
    <cellStyle name="Ergebnis 10 2 4 3" xfId="32514" xr:uid="{00000000-0005-0000-0000-0000DA5C0000}"/>
    <cellStyle name="Ergebnis 11" xfId="8616" xr:uid="{00000000-0005-0000-0000-0000DB5C0000}"/>
    <cellStyle name="Ergebnis 2" xfId="262" xr:uid="{00000000-0005-0000-0000-0000DC5C0000}"/>
    <cellStyle name="Ergebnis 2 10" xfId="1339" xr:uid="{00000000-0005-0000-0000-0000DD5C0000}"/>
    <cellStyle name="Ergebnis 2 10 2" xfId="13791" xr:uid="{00000000-0005-0000-0000-0000DE5C0000}"/>
    <cellStyle name="Ergebnis 2 10 2 2" xfId="14346" xr:uid="{00000000-0005-0000-0000-0000DF5C0000}"/>
    <cellStyle name="Ergebnis 2 10 2 2 2" xfId="16715" xr:uid="{00000000-0005-0000-0000-0000E05C0000}"/>
    <cellStyle name="Ergebnis 2 10 2 2 2 2" xfId="23874" xr:uid="{00000000-0005-0000-0000-0000E15C0000}"/>
    <cellStyle name="Ergebnis 2 10 2 2 2 2 2" xfId="38189" xr:uid="{00000000-0005-0000-0000-0000E25C0000}"/>
    <cellStyle name="Ergebnis 2 10 2 2 2 3" xfId="31030" xr:uid="{00000000-0005-0000-0000-0000E35C0000}"/>
    <cellStyle name="Ergebnis 2 10 2 2 3" xfId="19069" xr:uid="{00000000-0005-0000-0000-0000E45C0000}"/>
    <cellStyle name="Ergebnis 2 10 2 2 3 2" xfId="26206" xr:uid="{00000000-0005-0000-0000-0000E55C0000}"/>
    <cellStyle name="Ergebnis 2 10 2 2 3 2 2" xfId="40521" xr:uid="{00000000-0005-0000-0000-0000E65C0000}"/>
    <cellStyle name="Ergebnis 2 10 2 2 3 3" xfId="33384" xr:uid="{00000000-0005-0000-0000-0000E75C0000}"/>
    <cellStyle name="Ergebnis 2 10 2 2 4" xfId="20402" xr:uid="{00000000-0005-0000-0000-0000E85C0000}"/>
    <cellStyle name="Ergebnis 2 10 2 2 4 2" xfId="27539" xr:uid="{00000000-0005-0000-0000-0000E95C0000}"/>
    <cellStyle name="Ergebnis 2 10 2 2 4 2 2" xfId="41854" xr:uid="{00000000-0005-0000-0000-0000EA5C0000}"/>
    <cellStyle name="Ergebnis 2 10 2 2 4 3" xfId="34717" xr:uid="{00000000-0005-0000-0000-0000EB5C0000}"/>
    <cellStyle name="Ergebnis 2 10 2 2 5" xfId="21617" xr:uid="{00000000-0005-0000-0000-0000EC5C0000}"/>
    <cellStyle name="Ergebnis 2 10 2 2 5 2" xfId="35932" xr:uid="{00000000-0005-0000-0000-0000ED5C0000}"/>
    <cellStyle name="Ergebnis 2 10 2 2 6" xfId="28754" xr:uid="{00000000-0005-0000-0000-0000EE5C0000}"/>
    <cellStyle name="Ergebnis 2 10 2 3" xfId="16160" xr:uid="{00000000-0005-0000-0000-0000EF5C0000}"/>
    <cellStyle name="Ergebnis 2 10 2 3 2" xfId="23319" xr:uid="{00000000-0005-0000-0000-0000F05C0000}"/>
    <cellStyle name="Ergebnis 2 10 2 3 2 2" xfId="37634" xr:uid="{00000000-0005-0000-0000-0000F15C0000}"/>
    <cellStyle name="Ergebnis 2 10 2 3 3" xfId="30475" xr:uid="{00000000-0005-0000-0000-0000F25C0000}"/>
    <cellStyle name="Ergebnis 2 10 2 4" xfId="18514" xr:uid="{00000000-0005-0000-0000-0000F35C0000}"/>
    <cellStyle name="Ergebnis 2 10 2 4 2" xfId="25651" xr:uid="{00000000-0005-0000-0000-0000F45C0000}"/>
    <cellStyle name="Ergebnis 2 10 2 4 2 2" xfId="39966" xr:uid="{00000000-0005-0000-0000-0000F55C0000}"/>
    <cellStyle name="Ergebnis 2 10 2 4 3" xfId="32829" xr:uid="{00000000-0005-0000-0000-0000F65C0000}"/>
    <cellStyle name="Ergebnis 2 11" xfId="8866" xr:uid="{00000000-0005-0000-0000-0000F75C0000}"/>
    <cellStyle name="Ergebnis 2 12" xfId="10746" xr:uid="{00000000-0005-0000-0000-0000F85C0000}"/>
    <cellStyle name="Ergebnis 2 12 2" xfId="14432" xr:uid="{00000000-0005-0000-0000-0000F95C0000}"/>
    <cellStyle name="Ergebnis 2 12 2 2" xfId="14964" xr:uid="{00000000-0005-0000-0000-0000FA5C0000}"/>
    <cellStyle name="Ergebnis 2 12 2 2 2" xfId="17321" xr:uid="{00000000-0005-0000-0000-0000FB5C0000}"/>
    <cellStyle name="Ergebnis 2 12 2 2 2 2" xfId="24458" xr:uid="{00000000-0005-0000-0000-0000FC5C0000}"/>
    <cellStyle name="Ergebnis 2 12 2 2 2 2 2" xfId="38773" xr:uid="{00000000-0005-0000-0000-0000FD5C0000}"/>
    <cellStyle name="Ergebnis 2 12 2 2 2 3" xfId="31636" xr:uid="{00000000-0005-0000-0000-0000FE5C0000}"/>
    <cellStyle name="Ergebnis 2 12 2 2 3" xfId="19675" xr:uid="{00000000-0005-0000-0000-0000FF5C0000}"/>
    <cellStyle name="Ergebnis 2 12 2 2 3 2" xfId="26812" xr:uid="{00000000-0005-0000-0000-0000005D0000}"/>
    <cellStyle name="Ergebnis 2 12 2 2 3 2 2" xfId="41127" xr:uid="{00000000-0005-0000-0000-0000015D0000}"/>
    <cellStyle name="Ergebnis 2 12 2 2 3 3" xfId="33990" xr:uid="{00000000-0005-0000-0000-0000025D0000}"/>
    <cellStyle name="Ergebnis 2 12 2 2 4" xfId="20951" xr:uid="{00000000-0005-0000-0000-0000035D0000}"/>
    <cellStyle name="Ergebnis 2 12 2 2 4 2" xfId="28088" xr:uid="{00000000-0005-0000-0000-0000045D0000}"/>
    <cellStyle name="Ergebnis 2 12 2 2 4 2 2" xfId="42403" xr:uid="{00000000-0005-0000-0000-0000055D0000}"/>
    <cellStyle name="Ergebnis 2 12 2 2 4 3" xfId="35266" xr:uid="{00000000-0005-0000-0000-0000065D0000}"/>
    <cellStyle name="Ergebnis 2 12 2 2 5" xfId="22127" xr:uid="{00000000-0005-0000-0000-0000075D0000}"/>
    <cellStyle name="Ergebnis 2 12 2 2 5 2" xfId="36442" xr:uid="{00000000-0005-0000-0000-0000085D0000}"/>
    <cellStyle name="Ergebnis 2 12 2 2 6" xfId="29283" xr:uid="{00000000-0005-0000-0000-0000095D0000}"/>
    <cellStyle name="Ergebnis 2 12 2 3" xfId="16801" xr:uid="{00000000-0005-0000-0000-00000A5D0000}"/>
    <cellStyle name="Ergebnis 2 12 2 3 2" xfId="23960" xr:uid="{00000000-0005-0000-0000-00000B5D0000}"/>
    <cellStyle name="Ergebnis 2 12 2 3 2 2" xfId="38275" xr:uid="{00000000-0005-0000-0000-00000C5D0000}"/>
    <cellStyle name="Ergebnis 2 12 2 3 3" xfId="31116" xr:uid="{00000000-0005-0000-0000-00000D5D0000}"/>
    <cellStyle name="Ergebnis 2 12 2 4" xfId="19155" xr:uid="{00000000-0005-0000-0000-00000E5D0000}"/>
    <cellStyle name="Ergebnis 2 12 2 4 2" xfId="26292" xr:uid="{00000000-0005-0000-0000-00000F5D0000}"/>
    <cellStyle name="Ergebnis 2 12 2 4 2 2" xfId="40607" xr:uid="{00000000-0005-0000-0000-0000105D0000}"/>
    <cellStyle name="Ergebnis 2 12 2 4 3" xfId="33470" xr:uid="{00000000-0005-0000-0000-0000115D0000}"/>
    <cellStyle name="Ergebnis 2 13" xfId="13477" xr:uid="{00000000-0005-0000-0000-0000125D0000}"/>
    <cellStyle name="Ergebnis 2 13 2" xfId="14310" xr:uid="{00000000-0005-0000-0000-0000135D0000}"/>
    <cellStyle name="Ergebnis 2 13 2 2" xfId="16679" xr:uid="{00000000-0005-0000-0000-0000145D0000}"/>
    <cellStyle name="Ergebnis 2 13 2 2 2" xfId="23838" xr:uid="{00000000-0005-0000-0000-0000155D0000}"/>
    <cellStyle name="Ergebnis 2 13 2 2 2 2" xfId="38153" xr:uid="{00000000-0005-0000-0000-0000165D0000}"/>
    <cellStyle name="Ergebnis 2 13 2 2 3" xfId="30994" xr:uid="{00000000-0005-0000-0000-0000175D0000}"/>
    <cellStyle name="Ergebnis 2 13 2 3" xfId="19033" xr:uid="{00000000-0005-0000-0000-0000185D0000}"/>
    <cellStyle name="Ergebnis 2 13 2 3 2" xfId="26170" xr:uid="{00000000-0005-0000-0000-0000195D0000}"/>
    <cellStyle name="Ergebnis 2 13 2 3 2 2" xfId="40485" xr:uid="{00000000-0005-0000-0000-00001A5D0000}"/>
    <cellStyle name="Ergebnis 2 13 2 3 3" xfId="33348" xr:uid="{00000000-0005-0000-0000-00001B5D0000}"/>
    <cellStyle name="Ergebnis 2 13 2 4" xfId="20366" xr:uid="{00000000-0005-0000-0000-00001C5D0000}"/>
    <cellStyle name="Ergebnis 2 13 2 4 2" xfId="27503" xr:uid="{00000000-0005-0000-0000-00001D5D0000}"/>
    <cellStyle name="Ergebnis 2 13 2 4 2 2" xfId="41818" xr:uid="{00000000-0005-0000-0000-00001E5D0000}"/>
    <cellStyle name="Ergebnis 2 13 2 4 3" xfId="34681" xr:uid="{00000000-0005-0000-0000-00001F5D0000}"/>
    <cellStyle name="Ergebnis 2 13 2 5" xfId="21581" xr:uid="{00000000-0005-0000-0000-0000205D0000}"/>
    <cellStyle name="Ergebnis 2 13 2 5 2" xfId="35896" xr:uid="{00000000-0005-0000-0000-0000215D0000}"/>
    <cellStyle name="Ergebnis 2 13 2 6" xfId="28718" xr:uid="{00000000-0005-0000-0000-0000225D0000}"/>
    <cellStyle name="Ergebnis 2 13 3" xfId="15846" xr:uid="{00000000-0005-0000-0000-0000235D0000}"/>
    <cellStyle name="Ergebnis 2 13 3 2" xfId="23005" xr:uid="{00000000-0005-0000-0000-0000245D0000}"/>
    <cellStyle name="Ergebnis 2 13 3 2 2" xfId="37320" xr:uid="{00000000-0005-0000-0000-0000255D0000}"/>
    <cellStyle name="Ergebnis 2 13 3 3" xfId="30161" xr:uid="{00000000-0005-0000-0000-0000265D0000}"/>
    <cellStyle name="Ergebnis 2 13 4" xfId="18200" xr:uid="{00000000-0005-0000-0000-0000275D0000}"/>
    <cellStyle name="Ergebnis 2 13 4 2" xfId="25337" xr:uid="{00000000-0005-0000-0000-0000285D0000}"/>
    <cellStyle name="Ergebnis 2 13 4 2 2" xfId="39652" xr:uid="{00000000-0005-0000-0000-0000295D0000}"/>
    <cellStyle name="Ergebnis 2 13 4 3" xfId="32515" xr:uid="{00000000-0005-0000-0000-00002A5D0000}"/>
    <cellStyle name="Ergebnis 2 2" xfId="1340" xr:uid="{00000000-0005-0000-0000-00002B5D0000}"/>
    <cellStyle name="Ergebnis 2 2 10" xfId="42439" xr:uid="{00000000-0005-0000-0000-00002C5D0000}"/>
    <cellStyle name="Ergebnis 2 2 2" xfId="1341" xr:uid="{00000000-0005-0000-0000-00002D5D0000}"/>
    <cellStyle name="Ergebnis 2 2 2 2" xfId="1342" xr:uid="{00000000-0005-0000-0000-00002E5D0000}"/>
    <cellStyle name="Ergebnis 2 2 2 2 2" xfId="13479" xr:uid="{00000000-0005-0000-0000-00002F5D0000}"/>
    <cellStyle name="Ergebnis 2 2 2 2 2 2" xfId="13350" xr:uid="{00000000-0005-0000-0000-0000305D0000}"/>
    <cellStyle name="Ergebnis 2 2 2 2 2 2 2" xfId="15719" xr:uid="{00000000-0005-0000-0000-0000315D0000}"/>
    <cellStyle name="Ergebnis 2 2 2 2 2 2 2 2" xfId="22878" xr:uid="{00000000-0005-0000-0000-0000325D0000}"/>
    <cellStyle name="Ergebnis 2 2 2 2 2 2 2 2 2" xfId="37193" xr:uid="{00000000-0005-0000-0000-0000335D0000}"/>
    <cellStyle name="Ergebnis 2 2 2 2 2 2 2 3" xfId="30034" xr:uid="{00000000-0005-0000-0000-0000345D0000}"/>
    <cellStyle name="Ergebnis 2 2 2 2 2 2 3" xfId="18073" xr:uid="{00000000-0005-0000-0000-0000355D0000}"/>
    <cellStyle name="Ergebnis 2 2 2 2 2 2 3 2" xfId="25210" xr:uid="{00000000-0005-0000-0000-0000365D0000}"/>
    <cellStyle name="Ergebnis 2 2 2 2 2 2 3 2 2" xfId="39525" xr:uid="{00000000-0005-0000-0000-0000375D0000}"/>
    <cellStyle name="Ergebnis 2 2 2 2 2 2 3 3" xfId="32388" xr:uid="{00000000-0005-0000-0000-0000385D0000}"/>
    <cellStyle name="Ergebnis 2 2 2 2 2 2 4" xfId="19777" xr:uid="{00000000-0005-0000-0000-0000395D0000}"/>
    <cellStyle name="Ergebnis 2 2 2 2 2 2 4 2" xfId="26914" xr:uid="{00000000-0005-0000-0000-00003A5D0000}"/>
    <cellStyle name="Ergebnis 2 2 2 2 2 2 4 2 2" xfId="41229" xr:uid="{00000000-0005-0000-0000-00003B5D0000}"/>
    <cellStyle name="Ergebnis 2 2 2 2 2 2 4 3" xfId="34092" xr:uid="{00000000-0005-0000-0000-00003C5D0000}"/>
    <cellStyle name="Ergebnis 2 2 2 2 2 2 5" xfId="20992" xr:uid="{00000000-0005-0000-0000-00003D5D0000}"/>
    <cellStyle name="Ergebnis 2 2 2 2 2 2 5 2" xfId="35307" xr:uid="{00000000-0005-0000-0000-00003E5D0000}"/>
    <cellStyle name="Ergebnis 2 2 2 2 2 2 6" xfId="28129" xr:uid="{00000000-0005-0000-0000-00003F5D0000}"/>
    <cellStyle name="Ergebnis 2 2 2 2 2 3" xfId="15848" xr:uid="{00000000-0005-0000-0000-0000405D0000}"/>
    <cellStyle name="Ergebnis 2 2 2 2 2 3 2" xfId="23007" xr:uid="{00000000-0005-0000-0000-0000415D0000}"/>
    <cellStyle name="Ergebnis 2 2 2 2 2 3 2 2" xfId="37322" xr:uid="{00000000-0005-0000-0000-0000425D0000}"/>
    <cellStyle name="Ergebnis 2 2 2 2 2 3 3" xfId="30163" xr:uid="{00000000-0005-0000-0000-0000435D0000}"/>
    <cellStyle name="Ergebnis 2 2 2 2 2 4" xfId="18202" xr:uid="{00000000-0005-0000-0000-0000445D0000}"/>
    <cellStyle name="Ergebnis 2 2 2 2 2 4 2" xfId="25339" xr:uid="{00000000-0005-0000-0000-0000455D0000}"/>
    <cellStyle name="Ergebnis 2 2 2 2 2 4 2 2" xfId="39654" xr:uid="{00000000-0005-0000-0000-0000465D0000}"/>
    <cellStyle name="Ergebnis 2 2 2 2 2 4 3" xfId="32517" xr:uid="{00000000-0005-0000-0000-0000475D0000}"/>
    <cellStyle name="Ergebnis 2 2 2 3" xfId="1343" xr:uid="{00000000-0005-0000-0000-0000485D0000}"/>
    <cellStyle name="Ergebnis 2 2 2 3 2" xfId="13480" xr:uid="{00000000-0005-0000-0000-0000495D0000}"/>
    <cellStyle name="Ergebnis 2 2 2 3 2 2" xfId="13670" xr:uid="{00000000-0005-0000-0000-00004A5D0000}"/>
    <cellStyle name="Ergebnis 2 2 2 3 2 2 2" xfId="16039" xr:uid="{00000000-0005-0000-0000-00004B5D0000}"/>
    <cellStyle name="Ergebnis 2 2 2 3 2 2 2 2" xfId="23198" xr:uid="{00000000-0005-0000-0000-00004C5D0000}"/>
    <cellStyle name="Ergebnis 2 2 2 3 2 2 2 2 2" xfId="37513" xr:uid="{00000000-0005-0000-0000-00004D5D0000}"/>
    <cellStyle name="Ergebnis 2 2 2 3 2 2 2 3" xfId="30354" xr:uid="{00000000-0005-0000-0000-00004E5D0000}"/>
    <cellStyle name="Ergebnis 2 2 2 3 2 2 3" xfId="18393" xr:uid="{00000000-0005-0000-0000-00004F5D0000}"/>
    <cellStyle name="Ergebnis 2 2 2 3 2 2 3 2" xfId="25530" xr:uid="{00000000-0005-0000-0000-0000505D0000}"/>
    <cellStyle name="Ergebnis 2 2 2 3 2 2 3 2 2" xfId="39845" xr:uid="{00000000-0005-0000-0000-0000515D0000}"/>
    <cellStyle name="Ergebnis 2 2 2 3 2 2 3 3" xfId="32708" xr:uid="{00000000-0005-0000-0000-0000525D0000}"/>
    <cellStyle name="Ergebnis 2 2 2 3 2 2 4" xfId="19919" xr:uid="{00000000-0005-0000-0000-0000535D0000}"/>
    <cellStyle name="Ergebnis 2 2 2 3 2 2 4 2" xfId="27056" xr:uid="{00000000-0005-0000-0000-0000545D0000}"/>
    <cellStyle name="Ergebnis 2 2 2 3 2 2 4 2 2" xfId="41371" xr:uid="{00000000-0005-0000-0000-0000555D0000}"/>
    <cellStyle name="Ergebnis 2 2 2 3 2 2 4 3" xfId="34234" xr:uid="{00000000-0005-0000-0000-0000565D0000}"/>
    <cellStyle name="Ergebnis 2 2 2 3 2 2 5" xfId="21134" xr:uid="{00000000-0005-0000-0000-0000575D0000}"/>
    <cellStyle name="Ergebnis 2 2 2 3 2 2 5 2" xfId="35449" xr:uid="{00000000-0005-0000-0000-0000585D0000}"/>
    <cellStyle name="Ergebnis 2 2 2 3 2 2 6" xfId="28271" xr:uid="{00000000-0005-0000-0000-0000595D0000}"/>
    <cellStyle name="Ergebnis 2 2 2 3 2 3" xfId="15849" xr:uid="{00000000-0005-0000-0000-00005A5D0000}"/>
    <cellStyle name="Ergebnis 2 2 2 3 2 3 2" xfId="23008" xr:uid="{00000000-0005-0000-0000-00005B5D0000}"/>
    <cellStyle name="Ergebnis 2 2 2 3 2 3 2 2" xfId="37323" xr:uid="{00000000-0005-0000-0000-00005C5D0000}"/>
    <cellStyle name="Ergebnis 2 2 2 3 2 3 3" xfId="30164" xr:uid="{00000000-0005-0000-0000-00005D5D0000}"/>
    <cellStyle name="Ergebnis 2 2 2 3 2 4" xfId="18203" xr:uid="{00000000-0005-0000-0000-00005E5D0000}"/>
    <cellStyle name="Ergebnis 2 2 2 3 2 4 2" xfId="25340" xr:uid="{00000000-0005-0000-0000-00005F5D0000}"/>
    <cellStyle name="Ergebnis 2 2 2 3 2 4 2 2" xfId="39655" xr:uid="{00000000-0005-0000-0000-0000605D0000}"/>
    <cellStyle name="Ergebnis 2 2 2 3 2 4 3" xfId="32518" xr:uid="{00000000-0005-0000-0000-0000615D0000}"/>
    <cellStyle name="Ergebnis 2 2 2 4" xfId="1344" xr:uid="{00000000-0005-0000-0000-0000625D0000}"/>
    <cellStyle name="Ergebnis 2 2 2 4 2" xfId="13481" xr:uid="{00000000-0005-0000-0000-0000635D0000}"/>
    <cellStyle name="Ergebnis 2 2 2 4 2 2" xfId="13403" xr:uid="{00000000-0005-0000-0000-0000645D0000}"/>
    <cellStyle name="Ergebnis 2 2 2 4 2 2 2" xfId="15772" xr:uid="{00000000-0005-0000-0000-0000655D0000}"/>
    <cellStyle name="Ergebnis 2 2 2 4 2 2 2 2" xfId="22931" xr:uid="{00000000-0005-0000-0000-0000665D0000}"/>
    <cellStyle name="Ergebnis 2 2 2 4 2 2 2 2 2" xfId="37246" xr:uid="{00000000-0005-0000-0000-0000675D0000}"/>
    <cellStyle name="Ergebnis 2 2 2 4 2 2 2 3" xfId="30087" xr:uid="{00000000-0005-0000-0000-0000685D0000}"/>
    <cellStyle name="Ergebnis 2 2 2 4 2 2 3" xfId="18126" xr:uid="{00000000-0005-0000-0000-0000695D0000}"/>
    <cellStyle name="Ergebnis 2 2 2 4 2 2 3 2" xfId="25263" xr:uid="{00000000-0005-0000-0000-00006A5D0000}"/>
    <cellStyle name="Ergebnis 2 2 2 4 2 2 3 2 2" xfId="39578" xr:uid="{00000000-0005-0000-0000-00006B5D0000}"/>
    <cellStyle name="Ergebnis 2 2 2 4 2 2 3 3" xfId="32441" xr:uid="{00000000-0005-0000-0000-00006C5D0000}"/>
    <cellStyle name="Ergebnis 2 2 2 4 2 2 4" xfId="19830" xr:uid="{00000000-0005-0000-0000-00006D5D0000}"/>
    <cellStyle name="Ergebnis 2 2 2 4 2 2 4 2" xfId="26967" xr:uid="{00000000-0005-0000-0000-00006E5D0000}"/>
    <cellStyle name="Ergebnis 2 2 2 4 2 2 4 2 2" xfId="41282" xr:uid="{00000000-0005-0000-0000-00006F5D0000}"/>
    <cellStyle name="Ergebnis 2 2 2 4 2 2 4 3" xfId="34145" xr:uid="{00000000-0005-0000-0000-0000705D0000}"/>
    <cellStyle name="Ergebnis 2 2 2 4 2 2 5" xfId="21045" xr:uid="{00000000-0005-0000-0000-0000715D0000}"/>
    <cellStyle name="Ergebnis 2 2 2 4 2 2 5 2" xfId="35360" xr:uid="{00000000-0005-0000-0000-0000725D0000}"/>
    <cellStyle name="Ergebnis 2 2 2 4 2 2 6" xfId="28182" xr:uid="{00000000-0005-0000-0000-0000735D0000}"/>
    <cellStyle name="Ergebnis 2 2 2 4 2 3" xfId="15850" xr:uid="{00000000-0005-0000-0000-0000745D0000}"/>
    <cellStyle name="Ergebnis 2 2 2 4 2 3 2" xfId="23009" xr:uid="{00000000-0005-0000-0000-0000755D0000}"/>
    <cellStyle name="Ergebnis 2 2 2 4 2 3 2 2" xfId="37324" xr:uid="{00000000-0005-0000-0000-0000765D0000}"/>
    <cellStyle name="Ergebnis 2 2 2 4 2 3 3" xfId="30165" xr:uid="{00000000-0005-0000-0000-0000775D0000}"/>
    <cellStyle name="Ergebnis 2 2 2 4 2 4" xfId="18204" xr:uid="{00000000-0005-0000-0000-0000785D0000}"/>
    <cellStyle name="Ergebnis 2 2 2 4 2 4 2" xfId="25341" xr:uid="{00000000-0005-0000-0000-0000795D0000}"/>
    <cellStyle name="Ergebnis 2 2 2 4 2 4 2 2" xfId="39656" xr:uid="{00000000-0005-0000-0000-00007A5D0000}"/>
    <cellStyle name="Ergebnis 2 2 2 4 2 4 3" xfId="32519" xr:uid="{00000000-0005-0000-0000-00007B5D0000}"/>
    <cellStyle name="Ergebnis 2 2 2 5" xfId="1345" xr:uid="{00000000-0005-0000-0000-00007C5D0000}"/>
    <cellStyle name="Ergebnis 2 2 2 5 2" xfId="13482" xr:uid="{00000000-0005-0000-0000-00007D5D0000}"/>
    <cellStyle name="Ergebnis 2 2 2 5 2 2" xfId="13351" xr:uid="{00000000-0005-0000-0000-00007E5D0000}"/>
    <cellStyle name="Ergebnis 2 2 2 5 2 2 2" xfId="15720" xr:uid="{00000000-0005-0000-0000-00007F5D0000}"/>
    <cellStyle name="Ergebnis 2 2 2 5 2 2 2 2" xfId="22879" xr:uid="{00000000-0005-0000-0000-0000805D0000}"/>
    <cellStyle name="Ergebnis 2 2 2 5 2 2 2 2 2" xfId="37194" xr:uid="{00000000-0005-0000-0000-0000815D0000}"/>
    <cellStyle name="Ergebnis 2 2 2 5 2 2 2 3" xfId="30035" xr:uid="{00000000-0005-0000-0000-0000825D0000}"/>
    <cellStyle name="Ergebnis 2 2 2 5 2 2 3" xfId="18074" xr:uid="{00000000-0005-0000-0000-0000835D0000}"/>
    <cellStyle name="Ergebnis 2 2 2 5 2 2 3 2" xfId="25211" xr:uid="{00000000-0005-0000-0000-0000845D0000}"/>
    <cellStyle name="Ergebnis 2 2 2 5 2 2 3 2 2" xfId="39526" xr:uid="{00000000-0005-0000-0000-0000855D0000}"/>
    <cellStyle name="Ergebnis 2 2 2 5 2 2 3 3" xfId="32389" xr:uid="{00000000-0005-0000-0000-0000865D0000}"/>
    <cellStyle name="Ergebnis 2 2 2 5 2 2 4" xfId="19778" xr:uid="{00000000-0005-0000-0000-0000875D0000}"/>
    <cellStyle name="Ergebnis 2 2 2 5 2 2 4 2" xfId="26915" xr:uid="{00000000-0005-0000-0000-0000885D0000}"/>
    <cellStyle name="Ergebnis 2 2 2 5 2 2 4 2 2" xfId="41230" xr:uid="{00000000-0005-0000-0000-0000895D0000}"/>
    <cellStyle name="Ergebnis 2 2 2 5 2 2 4 3" xfId="34093" xr:uid="{00000000-0005-0000-0000-00008A5D0000}"/>
    <cellStyle name="Ergebnis 2 2 2 5 2 2 5" xfId="20993" xr:uid="{00000000-0005-0000-0000-00008B5D0000}"/>
    <cellStyle name="Ergebnis 2 2 2 5 2 2 5 2" xfId="35308" xr:uid="{00000000-0005-0000-0000-00008C5D0000}"/>
    <cellStyle name="Ergebnis 2 2 2 5 2 2 6" xfId="28130" xr:uid="{00000000-0005-0000-0000-00008D5D0000}"/>
    <cellStyle name="Ergebnis 2 2 2 5 2 3" xfId="15851" xr:uid="{00000000-0005-0000-0000-00008E5D0000}"/>
    <cellStyle name="Ergebnis 2 2 2 5 2 3 2" xfId="23010" xr:uid="{00000000-0005-0000-0000-00008F5D0000}"/>
    <cellStyle name="Ergebnis 2 2 2 5 2 3 2 2" xfId="37325" xr:uid="{00000000-0005-0000-0000-0000905D0000}"/>
    <cellStyle name="Ergebnis 2 2 2 5 2 3 3" xfId="30166" xr:uid="{00000000-0005-0000-0000-0000915D0000}"/>
    <cellStyle name="Ergebnis 2 2 2 5 2 4" xfId="18205" xr:uid="{00000000-0005-0000-0000-0000925D0000}"/>
    <cellStyle name="Ergebnis 2 2 2 5 2 4 2" xfId="25342" xr:uid="{00000000-0005-0000-0000-0000935D0000}"/>
    <cellStyle name="Ergebnis 2 2 2 5 2 4 2 2" xfId="39657" xr:uid="{00000000-0005-0000-0000-0000945D0000}"/>
    <cellStyle name="Ergebnis 2 2 2 5 2 4 3" xfId="32520" xr:uid="{00000000-0005-0000-0000-0000955D0000}"/>
    <cellStyle name="Ergebnis 2 2 2 6" xfId="7571" xr:uid="{00000000-0005-0000-0000-0000965D0000}"/>
    <cellStyle name="Ergebnis 2 2 2 6 2" xfId="14062" xr:uid="{00000000-0005-0000-0000-0000975D0000}"/>
    <cellStyle name="Ergebnis 2 2 2 6 2 2" xfId="14932" xr:uid="{00000000-0005-0000-0000-0000985D0000}"/>
    <cellStyle name="Ergebnis 2 2 2 6 2 2 2" xfId="17289" xr:uid="{00000000-0005-0000-0000-0000995D0000}"/>
    <cellStyle name="Ergebnis 2 2 2 6 2 2 2 2" xfId="24426" xr:uid="{00000000-0005-0000-0000-00009A5D0000}"/>
    <cellStyle name="Ergebnis 2 2 2 6 2 2 2 2 2" xfId="38741" xr:uid="{00000000-0005-0000-0000-00009B5D0000}"/>
    <cellStyle name="Ergebnis 2 2 2 6 2 2 2 3" xfId="31604" xr:uid="{00000000-0005-0000-0000-00009C5D0000}"/>
    <cellStyle name="Ergebnis 2 2 2 6 2 2 3" xfId="19643" xr:uid="{00000000-0005-0000-0000-00009D5D0000}"/>
    <cellStyle name="Ergebnis 2 2 2 6 2 2 3 2" xfId="26780" xr:uid="{00000000-0005-0000-0000-00009E5D0000}"/>
    <cellStyle name="Ergebnis 2 2 2 6 2 2 3 2 2" xfId="41095" xr:uid="{00000000-0005-0000-0000-00009F5D0000}"/>
    <cellStyle name="Ergebnis 2 2 2 6 2 2 3 3" xfId="33958" xr:uid="{00000000-0005-0000-0000-0000A05D0000}"/>
    <cellStyle name="Ergebnis 2 2 2 6 2 2 4" xfId="20919" xr:uid="{00000000-0005-0000-0000-0000A15D0000}"/>
    <cellStyle name="Ergebnis 2 2 2 6 2 2 4 2" xfId="28056" xr:uid="{00000000-0005-0000-0000-0000A25D0000}"/>
    <cellStyle name="Ergebnis 2 2 2 6 2 2 4 2 2" xfId="42371" xr:uid="{00000000-0005-0000-0000-0000A35D0000}"/>
    <cellStyle name="Ergebnis 2 2 2 6 2 2 4 3" xfId="35234" xr:uid="{00000000-0005-0000-0000-0000A45D0000}"/>
    <cellStyle name="Ergebnis 2 2 2 6 2 2 5" xfId="22095" xr:uid="{00000000-0005-0000-0000-0000A55D0000}"/>
    <cellStyle name="Ergebnis 2 2 2 6 2 2 5 2" xfId="36410" xr:uid="{00000000-0005-0000-0000-0000A65D0000}"/>
    <cellStyle name="Ergebnis 2 2 2 6 2 2 6" xfId="29251" xr:uid="{00000000-0005-0000-0000-0000A75D0000}"/>
    <cellStyle name="Ergebnis 2 2 2 6 2 3" xfId="16431" xr:uid="{00000000-0005-0000-0000-0000A85D0000}"/>
    <cellStyle name="Ergebnis 2 2 2 6 2 3 2" xfId="23590" xr:uid="{00000000-0005-0000-0000-0000A95D0000}"/>
    <cellStyle name="Ergebnis 2 2 2 6 2 3 2 2" xfId="37905" xr:uid="{00000000-0005-0000-0000-0000AA5D0000}"/>
    <cellStyle name="Ergebnis 2 2 2 6 2 3 3" xfId="30746" xr:uid="{00000000-0005-0000-0000-0000AB5D0000}"/>
    <cellStyle name="Ergebnis 2 2 2 6 2 4" xfId="18785" xr:uid="{00000000-0005-0000-0000-0000AC5D0000}"/>
    <cellStyle name="Ergebnis 2 2 2 6 2 4 2" xfId="25922" xr:uid="{00000000-0005-0000-0000-0000AD5D0000}"/>
    <cellStyle name="Ergebnis 2 2 2 6 2 4 2 2" xfId="40237" xr:uid="{00000000-0005-0000-0000-0000AE5D0000}"/>
    <cellStyle name="Ergebnis 2 2 2 6 2 4 3" xfId="33100" xr:uid="{00000000-0005-0000-0000-0000AF5D0000}"/>
    <cellStyle name="Ergebnis 2 2 2 7" xfId="13478" xr:uid="{00000000-0005-0000-0000-0000B05D0000}"/>
    <cellStyle name="Ergebnis 2 2 2 7 2" xfId="13402" xr:uid="{00000000-0005-0000-0000-0000B15D0000}"/>
    <cellStyle name="Ergebnis 2 2 2 7 2 2" xfId="15771" xr:uid="{00000000-0005-0000-0000-0000B25D0000}"/>
    <cellStyle name="Ergebnis 2 2 2 7 2 2 2" xfId="22930" xr:uid="{00000000-0005-0000-0000-0000B35D0000}"/>
    <cellStyle name="Ergebnis 2 2 2 7 2 2 2 2" xfId="37245" xr:uid="{00000000-0005-0000-0000-0000B45D0000}"/>
    <cellStyle name="Ergebnis 2 2 2 7 2 2 3" xfId="30086" xr:uid="{00000000-0005-0000-0000-0000B55D0000}"/>
    <cellStyle name="Ergebnis 2 2 2 7 2 3" xfId="18125" xr:uid="{00000000-0005-0000-0000-0000B65D0000}"/>
    <cellStyle name="Ergebnis 2 2 2 7 2 3 2" xfId="25262" xr:uid="{00000000-0005-0000-0000-0000B75D0000}"/>
    <cellStyle name="Ergebnis 2 2 2 7 2 3 2 2" xfId="39577" xr:uid="{00000000-0005-0000-0000-0000B85D0000}"/>
    <cellStyle name="Ergebnis 2 2 2 7 2 3 3" xfId="32440" xr:uid="{00000000-0005-0000-0000-0000B95D0000}"/>
    <cellStyle name="Ergebnis 2 2 2 7 2 4" xfId="19829" xr:uid="{00000000-0005-0000-0000-0000BA5D0000}"/>
    <cellStyle name="Ergebnis 2 2 2 7 2 4 2" xfId="26966" xr:uid="{00000000-0005-0000-0000-0000BB5D0000}"/>
    <cellStyle name="Ergebnis 2 2 2 7 2 4 2 2" xfId="41281" xr:uid="{00000000-0005-0000-0000-0000BC5D0000}"/>
    <cellStyle name="Ergebnis 2 2 2 7 2 4 3" xfId="34144" xr:uid="{00000000-0005-0000-0000-0000BD5D0000}"/>
    <cellStyle name="Ergebnis 2 2 2 7 2 5" xfId="21044" xr:uid="{00000000-0005-0000-0000-0000BE5D0000}"/>
    <cellStyle name="Ergebnis 2 2 2 7 2 5 2" xfId="35359" xr:uid="{00000000-0005-0000-0000-0000BF5D0000}"/>
    <cellStyle name="Ergebnis 2 2 2 7 2 6" xfId="28181" xr:uid="{00000000-0005-0000-0000-0000C05D0000}"/>
    <cellStyle name="Ergebnis 2 2 2 7 3" xfId="15847" xr:uid="{00000000-0005-0000-0000-0000C15D0000}"/>
    <cellStyle name="Ergebnis 2 2 2 7 3 2" xfId="23006" xr:uid="{00000000-0005-0000-0000-0000C25D0000}"/>
    <cellStyle name="Ergebnis 2 2 2 7 3 2 2" xfId="37321" xr:uid="{00000000-0005-0000-0000-0000C35D0000}"/>
    <cellStyle name="Ergebnis 2 2 2 7 3 3" xfId="30162" xr:uid="{00000000-0005-0000-0000-0000C45D0000}"/>
    <cellStyle name="Ergebnis 2 2 2 7 4" xfId="18201" xr:uid="{00000000-0005-0000-0000-0000C55D0000}"/>
    <cellStyle name="Ergebnis 2 2 2 7 4 2" xfId="25338" xr:uid="{00000000-0005-0000-0000-0000C65D0000}"/>
    <cellStyle name="Ergebnis 2 2 2 7 4 2 2" xfId="39653" xr:uid="{00000000-0005-0000-0000-0000C75D0000}"/>
    <cellStyle name="Ergebnis 2 2 2 7 4 3" xfId="32516" xr:uid="{00000000-0005-0000-0000-0000C85D0000}"/>
    <cellStyle name="Ergebnis 2 2 3" xfId="1346" xr:uid="{00000000-0005-0000-0000-0000C95D0000}"/>
    <cellStyle name="Ergebnis 2 2 3 2" xfId="13483" xr:uid="{00000000-0005-0000-0000-0000CA5D0000}"/>
    <cellStyle name="Ergebnis 2 2 3 2 2" xfId="14311" xr:uid="{00000000-0005-0000-0000-0000CB5D0000}"/>
    <cellStyle name="Ergebnis 2 2 3 2 2 2" xfId="16680" xr:uid="{00000000-0005-0000-0000-0000CC5D0000}"/>
    <cellStyle name="Ergebnis 2 2 3 2 2 2 2" xfId="23839" xr:uid="{00000000-0005-0000-0000-0000CD5D0000}"/>
    <cellStyle name="Ergebnis 2 2 3 2 2 2 2 2" xfId="38154" xr:uid="{00000000-0005-0000-0000-0000CE5D0000}"/>
    <cellStyle name="Ergebnis 2 2 3 2 2 2 3" xfId="30995" xr:uid="{00000000-0005-0000-0000-0000CF5D0000}"/>
    <cellStyle name="Ergebnis 2 2 3 2 2 3" xfId="19034" xr:uid="{00000000-0005-0000-0000-0000D05D0000}"/>
    <cellStyle name="Ergebnis 2 2 3 2 2 3 2" xfId="26171" xr:uid="{00000000-0005-0000-0000-0000D15D0000}"/>
    <cellStyle name="Ergebnis 2 2 3 2 2 3 2 2" xfId="40486" xr:uid="{00000000-0005-0000-0000-0000D25D0000}"/>
    <cellStyle name="Ergebnis 2 2 3 2 2 3 3" xfId="33349" xr:uid="{00000000-0005-0000-0000-0000D35D0000}"/>
    <cellStyle name="Ergebnis 2 2 3 2 2 4" xfId="20367" xr:uid="{00000000-0005-0000-0000-0000D45D0000}"/>
    <cellStyle name="Ergebnis 2 2 3 2 2 4 2" xfId="27504" xr:uid="{00000000-0005-0000-0000-0000D55D0000}"/>
    <cellStyle name="Ergebnis 2 2 3 2 2 4 2 2" xfId="41819" xr:uid="{00000000-0005-0000-0000-0000D65D0000}"/>
    <cellStyle name="Ergebnis 2 2 3 2 2 4 3" xfId="34682" xr:uid="{00000000-0005-0000-0000-0000D75D0000}"/>
    <cellStyle name="Ergebnis 2 2 3 2 2 5" xfId="21582" xr:uid="{00000000-0005-0000-0000-0000D85D0000}"/>
    <cellStyle name="Ergebnis 2 2 3 2 2 5 2" xfId="35897" xr:uid="{00000000-0005-0000-0000-0000D95D0000}"/>
    <cellStyle name="Ergebnis 2 2 3 2 2 6" xfId="28719" xr:uid="{00000000-0005-0000-0000-0000DA5D0000}"/>
    <cellStyle name="Ergebnis 2 2 3 2 3" xfId="15852" xr:uid="{00000000-0005-0000-0000-0000DB5D0000}"/>
    <cellStyle name="Ergebnis 2 2 3 2 3 2" xfId="23011" xr:uid="{00000000-0005-0000-0000-0000DC5D0000}"/>
    <cellStyle name="Ergebnis 2 2 3 2 3 2 2" xfId="37326" xr:uid="{00000000-0005-0000-0000-0000DD5D0000}"/>
    <cellStyle name="Ergebnis 2 2 3 2 3 3" xfId="30167" xr:uid="{00000000-0005-0000-0000-0000DE5D0000}"/>
    <cellStyle name="Ergebnis 2 2 3 2 4" xfId="18206" xr:uid="{00000000-0005-0000-0000-0000DF5D0000}"/>
    <cellStyle name="Ergebnis 2 2 3 2 4 2" xfId="25343" xr:uid="{00000000-0005-0000-0000-0000E05D0000}"/>
    <cellStyle name="Ergebnis 2 2 3 2 4 2 2" xfId="39658" xr:uid="{00000000-0005-0000-0000-0000E15D0000}"/>
    <cellStyle name="Ergebnis 2 2 3 2 4 3" xfId="32521" xr:uid="{00000000-0005-0000-0000-0000E25D0000}"/>
    <cellStyle name="Ergebnis 2 2 4" xfId="1347" xr:uid="{00000000-0005-0000-0000-0000E35D0000}"/>
    <cellStyle name="Ergebnis 2 2 4 2" xfId="13484" xr:uid="{00000000-0005-0000-0000-0000E45D0000}"/>
    <cellStyle name="Ergebnis 2 2 4 2 2" xfId="13404" xr:uid="{00000000-0005-0000-0000-0000E55D0000}"/>
    <cellStyle name="Ergebnis 2 2 4 2 2 2" xfId="15773" xr:uid="{00000000-0005-0000-0000-0000E65D0000}"/>
    <cellStyle name="Ergebnis 2 2 4 2 2 2 2" xfId="22932" xr:uid="{00000000-0005-0000-0000-0000E75D0000}"/>
    <cellStyle name="Ergebnis 2 2 4 2 2 2 2 2" xfId="37247" xr:uid="{00000000-0005-0000-0000-0000E85D0000}"/>
    <cellStyle name="Ergebnis 2 2 4 2 2 2 3" xfId="30088" xr:uid="{00000000-0005-0000-0000-0000E95D0000}"/>
    <cellStyle name="Ergebnis 2 2 4 2 2 3" xfId="18127" xr:uid="{00000000-0005-0000-0000-0000EA5D0000}"/>
    <cellStyle name="Ergebnis 2 2 4 2 2 3 2" xfId="25264" xr:uid="{00000000-0005-0000-0000-0000EB5D0000}"/>
    <cellStyle name="Ergebnis 2 2 4 2 2 3 2 2" xfId="39579" xr:uid="{00000000-0005-0000-0000-0000EC5D0000}"/>
    <cellStyle name="Ergebnis 2 2 4 2 2 3 3" xfId="32442" xr:uid="{00000000-0005-0000-0000-0000ED5D0000}"/>
    <cellStyle name="Ergebnis 2 2 4 2 2 4" xfId="19831" xr:uid="{00000000-0005-0000-0000-0000EE5D0000}"/>
    <cellStyle name="Ergebnis 2 2 4 2 2 4 2" xfId="26968" xr:uid="{00000000-0005-0000-0000-0000EF5D0000}"/>
    <cellStyle name="Ergebnis 2 2 4 2 2 4 2 2" xfId="41283" xr:uid="{00000000-0005-0000-0000-0000F05D0000}"/>
    <cellStyle name="Ergebnis 2 2 4 2 2 4 3" xfId="34146" xr:uid="{00000000-0005-0000-0000-0000F15D0000}"/>
    <cellStyle name="Ergebnis 2 2 4 2 2 5" xfId="21046" xr:uid="{00000000-0005-0000-0000-0000F25D0000}"/>
    <cellStyle name="Ergebnis 2 2 4 2 2 5 2" xfId="35361" xr:uid="{00000000-0005-0000-0000-0000F35D0000}"/>
    <cellStyle name="Ergebnis 2 2 4 2 2 6" xfId="28183" xr:uid="{00000000-0005-0000-0000-0000F45D0000}"/>
    <cellStyle name="Ergebnis 2 2 4 2 3" xfId="15853" xr:uid="{00000000-0005-0000-0000-0000F55D0000}"/>
    <cellStyle name="Ergebnis 2 2 4 2 3 2" xfId="23012" xr:uid="{00000000-0005-0000-0000-0000F65D0000}"/>
    <cellStyle name="Ergebnis 2 2 4 2 3 2 2" xfId="37327" xr:uid="{00000000-0005-0000-0000-0000F75D0000}"/>
    <cellStyle name="Ergebnis 2 2 4 2 3 3" xfId="30168" xr:uid="{00000000-0005-0000-0000-0000F85D0000}"/>
    <cellStyle name="Ergebnis 2 2 4 2 4" xfId="18207" xr:uid="{00000000-0005-0000-0000-0000F95D0000}"/>
    <cellStyle name="Ergebnis 2 2 4 2 4 2" xfId="25344" xr:uid="{00000000-0005-0000-0000-0000FA5D0000}"/>
    <cellStyle name="Ergebnis 2 2 4 2 4 2 2" xfId="39659" xr:uid="{00000000-0005-0000-0000-0000FB5D0000}"/>
    <cellStyle name="Ergebnis 2 2 4 2 4 3" xfId="32522" xr:uid="{00000000-0005-0000-0000-0000FC5D0000}"/>
    <cellStyle name="Ergebnis 2 2 5" xfId="1348" xr:uid="{00000000-0005-0000-0000-0000FD5D0000}"/>
    <cellStyle name="Ergebnis 2 2 5 2" xfId="13485" xr:uid="{00000000-0005-0000-0000-0000FE5D0000}"/>
    <cellStyle name="Ergebnis 2 2 5 2 2" xfId="13352" xr:uid="{00000000-0005-0000-0000-0000FF5D0000}"/>
    <cellStyle name="Ergebnis 2 2 5 2 2 2" xfId="15721" xr:uid="{00000000-0005-0000-0000-0000005E0000}"/>
    <cellStyle name="Ergebnis 2 2 5 2 2 2 2" xfId="22880" xr:uid="{00000000-0005-0000-0000-0000015E0000}"/>
    <cellStyle name="Ergebnis 2 2 5 2 2 2 2 2" xfId="37195" xr:uid="{00000000-0005-0000-0000-0000025E0000}"/>
    <cellStyle name="Ergebnis 2 2 5 2 2 2 3" xfId="30036" xr:uid="{00000000-0005-0000-0000-0000035E0000}"/>
    <cellStyle name="Ergebnis 2 2 5 2 2 3" xfId="18075" xr:uid="{00000000-0005-0000-0000-0000045E0000}"/>
    <cellStyle name="Ergebnis 2 2 5 2 2 3 2" xfId="25212" xr:uid="{00000000-0005-0000-0000-0000055E0000}"/>
    <cellStyle name="Ergebnis 2 2 5 2 2 3 2 2" xfId="39527" xr:uid="{00000000-0005-0000-0000-0000065E0000}"/>
    <cellStyle name="Ergebnis 2 2 5 2 2 3 3" xfId="32390" xr:uid="{00000000-0005-0000-0000-0000075E0000}"/>
    <cellStyle name="Ergebnis 2 2 5 2 2 4" xfId="19779" xr:uid="{00000000-0005-0000-0000-0000085E0000}"/>
    <cellStyle name="Ergebnis 2 2 5 2 2 4 2" xfId="26916" xr:uid="{00000000-0005-0000-0000-0000095E0000}"/>
    <cellStyle name="Ergebnis 2 2 5 2 2 4 2 2" xfId="41231" xr:uid="{00000000-0005-0000-0000-00000A5E0000}"/>
    <cellStyle name="Ergebnis 2 2 5 2 2 4 3" xfId="34094" xr:uid="{00000000-0005-0000-0000-00000B5E0000}"/>
    <cellStyle name="Ergebnis 2 2 5 2 2 5" xfId="20994" xr:uid="{00000000-0005-0000-0000-00000C5E0000}"/>
    <cellStyle name="Ergebnis 2 2 5 2 2 5 2" xfId="35309" xr:uid="{00000000-0005-0000-0000-00000D5E0000}"/>
    <cellStyle name="Ergebnis 2 2 5 2 2 6" xfId="28131" xr:uid="{00000000-0005-0000-0000-00000E5E0000}"/>
    <cellStyle name="Ergebnis 2 2 5 2 3" xfId="15854" xr:uid="{00000000-0005-0000-0000-00000F5E0000}"/>
    <cellStyle name="Ergebnis 2 2 5 2 3 2" xfId="23013" xr:uid="{00000000-0005-0000-0000-0000105E0000}"/>
    <cellStyle name="Ergebnis 2 2 5 2 3 2 2" xfId="37328" xr:uid="{00000000-0005-0000-0000-0000115E0000}"/>
    <cellStyle name="Ergebnis 2 2 5 2 3 3" xfId="30169" xr:uid="{00000000-0005-0000-0000-0000125E0000}"/>
    <cellStyle name="Ergebnis 2 2 5 2 4" xfId="18208" xr:uid="{00000000-0005-0000-0000-0000135E0000}"/>
    <cellStyle name="Ergebnis 2 2 5 2 4 2" xfId="25345" xr:uid="{00000000-0005-0000-0000-0000145E0000}"/>
    <cellStyle name="Ergebnis 2 2 5 2 4 2 2" xfId="39660" xr:uid="{00000000-0005-0000-0000-0000155E0000}"/>
    <cellStyle name="Ergebnis 2 2 5 2 4 3" xfId="32523" xr:uid="{00000000-0005-0000-0000-0000165E0000}"/>
    <cellStyle name="Ergebnis 2 2 6" xfId="1349" xr:uid="{00000000-0005-0000-0000-0000175E0000}"/>
    <cellStyle name="Ergebnis 2 2 6 2" xfId="13486" xr:uid="{00000000-0005-0000-0000-0000185E0000}"/>
    <cellStyle name="Ergebnis 2 2 6 2 2" xfId="14312" xr:uid="{00000000-0005-0000-0000-0000195E0000}"/>
    <cellStyle name="Ergebnis 2 2 6 2 2 2" xfId="16681" xr:uid="{00000000-0005-0000-0000-00001A5E0000}"/>
    <cellStyle name="Ergebnis 2 2 6 2 2 2 2" xfId="23840" xr:uid="{00000000-0005-0000-0000-00001B5E0000}"/>
    <cellStyle name="Ergebnis 2 2 6 2 2 2 2 2" xfId="38155" xr:uid="{00000000-0005-0000-0000-00001C5E0000}"/>
    <cellStyle name="Ergebnis 2 2 6 2 2 2 3" xfId="30996" xr:uid="{00000000-0005-0000-0000-00001D5E0000}"/>
    <cellStyle name="Ergebnis 2 2 6 2 2 3" xfId="19035" xr:uid="{00000000-0005-0000-0000-00001E5E0000}"/>
    <cellStyle name="Ergebnis 2 2 6 2 2 3 2" xfId="26172" xr:uid="{00000000-0005-0000-0000-00001F5E0000}"/>
    <cellStyle name="Ergebnis 2 2 6 2 2 3 2 2" xfId="40487" xr:uid="{00000000-0005-0000-0000-0000205E0000}"/>
    <cellStyle name="Ergebnis 2 2 6 2 2 3 3" xfId="33350" xr:uid="{00000000-0005-0000-0000-0000215E0000}"/>
    <cellStyle name="Ergebnis 2 2 6 2 2 4" xfId="20368" xr:uid="{00000000-0005-0000-0000-0000225E0000}"/>
    <cellStyle name="Ergebnis 2 2 6 2 2 4 2" xfId="27505" xr:uid="{00000000-0005-0000-0000-0000235E0000}"/>
    <cellStyle name="Ergebnis 2 2 6 2 2 4 2 2" xfId="41820" xr:uid="{00000000-0005-0000-0000-0000245E0000}"/>
    <cellStyle name="Ergebnis 2 2 6 2 2 4 3" xfId="34683" xr:uid="{00000000-0005-0000-0000-0000255E0000}"/>
    <cellStyle name="Ergebnis 2 2 6 2 2 5" xfId="21583" xr:uid="{00000000-0005-0000-0000-0000265E0000}"/>
    <cellStyle name="Ergebnis 2 2 6 2 2 5 2" xfId="35898" xr:uid="{00000000-0005-0000-0000-0000275E0000}"/>
    <cellStyle name="Ergebnis 2 2 6 2 2 6" xfId="28720" xr:uid="{00000000-0005-0000-0000-0000285E0000}"/>
    <cellStyle name="Ergebnis 2 2 6 2 3" xfId="15855" xr:uid="{00000000-0005-0000-0000-0000295E0000}"/>
    <cellStyle name="Ergebnis 2 2 6 2 3 2" xfId="23014" xr:uid="{00000000-0005-0000-0000-00002A5E0000}"/>
    <cellStyle name="Ergebnis 2 2 6 2 3 2 2" xfId="37329" xr:uid="{00000000-0005-0000-0000-00002B5E0000}"/>
    <cellStyle name="Ergebnis 2 2 6 2 3 3" xfId="30170" xr:uid="{00000000-0005-0000-0000-00002C5E0000}"/>
    <cellStyle name="Ergebnis 2 2 6 2 4" xfId="18209" xr:uid="{00000000-0005-0000-0000-00002D5E0000}"/>
    <cellStyle name="Ergebnis 2 2 6 2 4 2" xfId="25346" xr:uid="{00000000-0005-0000-0000-00002E5E0000}"/>
    <cellStyle name="Ergebnis 2 2 6 2 4 2 2" xfId="39661" xr:uid="{00000000-0005-0000-0000-00002F5E0000}"/>
    <cellStyle name="Ergebnis 2 2 6 2 4 3" xfId="32524" xr:uid="{00000000-0005-0000-0000-0000305E0000}"/>
    <cellStyle name="Ergebnis 2 2 7" xfId="1350" xr:uid="{00000000-0005-0000-0000-0000315E0000}"/>
    <cellStyle name="Ergebnis 2 2 7 2" xfId="13487" xr:uid="{00000000-0005-0000-0000-0000325E0000}"/>
    <cellStyle name="Ergebnis 2 2 7 2 2" xfId="13405" xr:uid="{00000000-0005-0000-0000-0000335E0000}"/>
    <cellStyle name="Ergebnis 2 2 7 2 2 2" xfId="15774" xr:uid="{00000000-0005-0000-0000-0000345E0000}"/>
    <cellStyle name="Ergebnis 2 2 7 2 2 2 2" xfId="22933" xr:uid="{00000000-0005-0000-0000-0000355E0000}"/>
    <cellStyle name="Ergebnis 2 2 7 2 2 2 2 2" xfId="37248" xr:uid="{00000000-0005-0000-0000-0000365E0000}"/>
    <cellStyle name="Ergebnis 2 2 7 2 2 2 3" xfId="30089" xr:uid="{00000000-0005-0000-0000-0000375E0000}"/>
    <cellStyle name="Ergebnis 2 2 7 2 2 3" xfId="18128" xr:uid="{00000000-0005-0000-0000-0000385E0000}"/>
    <cellStyle name="Ergebnis 2 2 7 2 2 3 2" xfId="25265" xr:uid="{00000000-0005-0000-0000-0000395E0000}"/>
    <cellStyle name="Ergebnis 2 2 7 2 2 3 2 2" xfId="39580" xr:uid="{00000000-0005-0000-0000-00003A5E0000}"/>
    <cellStyle name="Ergebnis 2 2 7 2 2 3 3" xfId="32443" xr:uid="{00000000-0005-0000-0000-00003B5E0000}"/>
    <cellStyle name="Ergebnis 2 2 7 2 2 4" xfId="19832" xr:uid="{00000000-0005-0000-0000-00003C5E0000}"/>
    <cellStyle name="Ergebnis 2 2 7 2 2 4 2" xfId="26969" xr:uid="{00000000-0005-0000-0000-00003D5E0000}"/>
    <cellStyle name="Ergebnis 2 2 7 2 2 4 2 2" xfId="41284" xr:uid="{00000000-0005-0000-0000-00003E5E0000}"/>
    <cellStyle name="Ergebnis 2 2 7 2 2 4 3" xfId="34147" xr:uid="{00000000-0005-0000-0000-00003F5E0000}"/>
    <cellStyle name="Ergebnis 2 2 7 2 2 5" xfId="21047" xr:uid="{00000000-0005-0000-0000-0000405E0000}"/>
    <cellStyle name="Ergebnis 2 2 7 2 2 5 2" xfId="35362" xr:uid="{00000000-0005-0000-0000-0000415E0000}"/>
    <cellStyle name="Ergebnis 2 2 7 2 2 6" xfId="28184" xr:uid="{00000000-0005-0000-0000-0000425E0000}"/>
    <cellStyle name="Ergebnis 2 2 7 2 3" xfId="15856" xr:uid="{00000000-0005-0000-0000-0000435E0000}"/>
    <cellStyle name="Ergebnis 2 2 7 2 3 2" xfId="23015" xr:uid="{00000000-0005-0000-0000-0000445E0000}"/>
    <cellStyle name="Ergebnis 2 2 7 2 3 2 2" xfId="37330" xr:uid="{00000000-0005-0000-0000-0000455E0000}"/>
    <cellStyle name="Ergebnis 2 2 7 2 3 3" xfId="30171" xr:uid="{00000000-0005-0000-0000-0000465E0000}"/>
    <cellStyle name="Ergebnis 2 2 7 2 4" xfId="18210" xr:uid="{00000000-0005-0000-0000-0000475E0000}"/>
    <cellStyle name="Ergebnis 2 2 7 2 4 2" xfId="25347" xr:uid="{00000000-0005-0000-0000-0000485E0000}"/>
    <cellStyle name="Ergebnis 2 2 7 2 4 2 2" xfId="39662" xr:uid="{00000000-0005-0000-0000-0000495E0000}"/>
    <cellStyle name="Ergebnis 2 2 7 2 4 3" xfId="32525" xr:uid="{00000000-0005-0000-0000-00004A5E0000}"/>
    <cellStyle name="Ergebnis 2 2 8" xfId="3464" xr:uid="{00000000-0005-0000-0000-00004B5E0000}"/>
    <cellStyle name="Ergebnis 2 2 9" xfId="11585" xr:uid="{00000000-0005-0000-0000-00004C5E0000}"/>
    <cellStyle name="Ergebnis 2 2 9 2" xfId="13792" xr:uid="{00000000-0005-0000-0000-00004D5E0000}"/>
    <cellStyle name="Ergebnis 2 2 9 2 2" xfId="13695" xr:uid="{00000000-0005-0000-0000-00004E5E0000}"/>
    <cellStyle name="Ergebnis 2 2 9 2 2 2" xfId="16064" xr:uid="{00000000-0005-0000-0000-00004F5E0000}"/>
    <cellStyle name="Ergebnis 2 2 9 2 2 2 2" xfId="23223" xr:uid="{00000000-0005-0000-0000-0000505E0000}"/>
    <cellStyle name="Ergebnis 2 2 9 2 2 2 2 2" xfId="37538" xr:uid="{00000000-0005-0000-0000-0000515E0000}"/>
    <cellStyle name="Ergebnis 2 2 9 2 2 2 3" xfId="30379" xr:uid="{00000000-0005-0000-0000-0000525E0000}"/>
    <cellStyle name="Ergebnis 2 2 9 2 2 3" xfId="18418" xr:uid="{00000000-0005-0000-0000-0000535E0000}"/>
    <cellStyle name="Ergebnis 2 2 9 2 2 3 2" xfId="25555" xr:uid="{00000000-0005-0000-0000-0000545E0000}"/>
    <cellStyle name="Ergebnis 2 2 9 2 2 3 2 2" xfId="39870" xr:uid="{00000000-0005-0000-0000-0000555E0000}"/>
    <cellStyle name="Ergebnis 2 2 9 2 2 3 3" xfId="32733" xr:uid="{00000000-0005-0000-0000-0000565E0000}"/>
    <cellStyle name="Ergebnis 2 2 9 2 2 4" xfId="19944" xr:uid="{00000000-0005-0000-0000-0000575E0000}"/>
    <cellStyle name="Ergebnis 2 2 9 2 2 4 2" xfId="27081" xr:uid="{00000000-0005-0000-0000-0000585E0000}"/>
    <cellStyle name="Ergebnis 2 2 9 2 2 4 2 2" xfId="41396" xr:uid="{00000000-0005-0000-0000-0000595E0000}"/>
    <cellStyle name="Ergebnis 2 2 9 2 2 4 3" xfId="34259" xr:uid="{00000000-0005-0000-0000-00005A5E0000}"/>
    <cellStyle name="Ergebnis 2 2 9 2 2 5" xfId="21159" xr:uid="{00000000-0005-0000-0000-00005B5E0000}"/>
    <cellStyle name="Ergebnis 2 2 9 2 2 5 2" xfId="35474" xr:uid="{00000000-0005-0000-0000-00005C5E0000}"/>
    <cellStyle name="Ergebnis 2 2 9 2 2 6" xfId="28296" xr:uid="{00000000-0005-0000-0000-00005D5E0000}"/>
    <cellStyle name="Ergebnis 2 2 9 2 3" xfId="16161" xr:uid="{00000000-0005-0000-0000-00005E5E0000}"/>
    <cellStyle name="Ergebnis 2 2 9 2 3 2" xfId="23320" xr:uid="{00000000-0005-0000-0000-00005F5E0000}"/>
    <cellStyle name="Ergebnis 2 2 9 2 3 2 2" xfId="37635" xr:uid="{00000000-0005-0000-0000-0000605E0000}"/>
    <cellStyle name="Ergebnis 2 2 9 2 3 3" xfId="30476" xr:uid="{00000000-0005-0000-0000-0000615E0000}"/>
    <cellStyle name="Ergebnis 2 2 9 2 4" xfId="18515" xr:uid="{00000000-0005-0000-0000-0000625E0000}"/>
    <cellStyle name="Ergebnis 2 2 9 2 4 2" xfId="25652" xr:uid="{00000000-0005-0000-0000-0000635E0000}"/>
    <cellStyle name="Ergebnis 2 2 9 2 4 2 2" xfId="39967" xr:uid="{00000000-0005-0000-0000-0000645E0000}"/>
    <cellStyle name="Ergebnis 2 2 9 2 4 3" xfId="32830" xr:uid="{00000000-0005-0000-0000-0000655E0000}"/>
    <cellStyle name="Ergebnis 2 3" xfId="1351" xr:uid="{00000000-0005-0000-0000-0000665E0000}"/>
    <cellStyle name="Ergebnis 2 3 2" xfId="1352" xr:uid="{00000000-0005-0000-0000-0000675E0000}"/>
    <cellStyle name="Ergebnis 2 3 2 2" xfId="1353" xr:uid="{00000000-0005-0000-0000-0000685E0000}"/>
    <cellStyle name="Ergebnis 2 3 2 2 2" xfId="13490" xr:uid="{00000000-0005-0000-0000-0000695E0000}"/>
    <cellStyle name="Ergebnis 2 3 2 2 2 2" xfId="13406" xr:uid="{00000000-0005-0000-0000-00006A5E0000}"/>
    <cellStyle name="Ergebnis 2 3 2 2 2 2 2" xfId="15775" xr:uid="{00000000-0005-0000-0000-00006B5E0000}"/>
    <cellStyle name="Ergebnis 2 3 2 2 2 2 2 2" xfId="22934" xr:uid="{00000000-0005-0000-0000-00006C5E0000}"/>
    <cellStyle name="Ergebnis 2 3 2 2 2 2 2 2 2" xfId="37249" xr:uid="{00000000-0005-0000-0000-00006D5E0000}"/>
    <cellStyle name="Ergebnis 2 3 2 2 2 2 2 3" xfId="30090" xr:uid="{00000000-0005-0000-0000-00006E5E0000}"/>
    <cellStyle name="Ergebnis 2 3 2 2 2 2 3" xfId="18129" xr:uid="{00000000-0005-0000-0000-00006F5E0000}"/>
    <cellStyle name="Ergebnis 2 3 2 2 2 2 3 2" xfId="25266" xr:uid="{00000000-0005-0000-0000-0000705E0000}"/>
    <cellStyle name="Ergebnis 2 3 2 2 2 2 3 2 2" xfId="39581" xr:uid="{00000000-0005-0000-0000-0000715E0000}"/>
    <cellStyle name="Ergebnis 2 3 2 2 2 2 3 3" xfId="32444" xr:uid="{00000000-0005-0000-0000-0000725E0000}"/>
    <cellStyle name="Ergebnis 2 3 2 2 2 2 4" xfId="19833" xr:uid="{00000000-0005-0000-0000-0000735E0000}"/>
    <cellStyle name="Ergebnis 2 3 2 2 2 2 4 2" xfId="26970" xr:uid="{00000000-0005-0000-0000-0000745E0000}"/>
    <cellStyle name="Ergebnis 2 3 2 2 2 2 4 2 2" xfId="41285" xr:uid="{00000000-0005-0000-0000-0000755E0000}"/>
    <cellStyle name="Ergebnis 2 3 2 2 2 2 4 3" xfId="34148" xr:uid="{00000000-0005-0000-0000-0000765E0000}"/>
    <cellStyle name="Ergebnis 2 3 2 2 2 2 5" xfId="21048" xr:uid="{00000000-0005-0000-0000-0000775E0000}"/>
    <cellStyle name="Ergebnis 2 3 2 2 2 2 5 2" xfId="35363" xr:uid="{00000000-0005-0000-0000-0000785E0000}"/>
    <cellStyle name="Ergebnis 2 3 2 2 2 2 6" xfId="28185" xr:uid="{00000000-0005-0000-0000-0000795E0000}"/>
    <cellStyle name="Ergebnis 2 3 2 2 2 3" xfId="15859" xr:uid="{00000000-0005-0000-0000-00007A5E0000}"/>
    <cellStyle name="Ergebnis 2 3 2 2 2 3 2" xfId="23018" xr:uid="{00000000-0005-0000-0000-00007B5E0000}"/>
    <cellStyle name="Ergebnis 2 3 2 2 2 3 2 2" xfId="37333" xr:uid="{00000000-0005-0000-0000-00007C5E0000}"/>
    <cellStyle name="Ergebnis 2 3 2 2 2 3 3" xfId="30174" xr:uid="{00000000-0005-0000-0000-00007D5E0000}"/>
    <cellStyle name="Ergebnis 2 3 2 2 2 4" xfId="18213" xr:uid="{00000000-0005-0000-0000-00007E5E0000}"/>
    <cellStyle name="Ergebnis 2 3 2 2 2 4 2" xfId="25350" xr:uid="{00000000-0005-0000-0000-00007F5E0000}"/>
    <cellStyle name="Ergebnis 2 3 2 2 2 4 2 2" xfId="39665" xr:uid="{00000000-0005-0000-0000-0000805E0000}"/>
    <cellStyle name="Ergebnis 2 3 2 2 2 4 3" xfId="32528" xr:uid="{00000000-0005-0000-0000-0000815E0000}"/>
    <cellStyle name="Ergebnis 2 3 2 3" xfId="1354" xr:uid="{00000000-0005-0000-0000-0000825E0000}"/>
    <cellStyle name="Ergebnis 2 3 2 3 2" xfId="13491" xr:uid="{00000000-0005-0000-0000-0000835E0000}"/>
    <cellStyle name="Ergebnis 2 3 2 3 2 2" xfId="13364" xr:uid="{00000000-0005-0000-0000-0000845E0000}"/>
    <cellStyle name="Ergebnis 2 3 2 3 2 2 2" xfId="15733" xr:uid="{00000000-0005-0000-0000-0000855E0000}"/>
    <cellStyle name="Ergebnis 2 3 2 3 2 2 2 2" xfId="22892" xr:uid="{00000000-0005-0000-0000-0000865E0000}"/>
    <cellStyle name="Ergebnis 2 3 2 3 2 2 2 2 2" xfId="37207" xr:uid="{00000000-0005-0000-0000-0000875E0000}"/>
    <cellStyle name="Ergebnis 2 3 2 3 2 2 2 3" xfId="30048" xr:uid="{00000000-0005-0000-0000-0000885E0000}"/>
    <cellStyle name="Ergebnis 2 3 2 3 2 2 3" xfId="18087" xr:uid="{00000000-0005-0000-0000-0000895E0000}"/>
    <cellStyle name="Ergebnis 2 3 2 3 2 2 3 2" xfId="25224" xr:uid="{00000000-0005-0000-0000-00008A5E0000}"/>
    <cellStyle name="Ergebnis 2 3 2 3 2 2 3 2 2" xfId="39539" xr:uid="{00000000-0005-0000-0000-00008B5E0000}"/>
    <cellStyle name="Ergebnis 2 3 2 3 2 2 3 3" xfId="32402" xr:uid="{00000000-0005-0000-0000-00008C5E0000}"/>
    <cellStyle name="Ergebnis 2 3 2 3 2 2 4" xfId="19791" xr:uid="{00000000-0005-0000-0000-00008D5E0000}"/>
    <cellStyle name="Ergebnis 2 3 2 3 2 2 4 2" xfId="26928" xr:uid="{00000000-0005-0000-0000-00008E5E0000}"/>
    <cellStyle name="Ergebnis 2 3 2 3 2 2 4 2 2" xfId="41243" xr:uid="{00000000-0005-0000-0000-00008F5E0000}"/>
    <cellStyle name="Ergebnis 2 3 2 3 2 2 4 3" xfId="34106" xr:uid="{00000000-0005-0000-0000-0000905E0000}"/>
    <cellStyle name="Ergebnis 2 3 2 3 2 2 5" xfId="21006" xr:uid="{00000000-0005-0000-0000-0000915E0000}"/>
    <cellStyle name="Ergebnis 2 3 2 3 2 2 5 2" xfId="35321" xr:uid="{00000000-0005-0000-0000-0000925E0000}"/>
    <cellStyle name="Ergebnis 2 3 2 3 2 2 6" xfId="28143" xr:uid="{00000000-0005-0000-0000-0000935E0000}"/>
    <cellStyle name="Ergebnis 2 3 2 3 2 3" xfId="15860" xr:uid="{00000000-0005-0000-0000-0000945E0000}"/>
    <cellStyle name="Ergebnis 2 3 2 3 2 3 2" xfId="23019" xr:uid="{00000000-0005-0000-0000-0000955E0000}"/>
    <cellStyle name="Ergebnis 2 3 2 3 2 3 2 2" xfId="37334" xr:uid="{00000000-0005-0000-0000-0000965E0000}"/>
    <cellStyle name="Ergebnis 2 3 2 3 2 3 3" xfId="30175" xr:uid="{00000000-0005-0000-0000-0000975E0000}"/>
    <cellStyle name="Ergebnis 2 3 2 3 2 4" xfId="18214" xr:uid="{00000000-0005-0000-0000-0000985E0000}"/>
    <cellStyle name="Ergebnis 2 3 2 3 2 4 2" xfId="25351" xr:uid="{00000000-0005-0000-0000-0000995E0000}"/>
    <cellStyle name="Ergebnis 2 3 2 3 2 4 2 2" xfId="39666" xr:uid="{00000000-0005-0000-0000-00009A5E0000}"/>
    <cellStyle name="Ergebnis 2 3 2 3 2 4 3" xfId="32529" xr:uid="{00000000-0005-0000-0000-00009B5E0000}"/>
    <cellStyle name="Ergebnis 2 3 2 4" xfId="1355" xr:uid="{00000000-0005-0000-0000-00009C5E0000}"/>
    <cellStyle name="Ergebnis 2 3 2 4 2" xfId="13492" xr:uid="{00000000-0005-0000-0000-00009D5E0000}"/>
    <cellStyle name="Ergebnis 2 3 2 4 2 2" xfId="14314" xr:uid="{00000000-0005-0000-0000-00009E5E0000}"/>
    <cellStyle name="Ergebnis 2 3 2 4 2 2 2" xfId="16683" xr:uid="{00000000-0005-0000-0000-00009F5E0000}"/>
    <cellStyle name="Ergebnis 2 3 2 4 2 2 2 2" xfId="23842" xr:uid="{00000000-0005-0000-0000-0000A05E0000}"/>
    <cellStyle name="Ergebnis 2 3 2 4 2 2 2 2 2" xfId="38157" xr:uid="{00000000-0005-0000-0000-0000A15E0000}"/>
    <cellStyle name="Ergebnis 2 3 2 4 2 2 2 3" xfId="30998" xr:uid="{00000000-0005-0000-0000-0000A25E0000}"/>
    <cellStyle name="Ergebnis 2 3 2 4 2 2 3" xfId="19037" xr:uid="{00000000-0005-0000-0000-0000A35E0000}"/>
    <cellStyle name="Ergebnis 2 3 2 4 2 2 3 2" xfId="26174" xr:uid="{00000000-0005-0000-0000-0000A45E0000}"/>
    <cellStyle name="Ergebnis 2 3 2 4 2 2 3 2 2" xfId="40489" xr:uid="{00000000-0005-0000-0000-0000A55E0000}"/>
    <cellStyle name="Ergebnis 2 3 2 4 2 2 3 3" xfId="33352" xr:uid="{00000000-0005-0000-0000-0000A65E0000}"/>
    <cellStyle name="Ergebnis 2 3 2 4 2 2 4" xfId="20370" xr:uid="{00000000-0005-0000-0000-0000A75E0000}"/>
    <cellStyle name="Ergebnis 2 3 2 4 2 2 4 2" xfId="27507" xr:uid="{00000000-0005-0000-0000-0000A85E0000}"/>
    <cellStyle name="Ergebnis 2 3 2 4 2 2 4 2 2" xfId="41822" xr:uid="{00000000-0005-0000-0000-0000A95E0000}"/>
    <cellStyle name="Ergebnis 2 3 2 4 2 2 4 3" xfId="34685" xr:uid="{00000000-0005-0000-0000-0000AA5E0000}"/>
    <cellStyle name="Ergebnis 2 3 2 4 2 2 5" xfId="21585" xr:uid="{00000000-0005-0000-0000-0000AB5E0000}"/>
    <cellStyle name="Ergebnis 2 3 2 4 2 2 5 2" xfId="35900" xr:uid="{00000000-0005-0000-0000-0000AC5E0000}"/>
    <cellStyle name="Ergebnis 2 3 2 4 2 2 6" xfId="28722" xr:uid="{00000000-0005-0000-0000-0000AD5E0000}"/>
    <cellStyle name="Ergebnis 2 3 2 4 2 3" xfId="15861" xr:uid="{00000000-0005-0000-0000-0000AE5E0000}"/>
    <cellStyle name="Ergebnis 2 3 2 4 2 3 2" xfId="23020" xr:uid="{00000000-0005-0000-0000-0000AF5E0000}"/>
    <cellStyle name="Ergebnis 2 3 2 4 2 3 2 2" xfId="37335" xr:uid="{00000000-0005-0000-0000-0000B05E0000}"/>
    <cellStyle name="Ergebnis 2 3 2 4 2 3 3" xfId="30176" xr:uid="{00000000-0005-0000-0000-0000B15E0000}"/>
    <cellStyle name="Ergebnis 2 3 2 4 2 4" xfId="18215" xr:uid="{00000000-0005-0000-0000-0000B25E0000}"/>
    <cellStyle name="Ergebnis 2 3 2 4 2 4 2" xfId="25352" xr:uid="{00000000-0005-0000-0000-0000B35E0000}"/>
    <cellStyle name="Ergebnis 2 3 2 4 2 4 2 2" xfId="39667" xr:uid="{00000000-0005-0000-0000-0000B45E0000}"/>
    <cellStyle name="Ergebnis 2 3 2 4 2 4 3" xfId="32530" xr:uid="{00000000-0005-0000-0000-0000B55E0000}"/>
    <cellStyle name="Ergebnis 2 3 2 5" xfId="1356" xr:uid="{00000000-0005-0000-0000-0000B65E0000}"/>
    <cellStyle name="Ergebnis 2 3 2 5 2" xfId="13493" xr:uid="{00000000-0005-0000-0000-0000B75E0000}"/>
    <cellStyle name="Ergebnis 2 3 2 5 2 2" xfId="14660" xr:uid="{00000000-0005-0000-0000-0000B85E0000}"/>
    <cellStyle name="Ergebnis 2 3 2 5 2 2 2" xfId="17023" xr:uid="{00000000-0005-0000-0000-0000B95E0000}"/>
    <cellStyle name="Ergebnis 2 3 2 5 2 2 2 2" xfId="24182" xr:uid="{00000000-0005-0000-0000-0000BA5E0000}"/>
    <cellStyle name="Ergebnis 2 3 2 5 2 2 2 2 2" xfId="38497" xr:uid="{00000000-0005-0000-0000-0000BB5E0000}"/>
    <cellStyle name="Ergebnis 2 3 2 5 2 2 2 3" xfId="31338" xr:uid="{00000000-0005-0000-0000-0000BC5E0000}"/>
    <cellStyle name="Ergebnis 2 3 2 5 2 2 3" xfId="19377" xr:uid="{00000000-0005-0000-0000-0000BD5E0000}"/>
    <cellStyle name="Ergebnis 2 3 2 5 2 2 3 2" xfId="26514" xr:uid="{00000000-0005-0000-0000-0000BE5E0000}"/>
    <cellStyle name="Ergebnis 2 3 2 5 2 2 3 2 2" xfId="40829" xr:uid="{00000000-0005-0000-0000-0000BF5E0000}"/>
    <cellStyle name="Ergebnis 2 3 2 5 2 2 3 3" xfId="33692" xr:uid="{00000000-0005-0000-0000-0000C05E0000}"/>
    <cellStyle name="Ergebnis 2 3 2 5 2 2 4" xfId="20675" xr:uid="{00000000-0005-0000-0000-0000C15E0000}"/>
    <cellStyle name="Ergebnis 2 3 2 5 2 2 4 2" xfId="27812" xr:uid="{00000000-0005-0000-0000-0000C25E0000}"/>
    <cellStyle name="Ergebnis 2 3 2 5 2 2 4 2 2" xfId="42127" xr:uid="{00000000-0005-0000-0000-0000C35E0000}"/>
    <cellStyle name="Ergebnis 2 3 2 5 2 2 4 3" xfId="34990" xr:uid="{00000000-0005-0000-0000-0000C45E0000}"/>
    <cellStyle name="Ergebnis 2 3 2 5 2 2 5" xfId="21890" xr:uid="{00000000-0005-0000-0000-0000C55E0000}"/>
    <cellStyle name="Ergebnis 2 3 2 5 2 2 5 2" xfId="36205" xr:uid="{00000000-0005-0000-0000-0000C65E0000}"/>
    <cellStyle name="Ergebnis 2 3 2 5 2 2 6" xfId="29027" xr:uid="{00000000-0005-0000-0000-0000C75E0000}"/>
    <cellStyle name="Ergebnis 2 3 2 5 2 3" xfId="15862" xr:uid="{00000000-0005-0000-0000-0000C85E0000}"/>
    <cellStyle name="Ergebnis 2 3 2 5 2 3 2" xfId="23021" xr:uid="{00000000-0005-0000-0000-0000C95E0000}"/>
    <cellStyle name="Ergebnis 2 3 2 5 2 3 2 2" xfId="37336" xr:uid="{00000000-0005-0000-0000-0000CA5E0000}"/>
    <cellStyle name="Ergebnis 2 3 2 5 2 3 3" xfId="30177" xr:uid="{00000000-0005-0000-0000-0000CB5E0000}"/>
    <cellStyle name="Ergebnis 2 3 2 5 2 4" xfId="18216" xr:uid="{00000000-0005-0000-0000-0000CC5E0000}"/>
    <cellStyle name="Ergebnis 2 3 2 5 2 4 2" xfId="25353" xr:uid="{00000000-0005-0000-0000-0000CD5E0000}"/>
    <cellStyle name="Ergebnis 2 3 2 5 2 4 2 2" xfId="39668" xr:uid="{00000000-0005-0000-0000-0000CE5E0000}"/>
    <cellStyle name="Ergebnis 2 3 2 5 2 4 3" xfId="32531" xr:uid="{00000000-0005-0000-0000-0000CF5E0000}"/>
    <cellStyle name="Ergebnis 2 3 2 6" xfId="7572" xr:uid="{00000000-0005-0000-0000-0000D05E0000}"/>
    <cellStyle name="Ergebnis 2 3 2 6 2" xfId="14063" xr:uid="{00000000-0005-0000-0000-0000D15E0000}"/>
    <cellStyle name="Ergebnis 2 3 2 6 2 2" xfId="14933" xr:uid="{00000000-0005-0000-0000-0000D25E0000}"/>
    <cellStyle name="Ergebnis 2 3 2 6 2 2 2" xfId="17290" xr:uid="{00000000-0005-0000-0000-0000D35E0000}"/>
    <cellStyle name="Ergebnis 2 3 2 6 2 2 2 2" xfId="24427" xr:uid="{00000000-0005-0000-0000-0000D45E0000}"/>
    <cellStyle name="Ergebnis 2 3 2 6 2 2 2 2 2" xfId="38742" xr:uid="{00000000-0005-0000-0000-0000D55E0000}"/>
    <cellStyle name="Ergebnis 2 3 2 6 2 2 2 3" xfId="31605" xr:uid="{00000000-0005-0000-0000-0000D65E0000}"/>
    <cellStyle name="Ergebnis 2 3 2 6 2 2 3" xfId="19644" xr:uid="{00000000-0005-0000-0000-0000D75E0000}"/>
    <cellStyle name="Ergebnis 2 3 2 6 2 2 3 2" xfId="26781" xr:uid="{00000000-0005-0000-0000-0000D85E0000}"/>
    <cellStyle name="Ergebnis 2 3 2 6 2 2 3 2 2" xfId="41096" xr:uid="{00000000-0005-0000-0000-0000D95E0000}"/>
    <cellStyle name="Ergebnis 2 3 2 6 2 2 3 3" xfId="33959" xr:uid="{00000000-0005-0000-0000-0000DA5E0000}"/>
    <cellStyle name="Ergebnis 2 3 2 6 2 2 4" xfId="20920" xr:uid="{00000000-0005-0000-0000-0000DB5E0000}"/>
    <cellStyle name="Ergebnis 2 3 2 6 2 2 4 2" xfId="28057" xr:uid="{00000000-0005-0000-0000-0000DC5E0000}"/>
    <cellStyle name="Ergebnis 2 3 2 6 2 2 4 2 2" xfId="42372" xr:uid="{00000000-0005-0000-0000-0000DD5E0000}"/>
    <cellStyle name="Ergebnis 2 3 2 6 2 2 4 3" xfId="35235" xr:uid="{00000000-0005-0000-0000-0000DE5E0000}"/>
    <cellStyle name="Ergebnis 2 3 2 6 2 2 5" xfId="22096" xr:uid="{00000000-0005-0000-0000-0000DF5E0000}"/>
    <cellStyle name="Ergebnis 2 3 2 6 2 2 5 2" xfId="36411" xr:uid="{00000000-0005-0000-0000-0000E05E0000}"/>
    <cellStyle name="Ergebnis 2 3 2 6 2 2 6" xfId="29252" xr:uid="{00000000-0005-0000-0000-0000E15E0000}"/>
    <cellStyle name="Ergebnis 2 3 2 6 2 3" xfId="16432" xr:uid="{00000000-0005-0000-0000-0000E25E0000}"/>
    <cellStyle name="Ergebnis 2 3 2 6 2 3 2" xfId="23591" xr:uid="{00000000-0005-0000-0000-0000E35E0000}"/>
    <cellStyle name="Ergebnis 2 3 2 6 2 3 2 2" xfId="37906" xr:uid="{00000000-0005-0000-0000-0000E45E0000}"/>
    <cellStyle name="Ergebnis 2 3 2 6 2 3 3" xfId="30747" xr:uid="{00000000-0005-0000-0000-0000E55E0000}"/>
    <cellStyle name="Ergebnis 2 3 2 6 2 4" xfId="18786" xr:uid="{00000000-0005-0000-0000-0000E65E0000}"/>
    <cellStyle name="Ergebnis 2 3 2 6 2 4 2" xfId="25923" xr:uid="{00000000-0005-0000-0000-0000E75E0000}"/>
    <cellStyle name="Ergebnis 2 3 2 6 2 4 2 2" xfId="40238" xr:uid="{00000000-0005-0000-0000-0000E85E0000}"/>
    <cellStyle name="Ergebnis 2 3 2 6 2 4 3" xfId="33101" xr:uid="{00000000-0005-0000-0000-0000E95E0000}"/>
    <cellStyle name="Ergebnis 2 3 2 7" xfId="11039" xr:uid="{00000000-0005-0000-0000-0000EA5E0000}"/>
    <cellStyle name="Ergebnis 2 3 2 7 2" xfId="14452" xr:uid="{00000000-0005-0000-0000-0000EB5E0000}"/>
    <cellStyle name="Ergebnis 2 3 2 7 2 2" xfId="14977" xr:uid="{00000000-0005-0000-0000-0000EC5E0000}"/>
    <cellStyle name="Ergebnis 2 3 2 7 2 2 2" xfId="17334" xr:uid="{00000000-0005-0000-0000-0000ED5E0000}"/>
    <cellStyle name="Ergebnis 2 3 2 7 2 2 2 2" xfId="24471" xr:uid="{00000000-0005-0000-0000-0000EE5E0000}"/>
    <cellStyle name="Ergebnis 2 3 2 7 2 2 2 2 2" xfId="38786" xr:uid="{00000000-0005-0000-0000-0000EF5E0000}"/>
    <cellStyle name="Ergebnis 2 3 2 7 2 2 2 3" xfId="31649" xr:uid="{00000000-0005-0000-0000-0000F05E0000}"/>
    <cellStyle name="Ergebnis 2 3 2 7 2 2 3" xfId="19688" xr:uid="{00000000-0005-0000-0000-0000F15E0000}"/>
    <cellStyle name="Ergebnis 2 3 2 7 2 2 3 2" xfId="26825" xr:uid="{00000000-0005-0000-0000-0000F25E0000}"/>
    <cellStyle name="Ergebnis 2 3 2 7 2 2 3 2 2" xfId="41140" xr:uid="{00000000-0005-0000-0000-0000F35E0000}"/>
    <cellStyle name="Ergebnis 2 3 2 7 2 2 3 3" xfId="34003" xr:uid="{00000000-0005-0000-0000-0000F45E0000}"/>
    <cellStyle name="Ergebnis 2 3 2 7 2 2 4" xfId="20964" xr:uid="{00000000-0005-0000-0000-0000F55E0000}"/>
    <cellStyle name="Ergebnis 2 3 2 7 2 2 4 2" xfId="28101" xr:uid="{00000000-0005-0000-0000-0000F65E0000}"/>
    <cellStyle name="Ergebnis 2 3 2 7 2 2 4 2 2" xfId="42416" xr:uid="{00000000-0005-0000-0000-0000F75E0000}"/>
    <cellStyle name="Ergebnis 2 3 2 7 2 2 4 3" xfId="35279" xr:uid="{00000000-0005-0000-0000-0000F85E0000}"/>
    <cellStyle name="Ergebnis 2 3 2 7 2 2 5" xfId="22140" xr:uid="{00000000-0005-0000-0000-0000F95E0000}"/>
    <cellStyle name="Ergebnis 2 3 2 7 2 2 5 2" xfId="36455" xr:uid="{00000000-0005-0000-0000-0000FA5E0000}"/>
    <cellStyle name="Ergebnis 2 3 2 7 2 2 6" xfId="29296" xr:uid="{00000000-0005-0000-0000-0000FB5E0000}"/>
    <cellStyle name="Ergebnis 2 3 2 7 2 3" xfId="16821" xr:uid="{00000000-0005-0000-0000-0000FC5E0000}"/>
    <cellStyle name="Ergebnis 2 3 2 7 2 3 2" xfId="23980" xr:uid="{00000000-0005-0000-0000-0000FD5E0000}"/>
    <cellStyle name="Ergebnis 2 3 2 7 2 3 2 2" xfId="38295" xr:uid="{00000000-0005-0000-0000-0000FE5E0000}"/>
    <cellStyle name="Ergebnis 2 3 2 7 2 3 3" xfId="31136" xr:uid="{00000000-0005-0000-0000-0000FF5E0000}"/>
    <cellStyle name="Ergebnis 2 3 2 7 2 4" xfId="19175" xr:uid="{00000000-0005-0000-0000-0000005F0000}"/>
    <cellStyle name="Ergebnis 2 3 2 7 2 4 2" xfId="26312" xr:uid="{00000000-0005-0000-0000-0000015F0000}"/>
    <cellStyle name="Ergebnis 2 3 2 7 2 4 2 2" xfId="40627" xr:uid="{00000000-0005-0000-0000-0000025F0000}"/>
    <cellStyle name="Ergebnis 2 3 2 7 2 4 3" xfId="33490" xr:uid="{00000000-0005-0000-0000-0000035F0000}"/>
    <cellStyle name="Ergebnis 2 3 2 8" xfId="13489" xr:uid="{00000000-0005-0000-0000-0000045F0000}"/>
    <cellStyle name="Ergebnis 2 3 2 8 2" xfId="14112" xr:uid="{00000000-0005-0000-0000-0000055F0000}"/>
    <cellStyle name="Ergebnis 2 3 2 8 2 2" xfId="16481" xr:uid="{00000000-0005-0000-0000-0000065F0000}"/>
    <cellStyle name="Ergebnis 2 3 2 8 2 2 2" xfId="23640" xr:uid="{00000000-0005-0000-0000-0000075F0000}"/>
    <cellStyle name="Ergebnis 2 3 2 8 2 2 2 2" xfId="37955" xr:uid="{00000000-0005-0000-0000-0000085F0000}"/>
    <cellStyle name="Ergebnis 2 3 2 8 2 2 3" xfId="30796" xr:uid="{00000000-0005-0000-0000-0000095F0000}"/>
    <cellStyle name="Ergebnis 2 3 2 8 2 3" xfId="18835" xr:uid="{00000000-0005-0000-0000-00000A5F0000}"/>
    <cellStyle name="Ergebnis 2 3 2 8 2 3 2" xfId="25972" xr:uid="{00000000-0005-0000-0000-00000B5F0000}"/>
    <cellStyle name="Ergebnis 2 3 2 8 2 3 2 2" xfId="40287" xr:uid="{00000000-0005-0000-0000-00000C5F0000}"/>
    <cellStyle name="Ergebnis 2 3 2 8 2 3 3" xfId="33150" xr:uid="{00000000-0005-0000-0000-00000D5F0000}"/>
    <cellStyle name="Ergebnis 2 3 2 8 2 4" xfId="20172" xr:uid="{00000000-0005-0000-0000-00000E5F0000}"/>
    <cellStyle name="Ergebnis 2 3 2 8 2 4 2" xfId="27309" xr:uid="{00000000-0005-0000-0000-00000F5F0000}"/>
    <cellStyle name="Ergebnis 2 3 2 8 2 4 2 2" xfId="41624" xr:uid="{00000000-0005-0000-0000-0000105F0000}"/>
    <cellStyle name="Ergebnis 2 3 2 8 2 4 3" xfId="34487" xr:uid="{00000000-0005-0000-0000-0000115F0000}"/>
    <cellStyle name="Ergebnis 2 3 2 8 2 5" xfId="21387" xr:uid="{00000000-0005-0000-0000-0000125F0000}"/>
    <cellStyle name="Ergebnis 2 3 2 8 2 5 2" xfId="35702" xr:uid="{00000000-0005-0000-0000-0000135F0000}"/>
    <cellStyle name="Ergebnis 2 3 2 8 2 6" xfId="28524" xr:uid="{00000000-0005-0000-0000-0000145F0000}"/>
    <cellStyle name="Ergebnis 2 3 2 8 3" xfId="15858" xr:uid="{00000000-0005-0000-0000-0000155F0000}"/>
    <cellStyle name="Ergebnis 2 3 2 8 3 2" xfId="23017" xr:uid="{00000000-0005-0000-0000-0000165F0000}"/>
    <cellStyle name="Ergebnis 2 3 2 8 3 2 2" xfId="37332" xr:uid="{00000000-0005-0000-0000-0000175F0000}"/>
    <cellStyle name="Ergebnis 2 3 2 8 3 3" xfId="30173" xr:uid="{00000000-0005-0000-0000-0000185F0000}"/>
    <cellStyle name="Ergebnis 2 3 2 8 4" xfId="18212" xr:uid="{00000000-0005-0000-0000-0000195F0000}"/>
    <cellStyle name="Ergebnis 2 3 2 8 4 2" xfId="25349" xr:uid="{00000000-0005-0000-0000-00001A5F0000}"/>
    <cellStyle name="Ergebnis 2 3 2 8 4 2 2" xfId="39664" xr:uid="{00000000-0005-0000-0000-00001B5F0000}"/>
    <cellStyle name="Ergebnis 2 3 2 8 4 3" xfId="32527" xr:uid="{00000000-0005-0000-0000-00001C5F0000}"/>
    <cellStyle name="Ergebnis 2 3 3" xfId="1357" xr:uid="{00000000-0005-0000-0000-00001D5F0000}"/>
    <cellStyle name="Ergebnis 2 3 3 2" xfId="13494" xr:uid="{00000000-0005-0000-0000-00001E5F0000}"/>
    <cellStyle name="Ergebnis 2 3 3 2 2" xfId="13433" xr:uid="{00000000-0005-0000-0000-00001F5F0000}"/>
    <cellStyle name="Ergebnis 2 3 3 2 2 2" xfId="15802" xr:uid="{00000000-0005-0000-0000-0000205F0000}"/>
    <cellStyle name="Ergebnis 2 3 3 2 2 2 2" xfId="22961" xr:uid="{00000000-0005-0000-0000-0000215F0000}"/>
    <cellStyle name="Ergebnis 2 3 3 2 2 2 2 2" xfId="37276" xr:uid="{00000000-0005-0000-0000-0000225F0000}"/>
    <cellStyle name="Ergebnis 2 3 3 2 2 2 3" xfId="30117" xr:uid="{00000000-0005-0000-0000-0000235F0000}"/>
    <cellStyle name="Ergebnis 2 3 3 2 2 3" xfId="18156" xr:uid="{00000000-0005-0000-0000-0000245F0000}"/>
    <cellStyle name="Ergebnis 2 3 3 2 2 3 2" xfId="25293" xr:uid="{00000000-0005-0000-0000-0000255F0000}"/>
    <cellStyle name="Ergebnis 2 3 3 2 2 3 2 2" xfId="39608" xr:uid="{00000000-0005-0000-0000-0000265F0000}"/>
    <cellStyle name="Ergebnis 2 3 3 2 2 3 3" xfId="32471" xr:uid="{00000000-0005-0000-0000-0000275F0000}"/>
    <cellStyle name="Ergebnis 2 3 3 2 2 4" xfId="19860" xr:uid="{00000000-0005-0000-0000-0000285F0000}"/>
    <cellStyle name="Ergebnis 2 3 3 2 2 4 2" xfId="26997" xr:uid="{00000000-0005-0000-0000-0000295F0000}"/>
    <cellStyle name="Ergebnis 2 3 3 2 2 4 2 2" xfId="41312" xr:uid="{00000000-0005-0000-0000-00002A5F0000}"/>
    <cellStyle name="Ergebnis 2 3 3 2 2 4 3" xfId="34175" xr:uid="{00000000-0005-0000-0000-00002B5F0000}"/>
    <cellStyle name="Ergebnis 2 3 3 2 2 5" xfId="21075" xr:uid="{00000000-0005-0000-0000-00002C5F0000}"/>
    <cellStyle name="Ergebnis 2 3 3 2 2 5 2" xfId="35390" xr:uid="{00000000-0005-0000-0000-00002D5F0000}"/>
    <cellStyle name="Ergebnis 2 3 3 2 2 6" xfId="28212" xr:uid="{00000000-0005-0000-0000-00002E5F0000}"/>
    <cellStyle name="Ergebnis 2 3 3 2 3" xfId="15863" xr:uid="{00000000-0005-0000-0000-00002F5F0000}"/>
    <cellStyle name="Ergebnis 2 3 3 2 3 2" xfId="23022" xr:uid="{00000000-0005-0000-0000-0000305F0000}"/>
    <cellStyle name="Ergebnis 2 3 3 2 3 2 2" xfId="37337" xr:uid="{00000000-0005-0000-0000-0000315F0000}"/>
    <cellStyle name="Ergebnis 2 3 3 2 3 3" xfId="30178" xr:uid="{00000000-0005-0000-0000-0000325F0000}"/>
    <cellStyle name="Ergebnis 2 3 3 2 4" xfId="18217" xr:uid="{00000000-0005-0000-0000-0000335F0000}"/>
    <cellStyle name="Ergebnis 2 3 3 2 4 2" xfId="25354" xr:uid="{00000000-0005-0000-0000-0000345F0000}"/>
    <cellStyle name="Ergebnis 2 3 3 2 4 2 2" xfId="39669" xr:uid="{00000000-0005-0000-0000-0000355F0000}"/>
    <cellStyle name="Ergebnis 2 3 3 2 4 3" xfId="32532" xr:uid="{00000000-0005-0000-0000-0000365F0000}"/>
    <cellStyle name="Ergebnis 2 3 4" xfId="1358" xr:uid="{00000000-0005-0000-0000-0000375F0000}"/>
    <cellStyle name="Ergebnis 2 3 4 2" xfId="13495" xr:uid="{00000000-0005-0000-0000-0000385F0000}"/>
    <cellStyle name="Ergebnis 2 3 4 2 2" xfId="14315" xr:uid="{00000000-0005-0000-0000-0000395F0000}"/>
    <cellStyle name="Ergebnis 2 3 4 2 2 2" xfId="16684" xr:uid="{00000000-0005-0000-0000-00003A5F0000}"/>
    <cellStyle name="Ergebnis 2 3 4 2 2 2 2" xfId="23843" xr:uid="{00000000-0005-0000-0000-00003B5F0000}"/>
    <cellStyle name="Ergebnis 2 3 4 2 2 2 2 2" xfId="38158" xr:uid="{00000000-0005-0000-0000-00003C5F0000}"/>
    <cellStyle name="Ergebnis 2 3 4 2 2 2 3" xfId="30999" xr:uid="{00000000-0005-0000-0000-00003D5F0000}"/>
    <cellStyle name="Ergebnis 2 3 4 2 2 3" xfId="19038" xr:uid="{00000000-0005-0000-0000-00003E5F0000}"/>
    <cellStyle name="Ergebnis 2 3 4 2 2 3 2" xfId="26175" xr:uid="{00000000-0005-0000-0000-00003F5F0000}"/>
    <cellStyle name="Ergebnis 2 3 4 2 2 3 2 2" xfId="40490" xr:uid="{00000000-0005-0000-0000-0000405F0000}"/>
    <cellStyle name="Ergebnis 2 3 4 2 2 3 3" xfId="33353" xr:uid="{00000000-0005-0000-0000-0000415F0000}"/>
    <cellStyle name="Ergebnis 2 3 4 2 2 4" xfId="20371" xr:uid="{00000000-0005-0000-0000-0000425F0000}"/>
    <cellStyle name="Ergebnis 2 3 4 2 2 4 2" xfId="27508" xr:uid="{00000000-0005-0000-0000-0000435F0000}"/>
    <cellStyle name="Ergebnis 2 3 4 2 2 4 2 2" xfId="41823" xr:uid="{00000000-0005-0000-0000-0000445F0000}"/>
    <cellStyle name="Ergebnis 2 3 4 2 2 4 3" xfId="34686" xr:uid="{00000000-0005-0000-0000-0000455F0000}"/>
    <cellStyle name="Ergebnis 2 3 4 2 2 5" xfId="21586" xr:uid="{00000000-0005-0000-0000-0000465F0000}"/>
    <cellStyle name="Ergebnis 2 3 4 2 2 5 2" xfId="35901" xr:uid="{00000000-0005-0000-0000-0000475F0000}"/>
    <cellStyle name="Ergebnis 2 3 4 2 2 6" xfId="28723" xr:uid="{00000000-0005-0000-0000-0000485F0000}"/>
    <cellStyle name="Ergebnis 2 3 4 2 3" xfId="15864" xr:uid="{00000000-0005-0000-0000-0000495F0000}"/>
    <cellStyle name="Ergebnis 2 3 4 2 3 2" xfId="23023" xr:uid="{00000000-0005-0000-0000-00004A5F0000}"/>
    <cellStyle name="Ergebnis 2 3 4 2 3 2 2" xfId="37338" xr:uid="{00000000-0005-0000-0000-00004B5F0000}"/>
    <cellStyle name="Ergebnis 2 3 4 2 3 3" xfId="30179" xr:uid="{00000000-0005-0000-0000-00004C5F0000}"/>
    <cellStyle name="Ergebnis 2 3 4 2 4" xfId="18218" xr:uid="{00000000-0005-0000-0000-00004D5F0000}"/>
    <cellStyle name="Ergebnis 2 3 4 2 4 2" xfId="25355" xr:uid="{00000000-0005-0000-0000-00004E5F0000}"/>
    <cellStyle name="Ergebnis 2 3 4 2 4 2 2" xfId="39670" xr:uid="{00000000-0005-0000-0000-00004F5F0000}"/>
    <cellStyle name="Ergebnis 2 3 4 2 4 3" xfId="32533" xr:uid="{00000000-0005-0000-0000-0000505F0000}"/>
    <cellStyle name="Ergebnis 2 3 5" xfId="1359" xr:uid="{00000000-0005-0000-0000-0000515F0000}"/>
    <cellStyle name="Ergebnis 2 3 5 2" xfId="13496" xr:uid="{00000000-0005-0000-0000-0000525F0000}"/>
    <cellStyle name="Ergebnis 2 3 5 2 2" xfId="14390" xr:uid="{00000000-0005-0000-0000-0000535F0000}"/>
    <cellStyle name="Ergebnis 2 3 5 2 2 2" xfId="16759" xr:uid="{00000000-0005-0000-0000-0000545F0000}"/>
    <cellStyle name="Ergebnis 2 3 5 2 2 2 2" xfId="23918" xr:uid="{00000000-0005-0000-0000-0000555F0000}"/>
    <cellStyle name="Ergebnis 2 3 5 2 2 2 2 2" xfId="38233" xr:uid="{00000000-0005-0000-0000-0000565F0000}"/>
    <cellStyle name="Ergebnis 2 3 5 2 2 2 3" xfId="31074" xr:uid="{00000000-0005-0000-0000-0000575F0000}"/>
    <cellStyle name="Ergebnis 2 3 5 2 2 3" xfId="19113" xr:uid="{00000000-0005-0000-0000-0000585F0000}"/>
    <cellStyle name="Ergebnis 2 3 5 2 2 3 2" xfId="26250" xr:uid="{00000000-0005-0000-0000-0000595F0000}"/>
    <cellStyle name="Ergebnis 2 3 5 2 2 3 2 2" xfId="40565" xr:uid="{00000000-0005-0000-0000-00005A5F0000}"/>
    <cellStyle name="Ergebnis 2 3 5 2 2 3 3" xfId="33428" xr:uid="{00000000-0005-0000-0000-00005B5F0000}"/>
    <cellStyle name="Ergebnis 2 3 5 2 2 4" xfId="20446" xr:uid="{00000000-0005-0000-0000-00005C5F0000}"/>
    <cellStyle name="Ergebnis 2 3 5 2 2 4 2" xfId="27583" xr:uid="{00000000-0005-0000-0000-00005D5F0000}"/>
    <cellStyle name="Ergebnis 2 3 5 2 2 4 2 2" xfId="41898" xr:uid="{00000000-0005-0000-0000-00005E5F0000}"/>
    <cellStyle name="Ergebnis 2 3 5 2 2 4 3" xfId="34761" xr:uid="{00000000-0005-0000-0000-00005F5F0000}"/>
    <cellStyle name="Ergebnis 2 3 5 2 2 5" xfId="21661" xr:uid="{00000000-0005-0000-0000-0000605F0000}"/>
    <cellStyle name="Ergebnis 2 3 5 2 2 5 2" xfId="35976" xr:uid="{00000000-0005-0000-0000-0000615F0000}"/>
    <cellStyle name="Ergebnis 2 3 5 2 2 6" xfId="28798" xr:uid="{00000000-0005-0000-0000-0000625F0000}"/>
    <cellStyle name="Ergebnis 2 3 5 2 3" xfId="15865" xr:uid="{00000000-0005-0000-0000-0000635F0000}"/>
    <cellStyle name="Ergebnis 2 3 5 2 3 2" xfId="23024" xr:uid="{00000000-0005-0000-0000-0000645F0000}"/>
    <cellStyle name="Ergebnis 2 3 5 2 3 2 2" xfId="37339" xr:uid="{00000000-0005-0000-0000-0000655F0000}"/>
    <cellStyle name="Ergebnis 2 3 5 2 3 3" xfId="30180" xr:uid="{00000000-0005-0000-0000-0000665F0000}"/>
    <cellStyle name="Ergebnis 2 3 5 2 4" xfId="18219" xr:uid="{00000000-0005-0000-0000-0000675F0000}"/>
    <cellStyle name="Ergebnis 2 3 5 2 4 2" xfId="25356" xr:uid="{00000000-0005-0000-0000-0000685F0000}"/>
    <cellStyle name="Ergebnis 2 3 5 2 4 2 2" xfId="39671" xr:uid="{00000000-0005-0000-0000-0000695F0000}"/>
    <cellStyle name="Ergebnis 2 3 5 2 4 3" xfId="32534" xr:uid="{00000000-0005-0000-0000-00006A5F0000}"/>
    <cellStyle name="Ergebnis 2 3 6" xfId="1360" xr:uid="{00000000-0005-0000-0000-00006B5F0000}"/>
    <cellStyle name="Ergebnis 2 3 6 2" xfId="13497" xr:uid="{00000000-0005-0000-0000-00006C5F0000}"/>
    <cellStyle name="Ergebnis 2 3 6 2 2" xfId="14659" xr:uid="{00000000-0005-0000-0000-00006D5F0000}"/>
    <cellStyle name="Ergebnis 2 3 6 2 2 2" xfId="17022" xr:uid="{00000000-0005-0000-0000-00006E5F0000}"/>
    <cellStyle name="Ergebnis 2 3 6 2 2 2 2" xfId="24181" xr:uid="{00000000-0005-0000-0000-00006F5F0000}"/>
    <cellStyle name="Ergebnis 2 3 6 2 2 2 2 2" xfId="38496" xr:uid="{00000000-0005-0000-0000-0000705F0000}"/>
    <cellStyle name="Ergebnis 2 3 6 2 2 2 3" xfId="31337" xr:uid="{00000000-0005-0000-0000-0000715F0000}"/>
    <cellStyle name="Ergebnis 2 3 6 2 2 3" xfId="19376" xr:uid="{00000000-0005-0000-0000-0000725F0000}"/>
    <cellStyle name="Ergebnis 2 3 6 2 2 3 2" xfId="26513" xr:uid="{00000000-0005-0000-0000-0000735F0000}"/>
    <cellStyle name="Ergebnis 2 3 6 2 2 3 2 2" xfId="40828" xr:uid="{00000000-0005-0000-0000-0000745F0000}"/>
    <cellStyle name="Ergebnis 2 3 6 2 2 3 3" xfId="33691" xr:uid="{00000000-0005-0000-0000-0000755F0000}"/>
    <cellStyle name="Ergebnis 2 3 6 2 2 4" xfId="20674" xr:uid="{00000000-0005-0000-0000-0000765F0000}"/>
    <cellStyle name="Ergebnis 2 3 6 2 2 4 2" xfId="27811" xr:uid="{00000000-0005-0000-0000-0000775F0000}"/>
    <cellStyle name="Ergebnis 2 3 6 2 2 4 2 2" xfId="42126" xr:uid="{00000000-0005-0000-0000-0000785F0000}"/>
    <cellStyle name="Ergebnis 2 3 6 2 2 4 3" xfId="34989" xr:uid="{00000000-0005-0000-0000-0000795F0000}"/>
    <cellStyle name="Ergebnis 2 3 6 2 2 5" xfId="21889" xr:uid="{00000000-0005-0000-0000-00007A5F0000}"/>
    <cellStyle name="Ergebnis 2 3 6 2 2 5 2" xfId="36204" xr:uid="{00000000-0005-0000-0000-00007B5F0000}"/>
    <cellStyle name="Ergebnis 2 3 6 2 2 6" xfId="29026" xr:uid="{00000000-0005-0000-0000-00007C5F0000}"/>
    <cellStyle name="Ergebnis 2 3 6 2 3" xfId="15866" xr:uid="{00000000-0005-0000-0000-00007D5F0000}"/>
    <cellStyle name="Ergebnis 2 3 6 2 3 2" xfId="23025" xr:uid="{00000000-0005-0000-0000-00007E5F0000}"/>
    <cellStyle name="Ergebnis 2 3 6 2 3 2 2" xfId="37340" xr:uid="{00000000-0005-0000-0000-00007F5F0000}"/>
    <cellStyle name="Ergebnis 2 3 6 2 3 3" xfId="30181" xr:uid="{00000000-0005-0000-0000-0000805F0000}"/>
    <cellStyle name="Ergebnis 2 3 6 2 4" xfId="18220" xr:uid="{00000000-0005-0000-0000-0000815F0000}"/>
    <cellStyle name="Ergebnis 2 3 6 2 4 2" xfId="25357" xr:uid="{00000000-0005-0000-0000-0000825F0000}"/>
    <cellStyle name="Ergebnis 2 3 6 2 4 2 2" xfId="39672" xr:uid="{00000000-0005-0000-0000-0000835F0000}"/>
    <cellStyle name="Ergebnis 2 3 6 2 4 3" xfId="32535" xr:uid="{00000000-0005-0000-0000-0000845F0000}"/>
    <cellStyle name="Ergebnis 2 3 7" xfId="10747" xr:uid="{00000000-0005-0000-0000-0000855F0000}"/>
    <cellStyle name="Ergebnis 2 3 7 2" xfId="14433" xr:uid="{00000000-0005-0000-0000-0000865F0000}"/>
    <cellStyle name="Ergebnis 2 3 7 2 2" xfId="14965" xr:uid="{00000000-0005-0000-0000-0000875F0000}"/>
    <cellStyle name="Ergebnis 2 3 7 2 2 2" xfId="17322" xr:uid="{00000000-0005-0000-0000-0000885F0000}"/>
    <cellStyle name="Ergebnis 2 3 7 2 2 2 2" xfId="24459" xr:uid="{00000000-0005-0000-0000-0000895F0000}"/>
    <cellStyle name="Ergebnis 2 3 7 2 2 2 2 2" xfId="38774" xr:uid="{00000000-0005-0000-0000-00008A5F0000}"/>
    <cellStyle name="Ergebnis 2 3 7 2 2 2 3" xfId="31637" xr:uid="{00000000-0005-0000-0000-00008B5F0000}"/>
    <cellStyle name="Ergebnis 2 3 7 2 2 3" xfId="19676" xr:uid="{00000000-0005-0000-0000-00008C5F0000}"/>
    <cellStyle name="Ergebnis 2 3 7 2 2 3 2" xfId="26813" xr:uid="{00000000-0005-0000-0000-00008D5F0000}"/>
    <cellStyle name="Ergebnis 2 3 7 2 2 3 2 2" xfId="41128" xr:uid="{00000000-0005-0000-0000-00008E5F0000}"/>
    <cellStyle name="Ergebnis 2 3 7 2 2 3 3" xfId="33991" xr:uid="{00000000-0005-0000-0000-00008F5F0000}"/>
    <cellStyle name="Ergebnis 2 3 7 2 2 4" xfId="20952" xr:uid="{00000000-0005-0000-0000-0000905F0000}"/>
    <cellStyle name="Ergebnis 2 3 7 2 2 4 2" xfId="28089" xr:uid="{00000000-0005-0000-0000-0000915F0000}"/>
    <cellStyle name="Ergebnis 2 3 7 2 2 4 2 2" xfId="42404" xr:uid="{00000000-0005-0000-0000-0000925F0000}"/>
    <cellStyle name="Ergebnis 2 3 7 2 2 4 3" xfId="35267" xr:uid="{00000000-0005-0000-0000-0000935F0000}"/>
    <cellStyle name="Ergebnis 2 3 7 2 2 5" xfId="22128" xr:uid="{00000000-0005-0000-0000-0000945F0000}"/>
    <cellStyle name="Ergebnis 2 3 7 2 2 5 2" xfId="36443" xr:uid="{00000000-0005-0000-0000-0000955F0000}"/>
    <cellStyle name="Ergebnis 2 3 7 2 2 6" xfId="29284" xr:uid="{00000000-0005-0000-0000-0000965F0000}"/>
    <cellStyle name="Ergebnis 2 3 7 2 3" xfId="16802" xr:uid="{00000000-0005-0000-0000-0000975F0000}"/>
    <cellStyle name="Ergebnis 2 3 7 2 3 2" xfId="23961" xr:uid="{00000000-0005-0000-0000-0000985F0000}"/>
    <cellStyle name="Ergebnis 2 3 7 2 3 2 2" xfId="38276" xr:uid="{00000000-0005-0000-0000-0000995F0000}"/>
    <cellStyle name="Ergebnis 2 3 7 2 3 3" xfId="31117" xr:uid="{00000000-0005-0000-0000-00009A5F0000}"/>
    <cellStyle name="Ergebnis 2 3 7 2 4" xfId="19156" xr:uid="{00000000-0005-0000-0000-00009B5F0000}"/>
    <cellStyle name="Ergebnis 2 3 7 2 4 2" xfId="26293" xr:uid="{00000000-0005-0000-0000-00009C5F0000}"/>
    <cellStyle name="Ergebnis 2 3 7 2 4 2 2" xfId="40608" xr:uid="{00000000-0005-0000-0000-00009D5F0000}"/>
    <cellStyle name="Ergebnis 2 3 7 2 4 3" xfId="33471" xr:uid="{00000000-0005-0000-0000-00009E5F0000}"/>
    <cellStyle name="Ergebnis 2 3 8" xfId="11038" xr:uid="{00000000-0005-0000-0000-00009F5F0000}"/>
    <cellStyle name="Ergebnis 2 3 9" xfId="13488" xr:uid="{00000000-0005-0000-0000-0000A05F0000}"/>
    <cellStyle name="Ergebnis 2 3 9 2" xfId="14313" xr:uid="{00000000-0005-0000-0000-0000A15F0000}"/>
    <cellStyle name="Ergebnis 2 3 9 2 2" xfId="16682" xr:uid="{00000000-0005-0000-0000-0000A25F0000}"/>
    <cellStyle name="Ergebnis 2 3 9 2 2 2" xfId="23841" xr:uid="{00000000-0005-0000-0000-0000A35F0000}"/>
    <cellStyle name="Ergebnis 2 3 9 2 2 2 2" xfId="38156" xr:uid="{00000000-0005-0000-0000-0000A45F0000}"/>
    <cellStyle name="Ergebnis 2 3 9 2 2 3" xfId="30997" xr:uid="{00000000-0005-0000-0000-0000A55F0000}"/>
    <cellStyle name="Ergebnis 2 3 9 2 3" xfId="19036" xr:uid="{00000000-0005-0000-0000-0000A65F0000}"/>
    <cellStyle name="Ergebnis 2 3 9 2 3 2" xfId="26173" xr:uid="{00000000-0005-0000-0000-0000A75F0000}"/>
    <cellStyle name="Ergebnis 2 3 9 2 3 2 2" xfId="40488" xr:uid="{00000000-0005-0000-0000-0000A85F0000}"/>
    <cellStyle name="Ergebnis 2 3 9 2 3 3" xfId="33351" xr:uid="{00000000-0005-0000-0000-0000A95F0000}"/>
    <cellStyle name="Ergebnis 2 3 9 2 4" xfId="20369" xr:uid="{00000000-0005-0000-0000-0000AA5F0000}"/>
    <cellStyle name="Ergebnis 2 3 9 2 4 2" xfId="27506" xr:uid="{00000000-0005-0000-0000-0000AB5F0000}"/>
    <cellStyle name="Ergebnis 2 3 9 2 4 2 2" xfId="41821" xr:uid="{00000000-0005-0000-0000-0000AC5F0000}"/>
    <cellStyle name="Ergebnis 2 3 9 2 4 3" xfId="34684" xr:uid="{00000000-0005-0000-0000-0000AD5F0000}"/>
    <cellStyle name="Ergebnis 2 3 9 2 5" xfId="21584" xr:uid="{00000000-0005-0000-0000-0000AE5F0000}"/>
    <cellStyle name="Ergebnis 2 3 9 2 5 2" xfId="35899" xr:uid="{00000000-0005-0000-0000-0000AF5F0000}"/>
    <cellStyle name="Ergebnis 2 3 9 2 6" xfId="28721" xr:uid="{00000000-0005-0000-0000-0000B05F0000}"/>
    <cellStyle name="Ergebnis 2 3 9 3" xfId="15857" xr:uid="{00000000-0005-0000-0000-0000B15F0000}"/>
    <cellStyle name="Ergebnis 2 3 9 3 2" xfId="23016" xr:uid="{00000000-0005-0000-0000-0000B25F0000}"/>
    <cellStyle name="Ergebnis 2 3 9 3 2 2" xfId="37331" xr:uid="{00000000-0005-0000-0000-0000B35F0000}"/>
    <cellStyle name="Ergebnis 2 3 9 3 3" xfId="30172" xr:uid="{00000000-0005-0000-0000-0000B45F0000}"/>
    <cellStyle name="Ergebnis 2 3 9 4" xfId="18211" xr:uid="{00000000-0005-0000-0000-0000B55F0000}"/>
    <cellStyle name="Ergebnis 2 3 9 4 2" xfId="25348" xr:uid="{00000000-0005-0000-0000-0000B65F0000}"/>
    <cellStyle name="Ergebnis 2 3 9 4 2 2" xfId="39663" xr:uid="{00000000-0005-0000-0000-0000B75F0000}"/>
    <cellStyle name="Ergebnis 2 3 9 4 3" xfId="32526" xr:uid="{00000000-0005-0000-0000-0000B85F0000}"/>
    <cellStyle name="Ergebnis 2 4" xfId="1361" xr:uid="{00000000-0005-0000-0000-0000B95F0000}"/>
    <cellStyle name="Ergebnis 2 4 2" xfId="1362" xr:uid="{00000000-0005-0000-0000-0000BA5F0000}"/>
    <cellStyle name="Ergebnis 2 4 2 2" xfId="13499" xr:uid="{00000000-0005-0000-0000-0000BB5F0000}"/>
    <cellStyle name="Ergebnis 2 4 2 2 2" xfId="14318" xr:uid="{00000000-0005-0000-0000-0000BC5F0000}"/>
    <cellStyle name="Ergebnis 2 4 2 2 2 2" xfId="16687" xr:uid="{00000000-0005-0000-0000-0000BD5F0000}"/>
    <cellStyle name="Ergebnis 2 4 2 2 2 2 2" xfId="23846" xr:uid="{00000000-0005-0000-0000-0000BE5F0000}"/>
    <cellStyle name="Ergebnis 2 4 2 2 2 2 2 2" xfId="38161" xr:uid="{00000000-0005-0000-0000-0000BF5F0000}"/>
    <cellStyle name="Ergebnis 2 4 2 2 2 2 3" xfId="31002" xr:uid="{00000000-0005-0000-0000-0000C05F0000}"/>
    <cellStyle name="Ergebnis 2 4 2 2 2 3" xfId="19041" xr:uid="{00000000-0005-0000-0000-0000C15F0000}"/>
    <cellStyle name="Ergebnis 2 4 2 2 2 3 2" xfId="26178" xr:uid="{00000000-0005-0000-0000-0000C25F0000}"/>
    <cellStyle name="Ergebnis 2 4 2 2 2 3 2 2" xfId="40493" xr:uid="{00000000-0005-0000-0000-0000C35F0000}"/>
    <cellStyle name="Ergebnis 2 4 2 2 2 3 3" xfId="33356" xr:uid="{00000000-0005-0000-0000-0000C45F0000}"/>
    <cellStyle name="Ergebnis 2 4 2 2 2 4" xfId="20374" xr:uid="{00000000-0005-0000-0000-0000C55F0000}"/>
    <cellStyle name="Ergebnis 2 4 2 2 2 4 2" xfId="27511" xr:uid="{00000000-0005-0000-0000-0000C65F0000}"/>
    <cellStyle name="Ergebnis 2 4 2 2 2 4 2 2" xfId="41826" xr:uid="{00000000-0005-0000-0000-0000C75F0000}"/>
    <cellStyle name="Ergebnis 2 4 2 2 2 4 3" xfId="34689" xr:uid="{00000000-0005-0000-0000-0000C85F0000}"/>
    <cellStyle name="Ergebnis 2 4 2 2 2 5" xfId="21589" xr:uid="{00000000-0005-0000-0000-0000C95F0000}"/>
    <cellStyle name="Ergebnis 2 4 2 2 2 5 2" xfId="35904" xr:uid="{00000000-0005-0000-0000-0000CA5F0000}"/>
    <cellStyle name="Ergebnis 2 4 2 2 2 6" xfId="28726" xr:uid="{00000000-0005-0000-0000-0000CB5F0000}"/>
    <cellStyle name="Ergebnis 2 4 2 2 3" xfId="15868" xr:uid="{00000000-0005-0000-0000-0000CC5F0000}"/>
    <cellStyle name="Ergebnis 2 4 2 2 3 2" xfId="23027" xr:uid="{00000000-0005-0000-0000-0000CD5F0000}"/>
    <cellStyle name="Ergebnis 2 4 2 2 3 2 2" xfId="37342" xr:uid="{00000000-0005-0000-0000-0000CE5F0000}"/>
    <cellStyle name="Ergebnis 2 4 2 2 3 3" xfId="30183" xr:uid="{00000000-0005-0000-0000-0000CF5F0000}"/>
    <cellStyle name="Ergebnis 2 4 2 2 4" xfId="18222" xr:uid="{00000000-0005-0000-0000-0000D05F0000}"/>
    <cellStyle name="Ergebnis 2 4 2 2 4 2" xfId="25359" xr:uid="{00000000-0005-0000-0000-0000D15F0000}"/>
    <cellStyle name="Ergebnis 2 4 2 2 4 2 2" xfId="39674" xr:uid="{00000000-0005-0000-0000-0000D25F0000}"/>
    <cellStyle name="Ergebnis 2 4 2 2 4 3" xfId="32537" xr:uid="{00000000-0005-0000-0000-0000D35F0000}"/>
    <cellStyle name="Ergebnis 2 4 3" xfId="1363" xr:uid="{00000000-0005-0000-0000-0000D45F0000}"/>
    <cellStyle name="Ergebnis 2 4 3 2" xfId="13500" xr:uid="{00000000-0005-0000-0000-0000D55F0000}"/>
    <cellStyle name="Ergebnis 2 4 3 2 2" xfId="14582" xr:uid="{00000000-0005-0000-0000-0000D65F0000}"/>
    <cellStyle name="Ergebnis 2 4 3 2 2 2" xfId="16945" xr:uid="{00000000-0005-0000-0000-0000D75F0000}"/>
    <cellStyle name="Ergebnis 2 4 3 2 2 2 2" xfId="24104" xr:uid="{00000000-0005-0000-0000-0000D85F0000}"/>
    <cellStyle name="Ergebnis 2 4 3 2 2 2 2 2" xfId="38419" xr:uid="{00000000-0005-0000-0000-0000D95F0000}"/>
    <cellStyle name="Ergebnis 2 4 3 2 2 2 3" xfId="31260" xr:uid="{00000000-0005-0000-0000-0000DA5F0000}"/>
    <cellStyle name="Ergebnis 2 4 3 2 2 3" xfId="19299" xr:uid="{00000000-0005-0000-0000-0000DB5F0000}"/>
    <cellStyle name="Ergebnis 2 4 3 2 2 3 2" xfId="26436" xr:uid="{00000000-0005-0000-0000-0000DC5F0000}"/>
    <cellStyle name="Ergebnis 2 4 3 2 2 3 2 2" xfId="40751" xr:uid="{00000000-0005-0000-0000-0000DD5F0000}"/>
    <cellStyle name="Ergebnis 2 4 3 2 2 3 3" xfId="33614" xr:uid="{00000000-0005-0000-0000-0000DE5F0000}"/>
    <cellStyle name="Ergebnis 2 4 3 2 2 4" xfId="20597" xr:uid="{00000000-0005-0000-0000-0000DF5F0000}"/>
    <cellStyle name="Ergebnis 2 4 3 2 2 4 2" xfId="27734" xr:uid="{00000000-0005-0000-0000-0000E05F0000}"/>
    <cellStyle name="Ergebnis 2 4 3 2 2 4 2 2" xfId="42049" xr:uid="{00000000-0005-0000-0000-0000E15F0000}"/>
    <cellStyle name="Ergebnis 2 4 3 2 2 4 3" xfId="34912" xr:uid="{00000000-0005-0000-0000-0000E25F0000}"/>
    <cellStyle name="Ergebnis 2 4 3 2 2 5" xfId="21812" xr:uid="{00000000-0005-0000-0000-0000E35F0000}"/>
    <cellStyle name="Ergebnis 2 4 3 2 2 5 2" xfId="36127" xr:uid="{00000000-0005-0000-0000-0000E45F0000}"/>
    <cellStyle name="Ergebnis 2 4 3 2 2 6" xfId="28949" xr:uid="{00000000-0005-0000-0000-0000E55F0000}"/>
    <cellStyle name="Ergebnis 2 4 3 2 3" xfId="15869" xr:uid="{00000000-0005-0000-0000-0000E65F0000}"/>
    <cellStyle name="Ergebnis 2 4 3 2 3 2" xfId="23028" xr:uid="{00000000-0005-0000-0000-0000E75F0000}"/>
    <cellStyle name="Ergebnis 2 4 3 2 3 2 2" xfId="37343" xr:uid="{00000000-0005-0000-0000-0000E85F0000}"/>
    <cellStyle name="Ergebnis 2 4 3 2 3 3" xfId="30184" xr:uid="{00000000-0005-0000-0000-0000E95F0000}"/>
    <cellStyle name="Ergebnis 2 4 3 2 4" xfId="18223" xr:uid="{00000000-0005-0000-0000-0000EA5F0000}"/>
    <cellStyle name="Ergebnis 2 4 3 2 4 2" xfId="25360" xr:uid="{00000000-0005-0000-0000-0000EB5F0000}"/>
    <cellStyle name="Ergebnis 2 4 3 2 4 2 2" xfId="39675" xr:uid="{00000000-0005-0000-0000-0000EC5F0000}"/>
    <cellStyle name="Ergebnis 2 4 3 2 4 3" xfId="32538" xr:uid="{00000000-0005-0000-0000-0000ED5F0000}"/>
    <cellStyle name="Ergebnis 2 4 4" xfId="1364" xr:uid="{00000000-0005-0000-0000-0000EE5F0000}"/>
    <cellStyle name="Ergebnis 2 4 4 2" xfId="13501" xr:uid="{00000000-0005-0000-0000-0000EF5F0000}"/>
    <cellStyle name="Ergebnis 2 4 4 2 2" xfId="14316" xr:uid="{00000000-0005-0000-0000-0000F05F0000}"/>
    <cellStyle name="Ergebnis 2 4 4 2 2 2" xfId="16685" xr:uid="{00000000-0005-0000-0000-0000F15F0000}"/>
    <cellStyle name="Ergebnis 2 4 4 2 2 2 2" xfId="23844" xr:uid="{00000000-0005-0000-0000-0000F25F0000}"/>
    <cellStyle name="Ergebnis 2 4 4 2 2 2 2 2" xfId="38159" xr:uid="{00000000-0005-0000-0000-0000F35F0000}"/>
    <cellStyle name="Ergebnis 2 4 4 2 2 2 3" xfId="31000" xr:uid="{00000000-0005-0000-0000-0000F45F0000}"/>
    <cellStyle name="Ergebnis 2 4 4 2 2 3" xfId="19039" xr:uid="{00000000-0005-0000-0000-0000F55F0000}"/>
    <cellStyle name="Ergebnis 2 4 4 2 2 3 2" xfId="26176" xr:uid="{00000000-0005-0000-0000-0000F65F0000}"/>
    <cellStyle name="Ergebnis 2 4 4 2 2 3 2 2" xfId="40491" xr:uid="{00000000-0005-0000-0000-0000F75F0000}"/>
    <cellStyle name="Ergebnis 2 4 4 2 2 3 3" xfId="33354" xr:uid="{00000000-0005-0000-0000-0000F85F0000}"/>
    <cellStyle name="Ergebnis 2 4 4 2 2 4" xfId="20372" xr:uid="{00000000-0005-0000-0000-0000F95F0000}"/>
    <cellStyle name="Ergebnis 2 4 4 2 2 4 2" xfId="27509" xr:uid="{00000000-0005-0000-0000-0000FA5F0000}"/>
    <cellStyle name="Ergebnis 2 4 4 2 2 4 2 2" xfId="41824" xr:uid="{00000000-0005-0000-0000-0000FB5F0000}"/>
    <cellStyle name="Ergebnis 2 4 4 2 2 4 3" xfId="34687" xr:uid="{00000000-0005-0000-0000-0000FC5F0000}"/>
    <cellStyle name="Ergebnis 2 4 4 2 2 5" xfId="21587" xr:uid="{00000000-0005-0000-0000-0000FD5F0000}"/>
    <cellStyle name="Ergebnis 2 4 4 2 2 5 2" xfId="35902" xr:uid="{00000000-0005-0000-0000-0000FE5F0000}"/>
    <cellStyle name="Ergebnis 2 4 4 2 2 6" xfId="28724" xr:uid="{00000000-0005-0000-0000-0000FF5F0000}"/>
    <cellStyle name="Ergebnis 2 4 4 2 3" xfId="15870" xr:uid="{00000000-0005-0000-0000-000000600000}"/>
    <cellStyle name="Ergebnis 2 4 4 2 3 2" xfId="23029" xr:uid="{00000000-0005-0000-0000-000001600000}"/>
    <cellStyle name="Ergebnis 2 4 4 2 3 2 2" xfId="37344" xr:uid="{00000000-0005-0000-0000-000002600000}"/>
    <cellStyle name="Ergebnis 2 4 4 2 3 3" xfId="30185" xr:uid="{00000000-0005-0000-0000-000003600000}"/>
    <cellStyle name="Ergebnis 2 4 4 2 4" xfId="18224" xr:uid="{00000000-0005-0000-0000-000004600000}"/>
    <cellStyle name="Ergebnis 2 4 4 2 4 2" xfId="25361" xr:uid="{00000000-0005-0000-0000-000005600000}"/>
    <cellStyle name="Ergebnis 2 4 4 2 4 2 2" xfId="39676" xr:uid="{00000000-0005-0000-0000-000006600000}"/>
    <cellStyle name="Ergebnis 2 4 4 2 4 3" xfId="32539" xr:uid="{00000000-0005-0000-0000-000007600000}"/>
    <cellStyle name="Ergebnis 2 4 5" xfId="1365" xr:uid="{00000000-0005-0000-0000-000008600000}"/>
    <cellStyle name="Ergebnis 2 4 5 2" xfId="13502" xr:uid="{00000000-0005-0000-0000-000009600000}"/>
    <cellStyle name="Ergebnis 2 4 5 2 2" xfId="13365" xr:uid="{00000000-0005-0000-0000-00000A600000}"/>
    <cellStyle name="Ergebnis 2 4 5 2 2 2" xfId="15734" xr:uid="{00000000-0005-0000-0000-00000B600000}"/>
    <cellStyle name="Ergebnis 2 4 5 2 2 2 2" xfId="22893" xr:uid="{00000000-0005-0000-0000-00000C600000}"/>
    <cellStyle name="Ergebnis 2 4 5 2 2 2 2 2" xfId="37208" xr:uid="{00000000-0005-0000-0000-00000D600000}"/>
    <cellStyle name="Ergebnis 2 4 5 2 2 2 3" xfId="30049" xr:uid="{00000000-0005-0000-0000-00000E600000}"/>
    <cellStyle name="Ergebnis 2 4 5 2 2 3" xfId="18088" xr:uid="{00000000-0005-0000-0000-00000F600000}"/>
    <cellStyle name="Ergebnis 2 4 5 2 2 3 2" xfId="25225" xr:uid="{00000000-0005-0000-0000-000010600000}"/>
    <cellStyle name="Ergebnis 2 4 5 2 2 3 2 2" xfId="39540" xr:uid="{00000000-0005-0000-0000-000011600000}"/>
    <cellStyle name="Ergebnis 2 4 5 2 2 3 3" xfId="32403" xr:uid="{00000000-0005-0000-0000-000012600000}"/>
    <cellStyle name="Ergebnis 2 4 5 2 2 4" xfId="19792" xr:uid="{00000000-0005-0000-0000-000013600000}"/>
    <cellStyle name="Ergebnis 2 4 5 2 2 4 2" xfId="26929" xr:uid="{00000000-0005-0000-0000-000014600000}"/>
    <cellStyle name="Ergebnis 2 4 5 2 2 4 2 2" xfId="41244" xr:uid="{00000000-0005-0000-0000-000015600000}"/>
    <cellStyle name="Ergebnis 2 4 5 2 2 4 3" xfId="34107" xr:uid="{00000000-0005-0000-0000-000016600000}"/>
    <cellStyle name="Ergebnis 2 4 5 2 2 5" xfId="21007" xr:uid="{00000000-0005-0000-0000-000017600000}"/>
    <cellStyle name="Ergebnis 2 4 5 2 2 5 2" xfId="35322" xr:uid="{00000000-0005-0000-0000-000018600000}"/>
    <cellStyle name="Ergebnis 2 4 5 2 2 6" xfId="28144" xr:uid="{00000000-0005-0000-0000-000019600000}"/>
    <cellStyle name="Ergebnis 2 4 5 2 3" xfId="15871" xr:uid="{00000000-0005-0000-0000-00001A600000}"/>
    <cellStyle name="Ergebnis 2 4 5 2 3 2" xfId="23030" xr:uid="{00000000-0005-0000-0000-00001B600000}"/>
    <cellStyle name="Ergebnis 2 4 5 2 3 2 2" xfId="37345" xr:uid="{00000000-0005-0000-0000-00001C600000}"/>
    <cellStyle name="Ergebnis 2 4 5 2 3 3" xfId="30186" xr:uid="{00000000-0005-0000-0000-00001D600000}"/>
    <cellStyle name="Ergebnis 2 4 5 2 4" xfId="18225" xr:uid="{00000000-0005-0000-0000-00001E600000}"/>
    <cellStyle name="Ergebnis 2 4 5 2 4 2" xfId="25362" xr:uid="{00000000-0005-0000-0000-00001F600000}"/>
    <cellStyle name="Ergebnis 2 4 5 2 4 2 2" xfId="39677" xr:uid="{00000000-0005-0000-0000-000020600000}"/>
    <cellStyle name="Ergebnis 2 4 5 2 4 3" xfId="32540" xr:uid="{00000000-0005-0000-0000-000021600000}"/>
    <cellStyle name="Ergebnis 2 4 6" xfId="10748" xr:uid="{00000000-0005-0000-0000-000022600000}"/>
    <cellStyle name="Ergebnis 2 4 6 2" xfId="14434" xr:uid="{00000000-0005-0000-0000-000023600000}"/>
    <cellStyle name="Ergebnis 2 4 6 2 2" xfId="14966" xr:uid="{00000000-0005-0000-0000-000024600000}"/>
    <cellStyle name="Ergebnis 2 4 6 2 2 2" xfId="17323" xr:uid="{00000000-0005-0000-0000-000025600000}"/>
    <cellStyle name="Ergebnis 2 4 6 2 2 2 2" xfId="24460" xr:uid="{00000000-0005-0000-0000-000026600000}"/>
    <cellStyle name="Ergebnis 2 4 6 2 2 2 2 2" xfId="38775" xr:uid="{00000000-0005-0000-0000-000027600000}"/>
    <cellStyle name="Ergebnis 2 4 6 2 2 2 3" xfId="31638" xr:uid="{00000000-0005-0000-0000-000028600000}"/>
    <cellStyle name="Ergebnis 2 4 6 2 2 3" xfId="19677" xr:uid="{00000000-0005-0000-0000-000029600000}"/>
    <cellStyle name="Ergebnis 2 4 6 2 2 3 2" xfId="26814" xr:uid="{00000000-0005-0000-0000-00002A600000}"/>
    <cellStyle name="Ergebnis 2 4 6 2 2 3 2 2" xfId="41129" xr:uid="{00000000-0005-0000-0000-00002B600000}"/>
    <cellStyle name="Ergebnis 2 4 6 2 2 3 3" xfId="33992" xr:uid="{00000000-0005-0000-0000-00002C600000}"/>
    <cellStyle name="Ergebnis 2 4 6 2 2 4" xfId="20953" xr:uid="{00000000-0005-0000-0000-00002D600000}"/>
    <cellStyle name="Ergebnis 2 4 6 2 2 4 2" xfId="28090" xr:uid="{00000000-0005-0000-0000-00002E600000}"/>
    <cellStyle name="Ergebnis 2 4 6 2 2 4 2 2" xfId="42405" xr:uid="{00000000-0005-0000-0000-00002F600000}"/>
    <cellStyle name="Ergebnis 2 4 6 2 2 4 3" xfId="35268" xr:uid="{00000000-0005-0000-0000-000030600000}"/>
    <cellStyle name="Ergebnis 2 4 6 2 2 5" xfId="22129" xr:uid="{00000000-0005-0000-0000-000031600000}"/>
    <cellStyle name="Ergebnis 2 4 6 2 2 5 2" xfId="36444" xr:uid="{00000000-0005-0000-0000-000032600000}"/>
    <cellStyle name="Ergebnis 2 4 6 2 2 6" xfId="29285" xr:uid="{00000000-0005-0000-0000-000033600000}"/>
    <cellStyle name="Ergebnis 2 4 6 2 3" xfId="16803" xr:uid="{00000000-0005-0000-0000-000034600000}"/>
    <cellStyle name="Ergebnis 2 4 6 2 3 2" xfId="23962" xr:uid="{00000000-0005-0000-0000-000035600000}"/>
    <cellStyle name="Ergebnis 2 4 6 2 3 2 2" xfId="38277" xr:uid="{00000000-0005-0000-0000-000036600000}"/>
    <cellStyle name="Ergebnis 2 4 6 2 3 3" xfId="31118" xr:uid="{00000000-0005-0000-0000-000037600000}"/>
    <cellStyle name="Ergebnis 2 4 6 2 4" xfId="19157" xr:uid="{00000000-0005-0000-0000-000038600000}"/>
    <cellStyle name="Ergebnis 2 4 6 2 4 2" xfId="26294" xr:uid="{00000000-0005-0000-0000-000039600000}"/>
    <cellStyle name="Ergebnis 2 4 6 2 4 2 2" xfId="40609" xr:uid="{00000000-0005-0000-0000-00003A600000}"/>
    <cellStyle name="Ergebnis 2 4 6 2 4 3" xfId="33472" xr:uid="{00000000-0005-0000-0000-00003B600000}"/>
    <cellStyle name="Ergebnis 2 4 7" xfId="11040" xr:uid="{00000000-0005-0000-0000-00003C600000}"/>
    <cellStyle name="Ergebnis 2 4 8" xfId="13498" xr:uid="{00000000-0005-0000-0000-00003D600000}"/>
    <cellStyle name="Ergebnis 2 4 8 2" xfId="13434" xr:uid="{00000000-0005-0000-0000-00003E600000}"/>
    <cellStyle name="Ergebnis 2 4 8 2 2" xfId="15803" xr:uid="{00000000-0005-0000-0000-00003F600000}"/>
    <cellStyle name="Ergebnis 2 4 8 2 2 2" xfId="22962" xr:uid="{00000000-0005-0000-0000-000040600000}"/>
    <cellStyle name="Ergebnis 2 4 8 2 2 2 2" xfId="37277" xr:uid="{00000000-0005-0000-0000-000041600000}"/>
    <cellStyle name="Ergebnis 2 4 8 2 2 3" xfId="30118" xr:uid="{00000000-0005-0000-0000-000042600000}"/>
    <cellStyle name="Ergebnis 2 4 8 2 3" xfId="18157" xr:uid="{00000000-0005-0000-0000-000043600000}"/>
    <cellStyle name="Ergebnis 2 4 8 2 3 2" xfId="25294" xr:uid="{00000000-0005-0000-0000-000044600000}"/>
    <cellStyle name="Ergebnis 2 4 8 2 3 2 2" xfId="39609" xr:uid="{00000000-0005-0000-0000-000045600000}"/>
    <cellStyle name="Ergebnis 2 4 8 2 3 3" xfId="32472" xr:uid="{00000000-0005-0000-0000-000046600000}"/>
    <cellStyle name="Ergebnis 2 4 8 2 4" xfId="19861" xr:uid="{00000000-0005-0000-0000-000047600000}"/>
    <cellStyle name="Ergebnis 2 4 8 2 4 2" xfId="26998" xr:uid="{00000000-0005-0000-0000-000048600000}"/>
    <cellStyle name="Ergebnis 2 4 8 2 4 2 2" xfId="41313" xr:uid="{00000000-0005-0000-0000-000049600000}"/>
    <cellStyle name="Ergebnis 2 4 8 2 4 3" xfId="34176" xr:uid="{00000000-0005-0000-0000-00004A600000}"/>
    <cellStyle name="Ergebnis 2 4 8 2 5" xfId="21076" xr:uid="{00000000-0005-0000-0000-00004B600000}"/>
    <cellStyle name="Ergebnis 2 4 8 2 5 2" xfId="35391" xr:uid="{00000000-0005-0000-0000-00004C600000}"/>
    <cellStyle name="Ergebnis 2 4 8 2 6" xfId="28213" xr:uid="{00000000-0005-0000-0000-00004D600000}"/>
    <cellStyle name="Ergebnis 2 4 8 3" xfId="15867" xr:uid="{00000000-0005-0000-0000-00004E600000}"/>
    <cellStyle name="Ergebnis 2 4 8 3 2" xfId="23026" xr:uid="{00000000-0005-0000-0000-00004F600000}"/>
    <cellStyle name="Ergebnis 2 4 8 3 2 2" xfId="37341" xr:uid="{00000000-0005-0000-0000-000050600000}"/>
    <cellStyle name="Ergebnis 2 4 8 3 3" xfId="30182" xr:uid="{00000000-0005-0000-0000-000051600000}"/>
    <cellStyle name="Ergebnis 2 4 8 4" xfId="18221" xr:uid="{00000000-0005-0000-0000-000052600000}"/>
    <cellStyle name="Ergebnis 2 4 8 4 2" xfId="25358" xr:uid="{00000000-0005-0000-0000-000053600000}"/>
    <cellStyle name="Ergebnis 2 4 8 4 2 2" xfId="39673" xr:uid="{00000000-0005-0000-0000-000054600000}"/>
    <cellStyle name="Ergebnis 2 4 8 4 3" xfId="32536" xr:uid="{00000000-0005-0000-0000-000055600000}"/>
    <cellStyle name="Ergebnis 2 5" xfId="1366" xr:uid="{00000000-0005-0000-0000-000056600000}"/>
    <cellStyle name="Ergebnis 2 5 2" xfId="7573" xr:uid="{00000000-0005-0000-0000-000057600000}"/>
    <cellStyle name="Ergebnis 2 5 2 2" xfId="14064" xr:uid="{00000000-0005-0000-0000-000058600000}"/>
    <cellStyle name="Ergebnis 2 5 2 2 2" xfId="14934" xr:uid="{00000000-0005-0000-0000-000059600000}"/>
    <cellStyle name="Ergebnis 2 5 2 2 2 2" xfId="17291" xr:uid="{00000000-0005-0000-0000-00005A600000}"/>
    <cellStyle name="Ergebnis 2 5 2 2 2 2 2" xfId="24428" xr:uid="{00000000-0005-0000-0000-00005B600000}"/>
    <cellStyle name="Ergebnis 2 5 2 2 2 2 2 2" xfId="38743" xr:uid="{00000000-0005-0000-0000-00005C600000}"/>
    <cellStyle name="Ergebnis 2 5 2 2 2 2 3" xfId="31606" xr:uid="{00000000-0005-0000-0000-00005D600000}"/>
    <cellStyle name="Ergebnis 2 5 2 2 2 3" xfId="19645" xr:uid="{00000000-0005-0000-0000-00005E600000}"/>
    <cellStyle name="Ergebnis 2 5 2 2 2 3 2" xfId="26782" xr:uid="{00000000-0005-0000-0000-00005F600000}"/>
    <cellStyle name="Ergebnis 2 5 2 2 2 3 2 2" xfId="41097" xr:uid="{00000000-0005-0000-0000-000060600000}"/>
    <cellStyle name="Ergebnis 2 5 2 2 2 3 3" xfId="33960" xr:uid="{00000000-0005-0000-0000-000061600000}"/>
    <cellStyle name="Ergebnis 2 5 2 2 2 4" xfId="20921" xr:uid="{00000000-0005-0000-0000-000062600000}"/>
    <cellStyle name="Ergebnis 2 5 2 2 2 4 2" xfId="28058" xr:uid="{00000000-0005-0000-0000-000063600000}"/>
    <cellStyle name="Ergebnis 2 5 2 2 2 4 2 2" xfId="42373" xr:uid="{00000000-0005-0000-0000-000064600000}"/>
    <cellStyle name="Ergebnis 2 5 2 2 2 4 3" xfId="35236" xr:uid="{00000000-0005-0000-0000-000065600000}"/>
    <cellStyle name="Ergebnis 2 5 2 2 2 5" xfId="22097" xr:uid="{00000000-0005-0000-0000-000066600000}"/>
    <cellStyle name="Ergebnis 2 5 2 2 2 5 2" xfId="36412" xr:uid="{00000000-0005-0000-0000-000067600000}"/>
    <cellStyle name="Ergebnis 2 5 2 2 2 6" xfId="29253" xr:uid="{00000000-0005-0000-0000-000068600000}"/>
    <cellStyle name="Ergebnis 2 5 2 2 3" xfId="16433" xr:uid="{00000000-0005-0000-0000-000069600000}"/>
    <cellStyle name="Ergebnis 2 5 2 2 3 2" xfId="23592" xr:uid="{00000000-0005-0000-0000-00006A600000}"/>
    <cellStyle name="Ergebnis 2 5 2 2 3 2 2" xfId="37907" xr:uid="{00000000-0005-0000-0000-00006B600000}"/>
    <cellStyle name="Ergebnis 2 5 2 2 3 3" xfId="30748" xr:uid="{00000000-0005-0000-0000-00006C600000}"/>
    <cellStyle name="Ergebnis 2 5 2 2 4" xfId="18787" xr:uid="{00000000-0005-0000-0000-00006D600000}"/>
    <cellStyle name="Ergebnis 2 5 2 2 4 2" xfId="25924" xr:uid="{00000000-0005-0000-0000-00006E600000}"/>
    <cellStyle name="Ergebnis 2 5 2 2 4 2 2" xfId="40239" xr:uid="{00000000-0005-0000-0000-00006F600000}"/>
    <cellStyle name="Ergebnis 2 5 2 2 4 3" xfId="33102" xr:uid="{00000000-0005-0000-0000-000070600000}"/>
    <cellStyle name="Ergebnis 2 5 3" xfId="11041" xr:uid="{00000000-0005-0000-0000-000071600000}"/>
    <cellStyle name="Ergebnis 2 5 4" xfId="13503" xr:uid="{00000000-0005-0000-0000-000072600000}"/>
    <cellStyle name="Ergebnis 2 5 4 2" xfId="14317" xr:uid="{00000000-0005-0000-0000-000073600000}"/>
    <cellStyle name="Ergebnis 2 5 4 2 2" xfId="16686" xr:uid="{00000000-0005-0000-0000-000074600000}"/>
    <cellStyle name="Ergebnis 2 5 4 2 2 2" xfId="23845" xr:uid="{00000000-0005-0000-0000-000075600000}"/>
    <cellStyle name="Ergebnis 2 5 4 2 2 2 2" xfId="38160" xr:uid="{00000000-0005-0000-0000-000076600000}"/>
    <cellStyle name="Ergebnis 2 5 4 2 2 3" xfId="31001" xr:uid="{00000000-0005-0000-0000-000077600000}"/>
    <cellStyle name="Ergebnis 2 5 4 2 3" xfId="19040" xr:uid="{00000000-0005-0000-0000-000078600000}"/>
    <cellStyle name="Ergebnis 2 5 4 2 3 2" xfId="26177" xr:uid="{00000000-0005-0000-0000-000079600000}"/>
    <cellStyle name="Ergebnis 2 5 4 2 3 2 2" xfId="40492" xr:uid="{00000000-0005-0000-0000-00007A600000}"/>
    <cellStyle name="Ergebnis 2 5 4 2 3 3" xfId="33355" xr:uid="{00000000-0005-0000-0000-00007B600000}"/>
    <cellStyle name="Ergebnis 2 5 4 2 4" xfId="20373" xr:uid="{00000000-0005-0000-0000-00007C600000}"/>
    <cellStyle name="Ergebnis 2 5 4 2 4 2" xfId="27510" xr:uid="{00000000-0005-0000-0000-00007D600000}"/>
    <cellStyle name="Ergebnis 2 5 4 2 4 2 2" xfId="41825" xr:uid="{00000000-0005-0000-0000-00007E600000}"/>
    <cellStyle name="Ergebnis 2 5 4 2 4 3" xfId="34688" xr:uid="{00000000-0005-0000-0000-00007F600000}"/>
    <cellStyle name="Ergebnis 2 5 4 2 5" xfId="21588" xr:uid="{00000000-0005-0000-0000-000080600000}"/>
    <cellStyle name="Ergebnis 2 5 4 2 5 2" xfId="35903" xr:uid="{00000000-0005-0000-0000-000081600000}"/>
    <cellStyle name="Ergebnis 2 5 4 2 6" xfId="28725" xr:uid="{00000000-0005-0000-0000-000082600000}"/>
    <cellStyle name="Ergebnis 2 5 4 3" xfId="15872" xr:uid="{00000000-0005-0000-0000-000083600000}"/>
    <cellStyle name="Ergebnis 2 5 4 3 2" xfId="23031" xr:uid="{00000000-0005-0000-0000-000084600000}"/>
    <cellStyle name="Ergebnis 2 5 4 3 2 2" xfId="37346" xr:uid="{00000000-0005-0000-0000-000085600000}"/>
    <cellStyle name="Ergebnis 2 5 4 3 3" xfId="30187" xr:uid="{00000000-0005-0000-0000-000086600000}"/>
    <cellStyle name="Ergebnis 2 5 4 4" xfId="18226" xr:uid="{00000000-0005-0000-0000-000087600000}"/>
    <cellStyle name="Ergebnis 2 5 4 4 2" xfId="25363" xr:uid="{00000000-0005-0000-0000-000088600000}"/>
    <cellStyle name="Ergebnis 2 5 4 4 2 2" xfId="39678" xr:uid="{00000000-0005-0000-0000-000089600000}"/>
    <cellStyle name="Ergebnis 2 5 4 4 3" xfId="32541" xr:uid="{00000000-0005-0000-0000-00008A600000}"/>
    <cellStyle name="Ergebnis 2 6" xfId="1367" xr:uid="{00000000-0005-0000-0000-00008B600000}"/>
    <cellStyle name="Ergebnis 2 6 2" xfId="7574" xr:uid="{00000000-0005-0000-0000-00008C600000}"/>
    <cellStyle name="Ergebnis 2 6 2 2" xfId="14065" xr:uid="{00000000-0005-0000-0000-00008D600000}"/>
    <cellStyle name="Ergebnis 2 6 2 2 2" xfId="14935" xr:uid="{00000000-0005-0000-0000-00008E600000}"/>
    <cellStyle name="Ergebnis 2 6 2 2 2 2" xfId="17292" xr:uid="{00000000-0005-0000-0000-00008F600000}"/>
    <cellStyle name="Ergebnis 2 6 2 2 2 2 2" xfId="24429" xr:uid="{00000000-0005-0000-0000-000090600000}"/>
    <cellStyle name="Ergebnis 2 6 2 2 2 2 2 2" xfId="38744" xr:uid="{00000000-0005-0000-0000-000091600000}"/>
    <cellStyle name="Ergebnis 2 6 2 2 2 2 3" xfId="31607" xr:uid="{00000000-0005-0000-0000-000092600000}"/>
    <cellStyle name="Ergebnis 2 6 2 2 2 3" xfId="19646" xr:uid="{00000000-0005-0000-0000-000093600000}"/>
    <cellStyle name="Ergebnis 2 6 2 2 2 3 2" xfId="26783" xr:uid="{00000000-0005-0000-0000-000094600000}"/>
    <cellStyle name="Ergebnis 2 6 2 2 2 3 2 2" xfId="41098" xr:uid="{00000000-0005-0000-0000-000095600000}"/>
    <cellStyle name="Ergebnis 2 6 2 2 2 3 3" xfId="33961" xr:uid="{00000000-0005-0000-0000-000096600000}"/>
    <cellStyle name="Ergebnis 2 6 2 2 2 4" xfId="20922" xr:uid="{00000000-0005-0000-0000-000097600000}"/>
    <cellStyle name="Ergebnis 2 6 2 2 2 4 2" xfId="28059" xr:uid="{00000000-0005-0000-0000-000098600000}"/>
    <cellStyle name="Ergebnis 2 6 2 2 2 4 2 2" xfId="42374" xr:uid="{00000000-0005-0000-0000-000099600000}"/>
    <cellStyle name="Ergebnis 2 6 2 2 2 4 3" xfId="35237" xr:uid="{00000000-0005-0000-0000-00009A600000}"/>
    <cellStyle name="Ergebnis 2 6 2 2 2 5" xfId="22098" xr:uid="{00000000-0005-0000-0000-00009B600000}"/>
    <cellStyle name="Ergebnis 2 6 2 2 2 5 2" xfId="36413" xr:uid="{00000000-0005-0000-0000-00009C600000}"/>
    <cellStyle name="Ergebnis 2 6 2 2 2 6" xfId="29254" xr:uid="{00000000-0005-0000-0000-00009D600000}"/>
    <cellStyle name="Ergebnis 2 6 2 2 3" xfId="16434" xr:uid="{00000000-0005-0000-0000-00009E600000}"/>
    <cellStyle name="Ergebnis 2 6 2 2 3 2" xfId="23593" xr:uid="{00000000-0005-0000-0000-00009F600000}"/>
    <cellStyle name="Ergebnis 2 6 2 2 3 2 2" xfId="37908" xr:uid="{00000000-0005-0000-0000-0000A0600000}"/>
    <cellStyle name="Ergebnis 2 6 2 2 3 3" xfId="30749" xr:uid="{00000000-0005-0000-0000-0000A1600000}"/>
    <cellStyle name="Ergebnis 2 6 2 2 4" xfId="18788" xr:uid="{00000000-0005-0000-0000-0000A2600000}"/>
    <cellStyle name="Ergebnis 2 6 2 2 4 2" xfId="25925" xr:uid="{00000000-0005-0000-0000-0000A3600000}"/>
    <cellStyle name="Ergebnis 2 6 2 2 4 2 2" xfId="40240" xr:uid="{00000000-0005-0000-0000-0000A4600000}"/>
    <cellStyle name="Ergebnis 2 6 2 2 4 3" xfId="33103" xr:uid="{00000000-0005-0000-0000-0000A5600000}"/>
    <cellStyle name="Ergebnis 2 6 3" xfId="13504" xr:uid="{00000000-0005-0000-0000-0000A6600000}"/>
    <cellStyle name="Ergebnis 2 6 3 2" xfId="14391" xr:uid="{00000000-0005-0000-0000-0000A7600000}"/>
    <cellStyle name="Ergebnis 2 6 3 2 2" xfId="16760" xr:uid="{00000000-0005-0000-0000-0000A8600000}"/>
    <cellStyle name="Ergebnis 2 6 3 2 2 2" xfId="23919" xr:uid="{00000000-0005-0000-0000-0000A9600000}"/>
    <cellStyle name="Ergebnis 2 6 3 2 2 2 2" xfId="38234" xr:uid="{00000000-0005-0000-0000-0000AA600000}"/>
    <cellStyle name="Ergebnis 2 6 3 2 2 3" xfId="31075" xr:uid="{00000000-0005-0000-0000-0000AB600000}"/>
    <cellStyle name="Ergebnis 2 6 3 2 3" xfId="19114" xr:uid="{00000000-0005-0000-0000-0000AC600000}"/>
    <cellStyle name="Ergebnis 2 6 3 2 3 2" xfId="26251" xr:uid="{00000000-0005-0000-0000-0000AD600000}"/>
    <cellStyle name="Ergebnis 2 6 3 2 3 2 2" xfId="40566" xr:uid="{00000000-0005-0000-0000-0000AE600000}"/>
    <cellStyle name="Ergebnis 2 6 3 2 3 3" xfId="33429" xr:uid="{00000000-0005-0000-0000-0000AF600000}"/>
    <cellStyle name="Ergebnis 2 6 3 2 4" xfId="20447" xr:uid="{00000000-0005-0000-0000-0000B0600000}"/>
    <cellStyle name="Ergebnis 2 6 3 2 4 2" xfId="27584" xr:uid="{00000000-0005-0000-0000-0000B1600000}"/>
    <cellStyle name="Ergebnis 2 6 3 2 4 2 2" xfId="41899" xr:uid="{00000000-0005-0000-0000-0000B2600000}"/>
    <cellStyle name="Ergebnis 2 6 3 2 4 3" xfId="34762" xr:uid="{00000000-0005-0000-0000-0000B3600000}"/>
    <cellStyle name="Ergebnis 2 6 3 2 5" xfId="21662" xr:uid="{00000000-0005-0000-0000-0000B4600000}"/>
    <cellStyle name="Ergebnis 2 6 3 2 5 2" xfId="35977" xr:uid="{00000000-0005-0000-0000-0000B5600000}"/>
    <cellStyle name="Ergebnis 2 6 3 2 6" xfId="28799" xr:uid="{00000000-0005-0000-0000-0000B6600000}"/>
    <cellStyle name="Ergebnis 2 6 3 3" xfId="15873" xr:uid="{00000000-0005-0000-0000-0000B7600000}"/>
    <cellStyle name="Ergebnis 2 6 3 3 2" xfId="23032" xr:uid="{00000000-0005-0000-0000-0000B8600000}"/>
    <cellStyle name="Ergebnis 2 6 3 3 2 2" xfId="37347" xr:uid="{00000000-0005-0000-0000-0000B9600000}"/>
    <cellStyle name="Ergebnis 2 6 3 3 3" xfId="30188" xr:uid="{00000000-0005-0000-0000-0000BA600000}"/>
    <cellStyle name="Ergebnis 2 6 3 4" xfId="18227" xr:uid="{00000000-0005-0000-0000-0000BB600000}"/>
    <cellStyle name="Ergebnis 2 6 3 4 2" xfId="25364" xr:uid="{00000000-0005-0000-0000-0000BC600000}"/>
    <cellStyle name="Ergebnis 2 6 3 4 2 2" xfId="39679" xr:uid="{00000000-0005-0000-0000-0000BD600000}"/>
    <cellStyle name="Ergebnis 2 6 3 4 3" xfId="32542" xr:uid="{00000000-0005-0000-0000-0000BE600000}"/>
    <cellStyle name="Ergebnis 2 7" xfId="1368" xr:uid="{00000000-0005-0000-0000-0000BF600000}"/>
    <cellStyle name="Ergebnis 2 7 2" xfId="11042" xr:uid="{00000000-0005-0000-0000-0000C0600000}"/>
    <cellStyle name="Ergebnis 2 7 2 2" xfId="14453" xr:uid="{00000000-0005-0000-0000-0000C1600000}"/>
    <cellStyle name="Ergebnis 2 7 2 2 2" xfId="14978" xr:uid="{00000000-0005-0000-0000-0000C2600000}"/>
    <cellStyle name="Ergebnis 2 7 2 2 2 2" xfId="17335" xr:uid="{00000000-0005-0000-0000-0000C3600000}"/>
    <cellStyle name="Ergebnis 2 7 2 2 2 2 2" xfId="24472" xr:uid="{00000000-0005-0000-0000-0000C4600000}"/>
    <cellStyle name="Ergebnis 2 7 2 2 2 2 2 2" xfId="38787" xr:uid="{00000000-0005-0000-0000-0000C5600000}"/>
    <cellStyle name="Ergebnis 2 7 2 2 2 2 3" xfId="31650" xr:uid="{00000000-0005-0000-0000-0000C6600000}"/>
    <cellStyle name="Ergebnis 2 7 2 2 2 3" xfId="19689" xr:uid="{00000000-0005-0000-0000-0000C7600000}"/>
    <cellStyle name="Ergebnis 2 7 2 2 2 3 2" xfId="26826" xr:uid="{00000000-0005-0000-0000-0000C8600000}"/>
    <cellStyle name="Ergebnis 2 7 2 2 2 3 2 2" xfId="41141" xr:uid="{00000000-0005-0000-0000-0000C9600000}"/>
    <cellStyle name="Ergebnis 2 7 2 2 2 3 3" xfId="34004" xr:uid="{00000000-0005-0000-0000-0000CA600000}"/>
    <cellStyle name="Ergebnis 2 7 2 2 2 4" xfId="20965" xr:uid="{00000000-0005-0000-0000-0000CB600000}"/>
    <cellStyle name="Ergebnis 2 7 2 2 2 4 2" xfId="28102" xr:uid="{00000000-0005-0000-0000-0000CC600000}"/>
    <cellStyle name="Ergebnis 2 7 2 2 2 4 2 2" xfId="42417" xr:uid="{00000000-0005-0000-0000-0000CD600000}"/>
    <cellStyle name="Ergebnis 2 7 2 2 2 4 3" xfId="35280" xr:uid="{00000000-0005-0000-0000-0000CE600000}"/>
    <cellStyle name="Ergebnis 2 7 2 2 2 5" xfId="22141" xr:uid="{00000000-0005-0000-0000-0000CF600000}"/>
    <cellStyle name="Ergebnis 2 7 2 2 2 5 2" xfId="36456" xr:uid="{00000000-0005-0000-0000-0000D0600000}"/>
    <cellStyle name="Ergebnis 2 7 2 2 2 6" xfId="29297" xr:uid="{00000000-0005-0000-0000-0000D1600000}"/>
    <cellStyle name="Ergebnis 2 7 2 2 3" xfId="16822" xr:uid="{00000000-0005-0000-0000-0000D2600000}"/>
    <cellStyle name="Ergebnis 2 7 2 2 3 2" xfId="23981" xr:uid="{00000000-0005-0000-0000-0000D3600000}"/>
    <cellStyle name="Ergebnis 2 7 2 2 3 2 2" xfId="38296" xr:uid="{00000000-0005-0000-0000-0000D4600000}"/>
    <cellStyle name="Ergebnis 2 7 2 2 3 3" xfId="31137" xr:uid="{00000000-0005-0000-0000-0000D5600000}"/>
    <cellStyle name="Ergebnis 2 7 2 2 4" xfId="19176" xr:uid="{00000000-0005-0000-0000-0000D6600000}"/>
    <cellStyle name="Ergebnis 2 7 2 2 4 2" xfId="26313" xr:uid="{00000000-0005-0000-0000-0000D7600000}"/>
    <cellStyle name="Ergebnis 2 7 2 2 4 2 2" xfId="40628" xr:uid="{00000000-0005-0000-0000-0000D8600000}"/>
    <cellStyle name="Ergebnis 2 7 2 2 4 3" xfId="33491" xr:uid="{00000000-0005-0000-0000-0000D9600000}"/>
    <cellStyle name="Ergebnis 2 7 3" xfId="13505" xr:uid="{00000000-0005-0000-0000-0000DA600000}"/>
    <cellStyle name="Ergebnis 2 7 3 2" xfId="14658" xr:uid="{00000000-0005-0000-0000-0000DB600000}"/>
    <cellStyle name="Ergebnis 2 7 3 2 2" xfId="17021" xr:uid="{00000000-0005-0000-0000-0000DC600000}"/>
    <cellStyle name="Ergebnis 2 7 3 2 2 2" xfId="24180" xr:uid="{00000000-0005-0000-0000-0000DD600000}"/>
    <cellStyle name="Ergebnis 2 7 3 2 2 2 2" xfId="38495" xr:uid="{00000000-0005-0000-0000-0000DE600000}"/>
    <cellStyle name="Ergebnis 2 7 3 2 2 3" xfId="31336" xr:uid="{00000000-0005-0000-0000-0000DF600000}"/>
    <cellStyle name="Ergebnis 2 7 3 2 3" xfId="19375" xr:uid="{00000000-0005-0000-0000-0000E0600000}"/>
    <cellStyle name="Ergebnis 2 7 3 2 3 2" xfId="26512" xr:uid="{00000000-0005-0000-0000-0000E1600000}"/>
    <cellStyle name="Ergebnis 2 7 3 2 3 2 2" xfId="40827" xr:uid="{00000000-0005-0000-0000-0000E2600000}"/>
    <cellStyle name="Ergebnis 2 7 3 2 3 3" xfId="33690" xr:uid="{00000000-0005-0000-0000-0000E3600000}"/>
    <cellStyle name="Ergebnis 2 7 3 2 4" xfId="20673" xr:uid="{00000000-0005-0000-0000-0000E4600000}"/>
    <cellStyle name="Ergebnis 2 7 3 2 4 2" xfId="27810" xr:uid="{00000000-0005-0000-0000-0000E5600000}"/>
    <cellStyle name="Ergebnis 2 7 3 2 4 2 2" xfId="42125" xr:uid="{00000000-0005-0000-0000-0000E6600000}"/>
    <cellStyle name="Ergebnis 2 7 3 2 4 3" xfId="34988" xr:uid="{00000000-0005-0000-0000-0000E7600000}"/>
    <cellStyle name="Ergebnis 2 7 3 2 5" xfId="21888" xr:uid="{00000000-0005-0000-0000-0000E8600000}"/>
    <cellStyle name="Ergebnis 2 7 3 2 5 2" xfId="36203" xr:uid="{00000000-0005-0000-0000-0000E9600000}"/>
    <cellStyle name="Ergebnis 2 7 3 2 6" xfId="29025" xr:uid="{00000000-0005-0000-0000-0000EA600000}"/>
    <cellStyle name="Ergebnis 2 7 3 3" xfId="15874" xr:uid="{00000000-0005-0000-0000-0000EB600000}"/>
    <cellStyle name="Ergebnis 2 7 3 3 2" xfId="23033" xr:uid="{00000000-0005-0000-0000-0000EC600000}"/>
    <cellStyle name="Ergebnis 2 7 3 3 2 2" xfId="37348" xr:uid="{00000000-0005-0000-0000-0000ED600000}"/>
    <cellStyle name="Ergebnis 2 7 3 3 3" xfId="30189" xr:uid="{00000000-0005-0000-0000-0000EE600000}"/>
    <cellStyle name="Ergebnis 2 7 3 4" xfId="18228" xr:uid="{00000000-0005-0000-0000-0000EF600000}"/>
    <cellStyle name="Ergebnis 2 7 3 4 2" xfId="25365" xr:uid="{00000000-0005-0000-0000-0000F0600000}"/>
    <cellStyle name="Ergebnis 2 7 3 4 2 2" xfId="39680" xr:uid="{00000000-0005-0000-0000-0000F1600000}"/>
    <cellStyle name="Ergebnis 2 7 3 4 3" xfId="32543" xr:uid="{00000000-0005-0000-0000-0000F2600000}"/>
    <cellStyle name="Ergebnis 2 8" xfId="1369" xr:uid="{00000000-0005-0000-0000-0000F3600000}"/>
    <cellStyle name="Ergebnis 2 8 2" xfId="13506" xr:uid="{00000000-0005-0000-0000-0000F4600000}"/>
    <cellStyle name="Ergebnis 2 8 2 2" xfId="13919" xr:uid="{00000000-0005-0000-0000-0000F5600000}"/>
    <cellStyle name="Ergebnis 2 8 2 2 2" xfId="16288" xr:uid="{00000000-0005-0000-0000-0000F6600000}"/>
    <cellStyle name="Ergebnis 2 8 2 2 2 2" xfId="23447" xr:uid="{00000000-0005-0000-0000-0000F7600000}"/>
    <cellStyle name="Ergebnis 2 8 2 2 2 2 2" xfId="37762" xr:uid="{00000000-0005-0000-0000-0000F8600000}"/>
    <cellStyle name="Ergebnis 2 8 2 2 2 3" xfId="30603" xr:uid="{00000000-0005-0000-0000-0000F9600000}"/>
    <cellStyle name="Ergebnis 2 8 2 2 3" xfId="18642" xr:uid="{00000000-0005-0000-0000-0000FA600000}"/>
    <cellStyle name="Ergebnis 2 8 2 2 3 2" xfId="25779" xr:uid="{00000000-0005-0000-0000-0000FB600000}"/>
    <cellStyle name="Ergebnis 2 8 2 2 3 2 2" xfId="40094" xr:uid="{00000000-0005-0000-0000-0000FC600000}"/>
    <cellStyle name="Ergebnis 2 8 2 2 3 3" xfId="32957" xr:uid="{00000000-0005-0000-0000-0000FD600000}"/>
    <cellStyle name="Ergebnis 2 8 2 2 4" xfId="20083" xr:uid="{00000000-0005-0000-0000-0000FE600000}"/>
    <cellStyle name="Ergebnis 2 8 2 2 4 2" xfId="27220" xr:uid="{00000000-0005-0000-0000-0000FF600000}"/>
    <cellStyle name="Ergebnis 2 8 2 2 4 2 2" xfId="41535" xr:uid="{00000000-0005-0000-0000-000000610000}"/>
    <cellStyle name="Ergebnis 2 8 2 2 4 3" xfId="34398" xr:uid="{00000000-0005-0000-0000-000001610000}"/>
    <cellStyle name="Ergebnis 2 8 2 2 5" xfId="21298" xr:uid="{00000000-0005-0000-0000-000002610000}"/>
    <cellStyle name="Ergebnis 2 8 2 2 5 2" xfId="35613" xr:uid="{00000000-0005-0000-0000-000003610000}"/>
    <cellStyle name="Ergebnis 2 8 2 2 6" xfId="28435" xr:uid="{00000000-0005-0000-0000-000004610000}"/>
    <cellStyle name="Ergebnis 2 8 2 3" xfId="15875" xr:uid="{00000000-0005-0000-0000-000005610000}"/>
    <cellStyle name="Ergebnis 2 8 2 3 2" xfId="23034" xr:uid="{00000000-0005-0000-0000-000006610000}"/>
    <cellStyle name="Ergebnis 2 8 2 3 2 2" xfId="37349" xr:uid="{00000000-0005-0000-0000-000007610000}"/>
    <cellStyle name="Ergebnis 2 8 2 3 3" xfId="30190" xr:uid="{00000000-0005-0000-0000-000008610000}"/>
    <cellStyle name="Ergebnis 2 8 2 4" xfId="18229" xr:uid="{00000000-0005-0000-0000-000009610000}"/>
    <cellStyle name="Ergebnis 2 8 2 4 2" xfId="25366" xr:uid="{00000000-0005-0000-0000-00000A610000}"/>
    <cellStyle name="Ergebnis 2 8 2 4 2 2" xfId="39681" xr:uid="{00000000-0005-0000-0000-00000B610000}"/>
    <cellStyle name="Ergebnis 2 8 2 4 3" xfId="32544" xr:uid="{00000000-0005-0000-0000-00000C610000}"/>
    <cellStyle name="Ergebnis 2 9" xfId="2956" xr:uid="{00000000-0005-0000-0000-00000D610000}"/>
    <cellStyle name="Ergebnis 2 9 2" xfId="11752" xr:uid="{00000000-0005-0000-0000-00000E610000}"/>
    <cellStyle name="Ergebnis 2 9 2 2" xfId="13891" xr:uid="{00000000-0005-0000-0000-00000F610000}"/>
    <cellStyle name="Ergebnis 2 9 2 2 2" xfId="14236" xr:uid="{00000000-0005-0000-0000-000010610000}"/>
    <cellStyle name="Ergebnis 2 9 2 2 2 2" xfId="16605" xr:uid="{00000000-0005-0000-0000-000011610000}"/>
    <cellStyle name="Ergebnis 2 9 2 2 2 2 2" xfId="23764" xr:uid="{00000000-0005-0000-0000-000012610000}"/>
    <cellStyle name="Ergebnis 2 9 2 2 2 2 2 2" xfId="38079" xr:uid="{00000000-0005-0000-0000-000013610000}"/>
    <cellStyle name="Ergebnis 2 9 2 2 2 2 3" xfId="30920" xr:uid="{00000000-0005-0000-0000-000014610000}"/>
    <cellStyle name="Ergebnis 2 9 2 2 2 3" xfId="18959" xr:uid="{00000000-0005-0000-0000-000015610000}"/>
    <cellStyle name="Ergebnis 2 9 2 2 2 3 2" xfId="26096" xr:uid="{00000000-0005-0000-0000-000016610000}"/>
    <cellStyle name="Ergebnis 2 9 2 2 2 3 2 2" xfId="40411" xr:uid="{00000000-0005-0000-0000-000017610000}"/>
    <cellStyle name="Ergebnis 2 9 2 2 2 3 3" xfId="33274" xr:uid="{00000000-0005-0000-0000-000018610000}"/>
    <cellStyle name="Ergebnis 2 9 2 2 2 4" xfId="20292" xr:uid="{00000000-0005-0000-0000-000019610000}"/>
    <cellStyle name="Ergebnis 2 9 2 2 2 4 2" xfId="27429" xr:uid="{00000000-0005-0000-0000-00001A610000}"/>
    <cellStyle name="Ergebnis 2 9 2 2 2 4 2 2" xfId="41744" xr:uid="{00000000-0005-0000-0000-00001B610000}"/>
    <cellStyle name="Ergebnis 2 9 2 2 2 4 3" xfId="34607" xr:uid="{00000000-0005-0000-0000-00001C610000}"/>
    <cellStyle name="Ergebnis 2 9 2 2 2 5" xfId="21507" xr:uid="{00000000-0005-0000-0000-00001D610000}"/>
    <cellStyle name="Ergebnis 2 9 2 2 2 5 2" xfId="35822" xr:uid="{00000000-0005-0000-0000-00001E610000}"/>
    <cellStyle name="Ergebnis 2 9 2 2 2 6" xfId="28644" xr:uid="{00000000-0005-0000-0000-00001F610000}"/>
    <cellStyle name="Ergebnis 2 9 2 2 3" xfId="16260" xr:uid="{00000000-0005-0000-0000-000020610000}"/>
    <cellStyle name="Ergebnis 2 9 2 2 3 2" xfId="23419" xr:uid="{00000000-0005-0000-0000-000021610000}"/>
    <cellStyle name="Ergebnis 2 9 2 2 3 2 2" xfId="37734" xr:uid="{00000000-0005-0000-0000-000022610000}"/>
    <cellStyle name="Ergebnis 2 9 2 2 3 3" xfId="30575" xr:uid="{00000000-0005-0000-0000-000023610000}"/>
    <cellStyle name="Ergebnis 2 9 2 2 4" xfId="18614" xr:uid="{00000000-0005-0000-0000-000024610000}"/>
    <cellStyle name="Ergebnis 2 9 2 2 4 2" xfId="25751" xr:uid="{00000000-0005-0000-0000-000025610000}"/>
    <cellStyle name="Ergebnis 2 9 2 2 4 2 2" xfId="40066" xr:uid="{00000000-0005-0000-0000-000026610000}"/>
    <cellStyle name="Ergebnis 2 9 2 2 4 3" xfId="32929" xr:uid="{00000000-0005-0000-0000-000027610000}"/>
    <cellStyle name="Ergebnis 2 9 3" xfId="11417" xr:uid="{00000000-0005-0000-0000-000028610000}"/>
    <cellStyle name="Ergebnis 2_SOFI Tab. H1.2-1A" xfId="1370" xr:uid="{00000000-0005-0000-0000-000029610000}"/>
    <cellStyle name="Ergebnis 3" xfId="1371" xr:uid="{00000000-0005-0000-0000-00002A610000}"/>
    <cellStyle name="Ergebnis 3 2" xfId="1372" xr:uid="{00000000-0005-0000-0000-00002B610000}"/>
    <cellStyle name="Ergebnis 3 2 2" xfId="7576" xr:uid="{00000000-0005-0000-0000-00002C610000}"/>
    <cellStyle name="Ergebnis 3 2 2 2" xfId="14067" xr:uid="{00000000-0005-0000-0000-00002D610000}"/>
    <cellStyle name="Ergebnis 3 2 2 2 2" xfId="14937" xr:uid="{00000000-0005-0000-0000-00002E610000}"/>
    <cellStyle name="Ergebnis 3 2 2 2 2 2" xfId="17294" xr:uid="{00000000-0005-0000-0000-00002F610000}"/>
    <cellStyle name="Ergebnis 3 2 2 2 2 2 2" xfId="24431" xr:uid="{00000000-0005-0000-0000-000030610000}"/>
    <cellStyle name="Ergebnis 3 2 2 2 2 2 2 2" xfId="38746" xr:uid="{00000000-0005-0000-0000-000031610000}"/>
    <cellStyle name="Ergebnis 3 2 2 2 2 2 3" xfId="31609" xr:uid="{00000000-0005-0000-0000-000032610000}"/>
    <cellStyle name="Ergebnis 3 2 2 2 2 3" xfId="19648" xr:uid="{00000000-0005-0000-0000-000033610000}"/>
    <cellStyle name="Ergebnis 3 2 2 2 2 3 2" xfId="26785" xr:uid="{00000000-0005-0000-0000-000034610000}"/>
    <cellStyle name="Ergebnis 3 2 2 2 2 3 2 2" xfId="41100" xr:uid="{00000000-0005-0000-0000-000035610000}"/>
    <cellStyle name="Ergebnis 3 2 2 2 2 3 3" xfId="33963" xr:uid="{00000000-0005-0000-0000-000036610000}"/>
    <cellStyle name="Ergebnis 3 2 2 2 2 4" xfId="20924" xr:uid="{00000000-0005-0000-0000-000037610000}"/>
    <cellStyle name="Ergebnis 3 2 2 2 2 4 2" xfId="28061" xr:uid="{00000000-0005-0000-0000-000038610000}"/>
    <cellStyle name="Ergebnis 3 2 2 2 2 4 2 2" xfId="42376" xr:uid="{00000000-0005-0000-0000-000039610000}"/>
    <cellStyle name="Ergebnis 3 2 2 2 2 4 3" xfId="35239" xr:uid="{00000000-0005-0000-0000-00003A610000}"/>
    <cellStyle name="Ergebnis 3 2 2 2 2 5" xfId="22100" xr:uid="{00000000-0005-0000-0000-00003B610000}"/>
    <cellStyle name="Ergebnis 3 2 2 2 2 5 2" xfId="36415" xr:uid="{00000000-0005-0000-0000-00003C610000}"/>
    <cellStyle name="Ergebnis 3 2 2 2 2 6" xfId="29256" xr:uid="{00000000-0005-0000-0000-00003D610000}"/>
    <cellStyle name="Ergebnis 3 2 2 2 3" xfId="16436" xr:uid="{00000000-0005-0000-0000-00003E610000}"/>
    <cellStyle name="Ergebnis 3 2 2 2 3 2" xfId="23595" xr:uid="{00000000-0005-0000-0000-00003F610000}"/>
    <cellStyle name="Ergebnis 3 2 2 2 3 2 2" xfId="37910" xr:uid="{00000000-0005-0000-0000-000040610000}"/>
    <cellStyle name="Ergebnis 3 2 2 2 3 3" xfId="30751" xr:uid="{00000000-0005-0000-0000-000041610000}"/>
    <cellStyle name="Ergebnis 3 2 2 2 4" xfId="18790" xr:uid="{00000000-0005-0000-0000-000042610000}"/>
    <cellStyle name="Ergebnis 3 2 2 2 4 2" xfId="25927" xr:uid="{00000000-0005-0000-0000-000043610000}"/>
    <cellStyle name="Ergebnis 3 2 2 2 4 2 2" xfId="40242" xr:uid="{00000000-0005-0000-0000-000044610000}"/>
    <cellStyle name="Ergebnis 3 2 2 2 4 3" xfId="33105" xr:uid="{00000000-0005-0000-0000-000045610000}"/>
    <cellStyle name="Ergebnis 3 2 3" xfId="9071" xr:uid="{00000000-0005-0000-0000-000046610000}"/>
    <cellStyle name="Ergebnis 3 2 4" xfId="13508" xr:uid="{00000000-0005-0000-0000-000047610000}"/>
    <cellStyle name="Ergebnis 3 2 4 2" xfId="13908" xr:uid="{00000000-0005-0000-0000-000048610000}"/>
    <cellStyle name="Ergebnis 3 2 4 2 2" xfId="16277" xr:uid="{00000000-0005-0000-0000-000049610000}"/>
    <cellStyle name="Ergebnis 3 2 4 2 2 2" xfId="23436" xr:uid="{00000000-0005-0000-0000-00004A610000}"/>
    <cellStyle name="Ergebnis 3 2 4 2 2 2 2" xfId="37751" xr:uid="{00000000-0005-0000-0000-00004B610000}"/>
    <cellStyle name="Ergebnis 3 2 4 2 2 3" xfId="30592" xr:uid="{00000000-0005-0000-0000-00004C610000}"/>
    <cellStyle name="Ergebnis 3 2 4 2 3" xfId="18631" xr:uid="{00000000-0005-0000-0000-00004D610000}"/>
    <cellStyle name="Ergebnis 3 2 4 2 3 2" xfId="25768" xr:uid="{00000000-0005-0000-0000-00004E610000}"/>
    <cellStyle name="Ergebnis 3 2 4 2 3 2 2" xfId="40083" xr:uid="{00000000-0005-0000-0000-00004F610000}"/>
    <cellStyle name="Ergebnis 3 2 4 2 3 3" xfId="32946" xr:uid="{00000000-0005-0000-0000-000050610000}"/>
    <cellStyle name="Ergebnis 3 2 4 2 4" xfId="20072" xr:uid="{00000000-0005-0000-0000-000051610000}"/>
    <cellStyle name="Ergebnis 3 2 4 2 4 2" xfId="27209" xr:uid="{00000000-0005-0000-0000-000052610000}"/>
    <cellStyle name="Ergebnis 3 2 4 2 4 2 2" xfId="41524" xr:uid="{00000000-0005-0000-0000-000053610000}"/>
    <cellStyle name="Ergebnis 3 2 4 2 4 3" xfId="34387" xr:uid="{00000000-0005-0000-0000-000054610000}"/>
    <cellStyle name="Ergebnis 3 2 4 2 5" xfId="21287" xr:uid="{00000000-0005-0000-0000-000055610000}"/>
    <cellStyle name="Ergebnis 3 2 4 2 5 2" xfId="35602" xr:uid="{00000000-0005-0000-0000-000056610000}"/>
    <cellStyle name="Ergebnis 3 2 4 2 6" xfId="28424" xr:uid="{00000000-0005-0000-0000-000057610000}"/>
    <cellStyle name="Ergebnis 3 2 4 3" xfId="15877" xr:uid="{00000000-0005-0000-0000-000058610000}"/>
    <cellStyle name="Ergebnis 3 2 4 3 2" xfId="23036" xr:uid="{00000000-0005-0000-0000-000059610000}"/>
    <cellStyle name="Ergebnis 3 2 4 3 2 2" xfId="37351" xr:uid="{00000000-0005-0000-0000-00005A610000}"/>
    <cellStyle name="Ergebnis 3 2 4 3 3" xfId="30192" xr:uid="{00000000-0005-0000-0000-00005B610000}"/>
    <cellStyle name="Ergebnis 3 2 4 4" xfId="18231" xr:uid="{00000000-0005-0000-0000-00005C610000}"/>
    <cellStyle name="Ergebnis 3 2 4 4 2" xfId="25368" xr:uid="{00000000-0005-0000-0000-00005D610000}"/>
    <cellStyle name="Ergebnis 3 2 4 4 2 2" xfId="39683" xr:uid="{00000000-0005-0000-0000-00005E610000}"/>
    <cellStyle name="Ergebnis 3 2 4 4 3" xfId="32546" xr:uid="{00000000-0005-0000-0000-00005F610000}"/>
    <cellStyle name="Ergebnis 3 3" xfId="1373" xr:uid="{00000000-0005-0000-0000-000060610000}"/>
    <cellStyle name="Ergebnis 3 3 2" xfId="7577" xr:uid="{00000000-0005-0000-0000-000061610000}"/>
    <cellStyle name="Ergebnis 3 3 2 2" xfId="14068" xr:uid="{00000000-0005-0000-0000-000062610000}"/>
    <cellStyle name="Ergebnis 3 3 2 2 2" xfId="14938" xr:uid="{00000000-0005-0000-0000-000063610000}"/>
    <cellStyle name="Ergebnis 3 3 2 2 2 2" xfId="17295" xr:uid="{00000000-0005-0000-0000-000064610000}"/>
    <cellStyle name="Ergebnis 3 3 2 2 2 2 2" xfId="24432" xr:uid="{00000000-0005-0000-0000-000065610000}"/>
    <cellStyle name="Ergebnis 3 3 2 2 2 2 2 2" xfId="38747" xr:uid="{00000000-0005-0000-0000-000066610000}"/>
    <cellStyle name="Ergebnis 3 3 2 2 2 2 3" xfId="31610" xr:uid="{00000000-0005-0000-0000-000067610000}"/>
    <cellStyle name="Ergebnis 3 3 2 2 2 3" xfId="19649" xr:uid="{00000000-0005-0000-0000-000068610000}"/>
    <cellStyle name="Ergebnis 3 3 2 2 2 3 2" xfId="26786" xr:uid="{00000000-0005-0000-0000-000069610000}"/>
    <cellStyle name="Ergebnis 3 3 2 2 2 3 2 2" xfId="41101" xr:uid="{00000000-0005-0000-0000-00006A610000}"/>
    <cellStyle name="Ergebnis 3 3 2 2 2 3 3" xfId="33964" xr:uid="{00000000-0005-0000-0000-00006B610000}"/>
    <cellStyle name="Ergebnis 3 3 2 2 2 4" xfId="20925" xr:uid="{00000000-0005-0000-0000-00006C610000}"/>
    <cellStyle name="Ergebnis 3 3 2 2 2 4 2" xfId="28062" xr:uid="{00000000-0005-0000-0000-00006D610000}"/>
    <cellStyle name="Ergebnis 3 3 2 2 2 4 2 2" xfId="42377" xr:uid="{00000000-0005-0000-0000-00006E610000}"/>
    <cellStyle name="Ergebnis 3 3 2 2 2 4 3" xfId="35240" xr:uid="{00000000-0005-0000-0000-00006F610000}"/>
    <cellStyle name="Ergebnis 3 3 2 2 2 5" xfId="22101" xr:uid="{00000000-0005-0000-0000-000070610000}"/>
    <cellStyle name="Ergebnis 3 3 2 2 2 5 2" xfId="36416" xr:uid="{00000000-0005-0000-0000-000071610000}"/>
    <cellStyle name="Ergebnis 3 3 2 2 2 6" xfId="29257" xr:uid="{00000000-0005-0000-0000-000072610000}"/>
    <cellStyle name="Ergebnis 3 3 2 2 3" xfId="16437" xr:uid="{00000000-0005-0000-0000-000073610000}"/>
    <cellStyle name="Ergebnis 3 3 2 2 3 2" xfId="23596" xr:uid="{00000000-0005-0000-0000-000074610000}"/>
    <cellStyle name="Ergebnis 3 3 2 2 3 2 2" xfId="37911" xr:uid="{00000000-0005-0000-0000-000075610000}"/>
    <cellStyle name="Ergebnis 3 3 2 2 3 3" xfId="30752" xr:uid="{00000000-0005-0000-0000-000076610000}"/>
    <cellStyle name="Ergebnis 3 3 2 2 4" xfId="18791" xr:uid="{00000000-0005-0000-0000-000077610000}"/>
    <cellStyle name="Ergebnis 3 3 2 2 4 2" xfId="25928" xr:uid="{00000000-0005-0000-0000-000078610000}"/>
    <cellStyle name="Ergebnis 3 3 2 2 4 2 2" xfId="40243" xr:uid="{00000000-0005-0000-0000-000079610000}"/>
    <cellStyle name="Ergebnis 3 3 2 2 4 3" xfId="33106" xr:uid="{00000000-0005-0000-0000-00007A610000}"/>
    <cellStyle name="Ergebnis 3 3 3" xfId="13509" xr:uid="{00000000-0005-0000-0000-00007B610000}"/>
    <cellStyle name="Ergebnis 3 3 3 2" xfId="14319" xr:uid="{00000000-0005-0000-0000-00007C610000}"/>
    <cellStyle name="Ergebnis 3 3 3 2 2" xfId="16688" xr:uid="{00000000-0005-0000-0000-00007D610000}"/>
    <cellStyle name="Ergebnis 3 3 3 2 2 2" xfId="23847" xr:uid="{00000000-0005-0000-0000-00007E610000}"/>
    <cellStyle name="Ergebnis 3 3 3 2 2 2 2" xfId="38162" xr:uid="{00000000-0005-0000-0000-00007F610000}"/>
    <cellStyle name="Ergebnis 3 3 3 2 2 3" xfId="31003" xr:uid="{00000000-0005-0000-0000-000080610000}"/>
    <cellStyle name="Ergebnis 3 3 3 2 3" xfId="19042" xr:uid="{00000000-0005-0000-0000-000081610000}"/>
    <cellStyle name="Ergebnis 3 3 3 2 3 2" xfId="26179" xr:uid="{00000000-0005-0000-0000-000082610000}"/>
    <cellStyle name="Ergebnis 3 3 3 2 3 2 2" xfId="40494" xr:uid="{00000000-0005-0000-0000-000083610000}"/>
    <cellStyle name="Ergebnis 3 3 3 2 3 3" xfId="33357" xr:uid="{00000000-0005-0000-0000-000084610000}"/>
    <cellStyle name="Ergebnis 3 3 3 2 4" xfId="20375" xr:uid="{00000000-0005-0000-0000-000085610000}"/>
    <cellStyle name="Ergebnis 3 3 3 2 4 2" xfId="27512" xr:uid="{00000000-0005-0000-0000-000086610000}"/>
    <cellStyle name="Ergebnis 3 3 3 2 4 2 2" xfId="41827" xr:uid="{00000000-0005-0000-0000-000087610000}"/>
    <cellStyle name="Ergebnis 3 3 3 2 4 3" xfId="34690" xr:uid="{00000000-0005-0000-0000-000088610000}"/>
    <cellStyle name="Ergebnis 3 3 3 2 5" xfId="21590" xr:uid="{00000000-0005-0000-0000-000089610000}"/>
    <cellStyle name="Ergebnis 3 3 3 2 5 2" xfId="35905" xr:uid="{00000000-0005-0000-0000-00008A610000}"/>
    <cellStyle name="Ergebnis 3 3 3 2 6" xfId="28727" xr:uid="{00000000-0005-0000-0000-00008B610000}"/>
    <cellStyle name="Ergebnis 3 3 3 3" xfId="15878" xr:uid="{00000000-0005-0000-0000-00008C610000}"/>
    <cellStyle name="Ergebnis 3 3 3 3 2" xfId="23037" xr:uid="{00000000-0005-0000-0000-00008D610000}"/>
    <cellStyle name="Ergebnis 3 3 3 3 2 2" xfId="37352" xr:uid="{00000000-0005-0000-0000-00008E610000}"/>
    <cellStyle name="Ergebnis 3 3 3 3 3" xfId="30193" xr:uid="{00000000-0005-0000-0000-00008F610000}"/>
    <cellStyle name="Ergebnis 3 3 3 4" xfId="18232" xr:uid="{00000000-0005-0000-0000-000090610000}"/>
    <cellStyle name="Ergebnis 3 3 3 4 2" xfId="25369" xr:uid="{00000000-0005-0000-0000-000091610000}"/>
    <cellStyle name="Ergebnis 3 3 3 4 2 2" xfId="39684" xr:uid="{00000000-0005-0000-0000-000092610000}"/>
    <cellStyle name="Ergebnis 3 3 3 4 3" xfId="32547" xr:uid="{00000000-0005-0000-0000-000093610000}"/>
    <cellStyle name="Ergebnis 3 4" xfId="1374" xr:uid="{00000000-0005-0000-0000-000094610000}"/>
    <cellStyle name="Ergebnis 3 4 2" xfId="13510" xr:uid="{00000000-0005-0000-0000-000095610000}"/>
    <cellStyle name="Ergebnis 3 4 2 2" xfId="13523" xr:uid="{00000000-0005-0000-0000-000096610000}"/>
    <cellStyle name="Ergebnis 3 4 2 2 2" xfId="15892" xr:uid="{00000000-0005-0000-0000-000097610000}"/>
    <cellStyle name="Ergebnis 3 4 2 2 2 2" xfId="23051" xr:uid="{00000000-0005-0000-0000-000098610000}"/>
    <cellStyle name="Ergebnis 3 4 2 2 2 2 2" xfId="37366" xr:uid="{00000000-0005-0000-0000-000099610000}"/>
    <cellStyle name="Ergebnis 3 4 2 2 2 3" xfId="30207" xr:uid="{00000000-0005-0000-0000-00009A610000}"/>
    <cellStyle name="Ergebnis 3 4 2 2 3" xfId="18246" xr:uid="{00000000-0005-0000-0000-00009B610000}"/>
    <cellStyle name="Ergebnis 3 4 2 2 3 2" xfId="25383" xr:uid="{00000000-0005-0000-0000-00009C610000}"/>
    <cellStyle name="Ergebnis 3 4 2 2 3 2 2" xfId="39698" xr:uid="{00000000-0005-0000-0000-00009D610000}"/>
    <cellStyle name="Ergebnis 3 4 2 2 3 3" xfId="32561" xr:uid="{00000000-0005-0000-0000-00009E610000}"/>
    <cellStyle name="Ergebnis 3 4 2 2 4" xfId="19871" xr:uid="{00000000-0005-0000-0000-00009F610000}"/>
    <cellStyle name="Ergebnis 3 4 2 2 4 2" xfId="27008" xr:uid="{00000000-0005-0000-0000-0000A0610000}"/>
    <cellStyle name="Ergebnis 3 4 2 2 4 2 2" xfId="41323" xr:uid="{00000000-0005-0000-0000-0000A1610000}"/>
    <cellStyle name="Ergebnis 3 4 2 2 4 3" xfId="34186" xr:uid="{00000000-0005-0000-0000-0000A2610000}"/>
    <cellStyle name="Ergebnis 3 4 2 2 5" xfId="21086" xr:uid="{00000000-0005-0000-0000-0000A3610000}"/>
    <cellStyle name="Ergebnis 3 4 2 2 5 2" xfId="35401" xr:uid="{00000000-0005-0000-0000-0000A4610000}"/>
    <cellStyle name="Ergebnis 3 4 2 2 6" xfId="28223" xr:uid="{00000000-0005-0000-0000-0000A5610000}"/>
    <cellStyle name="Ergebnis 3 4 2 3" xfId="15879" xr:uid="{00000000-0005-0000-0000-0000A6610000}"/>
    <cellStyle name="Ergebnis 3 4 2 3 2" xfId="23038" xr:uid="{00000000-0005-0000-0000-0000A7610000}"/>
    <cellStyle name="Ergebnis 3 4 2 3 2 2" xfId="37353" xr:uid="{00000000-0005-0000-0000-0000A8610000}"/>
    <cellStyle name="Ergebnis 3 4 2 3 3" xfId="30194" xr:uid="{00000000-0005-0000-0000-0000A9610000}"/>
    <cellStyle name="Ergebnis 3 4 2 4" xfId="18233" xr:uid="{00000000-0005-0000-0000-0000AA610000}"/>
    <cellStyle name="Ergebnis 3 4 2 4 2" xfId="25370" xr:uid="{00000000-0005-0000-0000-0000AB610000}"/>
    <cellStyle name="Ergebnis 3 4 2 4 2 2" xfId="39685" xr:uid="{00000000-0005-0000-0000-0000AC610000}"/>
    <cellStyle name="Ergebnis 3 4 2 4 3" xfId="32548" xr:uid="{00000000-0005-0000-0000-0000AD610000}"/>
    <cellStyle name="Ergebnis 3 5" xfId="1375" xr:uid="{00000000-0005-0000-0000-0000AE610000}"/>
    <cellStyle name="Ergebnis 3 5 2" xfId="13511" xr:uid="{00000000-0005-0000-0000-0000AF610000}"/>
    <cellStyle name="Ergebnis 3 5 2 2" xfId="14320" xr:uid="{00000000-0005-0000-0000-0000B0610000}"/>
    <cellStyle name="Ergebnis 3 5 2 2 2" xfId="16689" xr:uid="{00000000-0005-0000-0000-0000B1610000}"/>
    <cellStyle name="Ergebnis 3 5 2 2 2 2" xfId="23848" xr:uid="{00000000-0005-0000-0000-0000B2610000}"/>
    <cellStyle name="Ergebnis 3 5 2 2 2 2 2" xfId="38163" xr:uid="{00000000-0005-0000-0000-0000B3610000}"/>
    <cellStyle name="Ergebnis 3 5 2 2 2 3" xfId="31004" xr:uid="{00000000-0005-0000-0000-0000B4610000}"/>
    <cellStyle name="Ergebnis 3 5 2 2 3" xfId="19043" xr:uid="{00000000-0005-0000-0000-0000B5610000}"/>
    <cellStyle name="Ergebnis 3 5 2 2 3 2" xfId="26180" xr:uid="{00000000-0005-0000-0000-0000B6610000}"/>
    <cellStyle name="Ergebnis 3 5 2 2 3 2 2" xfId="40495" xr:uid="{00000000-0005-0000-0000-0000B7610000}"/>
    <cellStyle name="Ergebnis 3 5 2 2 3 3" xfId="33358" xr:uid="{00000000-0005-0000-0000-0000B8610000}"/>
    <cellStyle name="Ergebnis 3 5 2 2 4" xfId="20376" xr:uid="{00000000-0005-0000-0000-0000B9610000}"/>
    <cellStyle name="Ergebnis 3 5 2 2 4 2" xfId="27513" xr:uid="{00000000-0005-0000-0000-0000BA610000}"/>
    <cellStyle name="Ergebnis 3 5 2 2 4 2 2" xfId="41828" xr:uid="{00000000-0005-0000-0000-0000BB610000}"/>
    <cellStyle name="Ergebnis 3 5 2 2 4 3" xfId="34691" xr:uid="{00000000-0005-0000-0000-0000BC610000}"/>
    <cellStyle name="Ergebnis 3 5 2 2 5" xfId="21591" xr:uid="{00000000-0005-0000-0000-0000BD610000}"/>
    <cellStyle name="Ergebnis 3 5 2 2 5 2" xfId="35906" xr:uid="{00000000-0005-0000-0000-0000BE610000}"/>
    <cellStyle name="Ergebnis 3 5 2 2 6" xfId="28728" xr:uid="{00000000-0005-0000-0000-0000BF610000}"/>
    <cellStyle name="Ergebnis 3 5 2 3" xfId="15880" xr:uid="{00000000-0005-0000-0000-0000C0610000}"/>
    <cellStyle name="Ergebnis 3 5 2 3 2" xfId="23039" xr:uid="{00000000-0005-0000-0000-0000C1610000}"/>
    <cellStyle name="Ergebnis 3 5 2 3 2 2" xfId="37354" xr:uid="{00000000-0005-0000-0000-0000C2610000}"/>
    <cellStyle name="Ergebnis 3 5 2 3 3" xfId="30195" xr:uid="{00000000-0005-0000-0000-0000C3610000}"/>
    <cellStyle name="Ergebnis 3 5 2 4" xfId="18234" xr:uid="{00000000-0005-0000-0000-0000C4610000}"/>
    <cellStyle name="Ergebnis 3 5 2 4 2" xfId="25371" xr:uid="{00000000-0005-0000-0000-0000C5610000}"/>
    <cellStyle name="Ergebnis 3 5 2 4 2 2" xfId="39686" xr:uid="{00000000-0005-0000-0000-0000C6610000}"/>
    <cellStyle name="Ergebnis 3 5 2 4 3" xfId="32549" xr:uid="{00000000-0005-0000-0000-0000C7610000}"/>
    <cellStyle name="Ergebnis 3 6" xfId="7575" xr:uid="{00000000-0005-0000-0000-0000C8610000}"/>
    <cellStyle name="Ergebnis 3 6 2" xfId="11931" xr:uid="{00000000-0005-0000-0000-0000C9610000}"/>
    <cellStyle name="Ergebnis 3 6 2 2" xfId="14066" xr:uid="{00000000-0005-0000-0000-0000CA610000}"/>
    <cellStyle name="Ergebnis 3 6 2 2 2" xfId="14936" xr:uid="{00000000-0005-0000-0000-0000CB610000}"/>
    <cellStyle name="Ergebnis 3 6 2 2 2 2" xfId="17293" xr:uid="{00000000-0005-0000-0000-0000CC610000}"/>
    <cellStyle name="Ergebnis 3 6 2 2 2 2 2" xfId="24430" xr:uid="{00000000-0005-0000-0000-0000CD610000}"/>
    <cellStyle name="Ergebnis 3 6 2 2 2 2 2 2" xfId="38745" xr:uid="{00000000-0005-0000-0000-0000CE610000}"/>
    <cellStyle name="Ergebnis 3 6 2 2 2 2 3" xfId="31608" xr:uid="{00000000-0005-0000-0000-0000CF610000}"/>
    <cellStyle name="Ergebnis 3 6 2 2 2 3" xfId="19647" xr:uid="{00000000-0005-0000-0000-0000D0610000}"/>
    <cellStyle name="Ergebnis 3 6 2 2 2 3 2" xfId="26784" xr:uid="{00000000-0005-0000-0000-0000D1610000}"/>
    <cellStyle name="Ergebnis 3 6 2 2 2 3 2 2" xfId="41099" xr:uid="{00000000-0005-0000-0000-0000D2610000}"/>
    <cellStyle name="Ergebnis 3 6 2 2 2 3 3" xfId="33962" xr:uid="{00000000-0005-0000-0000-0000D3610000}"/>
    <cellStyle name="Ergebnis 3 6 2 2 2 4" xfId="20923" xr:uid="{00000000-0005-0000-0000-0000D4610000}"/>
    <cellStyle name="Ergebnis 3 6 2 2 2 4 2" xfId="28060" xr:uid="{00000000-0005-0000-0000-0000D5610000}"/>
    <cellStyle name="Ergebnis 3 6 2 2 2 4 2 2" xfId="42375" xr:uid="{00000000-0005-0000-0000-0000D6610000}"/>
    <cellStyle name="Ergebnis 3 6 2 2 2 4 3" xfId="35238" xr:uid="{00000000-0005-0000-0000-0000D7610000}"/>
    <cellStyle name="Ergebnis 3 6 2 2 2 5" xfId="22099" xr:uid="{00000000-0005-0000-0000-0000D8610000}"/>
    <cellStyle name="Ergebnis 3 6 2 2 2 5 2" xfId="36414" xr:uid="{00000000-0005-0000-0000-0000D9610000}"/>
    <cellStyle name="Ergebnis 3 6 2 2 2 6" xfId="29255" xr:uid="{00000000-0005-0000-0000-0000DA610000}"/>
    <cellStyle name="Ergebnis 3 6 2 2 3" xfId="16435" xr:uid="{00000000-0005-0000-0000-0000DB610000}"/>
    <cellStyle name="Ergebnis 3 6 2 2 3 2" xfId="23594" xr:uid="{00000000-0005-0000-0000-0000DC610000}"/>
    <cellStyle name="Ergebnis 3 6 2 2 3 2 2" xfId="37909" xr:uid="{00000000-0005-0000-0000-0000DD610000}"/>
    <cellStyle name="Ergebnis 3 6 2 2 3 3" xfId="30750" xr:uid="{00000000-0005-0000-0000-0000DE610000}"/>
    <cellStyle name="Ergebnis 3 6 2 2 4" xfId="18789" xr:uid="{00000000-0005-0000-0000-0000DF610000}"/>
    <cellStyle name="Ergebnis 3 6 2 2 4 2" xfId="25926" xr:uid="{00000000-0005-0000-0000-0000E0610000}"/>
    <cellStyle name="Ergebnis 3 6 2 2 4 2 2" xfId="40241" xr:uid="{00000000-0005-0000-0000-0000E1610000}"/>
    <cellStyle name="Ergebnis 3 6 2 2 4 3" xfId="33104" xr:uid="{00000000-0005-0000-0000-0000E2610000}"/>
    <cellStyle name="Ergebnis 3 6 3" xfId="11418" xr:uid="{00000000-0005-0000-0000-0000E3610000}"/>
    <cellStyle name="Ergebnis 3 7" xfId="8944" xr:uid="{00000000-0005-0000-0000-0000E4610000}"/>
    <cellStyle name="Ergebnis 3 7 2" xfId="12020" xr:uid="{00000000-0005-0000-0000-0000E5610000}"/>
    <cellStyle name="Ergebnis 3 7 3" xfId="11586" xr:uid="{00000000-0005-0000-0000-0000E6610000}"/>
    <cellStyle name="Ergebnis 3 7 3 2" xfId="14509" xr:uid="{00000000-0005-0000-0000-0000E7610000}"/>
    <cellStyle name="Ergebnis 3 7 3 2 2" xfId="14984" xr:uid="{00000000-0005-0000-0000-0000E8610000}"/>
    <cellStyle name="Ergebnis 3 7 3 2 2 2" xfId="17341" xr:uid="{00000000-0005-0000-0000-0000E9610000}"/>
    <cellStyle name="Ergebnis 3 7 3 2 2 2 2" xfId="24478" xr:uid="{00000000-0005-0000-0000-0000EA610000}"/>
    <cellStyle name="Ergebnis 3 7 3 2 2 2 2 2" xfId="38793" xr:uid="{00000000-0005-0000-0000-0000EB610000}"/>
    <cellStyle name="Ergebnis 3 7 3 2 2 2 3" xfId="31656" xr:uid="{00000000-0005-0000-0000-0000EC610000}"/>
    <cellStyle name="Ergebnis 3 7 3 2 2 3" xfId="19695" xr:uid="{00000000-0005-0000-0000-0000ED610000}"/>
    <cellStyle name="Ergebnis 3 7 3 2 2 3 2" xfId="26832" xr:uid="{00000000-0005-0000-0000-0000EE610000}"/>
    <cellStyle name="Ergebnis 3 7 3 2 2 3 2 2" xfId="41147" xr:uid="{00000000-0005-0000-0000-0000EF610000}"/>
    <cellStyle name="Ergebnis 3 7 3 2 2 3 3" xfId="34010" xr:uid="{00000000-0005-0000-0000-0000F0610000}"/>
    <cellStyle name="Ergebnis 3 7 3 2 2 4" xfId="20971" xr:uid="{00000000-0005-0000-0000-0000F1610000}"/>
    <cellStyle name="Ergebnis 3 7 3 2 2 4 2" xfId="28108" xr:uid="{00000000-0005-0000-0000-0000F2610000}"/>
    <cellStyle name="Ergebnis 3 7 3 2 2 4 2 2" xfId="42423" xr:uid="{00000000-0005-0000-0000-0000F3610000}"/>
    <cellStyle name="Ergebnis 3 7 3 2 2 4 3" xfId="35286" xr:uid="{00000000-0005-0000-0000-0000F4610000}"/>
    <cellStyle name="Ergebnis 3 7 3 2 2 5" xfId="22147" xr:uid="{00000000-0005-0000-0000-0000F5610000}"/>
    <cellStyle name="Ergebnis 3 7 3 2 2 5 2" xfId="36462" xr:uid="{00000000-0005-0000-0000-0000F6610000}"/>
    <cellStyle name="Ergebnis 3 7 3 2 2 6" xfId="29303" xr:uid="{00000000-0005-0000-0000-0000F7610000}"/>
    <cellStyle name="Ergebnis 3 7 3 2 3" xfId="16878" xr:uid="{00000000-0005-0000-0000-0000F8610000}"/>
    <cellStyle name="Ergebnis 3 7 3 2 3 2" xfId="24037" xr:uid="{00000000-0005-0000-0000-0000F9610000}"/>
    <cellStyle name="Ergebnis 3 7 3 2 3 2 2" xfId="38352" xr:uid="{00000000-0005-0000-0000-0000FA610000}"/>
    <cellStyle name="Ergebnis 3 7 3 2 3 3" xfId="31193" xr:uid="{00000000-0005-0000-0000-0000FB610000}"/>
    <cellStyle name="Ergebnis 3 7 3 2 4" xfId="19232" xr:uid="{00000000-0005-0000-0000-0000FC610000}"/>
    <cellStyle name="Ergebnis 3 7 3 2 4 2" xfId="26369" xr:uid="{00000000-0005-0000-0000-0000FD610000}"/>
    <cellStyle name="Ergebnis 3 7 3 2 4 2 2" xfId="40684" xr:uid="{00000000-0005-0000-0000-0000FE610000}"/>
    <cellStyle name="Ergebnis 3 7 3 2 4 3" xfId="33547" xr:uid="{00000000-0005-0000-0000-0000FF610000}"/>
    <cellStyle name="Ergebnis 3 7 4" xfId="13793" xr:uid="{00000000-0005-0000-0000-000000620000}"/>
    <cellStyle name="Ergebnis 3 7 4 2" xfId="14184" xr:uid="{00000000-0005-0000-0000-000001620000}"/>
    <cellStyle name="Ergebnis 3 7 4 2 2" xfId="16553" xr:uid="{00000000-0005-0000-0000-000002620000}"/>
    <cellStyle name="Ergebnis 3 7 4 2 2 2" xfId="23712" xr:uid="{00000000-0005-0000-0000-000003620000}"/>
    <cellStyle name="Ergebnis 3 7 4 2 2 2 2" xfId="38027" xr:uid="{00000000-0005-0000-0000-000004620000}"/>
    <cellStyle name="Ergebnis 3 7 4 2 2 3" xfId="30868" xr:uid="{00000000-0005-0000-0000-000005620000}"/>
    <cellStyle name="Ergebnis 3 7 4 2 3" xfId="18907" xr:uid="{00000000-0005-0000-0000-000006620000}"/>
    <cellStyle name="Ergebnis 3 7 4 2 3 2" xfId="26044" xr:uid="{00000000-0005-0000-0000-000007620000}"/>
    <cellStyle name="Ergebnis 3 7 4 2 3 2 2" xfId="40359" xr:uid="{00000000-0005-0000-0000-000008620000}"/>
    <cellStyle name="Ergebnis 3 7 4 2 3 3" xfId="33222" xr:uid="{00000000-0005-0000-0000-000009620000}"/>
    <cellStyle name="Ergebnis 3 7 4 2 4" xfId="20241" xr:uid="{00000000-0005-0000-0000-00000A620000}"/>
    <cellStyle name="Ergebnis 3 7 4 2 4 2" xfId="27378" xr:uid="{00000000-0005-0000-0000-00000B620000}"/>
    <cellStyle name="Ergebnis 3 7 4 2 4 2 2" xfId="41693" xr:uid="{00000000-0005-0000-0000-00000C620000}"/>
    <cellStyle name="Ergebnis 3 7 4 2 4 3" xfId="34556" xr:uid="{00000000-0005-0000-0000-00000D620000}"/>
    <cellStyle name="Ergebnis 3 7 4 2 5" xfId="21456" xr:uid="{00000000-0005-0000-0000-00000E620000}"/>
    <cellStyle name="Ergebnis 3 7 4 2 5 2" xfId="35771" xr:uid="{00000000-0005-0000-0000-00000F620000}"/>
    <cellStyle name="Ergebnis 3 7 4 2 6" xfId="28593" xr:uid="{00000000-0005-0000-0000-000010620000}"/>
    <cellStyle name="Ergebnis 3 7 4 3" xfId="16162" xr:uid="{00000000-0005-0000-0000-000011620000}"/>
    <cellStyle name="Ergebnis 3 7 4 3 2" xfId="23321" xr:uid="{00000000-0005-0000-0000-000012620000}"/>
    <cellStyle name="Ergebnis 3 7 4 3 2 2" xfId="37636" xr:uid="{00000000-0005-0000-0000-000013620000}"/>
    <cellStyle name="Ergebnis 3 7 4 3 3" xfId="30477" xr:uid="{00000000-0005-0000-0000-000014620000}"/>
    <cellStyle name="Ergebnis 3 7 4 4" xfId="18516" xr:uid="{00000000-0005-0000-0000-000015620000}"/>
    <cellStyle name="Ergebnis 3 7 4 4 2" xfId="25653" xr:uid="{00000000-0005-0000-0000-000016620000}"/>
    <cellStyle name="Ergebnis 3 7 4 4 2 2" xfId="39968" xr:uid="{00000000-0005-0000-0000-000017620000}"/>
    <cellStyle name="Ergebnis 3 7 4 4 3" xfId="32831" xr:uid="{00000000-0005-0000-0000-000018620000}"/>
    <cellStyle name="Ergebnis 3 8" xfId="13507" xr:uid="{00000000-0005-0000-0000-000019620000}"/>
    <cellStyle name="Ergebnis 3 8 2" xfId="13671" xr:uid="{00000000-0005-0000-0000-00001A620000}"/>
    <cellStyle name="Ergebnis 3 8 2 2" xfId="16040" xr:uid="{00000000-0005-0000-0000-00001B620000}"/>
    <cellStyle name="Ergebnis 3 8 2 2 2" xfId="23199" xr:uid="{00000000-0005-0000-0000-00001C620000}"/>
    <cellStyle name="Ergebnis 3 8 2 2 2 2" xfId="37514" xr:uid="{00000000-0005-0000-0000-00001D620000}"/>
    <cellStyle name="Ergebnis 3 8 2 2 3" xfId="30355" xr:uid="{00000000-0005-0000-0000-00001E620000}"/>
    <cellStyle name="Ergebnis 3 8 2 3" xfId="18394" xr:uid="{00000000-0005-0000-0000-00001F620000}"/>
    <cellStyle name="Ergebnis 3 8 2 3 2" xfId="25531" xr:uid="{00000000-0005-0000-0000-000020620000}"/>
    <cellStyle name="Ergebnis 3 8 2 3 2 2" xfId="39846" xr:uid="{00000000-0005-0000-0000-000021620000}"/>
    <cellStyle name="Ergebnis 3 8 2 3 3" xfId="32709" xr:uid="{00000000-0005-0000-0000-000022620000}"/>
    <cellStyle name="Ergebnis 3 8 2 4" xfId="19920" xr:uid="{00000000-0005-0000-0000-000023620000}"/>
    <cellStyle name="Ergebnis 3 8 2 4 2" xfId="27057" xr:uid="{00000000-0005-0000-0000-000024620000}"/>
    <cellStyle name="Ergebnis 3 8 2 4 2 2" xfId="41372" xr:uid="{00000000-0005-0000-0000-000025620000}"/>
    <cellStyle name="Ergebnis 3 8 2 4 3" xfId="34235" xr:uid="{00000000-0005-0000-0000-000026620000}"/>
    <cellStyle name="Ergebnis 3 8 2 5" xfId="21135" xr:uid="{00000000-0005-0000-0000-000027620000}"/>
    <cellStyle name="Ergebnis 3 8 2 5 2" xfId="35450" xr:uid="{00000000-0005-0000-0000-000028620000}"/>
    <cellStyle name="Ergebnis 3 8 2 6" xfId="28272" xr:uid="{00000000-0005-0000-0000-000029620000}"/>
    <cellStyle name="Ergebnis 3 8 3" xfId="15876" xr:uid="{00000000-0005-0000-0000-00002A620000}"/>
    <cellStyle name="Ergebnis 3 8 3 2" xfId="23035" xr:uid="{00000000-0005-0000-0000-00002B620000}"/>
    <cellStyle name="Ergebnis 3 8 3 2 2" xfId="37350" xr:uid="{00000000-0005-0000-0000-00002C620000}"/>
    <cellStyle name="Ergebnis 3 8 3 3" xfId="30191" xr:uid="{00000000-0005-0000-0000-00002D620000}"/>
    <cellStyle name="Ergebnis 3 8 4" xfId="18230" xr:uid="{00000000-0005-0000-0000-00002E620000}"/>
    <cellStyle name="Ergebnis 3 8 4 2" xfId="25367" xr:uid="{00000000-0005-0000-0000-00002F620000}"/>
    <cellStyle name="Ergebnis 3 8 4 2 2" xfId="39682" xr:uid="{00000000-0005-0000-0000-000030620000}"/>
    <cellStyle name="Ergebnis 3 8 4 3" xfId="32545" xr:uid="{00000000-0005-0000-0000-000031620000}"/>
    <cellStyle name="Ergebnis 4" xfId="1376" xr:uid="{00000000-0005-0000-0000-000032620000}"/>
    <cellStyle name="Ergebnis 4 2" xfId="13512" xr:uid="{00000000-0005-0000-0000-000033620000}"/>
    <cellStyle name="Ergebnis 4 2 2" xfId="13421" xr:uid="{00000000-0005-0000-0000-000034620000}"/>
    <cellStyle name="Ergebnis 4 2 2 2" xfId="15790" xr:uid="{00000000-0005-0000-0000-000035620000}"/>
    <cellStyle name="Ergebnis 4 2 2 2 2" xfId="22949" xr:uid="{00000000-0005-0000-0000-000036620000}"/>
    <cellStyle name="Ergebnis 4 2 2 2 2 2" xfId="37264" xr:uid="{00000000-0005-0000-0000-000037620000}"/>
    <cellStyle name="Ergebnis 4 2 2 2 3" xfId="30105" xr:uid="{00000000-0005-0000-0000-000038620000}"/>
    <cellStyle name="Ergebnis 4 2 2 3" xfId="18144" xr:uid="{00000000-0005-0000-0000-000039620000}"/>
    <cellStyle name="Ergebnis 4 2 2 3 2" xfId="25281" xr:uid="{00000000-0005-0000-0000-00003A620000}"/>
    <cellStyle name="Ergebnis 4 2 2 3 2 2" xfId="39596" xr:uid="{00000000-0005-0000-0000-00003B620000}"/>
    <cellStyle name="Ergebnis 4 2 2 3 3" xfId="32459" xr:uid="{00000000-0005-0000-0000-00003C620000}"/>
    <cellStyle name="Ergebnis 4 2 2 4" xfId="19848" xr:uid="{00000000-0005-0000-0000-00003D620000}"/>
    <cellStyle name="Ergebnis 4 2 2 4 2" xfId="26985" xr:uid="{00000000-0005-0000-0000-00003E620000}"/>
    <cellStyle name="Ergebnis 4 2 2 4 2 2" xfId="41300" xr:uid="{00000000-0005-0000-0000-00003F620000}"/>
    <cellStyle name="Ergebnis 4 2 2 4 3" xfId="34163" xr:uid="{00000000-0005-0000-0000-000040620000}"/>
    <cellStyle name="Ergebnis 4 2 2 5" xfId="21063" xr:uid="{00000000-0005-0000-0000-000041620000}"/>
    <cellStyle name="Ergebnis 4 2 2 5 2" xfId="35378" xr:uid="{00000000-0005-0000-0000-000042620000}"/>
    <cellStyle name="Ergebnis 4 2 2 6" xfId="28200" xr:uid="{00000000-0005-0000-0000-000043620000}"/>
    <cellStyle name="Ergebnis 4 2 3" xfId="15881" xr:uid="{00000000-0005-0000-0000-000044620000}"/>
    <cellStyle name="Ergebnis 4 2 3 2" xfId="23040" xr:uid="{00000000-0005-0000-0000-000045620000}"/>
    <cellStyle name="Ergebnis 4 2 3 2 2" xfId="37355" xr:uid="{00000000-0005-0000-0000-000046620000}"/>
    <cellStyle name="Ergebnis 4 2 3 3" xfId="30196" xr:uid="{00000000-0005-0000-0000-000047620000}"/>
    <cellStyle name="Ergebnis 4 2 4" xfId="18235" xr:uid="{00000000-0005-0000-0000-000048620000}"/>
    <cellStyle name="Ergebnis 4 2 4 2" xfId="25372" xr:uid="{00000000-0005-0000-0000-000049620000}"/>
    <cellStyle name="Ergebnis 4 2 4 2 2" xfId="39687" xr:uid="{00000000-0005-0000-0000-00004A620000}"/>
    <cellStyle name="Ergebnis 4 2 4 3" xfId="32550" xr:uid="{00000000-0005-0000-0000-00004B620000}"/>
    <cellStyle name="Ergebnis 5" xfId="1377" xr:uid="{00000000-0005-0000-0000-00004C620000}"/>
    <cellStyle name="Ergebnis 5 2" xfId="13513" xr:uid="{00000000-0005-0000-0000-00004D620000}"/>
    <cellStyle name="Ergebnis 5 2 2" xfId="14321" xr:uid="{00000000-0005-0000-0000-00004E620000}"/>
    <cellStyle name="Ergebnis 5 2 2 2" xfId="16690" xr:uid="{00000000-0005-0000-0000-00004F620000}"/>
    <cellStyle name="Ergebnis 5 2 2 2 2" xfId="23849" xr:uid="{00000000-0005-0000-0000-000050620000}"/>
    <cellStyle name="Ergebnis 5 2 2 2 2 2" xfId="38164" xr:uid="{00000000-0005-0000-0000-000051620000}"/>
    <cellStyle name="Ergebnis 5 2 2 2 3" xfId="31005" xr:uid="{00000000-0005-0000-0000-000052620000}"/>
    <cellStyle name="Ergebnis 5 2 2 3" xfId="19044" xr:uid="{00000000-0005-0000-0000-000053620000}"/>
    <cellStyle name="Ergebnis 5 2 2 3 2" xfId="26181" xr:uid="{00000000-0005-0000-0000-000054620000}"/>
    <cellStyle name="Ergebnis 5 2 2 3 2 2" xfId="40496" xr:uid="{00000000-0005-0000-0000-000055620000}"/>
    <cellStyle name="Ergebnis 5 2 2 3 3" xfId="33359" xr:uid="{00000000-0005-0000-0000-000056620000}"/>
    <cellStyle name="Ergebnis 5 2 2 4" xfId="20377" xr:uid="{00000000-0005-0000-0000-000057620000}"/>
    <cellStyle name="Ergebnis 5 2 2 4 2" xfId="27514" xr:uid="{00000000-0005-0000-0000-000058620000}"/>
    <cellStyle name="Ergebnis 5 2 2 4 2 2" xfId="41829" xr:uid="{00000000-0005-0000-0000-000059620000}"/>
    <cellStyle name="Ergebnis 5 2 2 4 3" xfId="34692" xr:uid="{00000000-0005-0000-0000-00005A620000}"/>
    <cellStyle name="Ergebnis 5 2 2 5" xfId="21592" xr:uid="{00000000-0005-0000-0000-00005B620000}"/>
    <cellStyle name="Ergebnis 5 2 2 5 2" xfId="35907" xr:uid="{00000000-0005-0000-0000-00005C620000}"/>
    <cellStyle name="Ergebnis 5 2 2 6" xfId="28729" xr:uid="{00000000-0005-0000-0000-00005D620000}"/>
    <cellStyle name="Ergebnis 5 2 3" xfId="15882" xr:uid="{00000000-0005-0000-0000-00005E620000}"/>
    <cellStyle name="Ergebnis 5 2 3 2" xfId="23041" xr:uid="{00000000-0005-0000-0000-00005F620000}"/>
    <cellStyle name="Ergebnis 5 2 3 2 2" xfId="37356" xr:uid="{00000000-0005-0000-0000-000060620000}"/>
    <cellStyle name="Ergebnis 5 2 3 3" xfId="30197" xr:uid="{00000000-0005-0000-0000-000061620000}"/>
    <cellStyle name="Ergebnis 5 2 4" xfId="18236" xr:uid="{00000000-0005-0000-0000-000062620000}"/>
    <cellStyle name="Ergebnis 5 2 4 2" xfId="25373" xr:uid="{00000000-0005-0000-0000-000063620000}"/>
    <cellStyle name="Ergebnis 5 2 4 2 2" xfId="39688" xr:uid="{00000000-0005-0000-0000-000064620000}"/>
    <cellStyle name="Ergebnis 5 2 4 3" xfId="32551" xr:uid="{00000000-0005-0000-0000-000065620000}"/>
    <cellStyle name="Ergebnis 6" xfId="1378" xr:uid="{00000000-0005-0000-0000-000066620000}"/>
    <cellStyle name="Ergebnis 6 2" xfId="13514" xr:uid="{00000000-0005-0000-0000-000067620000}"/>
    <cellStyle name="Ergebnis 6 2 2" xfId="14398" xr:uid="{00000000-0005-0000-0000-000068620000}"/>
    <cellStyle name="Ergebnis 6 2 2 2" xfId="16767" xr:uid="{00000000-0005-0000-0000-000069620000}"/>
    <cellStyle name="Ergebnis 6 2 2 2 2" xfId="23926" xr:uid="{00000000-0005-0000-0000-00006A620000}"/>
    <cellStyle name="Ergebnis 6 2 2 2 2 2" xfId="38241" xr:uid="{00000000-0005-0000-0000-00006B620000}"/>
    <cellStyle name="Ergebnis 6 2 2 2 3" xfId="31082" xr:uid="{00000000-0005-0000-0000-00006C620000}"/>
    <cellStyle name="Ergebnis 6 2 2 3" xfId="19121" xr:uid="{00000000-0005-0000-0000-00006D620000}"/>
    <cellStyle name="Ergebnis 6 2 2 3 2" xfId="26258" xr:uid="{00000000-0005-0000-0000-00006E620000}"/>
    <cellStyle name="Ergebnis 6 2 2 3 2 2" xfId="40573" xr:uid="{00000000-0005-0000-0000-00006F620000}"/>
    <cellStyle name="Ergebnis 6 2 2 3 3" xfId="33436" xr:uid="{00000000-0005-0000-0000-000070620000}"/>
    <cellStyle name="Ergebnis 6 2 2 4" xfId="20454" xr:uid="{00000000-0005-0000-0000-000071620000}"/>
    <cellStyle name="Ergebnis 6 2 2 4 2" xfId="27591" xr:uid="{00000000-0005-0000-0000-000072620000}"/>
    <cellStyle name="Ergebnis 6 2 2 4 2 2" xfId="41906" xr:uid="{00000000-0005-0000-0000-000073620000}"/>
    <cellStyle name="Ergebnis 6 2 2 4 3" xfId="34769" xr:uid="{00000000-0005-0000-0000-000074620000}"/>
    <cellStyle name="Ergebnis 6 2 2 5" xfId="21669" xr:uid="{00000000-0005-0000-0000-000075620000}"/>
    <cellStyle name="Ergebnis 6 2 2 5 2" xfId="35984" xr:uid="{00000000-0005-0000-0000-000076620000}"/>
    <cellStyle name="Ergebnis 6 2 2 6" xfId="28806" xr:uid="{00000000-0005-0000-0000-000077620000}"/>
    <cellStyle name="Ergebnis 6 2 3" xfId="15883" xr:uid="{00000000-0005-0000-0000-000078620000}"/>
    <cellStyle name="Ergebnis 6 2 3 2" xfId="23042" xr:uid="{00000000-0005-0000-0000-000079620000}"/>
    <cellStyle name="Ergebnis 6 2 3 2 2" xfId="37357" xr:uid="{00000000-0005-0000-0000-00007A620000}"/>
    <cellStyle name="Ergebnis 6 2 3 3" xfId="30198" xr:uid="{00000000-0005-0000-0000-00007B620000}"/>
    <cellStyle name="Ergebnis 6 2 4" xfId="18237" xr:uid="{00000000-0005-0000-0000-00007C620000}"/>
    <cellStyle name="Ergebnis 6 2 4 2" xfId="25374" xr:uid="{00000000-0005-0000-0000-00007D620000}"/>
    <cellStyle name="Ergebnis 6 2 4 2 2" xfId="39689" xr:uid="{00000000-0005-0000-0000-00007E620000}"/>
    <cellStyle name="Ergebnis 6 2 4 3" xfId="32552" xr:uid="{00000000-0005-0000-0000-00007F620000}"/>
    <cellStyle name="Ergebnis 7" xfId="1379" xr:uid="{00000000-0005-0000-0000-000080620000}"/>
    <cellStyle name="Ergebnis 7 2" xfId="13515" xr:uid="{00000000-0005-0000-0000-000081620000}"/>
    <cellStyle name="Ergebnis 7 2 2" xfId="14494" xr:uid="{00000000-0005-0000-0000-000082620000}"/>
    <cellStyle name="Ergebnis 7 2 2 2" xfId="16863" xr:uid="{00000000-0005-0000-0000-000083620000}"/>
    <cellStyle name="Ergebnis 7 2 2 2 2" xfId="24022" xr:uid="{00000000-0005-0000-0000-000084620000}"/>
    <cellStyle name="Ergebnis 7 2 2 2 2 2" xfId="38337" xr:uid="{00000000-0005-0000-0000-000085620000}"/>
    <cellStyle name="Ergebnis 7 2 2 2 3" xfId="31178" xr:uid="{00000000-0005-0000-0000-000086620000}"/>
    <cellStyle name="Ergebnis 7 2 2 3" xfId="19217" xr:uid="{00000000-0005-0000-0000-000087620000}"/>
    <cellStyle name="Ergebnis 7 2 2 3 2" xfId="26354" xr:uid="{00000000-0005-0000-0000-000088620000}"/>
    <cellStyle name="Ergebnis 7 2 2 3 2 2" xfId="40669" xr:uid="{00000000-0005-0000-0000-000089620000}"/>
    <cellStyle name="Ergebnis 7 2 2 3 3" xfId="33532" xr:uid="{00000000-0005-0000-0000-00008A620000}"/>
    <cellStyle name="Ergebnis 7 2 2 4" xfId="20524" xr:uid="{00000000-0005-0000-0000-00008B620000}"/>
    <cellStyle name="Ergebnis 7 2 2 4 2" xfId="27661" xr:uid="{00000000-0005-0000-0000-00008C620000}"/>
    <cellStyle name="Ergebnis 7 2 2 4 2 2" xfId="41976" xr:uid="{00000000-0005-0000-0000-00008D620000}"/>
    <cellStyle name="Ergebnis 7 2 2 4 3" xfId="34839" xr:uid="{00000000-0005-0000-0000-00008E620000}"/>
    <cellStyle name="Ergebnis 7 2 2 5" xfId="21739" xr:uid="{00000000-0005-0000-0000-00008F620000}"/>
    <cellStyle name="Ergebnis 7 2 2 5 2" xfId="36054" xr:uid="{00000000-0005-0000-0000-000090620000}"/>
    <cellStyle name="Ergebnis 7 2 2 6" xfId="28876" xr:uid="{00000000-0005-0000-0000-000091620000}"/>
    <cellStyle name="Ergebnis 7 2 3" xfId="15884" xr:uid="{00000000-0005-0000-0000-000092620000}"/>
    <cellStyle name="Ergebnis 7 2 3 2" xfId="23043" xr:uid="{00000000-0005-0000-0000-000093620000}"/>
    <cellStyle name="Ergebnis 7 2 3 2 2" xfId="37358" xr:uid="{00000000-0005-0000-0000-000094620000}"/>
    <cellStyle name="Ergebnis 7 2 3 3" xfId="30199" xr:uid="{00000000-0005-0000-0000-000095620000}"/>
    <cellStyle name="Ergebnis 7 2 4" xfId="18238" xr:uid="{00000000-0005-0000-0000-000096620000}"/>
    <cellStyle name="Ergebnis 7 2 4 2" xfId="25375" xr:uid="{00000000-0005-0000-0000-000097620000}"/>
    <cellStyle name="Ergebnis 7 2 4 2 2" xfId="39690" xr:uid="{00000000-0005-0000-0000-000098620000}"/>
    <cellStyle name="Ergebnis 7 2 4 3" xfId="32553" xr:uid="{00000000-0005-0000-0000-000099620000}"/>
    <cellStyle name="Ergebnis 8" xfId="1380" xr:uid="{00000000-0005-0000-0000-00009A620000}"/>
    <cellStyle name="Ergebnis 8 2" xfId="13516" xr:uid="{00000000-0005-0000-0000-00009B620000}"/>
    <cellStyle name="Ergebnis 8 2 2" xfId="14324" xr:uid="{00000000-0005-0000-0000-00009C620000}"/>
    <cellStyle name="Ergebnis 8 2 2 2" xfId="16693" xr:uid="{00000000-0005-0000-0000-00009D620000}"/>
    <cellStyle name="Ergebnis 8 2 2 2 2" xfId="23852" xr:uid="{00000000-0005-0000-0000-00009E620000}"/>
    <cellStyle name="Ergebnis 8 2 2 2 2 2" xfId="38167" xr:uid="{00000000-0005-0000-0000-00009F620000}"/>
    <cellStyle name="Ergebnis 8 2 2 2 3" xfId="31008" xr:uid="{00000000-0005-0000-0000-0000A0620000}"/>
    <cellStyle name="Ergebnis 8 2 2 3" xfId="19047" xr:uid="{00000000-0005-0000-0000-0000A1620000}"/>
    <cellStyle name="Ergebnis 8 2 2 3 2" xfId="26184" xr:uid="{00000000-0005-0000-0000-0000A2620000}"/>
    <cellStyle name="Ergebnis 8 2 2 3 2 2" xfId="40499" xr:uid="{00000000-0005-0000-0000-0000A3620000}"/>
    <cellStyle name="Ergebnis 8 2 2 3 3" xfId="33362" xr:uid="{00000000-0005-0000-0000-0000A4620000}"/>
    <cellStyle name="Ergebnis 8 2 2 4" xfId="20380" xr:uid="{00000000-0005-0000-0000-0000A5620000}"/>
    <cellStyle name="Ergebnis 8 2 2 4 2" xfId="27517" xr:uid="{00000000-0005-0000-0000-0000A6620000}"/>
    <cellStyle name="Ergebnis 8 2 2 4 2 2" xfId="41832" xr:uid="{00000000-0005-0000-0000-0000A7620000}"/>
    <cellStyle name="Ergebnis 8 2 2 4 3" xfId="34695" xr:uid="{00000000-0005-0000-0000-0000A8620000}"/>
    <cellStyle name="Ergebnis 8 2 2 5" xfId="21595" xr:uid="{00000000-0005-0000-0000-0000A9620000}"/>
    <cellStyle name="Ergebnis 8 2 2 5 2" xfId="35910" xr:uid="{00000000-0005-0000-0000-0000AA620000}"/>
    <cellStyle name="Ergebnis 8 2 2 6" xfId="28732" xr:uid="{00000000-0005-0000-0000-0000AB620000}"/>
    <cellStyle name="Ergebnis 8 2 3" xfId="15885" xr:uid="{00000000-0005-0000-0000-0000AC620000}"/>
    <cellStyle name="Ergebnis 8 2 3 2" xfId="23044" xr:uid="{00000000-0005-0000-0000-0000AD620000}"/>
    <cellStyle name="Ergebnis 8 2 3 2 2" xfId="37359" xr:uid="{00000000-0005-0000-0000-0000AE620000}"/>
    <cellStyle name="Ergebnis 8 2 3 3" xfId="30200" xr:uid="{00000000-0005-0000-0000-0000AF620000}"/>
    <cellStyle name="Ergebnis 8 2 4" xfId="18239" xr:uid="{00000000-0005-0000-0000-0000B0620000}"/>
    <cellStyle name="Ergebnis 8 2 4 2" xfId="25376" xr:uid="{00000000-0005-0000-0000-0000B1620000}"/>
    <cellStyle name="Ergebnis 8 2 4 2 2" xfId="39691" xr:uid="{00000000-0005-0000-0000-0000B2620000}"/>
    <cellStyle name="Ergebnis 8 2 4 3" xfId="32554" xr:uid="{00000000-0005-0000-0000-0000B3620000}"/>
    <cellStyle name="Ergebnis 9" xfId="1381" xr:uid="{00000000-0005-0000-0000-0000B4620000}"/>
    <cellStyle name="Ergebnis 9 2" xfId="13517" xr:uid="{00000000-0005-0000-0000-0000B5620000}"/>
    <cellStyle name="Ergebnis 9 2 2" xfId="14322" xr:uid="{00000000-0005-0000-0000-0000B6620000}"/>
    <cellStyle name="Ergebnis 9 2 2 2" xfId="16691" xr:uid="{00000000-0005-0000-0000-0000B7620000}"/>
    <cellStyle name="Ergebnis 9 2 2 2 2" xfId="23850" xr:uid="{00000000-0005-0000-0000-0000B8620000}"/>
    <cellStyle name="Ergebnis 9 2 2 2 2 2" xfId="38165" xr:uid="{00000000-0005-0000-0000-0000B9620000}"/>
    <cellStyle name="Ergebnis 9 2 2 2 3" xfId="31006" xr:uid="{00000000-0005-0000-0000-0000BA620000}"/>
    <cellStyle name="Ergebnis 9 2 2 3" xfId="19045" xr:uid="{00000000-0005-0000-0000-0000BB620000}"/>
    <cellStyle name="Ergebnis 9 2 2 3 2" xfId="26182" xr:uid="{00000000-0005-0000-0000-0000BC620000}"/>
    <cellStyle name="Ergebnis 9 2 2 3 2 2" xfId="40497" xr:uid="{00000000-0005-0000-0000-0000BD620000}"/>
    <cellStyle name="Ergebnis 9 2 2 3 3" xfId="33360" xr:uid="{00000000-0005-0000-0000-0000BE620000}"/>
    <cellStyle name="Ergebnis 9 2 2 4" xfId="20378" xr:uid="{00000000-0005-0000-0000-0000BF620000}"/>
    <cellStyle name="Ergebnis 9 2 2 4 2" xfId="27515" xr:uid="{00000000-0005-0000-0000-0000C0620000}"/>
    <cellStyle name="Ergebnis 9 2 2 4 2 2" xfId="41830" xr:uid="{00000000-0005-0000-0000-0000C1620000}"/>
    <cellStyle name="Ergebnis 9 2 2 4 3" xfId="34693" xr:uid="{00000000-0005-0000-0000-0000C2620000}"/>
    <cellStyle name="Ergebnis 9 2 2 5" xfId="21593" xr:uid="{00000000-0005-0000-0000-0000C3620000}"/>
    <cellStyle name="Ergebnis 9 2 2 5 2" xfId="35908" xr:uid="{00000000-0005-0000-0000-0000C4620000}"/>
    <cellStyle name="Ergebnis 9 2 2 6" xfId="28730" xr:uid="{00000000-0005-0000-0000-0000C5620000}"/>
    <cellStyle name="Ergebnis 9 2 3" xfId="15886" xr:uid="{00000000-0005-0000-0000-0000C6620000}"/>
    <cellStyle name="Ergebnis 9 2 3 2" xfId="23045" xr:uid="{00000000-0005-0000-0000-0000C7620000}"/>
    <cellStyle name="Ergebnis 9 2 3 2 2" xfId="37360" xr:uid="{00000000-0005-0000-0000-0000C8620000}"/>
    <cellStyle name="Ergebnis 9 2 3 3" xfId="30201" xr:uid="{00000000-0005-0000-0000-0000C9620000}"/>
    <cellStyle name="Ergebnis 9 2 4" xfId="18240" xr:uid="{00000000-0005-0000-0000-0000CA620000}"/>
    <cellStyle name="Ergebnis 9 2 4 2" xfId="25377" xr:uid="{00000000-0005-0000-0000-0000CB620000}"/>
    <cellStyle name="Ergebnis 9 2 4 2 2" xfId="39692" xr:uid="{00000000-0005-0000-0000-0000CC620000}"/>
    <cellStyle name="Ergebnis 9 2 4 3" xfId="32555" xr:uid="{00000000-0005-0000-0000-0000CD620000}"/>
    <cellStyle name="Erklärender Text 2" xfId="263" xr:uid="{00000000-0005-0000-0000-0000CE620000}"/>
    <cellStyle name="Erklärender Text 2 2" xfId="1383" xr:uid="{00000000-0005-0000-0000-0000CF620000}"/>
    <cellStyle name="Erklärender Text 2 2 2" xfId="7579" xr:uid="{00000000-0005-0000-0000-0000D0620000}"/>
    <cellStyle name="Erklärender Text 2 2 2 2" xfId="11043" xr:uid="{00000000-0005-0000-0000-0000D1620000}"/>
    <cellStyle name="Erklärender Text 2 2 3" xfId="7578" xr:uid="{00000000-0005-0000-0000-0000D2620000}"/>
    <cellStyle name="Erklärender Text 2 2 4" xfId="42440" xr:uid="{00000000-0005-0000-0000-0000D3620000}"/>
    <cellStyle name="Erklärender Text 2 3" xfId="2957" xr:uid="{00000000-0005-0000-0000-0000D4620000}"/>
    <cellStyle name="Erklärender Text 2 3 2" xfId="8789" xr:uid="{00000000-0005-0000-0000-0000D5620000}"/>
    <cellStyle name="Erklärender Text 2 3 3" xfId="7580" xr:uid="{00000000-0005-0000-0000-0000D6620000}"/>
    <cellStyle name="Erklärender Text 2 3 4" xfId="11753" xr:uid="{00000000-0005-0000-0000-0000D7620000}"/>
    <cellStyle name="Erklärender Text 2 3 5" xfId="11419" xr:uid="{00000000-0005-0000-0000-0000D8620000}"/>
    <cellStyle name="Erklärender Text 2 4" xfId="2935" xr:uid="{00000000-0005-0000-0000-0000D9620000}"/>
    <cellStyle name="Erklärender Text 2 4 2" xfId="8771" xr:uid="{00000000-0005-0000-0000-0000DA620000}"/>
    <cellStyle name="Erklärender Text 2 4 3" xfId="7581" xr:uid="{00000000-0005-0000-0000-0000DB620000}"/>
    <cellStyle name="Erklärender Text 2 5" xfId="1382" xr:uid="{00000000-0005-0000-0000-0000DC620000}"/>
    <cellStyle name="Erklärender Text 2 5 2" xfId="7582" xr:uid="{00000000-0005-0000-0000-0000DD620000}"/>
    <cellStyle name="Erklärender Text 2 6" xfId="7583" xr:uid="{00000000-0005-0000-0000-0000DE620000}"/>
    <cellStyle name="Erklärender Text 3" xfId="1384" xr:uid="{00000000-0005-0000-0000-0000DF620000}"/>
    <cellStyle name="Erklärender Text 3 2" xfId="3465" xr:uid="{00000000-0005-0000-0000-0000E0620000}"/>
    <cellStyle name="Erklärender Text 3 2 2" xfId="7585" xr:uid="{00000000-0005-0000-0000-0000E1620000}"/>
    <cellStyle name="Erklärender Text 3 2 3" xfId="11790" xr:uid="{00000000-0005-0000-0000-0000E2620000}"/>
    <cellStyle name="Erklärender Text 3 3" xfId="7586" xr:uid="{00000000-0005-0000-0000-0000E3620000}"/>
    <cellStyle name="Erklärender Text 3 4" xfId="7584" xr:uid="{00000000-0005-0000-0000-0000E4620000}"/>
    <cellStyle name="Erklärender Text 3 5" xfId="8943" xr:uid="{00000000-0005-0000-0000-0000E5620000}"/>
    <cellStyle name="Erklärender Text 3 5 2" xfId="12019" xr:uid="{00000000-0005-0000-0000-0000E6620000}"/>
    <cellStyle name="Erklärender Text 3 5 3" xfId="11587" xr:uid="{00000000-0005-0000-0000-0000E7620000}"/>
    <cellStyle name="Erklärender Text 4" xfId="7609" xr:uid="{00000000-0005-0000-0000-0000E8620000}"/>
    <cellStyle name="ErrRpt_DataEntryCells" xfId="7587" xr:uid="{00000000-0005-0000-0000-0000E9620000}"/>
    <cellStyle name="ErrRpt-DataEntryCells" xfId="7588" xr:uid="{00000000-0005-0000-0000-0000EA620000}"/>
    <cellStyle name="ErrRpt-DataEntryCells 2" xfId="12614" xr:uid="{00000000-0005-0000-0000-0000EB620000}"/>
    <cellStyle name="ErrRpt-DataEntryCells 2 2" xfId="14737" xr:uid="{00000000-0005-0000-0000-0000EC620000}"/>
    <cellStyle name="ErrRpt-DataEntryCells 2 2 2" xfId="17100" xr:uid="{00000000-0005-0000-0000-0000ED620000}"/>
    <cellStyle name="ErrRpt-DataEntryCells 2 2 2 2" xfId="24242" xr:uid="{00000000-0005-0000-0000-0000EE620000}"/>
    <cellStyle name="ErrRpt-DataEntryCells 2 2 2 2 2" xfId="38557" xr:uid="{00000000-0005-0000-0000-0000EF620000}"/>
    <cellStyle name="ErrRpt-DataEntryCells 2 2 2 3" xfId="31415" xr:uid="{00000000-0005-0000-0000-0000F0620000}"/>
    <cellStyle name="ErrRpt-DataEntryCells 2 2 3" xfId="19454" xr:uid="{00000000-0005-0000-0000-0000F1620000}"/>
    <cellStyle name="ErrRpt-DataEntryCells 2 2 3 2" xfId="26591" xr:uid="{00000000-0005-0000-0000-0000F2620000}"/>
    <cellStyle name="ErrRpt-DataEntryCells 2 2 3 2 2" xfId="40906" xr:uid="{00000000-0005-0000-0000-0000F3620000}"/>
    <cellStyle name="ErrRpt-DataEntryCells 2 2 3 3" xfId="33769" xr:uid="{00000000-0005-0000-0000-0000F4620000}"/>
    <cellStyle name="ErrRpt-DataEntryCells 2 2 4" xfId="20735" xr:uid="{00000000-0005-0000-0000-0000F5620000}"/>
    <cellStyle name="ErrRpt-DataEntryCells 2 2 4 2" xfId="27872" xr:uid="{00000000-0005-0000-0000-0000F6620000}"/>
    <cellStyle name="ErrRpt-DataEntryCells 2 2 4 2 2" xfId="42187" xr:uid="{00000000-0005-0000-0000-0000F7620000}"/>
    <cellStyle name="ErrRpt-DataEntryCells 2 2 4 3" xfId="35050" xr:uid="{00000000-0005-0000-0000-0000F8620000}"/>
    <cellStyle name="ErrRpt-DataEntryCells 2 3" xfId="13423" xr:uid="{00000000-0005-0000-0000-0000F9620000}"/>
    <cellStyle name="ErrRpt-DataEntryCells 2 3 2" xfId="15792" xr:uid="{00000000-0005-0000-0000-0000FA620000}"/>
    <cellStyle name="ErrRpt-DataEntryCells 2 3 2 2" xfId="22951" xr:uid="{00000000-0005-0000-0000-0000FB620000}"/>
    <cellStyle name="ErrRpt-DataEntryCells 2 3 2 2 2" xfId="37266" xr:uid="{00000000-0005-0000-0000-0000FC620000}"/>
    <cellStyle name="ErrRpt-DataEntryCells 2 3 2 3" xfId="30107" xr:uid="{00000000-0005-0000-0000-0000FD620000}"/>
    <cellStyle name="ErrRpt-DataEntryCells 2 3 3" xfId="18146" xr:uid="{00000000-0005-0000-0000-0000FE620000}"/>
    <cellStyle name="ErrRpt-DataEntryCells 2 3 3 2" xfId="25283" xr:uid="{00000000-0005-0000-0000-0000FF620000}"/>
    <cellStyle name="ErrRpt-DataEntryCells 2 3 3 2 2" xfId="39598" xr:uid="{00000000-0005-0000-0000-000000630000}"/>
    <cellStyle name="ErrRpt-DataEntryCells 2 3 3 3" xfId="32461" xr:uid="{00000000-0005-0000-0000-000001630000}"/>
    <cellStyle name="ErrRpt-DataEntryCells 2 3 4" xfId="19850" xr:uid="{00000000-0005-0000-0000-000002630000}"/>
    <cellStyle name="ErrRpt-DataEntryCells 2 3 4 2" xfId="26987" xr:uid="{00000000-0005-0000-0000-000003630000}"/>
    <cellStyle name="ErrRpt-DataEntryCells 2 3 4 2 2" xfId="41302" xr:uid="{00000000-0005-0000-0000-000004630000}"/>
    <cellStyle name="ErrRpt-DataEntryCells 2 3 4 3" xfId="34165" xr:uid="{00000000-0005-0000-0000-000005630000}"/>
    <cellStyle name="ErrRpt-DataEntryCells 2 3 5" xfId="21065" xr:uid="{00000000-0005-0000-0000-000006630000}"/>
    <cellStyle name="ErrRpt-DataEntryCells 2 3 5 2" xfId="35380" xr:uid="{00000000-0005-0000-0000-000007630000}"/>
    <cellStyle name="ErrRpt-DataEntryCells 2 3 6" xfId="28202" xr:uid="{00000000-0005-0000-0000-000008630000}"/>
    <cellStyle name="ErrRpt-DataEntryCells 2 4" xfId="19752" xr:uid="{00000000-0005-0000-0000-000009630000}"/>
    <cellStyle name="ErrRpt-DataEntryCells 2 4 2" xfId="26889" xr:uid="{00000000-0005-0000-0000-00000A630000}"/>
    <cellStyle name="ErrRpt-DataEntryCells 2 4 2 2" xfId="41204" xr:uid="{00000000-0005-0000-0000-00000B630000}"/>
    <cellStyle name="ErrRpt-DataEntryCells 2 4 3" xfId="34067" xr:uid="{00000000-0005-0000-0000-00000C630000}"/>
    <cellStyle name="ErrRpt-GreyBackground" xfId="7589" xr:uid="{00000000-0005-0000-0000-00000D630000}"/>
    <cellStyle name="Euro" xfId="1385" xr:uid="{00000000-0005-0000-0000-00000E630000}"/>
    <cellStyle name="Euro 10" xfId="1386" xr:uid="{00000000-0005-0000-0000-00000F630000}"/>
    <cellStyle name="Euro 10 2" xfId="1387" xr:uid="{00000000-0005-0000-0000-000010630000}"/>
    <cellStyle name="Euro 10 2 2" xfId="1388" xr:uid="{00000000-0005-0000-0000-000011630000}"/>
    <cellStyle name="Euro 10 2 3" xfId="1389" xr:uid="{00000000-0005-0000-0000-000012630000}"/>
    <cellStyle name="Euro 10 2 3 2" xfId="3468" xr:uid="{00000000-0005-0000-0000-000013630000}"/>
    <cellStyle name="Euro 10 2 3 2 2" xfId="11791" xr:uid="{00000000-0005-0000-0000-000014630000}"/>
    <cellStyle name="Euro 10 2 3 2 3" xfId="11330" xr:uid="{00000000-0005-0000-0000-000015630000}"/>
    <cellStyle name="Euro 10 2 4" xfId="3469" xr:uid="{00000000-0005-0000-0000-000016630000}"/>
    <cellStyle name="Euro 10 2 5" xfId="3467" xr:uid="{00000000-0005-0000-0000-000017630000}"/>
    <cellStyle name="Euro 10 3" xfId="1390" xr:uid="{00000000-0005-0000-0000-000018630000}"/>
    <cellStyle name="Euro 10 4" xfId="1391" xr:uid="{00000000-0005-0000-0000-000019630000}"/>
    <cellStyle name="Euro 10 4 2" xfId="3470" xr:uid="{00000000-0005-0000-0000-00001A630000}"/>
    <cellStyle name="Euro 10 4 2 2" xfId="11792" xr:uid="{00000000-0005-0000-0000-00001B630000}"/>
    <cellStyle name="Euro 10 4 2 3" xfId="11315" xr:uid="{00000000-0005-0000-0000-00001C630000}"/>
    <cellStyle name="Euro 10 5" xfId="3471" xr:uid="{00000000-0005-0000-0000-00001D630000}"/>
    <cellStyle name="Euro 10 6" xfId="3466" xr:uid="{00000000-0005-0000-0000-00001E630000}"/>
    <cellStyle name="Euro 11" xfId="1392" xr:uid="{00000000-0005-0000-0000-00001F630000}"/>
    <cellStyle name="Euro 11 2" xfId="1393" xr:uid="{00000000-0005-0000-0000-000020630000}"/>
    <cellStyle name="Euro 11 2 2" xfId="1394" xr:uid="{00000000-0005-0000-0000-000021630000}"/>
    <cellStyle name="Euro 11 2 3" xfId="1395" xr:uid="{00000000-0005-0000-0000-000022630000}"/>
    <cellStyle name="Euro 11 2 3 2" xfId="3474" xr:uid="{00000000-0005-0000-0000-000023630000}"/>
    <cellStyle name="Euro 11 2 3 2 2" xfId="11793" xr:uid="{00000000-0005-0000-0000-000024630000}"/>
    <cellStyle name="Euro 11 2 3 2 3" xfId="11331" xr:uid="{00000000-0005-0000-0000-000025630000}"/>
    <cellStyle name="Euro 11 2 4" xfId="3475" xr:uid="{00000000-0005-0000-0000-000026630000}"/>
    <cellStyle name="Euro 11 2 5" xfId="3473" xr:uid="{00000000-0005-0000-0000-000027630000}"/>
    <cellStyle name="Euro 11 3" xfId="1396" xr:uid="{00000000-0005-0000-0000-000028630000}"/>
    <cellStyle name="Euro 11 4" xfId="1397" xr:uid="{00000000-0005-0000-0000-000029630000}"/>
    <cellStyle name="Euro 11 4 2" xfId="3476" xr:uid="{00000000-0005-0000-0000-00002A630000}"/>
    <cellStyle name="Euro 11 4 2 2" xfId="11794" xr:uid="{00000000-0005-0000-0000-00002B630000}"/>
    <cellStyle name="Euro 11 4 2 3" xfId="11332" xr:uid="{00000000-0005-0000-0000-00002C630000}"/>
    <cellStyle name="Euro 11 5" xfId="3477" xr:uid="{00000000-0005-0000-0000-00002D630000}"/>
    <cellStyle name="Euro 11 6" xfId="3472" xr:uid="{00000000-0005-0000-0000-00002E630000}"/>
    <cellStyle name="Euro 12" xfId="1398" xr:uid="{00000000-0005-0000-0000-00002F630000}"/>
    <cellStyle name="Euro 12 2" xfId="1399" xr:uid="{00000000-0005-0000-0000-000030630000}"/>
    <cellStyle name="Euro 12 2 2" xfId="1400" xr:uid="{00000000-0005-0000-0000-000031630000}"/>
    <cellStyle name="Euro 12 2 3" xfId="1401" xr:uid="{00000000-0005-0000-0000-000032630000}"/>
    <cellStyle name="Euro 12 2 3 2" xfId="3480" xr:uid="{00000000-0005-0000-0000-000033630000}"/>
    <cellStyle name="Euro 12 2 3 2 2" xfId="11795" xr:uid="{00000000-0005-0000-0000-000034630000}"/>
    <cellStyle name="Euro 12 2 3 2 3" xfId="11333" xr:uid="{00000000-0005-0000-0000-000035630000}"/>
    <cellStyle name="Euro 12 2 4" xfId="3481" xr:uid="{00000000-0005-0000-0000-000036630000}"/>
    <cellStyle name="Euro 12 2 5" xfId="3479" xr:uid="{00000000-0005-0000-0000-000037630000}"/>
    <cellStyle name="Euro 12 3" xfId="1402" xr:uid="{00000000-0005-0000-0000-000038630000}"/>
    <cellStyle name="Euro 12 4" xfId="1403" xr:uid="{00000000-0005-0000-0000-000039630000}"/>
    <cellStyle name="Euro 12 4 2" xfId="3482" xr:uid="{00000000-0005-0000-0000-00003A630000}"/>
    <cellStyle name="Euro 12 4 2 2" xfId="11796" xr:uid="{00000000-0005-0000-0000-00003B630000}"/>
    <cellStyle name="Euro 12 4 2 3" xfId="11334" xr:uid="{00000000-0005-0000-0000-00003C630000}"/>
    <cellStyle name="Euro 12 5" xfId="3483" xr:uid="{00000000-0005-0000-0000-00003D630000}"/>
    <cellStyle name="Euro 12 6" xfId="3478" xr:uid="{00000000-0005-0000-0000-00003E630000}"/>
    <cellStyle name="Euro 13" xfId="1404" xr:uid="{00000000-0005-0000-0000-00003F630000}"/>
    <cellStyle name="Euro 13 2" xfId="1405" xr:uid="{00000000-0005-0000-0000-000040630000}"/>
    <cellStyle name="Euro 13 2 2" xfId="1406" xr:uid="{00000000-0005-0000-0000-000041630000}"/>
    <cellStyle name="Euro 13 2 3" xfId="1407" xr:uid="{00000000-0005-0000-0000-000042630000}"/>
    <cellStyle name="Euro 13 2 3 2" xfId="3486" xr:uid="{00000000-0005-0000-0000-000043630000}"/>
    <cellStyle name="Euro 13 2 3 2 2" xfId="11797" xr:uid="{00000000-0005-0000-0000-000044630000}"/>
    <cellStyle name="Euro 13 2 3 2 3" xfId="11335" xr:uid="{00000000-0005-0000-0000-000045630000}"/>
    <cellStyle name="Euro 13 2 4" xfId="3487" xr:uid="{00000000-0005-0000-0000-000046630000}"/>
    <cellStyle name="Euro 13 2 5" xfId="3485" xr:uid="{00000000-0005-0000-0000-000047630000}"/>
    <cellStyle name="Euro 13 3" xfId="1408" xr:uid="{00000000-0005-0000-0000-000048630000}"/>
    <cellStyle name="Euro 13 4" xfId="1409" xr:uid="{00000000-0005-0000-0000-000049630000}"/>
    <cellStyle name="Euro 13 4 2" xfId="3488" xr:uid="{00000000-0005-0000-0000-00004A630000}"/>
    <cellStyle name="Euro 13 4 2 2" xfId="11798" xr:uid="{00000000-0005-0000-0000-00004B630000}"/>
    <cellStyle name="Euro 13 4 2 3" xfId="11336" xr:uid="{00000000-0005-0000-0000-00004C630000}"/>
    <cellStyle name="Euro 13 5" xfId="3489" xr:uid="{00000000-0005-0000-0000-00004D630000}"/>
    <cellStyle name="Euro 13 6" xfId="3484" xr:uid="{00000000-0005-0000-0000-00004E630000}"/>
    <cellStyle name="Euro 14" xfId="1410" xr:uid="{00000000-0005-0000-0000-00004F630000}"/>
    <cellStyle name="Euro 14 2" xfId="1411" xr:uid="{00000000-0005-0000-0000-000050630000}"/>
    <cellStyle name="Euro 14 3" xfId="1412" xr:uid="{00000000-0005-0000-0000-000051630000}"/>
    <cellStyle name="Euro 14 3 2" xfId="3491" xr:uid="{00000000-0005-0000-0000-000052630000}"/>
    <cellStyle name="Euro 14 3 2 2" xfId="11799" xr:uid="{00000000-0005-0000-0000-000053630000}"/>
    <cellStyle name="Euro 14 3 2 3" xfId="11464" xr:uid="{00000000-0005-0000-0000-000054630000}"/>
    <cellStyle name="Euro 14 4" xfId="3492" xr:uid="{00000000-0005-0000-0000-000055630000}"/>
    <cellStyle name="Euro 14 5" xfId="3490" xr:uid="{00000000-0005-0000-0000-000056630000}"/>
    <cellStyle name="Euro 15" xfId="1413" xr:uid="{00000000-0005-0000-0000-000057630000}"/>
    <cellStyle name="Euro 15 2" xfId="1414" xr:uid="{00000000-0005-0000-0000-000058630000}"/>
    <cellStyle name="Euro 15 3" xfId="1415" xr:uid="{00000000-0005-0000-0000-000059630000}"/>
    <cellStyle name="Euro 15 3 2" xfId="3494" xr:uid="{00000000-0005-0000-0000-00005A630000}"/>
    <cellStyle name="Euro 15 3 2 2" xfId="11800" xr:uid="{00000000-0005-0000-0000-00005B630000}"/>
    <cellStyle name="Euro 15 3 2 3" xfId="11337" xr:uid="{00000000-0005-0000-0000-00005C630000}"/>
    <cellStyle name="Euro 15 4" xfId="3495" xr:uid="{00000000-0005-0000-0000-00005D630000}"/>
    <cellStyle name="Euro 15 5" xfId="3493" xr:uid="{00000000-0005-0000-0000-00005E630000}"/>
    <cellStyle name="Euro 16" xfId="1416" xr:uid="{00000000-0005-0000-0000-00005F630000}"/>
    <cellStyle name="Euro 16 2" xfId="1417" xr:uid="{00000000-0005-0000-0000-000060630000}"/>
    <cellStyle name="Euro 16 3" xfId="1418" xr:uid="{00000000-0005-0000-0000-000061630000}"/>
    <cellStyle name="Euro 16 3 2" xfId="3497" xr:uid="{00000000-0005-0000-0000-000062630000}"/>
    <cellStyle name="Euro 16 3 2 2" xfId="11801" xr:uid="{00000000-0005-0000-0000-000063630000}"/>
    <cellStyle name="Euro 16 3 2 3" xfId="11338" xr:uid="{00000000-0005-0000-0000-000064630000}"/>
    <cellStyle name="Euro 16 4" xfId="3498" xr:uid="{00000000-0005-0000-0000-000065630000}"/>
    <cellStyle name="Euro 16 5" xfId="3496" xr:uid="{00000000-0005-0000-0000-000066630000}"/>
    <cellStyle name="Euro 17" xfId="1419" xr:uid="{00000000-0005-0000-0000-000067630000}"/>
    <cellStyle name="Euro 17 2" xfId="1420" xr:uid="{00000000-0005-0000-0000-000068630000}"/>
    <cellStyle name="Euro 17 3" xfId="1421" xr:uid="{00000000-0005-0000-0000-000069630000}"/>
    <cellStyle name="Euro 17 3 2" xfId="3500" xr:uid="{00000000-0005-0000-0000-00006A630000}"/>
    <cellStyle name="Euro 17 3 2 2" xfId="11802" xr:uid="{00000000-0005-0000-0000-00006B630000}"/>
    <cellStyle name="Euro 17 3 2 3" xfId="11339" xr:uid="{00000000-0005-0000-0000-00006C630000}"/>
    <cellStyle name="Euro 17 4" xfId="3501" xr:uid="{00000000-0005-0000-0000-00006D630000}"/>
    <cellStyle name="Euro 17 5" xfId="3499" xr:uid="{00000000-0005-0000-0000-00006E630000}"/>
    <cellStyle name="Euro 18" xfId="1422" xr:uid="{00000000-0005-0000-0000-00006F630000}"/>
    <cellStyle name="Euro 18 2" xfId="1423" xr:uid="{00000000-0005-0000-0000-000070630000}"/>
    <cellStyle name="Euro 18 3" xfId="1424" xr:uid="{00000000-0005-0000-0000-000071630000}"/>
    <cellStyle name="Euro 18 3 2" xfId="3503" xr:uid="{00000000-0005-0000-0000-000072630000}"/>
    <cellStyle name="Euro 18 3 2 2" xfId="11803" xr:uid="{00000000-0005-0000-0000-000073630000}"/>
    <cellStyle name="Euro 18 3 2 3" xfId="11340" xr:uid="{00000000-0005-0000-0000-000074630000}"/>
    <cellStyle name="Euro 18 4" xfId="3504" xr:uid="{00000000-0005-0000-0000-000075630000}"/>
    <cellStyle name="Euro 18 5" xfId="3502" xr:uid="{00000000-0005-0000-0000-000076630000}"/>
    <cellStyle name="Euro 19" xfId="1425" xr:uid="{00000000-0005-0000-0000-000077630000}"/>
    <cellStyle name="Euro 19 2" xfId="1426" xr:uid="{00000000-0005-0000-0000-000078630000}"/>
    <cellStyle name="Euro 19 3" xfId="1427" xr:uid="{00000000-0005-0000-0000-000079630000}"/>
    <cellStyle name="Euro 19 3 2" xfId="3506" xr:uid="{00000000-0005-0000-0000-00007A630000}"/>
    <cellStyle name="Euro 19 3 2 2" xfId="11804" xr:uid="{00000000-0005-0000-0000-00007B630000}"/>
    <cellStyle name="Euro 19 3 2 3" xfId="11341" xr:uid="{00000000-0005-0000-0000-00007C630000}"/>
    <cellStyle name="Euro 19 4" xfId="3507" xr:uid="{00000000-0005-0000-0000-00007D630000}"/>
    <cellStyle name="Euro 19 5" xfId="3505" xr:uid="{00000000-0005-0000-0000-00007E630000}"/>
    <cellStyle name="Euro 2" xfId="1428" xr:uid="{00000000-0005-0000-0000-00007F630000}"/>
    <cellStyle name="Euro 2 2" xfId="1429" xr:uid="{00000000-0005-0000-0000-000080630000}"/>
    <cellStyle name="Euro 2 2 2" xfId="1430" xr:uid="{00000000-0005-0000-0000-000081630000}"/>
    <cellStyle name="Euro 2 2 2 2" xfId="3508" xr:uid="{00000000-0005-0000-0000-000082630000}"/>
    <cellStyle name="Euro 2 2 2 2 2" xfId="7592" xr:uid="{00000000-0005-0000-0000-000083630000}"/>
    <cellStyle name="Euro 2 2 2 3" xfId="7593" xr:uid="{00000000-0005-0000-0000-000084630000}"/>
    <cellStyle name="Euro 2 2 2 4" xfId="7591" xr:uid="{00000000-0005-0000-0000-000085630000}"/>
    <cellStyle name="Euro 2 2 2 5" xfId="11590" xr:uid="{00000000-0005-0000-0000-000086630000}"/>
    <cellStyle name="Euro 2 2 3" xfId="7594" xr:uid="{00000000-0005-0000-0000-000087630000}"/>
    <cellStyle name="Euro 2 2 4" xfId="7595" xr:uid="{00000000-0005-0000-0000-000088630000}"/>
    <cellStyle name="Euro 2 2 5" xfId="7590" xr:uid="{00000000-0005-0000-0000-000089630000}"/>
    <cellStyle name="Euro 2 2 6" xfId="3133" xr:uid="{00000000-0005-0000-0000-00008A630000}"/>
    <cellStyle name="Euro 2 3" xfId="1431" xr:uid="{00000000-0005-0000-0000-00008B630000}"/>
    <cellStyle name="Euro 2 3 2" xfId="3509" xr:uid="{00000000-0005-0000-0000-00008C630000}"/>
    <cellStyle name="Euro 2 3 2 2" xfId="7597" xr:uid="{00000000-0005-0000-0000-00008D630000}"/>
    <cellStyle name="Euro 2 3 2 3" xfId="11805" xr:uid="{00000000-0005-0000-0000-00008E630000}"/>
    <cellStyle name="Euro 2 3 2 4" xfId="11342" xr:uid="{00000000-0005-0000-0000-00008F630000}"/>
    <cellStyle name="Euro 2 3 3" xfId="7598" xr:uid="{00000000-0005-0000-0000-000090630000}"/>
    <cellStyle name="Euro 2 3 4" xfId="7596" xr:uid="{00000000-0005-0000-0000-000091630000}"/>
    <cellStyle name="Euro 2 4" xfId="3510" xr:uid="{00000000-0005-0000-0000-000092630000}"/>
    <cellStyle name="Euro 2 4 2" xfId="7600" xr:uid="{00000000-0005-0000-0000-000093630000}"/>
    <cellStyle name="Euro 2 4 3" xfId="7599" xr:uid="{00000000-0005-0000-0000-000094630000}"/>
    <cellStyle name="Euro 2 5" xfId="7601" xr:uid="{00000000-0005-0000-0000-000095630000}"/>
    <cellStyle name="Euro 2 6" xfId="3132" xr:uid="{00000000-0005-0000-0000-000096630000}"/>
    <cellStyle name="Euro 2 7" xfId="11589" xr:uid="{00000000-0005-0000-0000-000097630000}"/>
    <cellStyle name="Euro 20" xfId="1432" xr:uid="{00000000-0005-0000-0000-000098630000}"/>
    <cellStyle name="Euro 20 2" xfId="1433" xr:uid="{00000000-0005-0000-0000-000099630000}"/>
    <cellStyle name="Euro 20 2 2" xfId="1434" xr:uid="{00000000-0005-0000-0000-00009A630000}"/>
    <cellStyle name="Euro 20 2 3" xfId="1435" xr:uid="{00000000-0005-0000-0000-00009B630000}"/>
    <cellStyle name="Euro 20 2 3 2" xfId="3513" xr:uid="{00000000-0005-0000-0000-00009C630000}"/>
    <cellStyle name="Euro 20 2 3 2 2" xfId="11806" xr:uid="{00000000-0005-0000-0000-00009D630000}"/>
    <cellStyle name="Euro 20 2 3 2 3" xfId="11316" xr:uid="{00000000-0005-0000-0000-00009E630000}"/>
    <cellStyle name="Euro 20 2 4" xfId="3514" xr:uid="{00000000-0005-0000-0000-00009F630000}"/>
    <cellStyle name="Euro 20 2 5" xfId="3512" xr:uid="{00000000-0005-0000-0000-0000A0630000}"/>
    <cellStyle name="Euro 20 3" xfId="1436" xr:uid="{00000000-0005-0000-0000-0000A1630000}"/>
    <cellStyle name="Euro 20 4" xfId="1437" xr:uid="{00000000-0005-0000-0000-0000A2630000}"/>
    <cellStyle name="Euro 20 4 2" xfId="3515" xr:uid="{00000000-0005-0000-0000-0000A3630000}"/>
    <cellStyle name="Euro 20 4 2 2" xfId="11807" xr:uid="{00000000-0005-0000-0000-0000A4630000}"/>
    <cellStyle name="Euro 20 4 2 3" xfId="11317" xr:uid="{00000000-0005-0000-0000-0000A5630000}"/>
    <cellStyle name="Euro 20 5" xfId="3516" xr:uid="{00000000-0005-0000-0000-0000A6630000}"/>
    <cellStyle name="Euro 20 6" xfId="3511" xr:uid="{00000000-0005-0000-0000-0000A7630000}"/>
    <cellStyle name="Euro 21" xfId="1438" xr:uid="{00000000-0005-0000-0000-0000A8630000}"/>
    <cellStyle name="Euro 21 2" xfId="1439" xr:uid="{00000000-0005-0000-0000-0000A9630000}"/>
    <cellStyle name="Euro 21 2 2" xfId="1440" xr:uid="{00000000-0005-0000-0000-0000AA630000}"/>
    <cellStyle name="Euro 21 2 3" xfId="1441" xr:uid="{00000000-0005-0000-0000-0000AB630000}"/>
    <cellStyle name="Euro 21 2 3 2" xfId="3519" xr:uid="{00000000-0005-0000-0000-0000AC630000}"/>
    <cellStyle name="Euro 21 2 3 2 2" xfId="11808" xr:uid="{00000000-0005-0000-0000-0000AD630000}"/>
    <cellStyle name="Euro 21 2 3 2 3" xfId="11318" xr:uid="{00000000-0005-0000-0000-0000AE630000}"/>
    <cellStyle name="Euro 21 2 4" xfId="3520" xr:uid="{00000000-0005-0000-0000-0000AF630000}"/>
    <cellStyle name="Euro 21 2 5" xfId="3518" xr:uid="{00000000-0005-0000-0000-0000B0630000}"/>
    <cellStyle name="Euro 21 3" xfId="1442" xr:uid="{00000000-0005-0000-0000-0000B1630000}"/>
    <cellStyle name="Euro 21 4" xfId="1443" xr:uid="{00000000-0005-0000-0000-0000B2630000}"/>
    <cellStyle name="Euro 21 4 2" xfId="3521" xr:uid="{00000000-0005-0000-0000-0000B3630000}"/>
    <cellStyle name="Euro 21 4 2 2" xfId="11809" xr:uid="{00000000-0005-0000-0000-0000B4630000}"/>
    <cellStyle name="Euro 21 4 2 3" xfId="11343" xr:uid="{00000000-0005-0000-0000-0000B5630000}"/>
    <cellStyle name="Euro 21 5" xfId="3522" xr:uid="{00000000-0005-0000-0000-0000B6630000}"/>
    <cellStyle name="Euro 21 6" xfId="3517" xr:uid="{00000000-0005-0000-0000-0000B7630000}"/>
    <cellStyle name="Euro 22" xfId="1444" xr:uid="{00000000-0005-0000-0000-0000B8630000}"/>
    <cellStyle name="Euro 22 2" xfId="1445" xr:uid="{00000000-0005-0000-0000-0000B9630000}"/>
    <cellStyle name="Euro 22 2 2" xfId="1446" xr:uid="{00000000-0005-0000-0000-0000BA630000}"/>
    <cellStyle name="Euro 22 2 3" xfId="1447" xr:uid="{00000000-0005-0000-0000-0000BB630000}"/>
    <cellStyle name="Euro 22 2 3 2" xfId="3525" xr:uid="{00000000-0005-0000-0000-0000BC630000}"/>
    <cellStyle name="Euro 22 2 3 2 2" xfId="11810" xr:uid="{00000000-0005-0000-0000-0000BD630000}"/>
    <cellStyle name="Euro 22 2 3 2 3" xfId="11344" xr:uid="{00000000-0005-0000-0000-0000BE630000}"/>
    <cellStyle name="Euro 22 2 4" xfId="3526" xr:uid="{00000000-0005-0000-0000-0000BF630000}"/>
    <cellStyle name="Euro 22 2 5" xfId="3524" xr:uid="{00000000-0005-0000-0000-0000C0630000}"/>
    <cellStyle name="Euro 22 3" xfId="1448" xr:uid="{00000000-0005-0000-0000-0000C1630000}"/>
    <cellStyle name="Euro 22 4" xfId="1449" xr:uid="{00000000-0005-0000-0000-0000C2630000}"/>
    <cellStyle name="Euro 22 4 2" xfId="3527" xr:uid="{00000000-0005-0000-0000-0000C3630000}"/>
    <cellStyle name="Euro 22 4 2 2" xfId="11811" xr:uid="{00000000-0005-0000-0000-0000C4630000}"/>
    <cellStyle name="Euro 22 4 2 3" xfId="11320" xr:uid="{00000000-0005-0000-0000-0000C5630000}"/>
    <cellStyle name="Euro 22 5" xfId="3528" xr:uid="{00000000-0005-0000-0000-0000C6630000}"/>
    <cellStyle name="Euro 22 6" xfId="3523" xr:uid="{00000000-0005-0000-0000-0000C7630000}"/>
    <cellStyle name="Euro 23" xfId="1450" xr:uid="{00000000-0005-0000-0000-0000C8630000}"/>
    <cellStyle name="Euro 23 2" xfId="1451" xr:uid="{00000000-0005-0000-0000-0000C9630000}"/>
    <cellStyle name="Euro 23 2 2" xfId="1452" xr:uid="{00000000-0005-0000-0000-0000CA630000}"/>
    <cellStyle name="Euro 23 2 3" xfId="1453" xr:uid="{00000000-0005-0000-0000-0000CB630000}"/>
    <cellStyle name="Euro 23 2 3 2" xfId="3531" xr:uid="{00000000-0005-0000-0000-0000CC630000}"/>
    <cellStyle name="Euro 23 2 3 2 2" xfId="11812" xr:uid="{00000000-0005-0000-0000-0000CD630000}"/>
    <cellStyle name="Euro 23 2 3 2 3" xfId="11345" xr:uid="{00000000-0005-0000-0000-0000CE630000}"/>
    <cellStyle name="Euro 23 2 4" xfId="3532" xr:uid="{00000000-0005-0000-0000-0000CF630000}"/>
    <cellStyle name="Euro 23 2 5" xfId="3530" xr:uid="{00000000-0005-0000-0000-0000D0630000}"/>
    <cellStyle name="Euro 23 3" xfId="1454" xr:uid="{00000000-0005-0000-0000-0000D1630000}"/>
    <cellStyle name="Euro 23 4" xfId="1455" xr:uid="{00000000-0005-0000-0000-0000D2630000}"/>
    <cellStyle name="Euro 23 4 2" xfId="3533" xr:uid="{00000000-0005-0000-0000-0000D3630000}"/>
    <cellStyle name="Euro 23 4 2 2" xfId="11813" xr:uid="{00000000-0005-0000-0000-0000D4630000}"/>
    <cellStyle name="Euro 23 4 2 3" xfId="11346" xr:uid="{00000000-0005-0000-0000-0000D5630000}"/>
    <cellStyle name="Euro 23 5" xfId="3534" xr:uid="{00000000-0005-0000-0000-0000D6630000}"/>
    <cellStyle name="Euro 23 6" xfId="3529" xr:uid="{00000000-0005-0000-0000-0000D7630000}"/>
    <cellStyle name="Euro 24" xfId="1456" xr:uid="{00000000-0005-0000-0000-0000D8630000}"/>
    <cellStyle name="Euro 24 2" xfId="1457" xr:uid="{00000000-0005-0000-0000-0000D9630000}"/>
    <cellStyle name="Euro 24 2 2" xfId="1458" xr:uid="{00000000-0005-0000-0000-0000DA630000}"/>
    <cellStyle name="Euro 24 2 3" xfId="1459" xr:uid="{00000000-0005-0000-0000-0000DB630000}"/>
    <cellStyle name="Euro 24 2 3 2" xfId="3537" xr:uid="{00000000-0005-0000-0000-0000DC630000}"/>
    <cellStyle name="Euro 24 2 3 2 2" xfId="11814" xr:uid="{00000000-0005-0000-0000-0000DD630000}"/>
    <cellStyle name="Euro 24 2 3 2 3" xfId="11319" xr:uid="{00000000-0005-0000-0000-0000DE630000}"/>
    <cellStyle name="Euro 24 2 4" xfId="3538" xr:uid="{00000000-0005-0000-0000-0000DF630000}"/>
    <cellStyle name="Euro 24 2 5" xfId="3536" xr:uid="{00000000-0005-0000-0000-0000E0630000}"/>
    <cellStyle name="Euro 24 3" xfId="1460" xr:uid="{00000000-0005-0000-0000-0000E1630000}"/>
    <cellStyle name="Euro 24 4" xfId="1461" xr:uid="{00000000-0005-0000-0000-0000E2630000}"/>
    <cellStyle name="Euro 24 4 2" xfId="3539" xr:uid="{00000000-0005-0000-0000-0000E3630000}"/>
    <cellStyle name="Euro 24 4 2 2" xfId="11815" xr:uid="{00000000-0005-0000-0000-0000E4630000}"/>
    <cellStyle name="Euro 24 4 2 3" xfId="11311" xr:uid="{00000000-0005-0000-0000-0000E5630000}"/>
    <cellStyle name="Euro 24 5" xfId="3540" xr:uid="{00000000-0005-0000-0000-0000E6630000}"/>
    <cellStyle name="Euro 24 6" xfId="3535" xr:uid="{00000000-0005-0000-0000-0000E7630000}"/>
    <cellStyle name="Euro 25" xfId="1462" xr:uid="{00000000-0005-0000-0000-0000E8630000}"/>
    <cellStyle name="Euro 25 2" xfId="1463" xr:uid="{00000000-0005-0000-0000-0000E9630000}"/>
    <cellStyle name="Euro 25 2 2" xfId="1464" xr:uid="{00000000-0005-0000-0000-0000EA630000}"/>
    <cellStyle name="Euro 25 2 3" xfId="1465" xr:uid="{00000000-0005-0000-0000-0000EB630000}"/>
    <cellStyle name="Euro 25 2 3 2" xfId="3543" xr:uid="{00000000-0005-0000-0000-0000EC630000}"/>
    <cellStyle name="Euro 25 2 3 2 2" xfId="11816" xr:uid="{00000000-0005-0000-0000-0000ED630000}"/>
    <cellStyle name="Euro 25 2 3 2 3" xfId="11347" xr:uid="{00000000-0005-0000-0000-0000EE630000}"/>
    <cellStyle name="Euro 25 2 4" xfId="3544" xr:uid="{00000000-0005-0000-0000-0000EF630000}"/>
    <cellStyle name="Euro 25 2 5" xfId="3542" xr:uid="{00000000-0005-0000-0000-0000F0630000}"/>
    <cellStyle name="Euro 25 3" xfId="1466" xr:uid="{00000000-0005-0000-0000-0000F1630000}"/>
    <cellStyle name="Euro 25 4" xfId="1467" xr:uid="{00000000-0005-0000-0000-0000F2630000}"/>
    <cellStyle name="Euro 25 4 2" xfId="3545" xr:uid="{00000000-0005-0000-0000-0000F3630000}"/>
    <cellStyle name="Euro 25 4 2 2" xfId="11817" xr:uid="{00000000-0005-0000-0000-0000F4630000}"/>
    <cellStyle name="Euro 25 4 2 3" xfId="11310" xr:uid="{00000000-0005-0000-0000-0000F5630000}"/>
    <cellStyle name="Euro 25 5" xfId="3546" xr:uid="{00000000-0005-0000-0000-0000F6630000}"/>
    <cellStyle name="Euro 25 6" xfId="3541" xr:uid="{00000000-0005-0000-0000-0000F7630000}"/>
    <cellStyle name="Euro 26" xfId="1468" xr:uid="{00000000-0005-0000-0000-0000F8630000}"/>
    <cellStyle name="Euro 26 2" xfId="1469" xr:uid="{00000000-0005-0000-0000-0000F9630000}"/>
    <cellStyle name="Euro 26 2 2" xfId="1470" xr:uid="{00000000-0005-0000-0000-0000FA630000}"/>
    <cellStyle name="Euro 26 2 3" xfId="1471" xr:uid="{00000000-0005-0000-0000-0000FB630000}"/>
    <cellStyle name="Euro 26 2 3 2" xfId="3549" xr:uid="{00000000-0005-0000-0000-0000FC630000}"/>
    <cellStyle name="Euro 26 2 3 2 2" xfId="11818" xr:uid="{00000000-0005-0000-0000-0000FD630000}"/>
    <cellStyle name="Euro 26 2 3 2 3" xfId="11312" xr:uid="{00000000-0005-0000-0000-0000FE630000}"/>
    <cellStyle name="Euro 26 2 4" xfId="3550" xr:uid="{00000000-0005-0000-0000-0000FF630000}"/>
    <cellStyle name="Euro 26 2 5" xfId="3548" xr:uid="{00000000-0005-0000-0000-000000640000}"/>
    <cellStyle name="Euro 26 3" xfId="1472" xr:uid="{00000000-0005-0000-0000-000001640000}"/>
    <cellStyle name="Euro 26 4" xfId="1473" xr:uid="{00000000-0005-0000-0000-000002640000}"/>
    <cellStyle name="Euro 26 4 2" xfId="3551" xr:uid="{00000000-0005-0000-0000-000003640000}"/>
    <cellStyle name="Euro 26 4 2 2" xfId="11819" xr:uid="{00000000-0005-0000-0000-000004640000}"/>
    <cellStyle name="Euro 26 4 2 3" xfId="11348" xr:uid="{00000000-0005-0000-0000-000005640000}"/>
    <cellStyle name="Euro 26 5" xfId="3552" xr:uid="{00000000-0005-0000-0000-000006640000}"/>
    <cellStyle name="Euro 26 6" xfId="3547" xr:uid="{00000000-0005-0000-0000-000007640000}"/>
    <cellStyle name="Euro 27" xfId="1474" xr:uid="{00000000-0005-0000-0000-000008640000}"/>
    <cellStyle name="Euro 27 2" xfId="1475" xr:uid="{00000000-0005-0000-0000-000009640000}"/>
    <cellStyle name="Euro 27 2 2" xfId="3554" xr:uid="{00000000-0005-0000-0000-00000A640000}"/>
    <cellStyle name="Euro 27 2 3" xfId="3555" xr:uid="{00000000-0005-0000-0000-00000B640000}"/>
    <cellStyle name="Euro 27 2 4" xfId="3553" xr:uid="{00000000-0005-0000-0000-00000C640000}"/>
    <cellStyle name="Euro 27 2 5" xfId="11591" xr:uid="{00000000-0005-0000-0000-00000D640000}"/>
    <cellStyle name="Euro 28" xfId="1476" xr:uid="{00000000-0005-0000-0000-00000E640000}"/>
    <cellStyle name="Euro 28 2" xfId="3556" xr:uid="{00000000-0005-0000-0000-00000F640000}"/>
    <cellStyle name="Euro 28 2 2" xfId="11820" xr:uid="{00000000-0005-0000-0000-000010640000}"/>
    <cellStyle name="Euro 28 2 3" xfId="11487" xr:uid="{00000000-0005-0000-0000-000011640000}"/>
    <cellStyle name="Euro 29" xfId="1477" xr:uid="{00000000-0005-0000-0000-000012640000}"/>
    <cellStyle name="Euro 29 2" xfId="3558" xr:uid="{00000000-0005-0000-0000-000013640000}"/>
    <cellStyle name="Euro 29 3" xfId="3557" xr:uid="{00000000-0005-0000-0000-000014640000}"/>
    <cellStyle name="Euro 29 4" xfId="7602" xr:uid="{00000000-0005-0000-0000-000015640000}"/>
    <cellStyle name="Euro 29 5" xfId="11592" xr:uid="{00000000-0005-0000-0000-000016640000}"/>
    <cellStyle name="Euro 3" xfId="1478" xr:uid="{00000000-0005-0000-0000-000017640000}"/>
    <cellStyle name="Euro 3 2" xfId="1479" xr:uid="{00000000-0005-0000-0000-000018640000}"/>
    <cellStyle name="Euro 3 2 2" xfId="7604" xr:uid="{00000000-0005-0000-0000-000019640000}"/>
    <cellStyle name="Euro 3 2 3" xfId="7605" xr:uid="{00000000-0005-0000-0000-00001A640000}"/>
    <cellStyle name="Euro 3 2 4" xfId="7603" xr:uid="{00000000-0005-0000-0000-00001B640000}"/>
    <cellStyle name="Euro 3 3" xfId="1480" xr:uid="{00000000-0005-0000-0000-00001C640000}"/>
    <cellStyle name="Euro 3 3 2" xfId="3560" xr:uid="{00000000-0005-0000-0000-00001D640000}"/>
    <cellStyle name="Euro 3 3 2 2" xfId="11821" xr:uid="{00000000-0005-0000-0000-00001E640000}"/>
    <cellStyle name="Euro 3 3 2 3" xfId="11349" xr:uid="{00000000-0005-0000-0000-00001F640000}"/>
    <cellStyle name="Euro 3 4" xfId="3561" xr:uid="{00000000-0005-0000-0000-000020640000}"/>
    <cellStyle name="Euro 3 4 2" xfId="7606" xr:uid="{00000000-0005-0000-0000-000021640000}"/>
    <cellStyle name="Euro 3 5" xfId="3559" xr:uid="{00000000-0005-0000-0000-000022640000}"/>
    <cellStyle name="Euro 3 5 2" xfId="7607" xr:uid="{00000000-0005-0000-0000-000023640000}"/>
    <cellStyle name="Euro 30" xfId="3131" xr:uid="{00000000-0005-0000-0000-000024640000}"/>
    <cellStyle name="Euro 31" xfId="3083" xr:uid="{00000000-0005-0000-0000-000025640000}"/>
    <cellStyle name="Euro 32" xfId="11588" xr:uid="{00000000-0005-0000-0000-000026640000}"/>
    <cellStyle name="Euro 4" xfId="1481" xr:uid="{00000000-0005-0000-0000-000027640000}"/>
    <cellStyle name="Euro 4 2" xfId="1482" xr:uid="{00000000-0005-0000-0000-000028640000}"/>
    <cellStyle name="Euro 4 3" xfId="1483" xr:uid="{00000000-0005-0000-0000-000029640000}"/>
    <cellStyle name="Euro 4 3 2" xfId="3563" xr:uid="{00000000-0005-0000-0000-00002A640000}"/>
    <cellStyle name="Euro 4 3 2 2" xfId="11822" xr:uid="{00000000-0005-0000-0000-00002B640000}"/>
    <cellStyle name="Euro 4 3 2 3" xfId="11321" xr:uid="{00000000-0005-0000-0000-00002C640000}"/>
    <cellStyle name="Euro 4 4" xfId="3564" xr:uid="{00000000-0005-0000-0000-00002D640000}"/>
    <cellStyle name="Euro 4 4 2" xfId="7608" xr:uid="{00000000-0005-0000-0000-00002E640000}"/>
    <cellStyle name="Euro 4 5" xfId="3562" xr:uid="{00000000-0005-0000-0000-00002F640000}"/>
    <cellStyle name="Euro 5" xfId="1484" xr:uid="{00000000-0005-0000-0000-000030640000}"/>
    <cellStyle name="Euro 5 2" xfId="1485" xr:uid="{00000000-0005-0000-0000-000031640000}"/>
    <cellStyle name="Euro 5 2 2" xfId="1486" xr:uid="{00000000-0005-0000-0000-000032640000}"/>
    <cellStyle name="Euro 5 2 3" xfId="1487" xr:uid="{00000000-0005-0000-0000-000033640000}"/>
    <cellStyle name="Euro 5 2 3 2" xfId="3567" xr:uid="{00000000-0005-0000-0000-000034640000}"/>
    <cellStyle name="Euro 5 2 3 2 2" xfId="11823" xr:uid="{00000000-0005-0000-0000-000035640000}"/>
    <cellStyle name="Euro 5 2 3 2 3" xfId="11322" xr:uid="{00000000-0005-0000-0000-000036640000}"/>
    <cellStyle name="Euro 5 2 4" xfId="3568" xr:uid="{00000000-0005-0000-0000-000037640000}"/>
    <cellStyle name="Euro 5 2 5" xfId="3566" xr:uid="{00000000-0005-0000-0000-000038640000}"/>
    <cellStyle name="Euro 5 3" xfId="1488" xr:uid="{00000000-0005-0000-0000-000039640000}"/>
    <cellStyle name="Euro 5 4" xfId="1489" xr:uid="{00000000-0005-0000-0000-00003A640000}"/>
    <cellStyle name="Euro 5 4 2" xfId="3569" xr:uid="{00000000-0005-0000-0000-00003B640000}"/>
    <cellStyle name="Euro 5 4 2 2" xfId="11824" xr:uid="{00000000-0005-0000-0000-00003C640000}"/>
    <cellStyle name="Euro 5 4 2 3" xfId="11350" xr:uid="{00000000-0005-0000-0000-00003D640000}"/>
    <cellStyle name="Euro 5 5" xfId="3570" xr:uid="{00000000-0005-0000-0000-00003E640000}"/>
    <cellStyle name="Euro 5 6" xfId="3565" xr:uid="{00000000-0005-0000-0000-00003F640000}"/>
    <cellStyle name="Euro 6" xfId="1490" xr:uid="{00000000-0005-0000-0000-000040640000}"/>
    <cellStyle name="Euro 6 2" xfId="1491" xr:uid="{00000000-0005-0000-0000-000041640000}"/>
    <cellStyle name="Euro 6 2 2" xfId="1492" xr:uid="{00000000-0005-0000-0000-000042640000}"/>
    <cellStyle name="Euro 6 2 3" xfId="1493" xr:uid="{00000000-0005-0000-0000-000043640000}"/>
    <cellStyle name="Euro 6 2 3 2" xfId="3573" xr:uid="{00000000-0005-0000-0000-000044640000}"/>
    <cellStyle name="Euro 6 2 3 2 2" xfId="11825" xr:uid="{00000000-0005-0000-0000-000045640000}"/>
    <cellStyle name="Euro 6 2 3 2 3" xfId="11351" xr:uid="{00000000-0005-0000-0000-000046640000}"/>
    <cellStyle name="Euro 6 2 4" xfId="3574" xr:uid="{00000000-0005-0000-0000-000047640000}"/>
    <cellStyle name="Euro 6 2 5" xfId="3572" xr:uid="{00000000-0005-0000-0000-000048640000}"/>
    <cellStyle name="Euro 6 3" xfId="1494" xr:uid="{00000000-0005-0000-0000-000049640000}"/>
    <cellStyle name="Euro 6 4" xfId="1495" xr:uid="{00000000-0005-0000-0000-00004A640000}"/>
    <cellStyle name="Euro 6 4 2" xfId="3575" xr:uid="{00000000-0005-0000-0000-00004B640000}"/>
    <cellStyle name="Euro 6 4 2 2" xfId="11826" xr:uid="{00000000-0005-0000-0000-00004C640000}"/>
    <cellStyle name="Euro 6 4 2 3" xfId="11313" xr:uid="{00000000-0005-0000-0000-00004D640000}"/>
    <cellStyle name="Euro 6 5" xfId="3576" xr:uid="{00000000-0005-0000-0000-00004E640000}"/>
    <cellStyle name="Euro 6 6" xfId="3571" xr:uid="{00000000-0005-0000-0000-00004F640000}"/>
    <cellStyle name="Euro 7" xfId="1496" xr:uid="{00000000-0005-0000-0000-000050640000}"/>
    <cellStyle name="Euro 7 2" xfId="1497" xr:uid="{00000000-0005-0000-0000-000051640000}"/>
    <cellStyle name="Euro 7 3" xfId="1498" xr:uid="{00000000-0005-0000-0000-000052640000}"/>
    <cellStyle name="Euro 7 3 2" xfId="3578" xr:uid="{00000000-0005-0000-0000-000053640000}"/>
    <cellStyle name="Euro 7 3 2 2" xfId="11827" xr:uid="{00000000-0005-0000-0000-000054640000}"/>
    <cellStyle name="Euro 7 3 2 3" xfId="11327" xr:uid="{00000000-0005-0000-0000-000055640000}"/>
    <cellStyle name="Euro 7 4" xfId="3579" xr:uid="{00000000-0005-0000-0000-000056640000}"/>
    <cellStyle name="Euro 7 5" xfId="3577" xr:uid="{00000000-0005-0000-0000-000057640000}"/>
    <cellStyle name="Euro 8" xfId="1499" xr:uid="{00000000-0005-0000-0000-000058640000}"/>
    <cellStyle name="Euro 8 2" xfId="1500" xr:uid="{00000000-0005-0000-0000-000059640000}"/>
    <cellStyle name="Euro 8 2 2" xfId="1501" xr:uid="{00000000-0005-0000-0000-00005A640000}"/>
    <cellStyle name="Euro 8 2 3" xfId="1502" xr:uid="{00000000-0005-0000-0000-00005B640000}"/>
    <cellStyle name="Euro 8 2 3 2" xfId="3582" xr:uid="{00000000-0005-0000-0000-00005C640000}"/>
    <cellStyle name="Euro 8 2 3 2 2" xfId="11828" xr:uid="{00000000-0005-0000-0000-00005D640000}"/>
    <cellStyle name="Euro 8 2 3 2 3" xfId="11352" xr:uid="{00000000-0005-0000-0000-00005E640000}"/>
    <cellStyle name="Euro 8 2 4" xfId="3583" xr:uid="{00000000-0005-0000-0000-00005F640000}"/>
    <cellStyle name="Euro 8 2 5" xfId="3581" xr:uid="{00000000-0005-0000-0000-000060640000}"/>
    <cellStyle name="Euro 8 3" xfId="1503" xr:uid="{00000000-0005-0000-0000-000061640000}"/>
    <cellStyle name="Euro 8 4" xfId="1504" xr:uid="{00000000-0005-0000-0000-000062640000}"/>
    <cellStyle name="Euro 8 4 2" xfId="3584" xr:uid="{00000000-0005-0000-0000-000063640000}"/>
    <cellStyle name="Euro 8 4 2 2" xfId="11829" xr:uid="{00000000-0005-0000-0000-000064640000}"/>
    <cellStyle name="Euro 8 4 2 3" xfId="11314" xr:uid="{00000000-0005-0000-0000-000065640000}"/>
    <cellStyle name="Euro 8 5" xfId="3585" xr:uid="{00000000-0005-0000-0000-000066640000}"/>
    <cellStyle name="Euro 8 6" xfId="3580" xr:uid="{00000000-0005-0000-0000-000067640000}"/>
    <cellStyle name="Euro 9" xfId="1505" xr:uid="{00000000-0005-0000-0000-000068640000}"/>
    <cellStyle name="Euro 9 2" xfId="1506" xr:uid="{00000000-0005-0000-0000-000069640000}"/>
    <cellStyle name="Euro 9 2 2" xfId="1507" xr:uid="{00000000-0005-0000-0000-00006A640000}"/>
    <cellStyle name="Euro 9 2 3" xfId="1508" xr:uid="{00000000-0005-0000-0000-00006B640000}"/>
    <cellStyle name="Euro 9 2 3 2" xfId="3588" xr:uid="{00000000-0005-0000-0000-00006C640000}"/>
    <cellStyle name="Euro 9 2 3 2 2" xfId="11830" xr:uid="{00000000-0005-0000-0000-00006D640000}"/>
    <cellStyle name="Euro 9 2 3 2 3" xfId="11323" xr:uid="{00000000-0005-0000-0000-00006E640000}"/>
    <cellStyle name="Euro 9 2 4" xfId="3589" xr:uid="{00000000-0005-0000-0000-00006F640000}"/>
    <cellStyle name="Euro 9 2 5" xfId="3587" xr:uid="{00000000-0005-0000-0000-000070640000}"/>
    <cellStyle name="Euro 9 3" xfId="1509" xr:uid="{00000000-0005-0000-0000-000071640000}"/>
    <cellStyle name="Euro 9 4" xfId="1510" xr:uid="{00000000-0005-0000-0000-000072640000}"/>
    <cellStyle name="Euro 9 4 2" xfId="3590" xr:uid="{00000000-0005-0000-0000-000073640000}"/>
    <cellStyle name="Euro 9 4 2 2" xfId="11831" xr:uid="{00000000-0005-0000-0000-000074640000}"/>
    <cellStyle name="Euro 9 4 2 3" xfId="11328" xr:uid="{00000000-0005-0000-0000-000075640000}"/>
    <cellStyle name="Euro 9 5" xfId="3591" xr:uid="{00000000-0005-0000-0000-000076640000}"/>
    <cellStyle name="Euro 9 6" xfId="3586" xr:uid="{00000000-0005-0000-0000-000077640000}"/>
    <cellStyle name="Euro_BBE14 Tab. G2 VHS" xfId="3592" xr:uid="{00000000-0005-0000-0000-000078640000}"/>
    <cellStyle name="Explanatory Text 2" xfId="7610" xr:uid="{00000000-0005-0000-0000-000079640000}"/>
    <cellStyle name="Explanatory Text 3" xfId="42943" xr:uid="{00000000-0005-0000-0000-00007A640000}"/>
    <cellStyle name="Footnote" xfId="7611" xr:uid="{00000000-0005-0000-0000-00007B640000}"/>
    <cellStyle name="formula" xfId="1511" xr:uid="{00000000-0005-0000-0000-00007C640000}"/>
    <cellStyle name="formula 2" xfId="12599" xr:uid="{00000000-0005-0000-0000-00007D640000}"/>
    <cellStyle name="formula 2 2" xfId="14722" xr:uid="{00000000-0005-0000-0000-00007E640000}"/>
    <cellStyle name="formula 2 2 2" xfId="17085" xr:uid="{00000000-0005-0000-0000-00007F640000}"/>
    <cellStyle name="formula 2 2 2 2" xfId="24234" xr:uid="{00000000-0005-0000-0000-000080640000}"/>
    <cellStyle name="formula 2 2 2 2 2" xfId="38549" xr:uid="{00000000-0005-0000-0000-000081640000}"/>
    <cellStyle name="formula 2 2 2 3" xfId="31400" xr:uid="{00000000-0005-0000-0000-000082640000}"/>
    <cellStyle name="formula 2 2 3" xfId="19439" xr:uid="{00000000-0005-0000-0000-000083640000}"/>
    <cellStyle name="formula 2 2 3 2" xfId="26576" xr:uid="{00000000-0005-0000-0000-000084640000}"/>
    <cellStyle name="formula 2 2 3 2 2" xfId="40891" xr:uid="{00000000-0005-0000-0000-000085640000}"/>
    <cellStyle name="formula 2 2 3 3" xfId="33754" xr:uid="{00000000-0005-0000-0000-000086640000}"/>
    <cellStyle name="formula 2 2 4" xfId="20727" xr:uid="{00000000-0005-0000-0000-000087640000}"/>
    <cellStyle name="formula 2 2 4 2" xfId="27864" xr:uid="{00000000-0005-0000-0000-000088640000}"/>
    <cellStyle name="formula 2 2 4 2 2" xfId="42179" xr:uid="{00000000-0005-0000-0000-000089640000}"/>
    <cellStyle name="formula 2 2 4 3" xfId="35042" xr:uid="{00000000-0005-0000-0000-00008A640000}"/>
    <cellStyle name="formula 2 3" xfId="14042" xr:uid="{00000000-0005-0000-0000-00008B640000}"/>
    <cellStyle name="formula 2 3 2" xfId="16411" xr:uid="{00000000-0005-0000-0000-00008C640000}"/>
    <cellStyle name="formula 2 3 2 2" xfId="23570" xr:uid="{00000000-0005-0000-0000-00008D640000}"/>
    <cellStyle name="formula 2 3 2 2 2" xfId="37885" xr:uid="{00000000-0005-0000-0000-00008E640000}"/>
    <cellStyle name="formula 2 3 2 3" xfId="30726" xr:uid="{00000000-0005-0000-0000-00008F640000}"/>
    <cellStyle name="formula 2 3 3" xfId="18765" xr:uid="{00000000-0005-0000-0000-000090640000}"/>
    <cellStyle name="formula 2 3 3 2" xfId="25902" xr:uid="{00000000-0005-0000-0000-000091640000}"/>
    <cellStyle name="formula 2 3 3 2 2" xfId="40217" xr:uid="{00000000-0005-0000-0000-000092640000}"/>
    <cellStyle name="formula 2 3 3 3" xfId="33080" xr:uid="{00000000-0005-0000-0000-000093640000}"/>
    <cellStyle name="formula 2 3 4" xfId="20125" xr:uid="{00000000-0005-0000-0000-000094640000}"/>
    <cellStyle name="formula 2 3 4 2" xfId="27262" xr:uid="{00000000-0005-0000-0000-000095640000}"/>
    <cellStyle name="formula 2 3 4 2 2" xfId="41577" xr:uid="{00000000-0005-0000-0000-000096640000}"/>
    <cellStyle name="formula 2 3 4 3" xfId="34440" xr:uid="{00000000-0005-0000-0000-000097640000}"/>
    <cellStyle name="formula 2 3 5" xfId="21340" xr:uid="{00000000-0005-0000-0000-000098640000}"/>
    <cellStyle name="formula 2 3 5 2" xfId="35655" xr:uid="{00000000-0005-0000-0000-000099640000}"/>
    <cellStyle name="formula 2 3 6" xfId="28477" xr:uid="{00000000-0005-0000-0000-00009A640000}"/>
    <cellStyle name="formula 2 4" xfId="19737" xr:uid="{00000000-0005-0000-0000-00009B640000}"/>
    <cellStyle name="formula 2 4 2" xfId="26874" xr:uid="{00000000-0005-0000-0000-00009C640000}"/>
    <cellStyle name="formula 2 4 2 2" xfId="41189" xr:uid="{00000000-0005-0000-0000-00009D640000}"/>
    <cellStyle name="formula 2 4 3" xfId="34052" xr:uid="{00000000-0005-0000-0000-00009E640000}"/>
    <cellStyle name="gap" xfId="1512" xr:uid="{00000000-0005-0000-0000-00009F640000}"/>
    <cellStyle name="gap 2" xfId="3593" xr:uid="{00000000-0005-0000-0000-0000A0640000}"/>
    <cellStyle name="gap 2 2" xfId="3594" xr:uid="{00000000-0005-0000-0000-0000A1640000}"/>
    <cellStyle name="gap 2 2 2" xfId="7612" xr:uid="{00000000-0005-0000-0000-0000A2640000}"/>
    <cellStyle name="gap 2 2 2 2" xfId="7613" xr:uid="{00000000-0005-0000-0000-0000A3640000}"/>
    <cellStyle name="gap 2 2 3" xfId="7614" xr:uid="{00000000-0005-0000-0000-0000A4640000}"/>
    <cellStyle name="gap 2 2 4" xfId="7615" xr:uid="{00000000-0005-0000-0000-0000A5640000}"/>
    <cellStyle name="gap 2 3" xfId="7616" xr:uid="{00000000-0005-0000-0000-0000A6640000}"/>
    <cellStyle name="gap 3" xfId="3595" xr:uid="{00000000-0005-0000-0000-0000A7640000}"/>
    <cellStyle name="gap 3 2" xfId="7617" xr:uid="{00000000-0005-0000-0000-0000A8640000}"/>
    <cellStyle name="gap 3 3" xfId="7618" xr:uid="{00000000-0005-0000-0000-0000A9640000}"/>
    <cellStyle name="gap 4" xfId="7619" xr:uid="{00000000-0005-0000-0000-0000AA640000}"/>
    <cellStyle name="gap 5" xfId="7620" xr:uid="{00000000-0005-0000-0000-0000AB640000}"/>
    <cellStyle name="Good" xfId="295" xr:uid="{00000000-0005-0000-0000-0000AC640000}"/>
    <cellStyle name="Good 2" xfId="7621" xr:uid="{00000000-0005-0000-0000-0000AD640000}"/>
    <cellStyle name="Good 3" xfId="42934" xr:uid="{00000000-0005-0000-0000-0000AE640000}"/>
    <cellStyle name="GreyBackground" xfId="1513" xr:uid="{00000000-0005-0000-0000-0000AF640000}"/>
    <cellStyle name="GreyBackground 2" xfId="3596" xr:uid="{00000000-0005-0000-0000-0000B0640000}"/>
    <cellStyle name="Gut 2" xfId="264" xr:uid="{00000000-0005-0000-0000-0000B1640000}"/>
    <cellStyle name="Gut 2 2" xfId="1515" xr:uid="{00000000-0005-0000-0000-0000B2640000}"/>
    <cellStyle name="Gut 2 2 2" xfId="7623" xr:uid="{00000000-0005-0000-0000-0000B3640000}"/>
    <cellStyle name="Gut 2 2 2 2" xfId="11044" xr:uid="{00000000-0005-0000-0000-0000B4640000}"/>
    <cellStyle name="Gut 2 2 3" xfId="7622" xr:uid="{00000000-0005-0000-0000-0000B5640000}"/>
    <cellStyle name="Gut 2 2 4" xfId="42441" xr:uid="{00000000-0005-0000-0000-0000B6640000}"/>
    <cellStyle name="Gut 2 3" xfId="2958" xr:uid="{00000000-0005-0000-0000-0000B7640000}"/>
    <cellStyle name="Gut 2 3 2" xfId="8790" xr:uid="{00000000-0005-0000-0000-0000B8640000}"/>
    <cellStyle name="Gut 2 3 3" xfId="7624" xr:uid="{00000000-0005-0000-0000-0000B9640000}"/>
    <cellStyle name="Gut 2 3 4" xfId="11754" xr:uid="{00000000-0005-0000-0000-0000BA640000}"/>
    <cellStyle name="Gut 2 3 5" xfId="11420" xr:uid="{00000000-0005-0000-0000-0000BB640000}"/>
    <cellStyle name="Gut 2 4" xfId="2936" xr:uid="{00000000-0005-0000-0000-0000BC640000}"/>
    <cellStyle name="Gut 2 4 2" xfId="8772" xr:uid="{00000000-0005-0000-0000-0000BD640000}"/>
    <cellStyle name="Gut 2 4 3" xfId="7625" xr:uid="{00000000-0005-0000-0000-0000BE640000}"/>
    <cellStyle name="Gut 2 5" xfId="1514" xr:uid="{00000000-0005-0000-0000-0000BF640000}"/>
    <cellStyle name="Gut 2 5 2" xfId="7626" xr:uid="{00000000-0005-0000-0000-0000C0640000}"/>
    <cellStyle name="Gut 2 6" xfId="7627" xr:uid="{00000000-0005-0000-0000-0000C1640000}"/>
    <cellStyle name="Gut 3" xfId="1516" xr:uid="{00000000-0005-0000-0000-0000C2640000}"/>
    <cellStyle name="Gut 3 2" xfId="3597" xr:uid="{00000000-0005-0000-0000-0000C3640000}"/>
    <cellStyle name="Gut 3 2 2" xfId="7629" xr:uid="{00000000-0005-0000-0000-0000C4640000}"/>
    <cellStyle name="Gut 3 2 3" xfId="11832" xr:uid="{00000000-0005-0000-0000-0000C5640000}"/>
    <cellStyle name="Gut 3 3" xfId="7630" xr:uid="{00000000-0005-0000-0000-0000C6640000}"/>
    <cellStyle name="Gut 3 4" xfId="7628" xr:uid="{00000000-0005-0000-0000-0000C7640000}"/>
    <cellStyle name="Gut 3 5" xfId="8934" xr:uid="{00000000-0005-0000-0000-0000C8640000}"/>
    <cellStyle name="Gut 3 5 2" xfId="12012" xr:uid="{00000000-0005-0000-0000-0000C9640000}"/>
    <cellStyle name="Gut 3 5 3" xfId="11593" xr:uid="{00000000-0005-0000-0000-0000CA640000}"/>
    <cellStyle name="Heading 1" xfId="291" xr:uid="{00000000-0005-0000-0000-0000CB640000}"/>
    <cellStyle name="Heading 1 2" xfId="7631" xr:uid="{00000000-0005-0000-0000-0000CC640000}"/>
    <cellStyle name="Heading 1 2 2" xfId="11045" xr:uid="{00000000-0005-0000-0000-0000CD640000}"/>
    <cellStyle name="Heading 1 3" xfId="42930" xr:uid="{00000000-0005-0000-0000-0000CE640000}"/>
    <cellStyle name="Heading 2" xfId="292" xr:uid="{00000000-0005-0000-0000-0000CF640000}"/>
    <cellStyle name="Heading 2 2" xfId="7632" xr:uid="{00000000-0005-0000-0000-0000D0640000}"/>
    <cellStyle name="Heading 2 2 2" xfId="11046" xr:uid="{00000000-0005-0000-0000-0000D1640000}"/>
    <cellStyle name="Heading 2 3" xfId="42931" xr:uid="{00000000-0005-0000-0000-0000D2640000}"/>
    <cellStyle name="Heading 3" xfId="293" xr:uid="{00000000-0005-0000-0000-0000D3640000}"/>
    <cellStyle name="Heading 3 2" xfId="7633" xr:uid="{00000000-0005-0000-0000-0000D4640000}"/>
    <cellStyle name="Heading 3 2 2" xfId="11047" xr:uid="{00000000-0005-0000-0000-0000D5640000}"/>
    <cellStyle name="Heading 3 3" xfId="42932" xr:uid="{00000000-0005-0000-0000-0000D6640000}"/>
    <cellStyle name="Heading 4" xfId="294" xr:uid="{00000000-0005-0000-0000-0000D7640000}"/>
    <cellStyle name="Heading 4 2" xfId="7634" xr:uid="{00000000-0005-0000-0000-0000D8640000}"/>
    <cellStyle name="Heading 4 2 2" xfId="11048" xr:uid="{00000000-0005-0000-0000-0000D9640000}"/>
    <cellStyle name="Heading 4 3" xfId="42933" xr:uid="{00000000-0005-0000-0000-0000DA640000}"/>
    <cellStyle name="Hinweis" xfId="7635" xr:uid="{00000000-0005-0000-0000-0000DB640000}"/>
    <cellStyle name="Hinweis 2" xfId="14069" xr:uid="{00000000-0005-0000-0000-0000DC640000}"/>
    <cellStyle name="Hinweis 2 2" xfId="14939" xr:uid="{00000000-0005-0000-0000-0000DD640000}"/>
    <cellStyle name="Hinweis 2 2 2" xfId="17296" xr:uid="{00000000-0005-0000-0000-0000DE640000}"/>
    <cellStyle name="Hinweis 2 2 2 2" xfId="24433" xr:uid="{00000000-0005-0000-0000-0000DF640000}"/>
    <cellStyle name="Hinweis 2 2 2 2 2" xfId="38748" xr:uid="{00000000-0005-0000-0000-0000E0640000}"/>
    <cellStyle name="Hinweis 2 2 2 3" xfId="31611" xr:uid="{00000000-0005-0000-0000-0000E1640000}"/>
    <cellStyle name="Hinweis 2 2 3" xfId="19650" xr:uid="{00000000-0005-0000-0000-0000E2640000}"/>
    <cellStyle name="Hinweis 2 2 3 2" xfId="26787" xr:uid="{00000000-0005-0000-0000-0000E3640000}"/>
    <cellStyle name="Hinweis 2 2 3 2 2" xfId="41102" xr:uid="{00000000-0005-0000-0000-0000E4640000}"/>
    <cellStyle name="Hinweis 2 2 3 3" xfId="33965" xr:uid="{00000000-0005-0000-0000-0000E5640000}"/>
    <cellStyle name="Hinweis 2 2 4" xfId="20926" xr:uid="{00000000-0005-0000-0000-0000E6640000}"/>
    <cellStyle name="Hinweis 2 2 4 2" xfId="28063" xr:uid="{00000000-0005-0000-0000-0000E7640000}"/>
    <cellStyle name="Hinweis 2 2 4 2 2" xfId="42378" xr:uid="{00000000-0005-0000-0000-0000E8640000}"/>
    <cellStyle name="Hinweis 2 2 4 3" xfId="35241" xr:uid="{00000000-0005-0000-0000-0000E9640000}"/>
    <cellStyle name="Hinweis 2 2 5" xfId="22102" xr:uid="{00000000-0005-0000-0000-0000EA640000}"/>
    <cellStyle name="Hinweis 2 2 5 2" xfId="36417" xr:uid="{00000000-0005-0000-0000-0000EB640000}"/>
    <cellStyle name="Hinweis 2 2 6" xfId="29258" xr:uid="{00000000-0005-0000-0000-0000EC640000}"/>
    <cellStyle name="Hinweis 2 3" xfId="16438" xr:uid="{00000000-0005-0000-0000-0000ED640000}"/>
    <cellStyle name="Hinweis 2 3 2" xfId="23597" xr:uid="{00000000-0005-0000-0000-0000EE640000}"/>
    <cellStyle name="Hinweis 2 3 2 2" xfId="37912" xr:uid="{00000000-0005-0000-0000-0000EF640000}"/>
    <cellStyle name="Hinweis 2 3 3" xfId="30753" xr:uid="{00000000-0005-0000-0000-0000F0640000}"/>
    <cellStyle name="Hinweis 2 4" xfId="18792" xr:uid="{00000000-0005-0000-0000-0000F1640000}"/>
    <cellStyle name="Hinweis 2 4 2" xfId="25929" xr:uid="{00000000-0005-0000-0000-0000F2640000}"/>
    <cellStyle name="Hinweis 2 4 2 2" xfId="40244" xr:uid="{00000000-0005-0000-0000-0000F3640000}"/>
    <cellStyle name="Hinweis 2 4 3" xfId="33107" xr:uid="{00000000-0005-0000-0000-0000F4640000}"/>
    <cellStyle name="Hyperlink 10" xfId="12118" xr:uid="{00000000-0005-0000-0000-0000F5640000}"/>
    <cellStyle name="Hyperlink 11" xfId="11496" xr:uid="{00000000-0005-0000-0000-0000F6640000}"/>
    <cellStyle name="Hyperlink 118 2" xfId="13" xr:uid="{00000000-0005-0000-0000-0000F7640000}"/>
    <cellStyle name="Hyperlink 119" xfId="15" xr:uid="{00000000-0005-0000-0000-0000F8640000}"/>
    <cellStyle name="Hyperlink 119 2" xfId="20" xr:uid="{00000000-0005-0000-0000-0000F9640000}"/>
    <cellStyle name="Hyperlink 12" xfId="14993" xr:uid="{00000000-0005-0000-0000-0000FA640000}"/>
    <cellStyle name="Hyperlink 2" xfId="265" xr:uid="{00000000-0005-0000-0000-0000FB640000}"/>
    <cellStyle name="Hyperlink 2 2" xfId="1518" xr:uid="{00000000-0005-0000-0000-0000FC640000}"/>
    <cellStyle name="Hyperlink 2 2 2" xfId="1519" xr:uid="{00000000-0005-0000-0000-0000FD640000}"/>
    <cellStyle name="Hyperlink 2 2 2 2" xfId="10749" xr:uid="{00000000-0005-0000-0000-0000FE640000}"/>
    <cellStyle name="Hyperlink 2 2 3" xfId="1520" xr:uid="{00000000-0005-0000-0000-0000FF640000}"/>
    <cellStyle name="Hyperlink 2 2 3 2" xfId="7636" xr:uid="{00000000-0005-0000-0000-000000650000}"/>
    <cellStyle name="Hyperlink 2 2 4" xfId="3599" xr:uid="{00000000-0005-0000-0000-000001650000}"/>
    <cellStyle name="Hyperlink 2 2 4 2" xfId="4070" xr:uid="{00000000-0005-0000-0000-000002650000}"/>
    <cellStyle name="Hyperlink 2 2 5" xfId="3598" xr:uid="{00000000-0005-0000-0000-000003650000}"/>
    <cellStyle name="Hyperlink 2 2 6" xfId="3134" xr:uid="{00000000-0005-0000-0000-000004650000}"/>
    <cellStyle name="Hyperlink 2 2 7" xfId="8958" xr:uid="{00000000-0005-0000-0000-000005650000}"/>
    <cellStyle name="Hyperlink 2 3" xfId="1521" xr:uid="{00000000-0005-0000-0000-000006650000}"/>
    <cellStyle name="Hyperlink 2 3 2" xfId="1522" xr:uid="{00000000-0005-0000-0000-000007650000}"/>
    <cellStyle name="Hyperlink 2 3 2 2" xfId="3600" xr:uid="{00000000-0005-0000-0000-000008650000}"/>
    <cellStyle name="Hyperlink 2 3 2 3" xfId="7637" xr:uid="{00000000-0005-0000-0000-000009650000}"/>
    <cellStyle name="Hyperlink 2 3 2 4" xfId="11595" xr:uid="{00000000-0005-0000-0000-00000A650000}"/>
    <cellStyle name="Hyperlink 2 4" xfId="1523" xr:uid="{00000000-0005-0000-0000-00000B650000}"/>
    <cellStyle name="Hyperlink 2 4 2" xfId="1524" xr:uid="{00000000-0005-0000-0000-00000C650000}"/>
    <cellStyle name="Hyperlink 2 5" xfId="1525" xr:uid="{00000000-0005-0000-0000-00000D650000}"/>
    <cellStyle name="Hyperlink 2 5 2" xfId="5733" xr:uid="{00000000-0005-0000-0000-00000E650000}"/>
    <cellStyle name="Hyperlink 2 5 3" xfId="10750" xr:uid="{00000000-0005-0000-0000-00000F650000}"/>
    <cellStyle name="Hyperlink 2 6" xfId="1526" xr:uid="{00000000-0005-0000-0000-000010650000}"/>
    <cellStyle name="Hyperlink 2 6 2" xfId="7638" xr:uid="{00000000-0005-0000-0000-000011650000}"/>
    <cellStyle name="Hyperlink 2 7" xfId="2960" xr:uid="{00000000-0005-0000-0000-000012650000}"/>
    <cellStyle name="Hyperlink 2 7 2" xfId="8791" xr:uid="{00000000-0005-0000-0000-000013650000}"/>
    <cellStyle name="Hyperlink 2 7 3" xfId="3601" xr:uid="{00000000-0005-0000-0000-000014650000}"/>
    <cellStyle name="Hyperlink 2 7 4" xfId="11755" xr:uid="{00000000-0005-0000-0000-000015650000}"/>
    <cellStyle name="Hyperlink 2 8" xfId="1517" xr:uid="{00000000-0005-0000-0000-000016650000}"/>
    <cellStyle name="Hyperlink 2 8 2" xfId="11594" xr:uid="{00000000-0005-0000-0000-000017650000}"/>
    <cellStyle name="Hyperlink 2 8 3" xfId="11479" xr:uid="{00000000-0005-0000-0000-000018650000}"/>
    <cellStyle name="Hyperlink 3" xfId="266" xr:uid="{00000000-0005-0000-0000-000019650000}"/>
    <cellStyle name="Hyperlink 3 2" xfId="267" xr:uid="{00000000-0005-0000-0000-00001A650000}"/>
    <cellStyle name="Hyperlink 3 2 2" xfId="2925" xr:uid="{00000000-0005-0000-0000-00001B650000}"/>
    <cellStyle name="Hyperlink 3 2 2 2" xfId="8762" xr:uid="{00000000-0005-0000-0000-00001C650000}"/>
    <cellStyle name="Hyperlink 3 2 2 3" xfId="3602" xr:uid="{00000000-0005-0000-0000-00001D650000}"/>
    <cellStyle name="Hyperlink 3 2 3" xfId="2962" xr:uid="{00000000-0005-0000-0000-00001E650000}"/>
    <cellStyle name="Hyperlink 3 2 4" xfId="11596" xr:uid="{00000000-0005-0000-0000-00001F650000}"/>
    <cellStyle name="Hyperlink 3 2 5" xfId="1528" xr:uid="{00000000-0005-0000-0000-000020650000}"/>
    <cellStyle name="Hyperlink 3 3" xfId="1529" xr:uid="{00000000-0005-0000-0000-000021650000}"/>
    <cellStyle name="Hyperlink 3 3 2" xfId="7639" xr:uid="{00000000-0005-0000-0000-000022650000}"/>
    <cellStyle name="Hyperlink 3 3 3" xfId="8927" xr:uid="{00000000-0005-0000-0000-000023650000}"/>
    <cellStyle name="Hyperlink 3 4" xfId="2961" xr:uid="{00000000-0005-0000-0000-000024650000}"/>
    <cellStyle name="Hyperlink 3 4 2" xfId="7641" xr:uid="{00000000-0005-0000-0000-000025650000}"/>
    <cellStyle name="Hyperlink 3 4 2 2" xfId="11049" xr:uid="{00000000-0005-0000-0000-000026650000}"/>
    <cellStyle name="Hyperlink 3 4 3" xfId="7640" xr:uid="{00000000-0005-0000-0000-000027650000}"/>
    <cellStyle name="Hyperlink 3 4 4" xfId="8792" xr:uid="{00000000-0005-0000-0000-000028650000}"/>
    <cellStyle name="Hyperlink 3 4 5" xfId="3603" xr:uid="{00000000-0005-0000-0000-000029650000}"/>
    <cellStyle name="Hyperlink 3 4 6" xfId="11756" xr:uid="{00000000-0005-0000-0000-00002A650000}"/>
    <cellStyle name="Hyperlink 3 5" xfId="1527" xr:uid="{00000000-0005-0000-0000-00002B650000}"/>
    <cellStyle name="Hyperlink 3 5 2" xfId="7642" xr:uid="{00000000-0005-0000-0000-00002C650000}"/>
    <cellStyle name="Hyperlink 3 6" xfId="7643" xr:uid="{00000000-0005-0000-0000-00002D650000}"/>
    <cellStyle name="Hyperlink 3 7" xfId="7644" xr:uid="{00000000-0005-0000-0000-00002E650000}"/>
    <cellStyle name="Hyperlink 3 8" xfId="3135" xr:uid="{00000000-0005-0000-0000-00002F650000}"/>
    <cellStyle name="Hyperlink 4" xfId="268" xr:uid="{00000000-0005-0000-0000-000030650000}"/>
    <cellStyle name="Hyperlink 4 2" xfId="1530" xr:uid="{00000000-0005-0000-0000-000031650000}"/>
    <cellStyle name="Hyperlink 4 2 2" xfId="3605" xr:uid="{00000000-0005-0000-0000-000032650000}"/>
    <cellStyle name="Hyperlink 4 2 3" xfId="9238" xr:uid="{00000000-0005-0000-0000-000033650000}"/>
    <cellStyle name="Hyperlink 4 2 3 2" xfId="12052" xr:uid="{00000000-0005-0000-0000-000034650000}"/>
    <cellStyle name="Hyperlink 4 2 3 3" xfId="11598" xr:uid="{00000000-0005-0000-0000-000035650000}"/>
    <cellStyle name="Hyperlink 4 2 4" xfId="10751" xr:uid="{00000000-0005-0000-0000-000036650000}"/>
    <cellStyle name="Hyperlink 4 3" xfId="3604" xr:uid="{00000000-0005-0000-0000-000037650000}"/>
    <cellStyle name="Hyperlink 4 3 2" xfId="7646" xr:uid="{00000000-0005-0000-0000-000038650000}"/>
    <cellStyle name="Hyperlink 4 3 3" xfId="7645" xr:uid="{00000000-0005-0000-0000-000039650000}"/>
    <cellStyle name="Hyperlink 4 3 4" xfId="11833" xr:uid="{00000000-0005-0000-0000-00003A650000}"/>
    <cellStyle name="Hyperlink 4 3 5" xfId="11480" xr:uid="{00000000-0005-0000-0000-00003B650000}"/>
    <cellStyle name="Hyperlink 4 4" xfId="7647" xr:uid="{00000000-0005-0000-0000-00003C650000}"/>
    <cellStyle name="Hyperlink 4 5" xfId="4912" xr:uid="{00000000-0005-0000-0000-00003D650000}"/>
    <cellStyle name="Hyperlink 4 6" xfId="3136" xr:uid="{00000000-0005-0000-0000-00003E650000}"/>
    <cellStyle name="Hyperlink 4 7" xfId="11597" xr:uid="{00000000-0005-0000-0000-00003F650000}"/>
    <cellStyle name="Hyperlink 5" xfId="1531" xr:uid="{00000000-0005-0000-0000-000040650000}"/>
    <cellStyle name="Hyperlink 5 2" xfId="1532" xr:uid="{00000000-0005-0000-0000-000041650000}"/>
    <cellStyle name="Hyperlink 5 2 2" xfId="3607" xr:uid="{00000000-0005-0000-0000-000042650000}"/>
    <cellStyle name="Hyperlink 5 2 2 2" xfId="7649" xr:uid="{00000000-0005-0000-0000-000043650000}"/>
    <cellStyle name="Hyperlink 5 2 2 3" xfId="11050" xr:uid="{00000000-0005-0000-0000-000044650000}"/>
    <cellStyle name="Hyperlink 5 2 3" xfId="7648" xr:uid="{00000000-0005-0000-0000-000045650000}"/>
    <cellStyle name="Hyperlink 5 2 4" xfId="11600" xr:uid="{00000000-0005-0000-0000-000046650000}"/>
    <cellStyle name="Hyperlink 5 3" xfId="3606" xr:uid="{00000000-0005-0000-0000-000047650000}"/>
    <cellStyle name="Hyperlink 5 3 2" xfId="7650" xr:uid="{00000000-0005-0000-0000-000048650000}"/>
    <cellStyle name="Hyperlink 5 3 3" xfId="9239" xr:uid="{00000000-0005-0000-0000-000049650000}"/>
    <cellStyle name="Hyperlink 5 3 3 2" xfId="12053" xr:uid="{00000000-0005-0000-0000-00004A650000}"/>
    <cellStyle name="Hyperlink 5 3 3 3" xfId="11834" xr:uid="{00000000-0005-0000-0000-00004B650000}"/>
    <cellStyle name="Hyperlink 5 4" xfId="11599" xr:uid="{00000000-0005-0000-0000-00004C650000}"/>
    <cellStyle name="Hyperlink 5 5" xfId="12275" xr:uid="{00000000-0005-0000-0000-00004D650000}"/>
    <cellStyle name="Hyperlink 6" xfId="1533" xr:uid="{00000000-0005-0000-0000-00004E650000}"/>
    <cellStyle name="Hyperlink 6 2" xfId="3608" xr:uid="{00000000-0005-0000-0000-00004F650000}"/>
    <cellStyle name="Hyperlink 6 3" xfId="7651" xr:uid="{00000000-0005-0000-0000-000050650000}"/>
    <cellStyle name="Hyperlink 6 4" xfId="11601" xr:uid="{00000000-0005-0000-0000-000051650000}"/>
    <cellStyle name="Hyperlink 7" xfId="2959" xr:uid="{00000000-0005-0000-0000-000052650000}"/>
    <cellStyle name="Hyperlink 7 2" xfId="9244" xr:uid="{00000000-0005-0000-0000-000053650000}"/>
    <cellStyle name="Hyperlink 7 2 2" xfId="12129" xr:uid="{00000000-0005-0000-0000-000054650000}"/>
    <cellStyle name="Hyperlink 7 2 3" xfId="12117" xr:uid="{00000000-0005-0000-0000-000055650000}"/>
    <cellStyle name="Hyperlink 7 2 4" xfId="12055" xr:uid="{00000000-0005-0000-0000-000056650000}"/>
    <cellStyle name="Hyperlink 8" xfId="3609" xr:uid="{00000000-0005-0000-0000-000057650000}"/>
    <cellStyle name="Hyperlink 9" xfId="11468" xr:uid="{00000000-0005-0000-0000-000058650000}"/>
    <cellStyle name="Hyperlũnk" xfId="3610" xr:uid="{00000000-0005-0000-0000-000059650000}"/>
    <cellStyle name="Input 2" xfId="7653" xr:uid="{00000000-0005-0000-0000-00005A650000}"/>
    <cellStyle name="Input 2 2" xfId="11051" xr:uid="{00000000-0005-0000-0000-00005B650000}"/>
    <cellStyle name="Input 3" xfId="7654" xr:uid="{00000000-0005-0000-0000-00005C650000}"/>
    <cellStyle name="Input 3 2" xfId="14071" xr:uid="{00000000-0005-0000-0000-00005D650000}"/>
    <cellStyle name="Input 3 2 2" xfId="14941" xr:uid="{00000000-0005-0000-0000-00005E650000}"/>
    <cellStyle name="Input 3 2 2 2" xfId="17298" xr:uid="{00000000-0005-0000-0000-00005F650000}"/>
    <cellStyle name="Input 3 2 2 2 2" xfId="24435" xr:uid="{00000000-0005-0000-0000-000060650000}"/>
    <cellStyle name="Input 3 2 2 2 2 2" xfId="38750" xr:uid="{00000000-0005-0000-0000-000061650000}"/>
    <cellStyle name="Input 3 2 2 2 3" xfId="31613" xr:uid="{00000000-0005-0000-0000-000062650000}"/>
    <cellStyle name="Input 3 2 2 3" xfId="19652" xr:uid="{00000000-0005-0000-0000-000063650000}"/>
    <cellStyle name="Input 3 2 2 3 2" xfId="26789" xr:uid="{00000000-0005-0000-0000-000064650000}"/>
    <cellStyle name="Input 3 2 2 3 2 2" xfId="41104" xr:uid="{00000000-0005-0000-0000-000065650000}"/>
    <cellStyle name="Input 3 2 2 3 3" xfId="33967" xr:uid="{00000000-0005-0000-0000-000066650000}"/>
    <cellStyle name="Input 3 2 2 4" xfId="20928" xr:uid="{00000000-0005-0000-0000-000067650000}"/>
    <cellStyle name="Input 3 2 2 4 2" xfId="28065" xr:uid="{00000000-0005-0000-0000-000068650000}"/>
    <cellStyle name="Input 3 2 2 4 2 2" xfId="42380" xr:uid="{00000000-0005-0000-0000-000069650000}"/>
    <cellStyle name="Input 3 2 2 4 3" xfId="35243" xr:uid="{00000000-0005-0000-0000-00006A650000}"/>
    <cellStyle name="Input 3 2 2 5" xfId="22104" xr:uid="{00000000-0005-0000-0000-00006B650000}"/>
    <cellStyle name="Input 3 2 2 5 2" xfId="36419" xr:uid="{00000000-0005-0000-0000-00006C650000}"/>
    <cellStyle name="Input 3 2 2 6" xfId="29260" xr:uid="{00000000-0005-0000-0000-00006D650000}"/>
    <cellStyle name="Input 3 2 3" xfId="16440" xr:uid="{00000000-0005-0000-0000-00006E650000}"/>
    <cellStyle name="Input 3 2 3 2" xfId="23599" xr:uid="{00000000-0005-0000-0000-00006F650000}"/>
    <cellStyle name="Input 3 2 3 2 2" xfId="37914" xr:uid="{00000000-0005-0000-0000-000070650000}"/>
    <cellStyle name="Input 3 2 3 3" xfId="30755" xr:uid="{00000000-0005-0000-0000-000071650000}"/>
    <cellStyle name="Input 3 2 4" xfId="18794" xr:uid="{00000000-0005-0000-0000-000072650000}"/>
    <cellStyle name="Input 3 2 4 2" xfId="25931" xr:uid="{00000000-0005-0000-0000-000073650000}"/>
    <cellStyle name="Input 3 2 4 2 2" xfId="40246" xr:uid="{00000000-0005-0000-0000-000074650000}"/>
    <cellStyle name="Input 3 2 4 3" xfId="33109" xr:uid="{00000000-0005-0000-0000-000075650000}"/>
    <cellStyle name="Input 4" xfId="14070" xr:uid="{00000000-0005-0000-0000-000076650000}"/>
    <cellStyle name="Input 4 2" xfId="14940" xr:uid="{00000000-0005-0000-0000-000077650000}"/>
    <cellStyle name="Input 4 2 2" xfId="17297" xr:uid="{00000000-0005-0000-0000-000078650000}"/>
    <cellStyle name="Input 4 2 2 2" xfId="24434" xr:uid="{00000000-0005-0000-0000-000079650000}"/>
    <cellStyle name="Input 4 2 2 2 2" xfId="38749" xr:uid="{00000000-0005-0000-0000-00007A650000}"/>
    <cellStyle name="Input 4 2 2 3" xfId="31612" xr:uid="{00000000-0005-0000-0000-00007B650000}"/>
    <cellStyle name="Input 4 2 3" xfId="19651" xr:uid="{00000000-0005-0000-0000-00007C650000}"/>
    <cellStyle name="Input 4 2 3 2" xfId="26788" xr:uid="{00000000-0005-0000-0000-00007D650000}"/>
    <cellStyle name="Input 4 2 3 2 2" xfId="41103" xr:uid="{00000000-0005-0000-0000-00007E650000}"/>
    <cellStyle name="Input 4 2 3 3" xfId="33966" xr:uid="{00000000-0005-0000-0000-00007F650000}"/>
    <cellStyle name="Input 4 2 4" xfId="20927" xr:uid="{00000000-0005-0000-0000-000080650000}"/>
    <cellStyle name="Input 4 2 4 2" xfId="28064" xr:uid="{00000000-0005-0000-0000-000081650000}"/>
    <cellStyle name="Input 4 2 4 2 2" xfId="42379" xr:uid="{00000000-0005-0000-0000-000082650000}"/>
    <cellStyle name="Input 4 2 4 3" xfId="35242" xr:uid="{00000000-0005-0000-0000-000083650000}"/>
    <cellStyle name="Input 4 2 5" xfId="22103" xr:uid="{00000000-0005-0000-0000-000084650000}"/>
    <cellStyle name="Input 4 2 5 2" xfId="36418" xr:uid="{00000000-0005-0000-0000-000085650000}"/>
    <cellStyle name="Input 4 2 6" xfId="29259" xr:uid="{00000000-0005-0000-0000-000086650000}"/>
    <cellStyle name="Input 4 3" xfId="16439" xr:uid="{00000000-0005-0000-0000-000087650000}"/>
    <cellStyle name="Input 4 3 2" xfId="23598" xr:uid="{00000000-0005-0000-0000-000088650000}"/>
    <cellStyle name="Input 4 3 2 2" xfId="37913" xr:uid="{00000000-0005-0000-0000-000089650000}"/>
    <cellStyle name="Input 4 3 3" xfId="30754" xr:uid="{00000000-0005-0000-0000-00008A650000}"/>
    <cellStyle name="Input 4 4" xfId="18793" xr:uid="{00000000-0005-0000-0000-00008B650000}"/>
    <cellStyle name="Input 4 4 2" xfId="25930" xr:uid="{00000000-0005-0000-0000-00008C650000}"/>
    <cellStyle name="Input 4 4 2 2" xfId="40245" xr:uid="{00000000-0005-0000-0000-00008D650000}"/>
    <cellStyle name="Input 4 4 3" xfId="33108" xr:uid="{00000000-0005-0000-0000-00008E650000}"/>
    <cellStyle name="Input 5" xfId="42936" xr:uid="{00000000-0005-0000-0000-00008F650000}"/>
    <cellStyle name="ISC" xfId="3611" xr:uid="{00000000-0005-0000-0000-000090650000}"/>
    <cellStyle name="ISC 2" xfId="3612" xr:uid="{00000000-0005-0000-0000-000091650000}"/>
    <cellStyle name="ISC 2 2" xfId="3613" xr:uid="{00000000-0005-0000-0000-000092650000}"/>
    <cellStyle name="ISC 3" xfId="3614" xr:uid="{00000000-0005-0000-0000-000093650000}"/>
    <cellStyle name="isced" xfId="1534" xr:uid="{00000000-0005-0000-0000-000094650000}"/>
    <cellStyle name="isced 2" xfId="7656" xr:uid="{00000000-0005-0000-0000-000095650000}"/>
    <cellStyle name="isced 2 2" xfId="11052" xr:uid="{00000000-0005-0000-0000-000096650000}"/>
    <cellStyle name="isced 2 2 2" xfId="12624" xr:uid="{00000000-0005-0000-0000-000097650000}"/>
    <cellStyle name="isced 2 2 2 2" xfId="14747" xr:uid="{00000000-0005-0000-0000-000098650000}"/>
    <cellStyle name="isced 2 2 2 2 2" xfId="17110" xr:uid="{00000000-0005-0000-0000-000099650000}"/>
    <cellStyle name="isced 2 2 2 2 2 2" xfId="24247" xr:uid="{00000000-0005-0000-0000-00009A650000}"/>
    <cellStyle name="isced 2 2 2 2 2 2 2" xfId="38562" xr:uid="{00000000-0005-0000-0000-00009B650000}"/>
    <cellStyle name="isced 2 2 2 2 2 3" xfId="31425" xr:uid="{00000000-0005-0000-0000-00009C650000}"/>
    <cellStyle name="isced 2 2 2 2 3" xfId="19464" xr:uid="{00000000-0005-0000-0000-00009D650000}"/>
    <cellStyle name="isced 2 2 2 2 3 2" xfId="26601" xr:uid="{00000000-0005-0000-0000-00009E650000}"/>
    <cellStyle name="isced 2 2 2 2 3 2 2" xfId="40916" xr:uid="{00000000-0005-0000-0000-00009F650000}"/>
    <cellStyle name="isced 2 2 2 2 3 3" xfId="33779" xr:uid="{00000000-0005-0000-0000-0000A0650000}"/>
    <cellStyle name="isced 2 2 2 2 4" xfId="20740" xr:uid="{00000000-0005-0000-0000-0000A1650000}"/>
    <cellStyle name="isced 2 2 2 2 4 2" xfId="27877" xr:uid="{00000000-0005-0000-0000-0000A2650000}"/>
    <cellStyle name="isced 2 2 2 2 4 2 2" xfId="42192" xr:uid="{00000000-0005-0000-0000-0000A3650000}"/>
    <cellStyle name="isced 2 2 2 2 4 3" xfId="35055" xr:uid="{00000000-0005-0000-0000-0000A4650000}"/>
    <cellStyle name="isced 2 2 2 3" xfId="14381" xr:uid="{00000000-0005-0000-0000-0000A5650000}"/>
    <cellStyle name="isced 2 2 2 3 2" xfId="16750" xr:uid="{00000000-0005-0000-0000-0000A6650000}"/>
    <cellStyle name="isced 2 2 2 3 2 2" xfId="23909" xr:uid="{00000000-0005-0000-0000-0000A7650000}"/>
    <cellStyle name="isced 2 2 2 3 2 2 2" xfId="38224" xr:uid="{00000000-0005-0000-0000-0000A8650000}"/>
    <cellStyle name="isced 2 2 2 3 2 3" xfId="31065" xr:uid="{00000000-0005-0000-0000-0000A9650000}"/>
    <cellStyle name="isced 2 2 2 3 3" xfId="19104" xr:uid="{00000000-0005-0000-0000-0000AA650000}"/>
    <cellStyle name="isced 2 2 2 3 3 2" xfId="26241" xr:uid="{00000000-0005-0000-0000-0000AB650000}"/>
    <cellStyle name="isced 2 2 2 3 3 2 2" xfId="40556" xr:uid="{00000000-0005-0000-0000-0000AC650000}"/>
    <cellStyle name="isced 2 2 2 3 3 3" xfId="33419" xr:uid="{00000000-0005-0000-0000-0000AD650000}"/>
    <cellStyle name="isced 2 2 2 3 4" xfId="20437" xr:uid="{00000000-0005-0000-0000-0000AE650000}"/>
    <cellStyle name="isced 2 2 2 3 4 2" xfId="27574" xr:uid="{00000000-0005-0000-0000-0000AF650000}"/>
    <cellStyle name="isced 2 2 2 3 4 2 2" xfId="41889" xr:uid="{00000000-0005-0000-0000-0000B0650000}"/>
    <cellStyle name="isced 2 2 2 3 4 3" xfId="34752" xr:uid="{00000000-0005-0000-0000-0000B1650000}"/>
    <cellStyle name="isced 2 2 2 3 5" xfId="21652" xr:uid="{00000000-0005-0000-0000-0000B2650000}"/>
    <cellStyle name="isced 2 2 2 3 5 2" xfId="35967" xr:uid="{00000000-0005-0000-0000-0000B3650000}"/>
    <cellStyle name="isced 2 2 2 3 6" xfId="28789" xr:uid="{00000000-0005-0000-0000-0000B4650000}"/>
    <cellStyle name="isced 2 2 2 4" xfId="19762" xr:uid="{00000000-0005-0000-0000-0000B5650000}"/>
    <cellStyle name="isced 2 2 2 4 2" xfId="26899" xr:uid="{00000000-0005-0000-0000-0000B6650000}"/>
    <cellStyle name="isced 2 2 2 4 2 2" xfId="41214" xr:uid="{00000000-0005-0000-0000-0000B7650000}"/>
    <cellStyle name="isced 2 2 2 4 3" xfId="34077" xr:uid="{00000000-0005-0000-0000-0000B8650000}"/>
    <cellStyle name="isced 2 3" xfId="12616" xr:uid="{00000000-0005-0000-0000-0000B9650000}"/>
    <cellStyle name="isced 2 3 2" xfId="14739" xr:uid="{00000000-0005-0000-0000-0000BA650000}"/>
    <cellStyle name="isced 2 3 2 2" xfId="17102" xr:uid="{00000000-0005-0000-0000-0000BB650000}"/>
    <cellStyle name="isced 2 3 2 2 2" xfId="24244" xr:uid="{00000000-0005-0000-0000-0000BC650000}"/>
    <cellStyle name="isced 2 3 2 2 2 2" xfId="38559" xr:uid="{00000000-0005-0000-0000-0000BD650000}"/>
    <cellStyle name="isced 2 3 2 2 3" xfId="31417" xr:uid="{00000000-0005-0000-0000-0000BE650000}"/>
    <cellStyle name="isced 2 3 2 3" xfId="19456" xr:uid="{00000000-0005-0000-0000-0000BF650000}"/>
    <cellStyle name="isced 2 3 2 3 2" xfId="26593" xr:uid="{00000000-0005-0000-0000-0000C0650000}"/>
    <cellStyle name="isced 2 3 2 3 2 2" xfId="40908" xr:uid="{00000000-0005-0000-0000-0000C1650000}"/>
    <cellStyle name="isced 2 3 2 3 3" xfId="33771" xr:uid="{00000000-0005-0000-0000-0000C2650000}"/>
    <cellStyle name="isced 2 3 2 4" xfId="20737" xr:uid="{00000000-0005-0000-0000-0000C3650000}"/>
    <cellStyle name="isced 2 3 2 4 2" xfId="27874" xr:uid="{00000000-0005-0000-0000-0000C4650000}"/>
    <cellStyle name="isced 2 3 2 4 2 2" xfId="42189" xr:uid="{00000000-0005-0000-0000-0000C5650000}"/>
    <cellStyle name="isced 2 3 2 4 3" xfId="35052" xr:uid="{00000000-0005-0000-0000-0000C6650000}"/>
    <cellStyle name="isced 2 3 3" xfId="14380" xr:uid="{00000000-0005-0000-0000-0000C7650000}"/>
    <cellStyle name="isced 2 3 3 2" xfId="16749" xr:uid="{00000000-0005-0000-0000-0000C8650000}"/>
    <cellStyle name="isced 2 3 3 2 2" xfId="23908" xr:uid="{00000000-0005-0000-0000-0000C9650000}"/>
    <cellStyle name="isced 2 3 3 2 2 2" xfId="38223" xr:uid="{00000000-0005-0000-0000-0000CA650000}"/>
    <cellStyle name="isced 2 3 3 2 3" xfId="31064" xr:uid="{00000000-0005-0000-0000-0000CB650000}"/>
    <cellStyle name="isced 2 3 3 3" xfId="19103" xr:uid="{00000000-0005-0000-0000-0000CC650000}"/>
    <cellStyle name="isced 2 3 3 3 2" xfId="26240" xr:uid="{00000000-0005-0000-0000-0000CD650000}"/>
    <cellStyle name="isced 2 3 3 3 2 2" xfId="40555" xr:uid="{00000000-0005-0000-0000-0000CE650000}"/>
    <cellStyle name="isced 2 3 3 3 3" xfId="33418" xr:uid="{00000000-0005-0000-0000-0000CF650000}"/>
    <cellStyle name="isced 2 3 3 4" xfId="20436" xr:uid="{00000000-0005-0000-0000-0000D0650000}"/>
    <cellStyle name="isced 2 3 3 4 2" xfId="27573" xr:uid="{00000000-0005-0000-0000-0000D1650000}"/>
    <cellStyle name="isced 2 3 3 4 2 2" xfId="41888" xr:uid="{00000000-0005-0000-0000-0000D2650000}"/>
    <cellStyle name="isced 2 3 3 4 3" xfId="34751" xr:uid="{00000000-0005-0000-0000-0000D3650000}"/>
    <cellStyle name="isced 2 3 3 5" xfId="21651" xr:uid="{00000000-0005-0000-0000-0000D4650000}"/>
    <cellStyle name="isced 2 3 3 5 2" xfId="35966" xr:uid="{00000000-0005-0000-0000-0000D5650000}"/>
    <cellStyle name="isced 2 3 3 6" xfId="28788" xr:uid="{00000000-0005-0000-0000-0000D6650000}"/>
    <cellStyle name="isced 2 3 4" xfId="19754" xr:uid="{00000000-0005-0000-0000-0000D7650000}"/>
    <cellStyle name="isced 2 3 4 2" xfId="26891" xr:uid="{00000000-0005-0000-0000-0000D8650000}"/>
    <cellStyle name="isced 2 3 4 2 2" xfId="41206" xr:uid="{00000000-0005-0000-0000-0000D9650000}"/>
    <cellStyle name="isced 2 3 4 3" xfId="34069" xr:uid="{00000000-0005-0000-0000-0000DA650000}"/>
    <cellStyle name="isced 3" xfId="7655" xr:uid="{00000000-0005-0000-0000-0000DB650000}"/>
    <cellStyle name="isced 3 2" xfId="12615" xr:uid="{00000000-0005-0000-0000-0000DC650000}"/>
    <cellStyle name="isced 3 2 2" xfId="14738" xr:uid="{00000000-0005-0000-0000-0000DD650000}"/>
    <cellStyle name="isced 3 2 2 2" xfId="17101" xr:uid="{00000000-0005-0000-0000-0000DE650000}"/>
    <cellStyle name="isced 3 2 2 2 2" xfId="24243" xr:uid="{00000000-0005-0000-0000-0000DF650000}"/>
    <cellStyle name="isced 3 2 2 2 2 2" xfId="38558" xr:uid="{00000000-0005-0000-0000-0000E0650000}"/>
    <cellStyle name="isced 3 2 2 2 3" xfId="31416" xr:uid="{00000000-0005-0000-0000-0000E1650000}"/>
    <cellStyle name="isced 3 2 2 3" xfId="19455" xr:uid="{00000000-0005-0000-0000-0000E2650000}"/>
    <cellStyle name="isced 3 2 2 3 2" xfId="26592" xr:uid="{00000000-0005-0000-0000-0000E3650000}"/>
    <cellStyle name="isced 3 2 2 3 2 2" xfId="40907" xr:uid="{00000000-0005-0000-0000-0000E4650000}"/>
    <cellStyle name="isced 3 2 2 3 3" xfId="33770" xr:uid="{00000000-0005-0000-0000-0000E5650000}"/>
    <cellStyle name="isced 3 2 2 4" xfId="20736" xr:uid="{00000000-0005-0000-0000-0000E6650000}"/>
    <cellStyle name="isced 3 2 2 4 2" xfId="27873" xr:uid="{00000000-0005-0000-0000-0000E7650000}"/>
    <cellStyle name="isced 3 2 2 4 2 2" xfId="42188" xr:uid="{00000000-0005-0000-0000-0000E8650000}"/>
    <cellStyle name="isced 3 2 2 4 3" xfId="35051" xr:uid="{00000000-0005-0000-0000-0000E9650000}"/>
    <cellStyle name="isced 3 2 3" xfId="13637" xr:uid="{00000000-0005-0000-0000-0000EA650000}"/>
    <cellStyle name="isced 3 2 3 2" xfId="16006" xr:uid="{00000000-0005-0000-0000-0000EB650000}"/>
    <cellStyle name="isced 3 2 3 2 2" xfId="23165" xr:uid="{00000000-0005-0000-0000-0000EC650000}"/>
    <cellStyle name="isced 3 2 3 2 2 2" xfId="37480" xr:uid="{00000000-0005-0000-0000-0000ED650000}"/>
    <cellStyle name="isced 3 2 3 2 3" xfId="30321" xr:uid="{00000000-0005-0000-0000-0000EE650000}"/>
    <cellStyle name="isced 3 2 3 3" xfId="18360" xr:uid="{00000000-0005-0000-0000-0000EF650000}"/>
    <cellStyle name="isced 3 2 3 3 2" xfId="25497" xr:uid="{00000000-0005-0000-0000-0000F0650000}"/>
    <cellStyle name="isced 3 2 3 3 2 2" xfId="39812" xr:uid="{00000000-0005-0000-0000-0000F1650000}"/>
    <cellStyle name="isced 3 2 3 3 3" xfId="32675" xr:uid="{00000000-0005-0000-0000-0000F2650000}"/>
    <cellStyle name="isced 3 2 3 4" xfId="19886" xr:uid="{00000000-0005-0000-0000-0000F3650000}"/>
    <cellStyle name="isced 3 2 3 4 2" xfId="27023" xr:uid="{00000000-0005-0000-0000-0000F4650000}"/>
    <cellStyle name="isced 3 2 3 4 2 2" xfId="41338" xr:uid="{00000000-0005-0000-0000-0000F5650000}"/>
    <cellStyle name="isced 3 2 3 4 3" xfId="34201" xr:uid="{00000000-0005-0000-0000-0000F6650000}"/>
    <cellStyle name="isced 3 2 3 5" xfId="21101" xr:uid="{00000000-0005-0000-0000-0000F7650000}"/>
    <cellStyle name="isced 3 2 3 5 2" xfId="35416" xr:uid="{00000000-0005-0000-0000-0000F8650000}"/>
    <cellStyle name="isced 3 2 3 6" xfId="28238" xr:uid="{00000000-0005-0000-0000-0000F9650000}"/>
    <cellStyle name="isced 3 2 4" xfId="19753" xr:uid="{00000000-0005-0000-0000-0000FA650000}"/>
    <cellStyle name="isced 3 2 4 2" xfId="26890" xr:uid="{00000000-0005-0000-0000-0000FB650000}"/>
    <cellStyle name="isced 3 2 4 2 2" xfId="41205" xr:uid="{00000000-0005-0000-0000-0000FC650000}"/>
    <cellStyle name="isced 3 2 4 3" xfId="34068" xr:uid="{00000000-0005-0000-0000-0000FD650000}"/>
    <cellStyle name="isced 4" xfId="12600" xr:uid="{00000000-0005-0000-0000-0000FE650000}"/>
    <cellStyle name="isced 4 2" xfId="14723" xr:uid="{00000000-0005-0000-0000-0000FF650000}"/>
    <cellStyle name="isced 4 2 2" xfId="17086" xr:uid="{00000000-0005-0000-0000-000000660000}"/>
    <cellStyle name="isced 4 2 2 2" xfId="24235" xr:uid="{00000000-0005-0000-0000-000001660000}"/>
    <cellStyle name="isced 4 2 2 2 2" xfId="38550" xr:uid="{00000000-0005-0000-0000-000002660000}"/>
    <cellStyle name="isced 4 2 2 3" xfId="31401" xr:uid="{00000000-0005-0000-0000-000003660000}"/>
    <cellStyle name="isced 4 2 3" xfId="19440" xr:uid="{00000000-0005-0000-0000-000004660000}"/>
    <cellStyle name="isced 4 2 3 2" xfId="26577" xr:uid="{00000000-0005-0000-0000-000005660000}"/>
    <cellStyle name="isced 4 2 3 2 2" xfId="40892" xr:uid="{00000000-0005-0000-0000-000006660000}"/>
    <cellStyle name="isced 4 2 3 3" xfId="33755" xr:uid="{00000000-0005-0000-0000-000007660000}"/>
    <cellStyle name="isced 4 2 4" xfId="20728" xr:uid="{00000000-0005-0000-0000-000008660000}"/>
    <cellStyle name="isced 4 2 4 2" xfId="27865" xr:uid="{00000000-0005-0000-0000-000009660000}"/>
    <cellStyle name="isced 4 2 4 2 2" xfId="42180" xr:uid="{00000000-0005-0000-0000-00000A660000}"/>
    <cellStyle name="isced 4 2 4 3" xfId="35043" xr:uid="{00000000-0005-0000-0000-00000B660000}"/>
    <cellStyle name="isced 4 3" xfId="13633" xr:uid="{00000000-0005-0000-0000-00000C660000}"/>
    <cellStyle name="isced 4 3 2" xfId="16002" xr:uid="{00000000-0005-0000-0000-00000D660000}"/>
    <cellStyle name="isced 4 3 2 2" xfId="23161" xr:uid="{00000000-0005-0000-0000-00000E660000}"/>
    <cellStyle name="isced 4 3 2 2 2" xfId="37476" xr:uid="{00000000-0005-0000-0000-00000F660000}"/>
    <cellStyle name="isced 4 3 2 3" xfId="30317" xr:uid="{00000000-0005-0000-0000-000010660000}"/>
    <cellStyle name="isced 4 3 3" xfId="18356" xr:uid="{00000000-0005-0000-0000-000011660000}"/>
    <cellStyle name="isced 4 3 3 2" xfId="25493" xr:uid="{00000000-0005-0000-0000-000012660000}"/>
    <cellStyle name="isced 4 3 3 2 2" xfId="39808" xr:uid="{00000000-0005-0000-0000-000013660000}"/>
    <cellStyle name="isced 4 3 3 3" xfId="32671" xr:uid="{00000000-0005-0000-0000-000014660000}"/>
    <cellStyle name="isced 4 3 4" xfId="19882" xr:uid="{00000000-0005-0000-0000-000015660000}"/>
    <cellStyle name="isced 4 3 4 2" xfId="27019" xr:uid="{00000000-0005-0000-0000-000016660000}"/>
    <cellStyle name="isced 4 3 4 2 2" xfId="41334" xr:uid="{00000000-0005-0000-0000-000017660000}"/>
    <cellStyle name="isced 4 3 4 3" xfId="34197" xr:uid="{00000000-0005-0000-0000-000018660000}"/>
    <cellStyle name="isced 4 3 5" xfId="21097" xr:uid="{00000000-0005-0000-0000-000019660000}"/>
    <cellStyle name="isced 4 3 5 2" xfId="35412" xr:uid="{00000000-0005-0000-0000-00001A660000}"/>
    <cellStyle name="isced 4 3 6" xfId="28234" xr:uid="{00000000-0005-0000-0000-00001B660000}"/>
    <cellStyle name="isced 4 4" xfId="19738" xr:uid="{00000000-0005-0000-0000-00001C660000}"/>
    <cellStyle name="isced 4 4 2" xfId="26875" xr:uid="{00000000-0005-0000-0000-00001D660000}"/>
    <cellStyle name="isced 4 4 2 2" xfId="41190" xr:uid="{00000000-0005-0000-0000-00001E660000}"/>
    <cellStyle name="isced 4 4 3" xfId="34053" xr:uid="{00000000-0005-0000-0000-00001F660000}"/>
    <cellStyle name="ISCED Titles" xfId="7657" xr:uid="{00000000-0005-0000-0000-000020660000}"/>
    <cellStyle name="Komma 10" xfId="2963" xr:uid="{00000000-0005-0000-0000-000021660000}"/>
    <cellStyle name="Komma 10 2" xfId="3616" xr:uid="{00000000-0005-0000-0000-000022660000}"/>
    <cellStyle name="Komma 10 3" xfId="8793" xr:uid="{00000000-0005-0000-0000-000023660000}"/>
    <cellStyle name="Komma 10 4" xfId="3137" xr:uid="{00000000-0005-0000-0000-000024660000}"/>
    <cellStyle name="Komma 10 5" xfId="11757" xr:uid="{00000000-0005-0000-0000-000025660000}"/>
    <cellStyle name="Komma 11" xfId="1535" xr:uid="{00000000-0005-0000-0000-000026660000}"/>
    <cellStyle name="Komma 11 2" xfId="4072" xr:uid="{00000000-0005-0000-0000-000027660000}"/>
    <cellStyle name="Komma 11 3" xfId="8750" xr:uid="{00000000-0005-0000-0000-000028660000}"/>
    <cellStyle name="Komma 11 4" xfId="3617" xr:uid="{00000000-0005-0000-0000-000029660000}"/>
    <cellStyle name="Komma 11 5" xfId="11602" xr:uid="{00000000-0005-0000-0000-00002A660000}"/>
    <cellStyle name="Komma 12" xfId="3618" xr:uid="{00000000-0005-0000-0000-00002B660000}"/>
    <cellStyle name="Komma 12 2" xfId="4073" xr:uid="{00000000-0005-0000-0000-00002C660000}"/>
    <cellStyle name="Komma 13" xfId="4071" xr:uid="{00000000-0005-0000-0000-00002D660000}"/>
    <cellStyle name="Komma 14" xfId="3615" xr:uid="{00000000-0005-0000-0000-00002E660000}"/>
    <cellStyle name="Komma 2" xfId="25" xr:uid="{00000000-0005-0000-0000-00002F660000}"/>
    <cellStyle name="Komma 2 10" xfId="8751" xr:uid="{00000000-0005-0000-0000-000030660000}"/>
    <cellStyle name="Komma 2 11" xfId="3138" xr:uid="{00000000-0005-0000-0000-000031660000}"/>
    <cellStyle name="Komma 2 12" xfId="42644" xr:uid="{00000000-0005-0000-0000-000032660000}"/>
    <cellStyle name="Komma 2 2" xfId="1537" xr:uid="{00000000-0005-0000-0000-000033660000}"/>
    <cellStyle name="Komma 2 2 2" xfId="1538" xr:uid="{00000000-0005-0000-0000-000034660000}"/>
    <cellStyle name="Komma 2 2 2 2" xfId="77" xr:uid="{00000000-0005-0000-0000-000035660000}"/>
    <cellStyle name="Komma 2 2 2 2 2" xfId="3621" xr:uid="{00000000-0005-0000-0000-000036660000}"/>
    <cellStyle name="Komma 2 2 2 2 2 2" xfId="7658" xr:uid="{00000000-0005-0000-0000-000037660000}"/>
    <cellStyle name="Komma 2 2 2 2 3" xfId="7659" xr:uid="{00000000-0005-0000-0000-000038660000}"/>
    <cellStyle name="Komma 2 2 2 2 4" xfId="11054" xr:uid="{00000000-0005-0000-0000-000039660000}"/>
    <cellStyle name="Komma 2 2 2 2 4 2" xfId="12152" xr:uid="{00000000-0005-0000-0000-00003A660000}"/>
    <cellStyle name="Komma 2 2 2 2 4 3" xfId="11775" xr:uid="{00000000-0005-0000-0000-00003B660000}"/>
    <cellStyle name="Komma 2 2 2 2 4 4" xfId="12184" xr:uid="{00000000-0005-0000-0000-00003C660000}"/>
    <cellStyle name="Komma 2 2 2 2 4 5" xfId="12254" xr:uid="{00000000-0005-0000-0000-00003D660000}"/>
    <cellStyle name="Komma 2 2 2 2 5" xfId="43000" xr:uid="{00000000-0005-0000-0000-00003E660000}"/>
    <cellStyle name="Komma 2 2 2 3" xfId="3141" xr:uid="{00000000-0005-0000-0000-00003F660000}"/>
    <cellStyle name="Komma 2 2 2 3 2" xfId="3622" xr:uid="{00000000-0005-0000-0000-000040660000}"/>
    <cellStyle name="Komma 2 2 2 3 3" xfId="11776" xr:uid="{00000000-0005-0000-0000-000041660000}"/>
    <cellStyle name="Komma 2 2 2 4" xfId="3620" xr:uid="{00000000-0005-0000-0000-000042660000}"/>
    <cellStyle name="Komma 2 2 2 4 2" xfId="7660" xr:uid="{00000000-0005-0000-0000-000043660000}"/>
    <cellStyle name="Komma 2 2 2 5" xfId="8753" xr:uid="{00000000-0005-0000-0000-000044660000}"/>
    <cellStyle name="Komma 2 2 2 6" xfId="3140" xr:uid="{00000000-0005-0000-0000-000045660000}"/>
    <cellStyle name="Komma 2 2 2 7" xfId="11053" xr:uid="{00000000-0005-0000-0000-000046660000}"/>
    <cellStyle name="Komma 2 2 2 7 2" xfId="12151" xr:uid="{00000000-0005-0000-0000-000047660000}"/>
    <cellStyle name="Komma 2 2 2 7 3" xfId="11605" xr:uid="{00000000-0005-0000-0000-000048660000}"/>
    <cellStyle name="Komma 2 2 2 7 4" xfId="12183" xr:uid="{00000000-0005-0000-0000-000049660000}"/>
    <cellStyle name="Komma 2 2 2 7 5" xfId="12253" xr:uid="{00000000-0005-0000-0000-00004A660000}"/>
    <cellStyle name="Komma 2 2 3" xfId="3142" xr:uid="{00000000-0005-0000-0000-00004B660000}"/>
    <cellStyle name="Komma 2 2 3 2" xfId="7661" xr:uid="{00000000-0005-0000-0000-00004C660000}"/>
    <cellStyle name="Komma 2 2 3 3" xfId="7662" xr:uid="{00000000-0005-0000-0000-00004D660000}"/>
    <cellStyle name="Komma 2 2 3 4" xfId="11055" xr:uid="{00000000-0005-0000-0000-00004E660000}"/>
    <cellStyle name="Komma 2 2 4" xfId="3143" xr:uid="{00000000-0005-0000-0000-00004F660000}"/>
    <cellStyle name="Komma 2 2 4 2" xfId="7663" xr:uid="{00000000-0005-0000-0000-000050660000}"/>
    <cellStyle name="Komma 2 2 4 3" xfId="11056" xr:uid="{00000000-0005-0000-0000-000051660000}"/>
    <cellStyle name="Komma 2 2 5" xfId="3619" xr:uid="{00000000-0005-0000-0000-000052660000}"/>
    <cellStyle name="Komma 2 2 6" xfId="8752" xr:uid="{00000000-0005-0000-0000-000053660000}"/>
    <cellStyle name="Komma 2 2 7" xfId="3139" xr:uid="{00000000-0005-0000-0000-000054660000}"/>
    <cellStyle name="Komma 2 2 8" xfId="11604" xr:uid="{00000000-0005-0000-0000-000055660000}"/>
    <cellStyle name="Komma 2 2 9" xfId="43004" xr:uid="{00000000-0005-0000-0000-000056660000}"/>
    <cellStyle name="Komma 2 3" xfId="1539" xr:uid="{00000000-0005-0000-0000-000057660000}"/>
    <cellStyle name="Komma 2 3 2" xfId="1540" xr:uid="{00000000-0005-0000-0000-000058660000}"/>
    <cellStyle name="Komma 2 3 2 2" xfId="3146" xr:uid="{00000000-0005-0000-0000-000059660000}"/>
    <cellStyle name="Komma 2 3 2 2 2" xfId="7664" xr:uid="{00000000-0005-0000-0000-00005A660000}"/>
    <cellStyle name="Komma 2 3 2 2 3" xfId="7665" xr:uid="{00000000-0005-0000-0000-00005B660000}"/>
    <cellStyle name="Komma 2 3 2 2 4" xfId="11058" xr:uid="{00000000-0005-0000-0000-00005C660000}"/>
    <cellStyle name="Komma 2 3 2 3" xfId="3147" xr:uid="{00000000-0005-0000-0000-00005D660000}"/>
    <cellStyle name="Komma 2 3 2 4" xfId="3624" xr:uid="{00000000-0005-0000-0000-00005E660000}"/>
    <cellStyle name="Komma 2 3 2 4 2" xfId="7666" xr:uid="{00000000-0005-0000-0000-00005F660000}"/>
    <cellStyle name="Komma 2 3 2 5" xfId="3145" xr:uid="{00000000-0005-0000-0000-000060660000}"/>
    <cellStyle name="Komma 2 3 2 6" xfId="11057" xr:uid="{00000000-0005-0000-0000-000061660000}"/>
    <cellStyle name="Komma 2 3 3" xfId="3148" xr:uid="{00000000-0005-0000-0000-000062660000}"/>
    <cellStyle name="Komma 2 3 3 2" xfId="7667" xr:uid="{00000000-0005-0000-0000-000063660000}"/>
    <cellStyle name="Komma 2 3 3 3" xfId="7668" xr:uid="{00000000-0005-0000-0000-000064660000}"/>
    <cellStyle name="Komma 2 3 3 4" xfId="11059" xr:uid="{00000000-0005-0000-0000-000065660000}"/>
    <cellStyle name="Komma 2 3 4" xfId="3149" xr:uid="{00000000-0005-0000-0000-000066660000}"/>
    <cellStyle name="Komma 2 3 5" xfId="3623" xr:uid="{00000000-0005-0000-0000-000067660000}"/>
    <cellStyle name="Komma 2 3 6" xfId="3144" xr:uid="{00000000-0005-0000-0000-000068660000}"/>
    <cellStyle name="Komma 2 4" xfId="1541" xr:uid="{00000000-0005-0000-0000-000069660000}"/>
    <cellStyle name="Komma 2 4 2" xfId="3626" xr:uid="{00000000-0005-0000-0000-00006A660000}"/>
    <cellStyle name="Komma 2 4 2 2" xfId="7671" xr:uid="{00000000-0005-0000-0000-00006B660000}"/>
    <cellStyle name="Komma 2 4 2 3" xfId="7670" xr:uid="{00000000-0005-0000-0000-00006C660000}"/>
    <cellStyle name="Komma 2 4 3" xfId="3625" xr:uid="{00000000-0005-0000-0000-00006D660000}"/>
    <cellStyle name="Komma 2 4 3 2" xfId="7672" xr:uid="{00000000-0005-0000-0000-00006E660000}"/>
    <cellStyle name="Komma 2 4 3 3" xfId="11060" xr:uid="{00000000-0005-0000-0000-00006F660000}"/>
    <cellStyle name="Komma 2 4 4" xfId="7669" xr:uid="{00000000-0005-0000-0000-000070660000}"/>
    <cellStyle name="Komma 2 4 5" xfId="3150" xr:uid="{00000000-0005-0000-0000-000071660000}"/>
    <cellStyle name="Komma 2 4 6" xfId="11606" xr:uid="{00000000-0005-0000-0000-000072660000}"/>
    <cellStyle name="Komma 2 5" xfId="1542" xr:uid="{00000000-0005-0000-0000-000073660000}"/>
    <cellStyle name="Komma 2 5 2" xfId="3627" xr:uid="{00000000-0005-0000-0000-000074660000}"/>
    <cellStyle name="Komma 2 5 2 2" xfId="7674" xr:uid="{00000000-0005-0000-0000-000075660000}"/>
    <cellStyle name="Komma 2 5 3" xfId="7673" xr:uid="{00000000-0005-0000-0000-000076660000}"/>
    <cellStyle name="Komma 2 5 4" xfId="8754" xr:uid="{00000000-0005-0000-0000-000077660000}"/>
    <cellStyle name="Komma 2 5 5" xfId="3151" xr:uid="{00000000-0005-0000-0000-000078660000}"/>
    <cellStyle name="Komma 2 5 6" xfId="11607" xr:uid="{00000000-0005-0000-0000-000079660000}"/>
    <cellStyle name="Komma 2 6" xfId="1543" xr:uid="{00000000-0005-0000-0000-00007A660000}"/>
    <cellStyle name="Komma 2 6 2" xfId="7675" xr:uid="{00000000-0005-0000-0000-00007B660000}"/>
    <cellStyle name="Komma 2 6 3" xfId="42442" xr:uid="{00000000-0005-0000-0000-00007C660000}"/>
    <cellStyle name="Komma 2 7" xfId="1544" xr:uid="{00000000-0005-0000-0000-00007D660000}"/>
    <cellStyle name="Komma 2 7 2" xfId="3629" xr:uid="{00000000-0005-0000-0000-00007E660000}"/>
    <cellStyle name="Komma 2 7 3" xfId="3630" xr:uid="{00000000-0005-0000-0000-00007F660000}"/>
    <cellStyle name="Komma 2 7 4" xfId="3628" xr:uid="{00000000-0005-0000-0000-000080660000}"/>
    <cellStyle name="Komma 2 7 5" xfId="11061" xr:uid="{00000000-0005-0000-0000-000081660000}"/>
    <cellStyle name="Komma 2 7 5 2" xfId="12153" xr:uid="{00000000-0005-0000-0000-000082660000}"/>
    <cellStyle name="Komma 2 7 5 3" xfId="11608" xr:uid="{00000000-0005-0000-0000-000083660000}"/>
    <cellStyle name="Komma 2 7 5 4" xfId="12185" xr:uid="{00000000-0005-0000-0000-000084660000}"/>
    <cellStyle name="Komma 2 7 5 5" xfId="12255" xr:uid="{00000000-0005-0000-0000-000085660000}"/>
    <cellStyle name="Komma 2 8" xfId="1545" xr:uid="{00000000-0005-0000-0000-000086660000}"/>
    <cellStyle name="Komma 2 8 2" xfId="3631" xr:uid="{00000000-0005-0000-0000-000087660000}"/>
    <cellStyle name="Komma 2 8 3" xfId="11609" xr:uid="{00000000-0005-0000-0000-000088660000}"/>
    <cellStyle name="Komma 2 9" xfId="1536" xr:uid="{00000000-0005-0000-0000-000089660000}"/>
    <cellStyle name="Komma 2 9 2" xfId="4074" xr:uid="{00000000-0005-0000-0000-00008A660000}"/>
    <cellStyle name="Komma 2 9 3" xfId="11603" xr:uid="{00000000-0005-0000-0000-00008B660000}"/>
    <cellStyle name="Komma 3" xfId="1546" xr:uid="{00000000-0005-0000-0000-00008C660000}"/>
    <cellStyle name="Komma 3 2" xfId="1547" xr:uid="{00000000-0005-0000-0000-00008D660000}"/>
    <cellStyle name="Komma 3 2 2" xfId="3632" xr:uid="{00000000-0005-0000-0000-00008E660000}"/>
    <cellStyle name="Komma 3 2 2 2" xfId="7676" xr:uid="{00000000-0005-0000-0000-00008F660000}"/>
    <cellStyle name="Komma 3 2 2 3" xfId="11062" xr:uid="{00000000-0005-0000-0000-000090660000}"/>
    <cellStyle name="Komma 3 2 3" xfId="11611" xr:uid="{00000000-0005-0000-0000-000091660000}"/>
    <cellStyle name="Komma 3 3" xfId="1548" xr:uid="{00000000-0005-0000-0000-000092660000}"/>
    <cellStyle name="Komma 3 3 2" xfId="3634" xr:uid="{00000000-0005-0000-0000-000093660000}"/>
    <cellStyle name="Komma 3 3 3" xfId="3635" xr:uid="{00000000-0005-0000-0000-000094660000}"/>
    <cellStyle name="Komma 3 3 4" xfId="3633" xr:uid="{00000000-0005-0000-0000-000095660000}"/>
    <cellStyle name="Komma 3 3 5" xfId="11063" xr:uid="{00000000-0005-0000-0000-000096660000}"/>
    <cellStyle name="Komma 3 3 5 2" xfId="12154" xr:uid="{00000000-0005-0000-0000-000097660000}"/>
    <cellStyle name="Komma 3 3 5 3" xfId="11612" xr:uid="{00000000-0005-0000-0000-000098660000}"/>
    <cellStyle name="Komma 3 3 5 4" xfId="12186" xr:uid="{00000000-0005-0000-0000-000099660000}"/>
    <cellStyle name="Komma 3 3 5 5" xfId="12256" xr:uid="{00000000-0005-0000-0000-00009A660000}"/>
    <cellStyle name="Komma 3 3 6" xfId="42443" xr:uid="{00000000-0005-0000-0000-00009B660000}"/>
    <cellStyle name="Komma 3 4" xfId="1549" xr:uid="{00000000-0005-0000-0000-00009C660000}"/>
    <cellStyle name="Komma 3 5" xfId="3636" xr:uid="{00000000-0005-0000-0000-00009D660000}"/>
    <cellStyle name="Komma 3 5 2" xfId="4075" xr:uid="{00000000-0005-0000-0000-00009E660000}"/>
    <cellStyle name="Komma 3 6" xfId="4913" xr:uid="{00000000-0005-0000-0000-00009F660000}"/>
    <cellStyle name="Komma 3 7" xfId="3152" xr:uid="{00000000-0005-0000-0000-0000A0660000}"/>
    <cellStyle name="Komma 3 8" xfId="11610" xr:uid="{00000000-0005-0000-0000-0000A1660000}"/>
    <cellStyle name="Komma 4" xfId="1550" xr:uid="{00000000-0005-0000-0000-0000A2660000}"/>
    <cellStyle name="Komma 4 2" xfId="1551" xr:uid="{00000000-0005-0000-0000-0000A3660000}"/>
    <cellStyle name="Komma 4 2 2" xfId="3638" xr:uid="{00000000-0005-0000-0000-0000A4660000}"/>
    <cellStyle name="Komma 4 2 3" xfId="3639" xr:uid="{00000000-0005-0000-0000-0000A5660000}"/>
    <cellStyle name="Komma 4 2 4" xfId="3637" xr:uid="{00000000-0005-0000-0000-0000A6660000}"/>
    <cellStyle name="Komma 4 2 5" xfId="8755" xr:uid="{00000000-0005-0000-0000-0000A7660000}"/>
    <cellStyle name="Komma 4 2 6" xfId="3154" xr:uid="{00000000-0005-0000-0000-0000A8660000}"/>
    <cellStyle name="Komma 4 2 7" xfId="11613" xr:uid="{00000000-0005-0000-0000-0000A9660000}"/>
    <cellStyle name="Komma 4 3" xfId="1552" xr:uid="{00000000-0005-0000-0000-0000AA660000}"/>
    <cellStyle name="Komma 4 3 2" xfId="3641" xr:uid="{00000000-0005-0000-0000-0000AB660000}"/>
    <cellStyle name="Komma 4 3 3" xfId="3642" xr:uid="{00000000-0005-0000-0000-0000AC660000}"/>
    <cellStyle name="Komma 4 3 4" xfId="3640" xr:uid="{00000000-0005-0000-0000-0000AD660000}"/>
    <cellStyle name="Komma 4 3 5" xfId="8756" xr:uid="{00000000-0005-0000-0000-0000AE660000}"/>
    <cellStyle name="Komma 4 3 6" xfId="3155" xr:uid="{00000000-0005-0000-0000-0000AF660000}"/>
    <cellStyle name="Komma 4 3 7" xfId="11614" xr:uid="{00000000-0005-0000-0000-0000B0660000}"/>
    <cellStyle name="Komma 4 4" xfId="1553" xr:uid="{00000000-0005-0000-0000-0000B1660000}"/>
    <cellStyle name="Komma 4 4 2" xfId="3643" xr:uid="{00000000-0005-0000-0000-0000B2660000}"/>
    <cellStyle name="Komma 4 4 3" xfId="11615" xr:uid="{00000000-0005-0000-0000-0000B3660000}"/>
    <cellStyle name="Komma 4 5" xfId="3644" xr:uid="{00000000-0005-0000-0000-0000B4660000}"/>
    <cellStyle name="Komma 4 5 2" xfId="4076" xr:uid="{00000000-0005-0000-0000-0000B5660000}"/>
    <cellStyle name="Komma 4 6" xfId="4027" xr:uid="{00000000-0005-0000-0000-0000B6660000}"/>
    <cellStyle name="Komma 4 7" xfId="3153" xr:uid="{00000000-0005-0000-0000-0000B7660000}"/>
    <cellStyle name="Komma 5" xfId="1554" xr:uid="{00000000-0005-0000-0000-0000B8660000}"/>
    <cellStyle name="Komma 5 2" xfId="1555" xr:uid="{00000000-0005-0000-0000-0000B9660000}"/>
    <cellStyle name="Komma 5 2 2" xfId="3646" xr:uid="{00000000-0005-0000-0000-0000BA660000}"/>
    <cellStyle name="Komma 5 2 3" xfId="3647" xr:uid="{00000000-0005-0000-0000-0000BB660000}"/>
    <cellStyle name="Komma 5 2 4" xfId="7677" xr:uid="{00000000-0005-0000-0000-0000BC660000}"/>
    <cellStyle name="Komma 5 3" xfId="1556" xr:uid="{00000000-0005-0000-0000-0000BD660000}"/>
    <cellStyle name="Komma 5 3 2" xfId="3649" xr:uid="{00000000-0005-0000-0000-0000BE660000}"/>
    <cellStyle name="Komma 5 3 3" xfId="3650" xr:uid="{00000000-0005-0000-0000-0000BF660000}"/>
    <cellStyle name="Komma 5 3 4" xfId="3648" xr:uid="{00000000-0005-0000-0000-0000C0660000}"/>
    <cellStyle name="Komma 5 3 5" xfId="11617" xr:uid="{00000000-0005-0000-0000-0000C1660000}"/>
    <cellStyle name="Komma 5 4" xfId="3651" xr:uid="{00000000-0005-0000-0000-0000C2660000}"/>
    <cellStyle name="Komma 5 5" xfId="3652" xr:uid="{00000000-0005-0000-0000-0000C3660000}"/>
    <cellStyle name="Komma 5 5 2" xfId="4077" xr:uid="{00000000-0005-0000-0000-0000C4660000}"/>
    <cellStyle name="Komma 5 6" xfId="3645" xr:uid="{00000000-0005-0000-0000-0000C5660000}"/>
    <cellStyle name="Komma 5 6 2" xfId="11835" xr:uid="{00000000-0005-0000-0000-0000C6660000}"/>
    <cellStyle name="Komma 5 6 3" xfId="11353" xr:uid="{00000000-0005-0000-0000-0000C7660000}"/>
    <cellStyle name="Komma 5 7" xfId="8757" xr:uid="{00000000-0005-0000-0000-0000C8660000}"/>
    <cellStyle name="Komma 5 8" xfId="11616" xr:uid="{00000000-0005-0000-0000-0000C9660000}"/>
    <cellStyle name="Komma 6" xfId="1557" xr:uid="{00000000-0005-0000-0000-0000CA660000}"/>
    <cellStyle name="Komma 6 2" xfId="3653" xr:uid="{00000000-0005-0000-0000-0000CB660000}"/>
    <cellStyle name="Komma 6 3" xfId="11064" xr:uid="{00000000-0005-0000-0000-0000CC660000}"/>
    <cellStyle name="Komma 7" xfId="1558" xr:uid="{00000000-0005-0000-0000-0000CD660000}"/>
    <cellStyle name="Komma 7 2" xfId="3654" xr:uid="{00000000-0005-0000-0000-0000CE660000}"/>
    <cellStyle name="Komma 7 3" xfId="7678" xr:uid="{00000000-0005-0000-0000-0000CF660000}"/>
    <cellStyle name="Komma 8" xfId="1559" xr:uid="{00000000-0005-0000-0000-0000D0660000}"/>
    <cellStyle name="Komma 8 2" xfId="3656" xr:uid="{00000000-0005-0000-0000-0000D1660000}"/>
    <cellStyle name="Komma 8 3" xfId="3657" xr:uid="{00000000-0005-0000-0000-0000D2660000}"/>
    <cellStyle name="Komma 8 4" xfId="3655" xr:uid="{00000000-0005-0000-0000-0000D3660000}"/>
    <cellStyle name="Komma 8 5" xfId="11618" xr:uid="{00000000-0005-0000-0000-0000D4660000}"/>
    <cellStyle name="Komma 9" xfId="1560" xr:uid="{00000000-0005-0000-0000-0000D5660000}"/>
    <cellStyle name="Komma 9 2" xfId="3659" xr:uid="{00000000-0005-0000-0000-0000D6660000}"/>
    <cellStyle name="Komma 9 3" xfId="3660" xr:uid="{00000000-0005-0000-0000-0000D7660000}"/>
    <cellStyle name="Komma 9 3 2" xfId="3661" xr:uid="{00000000-0005-0000-0000-0000D8660000}"/>
    <cellStyle name="Komma 9 4" xfId="3662" xr:uid="{00000000-0005-0000-0000-0000D9660000}"/>
    <cellStyle name="Komma 9 5" xfId="3658" xr:uid="{00000000-0005-0000-0000-0000DA660000}"/>
    <cellStyle name="Komma 9 6" xfId="11619" xr:uid="{00000000-0005-0000-0000-0000DB660000}"/>
    <cellStyle name="Komma0" xfId="1561" xr:uid="{00000000-0005-0000-0000-0000DC660000}"/>
    <cellStyle name="level1a" xfId="1562" xr:uid="{00000000-0005-0000-0000-0000DD660000}"/>
    <cellStyle name="level1a 2" xfId="1563" xr:uid="{00000000-0005-0000-0000-0000DE660000}"/>
    <cellStyle name="level1a 2 2" xfId="7680" xr:uid="{00000000-0005-0000-0000-0000DF660000}"/>
    <cellStyle name="level1a 2 2 2" xfId="7681" xr:uid="{00000000-0005-0000-0000-0000E0660000}"/>
    <cellStyle name="level1a 2 2 2 2" xfId="12619" xr:uid="{00000000-0005-0000-0000-0000E1660000}"/>
    <cellStyle name="level1a 2 2 2 2 2" xfId="14742" xr:uid="{00000000-0005-0000-0000-0000E2660000}"/>
    <cellStyle name="level1a 2 2 2 2 2 2" xfId="17105" xr:uid="{00000000-0005-0000-0000-0000E3660000}"/>
    <cellStyle name="level1a 2 2 2 2 2 2 2" xfId="31420" xr:uid="{00000000-0005-0000-0000-0000E4660000}"/>
    <cellStyle name="level1a 2 2 2 2 2 3" xfId="19459" xr:uid="{00000000-0005-0000-0000-0000E5660000}"/>
    <cellStyle name="level1a 2 2 2 2 2 3 2" xfId="26596" xr:uid="{00000000-0005-0000-0000-0000E6660000}"/>
    <cellStyle name="level1a 2 2 2 2 2 3 2 2" xfId="40911" xr:uid="{00000000-0005-0000-0000-0000E7660000}"/>
    <cellStyle name="level1a 2 2 2 2 2 3 3" xfId="33774" xr:uid="{00000000-0005-0000-0000-0000E8660000}"/>
    <cellStyle name="level1a 2 2 2 2 2 4" xfId="29071" xr:uid="{00000000-0005-0000-0000-0000E9660000}"/>
    <cellStyle name="level1a 2 2 2 2 3" xfId="13639" xr:uid="{00000000-0005-0000-0000-0000EA660000}"/>
    <cellStyle name="level1a 2 2 2 2 3 2" xfId="16008" xr:uid="{00000000-0005-0000-0000-0000EB660000}"/>
    <cellStyle name="level1a 2 2 2 2 3 2 2" xfId="23167" xr:uid="{00000000-0005-0000-0000-0000EC660000}"/>
    <cellStyle name="level1a 2 2 2 2 3 2 2 2" xfId="37482" xr:uid="{00000000-0005-0000-0000-0000ED660000}"/>
    <cellStyle name="level1a 2 2 2 2 3 2 3" xfId="30323" xr:uid="{00000000-0005-0000-0000-0000EE660000}"/>
    <cellStyle name="level1a 2 2 2 2 3 3" xfId="18362" xr:uid="{00000000-0005-0000-0000-0000EF660000}"/>
    <cellStyle name="level1a 2 2 2 2 3 3 2" xfId="25499" xr:uid="{00000000-0005-0000-0000-0000F0660000}"/>
    <cellStyle name="level1a 2 2 2 2 3 3 2 2" xfId="39814" xr:uid="{00000000-0005-0000-0000-0000F1660000}"/>
    <cellStyle name="level1a 2 2 2 2 3 3 3" xfId="32677" xr:uid="{00000000-0005-0000-0000-0000F2660000}"/>
    <cellStyle name="level1a 2 2 2 2 3 4" xfId="19888" xr:uid="{00000000-0005-0000-0000-0000F3660000}"/>
    <cellStyle name="level1a 2 2 2 2 3 4 2" xfId="27025" xr:uid="{00000000-0005-0000-0000-0000F4660000}"/>
    <cellStyle name="level1a 2 2 2 2 3 4 2 2" xfId="41340" xr:uid="{00000000-0005-0000-0000-0000F5660000}"/>
    <cellStyle name="level1a 2 2 2 2 3 4 3" xfId="34203" xr:uid="{00000000-0005-0000-0000-0000F6660000}"/>
    <cellStyle name="level1a 2 2 2 2 3 5" xfId="21103" xr:uid="{00000000-0005-0000-0000-0000F7660000}"/>
    <cellStyle name="level1a 2 2 2 2 3 5 2" xfId="35418" xr:uid="{00000000-0005-0000-0000-0000F8660000}"/>
    <cellStyle name="level1a 2 2 2 2 3 6" xfId="28240" xr:uid="{00000000-0005-0000-0000-0000F9660000}"/>
    <cellStyle name="level1a 2 2 2 2 4" xfId="19757" xr:uid="{00000000-0005-0000-0000-0000FA660000}"/>
    <cellStyle name="level1a 2 2 2 2 4 2" xfId="26894" xr:uid="{00000000-0005-0000-0000-0000FB660000}"/>
    <cellStyle name="level1a 2 2 2 2 4 2 2" xfId="41209" xr:uid="{00000000-0005-0000-0000-0000FC660000}"/>
    <cellStyle name="level1a 2 2 2 2 4 3" xfId="34072" xr:uid="{00000000-0005-0000-0000-0000FD660000}"/>
    <cellStyle name="level1a 2 2 3" xfId="12618" xr:uid="{00000000-0005-0000-0000-0000FE660000}"/>
    <cellStyle name="level1a 2 2 3 2" xfId="14741" xr:uid="{00000000-0005-0000-0000-0000FF660000}"/>
    <cellStyle name="level1a 2 2 3 2 2" xfId="17104" xr:uid="{00000000-0005-0000-0000-000000670000}"/>
    <cellStyle name="level1a 2 2 3 2 2 2" xfId="31419" xr:uid="{00000000-0005-0000-0000-000001670000}"/>
    <cellStyle name="level1a 2 2 3 2 3" xfId="19458" xr:uid="{00000000-0005-0000-0000-000002670000}"/>
    <cellStyle name="level1a 2 2 3 2 3 2" xfId="26595" xr:uid="{00000000-0005-0000-0000-000003670000}"/>
    <cellStyle name="level1a 2 2 3 2 3 2 2" xfId="40910" xr:uid="{00000000-0005-0000-0000-000004670000}"/>
    <cellStyle name="level1a 2 2 3 2 3 3" xfId="33773" xr:uid="{00000000-0005-0000-0000-000005670000}"/>
    <cellStyle name="level1a 2 2 3 2 4" xfId="29070" xr:uid="{00000000-0005-0000-0000-000006670000}"/>
    <cellStyle name="level1a 2 2 3 3" xfId="13424" xr:uid="{00000000-0005-0000-0000-000007670000}"/>
    <cellStyle name="level1a 2 2 3 3 2" xfId="15793" xr:uid="{00000000-0005-0000-0000-000008670000}"/>
    <cellStyle name="level1a 2 2 3 3 2 2" xfId="22952" xr:uid="{00000000-0005-0000-0000-000009670000}"/>
    <cellStyle name="level1a 2 2 3 3 2 2 2" xfId="37267" xr:uid="{00000000-0005-0000-0000-00000A670000}"/>
    <cellStyle name="level1a 2 2 3 3 2 3" xfId="30108" xr:uid="{00000000-0005-0000-0000-00000B670000}"/>
    <cellStyle name="level1a 2 2 3 3 3" xfId="18147" xr:uid="{00000000-0005-0000-0000-00000C670000}"/>
    <cellStyle name="level1a 2 2 3 3 3 2" xfId="25284" xr:uid="{00000000-0005-0000-0000-00000D670000}"/>
    <cellStyle name="level1a 2 2 3 3 3 2 2" xfId="39599" xr:uid="{00000000-0005-0000-0000-00000E670000}"/>
    <cellStyle name="level1a 2 2 3 3 3 3" xfId="32462" xr:uid="{00000000-0005-0000-0000-00000F670000}"/>
    <cellStyle name="level1a 2 2 3 3 4" xfId="19851" xr:uid="{00000000-0005-0000-0000-000010670000}"/>
    <cellStyle name="level1a 2 2 3 3 4 2" xfId="26988" xr:uid="{00000000-0005-0000-0000-000011670000}"/>
    <cellStyle name="level1a 2 2 3 3 4 2 2" xfId="41303" xr:uid="{00000000-0005-0000-0000-000012670000}"/>
    <cellStyle name="level1a 2 2 3 3 4 3" xfId="34166" xr:uid="{00000000-0005-0000-0000-000013670000}"/>
    <cellStyle name="level1a 2 2 3 3 5" xfId="21066" xr:uid="{00000000-0005-0000-0000-000014670000}"/>
    <cellStyle name="level1a 2 2 3 3 5 2" xfId="35381" xr:uid="{00000000-0005-0000-0000-000015670000}"/>
    <cellStyle name="level1a 2 2 3 3 6" xfId="28203" xr:uid="{00000000-0005-0000-0000-000016670000}"/>
    <cellStyle name="level1a 2 2 3 4" xfId="19756" xr:uid="{00000000-0005-0000-0000-000017670000}"/>
    <cellStyle name="level1a 2 2 3 4 2" xfId="26893" xr:uid="{00000000-0005-0000-0000-000018670000}"/>
    <cellStyle name="level1a 2 2 3 4 2 2" xfId="41208" xr:uid="{00000000-0005-0000-0000-000019670000}"/>
    <cellStyle name="level1a 2 2 3 4 3" xfId="34071" xr:uid="{00000000-0005-0000-0000-00001A670000}"/>
    <cellStyle name="level1a 2 3" xfId="7682" xr:uid="{00000000-0005-0000-0000-00001B670000}"/>
    <cellStyle name="level1a 2 3 2" xfId="12620" xr:uid="{00000000-0005-0000-0000-00001C670000}"/>
    <cellStyle name="level1a 2 3 2 2" xfId="14743" xr:uid="{00000000-0005-0000-0000-00001D670000}"/>
    <cellStyle name="level1a 2 3 2 2 2" xfId="17106" xr:uid="{00000000-0005-0000-0000-00001E670000}"/>
    <cellStyle name="level1a 2 3 2 2 2 2" xfId="31421" xr:uid="{00000000-0005-0000-0000-00001F670000}"/>
    <cellStyle name="level1a 2 3 2 2 3" xfId="19460" xr:uid="{00000000-0005-0000-0000-000020670000}"/>
    <cellStyle name="level1a 2 3 2 2 3 2" xfId="26597" xr:uid="{00000000-0005-0000-0000-000021670000}"/>
    <cellStyle name="level1a 2 3 2 2 3 2 2" xfId="40912" xr:uid="{00000000-0005-0000-0000-000022670000}"/>
    <cellStyle name="level1a 2 3 2 2 3 3" xfId="33775" xr:uid="{00000000-0005-0000-0000-000023670000}"/>
    <cellStyle name="level1a 2 3 2 2 4" xfId="29072" xr:uid="{00000000-0005-0000-0000-000024670000}"/>
    <cellStyle name="level1a 2 3 2 3" xfId="14612" xr:uid="{00000000-0005-0000-0000-000025670000}"/>
    <cellStyle name="level1a 2 3 2 3 2" xfId="16975" xr:uid="{00000000-0005-0000-0000-000026670000}"/>
    <cellStyle name="level1a 2 3 2 3 2 2" xfId="24134" xr:uid="{00000000-0005-0000-0000-000027670000}"/>
    <cellStyle name="level1a 2 3 2 3 2 2 2" xfId="38449" xr:uid="{00000000-0005-0000-0000-000028670000}"/>
    <cellStyle name="level1a 2 3 2 3 2 3" xfId="31290" xr:uid="{00000000-0005-0000-0000-000029670000}"/>
    <cellStyle name="level1a 2 3 2 3 3" xfId="19329" xr:uid="{00000000-0005-0000-0000-00002A670000}"/>
    <cellStyle name="level1a 2 3 2 3 3 2" xfId="26466" xr:uid="{00000000-0005-0000-0000-00002B670000}"/>
    <cellStyle name="level1a 2 3 2 3 3 2 2" xfId="40781" xr:uid="{00000000-0005-0000-0000-00002C670000}"/>
    <cellStyle name="level1a 2 3 2 3 3 3" xfId="33644" xr:uid="{00000000-0005-0000-0000-00002D670000}"/>
    <cellStyle name="level1a 2 3 2 3 4" xfId="20627" xr:uid="{00000000-0005-0000-0000-00002E670000}"/>
    <cellStyle name="level1a 2 3 2 3 4 2" xfId="27764" xr:uid="{00000000-0005-0000-0000-00002F670000}"/>
    <cellStyle name="level1a 2 3 2 3 4 2 2" xfId="42079" xr:uid="{00000000-0005-0000-0000-000030670000}"/>
    <cellStyle name="level1a 2 3 2 3 4 3" xfId="34942" xr:uid="{00000000-0005-0000-0000-000031670000}"/>
    <cellStyle name="level1a 2 3 2 3 5" xfId="21842" xr:uid="{00000000-0005-0000-0000-000032670000}"/>
    <cellStyle name="level1a 2 3 2 3 5 2" xfId="36157" xr:uid="{00000000-0005-0000-0000-000033670000}"/>
    <cellStyle name="level1a 2 3 2 3 6" xfId="28979" xr:uid="{00000000-0005-0000-0000-000034670000}"/>
    <cellStyle name="level1a 2 3 2 4" xfId="19758" xr:uid="{00000000-0005-0000-0000-000035670000}"/>
    <cellStyle name="level1a 2 3 2 4 2" xfId="26895" xr:uid="{00000000-0005-0000-0000-000036670000}"/>
    <cellStyle name="level1a 2 3 2 4 2 2" xfId="41210" xr:uid="{00000000-0005-0000-0000-000037670000}"/>
    <cellStyle name="level1a 2 3 2 4 3" xfId="34073" xr:uid="{00000000-0005-0000-0000-000038670000}"/>
    <cellStyle name="level1a 2 4" xfId="7679" xr:uid="{00000000-0005-0000-0000-000039670000}"/>
    <cellStyle name="level1a 2 4 2" xfId="12617" xr:uid="{00000000-0005-0000-0000-00003A670000}"/>
    <cellStyle name="level1a 2 4 2 2" xfId="14740" xr:uid="{00000000-0005-0000-0000-00003B670000}"/>
    <cellStyle name="level1a 2 4 2 2 2" xfId="17103" xr:uid="{00000000-0005-0000-0000-00003C670000}"/>
    <cellStyle name="level1a 2 4 2 2 2 2" xfId="31418" xr:uid="{00000000-0005-0000-0000-00003D670000}"/>
    <cellStyle name="level1a 2 4 2 2 3" xfId="19457" xr:uid="{00000000-0005-0000-0000-00003E670000}"/>
    <cellStyle name="level1a 2 4 2 2 3 2" xfId="26594" xr:uid="{00000000-0005-0000-0000-00003F670000}"/>
    <cellStyle name="level1a 2 4 2 2 3 2 2" xfId="40909" xr:uid="{00000000-0005-0000-0000-000040670000}"/>
    <cellStyle name="level1a 2 4 2 2 3 3" xfId="33772" xr:uid="{00000000-0005-0000-0000-000041670000}"/>
    <cellStyle name="level1a 2 4 2 2 4" xfId="29069" xr:uid="{00000000-0005-0000-0000-000042670000}"/>
    <cellStyle name="level1a 2 4 2 3" xfId="14677" xr:uid="{00000000-0005-0000-0000-000043670000}"/>
    <cellStyle name="level1a 2 4 2 3 2" xfId="17040" xr:uid="{00000000-0005-0000-0000-000044670000}"/>
    <cellStyle name="level1a 2 4 2 3 2 2" xfId="24199" xr:uid="{00000000-0005-0000-0000-000045670000}"/>
    <cellStyle name="level1a 2 4 2 3 2 2 2" xfId="38514" xr:uid="{00000000-0005-0000-0000-000046670000}"/>
    <cellStyle name="level1a 2 4 2 3 2 3" xfId="31355" xr:uid="{00000000-0005-0000-0000-000047670000}"/>
    <cellStyle name="level1a 2 4 2 3 3" xfId="19394" xr:uid="{00000000-0005-0000-0000-000048670000}"/>
    <cellStyle name="level1a 2 4 2 3 3 2" xfId="26531" xr:uid="{00000000-0005-0000-0000-000049670000}"/>
    <cellStyle name="level1a 2 4 2 3 3 2 2" xfId="40846" xr:uid="{00000000-0005-0000-0000-00004A670000}"/>
    <cellStyle name="level1a 2 4 2 3 3 3" xfId="33709" xr:uid="{00000000-0005-0000-0000-00004B670000}"/>
    <cellStyle name="level1a 2 4 2 3 4" xfId="20692" xr:uid="{00000000-0005-0000-0000-00004C670000}"/>
    <cellStyle name="level1a 2 4 2 3 4 2" xfId="27829" xr:uid="{00000000-0005-0000-0000-00004D670000}"/>
    <cellStyle name="level1a 2 4 2 3 4 2 2" xfId="42144" xr:uid="{00000000-0005-0000-0000-00004E670000}"/>
    <cellStyle name="level1a 2 4 2 3 4 3" xfId="35007" xr:uid="{00000000-0005-0000-0000-00004F670000}"/>
    <cellStyle name="level1a 2 4 2 3 5" xfId="21907" xr:uid="{00000000-0005-0000-0000-000050670000}"/>
    <cellStyle name="level1a 2 4 2 3 5 2" xfId="36222" xr:uid="{00000000-0005-0000-0000-000051670000}"/>
    <cellStyle name="level1a 2 4 2 3 6" xfId="29044" xr:uid="{00000000-0005-0000-0000-000052670000}"/>
    <cellStyle name="level1a 2 4 2 4" xfId="19755" xr:uid="{00000000-0005-0000-0000-000053670000}"/>
    <cellStyle name="level1a 2 4 2 4 2" xfId="26892" xr:uid="{00000000-0005-0000-0000-000054670000}"/>
    <cellStyle name="level1a 2 4 2 4 2 2" xfId="41207" xr:uid="{00000000-0005-0000-0000-000055670000}"/>
    <cellStyle name="level1a 2 4 2 4 3" xfId="34070" xr:uid="{00000000-0005-0000-0000-000056670000}"/>
    <cellStyle name="level1a 2 5" xfId="12602" xr:uid="{00000000-0005-0000-0000-000057670000}"/>
    <cellStyle name="level1a 2 5 2" xfId="14725" xr:uid="{00000000-0005-0000-0000-000058670000}"/>
    <cellStyle name="level1a 2 5 2 2" xfId="17088" xr:uid="{00000000-0005-0000-0000-000059670000}"/>
    <cellStyle name="level1a 2 5 2 2 2" xfId="31403" xr:uid="{00000000-0005-0000-0000-00005A670000}"/>
    <cellStyle name="level1a 2 5 2 3" xfId="19442" xr:uid="{00000000-0005-0000-0000-00005B670000}"/>
    <cellStyle name="level1a 2 5 2 3 2" xfId="26579" xr:uid="{00000000-0005-0000-0000-00005C670000}"/>
    <cellStyle name="level1a 2 5 2 3 2 2" xfId="40894" xr:uid="{00000000-0005-0000-0000-00005D670000}"/>
    <cellStyle name="level1a 2 5 2 3 3" xfId="33757" xr:uid="{00000000-0005-0000-0000-00005E670000}"/>
    <cellStyle name="level1a 2 5 2 4" xfId="29065" xr:uid="{00000000-0005-0000-0000-00005F670000}"/>
    <cellStyle name="level1a 2 5 3" xfId="14043" xr:uid="{00000000-0005-0000-0000-000060670000}"/>
    <cellStyle name="level1a 2 5 3 2" xfId="16412" xr:uid="{00000000-0005-0000-0000-000061670000}"/>
    <cellStyle name="level1a 2 5 3 2 2" xfId="23571" xr:uid="{00000000-0005-0000-0000-000062670000}"/>
    <cellStyle name="level1a 2 5 3 2 2 2" xfId="37886" xr:uid="{00000000-0005-0000-0000-000063670000}"/>
    <cellStyle name="level1a 2 5 3 2 3" xfId="30727" xr:uid="{00000000-0005-0000-0000-000064670000}"/>
    <cellStyle name="level1a 2 5 3 3" xfId="18766" xr:uid="{00000000-0005-0000-0000-000065670000}"/>
    <cellStyle name="level1a 2 5 3 3 2" xfId="25903" xr:uid="{00000000-0005-0000-0000-000066670000}"/>
    <cellStyle name="level1a 2 5 3 3 2 2" xfId="40218" xr:uid="{00000000-0005-0000-0000-000067670000}"/>
    <cellStyle name="level1a 2 5 3 3 3" xfId="33081" xr:uid="{00000000-0005-0000-0000-000068670000}"/>
    <cellStyle name="level1a 2 5 3 4" xfId="20126" xr:uid="{00000000-0005-0000-0000-000069670000}"/>
    <cellStyle name="level1a 2 5 3 4 2" xfId="27263" xr:uid="{00000000-0005-0000-0000-00006A670000}"/>
    <cellStyle name="level1a 2 5 3 4 2 2" xfId="41578" xr:uid="{00000000-0005-0000-0000-00006B670000}"/>
    <cellStyle name="level1a 2 5 3 4 3" xfId="34441" xr:uid="{00000000-0005-0000-0000-00006C670000}"/>
    <cellStyle name="level1a 2 5 3 5" xfId="21341" xr:uid="{00000000-0005-0000-0000-00006D670000}"/>
    <cellStyle name="level1a 2 5 3 5 2" xfId="35656" xr:uid="{00000000-0005-0000-0000-00006E670000}"/>
    <cellStyle name="level1a 2 5 3 6" xfId="28478" xr:uid="{00000000-0005-0000-0000-00006F670000}"/>
    <cellStyle name="level1a 2 5 4" xfId="19740" xr:uid="{00000000-0005-0000-0000-000070670000}"/>
    <cellStyle name="level1a 2 5 4 2" xfId="26877" xr:uid="{00000000-0005-0000-0000-000071670000}"/>
    <cellStyle name="level1a 2 5 4 2 2" xfId="41192" xr:uid="{00000000-0005-0000-0000-000072670000}"/>
    <cellStyle name="level1a 2 5 4 3" xfId="34055" xr:uid="{00000000-0005-0000-0000-000073670000}"/>
    <cellStyle name="level1a 3" xfId="1564" xr:uid="{00000000-0005-0000-0000-000074670000}"/>
    <cellStyle name="level1a 3 2" xfId="12603" xr:uid="{00000000-0005-0000-0000-000075670000}"/>
    <cellStyle name="level1a 3 2 2" xfId="14726" xr:uid="{00000000-0005-0000-0000-000076670000}"/>
    <cellStyle name="level1a 3 2 2 2" xfId="17089" xr:uid="{00000000-0005-0000-0000-000077670000}"/>
    <cellStyle name="level1a 3 2 2 2 2" xfId="31404" xr:uid="{00000000-0005-0000-0000-000078670000}"/>
    <cellStyle name="level1a 3 2 2 3" xfId="19443" xr:uid="{00000000-0005-0000-0000-000079670000}"/>
    <cellStyle name="level1a 3 2 2 3 2" xfId="26580" xr:uid="{00000000-0005-0000-0000-00007A670000}"/>
    <cellStyle name="level1a 3 2 2 3 2 2" xfId="40895" xr:uid="{00000000-0005-0000-0000-00007B670000}"/>
    <cellStyle name="level1a 3 2 2 3 3" xfId="33758" xr:uid="{00000000-0005-0000-0000-00007C670000}"/>
    <cellStyle name="level1a 3 2 2 4" xfId="29066" xr:uid="{00000000-0005-0000-0000-00007D670000}"/>
    <cellStyle name="level1a 3 2 3" xfId="13634" xr:uid="{00000000-0005-0000-0000-00007E670000}"/>
    <cellStyle name="level1a 3 2 3 2" xfId="16003" xr:uid="{00000000-0005-0000-0000-00007F670000}"/>
    <cellStyle name="level1a 3 2 3 2 2" xfId="23162" xr:uid="{00000000-0005-0000-0000-000080670000}"/>
    <cellStyle name="level1a 3 2 3 2 2 2" xfId="37477" xr:uid="{00000000-0005-0000-0000-000081670000}"/>
    <cellStyle name="level1a 3 2 3 2 3" xfId="30318" xr:uid="{00000000-0005-0000-0000-000082670000}"/>
    <cellStyle name="level1a 3 2 3 3" xfId="18357" xr:uid="{00000000-0005-0000-0000-000083670000}"/>
    <cellStyle name="level1a 3 2 3 3 2" xfId="25494" xr:uid="{00000000-0005-0000-0000-000084670000}"/>
    <cellStyle name="level1a 3 2 3 3 2 2" xfId="39809" xr:uid="{00000000-0005-0000-0000-000085670000}"/>
    <cellStyle name="level1a 3 2 3 3 3" xfId="32672" xr:uid="{00000000-0005-0000-0000-000086670000}"/>
    <cellStyle name="level1a 3 2 3 4" xfId="19883" xr:uid="{00000000-0005-0000-0000-000087670000}"/>
    <cellStyle name="level1a 3 2 3 4 2" xfId="27020" xr:uid="{00000000-0005-0000-0000-000088670000}"/>
    <cellStyle name="level1a 3 2 3 4 2 2" xfId="41335" xr:uid="{00000000-0005-0000-0000-000089670000}"/>
    <cellStyle name="level1a 3 2 3 4 3" xfId="34198" xr:uid="{00000000-0005-0000-0000-00008A670000}"/>
    <cellStyle name="level1a 3 2 3 5" xfId="21098" xr:uid="{00000000-0005-0000-0000-00008B670000}"/>
    <cellStyle name="level1a 3 2 3 5 2" xfId="35413" xr:uid="{00000000-0005-0000-0000-00008C670000}"/>
    <cellStyle name="level1a 3 2 3 6" xfId="28235" xr:uid="{00000000-0005-0000-0000-00008D670000}"/>
    <cellStyle name="level1a 3 2 4" xfId="19741" xr:uid="{00000000-0005-0000-0000-00008E670000}"/>
    <cellStyle name="level1a 3 2 4 2" xfId="26878" xr:uid="{00000000-0005-0000-0000-00008F670000}"/>
    <cellStyle name="level1a 3 2 4 2 2" xfId="41193" xr:uid="{00000000-0005-0000-0000-000090670000}"/>
    <cellStyle name="level1a 3 2 4 3" xfId="34056" xr:uid="{00000000-0005-0000-0000-000091670000}"/>
    <cellStyle name="level1a 4" xfId="1565" xr:uid="{00000000-0005-0000-0000-000092670000}"/>
    <cellStyle name="level1a 4 2" xfId="12604" xr:uid="{00000000-0005-0000-0000-000093670000}"/>
    <cellStyle name="level1a 4 2 2" xfId="14727" xr:uid="{00000000-0005-0000-0000-000094670000}"/>
    <cellStyle name="level1a 4 2 2 2" xfId="17090" xr:uid="{00000000-0005-0000-0000-000095670000}"/>
    <cellStyle name="level1a 4 2 2 2 2" xfId="31405" xr:uid="{00000000-0005-0000-0000-000096670000}"/>
    <cellStyle name="level1a 4 2 2 3" xfId="19444" xr:uid="{00000000-0005-0000-0000-000097670000}"/>
    <cellStyle name="level1a 4 2 2 3 2" xfId="26581" xr:uid="{00000000-0005-0000-0000-000098670000}"/>
    <cellStyle name="level1a 4 2 2 3 2 2" xfId="40896" xr:uid="{00000000-0005-0000-0000-000099670000}"/>
    <cellStyle name="level1a 4 2 2 3 3" xfId="33759" xr:uid="{00000000-0005-0000-0000-00009A670000}"/>
    <cellStyle name="level1a 4 2 2 4" xfId="29067" xr:uid="{00000000-0005-0000-0000-00009B670000}"/>
    <cellStyle name="level1a 4 2 3" xfId="13912" xr:uid="{00000000-0005-0000-0000-00009C670000}"/>
    <cellStyle name="level1a 4 2 3 2" xfId="16281" xr:uid="{00000000-0005-0000-0000-00009D670000}"/>
    <cellStyle name="level1a 4 2 3 2 2" xfId="23440" xr:uid="{00000000-0005-0000-0000-00009E670000}"/>
    <cellStyle name="level1a 4 2 3 2 2 2" xfId="37755" xr:uid="{00000000-0005-0000-0000-00009F670000}"/>
    <cellStyle name="level1a 4 2 3 2 3" xfId="30596" xr:uid="{00000000-0005-0000-0000-0000A0670000}"/>
    <cellStyle name="level1a 4 2 3 3" xfId="18635" xr:uid="{00000000-0005-0000-0000-0000A1670000}"/>
    <cellStyle name="level1a 4 2 3 3 2" xfId="25772" xr:uid="{00000000-0005-0000-0000-0000A2670000}"/>
    <cellStyle name="level1a 4 2 3 3 2 2" xfId="40087" xr:uid="{00000000-0005-0000-0000-0000A3670000}"/>
    <cellStyle name="level1a 4 2 3 3 3" xfId="32950" xr:uid="{00000000-0005-0000-0000-0000A4670000}"/>
    <cellStyle name="level1a 4 2 3 4" xfId="20076" xr:uid="{00000000-0005-0000-0000-0000A5670000}"/>
    <cellStyle name="level1a 4 2 3 4 2" xfId="27213" xr:uid="{00000000-0005-0000-0000-0000A6670000}"/>
    <cellStyle name="level1a 4 2 3 4 2 2" xfId="41528" xr:uid="{00000000-0005-0000-0000-0000A7670000}"/>
    <cellStyle name="level1a 4 2 3 4 3" xfId="34391" xr:uid="{00000000-0005-0000-0000-0000A8670000}"/>
    <cellStyle name="level1a 4 2 3 5" xfId="21291" xr:uid="{00000000-0005-0000-0000-0000A9670000}"/>
    <cellStyle name="level1a 4 2 3 5 2" xfId="35606" xr:uid="{00000000-0005-0000-0000-0000AA670000}"/>
    <cellStyle name="level1a 4 2 3 6" xfId="28428" xr:uid="{00000000-0005-0000-0000-0000AB670000}"/>
    <cellStyle name="level1a 4 2 4" xfId="19742" xr:uid="{00000000-0005-0000-0000-0000AC670000}"/>
    <cellStyle name="level1a 4 2 4 2" xfId="26879" xr:uid="{00000000-0005-0000-0000-0000AD670000}"/>
    <cellStyle name="level1a 4 2 4 2 2" xfId="41194" xr:uid="{00000000-0005-0000-0000-0000AE670000}"/>
    <cellStyle name="level1a 4 2 4 3" xfId="34057" xr:uid="{00000000-0005-0000-0000-0000AF670000}"/>
    <cellStyle name="level1a 5" xfId="1566" xr:uid="{00000000-0005-0000-0000-0000B0670000}"/>
    <cellStyle name="level1a 5 2" xfId="12605" xr:uid="{00000000-0005-0000-0000-0000B1670000}"/>
    <cellStyle name="level1a 5 2 2" xfId="14728" xr:uid="{00000000-0005-0000-0000-0000B2670000}"/>
    <cellStyle name="level1a 5 2 2 2" xfId="17091" xr:uid="{00000000-0005-0000-0000-0000B3670000}"/>
    <cellStyle name="level1a 5 2 2 2 2" xfId="31406" xr:uid="{00000000-0005-0000-0000-0000B4670000}"/>
    <cellStyle name="level1a 5 2 2 3" xfId="19445" xr:uid="{00000000-0005-0000-0000-0000B5670000}"/>
    <cellStyle name="level1a 5 2 2 3 2" xfId="26582" xr:uid="{00000000-0005-0000-0000-0000B6670000}"/>
    <cellStyle name="level1a 5 2 2 3 2 2" xfId="40897" xr:uid="{00000000-0005-0000-0000-0000B7670000}"/>
    <cellStyle name="level1a 5 2 2 3 3" xfId="33760" xr:uid="{00000000-0005-0000-0000-0000B8670000}"/>
    <cellStyle name="level1a 5 2 2 4" xfId="29068" xr:uid="{00000000-0005-0000-0000-0000B9670000}"/>
    <cellStyle name="level1a 5 2 3" xfId="14044" xr:uid="{00000000-0005-0000-0000-0000BA670000}"/>
    <cellStyle name="level1a 5 2 3 2" xfId="16413" xr:uid="{00000000-0005-0000-0000-0000BB670000}"/>
    <cellStyle name="level1a 5 2 3 2 2" xfId="23572" xr:uid="{00000000-0005-0000-0000-0000BC670000}"/>
    <cellStyle name="level1a 5 2 3 2 2 2" xfId="37887" xr:uid="{00000000-0005-0000-0000-0000BD670000}"/>
    <cellStyle name="level1a 5 2 3 2 3" xfId="30728" xr:uid="{00000000-0005-0000-0000-0000BE670000}"/>
    <cellStyle name="level1a 5 2 3 3" xfId="18767" xr:uid="{00000000-0005-0000-0000-0000BF670000}"/>
    <cellStyle name="level1a 5 2 3 3 2" xfId="25904" xr:uid="{00000000-0005-0000-0000-0000C0670000}"/>
    <cellStyle name="level1a 5 2 3 3 2 2" xfId="40219" xr:uid="{00000000-0005-0000-0000-0000C1670000}"/>
    <cellStyle name="level1a 5 2 3 3 3" xfId="33082" xr:uid="{00000000-0005-0000-0000-0000C2670000}"/>
    <cellStyle name="level1a 5 2 3 4" xfId="20127" xr:uid="{00000000-0005-0000-0000-0000C3670000}"/>
    <cellStyle name="level1a 5 2 3 4 2" xfId="27264" xr:uid="{00000000-0005-0000-0000-0000C4670000}"/>
    <cellStyle name="level1a 5 2 3 4 2 2" xfId="41579" xr:uid="{00000000-0005-0000-0000-0000C5670000}"/>
    <cellStyle name="level1a 5 2 3 4 3" xfId="34442" xr:uid="{00000000-0005-0000-0000-0000C6670000}"/>
    <cellStyle name="level1a 5 2 3 5" xfId="21342" xr:uid="{00000000-0005-0000-0000-0000C7670000}"/>
    <cellStyle name="level1a 5 2 3 5 2" xfId="35657" xr:uid="{00000000-0005-0000-0000-0000C8670000}"/>
    <cellStyle name="level1a 5 2 3 6" xfId="28479" xr:uid="{00000000-0005-0000-0000-0000C9670000}"/>
    <cellStyle name="level1a 5 2 4" xfId="19743" xr:uid="{00000000-0005-0000-0000-0000CA670000}"/>
    <cellStyle name="level1a 5 2 4 2" xfId="26880" xr:uid="{00000000-0005-0000-0000-0000CB670000}"/>
    <cellStyle name="level1a 5 2 4 2 2" xfId="41195" xr:uid="{00000000-0005-0000-0000-0000CC670000}"/>
    <cellStyle name="level1a 5 2 4 3" xfId="34058" xr:uid="{00000000-0005-0000-0000-0000CD670000}"/>
    <cellStyle name="level1a 6" xfId="12601" xr:uid="{00000000-0005-0000-0000-0000CE670000}"/>
    <cellStyle name="level1a 6 2" xfId="14724" xr:uid="{00000000-0005-0000-0000-0000CF670000}"/>
    <cellStyle name="level1a 6 2 2" xfId="17087" xr:uid="{00000000-0005-0000-0000-0000D0670000}"/>
    <cellStyle name="level1a 6 2 2 2" xfId="31402" xr:uid="{00000000-0005-0000-0000-0000D1670000}"/>
    <cellStyle name="level1a 6 2 3" xfId="19441" xr:uid="{00000000-0005-0000-0000-0000D2670000}"/>
    <cellStyle name="level1a 6 2 3 2" xfId="26578" xr:uid="{00000000-0005-0000-0000-0000D3670000}"/>
    <cellStyle name="level1a 6 2 3 2 2" xfId="40893" xr:uid="{00000000-0005-0000-0000-0000D4670000}"/>
    <cellStyle name="level1a 6 2 3 3" xfId="33756" xr:uid="{00000000-0005-0000-0000-0000D5670000}"/>
    <cellStyle name="level1a 6 2 4" xfId="29064" xr:uid="{00000000-0005-0000-0000-0000D6670000}"/>
    <cellStyle name="level1a 6 3" xfId="13733" xr:uid="{00000000-0005-0000-0000-0000D7670000}"/>
    <cellStyle name="level1a 6 3 2" xfId="16102" xr:uid="{00000000-0005-0000-0000-0000D8670000}"/>
    <cellStyle name="level1a 6 3 2 2" xfId="23261" xr:uid="{00000000-0005-0000-0000-0000D9670000}"/>
    <cellStyle name="level1a 6 3 2 2 2" xfId="37576" xr:uid="{00000000-0005-0000-0000-0000DA670000}"/>
    <cellStyle name="level1a 6 3 2 3" xfId="30417" xr:uid="{00000000-0005-0000-0000-0000DB670000}"/>
    <cellStyle name="level1a 6 3 3" xfId="18456" xr:uid="{00000000-0005-0000-0000-0000DC670000}"/>
    <cellStyle name="level1a 6 3 3 2" xfId="25593" xr:uid="{00000000-0005-0000-0000-0000DD670000}"/>
    <cellStyle name="level1a 6 3 3 2 2" xfId="39908" xr:uid="{00000000-0005-0000-0000-0000DE670000}"/>
    <cellStyle name="level1a 6 3 3 3" xfId="32771" xr:uid="{00000000-0005-0000-0000-0000DF670000}"/>
    <cellStyle name="level1a 6 3 4" xfId="19982" xr:uid="{00000000-0005-0000-0000-0000E0670000}"/>
    <cellStyle name="level1a 6 3 4 2" xfId="27119" xr:uid="{00000000-0005-0000-0000-0000E1670000}"/>
    <cellStyle name="level1a 6 3 4 2 2" xfId="41434" xr:uid="{00000000-0005-0000-0000-0000E2670000}"/>
    <cellStyle name="level1a 6 3 4 3" xfId="34297" xr:uid="{00000000-0005-0000-0000-0000E3670000}"/>
    <cellStyle name="level1a 6 3 5" xfId="21197" xr:uid="{00000000-0005-0000-0000-0000E4670000}"/>
    <cellStyle name="level1a 6 3 5 2" xfId="35512" xr:uid="{00000000-0005-0000-0000-0000E5670000}"/>
    <cellStyle name="level1a 6 3 6" xfId="28334" xr:uid="{00000000-0005-0000-0000-0000E6670000}"/>
    <cellStyle name="level1a 6 4" xfId="19739" xr:uid="{00000000-0005-0000-0000-0000E7670000}"/>
    <cellStyle name="level1a 6 4 2" xfId="26876" xr:uid="{00000000-0005-0000-0000-0000E8670000}"/>
    <cellStyle name="level1a 6 4 2 2" xfId="41191" xr:uid="{00000000-0005-0000-0000-0000E9670000}"/>
    <cellStyle name="level1a 6 4 3" xfId="34054" xr:uid="{00000000-0005-0000-0000-0000EA670000}"/>
    <cellStyle name="level2" xfId="1567" xr:uid="{00000000-0005-0000-0000-0000EB670000}"/>
    <cellStyle name="level2 2" xfId="7683" xr:uid="{00000000-0005-0000-0000-0000EC670000}"/>
    <cellStyle name="level2 2 2" xfId="7684" xr:uid="{00000000-0005-0000-0000-0000ED670000}"/>
    <cellStyle name="level2 2 2 2" xfId="7685" xr:uid="{00000000-0005-0000-0000-0000EE670000}"/>
    <cellStyle name="level2a" xfId="1568" xr:uid="{00000000-0005-0000-0000-0000EF670000}"/>
    <cellStyle name="level2a 2" xfId="7686" xr:uid="{00000000-0005-0000-0000-0000F0670000}"/>
    <cellStyle name="level2a 2 2" xfId="7687" xr:uid="{00000000-0005-0000-0000-0000F1670000}"/>
    <cellStyle name="level2a 2 2 2" xfId="7688" xr:uid="{00000000-0005-0000-0000-0000F2670000}"/>
    <cellStyle name="level3" xfId="1569" xr:uid="{00000000-0005-0000-0000-0000F3670000}"/>
    <cellStyle name="Link" xfId="1" builtinId="8"/>
    <cellStyle name="Link 2" xfId="14" xr:uid="{00000000-0005-0000-0000-0000F5670000}"/>
    <cellStyle name="Link 2 2" xfId="43006" xr:uid="{00000000-0005-0000-0000-0000F6670000}"/>
    <cellStyle name="Link 3" xfId="30" xr:uid="{00000000-0005-0000-0000-0000F7670000}"/>
    <cellStyle name="Link 3 2" xfId="42650" xr:uid="{00000000-0005-0000-0000-0000F8670000}"/>
    <cellStyle name="Link 4" xfId="42901" xr:uid="{00000000-0005-0000-0000-0000F9670000}"/>
    <cellStyle name="Link 5" xfId="42987" xr:uid="{00000000-0005-0000-0000-0000FA670000}"/>
    <cellStyle name="Linked Cell" xfId="297" xr:uid="{00000000-0005-0000-0000-0000FB670000}"/>
    <cellStyle name="Linked Cell 2" xfId="7689" xr:uid="{00000000-0005-0000-0000-0000FC670000}"/>
    <cellStyle name="Linked Cell 2 2" xfId="11065" xr:uid="{00000000-0005-0000-0000-0000FD670000}"/>
    <cellStyle name="Linked Cell 3" xfId="42939" xr:uid="{00000000-0005-0000-0000-0000FE670000}"/>
    <cellStyle name="Migliaia (0)_conti99" xfId="7690" xr:uid="{00000000-0005-0000-0000-0000FF670000}"/>
    <cellStyle name="Neutral" xfId="32" builtinId="28" customBuiltin="1"/>
    <cellStyle name="Neutral 2" xfId="269" xr:uid="{00000000-0005-0000-0000-000001680000}"/>
    <cellStyle name="Neutral 2 2" xfId="1571" xr:uid="{00000000-0005-0000-0000-000002680000}"/>
    <cellStyle name="Neutral 2 2 2" xfId="1572" xr:uid="{00000000-0005-0000-0000-000003680000}"/>
    <cellStyle name="Neutral 2 2 2 2" xfId="7691" xr:uid="{00000000-0005-0000-0000-000004680000}"/>
    <cellStyle name="Neutral 2 2 2 3" xfId="11066" xr:uid="{00000000-0005-0000-0000-000005680000}"/>
    <cellStyle name="Neutral 2 2 3" xfId="10752" xr:uid="{00000000-0005-0000-0000-000006680000}"/>
    <cellStyle name="Neutral 2 2 4" xfId="42444" xr:uid="{00000000-0005-0000-0000-000007680000}"/>
    <cellStyle name="Neutral 2 3" xfId="2964" xr:uid="{00000000-0005-0000-0000-000008680000}"/>
    <cellStyle name="Neutral 2 3 2" xfId="8794" xr:uid="{00000000-0005-0000-0000-000009680000}"/>
    <cellStyle name="Neutral 2 3 3" xfId="7692" xr:uid="{00000000-0005-0000-0000-00000A680000}"/>
    <cellStyle name="Neutral 2 3 4" xfId="11067" xr:uid="{00000000-0005-0000-0000-00000B680000}"/>
    <cellStyle name="Neutral 2 4" xfId="2937" xr:uid="{00000000-0005-0000-0000-00000C680000}"/>
    <cellStyle name="Neutral 2 4 2" xfId="8773" xr:uid="{00000000-0005-0000-0000-00000D680000}"/>
    <cellStyle name="Neutral 2 4 3" xfId="7693" xr:uid="{00000000-0005-0000-0000-00000E680000}"/>
    <cellStyle name="Neutral 2 4 4" xfId="11068" xr:uid="{00000000-0005-0000-0000-00000F680000}"/>
    <cellStyle name="Neutral 2 5" xfId="1570" xr:uid="{00000000-0005-0000-0000-000010680000}"/>
    <cellStyle name="Neutral 2 5 2" xfId="7694" xr:uid="{00000000-0005-0000-0000-000011680000}"/>
    <cellStyle name="Neutral 2 5 3" xfId="11069" xr:uid="{00000000-0005-0000-0000-000012680000}"/>
    <cellStyle name="Neutral 2 6" xfId="7695" xr:uid="{00000000-0005-0000-0000-000013680000}"/>
    <cellStyle name="Neutral 2 7" xfId="8722" xr:uid="{00000000-0005-0000-0000-000014680000}"/>
    <cellStyle name="Neutral 2 8" xfId="8758" xr:uid="{00000000-0005-0000-0000-000015680000}"/>
    <cellStyle name="Neutral 2 9" xfId="8867" xr:uid="{00000000-0005-0000-0000-000016680000}"/>
    <cellStyle name="Neutral 3" xfId="1573" xr:uid="{00000000-0005-0000-0000-000017680000}"/>
    <cellStyle name="Neutral 3 2" xfId="1574" xr:uid="{00000000-0005-0000-0000-000018680000}"/>
    <cellStyle name="Neutral 3 2 2" xfId="7696" xr:uid="{00000000-0005-0000-0000-000019680000}"/>
    <cellStyle name="Neutral 3 2 3" xfId="9072" xr:uid="{00000000-0005-0000-0000-00001A680000}"/>
    <cellStyle name="Neutral 3 3" xfId="3663" xr:uid="{00000000-0005-0000-0000-00001B680000}"/>
    <cellStyle name="Neutral 3 3 2" xfId="7697" xr:uid="{00000000-0005-0000-0000-00001C680000}"/>
    <cellStyle name="Neutral 3 3 3" xfId="11836" xr:uid="{00000000-0005-0000-0000-00001D680000}"/>
    <cellStyle name="Neutral 3 3 4" xfId="11421" xr:uid="{00000000-0005-0000-0000-00001E680000}"/>
    <cellStyle name="Neutral 3 4" xfId="8935" xr:uid="{00000000-0005-0000-0000-00001F680000}"/>
    <cellStyle name="Neutral 3 4 2" xfId="12013" xr:uid="{00000000-0005-0000-0000-000020680000}"/>
    <cellStyle name="Neutral 3 4 3" xfId="11620" xr:uid="{00000000-0005-0000-0000-000021680000}"/>
    <cellStyle name="Neutral 4" xfId="42935" xr:uid="{00000000-0005-0000-0000-000022680000}"/>
    <cellStyle name="nf2" xfId="3664" xr:uid="{00000000-0005-0000-0000-000023680000}"/>
    <cellStyle name="Normal 10" xfId="1575" xr:uid="{00000000-0005-0000-0000-000024680000}"/>
    <cellStyle name="Normal 10 2" xfId="7698" xr:uid="{00000000-0005-0000-0000-000025680000}"/>
    <cellStyle name="Normal 11" xfId="1576" xr:uid="{00000000-0005-0000-0000-000026680000}"/>
    <cellStyle name="Normal 11 2" xfId="1577" xr:uid="{00000000-0005-0000-0000-000027680000}"/>
    <cellStyle name="Normal 11 2 2" xfId="1578" xr:uid="{00000000-0005-0000-0000-000028680000}"/>
    <cellStyle name="Normal 11 2 2 2" xfId="4080" xr:uid="{00000000-0005-0000-0000-000029680000}"/>
    <cellStyle name="Normal 11 2 2 3" xfId="11070" xr:uid="{00000000-0005-0000-0000-00002A680000}"/>
    <cellStyle name="Normal 11 2 3" xfId="4079" xr:uid="{00000000-0005-0000-0000-00002B680000}"/>
    <cellStyle name="Normal 11 2 4" xfId="10753" xr:uid="{00000000-0005-0000-0000-00002C680000}"/>
    <cellStyle name="Normal 11 3" xfId="1579" xr:uid="{00000000-0005-0000-0000-00002D680000}"/>
    <cellStyle name="Normal 11 3 2" xfId="4081" xr:uid="{00000000-0005-0000-0000-00002E680000}"/>
    <cellStyle name="Normal 11 3 3" xfId="7699" xr:uid="{00000000-0005-0000-0000-00002F680000}"/>
    <cellStyle name="Normal 11 4" xfId="4078" xr:uid="{00000000-0005-0000-0000-000030680000}"/>
    <cellStyle name="Normal 11 4 2" xfId="7700" xr:uid="{00000000-0005-0000-0000-000031680000}"/>
    <cellStyle name="Normal 11 4 2 2" xfId="43016" xr:uid="{F9DC7CED-98CA-427C-804C-942B315BB34F}"/>
    <cellStyle name="Normal 11 5" xfId="8723" xr:uid="{00000000-0005-0000-0000-000032680000}"/>
    <cellStyle name="Normal 12" xfId="1580" xr:uid="{00000000-0005-0000-0000-000033680000}"/>
    <cellStyle name="Normal 12 2" xfId="3665" xr:uid="{00000000-0005-0000-0000-000034680000}"/>
    <cellStyle name="Normal 12 2 2" xfId="7701" xr:uid="{00000000-0005-0000-0000-000035680000}"/>
    <cellStyle name="Normal 12 3" xfId="3666" xr:uid="{00000000-0005-0000-0000-000036680000}"/>
    <cellStyle name="Normal 13" xfId="7702" xr:uid="{00000000-0005-0000-0000-000037680000}"/>
    <cellStyle name="Normal 14" xfId="42928" xr:uid="{00000000-0005-0000-0000-000038680000}"/>
    <cellStyle name="Normal 2" xfId="1581" xr:uid="{00000000-0005-0000-0000-000039680000}"/>
    <cellStyle name="Normal 2 10" xfId="3667" xr:uid="{00000000-0005-0000-0000-00003A680000}"/>
    <cellStyle name="Normal 2 10 2" xfId="4083" xr:uid="{00000000-0005-0000-0000-00003B680000}"/>
    <cellStyle name="Normal 2 10 2 2" xfId="11071" xr:uid="{00000000-0005-0000-0000-00003C680000}"/>
    <cellStyle name="Normal 2 10 3" xfId="7703" xr:uid="{00000000-0005-0000-0000-00003D680000}"/>
    <cellStyle name="Normal 2 11" xfId="3668" xr:uid="{00000000-0005-0000-0000-00003E680000}"/>
    <cellStyle name="Normal 2 11 2" xfId="4084" xr:uid="{00000000-0005-0000-0000-00003F680000}"/>
    <cellStyle name="Normal 2 11 2 2" xfId="11072" xr:uid="{00000000-0005-0000-0000-000040680000}"/>
    <cellStyle name="Normal 2 11 3" xfId="7704" xr:uid="{00000000-0005-0000-0000-000041680000}"/>
    <cellStyle name="Normal 2 12" xfId="4082" xr:uid="{00000000-0005-0000-0000-000042680000}"/>
    <cellStyle name="Normal 2 12 2" xfId="8724" xr:uid="{00000000-0005-0000-0000-000043680000}"/>
    <cellStyle name="Normal 2 12 3" xfId="7705" xr:uid="{00000000-0005-0000-0000-000044680000}"/>
    <cellStyle name="Normal 2 13" xfId="7706" xr:uid="{00000000-0005-0000-0000-000045680000}"/>
    <cellStyle name="Normal 2 13 2" xfId="8725" xr:uid="{00000000-0005-0000-0000-000046680000}"/>
    <cellStyle name="Normal 2 14" xfId="7707" xr:uid="{00000000-0005-0000-0000-000047680000}"/>
    <cellStyle name="Normal 2 14 2" xfId="8726" xr:uid="{00000000-0005-0000-0000-000048680000}"/>
    <cellStyle name="Normal 2 15" xfId="7708" xr:uid="{00000000-0005-0000-0000-000049680000}"/>
    <cellStyle name="Normal 2 15 2" xfId="8727" xr:uid="{00000000-0005-0000-0000-00004A680000}"/>
    <cellStyle name="Normal 2 16" xfId="7709" xr:uid="{00000000-0005-0000-0000-00004B680000}"/>
    <cellStyle name="Normal 2 16 2" xfId="8728" xr:uid="{00000000-0005-0000-0000-00004C680000}"/>
    <cellStyle name="Normal 2 17" xfId="7710" xr:uid="{00000000-0005-0000-0000-00004D680000}"/>
    <cellStyle name="Normal 2 18" xfId="7711" xr:uid="{00000000-0005-0000-0000-00004E680000}"/>
    <cellStyle name="Normal 2 19" xfId="7712" xr:uid="{00000000-0005-0000-0000-00004F680000}"/>
    <cellStyle name="Normal 2 2" xfId="51" xr:uid="{00000000-0005-0000-0000-000050680000}"/>
    <cellStyle name="Normal 2 2 2" xfId="74" xr:uid="{00000000-0005-0000-0000-000051680000}"/>
    <cellStyle name="Normal 2 2 2 2" xfId="1584" xr:uid="{00000000-0005-0000-0000-000052680000}"/>
    <cellStyle name="Normal 2 2 2 2 2" xfId="4087" xr:uid="{00000000-0005-0000-0000-000053680000}"/>
    <cellStyle name="Normal 2 2 2 2 2 2" xfId="7715" xr:uid="{00000000-0005-0000-0000-000054680000}"/>
    <cellStyle name="Normal 2 2 2 2 2 3" xfId="7714" xr:uid="{00000000-0005-0000-0000-000055680000}"/>
    <cellStyle name="Normal 2 2 2 2 3" xfId="7716" xr:uid="{00000000-0005-0000-0000-000056680000}"/>
    <cellStyle name="Normal 2 2 2 2 4" xfId="7713" xr:uid="{00000000-0005-0000-0000-000057680000}"/>
    <cellStyle name="Normal 2 2 2 3" xfId="4086" xr:uid="{00000000-0005-0000-0000-000058680000}"/>
    <cellStyle name="Normal 2 2 2 3 2" xfId="7718" xr:uid="{00000000-0005-0000-0000-000059680000}"/>
    <cellStyle name="Normal 2 2 2 3 3" xfId="7717" xr:uid="{00000000-0005-0000-0000-00005A680000}"/>
    <cellStyle name="Normal 2 2 2 4" xfId="7719" xr:uid="{00000000-0005-0000-0000-00005B680000}"/>
    <cellStyle name="Normal 2 2 2 4 2" xfId="7720" xr:uid="{00000000-0005-0000-0000-00005C680000}"/>
    <cellStyle name="Normal 2 2 2 5" xfId="7721" xr:uid="{00000000-0005-0000-0000-00005D680000}"/>
    <cellStyle name="Normal 2 2 2 6" xfId="1583" xr:uid="{00000000-0005-0000-0000-00005E680000}"/>
    <cellStyle name="Normal 2 2 3" xfId="1585" xr:uid="{00000000-0005-0000-0000-00005F680000}"/>
    <cellStyle name="Normal 2 2 3 2" xfId="4088" xr:uid="{00000000-0005-0000-0000-000060680000}"/>
    <cellStyle name="Normal 2 2 3 2 2" xfId="7724" xr:uid="{00000000-0005-0000-0000-000061680000}"/>
    <cellStyle name="Normal 2 2 3 2 3" xfId="7723" xr:uid="{00000000-0005-0000-0000-000062680000}"/>
    <cellStyle name="Normal 2 2 3 3" xfId="7725" xr:uid="{00000000-0005-0000-0000-000063680000}"/>
    <cellStyle name="Normal 2 2 3 4" xfId="7722" xr:uid="{00000000-0005-0000-0000-000064680000}"/>
    <cellStyle name="Normal 2 2 4" xfId="3669" xr:uid="{00000000-0005-0000-0000-000065680000}"/>
    <cellStyle name="Normal 2 2 4 2" xfId="4089" xr:uid="{00000000-0005-0000-0000-000066680000}"/>
    <cellStyle name="Normal 2 2 4 2 2" xfId="7727" xr:uid="{00000000-0005-0000-0000-000067680000}"/>
    <cellStyle name="Normal 2 2 4 3" xfId="7726" xr:uid="{00000000-0005-0000-0000-000068680000}"/>
    <cellStyle name="Normal 2 2 5" xfId="3670" xr:uid="{00000000-0005-0000-0000-000069680000}"/>
    <cellStyle name="Normal 2 2 5 2" xfId="4090" xr:uid="{00000000-0005-0000-0000-00006A680000}"/>
    <cellStyle name="Normal 2 2 5 2 2" xfId="7729" xr:uid="{00000000-0005-0000-0000-00006B680000}"/>
    <cellStyle name="Normal 2 2 5 3" xfId="7728" xr:uid="{00000000-0005-0000-0000-00006C680000}"/>
    <cellStyle name="Normal 2 2 6" xfId="4085" xr:uid="{00000000-0005-0000-0000-00006D680000}"/>
    <cellStyle name="Normal 2 2 6 2" xfId="7730" xr:uid="{00000000-0005-0000-0000-00006E680000}"/>
    <cellStyle name="Normal 2 2 7" xfId="1582" xr:uid="{00000000-0005-0000-0000-00006F680000}"/>
    <cellStyle name="Normal 2 3" xfId="1586" xr:uid="{00000000-0005-0000-0000-000070680000}"/>
    <cellStyle name="Normal 2 3 2" xfId="7731" xr:uid="{00000000-0005-0000-0000-000071680000}"/>
    <cellStyle name="Normal 2 3 3" xfId="7732" xr:uid="{00000000-0005-0000-0000-000072680000}"/>
    <cellStyle name="Normal 2 4" xfId="1587" xr:uid="{00000000-0005-0000-0000-000073680000}"/>
    <cellStyle name="Normal 2 4 2" xfId="7733" xr:uid="{00000000-0005-0000-0000-000074680000}"/>
    <cellStyle name="Normal 2 4 3" xfId="8729" xr:uid="{00000000-0005-0000-0000-000075680000}"/>
    <cellStyle name="Normal 2 5" xfId="1588" xr:uid="{00000000-0005-0000-0000-000076680000}"/>
    <cellStyle name="Normal 2 5 2" xfId="1589" xr:uid="{00000000-0005-0000-0000-000077680000}"/>
    <cellStyle name="Normal 2 5 2 2" xfId="4092" xr:uid="{00000000-0005-0000-0000-000078680000}"/>
    <cellStyle name="Normal 2 5 2 3" xfId="7734" xr:uid="{00000000-0005-0000-0000-000079680000}"/>
    <cellStyle name="Normal 2 5 3" xfId="4091" xr:uid="{00000000-0005-0000-0000-00007A680000}"/>
    <cellStyle name="Normal 2 5 3 2" xfId="11073" xr:uid="{00000000-0005-0000-0000-00007B680000}"/>
    <cellStyle name="Normal 2 5 4" xfId="10754" xr:uid="{00000000-0005-0000-0000-00007C680000}"/>
    <cellStyle name="Normal 2 6" xfId="1590" xr:uid="{00000000-0005-0000-0000-00007D680000}"/>
    <cellStyle name="Normal 2 6 2" xfId="1591" xr:uid="{00000000-0005-0000-0000-00007E680000}"/>
    <cellStyle name="Normal 2 6 2 2" xfId="4094" xr:uid="{00000000-0005-0000-0000-00007F680000}"/>
    <cellStyle name="Normal 2 6 2 3" xfId="7735" xr:uid="{00000000-0005-0000-0000-000080680000}"/>
    <cellStyle name="Normal 2 6 3" xfId="4093" xr:uid="{00000000-0005-0000-0000-000081680000}"/>
    <cellStyle name="Normal 2 6 3 2" xfId="11074" xr:uid="{00000000-0005-0000-0000-000082680000}"/>
    <cellStyle name="Normal 2 6 4" xfId="10755" xr:uid="{00000000-0005-0000-0000-000083680000}"/>
    <cellStyle name="Normal 2 7" xfId="1592" xr:uid="{00000000-0005-0000-0000-000084680000}"/>
    <cellStyle name="Normal 2 7 2" xfId="1593" xr:uid="{00000000-0005-0000-0000-000085680000}"/>
    <cellStyle name="Normal 2 7 2 2" xfId="4096" xr:uid="{00000000-0005-0000-0000-000086680000}"/>
    <cellStyle name="Normal 2 7 2 3" xfId="7736" xr:uid="{00000000-0005-0000-0000-000087680000}"/>
    <cellStyle name="Normal 2 7 3" xfId="4095" xr:uid="{00000000-0005-0000-0000-000088680000}"/>
    <cellStyle name="Normal 2 7 3 2" xfId="11075" xr:uid="{00000000-0005-0000-0000-000089680000}"/>
    <cellStyle name="Normal 2 7 4" xfId="10756" xr:uid="{00000000-0005-0000-0000-00008A680000}"/>
    <cellStyle name="Normal 2 8" xfId="1594" xr:uid="{00000000-0005-0000-0000-00008B680000}"/>
    <cellStyle name="Normal 2 8 2" xfId="4097" xr:uid="{00000000-0005-0000-0000-00008C680000}"/>
    <cellStyle name="Normal 2 8 2 2" xfId="11076" xr:uid="{00000000-0005-0000-0000-00008D680000}"/>
    <cellStyle name="Normal 2 8 3" xfId="10757" xr:uid="{00000000-0005-0000-0000-00008E680000}"/>
    <cellStyle name="Normal 2 9" xfId="1595" xr:uid="{00000000-0005-0000-0000-00008F680000}"/>
    <cellStyle name="Normal 2 9 2" xfId="4098" xr:uid="{00000000-0005-0000-0000-000090680000}"/>
    <cellStyle name="Normal 2 9 2 2" xfId="11077" xr:uid="{00000000-0005-0000-0000-000091680000}"/>
    <cellStyle name="Normal 2 9 3" xfId="7737" xr:uid="{00000000-0005-0000-0000-000092680000}"/>
    <cellStyle name="Normal 2_AUG_TabChap2" xfId="7738" xr:uid="{00000000-0005-0000-0000-000093680000}"/>
    <cellStyle name="Normal 3" xfId="1596" xr:uid="{00000000-0005-0000-0000-000094680000}"/>
    <cellStyle name="Normal 3 2" xfId="1597" xr:uid="{00000000-0005-0000-0000-000095680000}"/>
    <cellStyle name="Normal 3 2 2" xfId="1598" xr:uid="{00000000-0005-0000-0000-000096680000}"/>
    <cellStyle name="Normal 3 2 2 2" xfId="7739" xr:uid="{00000000-0005-0000-0000-000097680000}"/>
    <cellStyle name="Normal 3 2 2 2 2" xfId="7740" xr:uid="{00000000-0005-0000-0000-000098680000}"/>
    <cellStyle name="Normal 3 2 2 3" xfId="7741" xr:uid="{00000000-0005-0000-0000-000099680000}"/>
    <cellStyle name="Normal 3 2 2 3 2" xfId="8730" xr:uid="{00000000-0005-0000-0000-00009A680000}"/>
    <cellStyle name="Normal 3 2 2 4" xfId="7742" xr:uid="{00000000-0005-0000-0000-00009B680000}"/>
    <cellStyle name="Normal 3 2 2 5" xfId="7743" xr:uid="{00000000-0005-0000-0000-00009C680000}"/>
    <cellStyle name="Normal 3 2 2 6" xfId="8731" xr:uid="{00000000-0005-0000-0000-00009D680000}"/>
    <cellStyle name="Normal 3 2 3" xfId="7744" xr:uid="{00000000-0005-0000-0000-00009E680000}"/>
    <cellStyle name="Normal 3 3" xfId="1599" xr:uid="{00000000-0005-0000-0000-00009F680000}"/>
    <cellStyle name="Normal 3 3 2" xfId="8732" xr:uid="{00000000-0005-0000-0000-0000A0680000}"/>
    <cellStyle name="Normal 3 4" xfId="1600" xr:uid="{00000000-0005-0000-0000-0000A1680000}"/>
    <cellStyle name="Normal 3 4 2" xfId="10758" xr:uid="{00000000-0005-0000-0000-0000A2680000}"/>
    <cellStyle name="Normal 3 5" xfId="1601" xr:uid="{00000000-0005-0000-0000-0000A3680000}"/>
    <cellStyle name="Normal 3 5 2" xfId="4099" xr:uid="{00000000-0005-0000-0000-0000A4680000}"/>
    <cellStyle name="Normal 3 5 3" xfId="7745" xr:uid="{00000000-0005-0000-0000-0000A5680000}"/>
    <cellStyle name="Normal 3 6" xfId="1602" xr:uid="{00000000-0005-0000-0000-0000A6680000}"/>
    <cellStyle name="Normal 3 6 2" xfId="7746" xr:uid="{00000000-0005-0000-0000-0000A7680000}"/>
    <cellStyle name="Normal 4" xfId="1603" xr:uid="{00000000-0005-0000-0000-0000A8680000}"/>
    <cellStyle name="Normal 4 2" xfId="1604" xr:uid="{00000000-0005-0000-0000-0000A9680000}"/>
    <cellStyle name="Normal 4 2 2" xfId="1605" xr:uid="{00000000-0005-0000-0000-0000AA680000}"/>
    <cellStyle name="Normal 4 2 2 2" xfId="1606" xr:uid="{00000000-0005-0000-0000-0000AB680000}"/>
    <cellStyle name="Normal 4 2 2 2 2" xfId="4101" xr:uid="{00000000-0005-0000-0000-0000AC680000}"/>
    <cellStyle name="Normal 4 2 2 3" xfId="4100" xr:uid="{00000000-0005-0000-0000-0000AD680000}"/>
    <cellStyle name="Normal 4 2 3" xfId="1607" xr:uid="{00000000-0005-0000-0000-0000AE680000}"/>
    <cellStyle name="Normal 4 2 4" xfId="1608" xr:uid="{00000000-0005-0000-0000-0000AF680000}"/>
    <cellStyle name="Normal 4 2 4 2" xfId="4102" xr:uid="{00000000-0005-0000-0000-0000B0680000}"/>
    <cellStyle name="Normal 4 2 5" xfId="1609" xr:uid="{00000000-0005-0000-0000-0000B1680000}"/>
    <cellStyle name="Normal 4 2 5 2" xfId="4103" xr:uid="{00000000-0005-0000-0000-0000B2680000}"/>
    <cellStyle name="Normal 4 2 6" xfId="10760" xr:uid="{00000000-0005-0000-0000-0000B3680000}"/>
    <cellStyle name="Normal 4 3" xfId="1610" xr:uid="{00000000-0005-0000-0000-0000B4680000}"/>
    <cellStyle name="Normal 4 4" xfId="1611" xr:uid="{00000000-0005-0000-0000-0000B5680000}"/>
    <cellStyle name="Normal 4 5" xfId="10759" xr:uid="{00000000-0005-0000-0000-0000B6680000}"/>
    <cellStyle name="Normal 5" xfId="1612" xr:uid="{00000000-0005-0000-0000-0000B7680000}"/>
    <cellStyle name="Normal 5 2" xfId="1613" xr:uid="{00000000-0005-0000-0000-0000B8680000}"/>
    <cellStyle name="Normal 5 2 2" xfId="7747" xr:uid="{00000000-0005-0000-0000-0000B9680000}"/>
    <cellStyle name="Normal 5 2 3" xfId="7748" xr:uid="{00000000-0005-0000-0000-0000BA680000}"/>
    <cellStyle name="Normal 5 2 4" xfId="8733" xr:uid="{00000000-0005-0000-0000-0000BB680000}"/>
    <cellStyle name="Normal 5 3" xfId="1614" xr:uid="{00000000-0005-0000-0000-0000BC680000}"/>
    <cellStyle name="Normal 5 3 2" xfId="7749" xr:uid="{00000000-0005-0000-0000-0000BD680000}"/>
    <cellStyle name="Normal 5 4" xfId="7750" xr:uid="{00000000-0005-0000-0000-0000BE680000}"/>
    <cellStyle name="Normal 5 5" xfId="10761" xr:uid="{00000000-0005-0000-0000-0000BF680000}"/>
    <cellStyle name="Normal 6" xfId="1615" xr:uid="{00000000-0005-0000-0000-0000C0680000}"/>
    <cellStyle name="Normal 6 2" xfId="1616" xr:uid="{00000000-0005-0000-0000-0000C1680000}"/>
    <cellStyle name="Normal 6 2 2" xfId="1617" xr:uid="{00000000-0005-0000-0000-0000C2680000}"/>
    <cellStyle name="Normal 6 2 2 2" xfId="4106" xr:uid="{00000000-0005-0000-0000-0000C3680000}"/>
    <cellStyle name="Normal 6 2 3" xfId="4105" xr:uid="{00000000-0005-0000-0000-0000C4680000}"/>
    <cellStyle name="Normal 6 2 4" xfId="10762" xr:uid="{00000000-0005-0000-0000-0000C5680000}"/>
    <cellStyle name="Normal 6 3" xfId="1618" xr:uid="{00000000-0005-0000-0000-0000C6680000}"/>
    <cellStyle name="Normal 6 3 2" xfId="7751" xr:uid="{00000000-0005-0000-0000-0000C7680000}"/>
    <cellStyle name="Normal 6 4" xfId="3671" xr:uid="{00000000-0005-0000-0000-0000C8680000}"/>
    <cellStyle name="Normal 6 4 2" xfId="4107" xr:uid="{00000000-0005-0000-0000-0000C9680000}"/>
    <cellStyle name="Normal 6 5" xfId="3672" xr:uid="{00000000-0005-0000-0000-0000CA680000}"/>
    <cellStyle name="Normal 6 5 2" xfId="4108" xr:uid="{00000000-0005-0000-0000-0000CB680000}"/>
    <cellStyle name="Normal 6 6" xfId="4104" xr:uid="{00000000-0005-0000-0000-0000CC680000}"/>
    <cellStyle name="Normal 7" xfId="1619" xr:uid="{00000000-0005-0000-0000-0000CD680000}"/>
    <cellStyle name="Normal 7 2" xfId="1620" xr:uid="{00000000-0005-0000-0000-0000CE680000}"/>
    <cellStyle name="Normal 7 3" xfId="10763" xr:uid="{00000000-0005-0000-0000-0000CF680000}"/>
    <cellStyle name="Normal 8" xfId="1621" xr:uid="{00000000-0005-0000-0000-0000D0680000}"/>
    <cellStyle name="Normal 8 10" xfId="7752" xr:uid="{00000000-0005-0000-0000-0000D1680000}"/>
    <cellStyle name="Normal 8 11" xfId="7753" xr:uid="{00000000-0005-0000-0000-0000D2680000}"/>
    <cellStyle name="Normal 8 2" xfId="1622" xr:uid="{00000000-0005-0000-0000-0000D3680000}"/>
    <cellStyle name="Normal 8 2 2" xfId="10764" xr:uid="{00000000-0005-0000-0000-0000D4680000}"/>
    <cellStyle name="Normal 8 3" xfId="1623" xr:uid="{00000000-0005-0000-0000-0000D5680000}"/>
    <cellStyle name="Normal 8 3 2" xfId="7754" xr:uid="{00000000-0005-0000-0000-0000D6680000}"/>
    <cellStyle name="Normal 8 4" xfId="7755" xr:uid="{00000000-0005-0000-0000-0000D7680000}"/>
    <cellStyle name="Normal 8 5" xfId="7756" xr:uid="{00000000-0005-0000-0000-0000D8680000}"/>
    <cellStyle name="Normal 8 6" xfId="7757" xr:uid="{00000000-0005-0000-0000-0000D9680000}"/>
    <cellStyle name="Normal 8 7" xfId="7758" xr:uid="{00000000-0005-0000-0000-0000DA680000}"/>
    <cellStyle name="Normal 8 8" xfId="7759" xr:uid="{00000000-0005-0000-0000-0000DB680000}"/>
    <cellStyle name="Normal 8 9" xfId="7760" xr:uid="{00000000-0005-0000-0000-0000DC680000}"/>
    <cellStyle name="Normal 9" xfId="1624" xr:uid="{00000000-0005-0000-0000-0000DD680000}"/>
    <cellStyle name="Normal 9 2" xfId="1625" xr:uid="{00000000-0005-0000-0000-0000DE680000}"/>
    <cellStyle name="Normal 9 2 2" xfId="10765" xr:uid="{00000000-0005-0000-0000-0000DF680000}"/>
    <cellStyle name="Normal 9 3" xfId="1626" xr:uid="{00000000-0005-0000-0000-0000E0680000}"/>
    <cellStyle name="Normal 9 3 2" xfId="4109" xr:uid="{00000000-0005-0000-0000-0000E1680000}"/>
    <cellStyle name="Normal 9 3 3" xfId="7761" xr:uid="{00000000-0005-0000-0000-0000E2680000}"/>
    <cellStyle name="Normal 9 4" xfId="1627" xr:uid="{00000000-0005-0000-0000-0000E3680000}"/>
    <cellStyle name="Normal 9 4 2" xfId="4110" xr:uid="{00000000-0005-0000-0000-0000E4680000}"/>
    <cellStyle name="Note" xfId="7762" xr:uid="{00000000-0005-0000-0000-0000E5680000}"/>
    <cellStyle name="Note 10 2" xfId="7763" xr:uid="{00000000-0005-0000-0000-0000E6680000}"/>
    <cellStyle name="Note 10 2 2" xfId="7764" xr:uid="{00000000-0005-0000-0000-0000E7680000}"/>
    <cellStyle name="Note 10 2 2 2" xfId="7765" xr:uid="{00000000-0005-0000-0000-0000E8680000}"/>
    <cellStyle name="Note 10 2 3" xfId="7766" xr:uid="{00000000-0005-0000-0000-0000E9680000}"/>
    <cellStyle name="Note 10 3" xfId="7767" xr:uid="{00000000-0005-0000-0000-0000EA680000}"/>
    <cellStyle name="Note 10 3 2" xfId="7768" xr:uid="{00000000-0005-0000-0000-0000EB680000}"/>
    <cellStyle name="Note 10 3 2 2" xfId="7769" xr:uid="{00000000-0005-0000-0000-0000EC680000}"/>
    <cellStyle name="Note 10 3 3" xfId="7770" xr:uid="{00000000-0005-0000-0000-0000ED680000}"/>
    <cellStyle name="Note 10 4" xfId="7771" xr:uid="{00000000-0005-0000-0000-0000EE680000}"/>
    <cellStyle name="Note 10 4 2" xfId="7772" xr:uid="{00000000-0005-0000-0000-0000EF680000}"/>
    <cellStyle name="Note 10 4 2 2" xfId="7773" xr:uid="{00000000-0005-0000-0000-0000F0680000}"/>
    <cellStyle name="Note 10 4 3" xfId="7774" xr:uid="{00000000-0005-0000-0000-0000F1680000}"/>
    <cellStyle name="Note 10 5" xfId="7775" xr:uid="{00000000-0005-0000-0000-0000F2680000}"/>
    <cellStyle name="Note 10 5 2" xfId="7776" xr:uid="{00000000-0005-0000-0000-0000F3680000}"/>
    <cellStyle name="Note 10 5 2 2" xfId="7777" xr:uid="{00000000-0005-0000-0000-0000F4680000}"/>
    <cellStyle name="Note 10 5 3" xfId="7778" xr:uid="{00000000-0005-0000-0000-0000F5680000}"/>
    <cellStyle name="Note 10 6" xfId="7779" xr:uid="{00000000-0005-0000-0000-0000F6680000}"/>
    <cellStyle name="Note 10 6 2" xfId="7780" xr:uid="{00000000-0005-0000-0000-0000F7680000}"/>
    <cellStyle name="Note 10 6 2 2" xfId="7781" xr:uid="{00000000-0005-0000-0000-0000F8680000}"/>
    <cellStyle name="Note 10 6 3" xfId="7782" xr:uid="{00000000-0005-0000-0000-0000F9680000}"/>
    <cellStyle name="Note 10 7" xfId="7783" xr:uid="{00000000-0005-0000-0000-0000FA680000}"/>
    <cellStyle name="Note 10 7 2" xfId="7784" xr:uid="{00000000-0005-0000-0000-0000FB680000}"/>
    <cellStyle name="Note 10 7 2 2" xfId="7785" xr:uid="{00000000-0005-0000-0000-0000FC680000}"/>
    <cellStyle name="Note 10 7 3" xfId="7786" xr:uid="{00000000-0005-0000-0000-0000FD680000}"/>
    <cellStyle name="Note 11 2" xfId="7787" xr:uid="{00000000-0005-0000-0000-0000FE680000}"/>
    <cellStyle name="Note 11 2 2" xfId="7788" xr:uid="{00000000-0005-0000-0000-0000FF680000}"/>
    <cellStyle name="Note 11 2 2 2" xfId="7789" xr:uid="{00000000-0005-0000-0000-000000690000}"/>
    <cellStyle name="Note 11 2 3" xfId="7790" xr:uid="{00000000-0005-0000-0000-000001690000}"/>
    <cellStyle name="Note 11 3" xfId="7791" xr:uid="{00000000-0005-0000-0000-000002690000}"/>
    <cellStyle name="Note 11 3 2" xfId="7792" xr:uid="{00000000-0005-0000-0000-000003690000}"/>
    <cellStyle name="Note 11 3 2 2" xfId="7793" xr:uid="{00000000-0005-0000-0000-000004690000}"/>
    <cellStyle name="Note 11 3 3" xfId="7794" xr:uid="{00000000-0005-0000-0000-000005690000}"/>
    <cellStyle name="Note 11 4" xfId="7795" xr:uid="{00000000-0005-0000-0000-000006690000}"/>
    <cellStyle name="Note 11 4 2" xfId="7796" xr:uid="{00000000-0005-0000-0000-000007690000}"/>
    <cellStyle name="Note 11 4 2 2" xfId="7797" xr:uid="{00000000-0005-0000-0000-000008690000}"/>
    <cellStyle name="Note 11 4 3" xfId="7798" xr:uid="{00000000-0005-0000-0000-000009690000}"/>
    <cellStyle name="Note 11 5" xfId="7799" xr:uid="{00000000-0005-0000-0000-00000A690000}"/>
    <cellStyle name="Note 11 5 2" xfId="7800" xr:uid="{00000000-0005-0000-0000-00000B690000}"/>
    <cellStyle name="Note 11 5 2 2" xfId="7801" xr:uid="{00000000-0005-0000-0000-00000C690000}"/>
    <cellStyle name="Note 11 5 3" xfId="7802" xr:uid="{00000000-0005-0000-0000-00000D690000}"/>
    <cellStyle name="Note 11 6" xfId="7803" xr:uid="{00000000-0005-0000-0000-00000E690000}"/>
    <cellStyle name="Note 11 6 2" xfId="7804" xr:uid="{00000000-0005-0000-0000-00000F690000}"/>
    <cellStyle name="Note 11 6 2 2" xfId="7805" xr:uid="{00000000-0005-0000-0000-000010690000}"/>
    <cellStyle name="Note 11 6 3" xfId="7806" xr:uid="{00000000-0005-0000-0000-000011690000}"/>
    <cellStyle name="Note 12 2" xfId="7807" xr:uid="{00000000-0005-0000-0000-000012690000}"/>
    <cellStyle name="Note 12 2 2" xfId="7808" xr:uid="{00000000-0005-0000-0000-000013690000}"/>
    <cellStyle name="Note 12 2 2 2" xfId="7809" xr:uid="{00000000-0005-0000-0000-000014690000}"/>
    <cellStyle name="Note 12 2 3" xfId="7810" xr:uid="{00000000-0005-0000-0000-000015690000}"/>
    <cellStyle name="Note 12 3" xfId="7811" xr:uid="{00000000-0005-0000-0000-000016690000}"/>
    <cellStyle name="Note 12 3 2" xfId="7812" xr:uid="{00000000-0005-0000-0000-000017690000}"/>
    <cellStyle name="Note 12 3 2 2" xfId="7813" xr:uid="{00000000-0005-0000-0000-000018690000}"/>
    <cellStyle name="Note 12 3 3" xfId="7814" xr:uid="{00000000-0005-0000-0000-000019690000}"/>
    <cellStyle name="Note 12 4" xfId="7815" xr:uid="{00000000-0005-0000-0000-00001A690000}"/>
    <cellStyle name="Note 12 4 2" xfId="7816" xr:uid="{00000000-0005-0000-0000-00001B690000}"/>
    <cellStyle name="Note 12 4 2 2" xfId="7817" xr:uid="{00000000-0005-0000-0000-00001C690000}"/>
    <cellStyle name="Note 12 4 3" xfId="7818" xr:uid="{00000000-0005-0000-0000-00001D690000}"/>
    <cellStyle name="Note 12 5" xfId="7819" xr:uid="{00000000-0005-0000-0000-00001E690000}"/>
    <cellStyle name="Note 12 5 2" xfId="7820" xr:uid="{00000000-0005-0000-0000-00001F690000}"/>
    <cellStyle name="Note 12 5 2 2" xfId="7821" xr:uid="{00000000-0005-0000-0000-000020690000}"/>
    <cellStyle name="Note 12 5 3" xfId="7822" xr:uid="{00000000-0005-0000-0000-000021690000}"/>
    <cellStyle name="Note 13 2" xfId="7823" xr:uid="{00000000-0005-0000-0000-000022690000}"/>
    <cellStyle name="Note 13 2 2" xfId="7824" xr:uid="{00000000-0005-0000-0000-000023690000}"/>
    <cellStyle name="Note 13 2 2 2" xfId="7825" xr:uid="{00000000-0005-0000-0000-000024690000}"/>
    <cellStyle name="Note 13 2 3" xfId="7826" xr:uid="{00000000-0005-0000-0000-000025690000}"/>
    <cellStyle name="Note 14 2" xfId="7827" xr:uid="{00000000-0005-0000-0000-000026690000}"/>
    <cellStyle name="Note 14 2 2" xfId="7828" xr:uid="{00000000-0005-0000-0000-000027690000}"/>
    <cellStyle name="Note 14 2 2 2" xfId="7829" xr:uid="{00000000-0005-0000-0000-000028690000}"/>
    <cellStyle name="Note 14 2 3" xfId="7830" xr:uid="{00000000-0005-0000-0000-000029690000}"/>
    <cellStyle name="Note 15 2" xfId="7831" xr:uid="{00000000-0005-0000-0000-00002A690000}"/>
    <cellStyle name="Note 15 2 2" xfId="7832" xr:uid="{00000000-0005-0000-0000-00002B690000}"/>
    <cellStyle name="Note 15 2 2 2" xfId="7833" xr:uid="{00000000-0005-0000-0000-00002C690000}"/>
    <cellStyle name="Note 15 2 3" xfId="7834" xr:uid="{00000000-0005-0000-0000-00002D690000}"/>
    <cellStyle name="Note 2" xfId="7835" xr:uid="{00000000-0005-0000-0000-00002E690000}"/>
    <cellStyle name="Note 2 2" xfId="7836" xr:uid="{00000000-0005-0000-0000-00002F690000}"/>
    <cellStyle name="Note 2 2 2" xfId="7837" xr:uid="{00000000-0005-0000-0000-000030690000}"/>
    <cellStyle name="Note 2 2 2 2" xfId="7838" xr:uid="{00000000-0005-0000-0000-000031690000}"/>
    <cellStyle name="Note 2 2 3" xfId="7839" xr:uid="{00000000-0005-0000-0000-000032690000}"/>
    <cellStyle name="Note 2 3" xfId="7840" xr:uid="{00000000-0005-0000-0000-000033690000}"/>
    <cellStyle name="Note 2 3 2" xfId="7841" xr:uid="{00000000-0005-0000-0000-000034690000}"/>
    <cellStyle name="Note 2 3 2 2" xfId="7842" xr:uid="{00000000-0005-0000-0000-000035690000}"/>
    <cellStyle name="Note 2 3 3" xfId="7843" xr:uid="{00000000-0005-0000-0000-000036690000}"/>
    <cellStyle name="Note 2 4" xfId="7844" xr:uid="{00000000-0005-0000-0000-000037690000}"/>
    <cellStyle name="Note 2 4 2" xfId="7845" xr:uid="{00000000-0005-0000-0000-000038690000}"/>
    <cellStyle name="Note 2 4 2 2" xfId="7846" xr:uid="{00000000-0005-0000-0000-000039690000}"/>
    <cellStyle name="Note 2 4 3" xfId="7847" xr:uid="{00000000-0005-0000-0000-00003A690000}"/>
    <cellStyle name="Note 2 5" xfId="7848" xr:uid="{00000000-0005-0000-0000-00003B690000}"/>
    <cellStyle name="Note 2 5 2" xfId="7849" xr:uid="{00000000-0005-0000-0000-00003C690000}"/>
    <cellStyle name="Note 2 5 2 2" xfId="7850" xr:uid="{00000000-0005-0000-0000-00003D690000}"/>
    <cellStyle name="Note 2 5 3" xfId="7851" xr:uid="{00000000-0005-0000-0000-00003E690000}"/>
    <cellStyle name="Note 2 6" xfId="7852" xr:uid="{00000000-0005-0000-0000-00003F690000}"/>
    <cellStyle name="Note 2 6 2" xfId="7853" xr:uid="{00000000-0005-0000-0000-000040690000}"/>
    <cellStyle name="Note 2 6 2 2" xfId="7854" xr:uid="{00000000-0005-0000-0000-000041690000}"/>
    <cellStyle name="Note 2 6 3" xfId="7855" xr:uid="{00000000-0005-0000-0000-000042690000}"/>
    <cellStyle name="Note 2 7" xfId="7856" xr:uid="{00000000-0005-0000-0000-000043690000}"/>
    <cellStyle name="Note 2 7 2" xfId="7857" xr:uid="{00000000-0005-0000-0000-000044690000}"/>
    <cellStyle name="Note 2 7 2 2" xfId="7858" xr:uid="{00000000-0005-0000-0000-000045690000}"/>
    <cellStyle name="Note 2 7 3" xfId="7859" xr:uid="{00000000-0005-0000-0000-000046690000}"/>
    <cellStyle name="Note 2 8" xfId="7860" xr:uid="{00000000-0005-0000-0000-000047690000}"/>
    <cellStyle name="Note 2 8 2" xfId="7861" xr:uid="{00000000-0005-0000-0000-000048690000}"/>
    <cellStyle name="Note 2 8 2 2" xfId="7862" xr:uid="{00000000-0005-0000-0000-000049690000}"/>
    <cellStyle name="Note 2 8 3" xfId="7863" xr:uid="{00000000-0005-0000-0000-00004A690000}"/>
    <cellStyle name="Note 2 9" xfId="11078" xr:uid="{00000000-0005-0000-0000-00004B690000}"/>
    <cellStyle name="Note 3" xfId="7864" xr:uid="{00000000-0005-0000-0000-00004C690000}"/>
    <cellStyle name="Note 3 2" xfId="7865" xr:uid="{00000000-0005-0000-0000-00004D690000}"/>
    <cellStyle name="Note 3 2 2" xfId="7866" xr:uid="{00000000-0005-0000-0000-00004E690000}"/>
    <cellStyle name="Note 3 2 2 2" xfId="7867" xr:uid="{00000000-0005-0000-0000-00004F690000}"/>
    <cellStyle name="Note 3 2 3" xfId="7868" xr:uid="{00000000-0005-0000-0000-000050690000}"/>
    <cellStyle name="Note 3 3" xfId="7869" xr:uid="{00000000-0005-0000-0000-000051690000}"/>
    <cellStyle name="Note 3 3 2" xfId="7870" xr:uid="{00000000-0005-0000-0000-000052690000}"/>
    <cellStyle name="Note 3 3 2 2" xfId="7871" xr:uid="{00000000-0005-0000-0000-000053690000}"/>
    <cellStyle name="Note 3 3 3" xfId="7872" xr:uid="{00000000-0005-0000-0000-000054690000}"/>
    <cellStyle name="Note 3 4" xfId="7873" xr:uid="{00000000-0005-0000-0000-000055690000}"/>
    <cellStyle name="Note 3 4 2" xfId="7874" xr:uid="{00000000-0005-0000-0000-000056690000}"/>
    <cellStyle name="Note 3 4 2 2" xfId="7875" xr:uid="{00000000-0005-0000-0000-000057690000}"/>
    <cellStyle name="Note 3 4 3" xfId="7876" xr:uid="{00000000-0005-0000-0000-000058690000}"/>
    <cellStyle name="Note 3 5" xfId="7877" xr:uid="{00000000-0005-0000-0000-000059690000}"/>
    <cellStyle name="Note 3 5 2" xfId="7878" xr:uid="{00000000-0005-0000-0000-00005A690000}"/>
    <cellStyle name="Note 3 5 2 2" xfId="7879" xr:uid="{00000000-0005-0000-0000-00005B690000}"/>
    <cellStyle name="Note 3 5 3" xfId="7880" xr:uid="{00000000-0005-0000-0000-00005C690000}"/>
    <cellStyle name="Note 3 6" xfId="7881" xr:uid="{00000000-0005-0000-0000-00005D690000}"/>
    <cellStyle name="Note 3 6 2" xfId="7882" xr:uid="{00000000-0005-0000-0000-00005E690000}"/>
    <cellStyle name="Note 3 6 2 2" xfId="7883" xr:uid="{00000000-0005-0000-0000-00005F690000}"/>
    <cellStyle name="Note 3 6 3" xfId="7884" xr:uid="{00000000-0005-0000-0000-000060690000}"/>
    <cellStyle name="Note 3 7" xfId="7885" xr:uid="{00000000-0005-0000-0000-000061690000}"/>
    <cellStyle name="Note 3 7 2" xfId="7886" xr:uid="{00000000-0005-0000-0000-000062690000}"/>
    <cellStyle name="Note 3 7 2 2" xfId="7887" xr:uid="{00000000-0005-0000-0000-000063690000}"/>
    <cellStyle name="Note 3 7 3" xfId="7888" xr:uid="{00000000-0005-0000-0000-000064690000}"/>
    <cellStyle name="Note 3 8" xfId="7889" xr:uid="{00000000-0005-0000-0000-000065690000}"/>
    <cellStyle name="Note 3 8 2" xfId="7890" xr:uid="{00000000-0005-0000-0000-000066690000}"/>
    <cellStyle name="Note 3 8 2 2" xfId="7891" xr:uid="{00000000-0005-0000-0000-000067690000}"/>
    <cellStyle name="Note 3 8 3" xfId="7892" xr:uid="{00000000-0005-0000-0000-000068690000}"/>
    <cellStyle name="Note 3 9" xfId="14073" xr:uid="{00000000-0005-0000-0000-000069690000}"/>
    <cellStyle name="Note 3 9 2" xfId="14943" xr:uid="{00000000-0005-0000-0000-00006A690000}"/>
    <cellStyle name="Note 3 9 2 2" xfId="17300" xr:uid="{00000000-0005-0000-0000-00006B690000}"/>
    <cellStyle name="Note 3 9 2 2 2" xfId="24437" xr:uid="{00000000-0005-0000-0000-00006C690000}"/>
    <cellStyle name="Note 3 9 2 2 2 2" xfId="38752" xr:uid="{00000000-0005-0000-0000-00006D690000}"/>
    <cellStyle name="Note 3 9 2 2 3" xfId="31615" xr:uid="{00000000-0005-0000-0000-00006E690000}"/>
    <cellStyle name="Note 3 9 2 3" xfId="19654" xr:uid="{00000000-0005-0000-0000-00006F690000}"/>
    <cellStyle name="Note 3 9 2 3 2" xfId="26791" xr:uid="{00000000-0005-0000-0000-000070690000}"/>
    <cellStyle name="Note 3 9 2 3 2 2" xfId="41106" xr:uid="{00000000-0005-0000-0000-000071690000}"/>
    <cellStyle name="Note 3 9 2 3 3" xfId="33969" xr:uid="{00000000-0005-0000-0000-000072690000}"/>
    <cellStyle name="Note 3 9 2 4" xfId="20930" xr:uid="{00000000-0005-0000-0000-000073690000}"/>
    <cellStyle name="Note 3 9 2 4 2" xfId="28067" xr:uid="{00000000-0005-0000-0000-000074690000}"/>
    <cellStyle name="Note 3 9 2 4 2 2" xfId="42382" xr:uid="{00000000-0005-0000-0000-000075690000}"/>
    <cellStyle name="Note 3 9 2 4 3" xfId="35245" xr:uid="{00000000-0005-0000-0000-000076690000}"/>
    <cellStyle name="Note 3 9 2 5" xfId="22106" xr:uid="{00000000-0005-0000-0000-000077690000}"/>
    <cellStyle name="Note 3 9 2 5 2" xfId="36421" xr:uid="{00000000-0005-0000-0000-000078690000}"/>
    <cellStyle name="Note 3 9 2 6" xfId="29262" xr:uid="{00000000-0005-0000-0000-000079690000}"/>
    <cellStyle name="Note 3 9 3" xfId="16442" xr:uid="{00000000-0005-0000-0000-00007A690000}"/>
    <cellStyle name="Note 3 9 3 2" xfId="23601" xr:uid="{00000000-0005-0000-0000-00007B690000}"/>
    <cellStyle name="Note 3 9 3 2 2" xfId="37916" xr:uid="{00000000-0005-0000-0000-00007C690000}"/>
    <cellStyle name="Note 3 9 3 3" xfId="30757" xr:uid="{00000000-0005-0000-0000-00007D690000}"/>
    <cellStyle name="Note 3 9 4" xfId="18796" xr:uid="{00000000-0005-0000-0000-00007E690000}"/>
    <cellStyle name="Note 3 9 4 2" xfId="25933" xr:uid="{00000000-0005-0000-0000-00007F690000}"/>
    <cellStyle name="Note 3 9 4 2 2" xfId="40248" xr:uid="{00000000-0005-0000-0000-000080690000}"/>
    <cellStyle name="Note 3 9 4 3" xfId="33111" xr:uid="{00000000-0005-0000-0000-000081690000}"/>
    <cellStyle name="Note 4" xfId="14072" xr:uid="{00000000-0005-0000-0000-000082690000}"/>
    <cellStyle name="Note 4 10" xfId="16441" xr:uid="{00000000-0005-0000-0000-000083690000}"/>
    <cellStyle name="Note 4 10 2" xfId="23600" xr:uid="{00000000-0005-0000-0000-000084690000}"/>
    <cellStyle name="Note 4 10 2 2" xfId="37915" xr:uid="{00000000-0005-0000-0000-000085690000}"/>
    <cellStyle name="Note 4 10 3" xfId="30756" xr:uid="{00000000-0005-0000-0000-000086690000}"/>
    <cellStyle name="Note 4 11" xfId="18795" xr:uid="{00000000-0005-0000-0000-000087690000}"/>
    <cellStyle name="Note 4 11 2" xfId="25932" xr:uid="{00000000-0005-0000-0000-000088690000}"/>
    <cellStyle name="Note 4 11 2 2" xfId="40247" xr:uid="{00000000-0005-0000-0000-000089690000}"/>
    <cellStyle name="Note 4 11 3" xfId="33110" xr:uid="{00000000-0005-0000-0000-00008A690000}"/>
    <cellStyle name="Note 4 2" xfId="7893" xr:uid="{00000000-0005-0000-0000-00008B690000}"/>
    <cellStyle name="Note 4 2 2" xfId="7894" xr:uid="{00000000-0005-0000-0000-00008C690000}"/>
    <cellStyle name="Note 4 2 2 2" xfId="7895" xr:uid="{00000000-0005-0000-0000-00008D690000}"/>
    <cellStyle name="Note 4 2 3" xfId="7896" xr:uid="{00000000-0005-0000-0000-00008E690000}"/>
    <cellStyle name="Note 4 3" xfId="7897" xr:uid="{00000000-0005-0000-0000-00008F690000}"/>
    <cellStyle name="Note 4 3 2" xfId="7898" xr:uid="{00000000-0005-0000-0000-000090690000}"/>
    <cellStyle name="Note 4 3 2 2" xfId="7899" xr:uid="{00000000-0005-0000-0000-000091690000}"/>
    <cellStyle name="Note 4 3 3" xfId="7900" xr:uid="{00000000-0005-0000-0000-000092690000}"/>
    <cellStyle name="Note 4 4" xfId="7901" xr:uid="{00000000-0005-0000-0000-000093690000}"/>
    <cellStyle name="Note 4 4 2" xfId="7902" xr:uid="{00000000-0005-0000-0000-000094690000}"/>
    <cellStyle name="Note 4 4 2 2" xfId="7903" xr:uid="{00000000-0005-0000-0000-000095690000}"/>
    <cellStyle name="Note 4 4 3" xfId="7904" xr:uid="{00000000-0005-0000-0000-000096690000}"/>
    <cellStyle name="Note 4 5" xfId="7905" xr:uid="{00000000-0005-0000-0000-000097690000}"/>
    <cellStyle name="Note 4 5 2" xfId="7906" xr:uid="{00000000-0005-0000-0000-000098690000}"/>
    <cellStyle name="Note 4 5 2 2" xfId="7907" xr:uid="{00000000-0005-0000-0000-000099690000}"/>
    <cellStyle name="Note 4 5 3" xfId="7908" xr:uid="{00000000-0005-0000-0000-00009A690000}"/>
    <cellStyle name="Note 4 6" xfId="7909" xr:uid="{00000000-0005-0000-0000-00009B690000}"/>
    <cellStyle name="Note 4 6 2" xfId="7910" xr:uid="{00000000-0005-0000-0000-00009C690000}"/>
    <cellStyle name="Note 4 6 2 2" xfId="7911" xr:uid="{00000000-0005-0000-0000-00009D690000}"/>
    <cellStyle name="Note 4 6 3" xfId="7912" xr:uid="{00000000-0005-0000-0000-00009E690000}"/>
    <cellStyle name="Note 4 7" xfId="7913" xr:uid="{00000000-0005-0000-0000-00009F690000}"/>
    <cellStyle name="Note 4 7 2" xfId="7914" xr:uid="{00000000-0005-0000-0000-0000A0690000}"/>
    <cellStyle name="Note 4 7 2 2" xfId="7915" xr:uid="{00000000-0005-0000-0000-0000A1690000}"/>
    <cellStyle name="Note 4 7 3" xfId="7916" xr:uid="{00000000-0005-0000-0000-0000A2690000}"/>
    <cellStyle name="Note 4 8" xfId="7917" xr:uid="{00000000-0005-0000-0000-0000A3690000}"/>
    <cellStyle name="Note 4 8 2" xfId="7918" xr:uid="{00000000-0005-0000-0000-0000A4690000}"/>
    <cellStyle name="Note 4 8 2 2" xfId="7919" xr:uid="{00000000-0005-0000-0000-0000A5690000}"/>
    <cellStyle name="Note 4 8 3" xfId="7920" xr:uid="{00000000-0005-0000-0000-0000A6690000}"/>
    <cellStyle name="Note 4 9" xfId="14942" xr:uid="{00000000-0005-0000-0000-0000A7690000}"/>
    <cellStyle name="Note 4 9 2" xfId="17299" xr:uid="{00000000-0005-0000-0000-0000A8690000}"/>
    <cellStyle name="Note 4 9 2 2" xfId="24436" xr:uid="{00000000-0005-0000-0000-0000A9690000}"/>
    <cellStyle name="Note 4 9 2 2 2" xfId="38751" xr:uid="{00000000-0005-0000-0000-0000AA690000}"/>
    <cellStyle name="Note 4 9 2 3" xfId="31614" xr:uid="{00000000-0005-0000-0000-0000AB690000}"/>
    <cellStyle name="Note 4 9 3" xfId="19653" xr:uid="{00000000-0005-0000-0000-0000AC690000}"/>
    <cellStyle name="Note 4 9 3 2" xfId="26790" xr:uid="{00000000-0005-0000-0000-0000AD690000}"/>
    <cellStyle name="Note 4 9 3 2 2" xfId="41105" xr:uid="{00000000-0005-0000-0000-0000AE690000}"/>
    <cellStyle name="Note 4 9 3 3" xfId="33968" xr:uid="{00000000-0005-0000-0000-0000AF690000}"/>
    <cellStyle name="Note 4 9 4" xfId="20929" xr:uid="{00000000-0005-0000-0000-0000B0690000}"/>
    <cellStyle name="Note 4 9 4 2" xfId="28066" xr:uid="{00000000-0005-0000-0000-0000B1690000}"/>
    <cellStyle name="Note 4 9 4 2 2" xfId="42381" xr:uid="{00000000-0005-0000-0000-0000B2690000}"/>
    <cellStyle name="Note 4 9 4 3" xfId="35244" xr:uid="{00000000-0005-0000-0000-0000B3690000}"/>
    <cellStyle name="Note 4 9 5" xfId="22105" xr:uid="{00000000-0005-0000-0000-0000B4690000}"/>
    <cellStyle name="Note 4 9 5 2" xfId="36420" xr:uid="{00000000-0005-0000-0000-0000B5690000}"/>
    <cellStyle name="Note 4 9 6" xfId="29261" xr:uid="{00000000-0005-0000-0000-0000B6690000}"/>
    <cellStyle name="Note 5" xfId="42942" xr:uid="{00000000-0005-0000-0000-0000B7690000}"/>
    <cellStyle name="Note 5 2" xfId="7921" xr:uid="{00000000-0005-0000-0000-0000B8690000}"/>
    <cellStyle name="Note 5 2 2" xfId="7922" xr:uid="{00000000-0005-0000-0000-0000B9690000}"/>
    <cellStyle name="Note 5 2 2 2" xfId="7923" xr:uid="{00000000-0005-0000-0000-0000BA690000}"/>
    <cellStyle name="Note 5 2 3" xfId="7924" xr:uid="{00000000-0005-0000-0000-0000BB690000}"/>
    <cellStyle name="Note 5 3" xfId="7925" xr:uid="{00000000-0005-0000-0000-0000BC690000}"/>
    <cellStyle name="Note 5 3 2" xfId="7926" xr:uid="{00000000-0005-0000-0000-0000BD690000}"/>
    <cellStyle name="Note 5 3 2 2" xfId="7927" xr:uid="{00000000-0005-0000-0000-0000BE690000}"/>
    <cellStyle name="Note 5 3 3" xfId="7928" xr:uid="{00000000-0005-0000-0000-0000BF690000}"/>
    <cellStyle name="Note 5 4" xfId="7929" xr:uid="{00000000-0005-0000-0000-0000C0690000}"/>
    <cellStyle name="Note 5 4 2" xfId="7930" xr:uid="{00000000-0005-0000-0000-0000C1690000}"/>
    <cellStyle name="Note 5 4 2 2" xfId="7931" xr:uid="{00000000-0005-0000-0000-0000C2690000}"/>
    <cellStyle name="Note 5 4 3" xfId="7932" xr:uid="{00000000-0005-0000-0000-0000C3690000}"/>
    <cellStyle name="Note 5 5" xfId="7933" xr:uid="{00000000-0005-0000-0000-0000C4690000}"/>
    <cellStyle name="Note 5 5 2" xfId="7934" xr:uid="{00000000-0005-0000-0000-0000C5690000}"/>
    <cellStyle name="Note 5 5 2 2" xfId="7935" xr:uid="{00000000-0005-0000-0000-0000C6690000}"/>
    <cellStyle name="Note 5 5 3" xfId="7936" xr:uid="{00000000-0005-0000-0000-0000C7690000}"/>
    <cellStyle name="Note 5 6" xfId="7937" xr:uid="{00000000-0005-0000-0000-0000C8690000}"/>
    <cellStyle name="Note 5 6 2" xfId="7938" xr:uid="{00000000-0005-0000-0000-0000C9690000}"/>
    <cellStyle name="Note 5 6 2 2" xfId="7939" xr:uid="{00000000-0005-0000-0000-0000CA690000}"/>
    <cellStyle name="Note 5 6 3" xfId="7940" xr:uid="{00000000-0005-0000-0000-0000CB690000}"/>
    <cellStyle name="Note 5 7" xfId="7941" xr:uid="{00000000-0005-0000-0000-0000CC690000}"/>
    <cellStyle name="Note 5 7 2" xfId="7942" xr:uid="{00000000-0005-0000-0000-0000CD690000}"/>
    <cellStyle name="Note 5 7 2 2" xfId="7943" xr:uid="{00000000-0005-0000-0000-0000CE690000}"/>
    <cellStyle name="Note 5 7 3" xfId="7944" xr:uid="{00000000-0005-0000-0000-0000CF690000}"/>
    <cellStyle name="Note 5 8" xfId="7945" xr:uid="{00000000-0005-0000-0000-0000D0690000}"/>
    <cellStyle name="Note 5 8 2" xfId="7946" xr:uid="{00000000-0005-0000-0000-0000D1690000}"/>
    <cellStyle name="Note 5 8 2 2" xfId="7947" xr:uid="{00000000-0005-0000-0000-0000D2690000}"/>
    <cellStyle name="Note 5 8 3" xfId="7948" xr:uid="{00000000-0005-0000-0000-0000D3690000}"/>
    <cellStyle name="Note 6 2" xfId="7949" xr:uid="{00000000-0005-0000-0000-0000D4690000}"/>
    <cellStyle name="Note 6 2 2" xfId="7950" xr:uid="{00000000-0005-0000-0000-0000D5690000}"/>
    <cellStyle name="Note 6 2 2 2" xfId="7951" xr:uid="{00000000-0005-0000-0000-0000D6690000}"/>
    <cellStyle name="Note 6 2 3" xfId="7952" xr:uid="{00000000-0005-0000-0000-0000D7690000}"/>
    <cellStyle name="Note 6 3" xfId="7953" xr:uid="{00000000-0005-0000-0000-0000D8690000}"/>
    <cellStyle name="Note 6 3 2" xfId="7954" xr:uid="{00000000-0005-0000-0000-0000D9690000}"/>
    <cellStyle name="Note 6 3 2 2" xfId="7955" xr:uid="{00000000-0005-0000-0000-0000DA690000}"/>
    <cellStyle name="Note 6 3 3" xfId="7956" xr:uid="{00000000-0005-0000-0000-0000DB690000}"/>
    <cellStyle name="Note 6 4" xfId="7957" xr:uid="{00000000-0005-0000-0000-0000DC690000}"/>
    <cellStyle name="Note 6 4 2" xfId="7958" xr:uid="{00000000-0005-0000-0000-0000DD690000}"/>
    <cellStyle name="Note 6 4 2 2" xfId="7959" xr:uid="{00000000-0005-0000-0000-0000DE690000}"/>
    <cellStyle name="Note 6 4 3" xfId="7960" xr:uid="{00000000-0005-0000-0000-0000DF690000}"/>
    <cellStyle name="Note 6 5" xfId="7961" xr:uid="{00000000-0005-0000-0000-0000E0690000}"/>
    <cellStyle name="Note 6 5 2" xfId="7962" xr:uid="{00000000-0005-0000-0000-0000E1690000}"/>
    <cellStyle name="Note 6 5 2 2" xfId="7963" xr:uid="{00000000-0005-0000-0000-0000E2690000}"/>
    <cellStyle name="Note 6 5 3" xfId="7964" xr:uid="{00000000-0005-0000-0000-0000E3690000}"/>
    <cellStyle name="Note 6 6" xfId="7965" xr:uid="{00000000-0005-0000-0000-0000E4690000}"/>
    <cellStyle name="Note 6 6 2" xfId="7966" xr:uid="{00000000-0005-0000-0000-0000E5690000}"/>
    <cellStyle name="Note 6 6 2 2" xfId="7967" xr:uid="{00000000-0005-0000-0000-0000E6690000}"/>
    <cellStyle name="Note 6 6 3" xfId="7968" xr:uid="{00000000-0005-0000-0000-0000E7690000}"/>
    <cellStyle name="Note 6 7" xfId="7969" xr:uid="{00000000-0005-0000-0000-0000E8690000}"/>
    <cellStyle name="Note 6 7 2" xfId="7970" xr:uid="{00000000-0005-0000-0000-0000E9690000}"/>
    <cellStyle name="Note 6 7 2 2" xfId="7971" xr:uid="{00000000-0005-0000-0000-0000EA690000}"/>
    <cellStyle name="Note 6 7 3" xfId="7972" xr:uid="{00000000-0005-0000-0000-0000EB690000}"/>
    <cellStyle name="Note 6 8" xfId="7973" xr:uid="{00000000-0005-0000-0000-0000EC690000}"/>
    <cellStyle name="Note 6 8 2" xfId="7974" xr:uid="{00000000-0005-0000-0000-0000ED690000}"/>
    <cellStyle name="Note 6 8 2 2" xfId="7975" xr:uid="{00000000-0005-0000-0000-0000EE690000}"/>
    <cellStyle name="Note 6 8 3" xfId="7976" xr:uid="{00000000-0005-0000-0000-0000EF690000}"/>
    <cellStyle name="Note 7 2" xfId="7977" xr:uid="{00000000-0005-0000-0000-0000F0690000}"/>
    <cellStyle name="Note 7 2 2" xfId="7978" xr:uid="{00000000-0005-0000-0000-0000F1690000}"/>
    <cellStyle name="Note 7 2 2 2" xfId="7979" xr:uid="{00000000-0005-0000-0000-0000F2690000}"/>
    <cellStyle name="Note 7 2 3" xfId="7980" xr:uid="{00000000-0005-0000-0000-0000F3690000}"/>
    <cellStyle name="Note 7 3" xfId="7981" xr:uid="{00000000-0005-0000-0000-0000F4690000}"/>
    <cellStyle name="Note 7 3 2" xfId="7982" xr:uid="{00000000-0005-0000-0000-0000F5690000}"/>
    <cellStyle name="Note 7 3 2 2" xfId="7983" xr:uid="{00000000-0005-0000-0000-0000F6690000}"/>
    <cellStyle name="Note 7 3 3" xfId="7984" xr:uid="{00000000-0005-0000-0000-0000F7690000}"/>
    <cellStyle name="Note 7 4" xfId="7985" xr:uid="{00000000-0005-0000-0000-0000F8690000}"/>
    <cellStyle name="Note 7 4 2" xfId="7986" xr:uid="{00000000-0005-0000-0000-0000F9690000}"/>
    <cellStyle name="Note 7 4 2 2" xfId="7987" xr:uid="{00000000-0005-0000-0000-0000FA690000}"/>
    <cellStyle name="Note 7 4 3" xfId="7988" xr:uid="{00000000-0005-0000-0000-0000FB690000}"/>
    <cellStyle name="Note 7 5" xfId="7989" xr:uid="{00000000-0005-0000-0000-0000FC690000}"/>
    <cellStyle name="Note 7 5 2" xfId="7990" xr:uid="{00000000-0005-0000-0000-0000FD690000}"/>
    <cellStyle name="Note 7 5 2 2" xfId="7991" xr:uid="{00000000-0005-0000-0000-0000FE690000}"/>
    <cellStyle name="Note 7 5 3" xfId="7992" xr:uid="{00000000-0005-0000-0000-0000FF690000}"/>
    <cellStyle name="Note 7 6" xfId="7993" xr:uid="{00000000-0005-0000-0000-0000006A0000}"/>
    <cellStyle name="Note 7 6 2" xfId="7994" xr:uid="{00000000-0005-0000-0000-0000016A0000}"/>
    <cellStyle name="Note 7 6 2 2" xfId="7995" xr:uid="{00000000-0005-0000-0000-0000026A0000}"/>
    <cellStyle name="Note 7 6 3" xfId="7996" xr:uid="{00000000-0005-0000-0000-0000036A0000}"/>
    <cellStyle name="Note 7 7" xfId="7997" xr:uid="{00000000-0005-0000-0000-0000046A0000}"/>
    <cellStyle name="Note 7 7 2" xfId="7998" xr:uid="{00000000-0005-0000-0000-0000056A0000}"/>
    <cellStyle name="Note 7 7 2 2" xfId="7999" xr:uid="{00000000-0005-0000-0000-0000066A0000}"/>
    <cellStyle name="Note 7 7 3" xfId="8000" xr:uid="{00000000-0005-0000-0000-0000076A0000}"/>
    <cellStyle name="Note 7 8" xfId="8001" xr:uid="{00000000-0005-0000-0000-0000086A0000}"/>
    <cellStyle name="Note 7 8 2" xfId="8002" xr:uid="{00000000-0005-0000-0000-0000096A0000}"/>
    <cellStyle name="Note 7 8 2 2" xfId="8003" xr:uid="{00000000-0005-0000-0000-00000A6A0000}"/>
    <cellStyle name="Note 7 8 3" xfId="8004" xr:uid="{00000000-0005-0000-0000-00000B6A0000}"/>
    <cellStyle name="Note 8 2" xfId="8005" xr:uid="{00000000-0005-0000-0000-00000C6A0000}"/>
    <cellStyle name="Note 8 2 2" xfId="8006" xr:uid="{00000000-0005-0000-0000-00000D6A0000}"/>
    <cellStyle name="Note 8 2 2 2" xfId="8007" xr:uid="{00000000-0005-0000-0000-00000E6A0000}"/>
    <cellStyle name="Note 8 2 3" xfId="8008" xr:uid="{00000000-0005-0000-0000-00000F6A0000}"/>
    <cellStyle name="Note 8 3" xfId="8009" xr:uid="{00000000-0005-0000-0000-0000106A0000}"/>
    <cellStyle name="Note 8 3 2" xfId="8010" xr:uid="{00000000-0005-0000-0000-0000116A0000}"/>
    <cellStyle name="Note 8 3 2 2" xfId="8011" xr:uid="{00000000-0005-0000-0000-0000126A0000}"/>
    <cellStyle name="Note 8 3 3" xfId="8012" xr:uid="{00000000-0005-0000-0000-0000136A0000}"/>
    <cellStyle name="Note 8 4" xfId="8013" xr:uid="{00000000-0005-0000-0000-0000146A0000}"/>
    <cellStyle name="Note 8 4 2" xfId="8014" xr:uid="{00000000-0005-0000-0000-0000156A0000}"/>
    <cellStyle name="Note 8 4 2 2" xfId="8015" xr:uid="{00000000-0005-0000-0000-0000166A0000}"/>
    <cellStyle name="Note 8 4 3" xfId="8016" xr:uid="{00000000-0005-0000-0000-0000176A0000}"/>
    <cellStyle name="Note 8 5" xfId="8017" xr:uid="{00000000-0005-0000-0000-0000186A0000}"/>
    <cellStyle name="Note 8 5 2" xfId="8018" xr:uid="{00000000-0005-0000-0000-0000196A0000}"/>
    <cellStyle name="Note 8 5 2 2" xfId="8019" xr:uid="{00000000-0005-0000-0000-00001A6A0000}"/>
    <cellStyle name="Note 8 5 3" xfId="8020" xr:uid="{00000000-0005-0000-0000-00001B6A0000}"/>
    <cellStyle name="Note 8 6" xfId="8021" xr:uid="{00000000-0005-0000-0000-00001C6A0000}"/>
    <cellStyle name="Note 8 6 2" xfId="8022" xr:uid="{00000000-0005-0000-0000-00001D6A0000}"/>
    <cellStyle name="Note 8 6 2 2" xfId="8023" xr:uid="{00000000-0005-0000-0000-00001E6A0000}"/>
    <cellStyle name="Note 8 6 3" xfId="8024" xr:uid="{00000000-0005-0000-0000-00001F6A0000}"/>
    <cellStyle name="Note 8 7" xfId="8025" xr:uid="{00000000-0005-0000-0000-0000206A0000}"/>
    <cellStyle name="Note 8 7 2" xfId="8026" xr:uid="{00000000-0005-0000-0000-0000216A0000}"/>
    <cellStyle name="Note 8 7 2 2" xfId="8027" xr:uid="{00000000-0005-0000-0000-0000226A0000}"/>
    <cellStyle name="Note 8 7 3" xfId="8028" xr:uid="{00000000-0005-0000-0000-0000236A0000}"/>
    <cellStyle name="Note 8 8" xfId="8029" xr:uid="{00000000-0005-0000-0000-0000246A0000}"/>
    <cellStyle name="Note 8 8 2" xfId="8030" xr:uid="{00000000-0005-0000-0000-0000256A0000}"/>
    <cellStyle name="Note 8 8 2 2" xfId="8031" xr:uid="{00000000-0005-0000-0000-0000266A0000}"/>
    <cellStyle name="Note 8 8 3" xfId="8032" xr:uid="{00000000-0005-0000-0000-0000276A0000}"/>
    <cellStyle name="Note 9 2" xfId="8033" xr:uid="{00000000-0005-0000-0000-0000286A0000}"/>
    <cellStyle name="Note 9 2 2" xfId="8034" xr:uid="{00000000-0005-0000-0000-0000296A0000}"/>
    <cellStyle name="Note 9 2 2 2" xfId="8035" xr:uid="{00000000-0005-0000-0000-00002A6A0000}"/>
    <cellStyle name="Note 9 2 3" xfId="8036" xr:uid="{00000000-0005-0000-0000-00002B6A0000}"/>
    <cellStyle name="Note 9 3" xfId="8037" xr:uid="{00000000-0005-0000-0000-00002C6A0000}"/>
    <cellStyle name="Note 9 3 2" xfId="8038" xr:uid="{00000000-0005-0000-0000-00002D6A0000}"/>
    <cellStyle name="Note 9 3 2 2" xfId="8039" xr:uid="{00000000-0005-0000-0000-00002E6A0000}"/>
    <cellStyle name="Note 9 3 3" xfId="8040" xr:uid="{00000000-0005-0000-0000-00002F6A0000}"/>
    <cellStyle name="Note 9 4" xfId="8041" xr:uid="{00000000-0005-0000-0000-0000306A0000}"/>
    <cellStyle name="Note 9 4 2" xfId="8042" xr:uid="{00000000-0005-0000-0000-0000316A0000}"/>
    <cellStyle name="Note 9 4 2 2" xfId="8043" xr:uid="{00000000-0005-0000-0000-0000326A0000}"/>
    <cellStyle name="Note 9 4 3" xfId="8044" xr:uid="{00000000-0005-0000-0000-0000336A0000}"/>
    <cellStyle name="Note 9 5" xfId="8045" xr:uid="{00000000-0005-0000-0000-0000346A0000}"/>
    <cellStyle name="Note 9 5 2" xfId="8046" xr:uid="{00000000-0005-0000-0000-0000356A0000}"/>
    <cellStyle name="Note 9 5 2 2" xfId="8047" xr:uid="{00000000-0005-0000-0000-0000366A0000}"/>
    <cellStyle name="Note 9 5 3" xfId="8048" xr:uid="{00000000-0005-0000-0000-0000376A0000}"/>
    <cellStyle name="Note 9 6" xfId="8049" xr:uid="{00000000-0005-0000-0000-0000386A0000}"/>
    <cellStyle name="Note 9 6 2" xfId="8050" xr:uid="{00000000-0005-0000-0000-0000396A0000}"/>
    <cellStyle name="Note 9 6 2 2" xfId="8051" xr:uid="{00000000-0005-0000-0000-00003A6A0000}"/>
    <cellStyle name="Note 9 6 3" xfId="8052" xr:uid="{00000000-0005-0000-0000-00003B6A0000}"/>
    <cellStyle name="Note 9 7" xfId="8053" xr:uid="{00000000-0005-0000-0000-00003C6A0000}"/>
    <cellStyle name="Note 9 7 2" xfId="8054" xr:uid="{00000000-0005-0000-0000-00003D6A0000}"/>
    <cellStyle name="Note 9 7 2 2" xfId="8055" xr:uid="{00000000-0005-0000-0000-00003E6A0000}"/>
    <cellStyle name="Note 9 7 3" xfId="8056" xr:uid="{00000000-0005-0000-0000-00003F6A0000}"/>
    <cellStyle name="Note 9 8" xfId="8057" xr:uid="{00000000-0005-0000-0000-0000406A0000}"/>
    <cellStyle name="Note 9 8 2" xfId="8058" xr:uid="{00000000-0005-0000-0000-0000416A0000}"/>
    <cellStyle name="Note 9 8 2 2" xfId="8059" xr:uid="{00000000-0005-0000-0000-0000426A0000}"/>
    <cellStyle name="Note 9 8 3" xfId="8060" xr:uid="{00000000-0005-0000-0000-0000436A0000}"/>
    <cellStyle name="Notiz 10" xfId="8061" xr:uid="{00000000-0005-0000-0000-0000446A0000}"/>
    <cellStyle name="Notiz 10 2" xfId="8062" xr:uid="{00000000-0005-0000-0000-0000456A0000}"/>
    <cellStyle name="Notiz 10 2 2" xfId="9164" xr:uid="{00000000-0005-0000-0000-0000466A0000}"/>
    <cellStyle name="Notiz 10 3" xfId="8063" xr:uid="{00000000-0005-0000-0000-0000476A0000}"/>
    <cellStyle name="Notiz 10 4" xfId="9052" xr:uid="{00000000-0005-0000-0000-0000486A0000}"/>
    <cellStyle name="Notiz 11" xfId="8064" xr:uid="{00000000-0005-0000-0000-0000496A0000}"/>
    <cellStyle name="Notiz 11 2" xfId="8065" xr:uid="{00000000-0005-0000-0000-00004A6A0000}"/>
    <cellStyle name="Notiz 11 3" xfId="8066" xr:uid="{00000000-0005-0000-0000-00004B6A0000}"/>
    <cellStyle name="Notiz 11 4" xfId="9053" xr:uid="{00000000-0005-0000-0000-00004C6A0000}"/>
    <cellStyle name="Notiz 12" xfId="8067" xr:uid="{00000000-0005-0000-0000-00004D6A0000}"/>
    <cellStyle name="Notiz 12 2" xfId="8068" xr:uid="{00000000-0005-0000-0000-00004E6A0000}"/>
    <cellStyle name="Notiz 12 2 2" xfId="9206" xr:uid="{00000000-0005-0000-0000-00004F6A0000}"/>
    <cellStyle name="Notiz 12 3" xfId="8069" xr:uid="{00000000-0005-0000-0000-0000506A0000}"/>
    <cellStyle name="Notiz 12 4" xfId="9054" xr:uid="{00000000-0005-0000-0000-0000516A0000}"/>
    <cellStyle name="Notiz 13" xfId="8070" xr:uid="{00000000-0005-0000-0000-0000526A0000}"/>
    <cellStyle name="Notiz 13 2" xfId="8071" xr:uid="{00000000-0005-0000-0000-0000536A0000}"/>
    <cellStyle name="Notiz 13 2 2" xfId="9207" xr:uid="{00000000-0005-0000-0000-0000546A0000}"/>
    <cellStyle name="Notiz 13 3" xfId="8072" xr:uid="{00000000-0005-0000-0000-0000556A0000}"/>
    <cellStyle name="Notiz 13 4" xfId="9055" xr:uid="{00000000-0005-0000-0000-0000566A0000}"/>
    <cellStyle name="Notiz 14" xfId="8073" xr:uid="{00000000-0005-0000-0000-0000576A0000}"/>
    <cellStyle name="Notiz 14 2" xfId="8074" xr:uid="{00000000-0005-0000-0000-0000586A0000}"/>
    <cellStyle name="Notiz 14 2 2" xfId="9208" xr:uid="{00000000-0005-0000-0000-0000596A0000}"/>
    <cellStyle name="Notiz 14 3" xfId="8075" xr:uid="{00000000-0005-0000-0000-00005A6A0000}"/>
    <cellStyle name="Notiz 14 4" xfId="9056" xr:uid="{00000000-0005-0000-0000-00005B6A0000}"/>
    <cellStyle name="Notiz 15" xfId="8076" xr:uid="{00000000-0005-0000-0000-00005C6A0000}"/>
    <cellStyle name="Notiz 15 2" xfId="8077" xr:uid="{00000000-0005-0000-0000-00005D6A0000}"/>
    <cellStyle name="Notiz 15 3" xfId="8078" xr:uid="{00000000-0005-0000-0000-00005E6A0000}"/>
    <cellStyle name="Notiz 15 4" xfId="9057" xr:uid="{00000000-0005-0000-0000-00005F6A0000}"/>
    <cellStyle name="Notiz 16" xfId="9234" xr:uid="{00000000-0005-0000-0000-0000606A0000}"/>
    <cellStyle name="Notiz 17" xfId="9235" xr:uid="{00000000-0005-0000-0000-0000616A0000}"/>
    <cellStyle name="Notiz 2" xfId="270" xr:uid="{00000000-0005-0000-0000-0000626A0000}"/>
    <cellStyle name="Notiz 2 10" xfId="1629" xr:uid="{00000000-0005-0000-0000-0000636A0000}"/>
    <cellStyle name="Notiz 2 10 2" xfId="3673" xr:uid="{00000000-0005-0000-0000-0000646A0000}"/>
    <cellStyle name="Notiz 2 10 2 2" xfId="13926" xr:uid="{00000000-0005-0000-0000-0000656A0000}"/>
    <cellStyle name="Notiz 2 10 2 2 2" xfId="13682" xr:uid="{00000000-0005-0000-0000-0000666A0000}"/>
    <cellStyle name="Notiz 2 10 2 2 2 2" xfId="16051" xr:uid="{00000000-0005-0000-0000-0000676A0000}"/>
    <cellStyle name="Notiz 2 10 2 2 2 2 2" xfId="23210" xr:uid="{00000000-0005-0000-0000-0000686A0000}"/>
    <cellStyle name="Notiz 2 10 2 2 2 2 2 2" xfId="37525" xr:uid="{00000000-0005-0000-0000-0000696A0000}"/>
    <cellStyle name="Notiz 2 10 2 2 2 2 3" xfId="30366" xr:uid="{00000000-0005-0000-0000-00006A6A0000}"/>
    <cellStyle name="Notiz 2 10 2 2 2 3" xfId="18405" xr:uid="{00000000-0005-0000-0000-00006B6A0000}"/>
    <cellStyle name="Notiz 2 10 2 2 2 3 2" xfId="25542" xr:uid="{00000000-0005-0000-0000-00006C6A0000}"/>
    <cellStyle name="Notiz 2 10 2 2 2 3 2 2" xfId="39857" xr:uid="{00000000-0005-0000-0000-00006D6A0000}"/>
    <cellStyle name="Notiz 2 10 2 2 2 3 3" xfId="32720" xr:uid="{00000000-0005-0000-0000-00006E6A0000}"/>
    <cellStyle name="Notiz 2 10 2 2 2 4" xfId="19931" xr:uid="{00000000-0005-0000-0000-00006F6A0000}"/>
    <cellStyle name="Notiz 2 10 2 2 2 4 2" xfId="27068" xr:uid="{00000000-0005-0000-0000-0000706A0000}"/>
    <cellStyle name="Notiz 2 10 2 2 2 4 2 2" xfId="41383" xr:uid="{00000000-0005-0000-0000-0000716A0000}"/>
    <cellStyle name="Notiz 2 10 2 2 2 4 3" xfId="34246" xr:uid="{00000000-0005-0000-0000-0000726A0000}"/>
    <cellStyle name="Notiz 2 10 2 2 2 5" xfId="21146" xr:uid="{00000000-0005-0000-0000-0000736A0000}"/>
    <cellStyle name="Notiz 2 10 2 2 2 5 2" xfId="35461" xr:uid="{00000000-0005-0000-0000-0000746A0000}"/>
    <cellStyle name="Notiz 2 10 2 2 2 6" xfId="28283" xr:uid="{00000000-0005-0000-0000-0000756A0000}"/>
    <cellStyle name="Notiz 2 10 2 2 3" xfId="16295" xr:uid="{00000000-0005-0000-0000-0000766A0000}"/>
    <cellStyle name="Notiz 2 10 2 2 3 2" xfId="23454" xr:uid="{00000000-0005-0000-0000-0000776A0000}"/>
    <cellStyle name="Notiz 2 10 2 2 3 2 2" xfId="37769" xr:uid="{00000000-0005-0000-0000-0000786A0000}"/>
    <cellStyle name="Notiz 2 10 2 2 3 3" xfId="30610" xr:uid="{00000000-0005-0000-0000-0000796A0000}"/>
    <cellStyle name="Notiz 2 10 2 2 4" xfId="18649" xr:uid="{00000000-0005-0000-0000-00007A6A0000}"/>
    <cellStyle name="Notiz 2 10 2 2 4 2" xfId="25786" xr:uid="{00000000-0005-0000-0000-00007B6A0000}"/>
    <cellStyle name="Notiz 2 10 2 2 4 2 2" xfId="40101" xr:uid="{00000000-0005-0000-0000-00007C6A0000}"/>
    <cellStyle name="Notiz 2 10 2 2 4 3" xfId="32964" xr:uid="{00000000-0005-0000-0000-00007D6A0000}"/>
    <cellStyle name="Notiz 2 10 3" xfId="11621" xr:uid="{00000000-0005-0000-0000-00007E6A0000}"/>
    <cellStyle name="Notiz 2 10 3 2" xfId="13795" xr:uid="{00000000-0005-0000-0000-00007F6A0000}"/>
    <cellStyle name="Notiz 2 10 3 2 2" xfId="14621" xr:uid="{00000000-0005-0000-0000-0000806A0000}"/>
    <cellStyle name="Notiz 2 10 3 2 2 2" xfId="16984" xr:uid="{00000000-0005-0000-0000-0000816A0000}"/>
    <cellStyle name="Notiz 2 10 3 2 2 2 2" xfId="24143" xr:uid="{00000000-0005-0000-0000-0000826A0000}"/>
    <cellStyle name="Notiz 2 10 3 2 2 2 2 2" xfId="38458" xr:uid="{00000000-0005-0000-0000-0000836A0000}"/>
    <cellStyle name="Notiz 2 10 3 2 2 2 3" xfId="31299" xr:uid="{00000000-0005-0000-0000-0000846A0000}"/>
    <cellStyle name="Notiz 2 10 3 2 2 3" xfId="19338" xr:uid="{00000000-0005-0000-0000-0000856A0000}"/>
    <cellStyle name="Notiz 2 10 3 2 2 3 2" xfId="26475" xr:uid="{00000000-0005-0000-0000-0000866A0000}"/>
    <cellStyle name="Notiz 2 10 3 2 2 3 2 2" xfId="40790" xr:uid="{00000000-0005-0000-0000-0000876A0000}"/>
    <cellStyle name="Notiz 2 10 3 2 2 3 3" xfId="33653" xr:uid="{00000000-0005-0000-0000-0000886A0000}"/>
    <cellStyle name="Notiz 2 10 3 2 2 4" xfId="20636" xr:uid="{00000000-0005-0000-0000-0000896A0000}"/>
    <cellStyle name="Notiz 2 10 3 2 2 4 2" xfId="27773" xr:uid="{00000000-0005-0000-0000-00008A6A0000}"/>
    <cellStyle name="Notiz 2 10 3 2 2 4 2 2" xfId="42088" xr:uid="{00000000-0005-0000-0000-00008B6A0000}"/>
    <cellStyle name="Notiz 2 10 3 2 2 4 3" xfId="34951" xr:uid="{00000000-0005-0000-0000-00008C6A0000}"/>
    <cellStyle name="Notiz 2 10 3 2 2 5" xfId="21851" xr:uid="{00000000-0005-0000-0000-00008D6A0000}"/>
    <cellStyle name="Notiz 2 10 3 2 2 5 2" xfId="36166" xr:uid="{00000000-0005-0000-0000-00008E6A0000}"/>
    <cellStyle name="Notiz 2 10 3 2 2 6" xfId="28988" xr:uid="{00000000-0005-0000-0000-00008F6A0000}"/>
    <cellStyle name="Notiz 2 10 3 2 3" xfId="16164" xr:uid="{00000000-0005-0000-0000-0000906A0000}"/>
    <cellStyle name="Notiz 2 10 3 2 3 2" xfId="23323" xr:uid="{00000000-0005-0000-0000-0000916A0000}"/>
    <cellStyle name="Notiz 2 10 3 2 3 2 2" xfId="37638" xr:uid="{00000000-0005-0000-0000-0000926A0000}"/>
    <cellStyle name="Notiz 2 10 3 2 3 3" xfId="30479" xr:uid="{00000000-0005-0000-0000-0000936A0000}"/>
    <cellStyle name="Notiz 2 10 3 2 4" xfId="18518" xr:uid="{00000000-0005-0000-0000-0000946A0000}"/>
    <cellStyle name="Notiz 2 10 3 2 4 2" xfId="25655" xr:uid="{00000000-0005-0000-0000-0000956A0000}"/>
    <cellStyle name="Notiz 2 10 3 2 4 2 2" xfId="39970" xr:uid="{00000000-0005-0000-0000-0000966A0000}"/>
    <cellStyle name="Notiz 2 10 3 2 4 3" xfId="32833" xr:uid="{00000000-0005-0000-0000-0000976A0000}"/>
    <cellStyle name="Notiz 2 10 4" xfId="13527" xr:uid="{00000000-0005-0000-0000-0000986A0000}"/>
    <cellStyle name="Notiz 2 10 4 2" xfId="14491" xr:uid="{00000000-0005-0000-0000-0000996A0000}"/>
    <cellStyle name="Notiz 2 10 4 2 2" xfId="16860" xr:uid="{00000000-0005-0000-0000-00009A6A0000}"/>
    <cellStyle name="Notiz 2 10 4 2 2 2" xfId="24019" xr:uid="{00000000-0005-0000-0000-00009B6A0000}"/>
    <cellStyle name="Notiz 2 10 4 2 2 2 2" xfId="38334" xr:uid="{00000000-0005-0000-0000-00009C6A0000}"/>
    <cellStyle name="Notiz 2 10 4 2 2 3" xfId="31175" xr:uid="{00000000-0005-0000-0000-00009D6A0000}"/>
    <cellStyle name="Notiz 2 10 4 2 3" xfId="19214" xr:uid="{00000000-0005-0000-0000-00009E6A0000}"/>
    <cellStyle name="Notiz 2 10 4 2 3 2" xfId="26351" xr:uid="{00000000-0005-0000-0000-00009F6A0000}"/>
    <cellStyle name="Notiz 2 10 4 2 3 2 2" xfId="40666" xr:uid="{00000000-0005-0000-0000-0000A06A0000}"/>
    <cellStyle name="Notiz 2 10 4 2 3 3" xfId="33529" xr:uid="{00000000-0005-0000-0000-0000A16A0000}"/>
    <cellStyle name="Notiz 2 10 4 2 4" xfId="20521" xr:uid="{00000000-0005-0000-0000-0000A26A0000}"/>
    <cellStyle name="Notiz 2 10 4 2 4 2" xfId="27658" xr:uid="{00000000-0005-0000-0000-0000A36A0000}"/>
    <cellStyle name="Notiz 2 10 4 2 4 2 2" xfId="41973" xr:uid="{00000000-0005-0000-0000-0000A46A0000}"/>
    <cellStyle name="Notiz 2 10 4 2 4 3" xfId="34836" xr:uid="{00000000-0005-0000-0000-0000A56A0000}"/>
    <cellStyle name="Notiz 2 10 4 2 5" xfId="21736" xr:uid="{00000000-0005-0000-0000-0000A66A0000}"/>
    <cellStyle name="Notiz 2 10 4 2 5 2" xfId="36051" xr:uid="{00000000-0005-0000-0000-0000A76A0000}"/>
    <cellStyle name="Notiz 2 10 4 2 6" xfId="28873" xr:uid="{00000000-0005-0000-0000-0000A86A0000}"/>
    <cellStyle name="Notiz 2 10 4 3" xfId="15896" xr:uid="{00000000-0005-0000-0000-0000A96A0000}"/>
    <cellStyle name="Notiz 2 10 4 3 2" xfId="23055" xr:uid="{00000000-0005-0000-0000-0000AA6A0000}"/>
    <cellStyle name="Notiz 2 10 4 3 2 2" xfId="37370" xr:uid="{00000000-0005-0000-0000-0000AB6A0000}"/>
    <cellStyle name="Notiz 2 10 4 3 3" xfId="30211" xr:uid="{00000000-0005-0000-0000-0000AC6A0000}"/>
    <cellStyle name="Notiz 2 10 4 4" xfId="18250" xr:uid="{00000000-0005-0000-0000-0000AD6A0000}"/>
    <cellStyle name="Notiz 2 10 4 4 2" xfId="25387" xr:uid="{00000000-0005-0000-0000-0000AE6A0000}"/>
    <cellStyle name="Notiz 2 10 4 4 2 2" xfId="39702" xr:uid="{00000000-0005-0000-0000-0000AF6A0000}"/>
    <cellStyle name="Notiz 2 10 4 4 3" xfId="32565" xr:uid="{00000000-0005-0000-0000-0000B06A0000}"/>
    <cellStyle name="Notiz 2 11" xfId="1630" xr:uid="{00000000-0005-0000-0000-0000B16A0000}"/>
    <cellStyle name="Notiz 2 11 2" xfId="3674" xr:uid="{00000000-0005-0000-0000-0000B26A0000}"/>
    <cellStyle name="Notiz 2 11 2 2" xfId="13927" xr:uid="{00000000-0005-0000-0000-0000B36A0000}"/>
    <cellStyle name="Notiz 2 11 2 2 2" xfId="14105" xr:uid="{00000000-0005-0000-0000-0000B46A0000}"/>
    <cellStyle name="Notiz 2 11 2 2 2 2" xfId="16474" xr:uid="{00000000-0005-0000-0000-0000B56A0000}"/>
    <cellStyle name="Notiz 2 11 2 2 2 2 2" xfId="23633" xr:uid="{00000000-0005-0000-0000-0000B66A0000}"/>
    <cellStyle name="Notiz 2 11 2 2 2 2 2 2" xfId="37948" xr:uid="{00000000-0005-0000-0000-0000B76A0000}"/>
    <cellStyle name="Notiz 2 11 2 2 2 2 3" xfId="30789" xr:uid="{00000000-0005-0000-0000-0000B86A0000}"/>
    <cellStyle name="Notiz 2 11 2 2 2 3" xfId="18828" xr:uid="{00000000-0005-0000-0000-0000B96A0000}"/>
    <cellStyle name="Notiz 2 11 2 2 2 3 2" xfId="25965" xr:uid="{00000000-0005-0000-0000-0000BA6A0000}"/>
    <cellStyle name="Notiz 2 11 2 2 2 3 2 2" xfId="40280" xr:uid="{00000000-0005-0000-0000-0000BB6A0000}"/>
    <cellStyle name="Notiz 2 11 2 2 2 3 3" xfId="33143" xr:uid="{00000000-0005-0000-0000-0000BC6A0000}"/>
    <cellStyle name="Notiz 2 11 2 2 2 4" xfId="20165" xr:uid="{00000000-0005-0000-0000-0000BD6A0000}"/>
    <cellStyle name="Notiz 2 11 2 2 2 4 2" xfId="27302" xr:uid="{00000000-0005-0000-0000-0000BE6A0000}"/>
    <cellStyle name="Notiz 2 11 2 2 2 4 2 2" xfId="41617" xr:uid="{00000000-0005-0000-0000-0000BF6A0000}"/>
    <cellStyle name="Notiz 2 11 2 2 2 4 3" xfId="34480" xr:uid="{00000000-0005-0000-0000-0000C06A0000}"/>
    <cellStyle name="Notiz 2 11 2 2 2 5" xfId="21380" xr:uid="{00000000-0005-0000-0000-0000C16A0000}"/>
    <cellStyle name="Notiz 2 11 2 2 2 5 2" xfId="35695" xr:uid="{00000000-0005-0000-0000-0000C26A0000}"/>
    <cellStyle name="Notiz 2 11 2 2 2 6" xfId="28517" xr:uid="{00000000-0005-0000-0000-0000C36A0000}"/>
    <cellStyle name="Notiz 2 11 2 2 3" xfId="16296" xr:uid="{00000000-0005-0000-0000-0000C46A0000}"/>
    <cellStyle name="Notiz 2 11 2 2 3 2" xfId="23455" xr:uid="{00000000-0005-0000-0000-0000C56A0000}"/>
    <cellStyle name="Notiz 2 11 2 2 3 2 2" xfId="37770" xr:uid="{00000000-0005-0000-0000-0000C66A0000}"/>
    <cellStyle name="Notiz 2 11 2 2 3 3" xfId="30611" xr:uid="{00000000-0005-0000-0000-0000C76A0000}"/>
    <cellStyle name="Notiz 2 11 2 2 4" xfId="18650" xr:uid="{00000000-0005-0000-0000-0000C86A0000}"/>
    <cellStyle name="Notiz 2 11 2 2 4 2" xfId="25787" xr:uid="{00000000-0005-0000-0000-0000C96A0000}"/>
    <cellStyle name="Notiz 2 11 2 2 4 2 2" xfId="40102" xr:uid="{00000000-0005-0000-0000-0000CA6A0000}"/>
    <cellStyle name="Notiz 2 11 2 2 4 3" xfId="32965" xr:uid="{00000000-0005-0000-0000-0000CB6A0000}"/>
    <cellStyle name="Notiz 2 11 3" xfId="11622" xr:uid="{00000000-0005-0000-0000-0000CC6A0000}"/>
    <cellStyle name="Notiz 2 11 3 2" xfId="13796" xr:uid="{00000000-0005-0000-0000-0000CD6A0000}"/>
    <cellStyle name="Notiz 2 11 3 2 2" xfId="14253" xr:uid="{00000000-0005-0000-0000-0000CE6A0000}"/>
    <cellStyle name="Notiz 2 11 3 2 2 2" xfId="16622" xr:uid="{00000000-0005-0000-0000-0000CF6A0000}"/>
    <cellStyle name="Notiz 2 11 3 2 2 2 2" xfId="23781" xr:uid="{00000000-0005-0000-0000-0000D06A0000}"/>
    <cellStyle name="Notiz 2 11 3 2 2 2 2 2" xfId="38096" xr:uid="{00000000-0005-0000-0000-0000D16A0000}"/>
    <cellStyle name="Notiz 2 11 3 2 2 2 3" xfId="30937" xr:uid="{00000000-0005-0000-0000-0000D26A0000}"/>
    <cellStyle name="Notiz 2 11 3 2 2 3" xfId="18976" xr:uid="{00000000-0005-0000-0000-0000D36A0000}"/>
    <cellStyle name="Notiz 2 11 3 2 2 3 2" xfId="26113" xr:uid="{00000000-0005-0000-0000-0000D46A0000}"/>
    <cellStyle name="Notiz 2 11 3 2 2 3 2 2" xfId="40428" xr:uid="{00000000-0005-0000-0000-0000D56A0000}"/>
    <cellStyle name="Notiz 2 11 3 2 2 3 3" xfId="33291" xr:uid="{00000000-0005-0000-0000-0000D66A0000}"/>
    <cellStyle name="Notiz 2 11 3 2 2 4" xfId="20309" xr:uid="{00000000-0005-0000-0000-0000D76A0000}"/>
    <cellStyle name="Notiz 2 11 3 2 2 4 2" xfId="27446" xr:uid="{00000000-0005-0000-0000-0000D86A0000}"/>
    <cellStyle name="Notiz 2 11 3 2 2 4 2 2" xfId="41761" xr:uid="{00000000-0005-0000-0000-0000D96A0000}"/>
    <cellStyle name="Notiz 2 11 3 2 2 4 3" xfId="34624" xr:uid="{00000000-0005-0000-0000-0000DA6A0000}"/>
    <cellStyle name="Notiz 2 11 3 2 2 5" xfId="21524" xr:uid="{00000000-0005-0000-0000-0000DB6A0000}"/>
    <cellStyle name="Notiz 2 11 3 2 2 5 2" xfId="35839" xr:uid="{00000000-0005-0000-0000-0000DC6A0000}"/>
    <cellStyle name="Notiz 2 11 3 2 2 6" xfId="28661" xr:uid="{00000000-0005-0000-0000-0000DD6A0000}"/>
    <cellStyle name="Notiz 2 11 3 2 3" xfId="16165" xr:uid="{00000000-0005-0000-0000-0000DE6A0000}"/>
    <cellStyle name="Notiz 2 11 3 2 3 2" xfId="23324" xr:uid="{00000000-0005-0000-0000-0000DF6A0000}"/>
    <cellStyle name="Notiz 2 11 3 2 3 2 2" xfId="37639" xr:uid="{00000000-0005-0000-0000-0000E06A0000}"/>
    <cellStyle name="Notiz 2 11 3 2 3 3" xfId="30480" xr:uid="{00000000-0005-0000-0000-0000E16A0000}"/>
    <cellStyle name="Notiz 2 11 3 2 4" xfId="18519" xr:uid="{00000000-0005-0000-0000-0000E26A0000}"/>
    <cellStyle name="Notiz 2 11 3 2 4 2" xfId="25656" xr:uid="{00000000-0005-0000-0000-0000E36A0000}"/>
    <cellStyle name="Notiz 2 11 3 2 4 2 2" xfId="39971" xr:uid="{00000000-0005-0000-0000-0000E46A0000}"/>
    <cellStyle name="Notiz 2 11 3 2 4 3" xfId="32834" xr:uid="{00000000-0005-0000-0000-0000E56A0000}"/>
    <cellStyle name="Notiz 2 11 4" xfId="13528" xr:uid="{00000000-0005-0000-0000-0000E66A0000}"/>
    <cellStyle name="Notiz 2 11 4 2" xfId="14323" xr:uid="{00000000-0005-0000-0000-0000E76A0000}"/>
    <cellStyle name="Notiz 2 11 4 2 2" xfId="16692" xr:uid="{00000000-0005-0000-0000-0000E86A0000}"/>
    <cellStyle name="Notiz 2 11 4 2 2 2" xfId="23851" xr:uid="{00000000-0005-0000-0000-0000E96A0000}"/>
    <cellStyle name="Notiz 2 11 4 2 2 2 2" xfId="38166" xr:uid="{00000000-0005-0000-0000-0000EA6A0000}"/>
    <cellStyle name="Notiz 2 11 4 2 2 3" xfId="31007" xr:uid="{00000000-0005-0000-0000-0000EB6A0000}"/>
    <cellStyle name="Notiz 2 11 4 2 3" xfId="19046" xr:uid="{00000000-0005-0000-0000-0000EC6A0000}"/>
    <cellStyle name="Notiz 2 11 4 2 3 2" xfId="26183" xr:uid="{00000000-0005-0000-0000-0000ED6A0000}"/>
    <cellStyle name="Notiz 2 11 4 2 3 2 2" xfId="40498" xr:uid="{00000000-0005-0000-0000-0000EE6A0000}"/>
    <cellStyle name="Notiz 2 11 4 2 3 3" xfId="33361" xr:uid="{00000000-0005-0000-0000-0000EF6A0000}"/>
    <cellStyle name="Notiz 2 11 4 2 4" xfId="20379" xr:uid="{00000000-0005-0000-0000-0000F06A0000}"/>
    <cellStyle name="Notiz 2 11 4 2 4 2" xfId="27516" xr:uid="{00000000-0005-0000-0000-0000F16A0000}"/>
    <cellStyle name="Notiz 2 11 4 2 4 2 2" xfId="41831" xr:uid="{00000000-0005-0000-0000-0000F26A0000}"/>
    <cellStyle name="Notiz 2 11 4 2 4 3" xfId="34694" xr:uid="{00000000-0005-0000-0000-0000F36A0000}"/>
    <cellStyle name="Notiz 2 11 4 2 5" xfId="21594" xr:uid="{00000000-0005-0000-0000-0000F46A0000}"/>
    <cellStyle name="Notiz 2 11 4 2 5 2" xfId="35909" xr:uid="{00000000-0005-0000-0000-0000F56A0000}"/>
    <cellStyle name="Notiz 2 11 4 2 6" xfId="28731" xr:uid="{00000000-0005-0000-0000-0000F66A0000}"/>
    <cellStyle name="Notiz 2 11 4 3" xfId="15897" xr:uid="{00000000-0005-0000-0000-0000F76A0000}"/>
    <cellStyle name="Notiz 2 11 4 3 2" xfId="23056" xr:uid="{00000000-0005-0000-0000-0000F86A0000}"/>
    <cellStyle name="Notiz 2 11 4 3 2 2" xfId="37371" xr:uid="{00000000-0005-0000-0000-0000F96A0000}"/>
    <cellStyle name="Notiz 2 11 4 3 3" xfId="30212" xr:uid="{00000000-0005-0000-0000-0000FA6A0000}"/>
    <cellStyle name="Notiz 2 11 4 4" xfId="18251" xr:uid="{00000000-0005-0000-0000-0000FB6A0000}"/>
    <cellStyle name="Notiz 2 11 4 4 2" xfId="25388" xr:uid="{00000000-0005-0000-0000-0000FC6A0000}"/>
    <cellStyle name="Notiz 2 11 4 4 2 2" xfId="39703" xr:uid="{00000000-0005-0000-0000-0000FD6A0000}"/>
    <cellStyle name="Notiz 2 11 4 4 3" xfId="32566" xr:uid="{00000000-0005-0000-0000-0000FE6A0000}"/>
    <cellStyle name="Notiz 2 12" xfId="1631" xr:uid="{00000000-0005-0000-0000-0000FF6A0000}"/>
    <cellStyle name="Notiz 2 12 2" xfId="3675" xr:uid="{00000000-0005-0000-0000-0000006B0000}"/>
    <cellStyle name="Notiz 2 12 2 2" xfId="13928" xr:uid="{00000000-0005-0000-0000-0000016B0000}"/>
    <cellStyle name="Notiz 2 12 2 2 2" xfId="13722" xr:uid="{00000000-0005-0000-0000-0000026B0000}"/>
    <cellStyle name="Notiz 2 12 2 2 2 2" xfId="16091" xr:uid="{00000000-0005-0000-0000-0000036B0000}"/>
    <cellStyle name="Notiz 2 12 2 2 2 2 2" xfId="23250" xr:uid="{00000000-0005-0000-0000-0000046B0000}"/>
    <cellStyle name="Notiz 2 12 2 2 2 2 2 2" xfId="37565" xr:uid="{00000000-0005-0000-0000-0000056B0000}"/>
    <cellStyle name="Notiz 2 12 2 2 2 2 3" xfId="30406" xr:uid="{00000000-0005-0000-0000-0000066B0000}"/>
    <cellStyle name="Notiz 2 12 2 2 2 3" xfId="18445" xr:uid="{00000000-0005-0000-0000-0000076B0000}"/>
    <cellStyle name="Notiz 2 12 2 2 2 3 2" xfId="25582" xr:uid="{00000000-0005-0000-0000-0000086B0000}"/>
    <cellStyle name="Notiz 2 12 2 2 2 3 2 2" xfId="39897" xr:uid="{00000000-0005-0000-0000-0000096B0000}"/>
    <cellStyle name="Notiz 2 12 2 2 2 3 3" xfId="32760" xr:uid="{00000000-0005-0000-0000-00000A6B0000}"/>
    <cellStyle name="Notiz 2 12 2 2 2 4" xfId="19971" xr:uid="{00000000-0005-0000-0000-00000B6B0000}"/>
    <cellStyle name="Notiz 2 12 2 2 2 4 2" xfId="27108" xr:uid="{00000000-0005-0000-0000-00000C6B0000}"/>
    <cellStyle name="Notiz 2 12 2 2 2 4 2 2" xfId="41423" xr:uid="{00000000-0005-0000-0000-00000D6B0000}"/>
    <cellStyle name="Notiz 2 12 2 2 2 4 3" xfId="34286" xr:uid="{00000000-0005-0000-0000-00000E6B0000}"/>
    <cellStyle name="Notiz 2 12 2 2 2 5" xfId="21186" xr:uid="{00000000-0005-0000-0000-00000F6B0000}"/>
    <cellStyle name="Notiz 2 12 2 2 2 5 2" xfId="35501" xr:uid="{00000000-0005-0000-0000-0000106B0000}"/>
    <cellStyle name="Notiz 2 12 2 2 2 6" xfId="28323" xr:uid="{00000000-0005-0000-0000-0000116B0000}"/>
    <cellStyle name="Notiz 2 12 2 2 3" xfId="16297" xr:uid="{00000000-0005-0000-0000-0000126B0000}"/>
    <cellStyle name="Notiz 2 12 2 2 3 2" xfId="23456" xr:uid="{00000000-0005-0000-0000-0000136B0000}"/>
    <cellStyle name="Notiz 2 12 2 2 3 2 2" xfId="37771" xr:uid="{00000000-0005-0000-0000-0000146B0000}"/>
    <cellStyle name="Notiz 2 12 2 2 3 3" xfId="30612" xr:uid="{00000000-0005-0000-0000-0000156B0000}"/>
    <cellStyle name="Notiz 2 12 2 2 4" xfId="18651" xr:uid="{00000000-0005-0000-0000-0000166B0000}"/>
    <cellStyle name="Notiz 2 12 2 2 4 2" xfId="25788" xr:uid="{00000000-0005-0000-0000-0000176B0000}"/>
    <cellStyle name="Notiz 2 12 2 2 4 2 2" xfId="40103" xr:uid="{00000000-0005-0000-0000-0000186B0000}"/>
    <cellStyle name="Notiz 2 12 2 2 4 3" xfId="32966" xr:uid="{00000000-0005-0000-0000-0000196B0000}"/>
    <cellStyle name="Notiz 2 12 3" xfId="11623" xr:uid="{00000000-0005-0000-0000-00001A6B0000}"/>
    <cellStyle name="Notiz 2 12 3 2" xfId="13797" xr:uid="{00000000-0005-0000-0000-00001B6B0000}"/>
    <cellStyle name="Notiz 2 12 3 2 2" xfId="14102" xr:uid="{00000000-0005-0000-0000-00001C6B0000}"/>
    <cellStyle name="Notiz 2 12 3 2 2 2" xfId="16471" xr:uid="{00000000-0005-0000-0000-00001D6B0000}"/>
    <cellStyle name="Notiz 2 12 3 2 2 2 2" xfId="23630" xr:uid="{00000000-0005-0000-0000-00001E6B0000}"/>
    <cellStyle name="Notiz 2 12 3 2 2 2 2 2" xfId="37945" xr:uid="{00000000-0005-0000-0000-00001F6B0000}"/>
    <cellStyle name="Notiz 2 12 3 2 2 2 3" xfId="30786" xr:uid="{00000000-0005-0000-0000-0000206B0000}"/>
    <cellStyle name="Notiz 2 12 3 2 2 3" xfId="18825" xr:uid="{00000000-0005-0000-0000-0000216B0000}"/>
    <cellStyle name="Notiz 2 12 3 2 2 3 2" xfId="25962" xr:uid="{00000000-0005-0000-0000-0000226B0000}"/>
    <cellStyle name="Notiz 2 12 3 2 2 3 2 2" xfId="40277" xr:uid="{00000000-0005-0000-0000-0000236B0000}"/>
    <cellStyle name="Notiz 2 12 3 2 2 3 3" xfId="33140" xr:uid="{00000000-0005-0000-0000-0000246B0000}"/>
    <cellStyle name="Notiz 2 12 3 2 2 4" xfId="20162" xr:uid="{00000000-0005-0000-0000-0000256B0000}"/>
    <cellStyle name="Notiz 2 12 3 2 2 4 2" xfId="27299" xr:uid="{00000000-0005-0000-0000-0000266B0000}"/>
    <cellStyle name="Notiz 2 12 3 2 2 4 2 2" xfId="41614" xr:uid="{00000000-0005-0000-0000-0000276B0000}"/>
    <cellStyle name="Notiz 2 12 3 2 2 4 3" xfId="34477" xr:uid="{00000000-0005-0000-0000-0000286B0000}"/>
    <cellStyle name="Notiz 2 12 3 2 2 5" xfId="21377" xr:uid="{00000000-0005-0000-0000-0000296B0000}"/>
    <cellStyle name="Notiz 2 12 3 2 2 5 2" xfId="35692" xr:uid="{00000000-0005-0000-0000-00002A6B0000}"/>
    <cellStyle name="Notiz 2 12 3 2 2 6" xfId="28514" xr:uid="{00000000-0005-0000-0000-00002B6B0000}"/>
    <cellStyle name="Notiz 2 12 3 2 3" xfId="16166" xr:uid="{00000000-0005-0000-0000-00002C6B0000}"/>
    <cellStyle name="Notiz 2 12 3 2 3 2" xfId="23325" xr:uid="{00000000-0005-0000-0000-00002D6B0000}"/>
    <cellStyle name="Notiz 2 12 3 2 3 2 2" xfId="37640" xr:uid="{00000000-0005-0000-0000-00002E6B0000}"/>
    <cellStyle name="Notiz 2 12 3 2 3 3" xfId="30481" xr:uid="{00000000-0005-0000-0000-00002F6B0000}"/>
    <cellStyle name="Notiz 2 12 3 2 4" xfId="18520" xr:uid="{00000000-0005-0000-0000-0000306B0000}"/>
    <cellStyle name="Notiz 2 12 3 2 4 2" xfId="25657" xr:uid="{00000000-0005-0000-0000-0000316B0000}"/>
    <cellStyle name="Notiz 2 12 3 2 4 2 2" xfId="39972" xr:uid="{00000000-0005-0000-0000-0000326B0000}"/>
    <cellStyle name="Notiz 2 12 3 2 4 3" xfId="32835" xr:uid="{00000000-0005-0000-0000-0000336B0000}"/>
    <cellStyle name="Notiz 2 12 4" xfId="13529" xr:uid="{00000000-0005-0000-0000-0000346B0000}"/>
    <cellStyle name="Notiz 2 12 4 2" xfId="14397" xr:uid="{00000000-0005-0000-0000-0000356B0000}"/>
    <cellStyle name="Notiz 2 12 4 2 2" xfId="16766" xr:uid="{00000000-0005-0000-0000-0000366B0000}"/>
    <cellStyle name="Notiz 2 12 4 2 2 2" xfId="23925" xr:uid="{00000000-0005-0000-0000-0000376B0000}"/>
    <cellStyle name="Notiz 2 12 4 2 2 2 2" xfId="38240" xr:uid="{00000000-0005-0000-0000-0000386B0000}"/>
    <cellStyle name="Notiz 2 12 4 2 2 3" xfId="31081" xr:uid="{00000000-0005-0000-0000-0000396B0000}"/>
    <cellStyle name="Notiz 2 12 4 2 3" xfId="19120" xr:uid="{00000000-0005-0000-0000-00003A6B0000}"/>
    <cellStyle name="Notiz 2 12 4 2 3 2" xfId="26257" xr:uid="{00000000-0005-0000-0000-00003B6B0000}"/>
    <cellStyle name="Notiz 2 12 4 2 3 2 2" xfId="40572" xr:uid="{00000000-0005-0000-0000-00003C6B0000}"/>
    <cellStyle name="Notiz 2 12 4 2 3 3" xfId="33435" xr:uid="{00000000-0005-0000-0000-00003D6B0000}"/>
    <cellStyle name="Notiz 2 12 4 2 4" xfId="20453" xr:uid="{00000000-0005-0000-0000-00003E6B0000}"/>
    <cellStyle name="Notiz 2 12 4 2 4 2" xfId="27590" xr:uid="{00000000-0005-0000-0000-00003F6B0000}"/>
    <cellStyle name="Notiz 2 12 4 2 4 2 2" xfId="41905" xr:uid="{00000000-0005-0000-0000-0000406B0000}"/>
    <cellStyle name="Notiz 2 12 4 2 4 3" xfId="34768" xr:uid="{00000000-0005-0000-0000-0000416B0000}"/>
    <cellStyle name="Notiz 2 12 4 2 5" xfId="21668" xr:uid="{00000000-0005-0000-0000-0000426B0000}"/>
    <cellStyle name="Notiz 2 12 4 2 5 2" xfId="35983" xr:uid="{00000000-0005-0000-0000-0000436B0000}"/>
    <cellStyle name="Notiz 2 12 4 2 6" xfId="28805" xr:uid="{00000000-0005-0000-0000-0000446B0000}"/>
    <cellStyle name="Notiz 2 12 4 3" xfId="15898" xr:uid="{00000000-0005-0000-0000-0000456B0000}"/>
    <cellStyle name="Notiz 2 12 4 3 2" xfId="23057" xr:uid="{00000000-0005-0000-0000-0000466B0000}"/>
    <cellStyle name="Notiz 2 12 4 3 2 2" xfId="37372" xr:uid="{00000000-0005-0000-0000-0000476B0000}"/>
    <cellStyle name="Notiz 2 12 4 3 3" xfId="30213" xr:uid="{00000000-0005-0000-0000-0000486B0000}"/>
    <cellStyle name="Notiz 2 12 4 4" xfId="18252" xr:uid="{00000000-0005-0000-0000-0000496B0000}"/>
    <cellStyle name="Notiz 2 12 4 4 2" xfId="25389" xr:uid="{00000000-0005-0000-0000-00004A6B0000}"/>
    <cellStyle name="Notiz 2 12 4 4 2 2" xfId="39704" xr:uid="{00000000-0005-0000-0000-00004B6B0000}"/>
    <cellStyle name="Notiz 2 12 4 4 3" xfId="32567" xr:uid="{00000000-0005-0000-0000-00004C6B0000}"/>
    <cellStyle name="Notiz 2 13" xfId="2965" xr:uid="{00000000-0005-0000-0000-00004D6B0000}"/>
    <cellStyle name="Notiz 2 13 2" xfId="11758" xr:uid="{00000000-0005-0000-0000-00004E6B0000}"/>
    <cellStyle name="Notiz 2 13 2 2" xfId="13892" xr:uid="{00000000-0005-0000-0000-00004F6B0000}"/>
    <cellStyle name="Notiz 2 13 2 2 2" xfId="13681" xr:uid="{00000000-0005-0000-0000-0000506B0000}"/>
    <cellStyle name="Notiz 2 13 2 2 2 2" xfId="16050" xr:uid="{00000000-0005-0000-0000-0000516B0000}"/>
    <cellStyle name="Notiz 2 13 2 2 2 2 2" xfId="23209" xr:uid="{00000000-0005-0000-0000-0000526B0000}"/>
    <cellStyle name="Notiz 2 13 2 2 2 2 2 2" xfId="37524" xr:uid="{00000000-0005-0000-0000-0000536B0000}"/>
    <cellStyle name="Notiz 2 13 2 2 2 2 3" xfId="30365" xr:uid="{00000000-0005-0000-0000-0000546B0000}"/>
    <cellStyle name="Notiz 2 13 2 2 2 3" xfId="18404" xr:uid="{00000000-0005-0000-0000-0000556B0000}"/>
    <cellStyle name="Notiz 2 13 2 2 2 3 2" xfId="25541" xr:uid="{00000000-0005-0000-0000-0000566B0000}"/>
    <cellStyle name="Notiz 2 13 2 2 2 3 2 2" xfId="39856" xr:uid="{00000000-0005-0000-0000-0000576B0000}"/>
    <cellStyle name="Notiz 2 13 2 2 2 3 3" xfId="32719" xr:uid="{00000000-0005-0000-0000-0000586B0000}"/>
    <cellStyle name="Notiz 2 13 2 2 2 4" xfId="19930" xr:uid="{00000000-0005-0000-0000-0000596B0000}"/>
    <cellStyle name="Notiz 2 13 2 2 2 4 2" xfId="27067" xr:uid="{00000000-0005-0000-0000-00005A6B0000}"/>
    <cellStyle name="Notiz 2 13 2 2 2 4 2 2" xfId="41382" xr:uid="{00000000-0005-0000-0000-00005B6B0000}"/>
    <cellStyle name="Notiz 2 13 2 2 2 4 3" xfId="34245" xr:uid="{00000000-0005-0000-0000-00005C6B0000}"/>
    <cellStyle name="Notiz 2 13 2 2 2 5" xfId="21145" xr:uid="{00000000-0005-0000-0000-00005D6B0000}"/>
    <cellStyle name="Notiz 2 13 2 2 2 5 2" xfId="35460" xr:uid="{00000000-0005-0000-0000-00005E6B0000}"/>
    <cellStyle name="Notiz 2 13 2 2 2 6" xfId="28282" xr:uid="{00000000-0005-0000-0000-00005F6B0000}"/>
    <cellStyle name="Notiz 2 13 2 2 3" xfId="16261" xr:uid="{00000000-0005-0000-0000-0000606B0000}"/>
    <cellStyle name="Notiz 2 13 2 2 3 2" xfId="23420" xr:uid="{00000000-0005-0000-0000-0000616B0000}"/>
    <cellStyle name="Notiz 2 13 2 2 3 2 2" xfId="37735" xr:uid="{00000000-0005-0000-0000-0000626B0000}"/>
    <cellStyle name="Notiz 2 13 2 2 3 3" xfId="30576" xr:uid="{00000000-0005-0000-0000-0000636B0000}"/>
    <cellStyle name="Notiz 2 13 2 2 4" xfId="18615" xr:uid="{00000000-0005-0000-0000-0000646B0000}"/>
    <cellStyle name="Notiz 2 13 2 2 4 2" xfId="25752" xr:uid="{00000000-0005-0000-0000-0000656B0000}"/>
    <cellStyle name="Notiz 2 13 2 2 4 2 2" xfId="40067" xr:uid="{00000000-0005-0000-0000-0000666B0000}"/>
    <cellStyle name="Notiz 2 13 2 2 4 3" xfId="32930" xr:uid="{00000000-0005-0000-0000-0000676B0000}"/>
    <cellStyle name="Notiz 2 13 3" xfId="11422" xr:uid="{00000000-0005-0000-0000-0000686B0000}"/>
    <cellStyle name="Notiz 2 14" xfId="1628" xr:uid="{00000000-0005-0000-0000-0000696B0000}"/>
    <cellStyle name="Notiz 2 14 2" xfId="13794" xr:uid="{00000000-0005-0000-0000-00006A6B0000}"/>
    <cellStyle name="Notiz 2 14 2 2" xfId="14182" xr:uid="{00000000-0005-0000-0000-00006B6B0000}"/>
    <cellStyle name="Notiz 2 14 2 2 2" xfId="16551" xr:uid="{00000000-0005-0000-0000-00006C6B0000}"/>
    <cellStyle name="Notiz 2 14 2 2 2 2" xfId="23710" xr:uid="{00000000-0005-0000-0000-00006D6B0000}"/>
    <cellStyle name="Notiz 2 14 2 2 2 2 2" xfId="38025" xr:uid="{00000000-0005-0000-0000-00006E6B0000}"/>
    <cellStyle name="Notiz 2 14 2 2 2 3" xfId="30866" xr:uid="{00000000-0005-0000-0000-00006F6B0000}"/>
    <cellStyle name="Notiz 2 14 2 2 3" xfId="18905" xr:uid="{00000000-0005-0000-0000-0000706B0000}"/>
    <cellStyle name="Notiz 2 14 2 2 3 2" xfId="26042" xr:uid="{00000000-0005-0000-0000-0000716B0000}"/>
    <cellStyle name="Notiz 2 14 2 2 3 2 2" xfId="40357" xr:uid="{00000000-0005-0000-0000-0000726B0000}"/>
    <cellStyle name="Notiz 2 14 2 2 3 3" xfId="33220" xr:uid="{00000000-0005-0000-0000-0000736B0000}"/>
    <cellStyle name="Notiz 2 14 2 2 4" xfId="20239" xr:uid="{00000000-0005-0000-0000-0000746B0000}"/>
    <cellStyle name="Notiz 2 14 2 2 4 2" xfId="27376" xr:uid="{00000000-0005-0000-0000-0000756B0000}"/>
    <cellStyle name="Notiz 2 14 2 2 4 2 2" xfId="41691" xr:uid="{00000000-0005-0000-0000-0000766B0000}"/>
    <cellStyle name="Notiz 2 14 2 2 4 3" xfId="34554" xr:uid="{00000000-0005-0000-0000-0000776B0000}"/>
    <cellStyle name="Notiz 2 14 2 2 5" xfId="21454" xr:uid="{00000000-0005-0000-0000-0000786B0000}"/>
    <cellStyle name="Notiz 2 14 2 2 5 2" xfId="35769" xr:uid="{00000000-0005-0000-0000-0000796B0000}"/>
    <cellStyle name="Notiz 2 14 2 2 6" xfId="28591" xr:uid="{00000000-0005-0000-0000-00007A6B0000}"/>
    <cellStyle name="Notiz 2 14 2 3" xfId="16163" xr:uid="{00000000-0005-0000-0000-00007B6B0000}"/>
    <cellStyle name="Notiz 2 14 2 3 2" xfId="23322" xr:uid="{00000000-0005-0000-0000-00007C6B0000}"/>
    <cellStyle name="Notiz 2 14 2 3 2 2" xfId="37637" xr:uid="{00000000-0005-0000-0000-00007D6B0000}"/>
    <cellStyle name="Notiz 2 14 2 3 3" xfId="30478" xr:uid="{00000000-0005-0000-0000-00007E6B0000}"/>
    <cellStyle name="Notiz 2 14 2 4" xfId="18517" xr:uid="{00000000-0005-0000-0000-00007F6B0000}"/>
    <cellStyle name="Notiz 2 14 2 4 2" xfId="25654" xr:uid="{00000000-0005-0000-0000-0000806B0000}"/>
    <cellStyle name="Notiz 2 14 2 4 2 2" xfId="39969" xr:uid="{00000000-0005-0000-0000-0000816B0000}"/>
    <cellStyle name="Notiz 2 14 2 4 3" xfId="32832" xr:uid="{00000000-0005-0000-0000-0000826B0000}"/>
    <cellStyle name="Notiz 2 15" xfId="8868" xr:uid="{00000000-0005-0000-0000-0000836B0000}"/>
    <cellStyle name="Notiz 2 16" xfId="13526" xr:uid="{00000000-0005-0000-0000-0000846B0000}"/>
    <cellStyle name="Notiz 2 16 2" xfId="14657" xr:uid="{00000000-0005-0000-0000-0000856B0000}"/>
    <cellStyle name="Notiz 2 16 2 2" xfId="17020" xr:uid="{00000000-0005-0000-0000-0000866B0000}"/>
    <cellStyle name="Notiz 2 16 2 2 2" xfId="24179" xr:uid="{00000000-0005-0000-0000-0000876B0000}"/>
    <cellStyle name="Notiz 2 16 2 2 2 2" xfId="38494" xr:uid="{00000000-0005-0000-0000-0000886B0000}"/>
    <cellStyle name="Notiz 2 16 2 2 3" xfId="31335" xr:uid="{00000000-0005-0000-0000-0000896B0000}"/>
    <cellStyle name="Notiz 2 16 2 3" xfId="19374" xr:uid="{00000000-0005-0000-0000-00008A6B0000}"/>
    <cellStyle name="Notiz 2 16 2 3 2" xfId="26511" xr:uid="{00000000-0005-0000-0000-00008B6B0000}"/>
    <cellStyle name="Notiz 2 16 2 3 2 2" xfId="40826" xr:uid="{00000000-0005-0000-0000-00008C6B0000}"/>
    <cellStyle name="Notiz 2 16 2 3 3" xfId="33689" xr:uid="{00000000-0005-0000-0000-00008D6B0000}"/>
    <cellStyle name="Notiz 2 16 2 4" xfId="20672" xr:uid="{00000000-0005-0000-0000-00008E6B0000}"/>
    <cellStyle name="Notiz 2 16 2 4 2" xfId="27809" xr:uid="{00000000-0005-0000-0000-00008F6B0000}"/>
    <cellStyle name="Notiz 2 16 2 4 2 2" xfId="42124" xr:uid="{00000000-0005-0000-0000-0000906B0000}"/>
    <cellStyle name="Notiz 2 16 2 4 3" xfId="34987" xr:uid="{00000000-0005-0000-0000-0000916B0000}"/>
    <cellStyle name="Notiz 2 16 2 5" xfId="21887" xr:uid="{00000000-0005-0000-0000-0000926B0000}"/>
    <cellStyle name="Notiz 2 16 2 5 2" xfId="36202" xr:uid="{00000000-0005-0000-0000-0000936B0000}"/>
    <cellStyle name="Notiz 2 16 2 6" xfId="29024" xr:uid="{00000000-0005-0000-0000-0000946B0000}"/>
    <cellStyle name="Notiz 2 16 3" xfId="15895" xr:uid="{00000000-0005-0000-0000-0000956B0000}"/>
    <cellStyle name="Notiz 2 16 3 2" xfId="23054" xr:uid="{00000000-0005-0000-0000-0000966B0000}"/>
    <cellStyle name="Notiz 2 16 3 2 2" xfId="37369" xr:uid="{00000000-0005-0000-0000-0000976B0000}"/>
    <cellStyle name="Notiz 2 16 3 3" xfId="30210" xr:uid="{00000000-0005-0000-0000-0000986B0000}"/>
    <cellStyle name="Notiz 2 16 4" xfId="18249" xr:uid="{00000000-0005-0000-0000-0000996B0000}"/>
    <cellStyle name="Notiz 2 16 4 2" xfId="25386" xr:uid="{00000000-0005-0000-0000-00009A6B0000}"/>
    <cellStyle name="Notiz 2 16 4 2 2" xfId="39701" xr:uid="{00000000-0005-0000-0000-00009B6B0000}"/>
    <cellStyle name="Notiz 2 16 4 3" xfId="32564" xr:uid="{00000000-0005-0000-0000-00009C6B0000}"/>
    <cellStyle name="Notiz 2 17" xfId="326" xr:uid="{00000000-0005-0000-0000-00009D6B0000}"/>
    <cellStyle name="Notiz 2 2" xfId="1632" xr:uid="{00000000-0005-0000-0000-00009E6B0000}"/>
    <cellStyle name="Notiz 2 2 10" xfId="8869" xr:uid="{00000000-0005-0000-0000-00009F6B0000}"/>
    <cellStyle name="Notiz 2 2 11" xfId="13530" xr:uid="{00000000-0005-0000-0000-0000A06B0000}"/>
    <cellStyle name="Notiz 2 2 11 2" xfId="14205" xr:uid="{00000000-0005-0000-0000-0000A16B0000}"/>
    <cellStyle name="Notiz 2 2 11 2 2" xfId="16574" xr:uid="{00000000-0005-0000-0000-0000A26B0000}"/>
    <cellStyle name="Notiz 2 2 11 2 2 2" xfId="23733" xr:uid="{00000000-0005-0000-0000-0000A36B0000}"/>
    <cellStyle name="Notiz 2 2 11 2 2 2 2" xfId="38048" xr:uid="{00000000-0005-0000-0000-0000A46B0000}"/>
    <cellStyle name="Notiz 2 2 11 2 2 3" xfId="30889" xr:uid="{00000000-0005-0000-0000-0000A56B0000}"/>
    <cellStyle name="Notiz 2 2 11 2 3" xfId="18928" xr:uid="{00000000-0005-0000-0000-0000A66B0000}"/>
    <cellStyle name="Notiz 2 2 11 2 3 2" xfId="26065" xr:uid="{00000000-0005-0000-0000-0000A76B0000}"/>
    <cellStyle name="Notiz 2 2 11 2 3 2 2" xfId="40380" xr:uid="{00000000-0005-0000-0000-0000A86B0000}"/>
    <cellStyle name="Notiz 2 2 11 2 3 3" xfId="33243" xr:uid="{00000000-0005-0000-0000-0000A96B0000}"/>
    <cellStyle name="Notiz 2 2 11 2 4" xfId="20262" xr:uid="{00000000-0005-0000-0000-0000AA6B0000}"/>
    <cellStyle name="Notiz 2 2 11 2 4 2" xfId="27399" xr:uid="{00000000-0005-0000-0000-0000AB6B0000}"/>
    <cellStyle name="Notiz 2 2 11 2 4 2 2" xfId="41714" xr:uid="{00000000-0005-0000-0000-0000AC6B0000}"/>
    <cellStyle name="Notiz 2 2 11 2 4 3" xfId="34577" xr:uid="{00000000-0005-0000-0000-0000AD6B0000}"/>
    <cellStyle name="Notiz 2 2 11 2 5" xfId="21477" xr:uid="{00000000-0005-0000-0000-0000AE6B0000}"/>
    <cellStyle name="Notiz 2 2 11 2 5 2" xfId="35792" xr:uid="{00000000-0005-0000-0000-0000AF6B0000}"/>
    <cellStyle name="Notiz 2 2 11 2 6" xfId="28614" xr:uid="{00000000-0005-0000-0000-0000B06B0000}"/>
    <cellStyle name="Notiz 2 2 11 3" xfId="15899" xr:uid="{00000000-0005-0000-0000-0000B16B0000}"/>
    <cellStyle name="Notiz 2 2 11 3 2" xfId="23058" xr:uid="{00000000-0005-0000-0000-0000B26B0000}"/>
    <cellStyle name="Notiz 2 2 11 3 2 2" xfId="37373" xr:uid="{00000000-0005-0000-0000-0000B36B0000}"/>
    <cellStyle name="Notiz 2 2 11 3 3" xfId="30214" xr:uid="{00000000-0005-0000-0000-0000B46B0000}"/>
    <cellStyle name="Notiz 2 2 11 4" xfId="18253" xr:uid="{00000000-0005-0000-0000-0000B56B0000}"/>
    <cellStyle name="Notiz 2 2 11 4 2" xfId="25390" xr:uid="{00000000-0005-0000-0000-0000B66B0000}"/>
    <cellStyle name="Notiz 2 2 11 4 2 2" xfId="39705" xr:uid="{00000000-0005-0000-0000-0000B76B0000}"/>
    <cellStyle name="Notiz 2 2 11 4 3" xfId="32568" xr:uid="{00000000-0005-0000-0000-0000B86B0000}"/>
    <cellStyle name="Notiz 2 2 2" xfId="1633" xr:uid="{00000000-0005-0000-0000-0000B96B0000}"/>
    <cellStyle name="Notiz 2 2 2 2" xfId="1634" xr:uid="{00000000-0005-0000-0000-0000BA6B0000}"/>
    <cellStyle name="Notiz 2 2 2 2 2" xfId="3677" xr:uid="{00000000-0005-0000-0000-0000BB6B0000}"/>
    <cellStyle name="Notiz 2 2 2 2 2 2" xfId="13930" xr:uid="{00000000-0005-0000-0000-0000BC6B0000}"/>
    <cellStyle name="Notiz 2 2 2 2 2 2 2" xfId="13684" xr:uid="{00000000-0005-0000-0000-0000BD6B0000}"/>
    <cellStyle name="Notiz 2 2 2 2 2 2 2 2" xfId="16053" xr:uid="{00000000-0005-0000-0000-0000BE6B0000}"/>
    <cellStyle name="Notiz 2 2 2 2 2 2 2 2 2" xfId="23212" xr:uid="{00000000-0005-0000-0000-0000BF6B0000}"/>
    <cellStyle name="Notiz 2 2 2 2 2 2 2 2 2 2" xfId="37527" xr:uid="{00000000-0005-0000-0000-0000C06B0000}"/>
    <cellStyle name="Notiz 2 2 2 2 2 2 2 2 3" xfId="30368" xr:uid="{00000000-0005-0000-0000-0000C16B0000}"/>
    <cellStyle name="Notiz 2 2 2 2 2 2 2 3" xfId="18407" xr:uid="{00000000-0005-0000-0000-0000C26B0000}"/>
    <cellStyle name="Notiz 2 2 2 2 2 2 2 3 2" xfId="25544" xr:uid="{00000000-0005-0000-0000-0000C36B0000}"/>
    <cellStyle name="Notiz 2 2 2 2 2 2 2 3 2 2" xfId="39859" xr:uid="{00000000-0005-0000-0000-0000C46B0000}"/>
    <cellStyle name="Notiz 2 2 2 2 2 2 2 3 3" xfId="32722" xr:uid="{00000000-0005-0000-0000-0000C56B0000}"/>
    <cellStyle name="Notiz 2 2 2 2 2 2 2 4" xfId="19933" xr:uid="{00000000-0005-0000-0000-0000C66B0000}"/>
    <cellStyle name="Notiz 2 2 2 2 2 2 2 4 2" xfId="27070" xr:uid="{00000000-0005-0000-0000-0000C76B0000}"/>
    <cellStyle name="Notiz 2 2 2 2 2 2 2 4 2 2" xfId="41385" xr:uid="{00000000-0005-0000-0000-0000C86B0000}"/>
    <cellStyle name="Notiz 2 2 2 2 2 2 2 4 3" xfId="34248" xr:uid="{00000000-0005-0000-0000-0000C96B0000}"/>
    <cellStyle name="Notiz 2 2 2 2 2 2 2 5" xfId="21148" xr:uid="{00000000-0005-0000-0000-0000CA6B0000}"/>
    <cellStyle name="Notiz 2 2 2 2 2 2 2 5 2" xfId="35463" xr:uid="{00000000-0005-0000-0000-0000CB6B0000}"/>
    <cellStyle name="Notiz 2 2 2 2 2 2 2 6" xfId="28285" xr:uid="{00000000-0005-0000-0000-0000CC6B0000}"/>
    <cellStyle name="Notiz 2 2 2 2 2 2 3" xfId="16299" xr:uid="{00000000-0005-0000-0000-0000CD6B0000}"/>
    <cellStyle name="Notiz 2 2 2 2 2 2 3 2" xfId="23458" xr:uid="{00000000-0005-0000-0000-0000CE6B0000}"/>
    <cellStyle name="Notiz 2 2 2 2 2 2 3 2 2" xfId="37773" xr:uid="{00000000-0005-0000-0000-0000CF6B0000}"/>
    <cellStyle name="Notiz 2 2 2 2 2 2 3 3" xfId="30614" xr:uid="{00000000-0005-0000-0000-0000D06B0000}"/>
    <cellStyle name="Notiz 2 2 2 2 2 2 4" xfId="18653" xr:uid="{00000000-0005-0000-0000-0000D16B0000}"/>
    <cellStyle name="Notiz 2 2 2 2 2 2 4 2" xfId="25790" xr:uid="{00000000-0005-0000-0000-0000D26B0000}"/>
    <cellStyle name="Notiz 2 2 2 2 2 2 4 2 2" xfId="40105" xr:uid="{00000000-0005-0000-0000-0000D36B0000}"/>
    <cellStyle name="Notiz 2 2 2 2 2 2 4 3" xfId="32968" xr:uid="{00000000-0005-0000-0000-0000D46B0000}"/>
    <cellStyle name="Notiz 2 2 2 2 3" xfId="11625" xr:uid="{00000000-0005-0000-0000-0000D56B0000}"/>
    <cellStyle name="Notiz 2 2 2 2 3 2" xfId="13799" xr:uid="{00000000-0005-0000-0000-0000D66B0000}"/>
    <cellStyle name="Notiz 2 2 2 2 3 2 2" xfId="13748" xr:uid="{00000000-0005-0000-0000-0000D76B0000}"/>
    <cellStyle name="Notiz 2 2 2 2 3 2 2 2" xfId="16117" xr:uid="{00000000-0005-0000-0000-0000D86B0000}"/>
    <cellStyle name="Notiz 2 2 2 2 3 2 2 2 2" xfId="23276" xr:uid="{00000000-0005-0000-0000-0000D96B0000}"/>
    <cellStyle name="Notiz 2 2 2 2 3 2 2 2 2 2" xfId="37591" xr:uid="{00000000-0005-0000-0000-0000DA6B0000}"/>
    <cellStyle name="Notiz 2 2 2 2 3 2 2 2 3" xfId="30432" xr:uid="{00000000-0005-0000-0000-0000DB6B0000}"/>
    <cellStyle name="Notiz 2 2 2 2 3 2 2 3" xfId="18471" xr:uid="{00000000-0005-0000-0000-0000DC6B0000}"/>
    <cellStyle name="Notiz 2 2 2 2 3 2 2 3 2" xfId="25608" xr:uid="{00000000-0005-0000-0000-0000DD6B0000}"/>
    <cellStyle name="Notiz 2 2 2 2 3 2 2 3 2 2" xfId="39923" xr:uid="{00000000-0005-0000-0000-0000DE6B0000}"/>
    <cellStyle name="Notiz 2 2 2 2 3 2 2 3 3" xfId="32786" xr:uid="{00000000-0005-0000-0000-0000DF6B0000}"/>
    <cellStyle name="Notiz 2 2 2 2 3 2 2 4" xfId="19996" xr:uid="{00000000-0005-0000-0000-0000E06B0000}"/>
    <cellStyle name="Notiz 2 2 2 2 3 2 2 4 2" xfId="27133" xr:uid="{00000000-0005-0000-0000-0000E16B0000}"/>
    <cellStyle name="Notiz 2 2 2 2 3 2 2 4 2 2" xfId="41448" xr:uid="{00000000-0005-0000-0000-0000E26B0000}"/>
    <cellStyle name="Notiz 2 2 2 2 3 2 2 4 3" xfId="34311" xr:uid="{00000000-0005-0000-0000-0000E36B0000}"/>
    <cellStyle name="Notiz 2 2 2 2 3 2 2 5" xfId="21211" xr:uid="{00000000-0005-0000-0000-0000E46B0000}"/>
    <cellStyle name="Notiz 2 2 2 2 3 2 2 5 2" xfId="35526" xr:uid="{00000000-0005-0000-0000-0000E56B0000}"/>
    <cellStyle name="Notiz 2 2 2 2 3 2 2 6" xfId="28348" xr:uid="{00000000-0005-0000-0000-0000E66B0000}"/>
    <cellStyle name="Notiz 2 2 2 2 3 2 3" xfId="16168" xr:uid="{00000000-0005-0000-0000-0000E76B0000}"/>
    <cellStyle name="Notiz 2 2 2 2 3 2 3 2" xfId="23327" xr:uid="{00000000-0005-0000-0000-0000E86B0000}"/>
    <cellStyle name="Notiz 2 2 2 2 3 2 3 2 2" xfId="37642" xr:uid="{00000000-0005-0000-0000-0000E96B0000}"/>
    <cellStyle name="Notiz 2 2 2 2 3 2 3 3" xfId="30483" xr:uid="{00000000-0005-0000-0000-0000EA6B0000}"/>
    <cellStyle name="Notiz 2 2 2 2 3 2 4" xfId="18522" xr:uid="{00000000-0005-0000-0000-0000EB6B0000}"/>
    <cellStyle name="Notiz 2 2 2 2 3 2 4 2" xfId="25659" xr:uid="{00000000-0005-0000-0000-0000EC6B0000}"/>
    <cellStyle name="Notiz 2 2 2 2 3 2 4 2 2" xfId="39974" xr:uid="{00000000-0005-0000-0000-0000ED6B0000}"/>
    <cellStyle name="Notiz 2 2 2 2 3 2 4 3" xfId="32837" xr:uid="{00000000-0005-0000-0000-0000EE6B0000}"/>
    <cellStyle name="Notiz 2 2 2 2 4" xfId="13532" xr:uid="{00000000-0005-0000-0000-0000EF6B0000}"/>
    <cellStyle name="Notiz 2 2 2 2 4 2" xfId="14326" xr:uid="{00000000-0005-0000-0000-0000F06B0000}"/>
    <cellStyle name="Notiz 2 2 2 2 4 2 2" xfId="16695" xr:uid="{00000000-0005-0000-0000-0000F16B0000}"/>
    <cellStyle name="Notiz 2 2 2 2 4 2 2 2" xfId="23854" xr:uid="{00000000-0005-0000-0000-0000F26B0000}"/>
    <cellStyle name="Notiz 2 2 2 2 4 2 2 2 2" xfId="38169" xr:uid="{00000000-0005-0000-0000-0000F36B0000}"/>
    <cellStyle name="Notiz 2 2 2 2 4 2 2 3" xfId="31010" xr:uid="{00000000-0005-0000-0000-0000F46B0000}"/>
    <cellStyle name="Notiz 2 2 2 2 4 2 3" xfId="19049" xr:uid="{00000000-0005-0000-0000-0000F56B0000}"/>
    <cellStyle name="Notiz 2 2 2 2 4 2 3 2" xfId="26186" xr:uid="{00000000-0005-0000-0000-0000F66B0000}"/>
    <cellStyle name="Notiz 2 2 2 2 4 2 3 2 2" xfId="40501" xr:uid="{00000000-0005-0000-0000-0000F76B0000}"/>
    <cellStyle name="Notiz 2 2 2 2 4 2 3 3" xfId="33364" xr:uid="{00000000-0005-0000-0000-0000F86B0000}"/>
    <cellStyle name="Notiz 2 2 2 2 4 2 4" xfId="20382" xr:uid="{00000000-0005-0000-0000-0000F96B0000}"/>
    <cellStyle name="Notiz 2 2 2 2 4 2 4 2" xfId="27519" xr:uid="{00000000-0005-0000-0000-0000FA6B0000}"/>
    <cellStyle name="Notiz 2 2 2 2 4 2 4 2 2" xfId="41834" xr:uid="{00000000-0005-0000-0000-0000FB6B0000}"/>
    <cellStyle name="Notiz 2 2 2 2 4 2 4 3" xfId="34697" xr:uid="{00000000-0005-0000-0000-0000FC6B0000}"/>
    <cellStyle name="Notiz 2 2 2 2 4 2 5" xfId="21597" xr:uid="{00000000-0005-0000-0000-0000FD6B0000}"/>
    <cellStyle name="Notiz 2 2 2 2 4 2 5 2" xfId="35912" xr:uid="{00000000-0005-0000-0000-0000FE6B0000}"/>
    <cellStyle name="Notiz 2 2 2 2 4 2 6" xfId="28734" xr:uid="{00000000-0005-0000-0000-0000FF6B0000}"/>
    <cellStyle name="Notiz 2 2 2 2 4 3" xfId="15901" xr:uid="{00000000-0005-0000-0000-0000006C0000}"/>
    <cellStyle name="Notiz 2 2 2 2 4 3 2" xfId="23060" xr:uid="{00000000-0005-0000-0000-0000016C0000}"/>
    <cellStyle name="Notiz 2 2 2 2 4 3 2 2" xfId="37375" xr:uid="{00000000-0005-0000-0000-0000026C0000}"/>
    <cellStyle name="Notiz 2 2 2 2 4 3 3" xfId="30216" xr:uid="{00000000-0005-0000-0000-0000036C0000}"/>
    <cellStyle name="Notiz 2 2 2 2 4 4" xfId="18255" xr:uid="{00000000-0005-0000-0000-0000046C0000}"/>
    <cellStyle name="Notiz 2 2 2 2 4 4 2" xfId="25392" xr:uid="{00000000-0005-0000-0000-0000056C0000}"/>
    <cellStyle name="Notiz 2 2 2 2 4 4 2 2" xfId="39707" xr:uid="{00000000-0005-0000-0000-0000066C0000}"/>
    <cellStyle name="Notiz 2 2 2 2 4 4 3" xfId="32570" xr:uid="{00000000-0005-0000-0000-0000076C0000}"/>
    <cellStyle name="Notiz 2 2 2 3" xfId="1635" xr:uid="{00000000-0005-0000-0000-0000086C0000}"/>
    <cellStyle name="Notiz 2 2 2 3 2" xfId="3678" xr:uid="{00000000-0005-0000-0000-0000096C0000}"/>
    <cellStyle name="Notiz 2 2 2 3 2 2" xfId="13931" xr:uid="{00000000-0005-0000-0000-00000A6C0000}"/>
    <cellStyle name="Notiz 2 2 2 3 2 2 2" xfId="14106" xr:uid="{00000000-0005-0000-0000-00000B6C0000}"/>
    <cellStyle name="Notiz 2 2 2 3 2 2 2 2" xfId="16475" xr:uid="{00000000-0005-0000-0000-00000C6C0000}"/>
    <cellStyle name="Notiz 2 2 2 3 2 2 2 2 2" xfId="23634" xr:uid="{00000000-0005-0000-0000-00000D6C0000}"/>
    <cellStyle name="Notiz 2 2 2 3 2 2 2 2 2 2" xfId="37949" xr:uid="{00000000-0005-0000-0000-00000E6C0000}"/>
    <cellStyle name="Notiz 2 2 2 3 2 2 2 2 3" xfId="30790" xr:uid="{00000000-0005-0000-0000-00000F6C0000}"/>
    <cellStyle name="Notiz 2 2 2 3 2 2 2 3" xfId="18829" xr:uid="{00000000-0005-0000-0000-0000106C0000}"/>
    <cellStyle name="Notiz 2 2 2 3 2 2 2 3 2" xfId="25966" xr:uid="{00000000-0005-0000-0000-0000116C0000}"/>
    <cellStyle name="Notiz 2 2 2 3 2 2 2 3 2 2" xfId="40281" xr:uid="{00000000-0005-0000-0000-0000126C0000}"/>
    <cellStyle name="Notiz 2 2 2 3 2 2 2 3 3" xfId="33144" xr:uid="{00000000-0005-0000-0000-0000136C0000}"/>
    <cellStyle name="Notiz 2 2 2 3 2 2 2 4" xfId="20166" xr:uid="{00000000-0005-0000-0000-0000146C0000}"/>
    <cellStyle name="Notiz 2 2 2 3 2 2 2 4 2" xfId="27303" xr:uid="{00000000-0005-0000-0000-0000156C0000}"/>
    <cellStyle name="Notiz 2 2 2 3 2 2 2 4 2 2" xfId="41618" xr:uid="{00000000-0005-0000-0000-0000166C0000}"/>
    <cellStyle name="Notiz 2 2 2 3 2 2 2 4 3" xfId="34481" xr:uid="{00000000-0005-0000-0000-0000176C0000}"/>
    <cellStyle name="Notiz 2 2 2 3 2 2 2 5" xfId="21381" xr:uid="{00000000-0005-0000-0000-0000186C0000}"/>
    <cellStyle name="Notiz 2 2 2 3 2 2 2 5 2" xfId="35696" xr:uid="{00000000-0005-0000-0000-0000196C0000}"/>
    <cellStyle name="Notiz 2 2 2 3 2 2 2 6" xfId="28518" xr:uid="{00000000-0005-0000-0000-00001A6C0000}"/>
    <cellStyle name="Notiz 2 2 2 3 2 2 3" xfId="16300" xr:uid="{00000000-0005-0000-0000-00001B6C0000}"/>
    <cellStyle name="Notiz 2 2 2 3 2 2 3 2" xfId="23459" xr:uid="{00000000-0005-0000-0000-00001C6C0000}"/>
    <cellStyle name="Notiz 2 2 2 3 2 2 3 2 2" xfId="37774" xr:uid="{00000000-0005-0000-0000-00001D6C0000}"/>
    <cellStyle name="Notiz 2 2 2 3 2 2 3 3" xfId="30615" xr:uid="{00000000-0005-0000-0000-00001E6C0000}"/>
    <cellStyle name="Notiz 2 2 2 3 2 2 4" xfId="18654" xr:uid="{00000000-0005-0000-0000-00001F6C0000}"/>
    <cellStyle name="Notiz 2 2 2 3 2 2 4 2" xfId="25791" xr:uid="{00000000-0005-0000-0000-0000206C0000}"/>
    <cellStyle name="Notiz 2 2 2 3 2 2 4 2 2" xfId="40106" xr:uid="{00000000-0005-0000-0000-0000216C0000}"/>
    <cellStyle name="Notiz 2 2 2 3 2 2 4 3" xfId="32969" xr:uid="{00000000-0005-0000-0000-0000226C0000}"/>
    <cellStyle name="Notiz 2 2 2 3 3" xfId="11626" xr:uid="{00000000-0005-0000-0000-0000236C0000}"/>
    <cellStyle name="Notiz 2 2 2 3 3 2" xfId="13800" xr:uid="{00000000-0005-0000-0000-0000246C0000}"/>
    <cellStyle name="Notiz 2 2 2 3 3 2 2" xfId="13880" xr:uid="{00000000-0005-0000-0000-0000256C0000}"/>
    <cellStyle name="Notiz 2 2 2 3 3 2 2 2" xfId="16249" xr:uid="{00000000-0005-0000-0000-0000266C0000}"/>
    <cellStyle name="Notiz 2 2 2 3 3 2 2 2 2" xfId="23408" xr:uid="{00000000-0005-0000-0000-0000276C0000}"/>
    <cellStyle name="Notiz 2 2 2 3 3 2 2 2 2 2" xfId="37723" xr:uid="{00000000-0005-0000-0000-0000286C0000}"/>
    <cellStyle name="Notiz 2 2 2 3 3 2 2 2 3" xfId="30564" xr:uid="{00000000-0005-0000-0000-0000296C0000}"/>
    <cellStyle name="Notiz 2 2 2 3 3 2 2 3" xfId="18603" xr:uid="{00000000-0005-0000-0000-00002A6C0000}"/>
    <cellStyle name="Notiz 2 2 2 3 3 2 2 3 2" xfId="25740" xr:uid="{00000000-0005-0000-0000-00002B6C0000}"/>
    <cellStyle name="Notiz 2 2 2 3 3 2 2 3 2 2" xfId="40055" xr:uid="{00000000-0005-0000-0000-00002C6C0000}"/>
    <cellStyle name="Notiz 2 2 2 3 3 2 2 3 3" xfId="32918" xr:uid="{00000000-0005-0000-0000-00002D6C0000}"/>
    <cellStyle name="Notiz 2 2 2 3 3 2 2 4" xfId="20050" xr:uid="{00000000-0005-0000-0000-00002E6C0000}"/>
    <cellStyle name="Notiz 2 2 2 3 3 2 2 4 2" xfId="27187" xr:uid="{00000000-0005-0000-0000-00002F6C0000}"/>
    <cellStyle name="Notiz 2 2 2 3 3 2 2 4 2 2" xfId="41502" xr:uid="{00000000-0005-0000-0000-0000306C0000}"/>
    <cellStyle name="Notiz 2 2 2 3 3 2 2 4 3" xfId="34365" xr:uid="{00000000-0005-0000-0000-0000316C0000}"/>
    <cellStyle name="Notiz 2 2 2 3 3 2 2 5" xfId="21265" xr:uid="{00000000-0005-0000-0000-0000326C0000}"/>
    <cellStyle name="Notiz 2 2 2 3 3 2 2 5 2" xfId="35580" xr:uid="{00000000-0005-0000-0000-0000336C0000}"/>
    <cellStyle name="Notiz 2 2 2 3 3 2 2 6" xfId="28402" xr:uid="{00000000-0005-0000-0000-0000346C0000}"/>
    <cellStyle name="Notiz 2 2 2 3 3 2 3" xfId="16169" xr:uid="{00000000-0005-0000-0000-0000356C0000}"/>
    <cellStyle name="Notiz 2 2 2 3 3 2 3 2" xfId="23328" xr:uid="{00000000-0005-0000-0000-0000366C0000}"/>
    <cellStyle name="Notiz 2 2 2 3 3 2 3 2 2" xfId="37643" xr:uid="{00000000-0005-0000-0000-0000376C0000}"/>
    <cellStyle name="Notiz 2 2 2 3 3 2 3 3" xfId="30484" xr:uid="{00000000-0005-0000-0000-0000386C0000}"/>
    <cellStyle name="Notiz 2 2 2 3 3 2 4" xfId="18523" xr:uid="{00000000-0005-0000-0000-0000396C0000}"/>
    <cellStyle name="Notiz 2 2 2 3 3 2 4 2" xfId="25660" xr:uid="{00000000-0005-0000-0000-00003A6C0000}"/>
    <cellStyle name="Notiz 2 2 2 3 3 2 4 2 2" xfId="39975" xr:uid="{00000000-0005-0000-0000-00003B6C0000}"/>
    <cellStyle name="Notiz 2 2 2 3 3 2 4 3" xfId="32838" xr:uid="{00000000-0005-0000-0000-00003C6C0000}"/>
    <cellStyle name="Notiz 2 2 2 3 4" xfId="13533" xr:uid="{00000000-0005-0000-0000-00003D6C0000}"/>
    <cellStyle name="Notiz 2 2 2 3 4 2" xfId="14396" xr:uid="{00000000-0005-0000-0000-00003E6C0000}"/>
    <cellStyle name="Notiz 2 2 2 3 4 2 2" xfId="16765" xr:uid="{00000000-0005-0000-0000-00003F6C0000}"/>
    <cellStyle name="Notiz 2 2 2 3 4 2 2 2" xfId="23924" xr:uid="{00000000-0005-0000-0000-0000406C0000}"/>
    <cellStyle name="Notiz 2 2 2 3 4 2 2 2 2" xfId="38239" xr:uid="{00000000-0005-0000-0000-0000416C0000}"/>
    <cellStyle name="Notiz 2 2 2 3 4 2 2 3" xfId="31080" xr:uid="{00000000-0005-0000-0000-0000426C0000}"/>
    <cellStyle name="Notiz 2 2 2 3 4 2 3" xfId="19119" xr:uid="{00000000-0005-0000-0000-0000436C0000}"/>
    <cellStyle name="Notiz 2 2 2 3 4 2 3 2" xfId="26256" xr:uid="{00000000-0005-0000-0000-0000446C0000}"/>
    <cellStyle name="Notiz 2 2 2 3 4 2 3 2 2" xfId="40571" xr:uid="{00000000-0005-0000-0000-0000456C0000}"/>
    <cellStyle name="Notiz 2 2 2 3 4 2 3 3" xfId="33434" xr:uid="{00000000-0005-0000-0000-0000466C0000}"/>
    <cellStyle name="Notiz 2 2 2 3 4 2 4" xfId="20452" xr:uid="{00000000-0005-0000-0000-0000476C0000}"/>
    <cellStyle name="Notiz 2 2 2 3 4 2 4 2" xfId="27589" xr:uid="{00000000-0005-0000-0000-0000486C0000}"/>
    <cellStyle name="Notiz 2 2 2 3 4 2 4 2 2" xfId="41904" xr:uid="{00000000-0005-0000-0000-0000496C0000}"/>
    <cellStyle name="Notiz 2 2 2 3 4 2 4 3" xfId="34767" xr:uid="{00000000-0005-0000-0000-00004A6C0000}"/>
    <cellStyle name="Notiz 2 2 2 3 4 2 5" xfId="21667" xr:uid="{00000000-0005-0000-0000-00004B6C0000}"/>
    <cellStyle name="Notiz 2 2 2 3 4 2 5 2" xfId="35982" xr:uid="{00000000-0005-0000-0000-00004C6C0000}"/>
    <cellStyle name="Notiz 2 2 2 3 4 2 6" xfId="28804" xr:uid="{00000000-0005-0000-0000-00004D6C0000}"/>
    <cellStyle name="Notiz 2 2 2 3 4 3" xfId="15902" xr:uid="{00000000-0005-0000-0000-00004E6C0000}"/>
    <cellStyle name="Notiz 2 2 2 3 4 3 2" xfId="23061" xr:uid="{00000000-0005-0000-0000-00004F6C0000}"/>
    <cellStyle name="Notiz 2 2 2 3 4 3 2 2" xfId="37376" xr:uid="{00000000-0005-0000-0000-0000506C0000}"/>
    <cellStyle name="Notiz 2 2 2 3 4 3 3" xfId="30217" xr:uid="{00000000-0005-0000-0000-0000516C0000}"/>
    <cellStyle name="Notiz 2 2 2 3 4 4" xfId="18256" xr:uid="{00000000-0005-0000-0000-0000526C0000}"/>
    <cellStyle name="Notiz 2 2 2 3 4 4 2" xfId="25393" xr:uid="{00000000-0005-0000-0000-0000536C0000}"/>
    <cellStyle name="Notiz 2 2 2 3 4 4 2 2" xfId="39708" xr:uid="{00000000-0005-0000-0000-0000546C0000}"/>
    <cellStyle name="Notiz 2 2 2 3 4 4 3" xfId="32571" xr:uid="{00000000-0005-0000-0000-0000556C0000}"/>
    <cellStyle name="Notiz 2 2 2 4" xfId="1636" xr:uid="{00000000-0005-0000-0000-0000566C0000}"/>
    <cellStyle name="Notiz 2 2 2 4 2" xfId="3679" xr:uid="{00000000-0005-0000-0000-0000576C0000}"/>
    <cellStyle name="Notiz 2 2 2 4 2 2" xfId="13932" xr:uid="{00000000-0005-0000-0000-0000586C0000}"/>
    <cellStyle name="Notiz 2 2 2 4 2 2 2" xfId="14683" xr:uid="{00000000-0005-0000-0000-0000596C0000}"/>
    <cellStyle name="Notiz 2 2 2 4 2 2 2 2" xfId="17046" xr:uid="{00000000-0005-0000-0000-00005A6C0000}"/>
    <cellStyle name="Notiz 2 2 2 4 2 2 2 2 2" xfId="24205" xr:uid="{00000000-0005-0000-0000-00005B6C0000}"/>
    <cellStyle name="Notiz 2 2 2 4 2 2 2 2 2 2" xfId="38520" xr:uid="{00000000-0005-0000-0000-00005C6C0000}"/>
    <cellStyle name="Notiz 2 2 2 4 2 2 2 2 3" xfId="31361" xr:uid="{00000000-0005-0000-0000-00005D6C0000}"/>
    <cellStyle name="Notiz 2 2 2 4 2 2 2 3" xfId="19400" xr:uid="{00000000-0005-0000-0000-00005E6C0000}"/>
    <cellStyle name="Notiz 2 2 2 4 2 2 2 3 2" xfId="26537" xr:uid="{00000000-0005-0000-0000-00005F6C0000}"/>
    <cellStyle name="Notiz 2 2 2 4 2 2 2 3 2 2" xfId="40852" xr:uid="{00000000-0005-0000-0000-0000606C0000}"/>
    <cellStyle name="Notiz 2 2 2 4 2 2 2 3 3" xfId="33715" xr:uid="{00000000-0005-0000-0000-0000616C0000}"/>
    <cellStyle name="Notiz 2 2 2 4 2 2 2 4" xfId="20698" xr:uid="{00000000-0005-0000-0000-0000626C0000}"/>
    <cellStyle name="Notiz 2 2 2 4 2 2 2 4 2" xfId="27835" xr:uid="{00000000-0005-0000-0000-0000636C0000}"/>
    <cellStyle name="Notiz 2 2 2 4 2 2 2 4 2 2" xfId="42150" xr:uid="{00000000-0005-0000-0000-0000646C0000}"/>
    <cellStyle name="Notiz 2 2 2 4 2 2 2 4 3" xfId="35013" xr:uid="{00000000-0005-0000-0000-0000656C0000}"/>
    <cellStyle name="Notiz 2 2 2 4 2 2 2 5" xfId="21913" xr:uid="{00000000-0005-0000-0000-0000666C0000}"/>
    <cellStyle name="Notiz 2 2 2 4 2 2 2 5 2" xfId="36228" xr:uid="{00000000-0005-0000-0000-0000676C0000}"/>
    <cellStyle name="Notiz 2 2 2 4 2 2 2 6" xfId="29050" xr:uid="{00000000-0005-0000-0000-0000686C0000}"/>
    <cellStyle name="Notiz 2 2 2 4 2 2 3" xfId="16301" xr:uid="{00000000-0005-0000-0000-0000696C0000}"/>
    <cellStyle name="Notiz 2 2 2 4 2 2 3 2" xfId="23460" xr:uid="{00000000-0005-0000-0000-00006A6C0000}"/>
    <cellStyle name="Notiz 2 2 2 4 2 2 3 2 2" xfId="37775" xr:uid="{00000000-0005-0000-0000-00006B6C0000}"/>
    <cellStyle name="Notiz 2 2 2 4 2 2 3 3" xfId="30616" xr:uid="{00000000-0005-0000-0000-00006C6C0000}"/>
    <cellStyle name="Notiz 2 2 2 4 2 2 4" xfId="18655" xr:uid="{00000000-0005-0000-0000-00006D6C0000}"/>
    <cellStyle name="Notiz 2 2 2 4 2 2 4 2" xfId="25792" xr:uid="{00000000-0005-0000-0000-00006E6C0000}"/>
    <cellStyle name="Notiz 2 2 2 4 2 2 4 2 2" xfId="40107" xr:uid="{00000000-0005-0000-0000-00006F6C0000}"/>
    <cellStyle name="Notiz 2 2 2 4 2 2 4 3" xfId="32970" xr:uid="{00000000-0005-0000-0000-0000706C0000}"/>
    <cellStyle name="Notiz 2 2 2 4 3" xfId="11627" xr:uid="{00000000-0005-0000-0000-0000716C0000}"/>
    <cellStyle name="Notiz 2 2 2 4 3 2" xfId="13801" xr:uid="{00000000-0005-0000-0000-0000726C0000}"/>
    <cellStyle name="Notiz 2 2 2 4 3 2 2" xfId="13731" xr:uid="{00000000-0005-0000-0000-0000736C0000}"/>
    <cellStyle name="Notiz 2 2 2 4 3 2 2 2" xfId="16100" xr:uid="{00000000-0005-0000-0000-0000746C0000}"/>
    <cellStyle name="Notiz 2 2 2 4 3 2 2 2 2" xfId="23259" xr:uid="{00000000-0005-0000-0000-0000756C0000}"/>
    <cellStyle name="Notiz 2 2 2 4 3 2 2 2 2 2" xfId="37574" xr:uid="{00000000-0005-0000-0000-0000766C0000}"/>
    <cellStyle name="Notiz 2 2 2 4 3 2 2 2 3" xfId="30415" xr:uid="{00000000-0005-0000-0000-0000776C0000}"/>
    <cellStyle name="Notiz 2 2 2 4 3 2 2 3" xfId="18454" xr:uid="{00000000-0005-0000-0000-0000786C0000}"/>
    <cellStyle name="Notiz 2 2 2 4 3 2 2 3 2" xfId="25591" xr:uid="{00000000-0005-0000-0000-0000796C0000}"/>
    <cellStyle name="Notiz 2 2 2 4 3 2 2 3 2 2" xfId="39906" xr:uid="{00000000-0005-0000-0000-00007A6C0000}"/>
    <cellStyle name="Notiz 2 2 2 4 3 2 2 3 3" xfId="32769" xr:uid="{00000000-0005-0000-0000-00007B6C0000}"/>
    <cellStyle name="Notiz 2 2 2 4 3 2 2 4" xfId="19980" xr:uid="{00000000-0005-0000-0000-00007C6C0000}"/>
    <cellStyle name="Notiz 2 2 2 4 3 2 2 4 2" xfId="27117" xr:uid="{00000000-0005-0000-0000-00007D6C0000}"/>
    <cellStyle name="Notiz 2 2 2 4 3 2 2 4 2 2" xfId="41432" xr:uid="{00000000-0005-0000-0000-00007E6C0000}"/>
    <cellStyle name="Notiz 2 2 2 4 3 2 2 4 3" xfId="34295" xr:uid="{00000000-0005-0000-0000-00007F6C0000}"/>
    <cellStyle name="Notiz 2 2 2 4 3 2 2 5" xfId="21195" xr:uid="{00000000-0005-0000-0000-0000806C0000}"/>
    <cellStyle name="Notiz 2 2 2 4 3 2 2 5 2" xfId="35510" xr:uid="{00000000-0005-0000-0000-0000816C0000}"/>
    <cellStyle name="Notiz 2 2 2 4 3 2 2 6" xfId="28332" xr:uid="{00000000-0005-0000-0000-0000826C0000}"/>
    <cellStyle name="Notiz 2 2 2 4 3 2 3" xfId="16170" xr:uid="{00000000-0005-0000-0000-0000836C0000}"/>
    <cellStyle name="Notiz 2 2 2 4 3 2 3 2" xfId="23329" xr:uid="{00000000-0005-0000-0000-0000846C0000}"/>
    <cellStyle name="Notiz 2 2 2 4 3 2 3 2 2" xfId="37644" xr:uid="{00000000-0005-0000-0000-0000856C0000}"/>
    <cellStyle name="Notiz 2 2 2 4 3 2 3 3" xfId="30485" xr:uid="{00000000-0005-0000-0000-0000866C0000}"/>
    <cellStyle name="Notiz 2 2 2 4 3 2 4" xfId="18524" xr:uid="{00000000-0005-0000-0000-0000876C0000}"/>
    <cellStyle name="Notiz 2 2 2 4 3 2 4 2" xfId="25661" xr:uid="{00000000-0005-0000-0000-0000886C0000}"/>
    <cellStyle name="Notiz 2 2 2 4 3 2 4 2 2" xfId="39976" xr:uid="{00000000-0005-0000-0000-0000896C0000}"/>
    <cellStyle name="Notiz 2 2 2 4 3 2 4 3" xfId="32839" xr:uid="{00000000-0005-0000-0000-00008A6C0000}"/>
    <cellStyle name="Notiz 2 2 2 4 4" xfId="13534" xr:uid="{00000000-0005-0000-0000-00008B6C0000}"/>
    <cellStyle name="Notiz 2 2 2 4 4 2" xfId="14685" xr:uid="{00000000-0005-0000-0000-00008C6C0000}"/>
    <cellStyle name="Notiz 2 2 2 4 4 2 2" xfId="17048" xr:uid="{00000000-0005-0000-0000-00008D6C0000}"/>
    <cellStyle name="Notiz 2 2 2 4 4 2 2 2" xfId="24207" xr:uid="{00000000-0005-0000-0000-00008E6C0000}"/>
    <cellStyle name="Notiz 2 2 2 4 4 2 2 2 2" xfId="38522" xr:uid="{00000000-0005-0000-0000-00008F6C0000}"/>
    <cellStyle name="Notiz 2 2 2 4 4 2 2 3" xfId="31363" xr:uid="{00000000-0005-0000-0000-0000906C0000}"/>
    <cellStyle name="Notiz 2 2 2 4 4 2 3" xfId="19402" xr:uid="{00000000-0005-0000-0000-0000916C0000}"/>
    <cellStyle name="Notiz 2 2 2 4 4 2 3 2" xfId="26539" xr:uid="{00000000-0005-0000-0000-0000926C0000}"/>
    <cellStyle name="Notiz 2 2 2 4 4 2 3 2 2" xfId="40854" xr:uid="{00000000-0005-0000-0000-0000936C0000}"/>
    <cellStyle name="Notiz 2 2 2 4 4 2 3 3" xfId="33717" xr:uid="{00000000-0005-0000-0000-0000946C0000}"/>
    <cellStyle name="Notiz 2 2 2 4 4 2 4" xfId="20700" xr:uid="{00000000-0005-0000-0000-0000956C0000}"/>
    <cellStyle name="Notiz 2 2 2 4 4 2 4 2" xfId="27837" xr:uid="{00000000-0005-0000-0000-0000966C0000}"/>
    <cellStyle name="Notiz 2 2 2 4 4 2 4 2 2" xfId="42152" xr:uid="{00000000-0005-0000-0000-0000976C0000}"/>
    <cellStyle name="Notiz 2 2 2 4 4 2 4 3" xfId="35015" xr:uid="{00000000-0005-0000-0000-0000986C0000}"/>
    <cellStyle name="Notiz 2 2 2 4 4 2 5" xfId="21915" xr:uid="{00000000-0005-0000-0000-0000996C0000}"/>
    <cellStyle name="Notiz 2 2 2 4 4 2 5 2" xfId="36230" xr:uid="{00000000-0005-0000-0000-00009A6C0000}"/>
    <cellStyle name="Notiz 2 2 2 4 4 2 6" xfId="29052" xr:uid="{00000000-0005-0000-0000-00009B6C0000}"/>
    <cellStyle name="Notiz 2 2 2 4 4 3" xfId="15903" xr:uid="{00000000-0005-0000-0000-00009C6C0000}"/>
    <cellStyle name="Notiz 2 2 2 4 4 3 2" xfId="23062" xr:uid="{00000000-0005-0000-0000-00009D6C0000}"/>
    <cellStyle name="Notiz 2 2 2 4 4 3 2 2" xfId="37377" xr:uid="{00000000-0005-0000-0000-00009E6C0000}"/>
    <cellStyle name="Notiz 2 2 2 4 4 3 3" xfId="30218" xr:uid="{00000000-0005-0000-0000-00009F6C0000}"/>
    <cellStyle name="Notiz 2 2 2 4 4 4" xfId="18257" xr:uid="{00000000-0005-0000-0000-0000A06C0000}"/>
    <cellStyle name="Notiz 2 2 2 4 4 4 2" xfId="25394" xr:uid="{00000000-0005-0000-0000-0000A16C0000}"/>
    <cellStyle name="Notiz 2 2 2 4 4 4 2 2" xfId="39709" xr:uid="{00000000-0005-0000-0000-0000A26C0000}"/>
    <cellStyle name="Notiz 2 2 2 4 4 4 3" xfId="32572" xr:uid="{00000000-0005-0000-0000-0000A36C0000}"/>
    <cellStyle name="Notiz 2 2 2 5" xfId="1637" xr:uid="{00000000-0005-0000-0000-0000A46C0000}"/>
    <cellStyle name="Notiz 2 2 2 5 2" xfId="3680" xr:uid="{00000000-0005-0000-0000-0000A56C0000}"/>
    <cellStyle name="Notiz 2 2 2 5 2 2" xfId="13933" xr:uid="{00000000-0005-0000-0000-0000A66C0000}"/>
    <cellStyle name="Notiz 2 2 2 5 2 2 2" xfId="14571" xr:uid="{00000000-0005-0000-0000-0000A76C0000}"/>
    <cellStyle name="Notiz 2 2 2 5 2 2 2 2" xfId="16934" xr:uid="{00000000-0005-0000-0000-0000A86C0000}"/>
    <cellStyle name="Notiz 2 2 2 5 2 2 2 2 2" xfId="24093" xr:uid="{00000000-0005-0000-0000-0000A96C0000}"/>
    <cellStyle name="Notiz 2 2 2 5 2 2 2 2 2 2" xfId="38408" xr:uid="{00000000-0005-0000-0000-0000AA6C0000}"/>
    <cellStyle name="Notiz 2 2 2 5 2 2 2 2 3" xfId="31249" xr:uid="{00000000-0005-0000-0000-0000AB6C0000}"/>
    <cellStyle name="Notiz 2 2 2 5 2 2 2 3" xfId="19288" xr:uid="{00000000-0005-0000-0000-0000AC6C0000}"/>
    <cellStyle name="Notiz 2 2 2 5 2 2 2 3 2" xfId="26425" xr:uid="{00000000-0005-0000-0000-0000AD6C0000}"/>
    <cellStyle name="Notiz 2 2 2 5 2 2 2 3 2 2" xfId="40740" xr:uid="{00000000-0005-0000-0000-0000AE6C0000}"/>
    <cellStyle name="Notiz 2 2 2 5 2 2 2 3 3" xfId="33603" xr:uid="{00000000-0005-0000-0000-0000AF6C0000}"/>
    <cellStyle name="Notiz 2 2 2 5 2 2 2 4" xfId="20586" xr:uid="{00000000-0005-0000-0000-0000B06C0000}"/>
    <cellStyle name="Notiz 2 2 2 5 2 2 2 4 2" xfId="27723" xr:uid="{00000000-0005-0000-0000-0000B16C0000}"/>
    <cellStyle name="Notiz 2 2 2 5 2 2 2 4 2 2" xfId="42038" xr:uid="{00000000-0005-0000-0000-0000B26C0000}"/>
    <cellStyle name="Notiz 2 2 2 5 2 2 2 4 3" xfId="34901" xr:uid="{00000000-0005-0000-0000-0000B36C0000}"/>
    <cellStyle name="Notiz 2 2 2 5 2 2 2 5" xfId="21801" xr:uid="{00000000-0005-0000-0000-0000B46C0000}"/>
    <cellStyle name="Notiz 2 2 2 5 2 2 2 5 2" xfId="36116" xr:uid="{00000000-0005-0000-0000-0000B56C0000}"/>
    <cellStyle name="Notiz 2 2 2 5 2 2 2 6" xfId="28938" xr:uid="{00000000-0005-0000-0000-0000B66C0000}"/>
    <cellStyle name="Notiz 2 2 2 5 2 2 3" xfId="16302" xr:uid="{00000000-0005-0000-0000-0000B76C0000}"/>
    <cellStyle name="Notiz 2 2 2 5 2 2 3 2" xfId="23461" xr:uid="{00000000-0005-0000-0000-0000B86C0000}"/>
    <cellStyle name="Notiz 2 2 2 5 2 2 3 2 2" xfId="37776" xr:uid="{00000000-0005-0000-0000-0000B96C0000}"/>
    <cellStyle name="Notiz 2 2 2 5 2 2 3 3" xfId="30617" xr:uid="{00000000-0005-0000-0000-0000BA6C0000}"/>
    <cellStyle name="Notiz 2 2 2 5 2 2 4" xfId="18656" xr:uid="{00000000-0005-0000-0000-0000BB6C0000}"/>
    <cellStyle name="Notiz 2 2 2 5 2 2 4 2" xfId="25793" xr:uid="{00000000-0005-0000-0000-0000BC6C0000}"/>
    <cellStyle name="Notiz 2 2 2 5 2 2 4 2 2" xfId="40108" xr:uid="{00000000-0005-0000-0000-0000BD6C0000}"/>
    <cellStyle name="Notiz 2 2 2 5 2 2 4 3" xfId="32971" xr:uid="{00000000-0005-0000-0000-0000BE6C0000}"/>
    <cellStyle name="Notiz 2 2 2 5 3" xfId="11628" xr:uid="{00000000-0005-0000-0000-0000BF6C0000}"/>
    <cellStyle name="Notiz 2 2 2 5 3 2" xfId="13802" xr:uid="{00000000-0005-0000-0000-0000C06C0000}"/>
    <cellStyle name="Notiz 2 2 2 5 3 2 2" xfId="14348" xr:uid="{00000000-0005-0000-0000-0000C16C0000}"/>
    <cellStyle name="Notiz 2 2 2 5 3 2 2 2" xfId="16717" xr:uid="{00000000-0005-0000-0000-0000C26C0000}"/>
    <cellStyle name="Notiz 2 2 2 5 3 2 2 2 2" xfId="23876" xr:uid="{00000000-0005-0000-0000-0000C36C0000}"/>
    <cellStyle name="Notiz 2 2 2 5 3 2 2 2 2 2" xfId="38191" xr:uid="{00000000-0005-0000-0000-0000C46C0000}"/>
    <cellStyle name="Notiz 2 2 2 5 3 2 2 2 3" xfId="31032" xr:uid="{00000000-0005-0000-0000-0000C56C0000}"/>
    <cellStyle name="Notiz 2 2 2 5 3 2 2 3" xfId="19071" xr:uid="{00000000-0005-0000-0000-0000C66C0000}"/>
    <cellStyle name="Notiz 2 2 2 5 3 2 2 3 2" xfId="26208" xr:uid="{00000000-0005-0000-0000-0000C76C0000}"/>
    <cellStyle name="Notiz 2 2 2 5 3 2 2 3 2 2" xfId="40523" xr:uid="{00000000-0005-0000-0000-0000C86C0000}"/>
    <cellStyle name="Notiz 2 2 2 5 3 2 2 3 3" xfId="33386" xr:uid="{00000000-0005-0000-0000-0000C96C0000}"/>
    <cellStyle name="Notiz 2 2 2 5 3 2 2 4" xfId="20404" xr:uid="{00000000-0005-0000-0000-0000CA6C0000}"/>
    <cellStyle name="Notiz 2 2 2 5 3 2 2 4 2" xfId="27541" xr:uid="{00000000-0005-0000-0000-0000CB6C0000}"/>
    <cellStyle name="Notiz 2 2 2 5 3 2 2 4 2 2" xfId="41856" xr:uid="{00000000-0005-0000-0000-0000CC6C0000}"/>
    <cellStyle name="Notiz 2 2 2 5 3 2 2 4 3" xfId="34719" xr:uid="{00000000-0005-0000-0000-0000CD6C0000}"/>
    <cellStyle name="Notiz 2 2 2 5 3 2 2 5" xfId="21619" xr:uid="{00000000-0005-0000-0000-0000CE6C0000}"/>
    <cellStyle name="Notiz 2 2 2 5 3 2 2 5 2" xfId="35934" xr:uid="{00000000-0005-0000-0000-0000CF6C0000}"/>
    <cellStyle name="Notiz 2 2 2 5 3 2 2 6" xfId="28756" xr:uid="{00000000-0005-0000-0000-0000D06C0000}"/>
    <cellStyle name="Notiz 2 2 2 5 3 2 3" xfId="16171" xr:uid="{00000000-0005-0000-0000-0000D16C0000}"/>
    <cellStyle name="Notiz 2 2 2 5 3 2 3 2" xfId="23330" xr:uid="{00000000-0005-0000-0000-0000D26C0000}"/>
    <cellStyle name="Notiz 2 2 2 5 3 2 3 2 2" xfId="37645" xr:uid="{00000000-0005-0000-0000-0000D36C0000}"/>
    <cellStyle name="Notiz 2 2 2 5 3 2 3 3" xfId="30486" xr:uid="{00000000-0005-0000-0000-0000D46C0000}"/>
    <cellStyle name="Notiz 2 2 2 5 3 2 4" xfId="18525" xr:uid="{00000000-0005-0000-0000-0000D56C0000}"/>
    <cellStyle name="Notiz 2 2 2 5 3 2 4 2" xfId="25662" xr:uid="{00000000-0005-0000-0000-0000D66C0000}"/>
    <cellStyle name="Notiz 2 2 2 5 3 2 4 2 2" xfId="39977" xr:uid="{00000000-0005-0000-0000-0000D76C0000}"/>
    <cellStyle name="Notiz 2 2 2 5 3 2 4 3" xfId="32840" xr:uid="{00000000-0005-0000-0000-0000D86C0000}"/>
    <cellStyle name="Notiz 2 2 2 5 4" xfId="13535" xr:uid="{00000000-0005-0000-0000-0000D96C0000}"/>
    <cellStyle name="Notiz 2 2 2 5 4 2" xfId="14581" xr:uid="{00000000-0005-0000-0000-0000DA6C0000}"/>
    <cellStyle name="Notiz 2 2 2 5 4 2 2" xfId="16944" xr:uid="{00000000-0005-0000-0000-0000DB6C0000}"/>
    <cellStyle name="Notiz 2 2 2 5 4 2 2 2" xfId="24103" xr:uid="{00000000-0005-0000-0000-0000DC6C0000}"/>
    <cellStyle name="Notiz 2 2 2 5 4 2 2 2 2" xfId="38418" xr:uid="{00000000-0005-0000-0000-0000DD6C0000}"/>
    <cellStyle name="Notiz 2 2 2 5 4 2 2 3" xfId="31259" xr:uid="{00000000-0005-0000-0000-0000DE6C0000}"/>
    <cellStyle name="Notiz 2 2 2 5 4 2 3" xfId="19298" xr:uid="{00000000-0005-0000-0000-0000DF6C0000}"/>
    <cellStyle name="Notiz 2 2 2 5 4 2 3 2" xfId="26435" xr:uid="{00000000-0005-0000-0000-0000E06C0000}"/>
    <cellStyle name="Notiz 2 2 2 5 4 2 3 2 2" xfId="40750" xr:uid="{00000000-0005-0000-0000-0000E16C0000}"/>
    <cellStyle name="Notiz 2 2 2 5 4 2 3 3" xfId="33613" xr:uid="{00000000-0005-0000-0000-0000E26C0000}"/>
    <cellStyle name="Notiz 2 2 2 5 4 2 4" xfId="20596" xr:uid="{00000000-0005-0000-0000-0000E36C0000}"/>
    <cellStyle name="Notiz 2 2 2 5 4 2 4 2" xfId="27733" xr:uid="{00000000-0005-0000-0000-0000E46C0000}"/>
    <cellStyle name="Notiz 2 2 2 5 4 2 4 2 2" xfId="42048" xr:uid="{00000000-0005-0000-0000-0000E56C0000}"/>
    <cellStyle name="Notiz 2 2 2 5 4 2 4 3" xfId="34911" xr:uid="{00000000-0005-0000-0000-0000E66C0000}"/>
    <cellStyle name="Notiz 2 2 2 5 4 2 5" xfId="21811" xr:uid="{00000000-0005-0000-0000-0000E76C0000}"/>
    <cellStyle name="Notiz 2 2 2 5 4 2 5 2" xfId="36126" xr:uid="{00000000-0005-0000-0000-0000E86C0000}"/>
    <cellStyle name="Notiz 2 2 2 5 4 2 6" xfId="28948" xr:uid="{00000000-0005-0000-0000-0000E96C0000}"/>
    <cellStyle name="Notiz 2 2 2 5 4 3" xfId="15904" xr:uid="{00000000-0005-0000-0000-0000EA6C0000}"/>
    <cellStyle name="Notiz 2 2 2 5 4 3 2" xfId="23063" xr:uid="{00000000-0005-0000-0000-0000EB6C0000}"/>
    <cellStyle name="Notiz 2 2 2 5 4 3 2 2" xfId="37378" xr:uid="{00000000-0005-0000-0000-0000EC6C0000}"/>
    <cellStyle name="Notiz 2 2 2 5 4 3 3" xfId="30219" xr:uid="{00000000-0005-0000-0000-0000ED6C0000}"/>
    <cellStyle name="Notiz 2 2 2 5 4 4" xfId="18258" xr:uid="{00000000-0005-0000-0000-0000EE6C0000}"/>
    <cellStyle name="Notiz 2 2 2 5 4 4 2" xfId="25395" xr:uid="{00000000-0005-0000-0000-0000EF6C0000}"/>
    <cellStyle name="Notiz 2 2 2 5 4 4 2 2" xfId="39710" xr:uid="{00000000-0005-0000-0000-0000F06C0000}"/>
    <cellStyle name="Notiz 2 2 2 5 4 4 3" xfId="32573" xr:uid="{00000000-0005-0000-0000-0000F16C0000}"/>
    <cellStyle name="Notiz 2 2 2 6" xfId="3676" xr:uid="{00000000-0005-0000-0000-0000F26C0000}"/>
    <cellStyle name="Notiz 2 2 2 6 2" xfId="13929" xr:uid="{00000000-0005-0000-0000-0000F36C0000}"/>
    <cellStyle name="Notiz 2 2 2 6 2 2" xfId="14619" xr:uid="{00000000-0005-0000-0000-0000F46C0000}"/>
    <cellStyle name="Notiz 2 2 2 6 2 2 2" xfId="16982" xr:uid="{00000000-0005-0000-0000-0000F56C0000}"/>
    <cellStyle name="Notiz 2 2 2 6 2 2 2 2" xfId="24141" xr:uid="{00000000-0005-0000-0000-0000F66C0000}"/>
    <cellStyle name="Notiz 2 2 2 6 2 2 2 2 2" xfId="38456" xr:uid="{00000000-0005-0000-0000-0000F76C0000}"/>
    <cellStyle name="Notiz 2 2 2 6 2 2 2 3" xfId="31297" xr:uid="{00000000-0005-0000-0000-0000F86C0000}"/>
    <cellStyle name="Notiz 2 2 2 6 2 2 3" xfId="19336" xr:uid="{00000000-0005-0000-0000-0000F96C0000}"/>
    <cellStyle name="Notiz 2 2 2 6 2 2 3 2" xfId="26473" xr:uid="{00000000-0005-0000-0000-0000FA6C0000}"/>
    <cellStyle name="Notiz 2 2 2 6 2 2 3 2 2" xfId="40788" xr:uid="{00000000-0005-0000-0000-0000FB6C0000}"/>
    <cellStyle name="Notiz 2 2 2 6 2 2 3 3" xfId="33651" xr:uid="{00000000-0005-0000-0000-0000FC6C0000}"/>
    <cellStyle name="Notiz 2 2 2 6 2 2 4" xfId="20634" xr:uid="{00000000-0005-0000-0000-0000FD6C0000}"/>
    <cellStyle name="Notiz 2 2 2 6 2 2 4 2" xfId="27771" xr:uid="{00000000-0005-0000-0000-0000FE6C0000}"/>
    <cellStyle name="Notiz 2 2 2 6 2 2 4 2 2" xfId="42086" xr:uid="{00000000-0005-0000-0000-0000FF6C0000}"/>
    <cellStyle name="Notiz 2 2 2 6 2 2 4 3" xfId="34949" xr:uid="{00000000-0005-0000-0000-0000006D0000}"/>
    <cellStyle name="Notiz 2 2 2 6 2 2 5" xfId="21849" xr:uid="{00000000-0005-0000-0000-0000016D0000}"/>
    <cellStyle name="Notiz 2 2 2 6 2 2 5 2" xfId="36164" xr:uid="{00000000-0005-0000-0000-0000026D0000}"/>
    <cellStyle name="Notiz 2 2 2 6 2 2 6" xfId="28986" xr:uid="{00000000-0005-0000-0000-0000036D0000}"/>
    <cellStyle name="Notiz 2 2 2 6 2 3" xfId="16298" xr:uid="{00000000-0005-0000-0000-0000046D0000}"/>
    <cellStyle name="Notiz 2 2 2 6 2 3 2" xfId="23457" xr:uid="{00000000-0005-0000-0000-0000056D0000}"/>
    <cellStyle name="Notiz 2 2 2 6 2 3 2 2" xfId="37772" xr:uid="{00000000-0005-0000-0000-0000066D0000}"/>
    <cellStyle name="Notiz 2 2 2 6 2 3 3" xfId="30613" xr:uid="{00000000-0005-0000-0000-0000076D0000}"/>
    <cellStyle name="Notiz 2 2 2 6 2 4" xfId="18652" xr:uid="{00000000-0005-0000-0000-0000086D0000}"/>
    <cellStyle name="Notiz 2 2 2 6 2 4 2" xfId="25789" xr:uid="{00000000-0005-0000-0000-0000096D0000}"/>
    <cellStyle name="Notiz 2 2 2 6 2 4 2 2" xfId="40104" xr:uid="{00000000-0005-0000-0000-00000A6D0000}"/>
    <cellStyle name="Notiz 2 2 2 6 2 4 3" xfId="32967" xr:uid="{00000000-0005-0000-0000-00000B6D0000}"/>
    <cellStyle name="Notiz 2 2 2 7" xfId="8079" xr:uid="{00000000-0005-0000-0000-00000C6D0000}"/>
    <cellStyle name="Notiz 2 2 2 7 2" xfId="14074" xr:uid="{00000000-0005-0000-0000-00000D6D0000}"/>
    <cellStyle name="Notiz 2 2 2 7 2 2" xfId="14944" xr:uid="{00000000-0005-0000-0000-00000E6D0000}"/>
    <cellStyle name="Notiz 2 2 2 7 2 2 2" xfId="17301" xr:uid="{00000000-0005-0000-0000-00000F6D0000}"/>
    <cellStyle name="Notiz 2 2 2 7 2 2 2 2" xfId="24438" xr:uid="{00000000-0005-0000-0000-0000106D0000}"/>
    <cellStyle name="Notiz 2 2 2 7 2 2 2 2 2" xfId="38753" xr:uid="{00000000-0005-0000-0000-0000116D0000}"/>
    <cellStyle name="Notiz 2 2 2 7 2 2 2 3" xfId="31616" xr:uid="{00000000-0005-0000-0000-0000126D0000}"/>
    <cellStyle name="Notiz 2 2 2 7 2 2 3" xfId="19655" xr:uid="{00000000-0005-0000-0000-0000136D0000}"/>
    <cellStyle name="Notiz 2 2 2 7 2 2 3 2" xfId="26792" xr:uid="{00000000-0005-0000-0000-0000146D0000}"/>
    <cellStyle name="Notiz 2 2 2 7 2 2 3 2 2" xfId="41107" xr:uid="{00000000-0005-0000-0000-0000156D0000}"/>
    <cellStyle name="Notiz 2 2 2 7 2 2 3 3" xfId="33970" xr:uid="{00000000-0005-0000-0000-0000166D0000}"/>
    <cellStyle name="Notiz 2 2 2 7 2 2 4" xfId="20931" xr:uid="{00000000-0005-0000-0000-0000176D0000}"/>
    <cellStyle name="Notiz 2 2 2 7 2 2 4 2" xfId="28068" xr:uid="{00000000-0005-0000-0000-0000186D0000}"/>
    <cellStyle name="Notiz 2 2 2 7 2 2 4 2 2" xfId="42383" xr:uid="{00000000-0005-0000-0000-0000196D0000}"/>
    <cellStyle name="Notiz 2 2 2 7 2 2 4 3" xfId="35246" xr:uid="{00000000-0005-0000-0000-00001A6D0000}"/>
    <cellStyle name="Notiz 2 2 2 7 2 2 5" xfId="22107" xr:uid="{00000000-0005-0000-0000-00001B6D0000}"/>
    <cellStyle name="Notiz 2 2 2 7 2 2 5 2" xfId="36422" xr:uid="{00000000-0005-0000-0000-00001C6D0000}"/>
    <cellStyle name="Notiz 2 2 2 7 2 2 6" xfId="29263" xr:uid="{00000000-0005-0000-0000-00001D6D0000}"/>
    <cellStyle name="Notiz 2 2 2 7 2 3" xfId="16443" xr:uid="{00000000-0005-0000-0000-00001E6D0000}"/>
    <cellStyle name="Notiz 2 2 2 7 2 3 2" xfId="23602" xr:uid="{00000000-0005-0000-0000-00001F6D0000}"/>
    <cellStyle name="Notiz 2 2 2 7 2 3 2 2" xfId="37917" xr:uid="{00000000-0005-0000-0000-0000206D0000}"/>
    <cellStyle name="Notiz 2 2 2 7 2 3 3" xfId="30758" xr:uid="{00000000-0005-0000-0000-0000216D0000}"/>
    <cellStyle name="Notiz 2 2 2 7 2 4" xfId="18797" xr:uid="{00000000-0005-0000-0000-0000226D0000}"/>
    <cellStyle name="Notiz 2 2 2 7 2 4 2" xfId="25934" xr:uid="{00000000-0005-0000-0000-0000236D0000}"/>
    <cellStyle name="Notiz 2 2 2 7 2 4 2 2" xfId="40249" xr:uid="{00000000-0005-0000-0000-0000246D0000}"/>
    <cellStyle name="Notiz 2 2 2 7 2 4 3" xfId="33112" xr:uid="{00000000-0005-0000-0000-0000256D0000}"/>
    <cellStyle name="Notiz 2 2 2 8" xfId="11624" xr:uid="{00000000-0005-0000-0000-0000266D0000}"/>
    <cellStyle name="Notiz 2 2 2 8 2" xfId="13798" xr:uid="{00000000-0005-0000-0000-0000276D0000}"/>
    <cellStyle name="Notiz 2 2 2 8 2 2" xfId="14377" xr:uid="{00000000-0005-0000-0000-0000286D0000}"/>
    <cellStyle name="Notiz 2 2 2 8 2 2 2" xfId="16746" xr:uid="{00000000-0005-0000-0000-0000296D0000}"/>
    <cellStyle name="Notiz 2 2 2 8 2 2 2 2" xfId="23905" xr:uid="{00000000-0005-0000-0000-00002A6D0000}"/>
    <cellStyle name="Notiz 2 2 2 8 2 2 2 2 2" xfId="38220" xr:uid="{00000000-0005-0000-0000-00002B6D0000}"/>
    <cellStyle name="Notiz 2 2 2 8 2 2 2 3" xfId="31061" xr:uid="{00000000-0005-0000-0000-00002C6D0000}"/>
    <cellStyle name="Notiz 2 2 2 8 2 2 3" xfId="19100" xr:uid="{00000000-0005-0000-0000-00002D6D0000}"/>
    <cellStyle name="Notiz 2 2 2 8 2 2 3 2" xfId="26237" xr:uid="{00000000-0005-0000-0000-00002E6D0000}"/>
    <cellStyle name="Notiz 2 2 2 8 2 2 3 2 2" xfId="40552" xr:uid="{00000000-0005-0000-0000-00002F6D0000}"/>
    <cellStyle name="Notiz 2 2 2 8 2 2 3 3" xfId="33415" xr:uid="{00000000-0005-0000-0000-0000306D0000}"/>
    <cellStyle name="Notiz 2 2 2 8 2 2 4" xfId="20433" xr:uid="{00000000-0005-0000-0000-0000316D0000}"/>
    <cellStyle name="Notiz 2 2 2 8 2 2 4 2" xfId="27570" xr:uid="{00000000-0005-0000-0000-0000326D0000}"/>
    <cellStyle name="Notiz 2 2 2 8 2 2 4 2 2" xfId="41885" xr:uid="{00000000-0005-0000-0000-0000336D0000}"/>
    <cellStyle name="Notiz 2 2 2 8 2 2 4 3" xfId="34748" xr:uid="{00000000-0005-0000-0000-0000346D0000}"/>
    <cellStyle name="Notiz 2 2 2 8 2 2 5" xfId="21648" xr:uid="{00000000-0005-0000-0000-0000356D0000}"/>
    <cellStyle name="Notiz 2 2 2 8 2 2 5 2" xfId="35963" xr:uid="{00000000-0005-0000-0000-0000366D0000}"/>
    <cellStyle name="Notiz 2 2 2 8 2 2 6" xfId="28785" xr:uid="{00000000-0005-0000-0000-0000376D0000}"/>
    <cellStyle name="Notiz 2 2 2 8 2 3" xfId="16167" xr:uid="{00000000-0005-0000-0000-0000386D0000}"/>
    <cellStyle name="Notiz 2 2 2 8 2 3 2" xfId="23326" xr:uid="{00000000-0005-0000-0000-0000396D0000}"/>
    <cellStyle name="Notiz 2 2 2 8 2 3 2 2" xfId="37641" xr:uid="{00000000-0005-0000-0000-00003A6D0000}"/>
    <cellStyle name="Notiz 2 2 2 8 2 3 3" xfId="30482" xr:uid="{00000000-0005-0000-0000-00003B6D0000}"/>
    <cellStyle name="Notiz 2 2 2 8 2 4" xfId="18521" xr:uid="{00000000-0005-0000-0000-00003C6D0000}"/>
    <cellStyle name="Notiz 2 2 2 8 2 4 2" xfId="25658" xr:uid="{00000000-0005-0000-0000-00003D6D0000}"/>
    <cellStyle name="Notiz 2 2 2 8 2 4 2 2" xfId="39973" xr:uid="{00000000-0005-0000-0000-00003E6D0000}"/>
    <cellStyle name="Notiz 2 2 2 8 2 4 3" xfId="32836" xr:uid="{00000000-0005-0000-0000-00003F6D0000}"/>
    <cellStyle name="Notiz 2 2 2 9" xfId="13531" xr:uid="{00000000-0005-0000-0000-0000406D0000}"/>
    <cellStyle name="Notiz 2 2 2 9 2" xfId="14625" xr:uid="{00000000-0005-0000-0000-0000416D0000}"/>
    <cellStyle name="Notiz 2 2 2 9 2 2" xfId="16988" xr:uid="{00000000-0005-0000-0000-0000426D0000}"/>
    <cellStyle name="Notiz 2 2 2 9 2 2 2" xfId="24147" xr:uid="{00000000-0005-0000-0000-0000436D0000}"/>
    <cellStyle name="Notiz 2 2 2 9 2 2 2 2" xfId="38462" xr:uid="{00000000-0005-0000-0000-0000446D0000}"/>
    <cellStyle name="Notiz 2 2 2 9 2 2 3" xfId="31303" xr:uid="{00000000-0005-0000-0000-0000456D0000}"/>
    <cellStyle name="Notiz 2 2 2 9 2 3" xfId="19342" xr:uid="{00000000-0005-0000-0000-0000466D0000}"/>
    <cellStyle name="Notiz 2 2 2 9 2 3 2" xfId="26479" xr:uid="{00000000-0005-0000-0000-0000476D0000}"/>
    <cellStyle name="Notiz 2 2 2 9 2 3 2 2" xfId="40794" xr:uid="{00000000-0005-0000-0000-0000486D0000}"/>
    <cellStyle name="Notiz 2 2 2 9 2 3 3" xfId="33657" xr:uid="{00000000-0005-0000-0000-0000496D0000}"/>
    <cellStyle name="Notiz 2 2 2 9 2 4" xfId="20640" xr:uid="{00000000-0005-0000-0000-00004A6D0000}"/>
    <cellStyle name="Notiz 2 2 2 9 2 4 2" xfId="27777" xr:uid="{00000000-0005-0000-0000-00004B6D0000}"/>
    <cellStyle name="Notiz 2 2 2 9 2 4 2 2" xfId="42092" xr:uid="{00000000-0005-0000-0000-00004C6D0000}"/>
    <cellStyle name="Notiz 2 2 2 9 2 4 3" xfId="34955" xr:uid="{00000000-0005-0000-0000-00004D6D0000}"/>
    <cellStyle name="Notiz 2 2 2 9 2 5" xfId="21855" xr:uid="{00000000-0005-0000-0000-00004E6D0000}"/>
    <cellStyle name="Notiz 2 2 2 9 2 5 2" xfId="36170" xr:uid="{00000000-0005-0000-0000-00004F6D0000}"/>
    <cellStyle name="Notiz 2 2 2 9 2 6" xfId="28992" xr:uid="{00000000-0005-0000-0000-0000506D0000}"/>
    <cellStyle name="Notiz 2 2 2 9 3" xfId="15900" xr:uid="{00000000-0005-0000-0000-0000516D0000}"/>
    <cellStyle name="Notiz 2 2 2 9 3 2" xfId="23059" xr:uid="{00000000-0005-0000-0000-0000526D0000}"/>
    <cellStyle name="Notiz 2 2 2 9 3 2 2" xfId="37374" xr:uid="{00000000-0005-0000-0000-0000536D0000}"/>
    <cellStyle name="Notiz 2 2 2 9 3 3" xfId="30215" xr:uid="{00000000-0005-0000-0000-0000546D0000}"/>
    <cellStyle name="Notiz 2 2 2 9 4" xfId="18254" xr:uid="{00000000-0005-0000-0000-0000556D0000}"/>
    <cellStyle name="Notiz 2 2 2 9 4 2" xfId="25391" xr:uid="{00000000-0005-0000-0000-0000566D0000}"/>
    <cellStyle name="Notiz 2 2 2 9 4 2 2" xfId="39706" xr:uid="{00000000-0005-0000-0000-0000576D0000}"/>
    <cellStyle name="Notiz 2 2 2 9 4 3" xfId="32569" xr:uid="{00000000-0005-0000-0000-0000586D0000}"/>
    <cellStyle name="Notiz 2 2 3" xfId="1638" xr:uid="{00000000-0005-0000-0000-0000596D0000}"/>
    <cellStyle name="Notiz 2 2 3 2" xfId="3681" xr:uid="{00000000-0005-0000-0000-00005A6D0000}"/>
    <cellStyle name="Notiz 2 2 3 2 2" xfId="13934" xr:uid="{00000000-0005-0000-0000-00005B6D0000}"/>
    <cellStyle name="Notiz 2 2 3 2 2 2" xfId="14642" xr:uid="{00000000-0005-0000-0000-00005C6D0000}"/>
    <cellStyle name="Notiz 2 2 3 2 2 2 2" xfId="17005" xr:uid="{00000000-0005-0000-0000-00005D6D0000}"/>
    <cellStyle name="Notiz 2 2 3 2 2 2 2 2" xfId="24164" xr:uid="{00000000-0005-0000-0000-00005E6D0000}"/>
    <cellStyle name="Notiz 2 2 3 2 2 2 2 2 2" xfId="38479" xr:uid="{00000000-0005-0000-0000-00005F6D0000}"/>
    <cellStyle name="Notiz 2 2 3 2 2 2 2 3" xfId="31320" xr:uid="{00000000-0005-0000-0000-0000606D0000}"/>
    <cellStyle name="Notiz 2 2 3 2 2 2 3" xfId="19359" xr:uid="{00000000-0005-0000-0000-0000616D0000}"/>
    <cellStyle name="Notiz 2 2 3 2 2 2 3 2" xfId="26496" xr:uid="{00000000-0005-0000-0000-0000626D0000}"/>
    <cellStyle name="Notiz 2 2 3 2 2 2 3 2 2" xfId="40811" xr:uid="{00000000-0005-0000-0000-0000636D0000}"/>
    <cellStyle name="Notiz 2 2 3 2 2 2 3 3" xfId="33674" xr:uid="{00000000-0005-0000-0000-0000646D0000}"/>
    <cellStyle name="Notiz 2 2 3 2 2 2 4" xfId="20657" xr:uid="{00000000-0005-0000-0000-0000656D0000}"/>
    <cellStyle name="Notiz 2 2 3 2 2 2 4 2" xfId="27794" xr:uid="{00000000-0005-0000-0000-0000666D0000}"/>
    <cellStyle name="Notiz 2 2 3 2 2 2 4 2 2" xfId="42109" xr:uid="{00000000-0005-0000-0000-0000676D0000}"/>
    <cellStyle name="Notiz 2 2 3 2 2 2 4 3" xfId="34972" xr:uid="{00000000-0005-0000-0000-0000686D0000}"/>
    <cellStyle name="Notiz 2 2 3 2 2 2 5" xfId="21872" xr:uid="{00000000-0005-0000-0000-0000696D0000}"/>
    <cellStyle name="Notiz 2 2 3 2 2 2 5 2" xfId="36187" xr:uid="{00000000-0005-0000-0000-00006A6D0000}"/>
    <cellStyle name="Notiz 2 2 3 2 2 2 6" xfId="29009" xr:uid="{00000000-0005-0000-0000-00006B6D0000}"/>
    <cellStyle name="Notiz 2 2 3 2 2 3" xfId="16303" xr:uid="{00000000-0005-0000-0000-00006C6D0000}"/>
    <cellStyle name="Notiz 2 2 3 2 2 3 2" xfId="23462" xr:uid="{00000000-0005-0000-0000-00006D6D0000}"/>
    <cellStyle name="Notiz 2 2 3 2 2 3 2 2" xfId="37777" xr:uid="{00000000-0005-0000-0000-00006E6D0000}"/>
    <cellStyle name="Notiz 2 2 3 2 2 3 3" xfId="30618" xr:uid="{00000000-0005-0000-0000-00006F6D0000}"/>
    <cellStyle name="Notiz 2 2 3 2 2 4" xfId="18657" xr:uid="{00000000-0005-0000-0000-0000706D0000}"/>
    <cellStyle name="Notiz 2 2 3 2 2 4 2" xfId="25794" xr:uid="{00000000-0005-0000-0000-0000716D0000}"/>
    <cellStyle name="Notiz 2 2 3 2 2 4 2 2" xfId="40109" xr:uid="{00000000-0005-0000-0000-0000726D0000}"/>
    <cellStyle name="Notiz 2 2 3 2 2 4 3" xfId="32972" xr:uid="{00000000-0005-0000-0000-0000736D0000}"/>
    <cellStyle name="Notiz 2 2 3 3" xfId="8080" xr:uid="{00000000-0005-0000-0000-0000746D0000}"/>
    <cellStyle name="Notiz 2 2 3 3 2" xfId="14075" xr:uid="{00000000-0005-0000-0000-0000756D0000}"/>
    <cellStyle name="Notiz 2 2 3 3 2 2" xfId="14945" xr:uid="{00000000-0005-0000-0000-0000766D0000}"/>
    <cellStyle name="Notiz 2 2 3 3 2 2 2" xfId="17302" xr:uid="{00000000-0005-0000-0000-0000776D0000}"/>
    <cellStyle name="Notiz 2 2 3 3 2 2 2 2" xfId="24439" xr:uid="{00000000-0005-0000-0000-0000786D0000}"/>
    <cellStyle name="Notiz 2 2 3 3 2 2 2 2 2" xfId="38754" xr:uid="{00000000-0005-0000-0000-0000796D0000}"/>
    <cellStyle name="Notiz 2 2 3 3 2 2 2 3" xfId="31617" xr:uid="{00000000-0005-0000-0000-00007A6D0000}"/>
    <cellStyle name="Notiz 2 2 3 3 2 2 3" xfId="19656" xr:uid="{00000000-0005-0000-0000-00007B6D0000}"/>
    <cellStyle name="Notiz 2 2 3 3 2 2 3 2" xfId="26793" xr:uid="{00000000-0005-0000-0000-00007C6D0000}"/>
    <cellStyle name="Notiz 2 2 3 3 2 2 3 2 2" xfId="41108" xr:uid="{00000000-0005-0000-0000-00007D6D0000}"/>
    <cellStyle name="Notiz 2 2 3 3 2 2 3 3" xfId="33971" xr:uid="{00000000-0005-0000-0000-00007E6D0000}"/>
    <cellStyle name="Notiz 2 2 3 3 2 2 4" xfId="20932" xr:uid="{00000000-0005-0000-0000-00007F6D0000}"/>
    <cellStyle name="Notiz 2 2 3 3 2 2 4 2" xfId="28069" xr:uid="{00000000-0005-0000-0000-0000806D0000}"/>
    <cellStyle name="Notiz 2 2 3 3 2 2 4 2 2" xfId="42384" xr:uid="{00000000-0005-0000-0000-0000816D0000}"/>
    <cellStyle name="Notiz 2 2 3 3 2 2 4 3" xfId="35247" xr:uid="{00000000-0005-0000-0000-0000826D0000}"/>
    <cellStyle name="Notiz 2 2 3 3 2 2 5" xfId="22108" xr:uid="{00000000-0005-0000-0000-0000836D0000}"/>
    <cellStyle name="Notiz 2 2 3 3 2 2 5 2" xfId="36423" xr:uid="{00000000-0005-0000-0000-0000846D0000}"/>
    <cellStyle name="Notiz 2 2 3 3 2 2 6" xfId="29264" xr:uid="{00000000-0005-0000-0000-0000856D0000}"/>
    <cellStyle name="Notiz 2 2 3 3 2 3" xfId="16444" xr:uid="{00000000-0005-0000-0000-0000866D0000}"/>
    <cellStyle name="Notiz 2 2 3 3 2 3 2" xfId="23603" xr:uid="{00000000-0005-0000-0000-0000876D0000}"/>
    <cellStyle name="Notiz 2 2 3 3 2 3 2 2" xfId="37918" xr:uid="{00000000-0005-0000-0000-0000886D0000}"/>
    <cellStyle name="Notiz 2 2 3 3 2 3 3" xfId="30759" xr:uid="{00000000-0005-0000-0000-0000896D0000}"/>
    <cellStyle name="Notiz 2 2 3 3 2 4" xfId="18798" xr:uid="{00000000-0005-0000-0000-00008A6D0000}"/>
    <cellStyle name="Notiz 2 2 3 3 2 4 2" xfId="25935" xr:uid="{00000000-0005-0000-0000-00008B6D0000}"/>
    <cellStyle name="Notiz 2 2 3 3 2 4 2 2" xfId="40250" xr:uid="{00000000-0005-0000-0000-00008C6D0000}"/>
    <cellStyle name="Notiz 2 2 3 3 2 4 3" xfId="33113" xr:uid="{00000000-0005-0000-0000-00008D6D0000}"/>
    <cellStyle name="Notiz 2 2 3 4" xfId="11629" xr:uid="{00000000-0005-0000-0000-00008E6D0000}"/>
    <cellStyle name="Notiz 2 2 3 4 2" xfId="13803" xr:uid="{00000000-0005-0000-0000-00008F6D0000}"/>
    <cellStyle name="Notiz 2 2 3 4 2 2" xfId="14233" xr:uid="{00000000-0005-0000-0000-0000906D0000}"/>
    <cellStyle name="Notiz 2 2 3 4 2 2 2" xfId="16602" xr:uid="{00000000-0005-0000-0000-0000916D0000}"/>
    <cellStyle name="Notiz 2 2 3 4 2 2 2 2" xfId="23761" xr:uid="{00000000-0005-0000-0000-0000926D0000}"/>
    <cellStyle name="Notiz 2 2 3 4 2 2 2 2 2" xfId="38076" xr:uid="{00000000-0005-0000-0000-0000936D0000}"/>
    <cellStyle name="Notiz 2 2 3 4 2 2 2 3" xfId="30917" xr:uid="{00000000-0005-0000-0000-0000946D0000}"/>
    <cellStyle name="Notiz 2 2 3 4 2 2 3" xfId="18956" xr:uid="{00000000-0005-0000-0000-0000956D0000}"/>
    <cellStyle name="Notiz 2 2 3 4 2 2 3 2" xfId="26093" xr:uid="{00000000-0005-0000-0000-0000966D0000}"/>
    <cellStyle name="Notiz 2 2 3 4 2 2 3 2 2" xfId="40408" xr:uid="{00000000-0005-0000-0000-0000976D0000}"/>
    <cellStyle name="Notiz 2 2 3 4 2 2 3 3" xfId="33271" xr:uid="{00000000-0005-0000-0000-0000986D0000}"/>
    <cellStyle name="Notiz 2 2 3 4 2 2 4" xfId="20289" xr:uid="{00000000-0005-0000-0000-0000996D0000}"/>
    <cellStyle name="Notiz 2 2 3 4 2 2 4 2" xfId="27426" xr:uid="{00000000-0005-0000-0000-00009A6D0000}"/>
    <cellStyle name="Notiz 2 2 3 4 2 2 4 2 2" xfId="41741" xr:uid="{00000000-0005-0000-0000-00009B6D0000}"/>
    <cellStyle name="Notiz 2 2 3 4 2 2 4 3" xfId="34604" xr:uid="{00000000-0005-0000-0000-00009C6D0000}"/>
    <cellStyle name="Notiz 2 2 3 4 2 2 5" xfId="21504" xr:uid="{00000000-0005-0000-0000-00009D6D0000}"/>
    <cellStyle name="Notiz 2 2 3 4 2 2 5 2" xfId="35819" xr:uid="{00000000-0005-0000-0000-00009E6D0000}"/>
    <cellStyle name="Notiz 2 2 3 4 2 2 6" xfId="28641" xr:uid="{00000000-0005-0000-0000-00009F6D0000}"/>
    <cellStyle name="Notiz 2 2 3 4 2 3" xfId="16172" xr:uid="{00000000-0005-0000-0000-0000A06D0000}"/>
    <cellStyle name="Notiz 2 2 3 4 2 3 2" xfId="23331" xr:uid="{00000000-0005-0000-0000-0000A16D0000}"/>
    <cellStyle name="Notiz 2 2 3 4 2 3 2 2" xfId="37646" xr:uid="{00000000-0005-0000-0000-0000A26D0000}"/>
    <cellStyle name="Notiz 2 2 3 4 2 3 3" xfId="30487" xr:uid="{00000000-0005-0000-0000-0000A36D0000}"/>
    <cellStyle name="Notiz 2 2 3 4 2 4" xfId="18526" xr:uid="{00000000-0005-0000-0000-0000A46D0000}"/>
    <cellStyle name="Notiz 2 2 3 4 2 4 2" xfId="25663" xr:uid="{00000000-0005-0000-0000-0000A56D0000}"/>
    <cellStyle name="Notiz 2 2 3 4 2 4 2 2" xfId="39978" xr:uid="{00000000-0005-0000-0000-0000A66D0000}"/>
    <cellStyle name="Notiz 2 2 3 4 2 4 3" xfId="32841" xr:uid="{00000000-0005-0000-0000-0000A76D0000}"/>
    <cellStyle name="Notiz 2 2 3 5" xfId="13536" xr:uid="{00000000-0005-0000-0000-0000A86D0000}"/>
    <cellStyle name="Notiz 2 2 3 5 2" xfId="14646" xr:uid="{00000000-0005-0000-0000-0000A96D0000}"/>
    <cellStyle name="Notiz 2 2 3 5 2 2" xfId="17009" xr:uid="{00000000-0005-0000-0000-0000AA6D0000}"/>
    <cellStyle name="Notiz 2 2 3 5 2 2 2" xfId="24168" xr:uid="{00000000-0005-0000-0000-0000AB6D0000}"/>
    <cellStyle name="Notiz 2 2 3 5 2 2 2 2" xfId="38483" xr:uid="{00000000-0005-0000-0000-0000AC6D0000}"/>
    <cellStyle name="Notiz 2 2 3 5 2 2 3" xfId="31324" xr:uid="{00000000-0005-0000-0000-0000AD6D0000}"/>
    <cellStyle name="Notiz 2 2 3 5 2 3" xfId="19363" xr:uid="{00000000-0005-0000-0000-0000AE6D0000}"/>
    <cellStyle name="Notiz 2 2 3 5 2 3 2" xfId="26500" xr:uid="{00000000-0005-0000-0000-0000AF6D0000}"/>
    <cellStyle name="Notiz 2 2 3 5 2 3 2 2" xfId="40815" xr:uid="{00000000-0005-0000-0000-0000B06D0000}"/>
    <cellStyle name="Notiz 2 2 3 5 2 3 3" xfId="33678" xr:uid="{00000000-0005-0000-0000-0000B16D0000}"/>
    <cellStyle name="Notiz 2 2 3 5 2 4" xfId="20661" xr:uid="{00000000-0005-0000-0000-0000B26D0000}"/>
    <cellStyle name="Notiz 2 2 3 5 2 4 2" xfId="27798" xr:uid="{00000000-0005-0000-0000-0000B36D0000}"/>
    <cellStyle name="Notiz 2 2 3 5 2 4 2 2" xfId="42113" xr:uid="{00000000-0005-0000-0000-0000B46D0000}"/>
    <cellStyle name="Notiz 2 2 3 5 2 4 3" xfId="34976" xr:uid="{00000000-0005-0000-0000-0000B56D0000}"/>
    <cellStyle name="Notiz 2 2 3 5 2 5" xfId="21876" xr:uid="{00000000-0005-0000-0000-0000B66D0000}"/>
    <cellStyle name="Notiz 2 2 3 5 2 5 2" xfId="36191" xr:uid="{00000000-0005-0000-0000-0000B76D0000}"/>
    <cellStyle name="Notiz 2 2 3 5 2 6" xfId="29013" xr:uid="{00000000-0005-0000-0000-0000B86D0000}"/>
    <cellStyle name="Notiz 2 2 3 5 3" xfId="15905" xr:uid="{00000000-0005-0000-0000-0000B96D0000}"/>
    <cellStyle name="Notiz 2 2 3 5 3 2" xfId="23064" xr:uid="{00000000-0005-0000-0000-0000BA6D0000}"/>
    <cellStyle name="Notiz 2 2 3 5 3 2 2" xfId="37379" xr:uid="{00000000-0005-0000-0000-0000BB6D0000}"/>
    <cellStyle name="Notiz 2 2 3 5 3 3" xfId="30220" xr:uid="{00000000-0005-0000-0000-0000BC6D0000}"/>
    <cellStyle name="Notiz 2 2 3 5 4" xfId="18259" xr:uid="{00000000-0005-0000-0000-0000BD6D0000}"/>
    <cellStyle name="Notiz 2 2 3 5 4 2" xfId="25396" xr:uid="{00000000-0005-0000-0000-0000BE6D0000}"/>
    <cellStyle name="Notiz 2 2 3 5 4 2 2" xfId="39711" xr:uid="{00000000-0005-0000-0000-0000BF6D0000}"/>
    <cellStyle name="Notiz 2 2 3 5 4 3" xfId="32574" xr:uid="{00000000-0005-0000-0000-0000C06D0000}"/>
    <cellStyle name="Notiz 2 2 4" xfId="1639" xr:uid="{00000000-0005-0000-0000-0000C16D0000}"/>
    <cellStyle name="Notiz 2 2 4 2" xfId="3682" xr:uid="{00000000-0005-0000-0000-0000C26D0000}"/>
    <cellStyle name="Notiz 2 2 4 2 2" xfId="13935" xr:uid="{00000000-0005-0000-0000-0000C36D0000}"/>
    <cellStyle name="Notiz 2 2 4 2 2 2" xfId="14679" xr:uid="{00000000-0005-0000-0000-0000C46D0000}"/>
    <cellStyle name="Notiz 2 2 4 2 2 2 2" xfId="17042" xr:uid="{00000000-0005-0000-0000-0000C56D0000}"/>
    <cellStyle name="Notiz 2 2 4 2 2 2 2 2" xfId="24201" xr:uid="{00000000-0005-0000-0000-0000C66D0000}"/>
    <cellStyle name="Notiz 2 2 4 2 2 2 2 2 2" xfId="38516" xr:uid="{00000000-0005-0000-0000-0000C76D0000}"/>
    <cellStyle name="Notiz 2 2 4 2 2 2 2 3" xfId="31357" xr:uid="{00000000-0005-0000-0000-0000C86D0000}"/>
    <cellStyle name="Notiz 2 2 4 2 2 2 3" xfId="19396" xr:uid="{00000000-0005-0000-0000-0000C96D0000}"/>
    <cellStyle name="Notiz 2 2 4 2 2 2 3 2" xfId="26533" xr:uid="{00000000-0005-0000-0000-0000CA6D0000}"/>
    <cellStyle name="Notiz 2 2 4 2 2 2 3 2 2" xfId="40848" xr:uid="{00000000-0005-0000-0000-0000CB6D0000}"/>
    <cellStyle name="Notiz 2 2 4 2 2 2 3 3" xfId="33711" xr:uid="{00000000-0005-0000-0000-0000CC6D0000}"/>
    <cellStyle name="Notiz 2 2 4 2 2 2 4" xfId="20694" xr:uid="{00000000-0005-0000-0000-0000CD6D0000}"/>
    <cellStyle name="Notiz 2 2 4 2 2 2 4 2" xfId="27831" xr:uid="{00000000-0005-0000-0000-0000CE6D0000}"/>
    <cellStyle name="Notiz 2 2 4 2 2 2 4 2 2" xfId="42146" xr:uid="{00000000-0005-0000-0000-0000CF6D0000}"/>
    <cellStyle name="Notiz 2 2 4 2 2 2 4 3" xfId="35009" xr:uid="{00000000-0005-0000-0000-0000D06D0000}"/>
    <cellStyle name="Notiz 2 2 4 2 2 2 5" xfId="21909" xr:uid="{00000000-0005-0000-0000-0000D16D0000}"/>
    <cellStyle name="Notiz 2 2 4 2 2 2 5 2" xfId="36224" xr:uid="{00000000-0005-0000-0000-0000D26D0000}"/>
    <cellStyle name="Notiz 2 2 4 2 2 2 6" xfId="29046" xr:uid="{00000000-0005-0000-0000-0000D36D0000}"/>
    <cellStyle name="Notiz 2 2 4 2 2 3" xfId="16304" xr:uid="{00000000-0005-0000-0000-0000D46D0000}"/>
    <cellStyle name="Notiz 2 2 4 2 2 3 2" xfId="23463" xr:uid="{00000000-0005-0000-0000-0000D56D0000}"/>
    <cellStyle name="Notiz 2 2 4 2 2 3 2 2" xfId="37778" xr:uid="{00000000-0005-0000-0000-0000D66D0000}"/>
    <cellStyle name="Notiz 2 2 4 2 2 3 3" xfId="30619" xr:uid="{00000000-0005-0000-0000-0000D76D0000}"/>
    <cellStyle name="Notiz 2 2 4 2 2 4" xfId="18658" xr:uid="{00000000-0005-0000-0000-0000D86D0000}"/>
    <cellStyle name="Notiz 2 2 4 2 2 4 2" xfId="25795" xr:uid="{00000000-0005-0000-0000-0000D96D0000}"/>
    <cellStyle name="Notiz 2 2 4 2 2 4 2 2" xfId="40110" xr:uid="{00000000-0005-0000-0000-0000DA6D0000}"/>
    <cellStyle name="Notiz 2 2 4 2 2 4 3" xfId="32973" xr:uid="{00000000-0005-0000-0000-0000DB6D0000}"/>
    <cellStyle name="Notiz 2 2 4 3" xfId="11630" xr:uid="{00000000-0005-0000-0000-0000DC6D0000}"/>
    <cellStyle name="Notiz 2 2 4 3 2" xfId="13804" xr:uid="{00000000-0005-0000-0000-0000DD6D0000}"/>
    <cellStyle name="Notiz 2 2 4 3 2 2" xfId="14519" xr:uid="{00000000-0005-0000-0000-0000DE6D0000}"/>
    <cellStyle name="Notiz 2 2 4 3 2 2 2" xfId="16888" xr:uid="{00000000-0005-0000-0000-0000DF6D0000}"/>
    <cellStyle name="Notiz 2 2 4 3 2 2 2 2" xfId="24047" xr:uid="{00000000-0005-0000-0000-0000E06D0000}"/>
    <cellStyle name="Notiz 2 2 4 3 2 2 2 2 2" xfId="38362" xr:uid="{00000000-0005-0000-0000-0000E16D0000}"/>
    <cellStyle name="Notiz 2 2 4 3 2 2 2 3" xfId="31203" xr:uid="{00000000-0005-0000-0000-0000E26D0000}"/>
    <cellStyle name="Notiz 2 2 4 3 2 2 3" xfId="19242" xr:uid="{00000000-0005-0000-0000-0000E36D0000}"/>
    <cellStyle name="Notiz 2 2 4 3 2 2 3 2" xfId="26379" xr:uid="{00000000-0005-0000-0000-0000E46D0000}"/>
    <cellStyle name="Notiz 2 2 4 3 2 2 3 2 2" xfId="40694" xr:uid="{00000000-0005-0000-0000-0000E56D0000}"/>
    <cellStyle name="Notiz 2 2 4 3 2 2 3 3" xfId="33557" xr:uid="{00000000-0005-0000-0000-0000E66D0000}"/>
    <cellStyle name="Notiz 2 2 4 3 2 2 4" xfId="20543" xr:uid="{00000000-0005-0000-0000-0000E76D0000}"/>
    <cellStyle name="Notiz 2 2 4 3 2 2 4 2" xfId="27680" xr:uid="{00000000-0005-0000-0000-0000E86D0000}"/>
    <cellStyle name="Notiz 2 2 4 3 2 2 4 2 2" xfId="41995" xr:uid="{00000000-0005-0000-0000-0000E96D0000}"/>
    <cellStyle name="Notiz 2 2 4 3 2 2 4 3" xfId="34858" xr:uid="{00000000-0005-0000-0000-0000EA6D0000}"/>
    <cellStyle name="Notiz 2 2 4 3 2 2 5" xfId="21758" xr:uid="{00000000-0005-0000-0000-0000EB6D0000}"/>
    <cellStyle name="Notiz 2 2 4 3 2 2 5 2" xfId="36073" xr:uid="{00000000-0005-0000-0000-0000EC6D0000}"/>
    <cellStyle name="Notiz 2 2 4 3 2 2 6" xfId="28895" xr:uid="{00000000-0005-0000-0000-0000ED6D0000}"/>
    <cellStyle name="Notiz 2 2 4 3 2 3" xfId="16173" xr:uid="{00000000-0005-0000-0000-0000EE6D0000}"/>
    <cellStyle name="Notiz 2 2 4 3 2 3 2" xfId="23332" xr:uid="{00000000-0005-0000-0000-0000EF6D0000}"/>
    <cellStyle name="Notiz 2 2 4 3 2 3 2 2" xfId="37647" xr:uid="{00000000-0005-0000-0000-0000F06D0000}"/>
    <cellStyle name="Notiz 2 2 4 3 2 3 3" xfId="30488" xr:uid="{00000000-0005-0000-0000-0000F16D0000}"/>
    <cellStyle name="Notiz 2 2 4 3 2 4" xfId="18527" xr:uid="{00000000-0005-0000-0000-0000F26D0000}"/>
    <cellStyle name="Notiz 2 2 4 3 2 4 2" xfId="25664" xr:uid="{00000000-0005-0000-0000-0000F36D0000}"/>
    <cellStyle name="Notiz 2 2 4 3 2 4 2 2" xfId="39979" xr:uid="{00000000-0005-0000-0000-0000F46D0000}"/>
    <cellStyle name="Notiz 2 2 4 3 2 4 3" xfId="32842" xr:uid="{00000000-0005-0000-0000-0000F56D0000}"/>
    <cellStyle name="Notiz 2 2 4 4" xfId="13537" xr:uid="{00000000-0005-0000-0000-0000F66D0000}"/>
    <cellStyle name="Notiz 2 2 4 4 2" xfId="14681" xr:uid="{00000000-0005-0000-0000-0000F76D0000}"/>
    <cellStyle name="Notiz 2 2 4 4 2 2" xfId="17044" xr:uid="{00000000-0005-0000-0000-0000F86D0000}"/>
    <cellStyle name="Notiz 2 2 4 4 2 2 2" xfId="24203" xr:uid="{00000000-0005-0000-0000-0000F96D0000}"/>
    <cellStyle name="Notiz 2 2 4 4 2 2 2 2" xfId="38518" xr:uid="{00000000-0005-0000-0000-0000FA6D0000}"/>
    <cellStyle name="Notiz 2 2 4 4 2 2 3" xfId="31359" xr:uid="{00000000-0005-0000-0000-0000FB6D0000}"/>
    <cellStyle name="Notiz 2 2 4 4 2 3" xfId="19398" xr:uid="{00000000-0005-0000-0000-0000FC6D0000}"/>
    <cellStyle name="Notiz 2 2 4 4 2 3 2" xfId="26535" xr:uid="{00000000-0005-0000-0000-0000FD6D0000}"/>
    <cellStyle name="Notiz 2 2 4 4 2 3 2 2" xfId="40850" xr:uid="{00000000-0005-0000-0000-0000FE6D0000}"/>
    <cellStyle name="Notiz 2 2 4 4 2 3 3" xfId="33713" xr:uid="{00000000-0005-0000-0000-0000FF6D0000}"/>
    <cellStyle name="Notiz 2 2 4 4 2 4" xfId="20696" xr:uid="{00000000-0005-0000-0000-0000006E0000}"/>
    <cellStyle name="Notiz 2 2 4 4 2 4 2" xfId="27833" xr:uid="{00000000-0005-0000-0000-0000016E0000}"/>
    <cellStyle name="Notiz 2 2 4 4 2 4 2 2" xfId="42148" xr:uid="{00000000-0005-0000-0000-0000026E0000}"/>
    <cellStyle name="Notiz 2 2 4 4 2 4 3" xfId="35011" xr:uid="{00000000-0005-0000-0000-0000036E0000}"/>
    <cellStyle name="Notiz 2 2 4 4 2 5" xfId="21911" xr:uid="{00000000-0005-0000-0000-0000046E0000}"/>
    <cellStyle name="Notiz 2 2 4 4 2 5 2" xfId="36226" xr:uid="{00000000-0005-0000-0000-0000056E0000}"/>
    <cellStyle name="Notiz 2 2 4 4 2 6" xfId="29048" xr:uid="{00000000-0005-0000-0000-0000066E0000}"/>
    <cellStyle name="Notiz 2 2 4 4 3" xfId="15906" xr:uid="{00000000-0005-0000-0000-0000076E0000}"/>
    <cellStyle name="Notiz 2 2 4 4 3 2" xfId="23065" xr:uid="{00000000-0005-0000-0000-0000086E0000}"/>
    <cellStyle name="Notiz 2 2 4 4 3 2 2" xfId="37380" xr:uid="{00000000-0005-0000-0000-0000096E0000}"/>
    <cellStyle name="Notiz 2 2 4 4 3 3" xfId="30221" xr:uid="{00000000-0005-0000-0000-00000A6E0000}"/>
    <cellStyle name="Notiz 2 2 4 4 4" xfId="18260" xr:uid="{00000000-0005-0000-0000-00000B6E0000}"/>
    <cellStyle name="Notiz 2 2 4 4 4 2" xfId="25397" xr:uid="{00000000-0005-0000-0000-00000C6E0000}"/>
    <cellStyle name="Notiz 2 2 4 4 4 2 2" xfId="39712" xr:uid="{00000000-0005-0000-0000-00000D6E0000}"/>
    <cellStyle name="Notiz 2 2 4 4 4 3" xfId="32575" xr:uid="{00000000-0005-0000-0000-00000E6E0000}"/>
    <cellStyle name="Notiz 2 2 5" xfId="1640" xr:uid="{00000000-0005-0000-0000-00000F6E0000}"/>
    <cellStyle name="Notiz 2 2 5 2" xfId="3683" xr:uid="{00000000-0005-0000-0000-0000106E0000}"/>
    <cellStyle name="Notiz 2 2 5 2 2" xfId="13936" xr:uid="{00000000-0005-0000-0000-0000116E0000}"/>
    <cellStyle name="Notiz 2 2 5 2 2 2" xfId="14379" xr:uid="{00000000-0005-0000-0000-0000126E0000}"/>
    <cellStyle name="Notiz 2 2 5 2 2 2 2" xfId="16748" xr:uid="{00000000-0005-0000-0000-0000136E0000}"/>
    <cellStyle name="Notiz 2 2 5 2 2 2 2 2" xfId="23907" xr:uid="{00000000-0005-0000-0000-0000146E0000}"/>
    <cellStyle name="Notiz 2 2 5 2 2 2 2 2 2" xfId="38222" xr:uid="{00000000-0005-0000-0000-0000156E0000}"/>
    <cellStyle name="Notiz 2 2 5 2 2 2 2 3" xfId="31063" xr:uid="{00000000-0005-0000-0000-0000166E0000}"/>
    <cellStyle name="Notiz 2 2 5 2 2 2 3" xfId="19102" xr:uid="{00000000-0005-0000-0000-0000176E0000}"/>
    <cellStyle name="Notiz 2 2 5 2 2 2 3 2" xfId="26239" xr:uid="{00000000-0005-0000-0000-0000186E0000}"/>
    <cellStyle name="Notiz 2 2 5 2 2 2 3 2 2" xfId="40554" xr:uid="{00000000-0005-0000-0000-0000196E0000}"/>
    <cellStyle name="Notiz 2 2 5 2 2 2 3 3" xfId="33417" xr:uid="{00000000-0005-0000-0000-00001A6E0000}"/>
    <cellStyle name="Notiz 2 2 5 2 2 2 4" xfId="20435" xr:uid="{00000000-0005-0000-0000-00001B6E0000}"/>
    <cellStyle name="Notiz 2 2 5 2 2 2 4 2" xfId="27572" xr:uid="{00000000-0005-0000-0000-00001C6E0000}"/>
    <cellStyle name="Notiz 2 2 5 2 2 2 4 2 2" xfId="41887" xr:uid="{00000000-0005-0000-0000-00001D6E0000}"/>
    <cellStyle name="Notiz 2 2 5 2 2 2 4 3" xfId="34750" xr:uid="{00000000-0005-0000-0000-00001E6E0000}"/>
    <cellStyle name="Notiz 2 2 5 2 2 2 5" xfId="21650" xr:uid="{00000000-0005-0000-0000-00001F6E0000}"/>
    <cellStyle name="Notiz 2 2 5 2 2 2 5 2" xfId="35965" xr:uid="{00000000-0005-0000-0000-0000206E0000}"/>
    <cellStyle name="Notiz 2 2 5 2 2 2 6" xfId="28787" xr:uid="{00000000-0005-0000-0000-0000216E0000}"/>
    <cellStyle name="Notiz 2 2 5 2 2 3" xfId="16305" xr:uid="{00000000-0005-0000-0000-0000226E0000}"/>
    <cellStyle name="Notiz 2 2 5 2 2 3 2" xfId="23464" xr:uid="{00000000-0005-0000-0000-0000236E0000}"/>
    <cellStyle name="Notiz 2 2 5 2 2 3 2 2" xfId="37779" xr:uid="{00000000-0005-0000-0000-0000246E0000}"/>
    <cellStyle name="Notiz 2 2 5 2 2 3 3" xfId="30620" xr:uid="{00000000-0005-0000-0000-0000256E0000}"/>
    <cellStyle name="Notiz 2 2 5 2 2 4" xfId="18659" xr:uid="{00000000-0005-0000-0000-0000266E0000}"/>
    <cellStyle name="Notiz 2 2 5 2 2 4 2" xfId="25796" xr:uid="{00000000-0005-0000-0000-0000276E0000}"/>
    <cellStyle name="Notiz 2 2 5 2 2 4 2 2" xfId="40111" xr:uid="{00000000-0005-0000-0000-0000286E0000}"/>
    <cellStyle name="Notiz 2 2 5 2 2 4 3" xfId="32974" xr:uid="{00000000-0005-0000-0000-0000296E0000}"/>
    <cellStyle name="Notiz 2 2 5 3" xfId="11631" xr:uid="{00000000-0005-0000-0000-00002A6E0000}"/>
    <cellStyle name="Notiz 2 2 5 3 2" xfId="13805" xr:uid="{00000000-0005-0000-0000-00002B6E0000}"/>
    <cellStyle name="Notiz 2 2 5 3 2 2" xfId="12630" xr:uid="{00000000-0005-0000-0000-00002C6E0000}"/>
    <cellStyle name="Notiz 2 2 5 3 2 2 2" xfId="14999" xr:uid="{00000000-0005-0000-0000-00002D6E0000}"/>
    <cellStyle name="Notiz 2 2 5 3 2 2 2 2" xfId="22158" xr:uid="{00000000-0005-0000-0000-00002E6E0000}"/>
    <cellStyle name="Notiz 2 2 5 3 2 2 2 2 2" xfId="36473" xr:uid="{00000000-0005-0000-0000-00002F6E0000}"/>
    <cellStyle name="Notiz 2 2 5 3 2 2 2 3" xfId="29314" xr:uid="{00000000-0005-0000-0000-0000306E0000}"/>
    <cellStyle name="Notiz 2 2 5 3 2 2 3" xfId="17353" xr:uid="{00000000-0005-0000-0000-0000316E0000}"/>
    <cellStyle name="Notiz 2 2 5 3 2 2 3 2" xfId="24490" xr:uid="{00000000-0005-0000-0000-0000326E0000}"/>
    <cellStyle name="Notiz 2 2 5 3 2 2 3 2 2" xfId="38805" xr:uid="{00000000-0005-0000-0000-0000336E0000}"/>
    <cellStyle name="Notiz 2 2 5 3 2 2 3 3" xfId="31668" xr:uid="{00000000-0005-0000-0000-0000346E0000}"/>
    <cellStyle name="Notiz 2 2 5 3 2 2 4" xfId="19767" xr:uid="{00000000-0005-0000-0000-0000356E0000}"/>
    <cellStyle name="Notiz 2 2 5 3 2 2 4 2" xfId="26904" xr:uid="{00000000-0005-0000-0000-0000366E0000}"/>
    <cellStyle name="Notiz 2 2 5 3 2 2 4 2 2" xfId="41219" xr:uid="{00000000-0005-0000-0000-0000376E0000}"/>
    <cellStyle name="Notiz 2 2 5 3 2 2 4 3" xfId="34082" xr:uid="{00000000-0005-0000-0000-0000386E0000}"/>
    <cellStyle name="Notiz 2 2 5 3 2 2 5" xfId="20982" xr:uid="{00000000-0005-0000-0000-0000396E0000}"/>
    <cellStyle name="Notiz 2 2 5 3 2 2 5 2" xfId="35297" xr:uid="{00000000-0005-0000-0000-00003A6E0000}"/>
    <cellStyle name="Notiz 2 2 5 3 2 2 6" xfId="28119" xr:uid="{00000000-0005-0000-0000-00003B6E0000}"/>
    <cellStyle name="Notiz 2 2 5 3 2 3" xfId="16174" xr:uid="{00000000-0005-0000-0000-00003C6E0000}"/>
    <cellStyle name="Notiz 2 2 5 3 2 3 2" xfId="23333" xr:uid="{00000000-0005-0000-0000-00003D6E0000}"/>
    <cellStyle name="Notiz 2 2 5 3 2 3 2 2" xfId="37648" xr:uid="{00000000-0005-0000-0000-00003E6E0000}"/>
    <cellStyle name="Notiz 2 2 5 3 2 3 3" xfId="30489" xr:uid="{00000000-0005-0000-0000-00003F6E0000}"/>
    <cellStyle name="Notiz 2 2 5 3 2 4" xfId="18528" xr:uid="{00000000-0005-0000-0000-0000406E0000}"/>
    <cellStyle name="Notiz 2 2 5 3 2 4 2" xfId="25665" xr:uid="{00000000-0005-0000-0000-0000416E0000}"/>
    <cellStyle name="Notiz 2 2 5 3 2 4 2 2" xfId="39980" xr:uid="{00000000-0005-0000-0000-0000426E0000}"/>
    <cellStyle name="Notiz 2 2 5 3 2 4 3" xfId="32843" xr:uid="{00000000-0005-0000-0000-0000436E0000}"/>
    <cellStyle name="Notiz 2 2 5 4" xfId="13538" xr:uid="{00000000-0005-0000-0000-0000446E0000}"/>
    <cellStyle name="Notiz 2 2 5 4 2" xfId="14373" xr:uid="{00000000-0005-0000-0000-0000456E0000}"/>
    <cellStyle name="Notiz 2 2 5 4 2 2" xfId="16742" xr:uid="{00000000-0005-0000-0000-0000466E0000}"/>
    <cellStyle name="Notiz 2 2 5 4 2 2 2" xfId="23901" xr:uid="{00000000-0005-0000-0000-0000476E0000}"/>
    <cellStyle name="Notiz 2 2 5 4 2 2 2 2" xfId="38216" xr:uid="{00000000-0005-0000-0000-0000486E0000}"/>
    <cellStyle name="Notiz 2 2 5 4 2 2 3" xfId="31057" xr:uid="{00000000-0005-0000-0000-0000496E0000}"/>
    <cellStyle name="Notiz 2 2 5 4 2 3" xfId="19096" xr:uid="{00000000-0005-0000-0000-00004A6E0000}"/>
    <cellStyle name="Notiz 2 2 5 4 2 3 2" xfId="26233" xr:uid="{00000000-0005-0000-0000-00004B6E0000}"/>
    <cellStyle name="Notiz 2 2 5 4 2 3 2 2" xfId="40548" xr:uid="{00000000-0005-0000-0000-00004C6E0000}"/>
    <cellStyle name="Notiz 2 2 5 4 2 3 3" xfId="33411" xr:uid="{00000000-0005-0000-0000-00004D6E0000}"/>
    <cellStyle name="Notiz 2 2 5 4 2 4" xfId="20429" xr:uid="{00000000-0005-0000-0000-00004E6E0000}"/>
    <cellStyle name="Notiz 2 2 5 4 2 4 2" xfId="27566" xr:uid="{00000000-0005-0000-0000-00004F6E0000}"/>
    <cellStyle name="Notiz 2 2 5 4 2 4 2 2" xfId="41881" xr:uid="{00000000-0005-0000-0000-0000506E0000}"/>
    <cellStyle name="Notiz 2 2 5 4 2 4 3" xfId="34744" xr:uid="{00000000-0005-0000-0000-0000516E0000}"/>
    <cellStyle name="Notiz 2 2 5 4 2 5" xfId="21644" xr:uid="{00000000-0005-0000-0000-0000526E0000}"/>
    <cellStyle name="Notiz 2 2 5 4 2 5 2" xfId="35959" xr:uid="{00000000-0005-0000-0000-0000536E0000}"/>
    <cellStyle name="Notiz 2 2 5 4 2 6" xfId="28781" xr:uid="{00000000-0005-0000-0000-0000546E0000}"/>
    <cellStyle name="Notiz 2 2 5 4 3" xfId="15907" xr:uid="{00000000-0005-0000-0000-0000556E0000}"/>
    <cellStyle name="Notiz 2 2 5 4 3 2" xfId="23066" xr:uid="{00000000-0005-0000-0000-0000566E0000}"/>
    <cellStyle name="Notiz 2 2 5 4 3 2 2" xfId="37381" xr:uid="{00000000-0005-0000-0000-0000576E0000}"/>
    <cellStyle name="Notiz 2 2 5 4 3 3" xfId="30222" xr:uid="{00000000-0005-0000-0000-0000586E0000}"/>
    <cellStyle name="Notiz 2 2 5 4 4" xfId="18261" xr:uid="{00000000-0005-0000-0000-0000596E0000}"/>
    <cellStyle name="Notiz 2 2 5 4 4 2" xfId="25398" xr:uid="{00000000-0005-0000-0000-00005A6E0000}"/>
    <cellStyle name="Notiz 2 2 5 4 4 2 2" xfId="39713" xr:uid="{00000000-0005-0000-0000-00005B6E0000}"/>
    <cellStyle name="Notiz 2 2 5 4 4 3" xfId="32576" xr:uid="{00000000-0005-0000-0000-00005C6E0000}"/>
    <cellStyle name="Notiz 2 2 6" xfId="1641" xr:uid="{00000000-0005-0000-0000-00005D6E0000}"/>
    <cellStyle name="Notiz 2 2 6 2" xfId="3684" xr:uid="{00000000-0005-0000-0000-00005E6E0000}"/>
    <cellStyle name="Notiz 2 2 6 2 2" xfId="13937" xr:uid="{00000000-0005-0000-0000-00005F6E0000}"/>
    <cellStyle name="Notiz 2 2 6 2 2 2" xfId="13683" xr:uid="{00000000-0005-0000-0000-0000606E0000}"/>
    <cellStyle name="Notiz 2 2 6 2 2 2 2" xfId="16052" xr:uid="{00000000-0005-0000-0000-0000616E0000}"/>
    <cellStyle name="Notiz 2 2 6 2 2 2 2 2" xfId="23211" xr:uid="{00000000-0005-0000-0000-0000626E0000}"/>
    <cellStyle name="Notiz 2 2 6 2 2 2 2 2 2" xfId="37526" xr:uid="{00000000-0005-0000-0000-0000636E0000}"/>
    <cellStyle name="Notiz 2 2 6 2 2 2 2 3" xfId="30367" xr:uid="{00000000-0005-0000-0000-0000646E0000}"/>
    <cellStyle name="Notiz 2 2 6 2 2 2 3" xfId="18406" xr:uid="{00000000-0005-0000-0000-0000656E0000}"/>
    <cellStyle name="Notiz 2 2 6 2 2 2 3 2" xfId="25543" xr:uid="{00000000-0005-0000-0000-0000666E0000}"/>
    <cellStyle name="Notiz 2 2 6 2 2 2 3 2 2" xfId="39858" xr:uid="{00000000-0005-0000-0000-0000676E0000}"/>
    <cellStyle name="Notiz 2 2 6 2 2 2 3 3" xfId="32721" xr:uid="{00000000-0005-0000-0000-0000686E0000}"/>
    <cellStyle name="Notiz 2 2 6 2 2 2 4" xfId="19932" xr:uid="{00000000-0005-0000-0000-0000696E0000}"/>
    <cellStyle name="Notiz 2 2 6 2 2 2 4 2" xfId="27069" xr:uid="{00000000-0005-0000-0000-00006A6E0000}"/>
    <cellStyle name="Notiz 2 2 6 2 2 2 4 2 2" xfId="41384" xr:uid="{00000000-0005-0000-0000-00006B6E0000}"/>
    <cellStyle name="Notiz 2 2 6 2 2 2 4 3" xfId="34247" xr:uid="{00000000-0005-0000-0000-00006C6E0000}"/>
    <cellStyle name="Notiz 2 2 6 2 2 2 5" xfId="21147" xr:uid="{00000000-0005-0000-0000-00006D6E0000}"/>
    <cellStyle name="Notiz 2 2 6 2 2 2 5 2" xfId="35462" xr:uid="{00000000-0005-0000-0000-00006E6E0000}"/>
    <cellStyle name="Notiz 2 2 6 2 2 2 6" xfId="28284" xr:uid="{00000000-0005-0000-0000-00006F6E0000}"/>
    <cellStyle name="Notiz 2 2 6 2 2 3" xfId="16306" xr:uid="{00000000-0005-0000-0000-0000706E0000}"/>
    <cellStyle name="Notiz 2 2 6 2 2 3 2" xfId="23465" xr:uid="{00000000-0005-0000-0000-0000716E0000}"/>
    <cellStyle name="Notiz 2 2 6 2 2 3 2 2" xfId="37780" xr:uid="{00000000-0005-0000-0000-0000726E0000}"/>
    <cellStyle name="Notiz 2 2 6 2 2 3 3" xfId="30621" xr:uid="{00000000-0005-0000-0000-0000736E0000}"/>
    <cellStyle name="Notiz 2 2 6 2 2 4" xfId="18660" xr:uid="{00000000-0005-0000-0000-0000746E0000}"/>
    <cellStyle name="Notiz 2 2 6 2 2 4 2" xfId="25797" xr:uid="{00000000-0005-0000-0000-0000756E0000}"/>
    <cellStyle name="Notiz 2 2 6 2 2 4 2 2" xfId="40112" xr:uid="{00000000-0005-0000-0000-0000766E0000}"/>
    <cellStyle name="Notiz 2 2 6 2 2 4 3" xfId="32975" xr:uid="{00000000-0005-0000-0000-0000776E0000}"/>
    <cellStyle name="Notiz 2 2 6 3" xfId="11632" xr:uid="{00000000-0005-0000-0000-0000786E0000}"/>
    <cellStyle name="Notiz 2 2 6 3 2" xfId="13806" xr:uid="{00000000-0005-0000-0000-0000796E0000}"/>
    <cellStyle name="Notiz 2 2 6 3 2 2" xfId="14575" xr:uid="{00000000-0005-0000-0000-00007A6E0000}"/>
    <cellStyle name="Notiz 2 2 6 3 2 2 2" xfId="16938" xr:uid="{00000000-0005-0000-0000-00007B6E0000}"/>
    <cellStyle name="Notiz 2 2 6 3 2 2 2 2" xfId="24097" xr:uid="{00000000-0005-0000-0000-00007C6E0000}"/>
    <cellStyle name="Notiz 2 2 6 3 2 2 2 2 2" xfId="38412" xr:uid="{00000000-0005-0000-0000-00007D6E0000}"/>
    <cellStyle name="Notiz 2 2 6 3 2 2 2 3" xfId="31253" xr:uid="{00000000-0005-0000-0000-00007E6E0000}"/>
    <cellStyle name="Notiz 2 2 6 3 2 2 3" xfId="19292" xr:uid="{00000000-0005-0000-0000-00007F6E0000}"/>
    <cellStyle name="Notiz 2 2 6 3 2 2 3 2" xfId="26429" xr:uid="{00000000-0005-0000-0000-0000806E0000}"/>
    <cellStyle name="Notiz 2 2 6 3 2 2 3 2 2" xfId="40744" xr:uid="{00000000-0005-0000-0000-0000816E0000}"/>
    <cellStyle name="Notiz 2 2 6 3 2 2 3 3" xfId="33607" xr:uid="{00000000-0005-0000-0000-0000826E0000}"/>
    <cellStyle name="Notiz 2 2 6 3 2 2 4" xfId="20590" xr:uid="{00000000-0005-0000-0000-0000836E0000}"/>
    <cellStyle name="Notiz 2 2 6 3 2 2 4 2" xfId="27727" xr:uid="{00000000-0005-0000-0000-0000846E0000}"/>
    <cellStyle name="Notiz 2 2 6 3 2 2 4 2 2" xfId="42042" xr:uid="{00000000-0005-0000-0000-0000856E0000}"/>
    <cellStyle name="Notiz 2 2 6 3 2 2 4 3" xfId="34905" xr:uid="{00000000-0005-0000-0000-0000866E0000}"/>
    <cellStyle name="Notiz 2 2 6 3 2 2 5" xfId="21805" xr:uid="{00000000-0005-0000-0000-0000876E0000}"/>
    <cellStyle name="Notiz 2 2 6 3 2 2 5 2" xfId="36120" xr:uid="{00000000-0005-0000-0000-0000886E0000}"/>
    <cellStyle name="Notiz 2 2 6 3 2 2 6" xfId="28942" xr:uid="{00000000-0005-0000-0000-0000896E0000}"/>
    <cellStyle name="Notiz 2 2 6 3 2 3" xfId="16175" xr:uid="{00000000-0005-0000-0000-00008A6E0000}"/>
    <cellStyle name="Notiz 2 2 6 3 2 3 2" xfId="23334" xr:uid="{00000000-0005-0000-0000-00008B6E0000}"/>
    <cellStyle name="Notiz 2 2 6 3 2 3 2 2" xfId="37649" xr:uid="{00000000-0005-0000-0000-00008C6E0000}"/>
    <cellStyle name="Notiz 2 2 6 3 2 3 3" xfId="30490" xr:uid="{00000000-0005-0000-0000-00008D6E0000}"/>
    <cellStyle name="Notiz 2 2 6 3 2 4" xfId="18529" xr:uid="{00000000-0005-0000-0000-00008E6E0000}"/>
    <cellStyle name="Notiz 2 2 6 3 2 4 2" xfId="25666" xr:uid="{00000000-0005-0000-0000-00008F6E0000}"/>
    <cellStyle name="Notiz 2 2 6 3 2 4 2 2" xfId="39981" xr:uid="{00000000-0005-0000-0000-0000906E0000}"/>
    <cellStyle name="Notiz 2 2 6 3 2 4 3" xfId="32844" xr:uid="{00000000-0005-0000-0000-0000916E0000}"/>
    <cellStyle name="Notiz 2 2 6 4" xfId="13539" xr:uid="{00000000-0005-0000-0000-0000926E0000}"/>
    <cellStyle name="Notiz 2 2 6 4 2" xfId="14325" xr:uid="{00000000-0005-0000-0000-0000936E0000}"/>
    <cellStyle name="Notiz 2 2 6 4 2 2" xfId="16694" xr:uid="{00000000-0005-0000-0000-0000946E0000}"/>
    <cellStyle name="Notiz 2 2 6 4 2 2 2" xfId="23853" xr:uid="{00000000-0005-0000-0000-0000956E0000}"/>
    <cellStyle name="Notiz 2 2 6 4 2 2 2 2" xfId="38168" xr:uid="{00000000-0005-0000-0000-0000966E0000}"/>
    <cellStyle name="Notiz 2 2 6 4 2 2 3" xfId="31009" xr:uid="{00000000-0005-0000-0000-0000976E0000}"/>
    <cellStyle name="Notiz 2 2 6 4 2 3" xfId="19048" xr:uid="{00000000-0005-0000-0000-0000986E0000}"/>
    <cellStyle name="Notiz 2 2 6 4 2 3 2" xfId="26185" xr:uid="{00000000-0005-0000-0000-0000996E0000}"/>
    <cellStyle name="Notiz 2 2 6 4 2 3 2 2" xfId="40500" xr:uid="{00000000-0005-0000-0000-00009A6E0000}"/>
    <cellStyle name="Notiz 2 2 6 4 2 3 3" xfId="33363" xr:uid="{00000000-0005-0000-0000-00009B6E0000}"/>
    <cellStyle name="Notiz 2 2 6 4 2 4" xfId="20381" xr:uid="{00000000-0005-0000-0000-00009C6E0000}"/>
    <cellStyle name="Notiz 2 2 6 4 2 4 2" xfId="27518" xr:uid="{00000000-0005-0000-0000-00009D6E0000}"/>
    <cellStyle name="Notiz 2 2 6 4 2 4 2 2" xfId="41833" xr:uid="{00000000-0005-0000-0000-00009E6E0000}"/>
    <cellStyle name="Notiz 2 2 6 4 2 4 3" xfId="34696" xr:uid="{00000000-0005-0000-0000-00009F6E0000}"/>
    <cellStyle name="Notiz 2 2 6 4 2 5" xfId="21596" xr:uid="{00000000-0005-0000-0000-0000A06E0000}"/>
    <cellStyle name="Notiz 2 2 6 4 2 5 2" xfId="35911" xr:uid="{00000000-0005-0000-0000-0000A16E0000}"/>
    <cellStyle name="Notiz 2 2 6 4 2 6" xfId="28733" xr:uid="{00000000-0005-0000-0000-0000A26E0000}"/>
    <cellStyle name="Notiz 2 2 6 4 3" xfId="15908" xr:uid="{00000000-0005-0000-0000-0000A36E0000}"/>
    <cellStyle name="Notiz 2 2 6 4 3 2" xfId="23067" xr:uid="{00000000-0005-0000-0000-0000A46E0000}"/>
    <cellStyle name="Notiz 2 2 6 4 3 2 2" xfId="37382" xr:uid="{00000000-0005-0000-0000-0000A56E0000}"/>
    <cellStyle name="Notiz 2 2 6 4 3 3" xfId="30223" xr:uid="{00000000-0005-0000-0000-0000A66E0000}"/>
    <cellStyle name="Notiz 2 2 6 4 4" xfId="18262" xr:uid="{00000000-0005-0000-0000-0000A76E0000}"/>
    <cellStyle name="Notiz 2 2 6 4 4 2" xfId="25399" xr:uid="{00000000-0005-0000-0000-0000A86E0000}"/>
    <cellStyle name="Notiz 2 2 6 4 4 2 2" xfId="39714" xr:uid="{00000000-0005-0000-0000-0000A96E0000}"/>
    <cellStyle name="Notiz 2 2 6 4 4 3" xfId="32577" xr:uid="{00000000-0005-0000-0000-0000AA6E0000}"/>
    <cellStyle name="Notiz 2 2 7" xfId="1642" xr:uid="{00000000-0005-0000-0000-0000AB6E0000}"/>
    <cellStyle name="Notiz 2 2 7 2" xfId="3685" xr:uid="{00000000-0005-0000-0000-0000AC6E0000}"/>
    <cellStyle name="Notiz 2 2 7 2 2" xfId="13938" xr:uid="{00000000-0005-0000-0000-0000AD6E0000}"/>
    <cellStyle name="Notiz 2 2 7 2 2 2" xfId="14441" xr:uid="{00000000-0005-0000-0000-0000AE6E0000}"/>
    <cellStyle name="Notiz 2 2 7 2 2 2 2" xfId="16810" xr:uid="{00000000-0005-0000-0000-0000AF6E0000}"/>
    <cellStyle name="Notiz 2 2 7 2 2 2 2 2" xfId="23969" xr:uid="{00000000-0005-0000-0000-0000B06E0000}"/>
    <cellStyle name="Notiz 2 2 7 2 2 2 2 2 2" xfId="38284" xr:uid="{00000000-0005-0000-0000-0000B16E0000}"/>
    <cellStyle name="Notiz 2 2 7 2 2 2 2 3" xfId="31125" xr:uid="{00000000-0005-0000-0000-0000B26E0000}"/>
    <cellStyle name="Notiz 2 2 7 2 2 2 3" xfId="19164" xr:uid="{00000000-0005-0000-0000-0000B36E0000}"/>
    <cellStyle name="Notiz 2 2 7 2 2 2 3 2" xfId="26301" xr:uid="{00000000-0005-0000-0000-0000B46E0000}"/>
    <cellStyle name="Notiz 2 2 7 2 2 2 3 2 2" xfId="40616" xr:uid="{00000000-0005-0000-0000-0000B56E0000}"/>
    <cellStyle name="Notiz 2 2 7 2 2 2 3 3" xfId="33479" xr:uid="{00000000-0005-0000-0000-0000B66E0000}"/>
    <cellStyle name="Notiz 2 2 7 2 2 2 4" xfId="20484" xr:uid="{00000000-0005-0000-0000-0000B76E0000}"/>
    <cellStyle name="Notiz 2 2 7 2 2 2 4 2" xfId="27621" xr:uid="{00000000-0005-0000-0000-0000B86E0000}"/>
    <cellStyle name="Notiz 2 2 7 2 2 2 4 2 2" xfId="41936" xr:uid="{00000000-0005-0000-0000-0000B96E0000}"/>
    <cellStyle name="Notiz 2 2 7 2 2 2 4 3" xfId="34799" xr:uid="{00000000-0005-0000-0000-0000BA6E0000}"/>
    <cellStyle name="Notiz 2 2 7 2 2 2 5" xfId="21699" xr:uid="{00000000-0005-0000-0000-0000BB6E0000}"/>
    <cellStyle name="Notiz 2 2 7 2 2 2 5 2" xfId="36014" xr:uid="{00000000-0005-0000-0000-0000BC6E0000}"/>
    <cellStyle name="Notiz 2 2 7 2 2 2 6" xfId="28836" xr:uid="{00000000-0005-0000-0000-0000BD6E0000}"/>
    <cellStyle name="Notiz 2 2 7 2 2 3" xfId="16307" xr:uid="{00000000-0005-0000-0000-0000BE6E0000}"/>
    <cellStyle name="Notiz 2 2 7 2 2 3 2" xfId="23466" xr:uid="{00000000-0005-0000-0000-0000BF6E0000}"/>
    <cellStyle name="Notiz 2 2 7 2 2 3 2 2" xfId="37781" xr:uid="{00000000-0005-0000-0000-0000C06E0000}"/>
    <cellStyle name="Notiz 2 2 7 2 2 3 3" xfId="30622" xr:uid="{00000000-0005-0000-0000-0000C16E0000}"/>
    <cellStyle name="Notiz 2 2 7 2 2 4" xfId="18661" xr:uid="{00000000-0005-0000-0000-0000C26E0000}"/>
    <cellStyle name="Notiz 2 2 7 2 2 4 2" xfId="25798" xr:uid="{00000000-0005-0000-0000-0000C36E0000}"/>
    <cellStyle name="Notiz 2 2 7 2 2 4 2 2" xfId="40113" xr:uid="{00000000-0005-0000-0000-0000C46E0000}"/>
    <cellStyle name="Notiz 2 2 7 2 2 4 3" xfId="32976" xr:uid="{00000000-0005-0000-0000-0000C56E0000}"/>
    <cellStyle name="Notiz 2 2 7 3" xfId="11633" xr:uid="{00000000-0005-0000-0000-0000C66E0000}"/>
    <cellStyle name="Notiz 2 2 7 3 2" xfId="13807" xr:uid="{00000000-0005-0000-0000-0000C76E0000}"/>
    <cellStyle name="Notiz 2 2 7 3 2 2" xfId="14349" xr:uid="{00000000-0005-0000-0000-0000C86E0000}"/>
    <cellStyle name="Notiz 2 2 7 3 2 2 2" xfId="16718" xr:uid="{00000000-0005-0000-0000-0000C96E0000}"/>
    <cellStyle name="Notiz 2 2 7 3 2 2 2 2" xfId="23877" xr:uid="{00000000-0005-0000-0000-0000CA6E0000}"/>
    <cellStyle name="Notiz 2 2 7 3 2 2 2 2 2" xfId="38192" xr:uid="{00000000-0005-0000-0000-0000CB6E0000}"/>
    <cellStyle name="Notiz 2 2 7 3 2 2 2 3" xfId="31033" xr:uid="{00000000-0005-0000-0000-0000CC6E0000}"/>
    <cellStyle name="Notiz 2 2 7 3 2 2 3" xfId="19072" xr:uid="{00000000-0005-0000-0000-0000CD6E0000}"/>
    <cellStyle name="Notiz 2 2 7 3 2 2 3 2" xfId="26209" xr:uid="{00000000-0005-0000-0000-0000CE6E0000}"/>
    <cellStyle name="Notiz 2 2 7 3 2 2 3 2 2" xfId="40524" xr:uid="{00000000-0005-0000-0000-0000CF6E0000}"/>
    <cellStyle name="Notiz 2 2 7 3 2 2 3 3" xfId="33387" xr:uid="{00000000-0005-0000-0000-0000D06E0000}"/>
    <cellStyle name="Notiz 2 2 7 3 2 2 4" xfId="20405" xr:uid="{00000000-0005-0000-0000-0000D16E0000}"/>
    <cellStyle name="Notiz 2 2 7 3 2 2 4 2" xfId="27542" xr:uid="{00000000-0005-0000-0000-0000D26E0000}"/>
    <cellStyle name="Notiz 2 2 7 3 2 2 4 2 2" xfId="41857" xr:uid="{00000000-0005-0000-0000-0000D36E0000}"/>
    <cellStyle name="Notiz 2 2 7 3 2 2 4 3" xfId="34720" xr:uid="{00000000-0005-0000-0000-0000D46E0000}"/>
    <cellStyle name="Notiz 2 2 7 3 2 2 5" xfId="21620" xr:uid="{00000000-0005-0000-0000-0000D56E0000}"/>
    <cellStyle name="Notiz 2 2 7 3 2 2 5 2" xfId="35935" xr:uid="{00000000-0005-0000-0000-0000D66E0000}"/>
    <cellStyle name="Notiz 2 2 7 3 2 2 6" xfId="28757" xr:uid="{00000000-0005-0000-0000-0000D76E0000}"/>
    <cellStyle name="Notiz 2 2 7 3 2 3" xfId="16176" xr:uid="{00000000-0005-0000-0000-0000D86E0000}"/>
    <cellStyle name="Notiz 2 2 7 3 2 3 2" xfId="23335" xr:uid="{00000000-0005-0000-0000-0000D96E0000}"/>
    <cellStyle name="Notiz 2 2 7 3 2 3 2 2" xfId="37650" xr:uid="{00000000-0005-0000-0000-0000DA6E0000}"/>
    <cellStyle name="Notiz 2 2 7 3 2 3 3" xfId="30491" xr:uid="{00000000-0005-0000-0000-0000DB6E0000}"/>
    <cellStyle name="Notiz 2 2 7 3 2 4" xfId="18530" xr:uid="{00000000-0005-0000-0000-0000DC6E0000}"/>
    <cellStyle name="Notiz 2 2 7 3 2 4 2" xfId="25667" xr:uid="{00000000-0005-0000-0000-0000DD6E0000}"/>
    <cellStyle name="Notiz 2 2 7 3 2 4 2 2" xfId="39982" xr:uid="{00000000-0005-0000-0000-0000DE6E0000}"/>
    <cellStyle name="Notiz 2 2 7 3 2 4 3" xfId="32845" xr:uid="{00000000-0005-0000-0000-0000DF6E0000}"/>
    <cellStyle name="Notiz 2 2 7 4" xfId="13540" xr:uid="{00000000-0005-0000-0000-0000E06E0000}"/>
    <cellStyle name="Notiz 2 2 7 4 2" xfId="13746" xr:uid="{00000000-0005-0000-0000-0000E16E0000}"/>
    <cellStyle name="Notiz 2 2 7 4 2 2" xfId="16115" xr:uid="{00000000-0005-0000-0000-0000E26E0000}"/>
    <cellStyle name="Notiz 2 2 7 4 2 2 2" xfId="23274" xr:uid="{00000000-0005-0000-0000-0000E36E0000}"/>
    <cellStyle name="Notiz 2 2 7 4 2 2 2 2" xfId="37589" xr:uid="{00000000-0005-0000-0000-0000E46E0000}"/>
    <cellStyle name="Notiz 2 2 7 4 2 2 3" xfId="30430" xr:uid="{00000000-0005-0000-0000-0000E56E0000}"/>
    <cellStyle name="Notiz 2 2 7 4 2 3" xfId="18469" xr:uid="{00000000-0005-0000-0000-0000E66E0000}"/>
    <cellStyle name="Notiz 2 2 7 4 2 3 2" xfId="25606" xr:uid="{00000000-0005-0000-0000-0000E76E0000}"/>
    <cellStyle name="Notiz 2 2 7 4 2 3 2 2" xfId="39921" xr:uid="{00000000-0005-0000-0000-0000E86E0000}"/>
    <cellStyle name="Notiz 2 2 7 4 2 3 3" xfId="32784" xr:uid="{00000000-0005-0000-0000-0000E96E0000}"/>
    <cellStyle name="Notiz 2 2 7 4 2 4" xfId="19994" xr:uid="{00000000-0005-0000-0000-0000EA6E0000}"/>
    <cellStyle name="Notiz 2 2 7 4 2 4 2" xfId="27131" xr:uid="{00000000-0005-0000-0000-0000EB6E0000}"/>
    <cellStyle name="Notiz 2 2 7 4 2 4 2 2" xfId="41446" xr:uid="{00000000-0005-0000-0000-0000EC6E0000}"/>
    <cellStyle name="Notiz 2 2 7 4 2 4 3" xfId="34309" xr:uid="{00000000-0005-0000-0000-0000ED6E0000}"/>
    <cellStyle name="Notiz 2 2 7 4 2 5" xfId="21209" xr:uid="{00000000-0005-0000-0000-0000EE6E0000}"/>
    <cellStyle name="Notiz 2 2 7 4 2 5 2" xfId="35524" xr:uid="{00000000-0005-0000-0000-0000EF6E0000}"/>
    <cellStyle name="Notiz 2 2 7 4 2 6" xfId="28346" xr:uid="{00000000-0005-0000-0000-0000F06E0000}"/>
    <cellStyle name="Notiz 2 2 7 4 3" xfId="15909" xr:uid="{00000000-0005-0000-0000-0000F16E0000}"/>
    <cellStyle name="Notiz 2 2 7 4 3 2" xfId="23068" xr:uid="{00000000-0005-0000-0000-0000F26E0000}"/>
    <cellStyle name="Notiz 2 2 7 4 3 2 2" xfId="37383" xr:uid="{00000000-0005-0000-0000-0000F36E0000}"/>
    <cellStyle name="Notiz 2 2 7 4 3 3" xfId="30224" xr:uid="{00000000-0005-0000-0000-0000F46E0000}"/>
    <cellStyle name="Notiz 2 2 7 4 4" xfId="18263" xr:uid="{00000000-0005-0000-0000-0000F56E0000}"/>
    <cellStyle name="Notiz 2 2 7 4 4 2" xfId="25400" xr:uid="{00000000-0005-0000-0000-0000F66E0000}"/>
    <cellStyle name="Notiz 2 2 7 4 4 2 2" xfId="39715" xr:uid="{00000000-0005-0000-0000-0000F76E0000}"/>
    <cellStyle name="Notiz 2 2 7 4 4 3" xfId="32578" xr:uid="{00000000-0005-0000-0000-0000F86E0000}"/>
    <cellStyle name="Notiz 2 2 8" xfId="3686" xr:uid="{00000000-0005-0000-0000-0000F96E0000}"/>
    <cellStyle name="Notiz 2 2 9" xfId="3687" xr:uid="{00000000-0005-0000-0000-0000FA6E0000}"/>
    <cellStyle name="Notiz 2 3" xfId="1643" xr:uid="{00000000-0005-0000-0000-0000FB6E0000}"/>
    <cellStyle name="Notiz 2 3 10" xfId="42445" xr:uid="{00000000-0005-0000-0000-0000FC6E0000}"/>
    <cellStyle name="Notiz 2 3 2" xfId="1644" xr:uid="{00000000-0005-0000-0000-0000FD6E0000}"/>
    <cellStyle name="Notiz 2 3 2 2" xfId="1645" xr:uid="{00000000-0005-0000-0000-0000FE6E0000}"/>
    <cellStyle name="Notiz 2 3 2 2 2" xfId="13543" xr:uid="{00000000-0005-0000-0000-0000FF6E0000}"/>
    <cellStyle name="Notiz 2 3 2 2 2 2" xfId="14624" xr:uid="{00000000-0005-0000-0000-0000006F0000}"/>
    <cellStyle name="Notiz 2 3 2 2 2 2 2" xfId="16987" xr:uid="{00000000-0005-0000-0000-0000016F0000}"/>
    <cellStyle name="Notiz 2 3 2 2 2 2 2 2" xfId="24146" xr:uid="{00000000-0005-0000-0000-0000026F0000}"/>
    <cellStyle name="Notiz 2 3 2 2 2 2 2 2 2" xfId="38461" xr:uid="{00000000-0005-0000-0000-0000036F0000}"/>
    <cellStyle name="Notiz 2 3 2 2 2 2 2 3" xfId="31302" xr:uid="{00000000-0005-0000-0000-0000046F0000}"/>
    <cellStyle name="Notiz 2 3 2 2 2 2 3" xfId="19341" xr:uid="{00000000-0005-0000-0000-0000056F0000}"/>
    <cellStyle name="Notiz 2 3 2 2 2 2 3 2" xfId="26478" xr:uid="{00000000-0005-0000-0000-0000066F0000}"/>
    <cellStyle name="Notiz 2 3 2 2 2 2 3 2 2" xfId="40793" xr:uid="{00000000-0005-0000-0000-0000076F0000}"/>
    <cellStyle name="Notiz 2 3 2 2 2 2 3 3" xfId="33656" xr:uid="{00000000-0005-0000-0000-0000086F0000}"/>
    <cellStyle name="Notiz 2 3 2 2 2 2 4" xfId="20639" xr:uid="{00000000-0005-0000-0000-0000096F0000}"/>
    <cellStyle name="Notiz 2 3 2 2 2 2 4 2" xfId="27776" xr:uid="{00000000-0005-0000-0000-00000A6F0000}"/>
    <cellStyle name="Notiz 2 3 2 2 2 2 4 2 2" xfId="42091" xr:uid="{00000000-0005-0000-0000-00000B6F0000}"/>
    <cellStyle name="Notiz 2 3 2 2 2 2 4 3" xfId="34954" xr:uid="{00000000-0005-0000-0000-00000C6F0000}"/>
    <cellStyle name="Notiz 2 3 2 2 2 2 5" xfId="21854" xr:uid="{00000000-0005-0000-0000-00000D6F0000}"/>
    <cellStyle name="Notiz 2 3 2 2 2 2 5 2" xfId="36169" xr:uid="{00000000-0005-0000-0000-00000E6F0000}"/>
    <cellStyle name="Notiz 2 3 2 2 2 2 6" xfId="28991" xr:uid="{00000000-0005-0000-0000-00000F6F0000}"/>
    <cellStyle name="Notiz 2 3 2 2 2 3" xfId="15912" xr:uid="{00000000-0005-0000-0000-0000106F0000}"/>
    <cellStyle name="Notiz 2 3 2 2 2 3 2" xfId="23071" xr:uid="{00000000-0005-0000-0000-0000116F0000}"/>
    <cellStyle name="Notiz 2 3 2 2 2 3 2 2" xfId="37386" xr:uid="{00000000-0005-0000-0000-0000126F0000}"/>
    <cellStyle name="Notiz 2 3 2 2 2 3 3" xfId="30227" xr:uid="{00000000-0005-0000-0000-0000136F0000}"/>
    <cellStyle name="Notiz 2 3 2 2 2 4" xfId="18266" xr:uid="{00000000-0005-0000-0000-0000146F0000}"/>
    <cellStyle name="Notiz 2 3 2 2 2 4 2" xfId="25403" xr:uid="{00000000-0005-0000-0000-0000156F0000}"/>
    <cellStyle name="Notiz 2 3 2 2 2 4 2 2" xfId="39718" xr:uid="{00000000-0005-0000-0000-0000166F0000}"/>
    <cellStyle name="Notiz 2 3 2 2 2 4 3" xfId="32581" xr:uid="{00000000-0005-0000-0000-0000176F0000}"/>
    <cellStyle name="Notiz 2 3 2 3" xfId="1646" xr:uid="{00000000-0005-0000-0000-0000186F0000}"/>
    <cellStyle name="Notiz 2 3 2 3 2" xfId="13544" xr:uid="{00000000-0005-0000-0000-0000196F0000}"/>
    <cellStyle name="Notiz 2 3 2 3 2 2" xfId="14252" xr:uid="{00000000-0005-0000-0000-00001A6F0000}"/>
    <cellStyle name="Notiz 2 3 2 3 2 2 2" xfId="16621" xr:uid="{00000000-0005-0000-0000-00001B6F0000}"/>
    <cellStyle name="Notiz 2 3 2 3 2 2 2 2" xfId="23780" xr:uid="{00000000-0005-0000-0000-00001C6F0000}"/>
    <cellStyle name="Notiz 2 3 2 3 2 2 2 2 2" xfId="38095" xr:uid="{00000000-0005-0000-0000-00001D6F0000}"/>
    <cellStyle name="Notiz 2 3 2 3 2 2 2 3" xfId="30936" xr:uid="{00000000-0005-0000-0000-00001E6F0000}"/>
    <cellStyle name="Notiz 2 3 2 3 2 2 3" xfId="18975" xr:uid="{00000000-0005-0000-0000-00001F6F0000}"/>
    <cellStyle name="Notiz 2 3 2 3 2 2 3 2" xfId="26112" xr:uid="{00000000-0005-0000-0000-0000206F0000}"/>
    <cellStyle name="Notiz 2 3 2 3 2 2 3 2 2" xfId="40427" xr:uid="{00000000-0005-0000-0000-0000216F0000}"/>
    <cellStyle name="Notiz 2 3 2 3 2 2 3 3" xfId="33290" xr:uid="{00000000-0005-0000-0000-0000226F0000}"/>
    <cellStyle name="Notiz 2 3 2 3 2 2 4" xfId="20308" xr:uid="{00000000-0005-0000-0000-0000236F0000}"/>
    <cellStyle name="Notiz 2 3 2 3 2 2 4 2" xfId="27445" xr:uid="{00000000-0005-0000-0000-0000246F0000}"/>
    <cellStyle name="Notiz 2 3 2 3 2 2 4 2 2" xfId="41760" xr:uid="{00000000-0005-0000-0000-0000256F0000}"/>
    <cellStyle name="Notiz 2 3 2 3 2 2 4 3" xfId="34623" xr:uid="{00000000-0005-0000-0000-0000266F0000}"/>
    <cellStyle name="Notiz 2 3 2 3 2 2 5" xfId="21523" xr:uid="{00000000-0005-0000-0000-0000276F0000}"/>
    <cellStyle name="Notiz 2 3 2 3 2 2 5 2" xfId="35838" xr:uid="{00000000-0005-0000-0000-0000286F0000}"/>
    <cellStyle name="Notiz 2 3 2 3 2 2 6" xfId="28660" xr:uid="{00000000-0005-0000-0000-0000296F0000}"/>
    <cellStyle name="Notiz 2 3 2 3 2 3" xfId="15913" xr:uid="{00000000-0005-0000-0000-00002A6F0000}"/>
    <cellStyle name="Notiz 2 3 2 3 2 3 2" xfId="23072" xr:uid="{00000000-0005-0000-0000-00002B6F0000}"/>
    <cellStyle name="Notiz 2 3 2 3 2 3 2 2" xfId="37387" xr:uid="{00000000-0005-0000-0000-00002C6F0000}"/>
    <cellStyle name="Notiz 2 3 2 3 2 3 3" xfId="30228" xr:uid="{00000000-0005-0000-0000-00002D6F0000}"/>
    <cellStyle name="Notiz 2 3 2 3 2 4" xfId="18267" xr:uid="{00000000-0005-0000-0000-00002E6F0000}"/>
    <cellStyle name="Notiz 2 3 2 3 2 4 2" xfId="25404" xr:uid="{00000000-0005-0000-0000-00002F6F0000}"/>
    <cellStyle name="Notiz 2 3 2 3 2 4 2 2" xfId="39719" xr:uid="{00000000-0005-0000-0000-0000306F0000}"/>
    <cellStyle name="Notiz 2 3 2 3 2 4 3" xfId="32582" xr:uid="{00000000-0005-0000-0000-0000316F0000}"/>
    <cellStyle name="Notiz 2 3 2 4" xfId="1647" xr:uid="{00000000-0005-0000-0000-0000326F0000}"/>
    <cellStyle name="Notiz 2 3 2 4 2" xfId="13545" xr:uid="{00000000-0005-0000-0000-0000336F0000}"/>
    <cellStyle name="Notiz 2 3 2 4 2 2" xfId="14097" xr:uid="{00000000-0005-0000-0000-0000346F0000}"/>
    <cellStyle name="Notiz 2 3 2 4 2 2 2" xfId="16466" xr:uid="{00000000-0005-0000-0000-0000356F0000}"/>
    <cellStyle name="Notiz 2 3 2 4 2 2 2 2" xfId="23625" xr:uid="{00000000-0005-0000-0000-0000366F0000}"/>
    <cellStyle name="Notiz 2 3 2 4 2 2 2 2 2" xfId="37940" xr:uid="{00000000-0005-0000-0000-0000376F0000}"/>
    <cellStyle name="Notiz 2 3 2 4 2 2 2 3" xfId="30781" xr:uid="{00000000-0005-0000-0000-0000386F0000}"/>
    <cellStyle name="Notiz 2 3 2 4 2 2 3" xfId="18820" xr:uid="{00000000-0005-0000-0000-0000396F0000}"/>
    <cellStyle name="Notiz 2 3 2 4 2 2 3 2" xfId="25957" xr:uid="{00000000-0005-0000-0000-00003A6F0000}"/>
    <cellStyle name="Notiz 2 3 2 4 2 2 3 2 2" xfId="40272" xr:uid="{00000000-0005-0000-0000-00003B6F0000}"/>
    <cellStyle name="Notiz 2 3 2 4 2 2 3 3" xfId="33135" xr:uid="{00000000-0005-0000-0000-00003C6F0000}"/>
    <cellStyle name="Notiz 2 3 2 4 2 2 4" xfId="20157" xr:uid="{00000000-0005-0000-0000-00003D6F0000}"/>
    <cellStyle name="Notiz 2 3 2 4 2 2 4 2" xfId="27294" xr:uid="{00000000-0005-0000-0000-00003E6F0000}"/>
    <cellStyle name="Notiz 2 3 2 4 2 2 4 2 2" xfId="41609" xr:uid="{00000000-0005-0000-0000-00003F6F0000}"/>
    <cellStyle name="Notiz 2 3 2 4 2 2 4 3" xfId="34472" xr:uid="{00000000-0005-0000-0000-0000406F0000}"/>
    <cellStyle name="Notiz 2 3 2 4 2 2 5" xfId="21372" xr:uid="{00000000-0005-0000-0000-0000416F0000}"/>
    <cellStyle name="Notiz 2 3 2 4 2 2 5 2" xfId="35687" xr:uid="{00000000-0005-0000-0000-0000426F0000}"/>
    <cellStyle name="Notiz 2 3 2 4 2 2 6" xfId="28509" xr:uid="{00000000-0005-0000-0000-0000436F0000}"/>
    <cellStyle name="Notiz 2 3 2 4 2 3" xfId="15914" xr:uid="{00000000-0005-0000-0000-0000446F0000}"/>
    <cellStyle name="Notiz 2 3 2 4 2 3 2" xfId="23073" xr:uid="{00000000-0005-0000-0000-0000456F0000}"/>
    <cellStyle name="Notiz 2 3 2 4 2 3 2 2" xfId="37388" xr:uid="{00000000-0005-0000-0000-0000466F0000}"/>
    <cellStyle name="Notiz 2 3 2 4 2 3 3" xfId="30229" xr:uid="{00000000-0005-0000-0000-0000476F0000}"/>
    <cellStyle name="Notiz 2 3 2 4 2 4" xfId="18268" xr:uid="{00000000-0005-0000-0000-0000486F0000}"/>
    <cellStyle name="Notiz 2 3 2 4 2 4 2" xfId="25405" xr:uid="{00000000-0005-0000-0000-0000496F0000}"/>
    <cellStyle name="Notiz 2 3 2 4 2 4 2 2" xfId="39720" xr:uid="{00000000-0005-0000-0000-00004A6F0000}"/>
    <cellStyle name="Notiz 2 3 2 4 2 4 3" xfId="32583" xr:uid="{00000000-0005-0000-0000-00004B6F0000}"/>
    <cellStyle name="Notiz 2 3 2 5" xfId="1648" xr:uid="{00000000-0005-0000-0000-00004C6F0000}"/>
    <cellStyle name="Notiz 2 3 2 5 2" xfId="13546" xr:uid="{00000000-0005-0000-0000-00004D6F0000}"/>
    <cellStyle name="Notiz 2 3 2 5 2 2" xfId="14374" xr:uid="{00000000-0005-0000-0000-00004E6F0000}"/>
    <cellStyle name="Notiz 2 3 2 5 2 2 2" xfId="16743" xr:uid="{00000000-0005-0000-0000-00004F6F0000}"/>
    <cellStyle name="Notiz 2 3 2 5 2 2 2 2" xfId="23902" xr:uid="{00000000-0005-0000-0000-0000506F0000}"/>
    <cellStyle name="Notiz 2 3 2 5 2 2 2 2 2" xfId="38217" xr:uid="{00000000-0005-0000-0000-0000516F0000}"/>
    <cellStyle name="Notiz 2 3 2 5 2 2 2 3" xfId="31058" xr:uid="{00000000-0005-0000-0000-0000526F0000}"/>
    <cellStyle name="Notiz 2 3 2 5 2 2 3" xfId="19097" xr:uid="{00000000-0005-0000-0000-0000536F0000}"/>
    <cellStyle name="Notiz 2 3 2 5 2 2 3 2" xfId="26234" xr:uid="{00000000-0005-0000-0000-0000546F0000}"/>
    <cellStyle name="Notiz 2 3 2 5 2 2 3 2 2" xfId="40549" xr:uid="{00000000-0005-0000-0000-0000556F0000}"/>
    <cellStyle name="Notiz 2 3 2 5 2 2 3 3" xfId="33412" xr:uid="{00000000-0005-0000-0000-0000566F0000}"/>
    <cellStyle name="Notiz 2 3 2 5 2 2 4" xfId="20430" xr:uid="{00000000-0005-0000-0000-0000576F0000}"/>
    <cellStyle name="Notiz 2 3 2 5 2 2 4 2" xfId="27567" xr:uid="{00000000-0005-0000-0000-0000586F0000}"/>
    <cellStyle name="Notiz 2 3 2 5 2 2 4 2 2" xfId="41882" xr:uid="{00000000-0005-0000-0000-0000596F0000}"/>
    <cellStyle name="Notiz 2 3 2 5 2 2 4 3" xfId="34745" xr:uid="{00000000-0005-0000-0000-00005A6F0000}"/>
    <cellStyle name="Notiz 2 3 2 5 2 2 5" xfId="21645" xr:uid="{00000000-0005-0000-0000-00005B6F0000}"/>
    <cellStyle name="Notiz 2 3 2 5 2 2 5 2" xfId="35960" xr:uid="{00000000-0005-0000-0000-00005C6F0000}"/>
    <cellStyle name="Notiz 2 3 2 5 2 2 6" xfId="28782" xr:uid="{00000000-0005-0000-0000-00005D6F0000}"/>
    <cellStyle name="Notiz 2 3 2 5 2 3" xfId="15915" xr:uid="{00000000-0005-0000-0000-00005E6F0000}"/>
    <cellStyle name="Notiz 2 3 2 5 2 3 2" xfId="23074" xr:uid="{00000000-0005-0000-0000-00005F6F0000}"/>
    <cellStyle name="Notiz 2 3 2 5 2 3 2 2" xfId="37389" xr:uid="{00000000-0005-0000-0000-0000606F0000}"/>
    <cellStyle name="Notiz 2 3 2 5 2 3 3" xfId="30230" xr:uid="{00000000-0005-0000-0000-0000616F0000}"/>
    <cellStyle name="Notiz 2 3 2 5 2 4" xfId="18269" xr:uid="{00000000-0005-0000-0000-0000626F0000}"/>
    <cellStyle name="Notiz 2 3 2 5 2 4 2" xfId="25406" xr:uid="{00000000-0005-0000-0000-0000636F0000}"/>
    <cellStyle name="Notiz 2 3 2 5 2 4 2 2" xfId="39721" xr:uid="{00000000-0005-0000-0000-0000646F0000}"/>
    <cellStyle name="Notiz 2 3 2 5 2 4 3" xfId="32584" xr:uid="{00000000-0005-0000-0000-0000656F0000}"/>
    <cellStyle name="Notiz 2 3 2 6" xfId="8081" xr:uid="{00000000-0005-0000-0000-0000666F0000}"/>
    <cellStyle name="Notiz 2 3 2 6 2" xfId="14076" xr:uid="{00000000-0005-0000-0000-0000676F0000}"/>
    <cellStyle name="Notiz 2 3 2 6 2 2" xfId="14946" xr:uid="{00000000-0005-0000-0000-0000686F0000}"/>
    <cellStyle name="Notiz 2 3 2 6 2 2 2" xfId="17303" xr:uid="{00000000-0005-0000-0000-0000696F0000}"/>
    <cellStyle name="Notiz 2 3 2 6 2 2 2 2" xfId="24440" xr:uid="{00000000-0005-0000-0000-00006A6F0000}"/>
    <cellStyle name="Notiz 2 3 2 6 2 2 2 2 2" xfId="38755" xr:uid="{00000000-0005-0000-0000-00006B6F0000}"/>
    <cellStyle name="Notiz 2 3 2 6 2 2 2 3" xfId="31618" xr:uid="{00000000-0005-0000-0000-00006C6F0000}"/>
    <cellStyle name="Notiz 2 3 2 6 2 2 3" xfId="19657" xr:uid="{00000000-0005-0000-0000-00006D6F0000}"/>
    <cellStyle name="Notiz 2 3 2 6 2 2 3 2" xfId="26794" xr:uid="{00000000-0005-0000-0000-00006E6F0000}"/>
    <cellStyle name="Notiz 2 3 2 6 2 2 3 2 2" xfId="41109" xr:uid="{00000000-0005-0000-0000-00006F6F0000}"/>
    <cellStyle name="Notiz 2 3 2 6 2 2 3 3" xfId="33972" xr:uid="{00000000-0005-0000-0000-0000706F0000}"/>
    <cellStyle name="Notiz 2 3 2 6 2 2 4" xfId="20933" xr:uid="{00000000-0005-0000-0000-0000716F0000}"/>
    <cellStyle name="Notiz 2 3 2 6 2 2 4 2" xfId="28070" xr:uid="{00000000-0005-0000-0000-0000726F0000}"/>
    <cellStyle name="Notiz 2 3 2 6 2 2 4 2 2" xfId="42385" xr:uid="{00000000-0005-0000-0000-0000736F0000}"/>
    <cellStyle name="Notiz 2 3 2 6 2 2 4 3" xfId="35248" xr:uid="{00000000-0005-0000-0000-0000746F0000}"/>
    <cellStyle name="Notiz 2 3 2 6 2 2 5" xfId="22109" xr:uid="{00000000-0005-0000-0000-0000756F0000}"/>
    <cellStyle name="Notiz 2 3 2 6 2 2 5 2" xfId="36424" xr:uid="{00000000-0005-0000-0000-0000766F0000}"/>
    <cellStyle name="Notiz 2 3 2 6 2 2 6" xfId="29265" xr:uid="{00000000-0005-0000-0000-0000776F0000}"/>
    <cellStyle name="Notiz 2 3 2 6 2 3" xfId="16445" xr:uid="{00000000-0005-0000-0000-0000786F0000}"/>
    <cellStyle name="Notiz 2 3 2 6 2 3 2" xfId="23604" xr:uid="{00000000-0005-0000-0000-0000796F0000}"/>
    <cellStyle name="Notiz 2 3 2 6 2 3 2 2" xfId="37919" xr:uid="{00000000-0005-0000-0000-00007A6F0000}"/>
    <cellStyle name="Notiz 2 3 2 6 2 3 3" xfId="30760" xr:uid="{00000000-0005-0000-0000-00007B6F0000}"/>
    <cellStyle name="Notiz 2 3 2 6 2 4" xfId="18799" xr:uid="{00000000-0005-0000-0000-00007C6F0000}"/>
    <cellStyle name="Notiz 2 3 2 6 2 4 2" xfId="25936" xr:uid="{00000000-0005-0000-0000-00007D6F0000}"/>
    <cellStyle name="Notiz 2 3 2 6 2 4 2 2" xfId="40251" xr:uid="{00000000-0005-0000-0000-00007E6F0000}"/>
    <cellStyle name="Notiz 2 3 2 6 2 4 3" xfId="33114" xr:uid="{00000000-0005-0000-0000-00007F6F0000}"/>
    <cellStyle name="Notiz 2 3 2 7" xfId="11079" xr:uid="{00000000-0005-0000-0000-0000806F0000}"/>
    <cellStyle name="Notiz 2 3 2 7 2" xfId="14454" xr:uid="{00000000-0005-0000-0000-0000816F0000}"/>
    <cellStyle name="Notiz 2 3 2 7 2 2" xfId="14979" xr:uid="{00000000-0005-0000-0000-0000826F0000}"/>
    <cellStyle name="Notiz 2 3 2 7 2 2 2" xfId="17336" xr:uid="{00000000-0005-0000-0000-0000836F0000}"/>
    <cellStyle name="Notiz 2 3 2 7 2 2 2 2" xfId="24473" xr:uid="{00000000-0005-0000-0000-0000846F0000}"/>
    <cellStyle name="Notiz 2 3 2 7 2 2 2 2 2" xfId="38788" xr:uid="{00000000-0005-0000-0000-0000856F0000}"/>
    <cellStyle name="Notiz 2 3 2 7 2 2 2 3" xfId="31651" xr:uid="{00000000-0005-0000-0000-0000866F0000}"/>
    <cellStyle name="Notiz 2 3 2 7 2 2 3" xfId="19690" xr:uid="{00000000-0005-0000-0000-0000876F0000}"/>
    <cellStyle name="Notiz 2 3 2 7 2 2 3 2" xfId="26827" xr:uid="{00000000-0005-0000-0000-0000886F0000}"/>
    <cellStyle name="Notiz 2 3 2 7 2 2 3 2 2" xfId="41142" xr:uid="{00000000-0005-0000-0000-0000896F0000}"/>
    <cellStyle name="Notiz 2 3 2 7 2 2 3 3" xfId="34005" xr:uid="{00000000-0005-0000-0000-00008A6F0000}"/>
    <cellStyle name="Notiz 2 3 2 7 2 2 4" xfId="20966" xr:uid="{00000000-0005-0000-0000-00008B6F0000}"/>
    <cellStyle name="Notiz 2 3 2 7 2 2 4 2" xfId="28103" xr:uid="{00000000-0005-0000-0000-00008C6F0000}"/>
    <cellStyle name="Notiz 2 3 2 7 2 2 4 2 2" xfId="42418" xr:uid="{00000000-0005-0000-0000-00008D6F0000}"/>
    <cellStyle name="Notiz 2 3 2 7 2 2 4 3" xfId="35281" xr:uid="{00000000-0005-0000-0000-00008E6F0000}"/>
    <cellStyle name="Notiz 2 3 2 7 2 2 5" xfId="22142" xr:uid="{00000000-0005-0000-0000-00008F6F0000}"/>
    <cellStyle name="Notiz 2 3 2 7 2 2 5 2" xfId="36457" xr:uid="{00000000-0005-0000-0000-0000906F0000}"/>
    <cellStyle name="Notiz 2 3 2 7 2 2 6" xfId="29298" xr:uid="{00000000-0005-0000-0000-0000916F0000}"/>
    <cellStyle name="Notiz 2 3 2 7 2 3" xfId="16823" xr:uid="{00000000-0005-0000-0000-0000926F0000}"/>
    <cellStyle name="Notiz 2 3 2 7 2 3 2" xfId="23982" xr:uid="{00000000-0005-0000-0000-0000936F0000}"/>
    <cellStyle name="Notiz 2 3 2 7 2 3 2 2" xfId="38297" xr:uid="{00000000-0005-0000-0000-0000946F0000}"/>
    <cellStyle name="Notiz 2 3 2 7 2 3 3" xfId="31138" xr:uid="{00000000-0005-0000-0000-0000956F0000}"/>
    <cellStyle name="Notiz 2 3 2 7 2 4" xfId="19177" xr:uid="{00000000-0005-0000-0000-0000966F0000}"/>
    <cellStyle name="Notiz 2 3 2 7 2 4 2" xfId="26314" xr:uid="{00000000-0005-0000-0000-0000976F0000}"/>
    <cellStyle name="Notiz 2 3 2 7 2 4 2 2" xfId="40629" xr:uid="{00000000-0005-0000-0000-0000986F0000}"/>
    <cellStyle name="Notiz 2 3 2 7 2 4 3" xfId="33492" xr:uid="{00000000-0005-0000-0000-0000996F0000}"/>
    <cellStyle name="Notiz 2 3 2 8" xfId="13542" xr:uid="{00000000-0005-0000-0000-00009A6F0000}"/>
    <cellStyle name="Notiz 2 3 2 8 2" xfId="13879" xr:uid="{00000000-0005-0000-0000-00009B6F0000}"/>
    <cellStyle name="Notiz 2 3 2 8 2 2" xfId="16248" xr:uid="{00000000-0005-0000-0000-00009C6F0000}"/>
    <cellStyle name="Notiz 2 3 2 8 2 2 2" xfId="23407" xr:uid="{00000000-0005-0000-0000-00009D6F0000}"/>
    <cellStyle name="Notiz 2 3 2 8 2 2 2 2" xfId="37722" xr:uid="{00000000-0005-0000-0000-00009E6F0000}"/>
    <cellStyle name="Notiz 2 3 2 8 2 2 3" xfId="30563" xr:uid="{00000000-0005-0000-0000-00009F6F0000}"/>
    <cellStyle name="Notiz 2 3 2 8 2 3" xfId="18602" xr:uid="{00000000-0005-0000-0000-0000A06F0000}"/>
    <cellStyle name="Notiz 2 3 2 8 2 3 2" xfId="25739" xr:uid="{00000000-0005-0000-0000-0000A16F0000}"/>
    <cellStyle name="Notiz 2 3 2 8 2 3 2 2" xfId="40054" xr:uid="{00000000-0005-0000-0000-0000A26F0000}"/>
    <cellStyle name="Notiz 2 3 2 8 2 3 3" xfId="32917" xr:uid="{00000000-0005-0000-0000-0000A36F0000}"/>
    <cellStyle name="Notiz 2 3 2 8 2 4" xfId="20049" xr:uid="{00000000-0005-0000-0000-0000A46F0000}"/>
    <cellStyle name="Notiz 2 3 2 8 2 4 2" xfId="27186" xr:uid="{00000000-0005-0000-0000-0000A56F0000}"/>
    <cellStyle name="Notiz 2 3 2 8 2 4 2 2" xfId="41501" xr:uid="{00000000-0005-0000-0000-0000A66F0000}"/>
    <cellStyle name="Notiz 2 3 2 8 2 4 3" xfId="34364" xr:uid="{00000000-0005-0000-0000-0000A76F0000}"/>
    <cellStyle name="Notiz 2 3 2 8 2 5" xfId="21264" xr:uid="{00000000-0005-0000-0000-0000A86F0000}"/>
    <cellStyle name="Notiz 2 3 2 8 2 5 2" xfId="35579" xr:uid="{00000000-0005-0000-0000-0000A96F0000}"/>
    <cellStyle name="Notiz 2 3 2 8 2 6" xfId="28401" xr:uid="{00000000-0005-0000-0000-0000AA6F0000}"/>
    <cellStyle name="Notiz 2 3 2 8 3" xfId="15911" xr:uid="{00000000-0005-0000-0000-0000AB6F0000}"/>
    <cellStyle name="Notiz 2 3 2 8 3 2" xfId="23070" xr:uid="{00000000-0005-0000-0000-0000AC6F0000}"/>
    <cellStyle name="Notiz 2 3 2 8 3 2 2" xfId="37385" xr:uid="{00000000-0005-0000-0000-0000AD6F0000}"/>
    <cellStyle name="Notiz 2 3 2 8 3 3" xfId="30226" xr:uid="{00000000-0005-0000-0000-0000AE6F0000}"/>
    <cellStyle name="Notiz 2 3 2 8 4" xfId="18265" xr:uid="{00000000-0005-0000-0000-0000AF6F0000}"/>
    <cellStyle name="Notiz 2 3 2 8 4 2" xfId="25402" xr:uid="{00000000-0005-0000-0000-0000B06F0000}"/>
    <cellStyle name="Notiz 2 3 2 8 4 2 2" xfId="39717" xr:uid="{00000000-0005-0000-0000-0000B16F0000}"/>
    <cellStyle name="Notiz 2 3 2 8 4 3" xfId="32580" xr:uid="{00000000-0005-0000-0000-0000B26F0000}"/>
    <cellStyle name="Notiz 2 3 3" xfId="1649" xr:uid="{00000000-0005-0000-0000-0000B36F0000}"/>
    <cellStyle name="Notiz 2 3 3 2" xfId="13547" xr:uid="{00000000-0005-0000-0000-0000B46F0000}"/>
    <cellStyle name="Notiz 2 3 3 2 2" xfId="13745" xr:uid="{00000000-0005-0000-0000-0000B56F0000}"/>
    <cellStyle name="Notiz 2 3 3 2 2 2" xfId="16114" xr:uid="{00000000-0005-0000-0000-0000B66F0000}"/>
    <cellStyle name="Notiz 2 3 3 2 2 2 2" xfId="23273" xr:uid="{00000000-0005-0000-0000-0000B76F0000}"/>
    <cellStyle name="Notiz 2 3 3 2 2 2 2 2" xfId="37588" xr:uid="{00000000-0005-0000-0000-0000B86F0000}"/>
    <cellStyle name="Notiz 2 3 3 2 2 2 3" xfId="30429" xr:uid="{00000000-0005-0000-0000-0000B96F0000}"/>
    <cellStyle name="Notiz 2 3 3 2 2 3" xfId="18468" xr:uid="{00000000-0005-0000-0000-0000BA6F0000}"/>
    <cellStyle name="Notiz 2 3 3 2 2 3 2" xfId="25605" xr:uid="{00000000-0005-0000-0000-0000BB6F0000}"/>
    <cellStyle name="Notiz 2 3 3 2 2 3 2 2" xfId="39920" xr:uid="{00000000-0005-0000-0000-0000BC6F0000}"/>
    <cellStyle name="Notiz 2 3 3 2 2 3 3" xfId="32783" xr:uid="{00000000-0005-0000-0000-0000BD6F0000}"/>
    <cellStyle name="Notiz 2 3 3 2 2 4" xfId="19993" xr:uid="{00000000-0005-0000-0000-0000BE6F0000}"/>
    <cellStyle name="Notiz 2 3 3 2 2 4 2" xfId="27130" xr:uid="{00000000-0005-0000-0000-0000BF6F0000}"/>
    <cellStyle name="Notiz 2 3 3 2 2 4 2 2" xfId="41445" xr:uid="{00000000-0005-0000-0000-0000C06F0000}"/>
    <cellStyle name="Notiz 2 3 3 2 2 4 3" xfId="34308" xr:uid="{00000000-0005-0000-0000-0000C16F0000}"/>
    <cellStyle name="Notiz 2 3 3 2 2 5" xfId="21208" xr:uid="{00000000-0005-0000-0000-0000C26F0000}"/>
    <cellStyle name="Notiz 2 3 3 2 2 5 2" xfId="35523" xr:uid="{00000000-0005-0000-0000-0000C36F0000}"/>
    <cellStyle name="Notiz 2 3 3 2 2 6" xfId="28345" xr:uid="{00000000-0005-0000-0000-0000C46F0000}"/>
    <cellStyle name="Notiz 2 3 3 2 3" xfId="15916" xr:uid="{00000000-0005-0000-0000-0000C56F0000}"/>
    <cellStyle name="Notiz 2 3 3 2 3 2" xfId="23075" xr:uid="{00000000-0005-0000-0000-0000C66F0000}"/>
    <cellStyle name="Notiz 2 3 3 2 3 2 2" xfId="37390" xr:uid="{00000000-0005-0000-0000-0000C76F0000}"/>
    <cellStyle name="Notiz 2 3 3 2 3 3" xfId="30231" xr:uid="{00000000-0005-0000-0000-0000C86F0000}"/>
    <cellStyle name="Notiz 2 3 3 2 4" xfId="18270" xr:uid="{00000000-0005-0000-0000-0000C96F0000}"/>
    <cellStyle name="Notiz 2 3 3 2 4 2" xfId="25407" xr:uid="{00000000-0005-0000-0000-0000CA6F0000}"/>
    <cellStyle name="Notiz 2 3 3 2 4 2 2" xfId="39722" xr:uid="{00000000-0005-0000-0000-0000CB6F0000}"/>
    <cellStyle name="Notiz 2 3 3 2 4 3" xfId="32585" xr:uid="{00000000-0005-0000-0000-0000CC6F0000}"/>
    <cellStyle name="Notiz 2 3 4" xfId="1650" xr:uid="{00000000-0005-0000-0000-0000CD6F0000}"/>
    <cellStyle name="Notiz 2 3 4 2" xfId="13548" xr:uid="{00000000-0005-0000-0000-0000CE6F0000}"/>
    <cellStyle name="Notiz 2 3 4 2 2" xfId="14180" xr:uid="{00000000-0005-0000-0000-0000CF6F0000}"/>
    <cellStyle name="Notiz 2 3 4 2 2 2" xfId="16549" xr:uid="{00000000-0005-0000-0000-0000D06F0000}"/>
    <cellStyle name="Notiz 2 3 4 2 2 2 2" xfId="23708" xr:uid="{00000000-0005-0000-0000-0000D16F0000}"/>
    <cellStyle name="Notiz 2 3 4 2 2 2 2 2" xfId="38023" xr:uid="{00000000-0005-0000-0000-0000D26F0000}"/>
    <cellStyle name="Notiz 2 3 4 2 2 2 3" xfId="30864" xr:uid="{00000000-0005-0000-0000-0000D36F0000}"/>
    <cellStyle name="Notiz 2 3 4 2 2 3" xfId="18903" xr:uid="{00000000-0005-0000-0000-0000D46F0000}"/>
    <cellStyle name="Notiz 2 3 4 2 2 3 2" xfId="26040" xr:uid="{00000000-0005-0000-0000-0000D56F0000}"/>
    <cellStyle name="Notiz 2 3 4 2 2 3 2 2" xfId="40355" xr:uid="{00000000-0005-0000-0000-0000D66F0000}"/>
    <cellStyle name="Notiz 2 3 4 2 2 3 3" xfId="33218" xr:uid="{00000000-0005-0000-0000-0000D76F0000}"/>
    <cellStyle name="Notiz 2 3 4 2 2 4" xfId="20237" xr:uid="{00000000-0005-0000-0000-0000D86F0000}"/>
    <cellStyle name="Notiz 2 3 4 2 2 4 2" xfId="27374" xr:uid="{00000000-0005-0000-0000-0000D96F0000}"/>
    <cellStyle name="Notiz 2 3 4 2 2 4 2 2" xfId="41689" xr:uid="{00000000-0005-0000-0000-0000DA6F0000}"/>
    <cellStyle name="Notiz 2 3 4 2 2 4 3" xfId="34552" xr:uid="{00000000-0005-0000-0000-0000DB6F0000}"/>
    <cellStyle name="Notiz 2 3 4 2 2 5" xfId="21452" xr:uid="{00000000-0005-0000-0000-0000DC6F0000}"/>
    <cellStyle name="Notiz 2 3 4 2 2 5 2" xfId="35767" xr:uid="{00000000-0005-0000-0000-0000DD6F0000}"/>
    <cellStyle name="Notiz 2 3 4 2 2 6" xfId="28589" xr:uid="{00000000-0005-0000-0000-0000DE6F0000}"/>
    <cellStyle name="Notiz 2 3 4 2 3" xfId="15917" xr:uid="{00000000-0005-0000-0000-0000DF6F0000}"/>
    <cellStyle name="Notiz 2 3 4 2 3 2" xfId="23076" xr:uid="{00000000-0005-0000-0000-0000E06F0000}"/>
    <cellStyle name="Notiz 2 3 4 2 3 2 2" xfId="37391" xr:uid="{00000000-0005-0000-0000-0000E16F0000}"/>
    <cellStyle name="Notiz 2 3 4 2 3 3" xfId="30232" xr:uid="{00000000-0005-0000-0000-0000E26F0000}"/>
    <cellStyle name="Notiz 2 3 4 2 4" xfId="18271" xr:uid="{00000000-0005-0000-0000-0000E36F0000}"/>
    <cellStyle name="Notiz 2 3 4 2 4 2" xfId="25408" xr:uid="{00000000-0005-0000-0000-0000E46F0000}"/>
    <cellStyle name="Notiz 2 3 4 2 4 2 2" xfId="39723" xr:uid="{00000000-0005-0000-0000-0000E56F0000}"/>
    <cellStyle name="Notiz 2 3 4 2 4 3" xfId="32586" xr:uid="{00000000-0005-0000-0000-0000E66F0000}"/>
    <cellStyle name="Notiz 2 3 5" xfId="1651" xr:uid="{00000000-0005-0000-0000-0000E76F0000}"/>
    <cellStyle name="Notiz 2 3 5 2" xfId="13549" xr:uid="{00000000-0005-0000-0000-0000E86F0000}"/>
    <cellStyle name="Notiz 2 3 5 2 2" xfId="13732" xr:uid="{00000000-0005-0000-0000-0000E96F0000}"/>
    <cellStyle name="Notiz 2 3 5 2 2 2" xfId="16101" xr:uid="{00000000-0005-0000-0000-0000EA6F0000}"/>
    <cellStyle name="Notiz 2 3 5 2 2 2 2" xfId="23260" xr:uid="{00000000-0005-0000-0000-0000EB6F0000}"/>
    <cellStyle name="Notiz 2 3 5 2 2 2 2 2" xfId="37575" xr:uid="{00000000-0005-0000-0000-0000EC6F0000}"/>
    <cellStyle name="Notiz 2 3 5 2 2 2 3" xfId="30416" xr:uid="{00000000-0005-0000-0000-0000ED6F0000}"/>
    <cellStyle name="Notiz 2 3 5 2 2 3" xfId="18455" xr:uid="{00000000-0005-0000-0000-0000EE6F0000}"/>
    <cellStyle name="Notiz 2 3 5 2 2 3 2" xfId="25592" xr:uid="{00000000-0005-0000-0000-0000EF6F0000}"/>
    <cellStyle name="Notiz 2 3 5 2 2 3 2 2" xfId="39907" xr:uid="{00000000-0005-0000-0000-0000F06F0000}"/>
    <cellStyle name="Notiz 2 3 5 2 2 3 3" xfId="32770" xr:uid="{00000000-0005-0000-0000-0000F16F0000}"/>
    <cellStyle name="Notiz 2 3 5 2 2 4" xfId="19981" xr:uid="{00000000-0005-0000-0000-0000F26F0000}"/>
    <cellStyle name="Notiz 2 3 5 2 2 4 2" xfId="27118" xr:uid="{00000000-0005-0000-0000-0000F36F0000}"/>
    <cellStyle name="Notiz 2 3 5 2 2 4 2 2" xfId="41433" xr:uid="{00000000-0005-0000-0000-0000F46F0000}"/>
    <cellStyle name="Notiz 2 3 5 2 2 4 3" xfId="34296" xr:uid="{00000000-0005-0000-0000-0000F56F0000}"/>
    <cellStyle name="Notiz 2 3 5 2 2 5" xfId="21196" xr:uid="{00000000-0005-0000-0000-0000F66F0000}"/>
    <cellStyle name="Notiz 2 3 5 2 2 5 2" xfId="35511" xr:uid="{00000000-0005-0000-0000-0000F76F0000}"/>
    <cellStyle name="Notiz 2 3 5 2 2 6" xfId="28333" xr:uid="{00000000-0005-0000-0000-0000F86F0000}"/>
    <cellStyle name="Notiz 2 3 5 2 3" xfId="15918" xr:uid="{00000000-0005-0000-0000-0000F96F0000}"/>
    <cellStyle name="Notiz 2 3 5 2 3 2" xfId="23077" xr:uid="{00000000-0005-0000-0000-0000FA6F0000}"/>
    <cellStyle name="Notiz 2 3 5 2 3 2 2" xfId="37392" xr:uid="{00000000-0005-0000-0000-0000FB6F0000}"/>
    <cellStyle name="Notiz 2 3 5 2 3 3" xfId="30233" xr:uid="{00000000-0005-0000-0000-0000FC6F0000}"/>
    <cellStyle name="Notiz 2 3 5 2 4" xfId="18272" xr:uid="{00000000-0005-0000-0000-0000FD6F0000}"/>
    <cellStyle name="Notiz 2 3 5 2 4 2" xfId="25409" xr:uid="{00000000-0005-0000-0000-0000FE6F0000}"/>
    <cellStyle name="Notiz 2 3 5 2 4 2 2" xfId="39724" xr:uid="{00000000-0005-0000-0000-0000FF6F0000}"/>
    <cellStyle name="Notiz 2 3 5 2 4 3" xfId="32587" xr:uid="{00000000-0005-0000-0000-000000700000}"/>
    <cellStyle name="Notiz 2 3 6" xfId="1652" xr:uid="{00000000-0005-0000-0000-000001700000}"/>
    <cellStyle name="Notiz 2 3 6 2" xfId="13550" xr:uid="{00000000-0005-0000-0000-000002700000}"/>
    <cellStyle name="Notiz 2 3 6 2 2" xfId="14327" xr:uid="{00000000-0005-0000-0000-000003700000}"/>
    <cellStyle name="Notiz 2 3 6 2 2 2" xfId="16696" xr:uid="{00000000-0005-0000-0000-000004700000}"/>
    <cellStyle name="Notiz 2 3 6 2 2 2 2" xfId="23855" xr:uid="{00000000-0005-0000-0000-000005700000}"/>
    <cellStyle name="Notiz 2 3 6 2 2 2 2 2" xfId="38170" xr:uid="{00000000-0005-0000-0000-000006700000}"/>
    <cellStyle name="Notiz 2 3 6 2 2 2 3" xfId="31011" xr:uid="{00000000-0005-0000-0000-000007700000}"/>
    <cellStyle name="Notiz 2 3 6 2 2 3" xfId="19050" xr:uid="{00000000-0005-0000-0000-000008700000}"/>
    <cellStyle name="Notiz 2 3 6 2 2 3 2" xfId="26187" xr:uid="{00000000-0005-0000-0000-000009700000}"/>
    <cellStyle name="Notiz 2 3 6 2 2 3 2 2" xfId="40502" xr:uid="{00000000-0005-0000-0000-00000A700000}"/>
    <cellStyle name="Notiz 2 3 6 2 2 3 3" xfId="33365" xr:uid="{00000000-0005-0000-0000-00000B700000}"/>
    <cellStyle name="Notiz 2 3 6 2 2 4" xfId="20383" xr:uid="{00000000-0005-0000-0000-00000C700000}"/>
    <cellStyle name="Notiz 2 3 6 2 2 4 2" xfId="27520" xr:uid="{00000000-0005-0000-0000-00000D700000}"/>
    <cellStyle name="Notiz 2 3 6 2 2 4 2 2" xfId="41835" xr:uid="{00000000-0005-0000-0000-00000E700000}"/>
    <cellStyle name="Notiz 2 3 6 2 2 4 3" xfId="34698" xr:uid="{00000000-0005-0000-0000-00000F700000}"/>
    <cellStyle name="Notiz 2 3 6 2 2 5" xfId="21598" xr:uid="{00000000-0005-0000-0000-000010700000}"/>
    <cellStyle name="Notiz 2 3 6 2 2 5 2" xfId="35913" xr:uid="{00000000-0005-0000-0000-000011700000}"/>
    <cellStyle name="Notiz 2 3 6 2 2 6" xfId="28735" xr:uid="{00000000-0005-0000-0000-000012700000}"/>
    <cellStyle name="Notiz 2 3 6 2 3" xfId="15919" xr:uid="{00000000-0005-0000-0000-000013700000}"/>
    <cellStyle name="Notiz 2 3 6 2 3 2" xfId="23078" xr:uid="{00000000-0005-0000-0000-000014700000}"/>
    <cellStyle name="Notiz 2 3 6 2 3 2 2" xfId="37393" xr:uid="{00000000-0005-0000-0000-000015700000}"/>
    <cellStyle name="Notiz 2 3 6 2 3 3" xfId="30234" xr:uid="{00000000-0005-0000-0000-000016700000}"/>
    <cellStyle name="Notiz 2 3 6 2 4" xfId="18273" xr:uid="{00000000-0005-0000-0000-000017700000}"/>
    <cellStyle name="Notiz 2 3 6 2 4 2" xfId="25410" xr:uid="{00000000-0005-0000-0000-000018700000}"/>
    <cellStyle name="Notiz 2 3 6 2 4 2 2" xfId="39725" xr:uid="{00000000-0005-0000-0000-000019700000}"/>
    <cellStyle name="Notiz 2 3 6 2 4 3" xfId="32588" xr:uid="{00000000-0005-0000-0000-00001A700000}"/>
    <cellStyle name="Notiz 2 3 7" xfId="9084" xr:uid="{00000000-0005-0000-0000-00001B700000}"/>
    <cellStyle name="Notiz 2 3 8" xfId="10766" xr:uid="{00000000-0005-0000-0000-00001C700000}"/>
    <cellStyle name="Notiz 2 3 8 2" xfId="14435" xr:uid="{00000000-0005-0000-0000-00001D700000}"/>
    <cellStyle name="Notiz 2 3 8 2 2" xfId="14967" xr:uid="{00000000-0005-0000-0000-00001E700000}"/>
    <cellStyle name="Notiz 2 3 8 2 2 2" xfId="17324" xr:uid="{00000000-0005-0000-0000-00001F700000}"/>
    <cellStyle name="Notiz 2 3 8 2 2 2 2" xfId="24461" xr:uid="{00000000-0005-0000-0000-000020700000}"/>
    <cellStyle name="Notiz 2 3 8 2 2 2 2 2" xfId="38776" xr:uid="{00000000-0005-0000-0000-000021700000}"/>
    <cellStyle name="Notiz 2 3 8 2 2 2 3" xfId="31639" xr:uid="{00000000-0005-0000-0000-000022700000}"/>
    <cellStyle name="Notiz 2 3 8 2 2 3" xfId="19678" xr:uid="{00000000-0005-0000-0000-000023700000}"/>
    <cellStyle name="Notiz 2 3 8 2 2 3 2" xfId="26815" xr:uid="{00000000-0005-0000-0000-000024700000}"/>
    <cellStyle name="Notiz 2 3 8 2 2 3 2 2" xfId="41130" xr:uid="{00000000-0005-0000-0000-000025700000}"/>
    <cellStyle name="Notiz 2 3 8 2 2 3 3" xfId="33993" xr:uid="{00000000-0005-0000-0000-000026700000}"/>
    <cellStyle name="Notiz 2 3 8 2 2 4" xfId="20954" xr:uid="{00000000-0005-0000-0000-000027700000}"/>
    <cellStyle name="Notiz 2 3 8 2 2 4 2" xfId="28091" xr:uid="{00000000-0005-0000-0000-000028700000}"/>
    <cellStyle name="Notiz 2 3 8 2 2 4 2 2" xfId="42406" xr:uid="{00000000-0005-0000-0000-000029700000}"/>
    <cellStyle name="Notiz 2 3 8 2 2 4 3" xfId="35269" xr:uid="{00000000-0005-0000-0000-00002A700000}"/>
    <cellStyle name="Notiz 2 3 8 2 2 5" xfId="22130" xr:uid="{00000000-0005-0000-0000-00002B700000}"/>
    <cellStyle name="Notiz 2 3 8 2 2 5 2" xfId="36445" xr:uid="{00000000-0005-0000-0000-00002C700000}"/>
    <cellStyle name="Notiz 2 3 8 2 2 6" xfId="29286" xr:uid="{00000000-0005-0000-0000-00002D700000}"/>
    <cellStyle name="Notiz 2 3 8 2 3" xfId="16804" xr:uid="{00000000-0005-0000-0000-00002E700000}"/>
    <cellStyle name="Notiz 2 3 8 2 3 2" xfId="23963" xr:uid="{00000000-0005-0000-0000-00002F700000}"/>
    <cellStyle name="Notiz 2 3 8 2 3 2 2" xfId="38278" xr:uid="{00000000-0005-0000-0000-000030700000}"/>
    <cellStyle name="Notiz 2 3 8 2 3 3" xfId="31119" xr:uid="{00000000-0005-0000-0000-000031700000}"/>
    <cellStyle name="Notiz 2 3 8 2 4" xfId="19158" xr:uid="{00000000-0005-0000-0000-000032700000}"/>
    <cellStyle name="Notiz 2 3 8 2 4 2" xfId="26295" xr:uid="{00000000-0005-0000-0000-000033700000}"/>
    <cellStyle name="Notiz 2 3 8 2 4 2 2" xfId="40610" xr:uid="{00000000-0005-0000-0000-000034700000}"/>
    <cellStyle name="Notiz 2 3 8 2 4 3" xfId="33473" xr:uid="{00000000-0005-0000-0000-000035700000}"/>
    <cellStyle name="Notiz 2 3 9" xfId="13541" xr:uid="{00000000-0005-0000-0000-000036700000}"/>
    <cellStyle name="Notiz 2 3 9 2" xfId="14179" xr:uid="{00000000-0005-0000-0000-000037700000}"/>
    <cellStyle name="Notiz 2 3 9 2 2" xfId="16548" xr:uid="{00000000-0005-0000-0000-000038700000}"/>
    <cellStyle name="Notiz 2 3 9 2 2 2" xfId="23707" xr:uid="{00000000-0005-0000-0000-000039700000}"/>
    <cellStyle name="Notiz 2 3 9 2 2 2 2" xfId="38022" xr:uid="{00000000-0005-0000-0000-00003A700000}"/>
    <cellStyle name="Notiz 2 3 9 2 2 3" xfId="30863" xr:uid="{00000000-0005-0000-0000-00003B700000}"/>
    <cellStyle name="Notiz 2 3 9 2 3" xfId="18902" xr:uid="{00000000-0005-0000-0000-00003C700000}"/>
    <cellStyle name="Notiz 2 3 9 2 3 2" xfId="26039" xr:uid="{00000000-0005-0000-0000-00003D700000}"/>
    <cellStyle name="Notiz 2 3 9 2 3 2 2" xfId="40354" xr:uid="{00000000-0005-0000-0000-00003E700000}"/>
    <cellStyle name="Notiz 2 3 9 2 3 3" xfId="33217" xr:uid="{00000000-0005-0000-0000-00003F700000}"/>
    <cellStyle name="Notiz 2 3 9 2 4" xfId="20236" xr:uid="{00000000-0005-0000-0000-000040700000}"/>
    <cellStyle name="Notiz 2 3 9 2 4 2" xfId="27373" xr:uid="{00000000-0005-0000-0000-000041700000}"/>
    <cellStyle name="Notiz 2 3 9 2 4 2 2" xfId="41688" xr:uid="{00000000-0005-0000-0000-000042700000}"/>
    <cellStyle name="Notiz 2 3 9 2 4 3" xfId="34551" xr:uid="{00000000-0005-0000-0000-000043700000}"/>
    <cellStyle name="Notiz 2 3 9 2 5" xfId="21451" xr:uid="{00000000-0005-0000-0000-000044700000}"/>
    <cellStyle name="Notiz 2 3 9 2 5 2" xfId="35766" xr:uid="{00000000-0005-0000-0000-000045700000}"/>
    <cellStyle name="Notiz 2 3 9 2 6" xfId="28588" xr:uid="{00000000-0005-0000-0000-000046700000}"/>
    <cellStyle name="Notiz 2 3 9 3" xfId="15910" xr:uid="{00000000-0005-0000-0000-000047700000}"/>
    <cellStyle name="Notiz 2 3 9 3 2" xfId="23069" xr:uid="{00000000-0005-0000-0000-000048700000}"/>
    <cellStyle name="Notiz 2 3 9 3 2 2" xfId="37384" xr:uid="{00000000-0005-0000-0000-000049700000}"/>
    <cellStyle name="Notiz 2 3 9 3 3" xfId="30225" xr:uid="{00000000-0005-0000-0000-00004A700000}"/>
    <cellStyle name="Notiz 2 3 9 4" xfId="18264" xr:uid="{00000000-0005-0000-0000-00004B700000}"/>
    <cellStyle name="Notiz 2 3 9 4 2" xfId="25401" xr:uid="{00000000-0005-0000-0000-00004C700000}"/>
    <cellStyle name="Notiz 2 3 9 4 2 2" xfId="39716" xr:uid="{00000000-0005-0000-0000-00004D700000}"/>
    <cellStyle name="Notiz 2 3 9 4 3" xfId="32579" xr:uid="{00000000-0005-0000-0000-00004E700000}"/>
    <cellStyle name="Notiz 2 4" xfId="1653" xr:uid="{00000000-0005-0000-0000-00004F700000}"/>
    <cellStyle name="Notiz 2 4 10" xfId="13551" xr:uid="{00000000-0005-0000-0000-000050700000}"/>
    <cellStyle name="Notiz 2 4 10 2" xfId="14181" xr:uid="{00000000-0005-0000-0000-000051700000}"/>
    <cellStyle name="Notiz 2 4 10 2 2" xfId="16550" xr:uid="{00000000-0005-0000-0000-000052700000}"/>
    <cellStyle name="Notiz 2 4 10 2 2 2" xfId="23709" xr:uid="{00000000-0005-0000-0000-000053700000}"/>
    <cellStyle name="Notiz 2 4 10 2 2 2 2" xfId="38024" xr:uid="{00000000-0005-0000-0000-000054700000}"/>
    <cellStyle name="Notiz 2 4 10 2 2 3" xfId="30865" xr:uid="{00000000-0005-0000-0000-000055700000}"/>
    <cellStyle name="Notiz 2 4 10 2 3" xfId="18904" xr:uid="{00000000-0005-0000-0000-000056700000}"/>
    <cellStyle name="Notiz 2 4 10 2 3 2" xfId="26041" xr:uid="{00000000-0005-0000-0000-000057700000}"/>
    <cellStyle name="Notiz 2 4 10 2 3 2 2" xfId="40356" xr:uid="{00000000-0005-0000-0000-000058700000}"/>
    <cellStyle name="Notiz 2 4 10 2 3 3" xfId="33219" xr:uid="{00000000-0005-0000-0000-000059700000}"/>
    <cellStyle name="Notiz 2 4 10 2 4" xfId="20238" xr:uid="{00000000-0005-0000-0000-00005A700000}"/>
    <cellStyle name="Notiz 2 4 10 2 4 2" xfId="27375" xr:uid="{00000000-0005-0000-0000-00005B700000}"/>
    <cellStyle name="Notiz 2 4 10 2 4 2 2" xfId="41690" xr:uid="{00000000-0005-0000-0000-00005C700000}"/>
    <cellStyle name="Notiz 2 4 10 2 4 3" xfId="34553" xr:uid="{00000000-0005-0000-0000-00005D700000}"/>
    <cellStyle name="Notiz 2 4 10 2 5" xfId="21453" xr:uid="{00000000-0005-0000-0000-00005E700000}"/>
    <cellStyle name="Notiz 2 4 10 2 5 2" xfId="35768" xr:uid="{00000000-0005-0000-0000-00005F700000}"/>
    <cellStyle name="Notiz 2 4 10 2 6" xfId="28590" xr:uid="{00000000-0005-0000-0000-000060700000}"/>
    <cellStyle name="Notiz 2 4 10 3" xfId="15920" xr:uid="{00000000-0005-0000-0000-000061700000}"/>
    <cellStyle name="Notiz 2 4 10 3 2" xfId="23079" xr:uid="{00000000-0005-0000-0000-000062700000}"/>
    <cellStyle name="Notiz 2 4 10 3 2 2" xfId="37394" xr:uid="{00000000-0005-0000-0000-000063700000}"/>
    <cellStyle name="Notiz 2 4 10 3 3" xfId="30235" xr:uid="{00000000-0005-0000-0000-000064700000}"/>
    <cellStyle name="Notiz 2 4 10 4" xfId="18274" xr:uid="{00000000-0005-0000-0000-000065700000}"/>
    <cellStyle name="Notiz 2 4 10 4 2" xfId="25411" xr:uid="{00000000-0005-0000-0000-000066700000}"/>
    <cellStyle name="Notiz 2 4 10 4 2 2" xfId="39726" xr:uid="{00000000-0005-0000-0000-000067700000}"/>
    <cellStyle name="Notiz 2 4 10 4 3" xfId="32589" xr:uid="{00000000-0005-0000-0000-000068700000}"/>
    <cellStyle name="Notiz 2 4 2" xfId="1654" xr:uid="{00000000-0005-0000-0000-000069700000}"/>
    <cellStyle name="Notiz 2 4 2 2" xfId="1655" xr:uid="{00000000-0005-0000-0000-00006A700000}"/>
    <cellStyle name="Notiz 2 4 2 2 2" xfId="3690" xr:uid="{00000000-0005-0000-0000-00006B700000}"/>
    <cellStyle name="Notiz 2 4 2 2 2 2" xfId="13941" xr:uid="{00000000-0005-0000-0000-00006C700000}"/>
    <cellStyle name="Notiz 2 4 2 2 2 2 2" xfId="14617" xr:uid="{00000000-0005-0000-0000-00006D700000}"/>
    <cellStyle name="Notiz 2 4 2 2 2 2 2 2" xfId="16980" xr:uid="{00000000-0005-0000-0000-00006E700000}"/>
    <cellStyle name="Notiz 2 4 2 2 2 2 2 2 2" xfId="24139" xr:uid="{00000000-0005-0000-0000-00006F700000}"/>
    <cellStyle name="Notiz 2 4 2 2 2 2 2 2 2 2" xfId="38454" xr:uid="{00000000-0005-0000-0000-000070700000}"/>
    <cellStyle name="Notiz 2 4 2 2 2 2 2 2 3" xfId="31295" xr:uid="{00000000-0005-0000-0000-000071700000}"/>
    <cellStyle name="Notiz 2 4 2 2 2 2 2 3" xfId="19334" xr:uid="{00000000-0005-0000-0000-000072700000}"/>
    <cellStyle name="Notiz 2 4 2 2 2 2 2 3 2" xfId="26471" xr:uid="{00000000-0005-0000-0000-000073700000}"/>
    <cellStyle name="Notiz 2 4 2 2 2 2 2 3 2 2" xfId="40786" xr:uid="{00000000-0005-0000-0000-000074700000}"/>
    <cellStyle name="Notiz 2 4 2 2 2 2 2 3 3" xfId="33649" xr:uid="{00000000-0005-0000-0000-000075700000}"/>
    <cellStyle name="Notiz 2 4 2 2 2 2 2 4" xfId="20632" xr:uid="{00000000-0005-0000-0000-000076700000}"/>
    <cellStyle name="Notiz 2 4 2 2 2 2 2 4 2" xfId="27769" xr:uid="{00000000-0005-0000-0000-000077700000}"/>
    <cellStyle name="Notiz 2 4 2 2 2 2 2 4 2 2" xfId="42084" xr:uid="{00000000-0005-0000-0000-000078700000}"/>
    <cellStyle name="Notiz 2 4 2 2 2 2 2 4 3" xfId="34947" xr:uid="{00000000-0005-0000-0000-000079700000}"/>
    <cellStyle name="Notiz 2 4 2 2 2 2 2 5" xfId="21847" xr:uid="{00000000-0005-0000-0000-00007A700000}"/>
    <cellStyle name="Notiz 2 4 2 2 2 2 2 5 2" xfId="36162" xr:uid="{00000000-0005-0000-0000-00007B700000}"/>
    <cellStyle name="Notiz 2 4 2 2 2 2 2 6" xfId="28984" xr:uid="{00000000-0005-0000-0000-00007C700000}"/>
    <cellStyle name="Notiz 2 4 2 2 2 2 3" xfId="16310" xr:uid="{00000000-0005-0000-0000-00007D700000}"/>
    <cellStyle name="Notiz 2 4 2 2 2 2 3 2" xfId="23469" xr:uid="{00000000-0005-0000-0000-00007E700000}"/>
    <cellStyle name="Notiz 2 4 2 2 2 2 3 2 2" xfId="37784" xr:uid="{00000000-0005-0000-0000-00007F700000}"/>
    <cellStyle name="Notiz 2 4 2 2 2 2 3 3" xfId="30625" xr:uid="{00000000-0005-0000-0000-000080700000}"/>
    <cellStyle name="Notiz 2 4 2 2 2 2 4" xfId="18664" xr:uid="{00000000-0005-0000-0000-000081700000}"/>
    <cellStyle name="Notiz 2 4 2 2 2 2 4 2" xfId="25801" xr:uid="{00000000-0005-0000-0000-000082700000}"/>
    <cellStyle name="Notiz 2 4 2 2 2 2 4 2 2" xfId="40116" xr:uid="{00000000-0005-0000-0000-000083700000}"/>
    <cellStyle name="Notiz 2 4 2 2 2 2 4 3" xfId="32979" xr:uid="{00000000-0005-0000-0000-000084700000}"/>
    <cellStyle name="Notiz 2 4 2 2 3" xfId="11636" xr:uid="{00000000-0005-0000-0000-000085700000}"/>
    <cellStyle name="Notiz 2 4 2 2 3 2" xfId="13810" xr:uid="{00000000-0005-0000-0000-000086700000}"/>
    <cellStyle name="Notiz 2 4 2 2 3 2 2" xfId="14573" xr:uid="{00000000-0005-0000-0000-000087700000}"/>
    <cellStyle name="Notiz 2 4 2 2 3 2 2 2" xfId="16936" xr:uid="{00000000-0005-0000-0000-000088700000}"/>
    <cellStyle name="Notiz 2 4 2 2 3 2 2 2 2" xfId="24095" xr:uid="{00000000-0005-0000-0000-000089700000}"/>
    <cellStyle name="Notiz 2 4 2 2 3 2 2 2 2 2" xfId="38410" xr:uid="{00000000-0005-0000-0000-00008A700000}"/>
    <cellStyle name="Notiz 2 4 2 2 3 2 2 2 3" xfId="31251" xr:uid="{00000000-0005-0000-0000-00008B700000}"/>
    <cellStyle name="Notiz 2 4 2 2 3 2 2 3" xfId="19290" xr:uid="{00000000-0005-0000-0000-00008C700000}"/>
    <cellStyle name="Notiz 2 4 2 2 3 2 2 3 2" xfId="26427" xr:uid="{00000000-0005-0000-0000-00008D700000}"/>
    <cellStyle name="Notiz 2 4 2 2 3 2 2 3 2 2" xfId="40742" xr:uid="{00000000-0005-0000-0000-00008E700000}"/>
    <cellStyle name="Notiz 2 4 2 2 3 2 2 3 3" xfId="33605" xr:uid="{00000000-0005-0000-0000-00008F700000}"/>
    <cellStyle name="Notiz 2 4 2 2 3 2 2 4" xfId="20588" xr:uid="{00000000-0005-0000-0000-000090700000}"/>
    <cellStyle name="Notiz 2 4 2 2 3 2 2 4 2" xfId="27725" xr:uid="{00000000-0005-0000-0000-000091700000}"/>
    <cellStyle name="Notiz 2 4 2 2 3 2 2 4 2 2" xfId="42040" xr:uid="{00000000-0005-0000-0000-000092700000}"/>
    <cellStyle name="Notiz 2 4 2 2 3 2 2 4 3" xfId="34903" xr:uid="{00000000-0005-0000-0000-000093700000}"/>
    <cellStyle name="Notiz 2 4 2 2 3 2 2 5" xfId="21803" xr:uid="{00000000-0005-0000-0000-000094700000}"/>
    <cellStyle name="Notiz 2 4 2 2 3 2 2 5 2" xfId="36118" xr:uid="{00000000-0005-0000-0000-000095700000}"/>
    <cellStyle name="Notiz 2 4 2 2 3 2 2 6" xfId="28940" xr:uid="{00000000-0005-0000-0000-000096700000}"/>
    <cellStyle name="Notiz 2 4 2 2 3 2 3" xfId="16179" xr:uid="{00000000-0005-0000-0000-000097700000}"/>
    <cellStyle name="Notiz 2 4 2 2 3 2 3 2" xfId="23338" xr:uid="{00000000-0005-0000-0000-000098700000}"/>
    <cellStyle name="Notiz 2 4 2 2 3 2 3 2 2" xfId="37653" xr:uid="{00000000-0005-0000-0000-000099700000}"/>
    <cellStyle name="Notiz 2 4 2 2 3 2 3 3" xfId="30494" xr:uid="{00000000-0005-0000-0000-00009A700000}"/>
    <cellStyle name="Notiz 2 4 2 2 3 2 4" xfId="18533" xr:uid="{00000000-0005-0000-0000-00009B700000}"/>
    <cellStyle name="Notiz 2 4 2 2 3 2 4 2" xfId="25670" xr:uid="{00000000-0005-0000-0000-00009C700000}"/>
    <cellStyle name="Notiz 2 4 2 2 3 2 4 2 2" xfId="39985" xr:uid="{00000000-0005-0000-0000-00009D700000}"/>
    <cellStyle name="Notiz 2 4 2 2 3 2 4 3" xfId="32848" xr:uid="{00000000-0005-0000-0000-00009E700000}"/>
    <cellStyle name="Notiz 2 4 2 2 4" xfId="13553" xr:uid="{00000000-0005-0000-0000-00009F700000}"/>
    <cellStyle name="Notiz 2 4 2 2 4 2" xfId="14020" xr:uid="{00000000-0005-0000-0000-0000A0700000}"/>
    <cellStyle name="Notiz 2 4 2 2 4 2 2" xfId="16389" xr:uid="{00000000-0005-0000-0000-0000A1700000}"/>
    <cellStyle name="Notiz 2 4 2 2 4 2 2 2" xfId="23548" xr:uid="{00000000-0005-0000-0000-0000A2700000}"/>
    <cellStyle name="Notiz 2 4 2 2 4 2 2 2 2" xfId="37863" xr:uid="{00000000-0005-0000-0000-0000A3700000}"/>
    <cellStyle name="Notiz 2 4 2 2 4 2 2 3" xfId="30704" xr:uid="{00000000-0005-0000-0000-0000A4700000}"/>
    <cellStyle name="Notiz 2 4 2 2 4 2 3" xfId="18743" xr:uid="{00000000-0005-0000-0000-0000A5700000}"/>
    <cellStyle name="Notiz 2 4 2 2 4 2 3 2" xfId="25880" xr:uid="{00000000-0005-0000-0000-0000A6700000}"/>
    <cellStyle name="Notiz 2 4 2 2 4 2 3 2 2" xfId="40195" xr:uid="{00000000-0005-0000-0000-0000A7700000}"/>
    <cellStyle name="Notiz 2 4 2 2 4 2 3 3" xfId="33058" xr:uid="{00000000-0005-0000-0000-0000A8700000}"/>
    <cellStyle name="Notiz 2 4 2 2 4 2 4" xfId="20111" xr:uid="{00000000-0005-0000-0000-0000A9700000}"/>
    <cellStyle name="Notiz 2 4 2 2 4 2 4 2" xfId="27248" xr:uid="{00000000-0005-0000-0000-0000AA700000}"/>
    <cellStyle name="Notiz 2 4 2 2 4 2 4 2 2" xfId="41563" xr:uid="{00000000-0005-0000-0000-0000AB700000}"/>
    <cellStyle name="Notiz 2 4 2 2 4 2 4 3" xfId="34426" xr:uid="{00000000-0005-0000-0000-0000AC700000}"/>
    <cellStyle name="Notiz 2 4 2 2 4 2 5" xfId="21326" xr:uid="{00000000-0005-0000-0000-0000AD700000}"/>
    <cellStyle name="Notiz 2 4 2 2 4 2 5 2" xfId="35641" xr:uid="{00000000-0005-0000-0000-0000AE700000}"/>
    <cellStyle name="Notiz 2 4 2 2 4 2 6" xfId="28463" xr:uid="{00000000-0005-0000-0000-0000AF700000}"/>
    <cellStyle name="Notiz 2 4 2 2 4 3" xfId="15922" xr:uid="{00000000-0005-0000-0000-0000B0700000}"/>
    <cellStyle name="Notiz 2 4 2 2 4 3 2" xfId="23081" xr:uid="{00000000-0005-0000-0000-0000B1700000}"/>
    <cellStyle name="Notiz 2 4 2 2 4 3 2 2" xfId="37396" xr:uid="{00000000-0005-0000-0000-0000B2700000}"/>
    <cellStyle name="Notiz 2 4 2 2 4 3 3" xfId="30237" xr:uid="{00000000-0005-0000-0000-0000B3700000}"/>
    <cellStyle name="Notiz 2 4 2 2 4 4" xfId="18276" xr:uid="{00000000-0005-0000-0000-0000B4700000}"/>
    <cellStyle name="Notiz 2 4 2 2 4 4 2" xfId="25413" xr:uid="{00000000-0005-0000-0000-0000B5700000}"/>
    <cellStyle name="Notiz 2 4 2 2 4 4 2 2" xfId="39728" xr:uid="{00000000-0005-0000-0000-0000B6700000}"/>
    <cellStyle name="Notiz 2 4 2 2 4 4 3" xfId="32591" xr:uid="{00000000-0005-0000-0000-0000B7700000}"/>
    <cellStyle name="Notiz 2 4 2 3" xfId="1656" xr:uid="{00000000-0005-0000-0000-0000B8700000}"/>
    <cellStyle name="Notiz 2 4 2 3 2" xfId="3691" xr:uid="{00000000-0005-0000-0000-0000B9700000}"/>
    <cellStyle name="Notiz 2 4 2 3 2 2" xfId="13942" xr:uid="{00000000-0005-0000-0000-0000BA700000}"/>
    <cellStyle name="Notiz 2 4 2 3 2 2 2" xfId="12631" xr:uid="{00000000-0005-0000-0000-0000BB700000}"/>
    <cellStyle name="Notiz 2 4 2 3 2 2 2 2" xfId="15000" xr:uid="{00000000-0005-0000-0000-0000BC700000}"/>
    <cellStyle name="Notiz 2 4 2 3 2 2 2 2 2" xfId="22159" xr:uid="{00000000-0005-0000-0000-0000BD700000}"/>
    <cellStyle name="Notiz 2 4 2 3 2 2 2 2 2 2" xfId="36474" xr:uid="{00000000-0005-0000-0000-0000BE700000}"/>
    <cellStyle name="Notiz 2 4 2 3 2 2 2 2 3" xfId="29315" xr:uid="{00000000-0005-0000-0000-0000BF700000}"/>
    <cellStyle name="Notiz 2 4 2 3 2 2 2 3" xfId="17354" xr:uid="{00000000-0005-0000-0000-0000C0700000}"/>
    <cellStyle name="Notiz 2 4 2 3 2 2 2 3 2" xfId="24491" xr:uid="{00000000-0005-0000-0000-0000C1700000}"/>
    <cellStyle name="Notiz 2 4 2 3 2 2 2 3 2 2" xfId="38806" xr:uid="{00000000-0005-0000-0000-0000C2700000}"/>
    <cellStyle name="Notiz 2 4 2 3 2 2 2 3 3" xfId="31669" xr:uid="{00000000-0005-0000-0000-0000C3700000}"/>
    <cellStyle name="Notiz 2 4 2 3 2 2 2 4" xfId="19768" xr:uid="{00000000-0005-0000-0000-0000C4700000}"/>
    <cellStyle name="Notiz 2 4 2 3 2 2 2 4 2" xfId="26905" xr:uid="{00000000-0005-0000-0000-0000C5700000}"/>
    <cellStyle name="Notiz 2 4 2 3 2 2 2 4 2 2" xfId="41220" xr:uid="{00000000-0005-0000-0000-0000C6700000}"/>
    <cellStyle name="Notiz 2 4 2 3 2 2 2 4 3" xfId="34083" xr:uid="{00000000-0005-0000-0000-0000C7700000}"/>
    <cellStyle name="Notiz 2 4 2 3 2 2 2 5" xfId="20983" xr:uid="{00000000-0005-0000-0000-0000C8700000}"/>
    <cellStyle name="Notiz 2 4 2 3 2 2 2 5 2" xfId="35298" xr:uid="{00000000-0005-0000-0000-0000C9700000}"/>
    <cellStyle name="Notiz 2 4 2 3 2 2 2 6" xfId="28120" xr:uid="{00000000-0005-0000-0000-0000CA700000}"/>
    <cellStyle name="Notiz 2 4 2 3 2 2 3" xfId="16311" xr:uid="{00000000-0005-0000-0000-0000CB700000}"/>
    <cellStyle name="Notiz 2 4 2 3 2 2 3 2" xfId="23470" xr:uid="{00000000-0005-0000-0000-0000CC700000}"/>
    <cellStyle name="Notiz 2 4 2 3 2 2 3 2 2" xfId="37785" xr:uid="{00000000-0005-0000-0000-0000CD700000}"/>
    <cellStyle name="Notiz 2 4 2 3 2 2 3 3" xfId="30626" xr:uid="{00000000-0005-0000-0000-0000CE700000}"/>
    <cellStyle name="Notiz 2 4 2 3 2 2 4" xfId="18665" xr:uid="{00000000-0005-0000-0000-0000CF700000}"/>
    <cellStyle name="Notiz 2 4 2 3 2 2 4 2" xfId="25802" xr:uid="{00000000-0005-0000-0000-0000D0700000}"/>
    <cellStyle name="Notiz 2 4 2 3 2 2 4 2 2" xfId="40117" xr:uid="{00000000-0005-0000-0000-0000D1700000}"/>
    <cellStyle name="Notiz 2 4 2 3 2 2 4 3" xfId="32980" xr:uid="{00000000-0005-0000-0000-0000D2700000}"/>
    <cellStyle name="Notiz 2 4 2 3 3" xfId="11637" xr:uid="{00000000-0005-0000-0000-0000D3700000}"/>
    <cellStyle name="Notiz 2 4 2 3 3 2" xfId="13811" xr:uid="{00000000-0005-0000-0000-0000D4700000}"/>
    <cellStyle name="Notiz 2 4 2 3 3 2 2" xfId="14351" xr:uid="{00000000-0005-0000-0000-0000D5700000}"/>
    <cellStyle name="Notiz 2 4 2 3 3 2 2 2" xfId="16720" xr:uid="{00000000-0005-0000-0000-0000D6700000}"/>
    <cellStyle name="Notiz 2 4 2 3 3 2 2 2 2" xfId="23879" xr:uid="{00000000-0005-0000-0000-0000D7700000}"/>
    <cellStyle name="Notiz 2 4 2 3 3 2 2 2 2 2" xfId="38194" xr:uid="{00000000-0005-0000-0000-0000D8700000}"/>
    <cellStyle name="Notiz 2 4 2 3 3 2 2 2 3" xfId="31035" xr:uid="{00000000-0005-0000-0000-0000D9700000}"/>
    <cellStyle name="Notiz 2 4 2 3 3 2 2 3" xfId="19074" xr:uid="{00000000-0005-0000-0000-0000DA700000}"/>
    <cellStyle name="Notiz 2 4 2 3 3 2 2 3 2" xfId="26211" xr:uid="{00000000-0005-0000-0000-0000DB700000}"/>
    <cellStyle name="Notiz 2 4 2 3 3 2 2 3 2 2" xfId="40526" xr:uid="{00000000-0005-0000-0000-0000DC700000}"/>
    <cellStyle name="Notiz 2 4 2 3 3 2 2 3 3" xfId="33389" xr:uid="{00000000-0005-0000-0000-0000DD700000}"/>
    <cellStyle name="Notiz 2 4 2 3 3 2 2 4" xfId="20407" xr:uid="{00000000-0005-0000-0000-0000DE700000}"/>
    <cellStyle name="Notiz 2 4 2 3 3 2 2 4 2" xfId="27544" xr:uid="{00000000-0005-0000-0000-0000DF700000}"/>
    <cellStyle name="Notiz 2 4 2 3 3 2 2 4 2 2" xfId="41859" xr:uid="{00000000-0005-0000-0000-0000E0700000}"/>
    <cellStyle name="Notiz 2 4 2 3 3 2 2 4 3" xfId="34722" xr:uid="{00000000-0005-0000-0000-0000E1700000}"/>
    <cellStyle name="Notiz 2 4 2 3 3 2 2 5" xfId="21622" xr:uid="{00000000-0005-0000-0000-0000E2700000}"/>
    <cellStyle name="Notiz 2 4 2 3 3 2 2 5 2" xfId="35937" xr:uid="{00000000-0005-0000-0000-0000E3700000}"/>
    <cellStyle name="Notiz 2 4 2 3 3 2 2 6" xfId="28759" xr:uid="{00000000-0005-0000-0000-0000E4700000}"/>
    <cellStyle name="Notiz 2 4 2 3 3 2 3" xfId="16180" xr:uid="{00000000-0005-0000-0000-0000E5700000}"/>
    <cellStyle name="Notiz 2 4 2 3 3 2 3 2" xfId="23339" xr:uid="{00000000-0005-0000-0000-0000E6700000}"/>
    <cellStyle name="Notiz 2 4 2 3 3 2 3 2 2" xfId="37654" xr:uid="{00000000-0005-0000-0000-0000E7700000}"/>
    <cellStyle name="Notiz 2 4 2 3 3 2 3 3" xfId="30495" xr:uid="{00000000-0005-0000-0000-0000E8700000}"/>
    <cellStyle name="Notiz 2 4 2 3 3 2 4" xfId="18534" xr:uid="{00000000-0005-0000-0000-0000E9700000}"/>
    <cellStyle name="Notiz 2 4 2 3 3 2 4 2" xfId="25671" xr:uid="{00000000-0005-0000-0000-0000EA700000}"/>
    <cellStyle name="Notiz 2 4 2 3 3 2 4 2 2" xfId="39986" xr:uid="{00000000-0005-0000-0000-0000EB700000}"/>
    <cellStyle name="Notiz 2 4 2 3 3 2 4 3" xfId="32849" xr:uid="{00000000-0005-0000-0000-0000EC700000}"/>
    <cellStyle name="Notiz 2 4 2 3 4" xfId="13554" xr:uid="{00000000-0005-0000-0000-0000ED700000}"/>
    <cellStyle name="Notiz 2 4 2 3 4 2" xfId="14580" xr:uid="{00000000-0005-0000-0000-0000EE700000}"/>
    <cellStyle name="Notiz 2 4 2 3 4 2 2" xfId="16943" xr:uid="{00000000-0005-0000-0000-0000EF700000}"/>
    <cellStyle name="Notiz 2 4 2 3 4 2 2 2" xfId="24102" xr:uid="{00000000-0005-0000-0000-0000F0700000}"/>
    <cellStyle name="Notiz 2 4 2 3 4 2 2 2 2" xfId="38417" xr:uid="{00000000-0005-0000-0000-0000F1700000}"/>
    <cellStyle name="Notiz 2 4 2 3 4 2 2 3" xfId="31258" xr:uid="{00000000-0005-0000-0000-0000F2700000}"/>
    <cellStyle name="Notiz 2 4 2 3 4 2 3" xfId="19297" xr:uid="{00000000-0005-0000-0000-0000F3700000}"/>
    <cellStyle name="Notiz 2 4 2 3 4 2 3 2" xfId="26434" xr:uid="{00000000-0005-0000-0000-0000F4700000}"/>
    <cellStyle name="Notiz 2 4 2 3 4 2 3 2 2" xfId="40749" xr:uid="{00000000-0005-0000-0000-0000F5700000}"/>
    <cellStyle name="Notiz 2 4 2 3 4 2 3 3" xfId="33612" xr:uid="{00000000-0005-0000-0000-0000F6700000}"/>
    <cellStyle name="Notiz 2 4 2 3 4 2 4" xfId="20595" xr:uid="{00000000-0005-0000-0000-0000F7700000}"/>
    <cellStyle name="Notiz 2 4 2 3 4 2 4 2" xfId="27732" xr:uid="{00000000-0005-0000-0000-0000F8700000}"/>
    <cellStyle name="Notiz 2 4 2 3 4 2 4 2 2" xfId="42047" xr:uid="{00000000-0005-0000-0000-0000F9700000}"/>
    <cellStyle name="Notiz 2 4 2 3 4 2 4 3" xfId="34910" xr:uid="{00000000-0005-0000-0000-0000FA700000}"/>
    <cellStyle name="Notiz 2 4 2 3 4 2 5" xfId="21810" xr:uid="{00000000-0005-0000-0000-0000FB700000}"/>
    <cellStyle name="Notiz 2 4 2 3 4 2 5 2" xfId="36125" xr:uid="{00000000-0005-0000-0000-0000FC700000}"/>
    <cellStyle name="Notiz 2 4 2 3 4 2 6" xfId="28947" xr:uid="{00000000-0005-0000-0000-0000FD700000}"/>
    <cellStyle name="Notiz 2 4 2 3 4 3" xfId="15923" xr:uid="{00000000-0005-0000-0000-0000FE700000}"/>
    <cellStyle name="Notiz 2 4 2 3 4 3 2" xfId="23082" xr:uid="{00000000-0005-0000-0000-0000FF700000}"/>
    <cellStyle name="Notiz 2 4 2 3 4 3 2 2" xfId="37397" xr:uid="{00000000-0005-0000-0000-000000710000}"/>
    <cellStyle name="Notiz 2 4 2 3 4 3 3" xfId="30238" xr:uid="{00000000-0005-0000-0000-000001710000}"/>
    <cellStyle name="Notiz 2 4 2 3 4 4" xfId="18277" xr:uid="{00000000-0005-0000-0000-000002710000}"/>
    <cellStyle name="Notiz 2 4 2 3 4 4 2" xfId="25414" xr:uid="{00000000-0005-0000-0000-000003710000}"/>
    <cellStyle name="Notiz 2 4 2 3 4 4 2 2" xfId="39729" xr:uid="{00000000-0005-0000-0000-000004710000}"/>
    <cellStyle name="Notiz 2 4 2 3 4 4 3" xfId="32592" xr:uid="{00000000-0005-0000-0000-000005710000}"/>
    <cellStyle name="Notiz 2 4 2 4" xfId="1657" xr:uid="{00000000-0005-0000-0000-000006710000}"/>
    <cellStyle name="Notiz 2 4 2 4 2" xfId="3692" xr:uid="{00000000-0005-0000-0000-000007710000}"/>
    <cellStyle name="Notiz 2 4 2 4 2 2" xfId="13943" xr:uid="{00000000-0005-0000-0000-000008710000}"/>
    <cellStyle name="Notiz 2 4 2 4 2 2 2" xfId="14108" xr:uid="{00000000-0005-0000-0000-000009710000}"/>
    <cellStyle name="Notiz 2 4 2 4 2 2 2 2" xfId="16477" xr:uid="{00000000-0005-0000-0000-00000A710000}"/>
    <cellStyle name="Notiz 2 4 2 4 2 2 2 2 2" xfId="23636" xr:uid="{00000000-0005-0000-0000-00000B710000}"/>
    <cellStyle name="Notiz 2 4 2 4 2 2 2 2 2 2" xfId="37951" xr:uid="{00000000-0005-0000-0000-00000C710000}"/>
    <cellStyle name="Notiz 2 4 2 4 2 2 2 2 3" xfId="30792" xr:uid="{00000000-0005-0000-0000-00000D710000}"/>
    <cellStyle name="Notiz 2 4 2 4 2 2 2 3" xfId="18831" xr:uid="{00000000-0005-0000-0000-00000E710000}"/>
    <cellStyle name="Notiz 2 4 2 4 2 2 2 3 2" xfId="25968" xr:uid="{00000000-0005-0000-0000-00000F710000}"/>
    <cellStyle name="Notiz 2 4 2 4 2 2 2 3 2 2" xfId="40283" xr:uid="{00000000-0005-0000-0000-000010710000}"/>
    <cellStyle name="Notiz 2 4 2 4 2 2 2 3 3" xfId="33146" xr:uid="{00000000-0005-0000-0000-000011710000}"/>
    <cellStyle name="Notiz 2 4 2 4 2 2 2 4" xfId="20168" xr:uid="{00000000-0005-0000-0000-000012710000}"/>
    <cellStyle name="Notiz 2 4 2 4 2 2 2 4 2" xfId="27305" xr:uid="{00000000-0005-0000-0000-000013710000}"/>
    <cellStyle name="Notiz 2 4 2 4 2 2 2 4 2 2" xfId="41620" xr:uid="{00000000-0005-0000-0000-000014710000}"/>
    <cellStyle name="Notiz 2 4 2 4 2 2 2 4 3" xfId="34483" xr:uid="{00000000-0005-0000-0000-000015710000}"/>
    <cellStyle name="Notiz 2 4 2 4 2 2 2 5" xfId="21383" xr:uid="{00000000-0005-0000-0000-000016710000}"/>
    <cellStyle name="Notiz 2 4 2 4 2 2 2 5 2" xfId="35698" xr:uid="{00000000-0005-0000-0000-000017710000}"/>
    <cellStyle name="Notiz 2 4 2 4 2 2 2 6" xfId="28520" xr:uid="{00000000-0005-0000-0000-000018710000}"/>
    <cellStyle name="Notiz 2 4 2 4 2 2 3" xfId="16312" xr:uid="{00000000-0005-0000-0000-000019710000}"/>
    <cellStyle name="Notiz 2 4 2 4 2 2 3 2" xfId="23471" xr:uid="{00000000-0005-0000-0000-00001A710000}"/>
    <cellStyle name="Notiz 2 4 2 4 2 2 3 2 2" xfId="37786" xr:uid="{00000000-0005-0000-0000-00001B710000}"/>
    <cellStyle name="Notiz 2 4 2 4 2 2 3 3" xfId="30627" xr:uid="{00000000-0005-0000-0000-00001C710000}"/>
    <cellStyle name="Notiz 2 4 2 4 2 2 4" xfId="18666" xr:uid="{00000000-0005-0000-0000-00001D710000}"/>
    <cellStyle name="Notiz 2 4 2 4 2 2 4 2" xfId="25803" xr:uid="{00000000-0005-0000-0000-00001E710000}"/>
    <cellStyle name="Notiz 2 4 2 4 2 2 4 2 2" xfId="40118" xr:uid="{00000000-0005-0000-0000-00001F710000}"/>
    <cellStyle name="Notiz 2 4 2 4 2 2 4 3" xfId="32981" xr:uid="{00000000-0005-0000-0000-000020710000}"/>
    <cellStyle name="Notiz 2 4 2 4 3" xfId="11638" xr:uid="{00000000-0005-0000-0000-000021710000}"/>
    <cellStyle name="Notiz 2 4 2 4 3 2" xfId="13812" xr:uid="{00000000-0005-0000-0000-000022710000}"/>
    <cellStyle name="Notiz 2 4 2 4 3 2 2" xfId="14620" xr:uid="{00000000-0005-0000-0000-000023710000}"/>
    <cellStyle name="Notiz 2 4 2 4 3 2 2 2" xfId="16983" xr:uid="{00000000-0005-0000-0000-000024710000}"/>
    <cellStyle name="Notiz 2 4 2 4 3 2 2 2 2" xfId="24142" xr:uid="{00000000-0005-0000-0000-000025710000}"/>
    <cellStyle name="Notiz 2 4 2 4 3 2 2 2 2 2" xfId="38457" xr:uid="{00000000-0005-0000-0000-000026710000}"/>
    <cellStyle name="Notiz 2 4 2 4 3 2 2 2 3" xfId="31298" xr:uid="{00000000-0005-0000-0000-000027710000}"/>
    <cellStyle name="Notiz 2 4 2 4 3 2 2 3" xfId="19337" xr:uid="{00000000-0005-0000-0000-000028710000}"/>
    <cellStyle name="Notiz 2 4 2 4 3 2 2 3 2" xfId="26474" xr:uid="{00000000-0005-0000-0000-000029710000}"/>
    <cellStyle name="Notiz 2 4 2 4 3 2 2 3 2 2" xfId="40789" xr:uid="{00000000-0005-0000-0000-00002A710000}"/>
    <cellStyle name="Notiz 2 4 2 4 3 2 2 3 3" xfId="33652" xr:uid="{00000000-0005-0000-0000-00002B710000}"/>
    <cellStyle name="Notiz 2 4 2 4 3 2 2 4" xfId="20635" xr:uid="{00000000-0005-0000-0000-00002C710000}"/>
    <cellStyle name="Notiz 2 4 2 4 3 2 2 4 2" xfId="27772" xr:uid="{00000000-0005-0000-0000-00002D710000}"/>
    <cellStyle name="Notiz 2 4 2 4 3 2 2 4 2 2" xfId="42087" xr:uid="{00000000-0005-0000-0000-00002E710000}"/>
    <cellStyle name="Notiz 2 4 2 4 3 2 2 4 3" xfId="34950" xr:uid="{00000000-0005-0000-0000-00002F710000}"/>
    <cellStyle name="Notiz 2 4 2 4 3 2 2 5" xfId="21850" xr:uid="{00000000-0005-0000-0000-000030710000}"/>
    <cellStyle name="Notiz 2 4 2 4 3 2 2 5 2" xfId="36165" xr:uid="{00000000-0005-0000-0000-000031710000}"/>
    <cellStyle name="Notiz 2 4 2 4 3 2 2 6" xfId="28987" xr:uid="{00000000-0005-0000-0000-000032710000}"/>
    <cellStyle name="Notiz 2 4 2 4 3 2 3" xfId="16181" xr:uid="{00000000-0005-0000-0000-000033710000}"/>
    <cellStyle name="Notiz 2 4 2 4 3 2 3 2" xfId="23340" xr:uid="{00000000-0005-0000-0000-000034710000}"/>
    <cellStyle name="Notiz 2 4 2 4 3 2 3 2 2" xfId="37655" xr:uid="{00000000-0005-0000-0000-000035710000}"/>
    <cellStyle name="Notiz 2 4 2 4 3 2 3 3" xfId="30496" xr:uid="{00000000-0005-0000-0000-000036710000}"/>
    <cellStyle name="Notiz 2 4 2 4 3 2 4" xfId="18535" xr:uid="{00000000-0005-0000-0000-000037710000}"/>
    <cellStyle name="Notiz 2 4 2 4 3 2 4 2" xfId="25672" xr:uid="{00000000-0005-0000-0000-000038710000}"/>
    <cellStyle name="Notiz 2 4 2 4 3 2 4 2 2" xfId="39987" xr:uid="{00000000-0005-0000-0000-000039710000}"/>
    <cellStyle name="Notiz 2 4 2 4 3 2 4 3" xfId="32850" xr:uid="{00000000-0005-0000-0000-00003A710000}"/>
    <cellStyle name="Notiz 2 4 2 4 4" xfId="13555" xr:uid="{00000000-0005-0000-0000-00003B710000}"/>
    <cellStyle name="Notiz 2 4 2 4 4 2" xfId="14328" xr:uid="{00000000-0005-0000-0000-00003C710000}"/>
    <cellStyle name="Notiz 2 4 2 4 4 2 2" xfId="16697" xr:uid="{00000000-0005-0000-0000-00003D710000}"/>
    <cellStyle name="Notiz 2 4 2 4 4 2 2 2" xfId="23856" xr:uid="{00000000-0005-0000-0000-00003E710000}"/>
    <cellStyle name="Notiz 2 4 2 4 4 2 2 2 2" xfId="38171" xr:uid="{00000000-0005-0000-0000-00003F710000}"/>
    <cellStyle name="Notiz 2 4 2 4 4 2 2 3" xfId="31012" xr:uid="{00000000-0005-0000-0000-000040710000}"/>
    <cellStyle name="Notiz 2 4 2 4 4 2 3" xfId="19051" xr:uid="{00000000-0005-0000-0000-000041710000}"/>
    <cellStyle name="Notiz 2 4 2 4 4 2 3 2" xfId="26188" xr:uid="{00000000-0005-0000-0000-000042710000}"/>
    <cellStyle name="Notiz 2 4 2 4 4 2 3 2 2" xfId="40503" xr:uid="{00000000-0005-0000-0000-000043710000}"/>
    <cellStyle name="Notiz 2 4 2 4 4 2 3 3" xfId="33366" xr:uid="{00000000-0005-0000-0000-000044710000}"/>
    <cellStyle name="Notiz 2 4 2 4 4 2 4" xfId="20384" xr:uid="{00000000-0005-0000-0000-000045710000}"/>
    <cellStyle name="Notiz 2 4 2 4 4 2 4 2" xfId="27521" xr:uid="{00000000-0005-0000-0000-000046710000}"/>
    <cellStyle name="Notiz 2 4 2 4 4 2 4 2 2" xfId="41836" xr:uid="{00000000-0005-0000-0000-000047710000}"/>
    <cellStyle name="Notiz 2 4 2 4 4 2 4 3" xfId="34699" xr:uid="{00000000-0005-0000-0000-000048710000}"/>
    <cellStyle name="Notiz 2 4 2 4 4 2 5" xfId="21599" xr:uid="{00000000-0005-0000-0000-000049710000}"/>
    <cellStyle name="Notiz 2 4 2 4 4 2 5 2" xfId="35914" xr:uid="{00000000-0005-0000-0000-00004A710000}"/>
    <cellStyle name="Notiz 2 4 2 4 4 2 6" xfId="28736" xr:uid="{00000000-0005-0000-0000-00004B710000}"/>
    <cellStyle name="Notiz 2 4 2 4 4 3" xfId="15924" xr:uid="{00000000-0005-0000-0000-00004C710000}"/>
    <cellStyle name="Notiz 2 4 2 4 4 3 2" xfId="23083" xr:uid="{00000000-0005-0000-0000-00004D710000}"/>
    <cellStyle name="Notiz 2 4 2 4 4 3 2 2" xfId="37398" xr:uid="{00000000-0005-0000-0000-00004E710000}"/>
    <cellStyle name="Notiz 2 4 2 4 4 3 3" xfId="30239" xr:uid="{00000000-0005-0000-0000-00004F710000}"/>
    <cellStyle name="Notiz 2 4 2 4 4 4" xfId="18278" xr:uid="{00000000-0005-0000-0000-000050710000}"/>
    <cellStyle name="Notiz 2 4 2 4 4 4 2" xfId="25415" xr:uid="{00000000-0005-0000-0000-000051710000}"/>
    <cellStyle name="Notiz 2 4 2 4 4 4 2 2" xfId="39730" xr:uid="{00000000-0005-0000-0000-000052710000}"/>
    <cellStyle name="Notiz 2 4 2 4 4 4 3" xfId="32593" xr:uid="{00000000-0005-0000-0000-000053710000}"/>
    <cellStyle name="Notiz 2 4 2 5" xfId="1658" xr:uid="{00000000-0005-0000-0000-000054710000}"/>
    <cellStyle name="Notiz 2 4 2 5 2" xfId="3693" xr:uid="{00000000-0005-0000-0000-000055710000}"/>
    <cellStyle name="Notiz 2 4 2 5 2 2" xfId="13944" xr:uid="{00000000-0005-0000-0000-000056710000}"/>
    <cellStyle name="Notiz 2 4 2 5 2 2 2" xfId="13699" xr:uid="{00000000-0005-0000-0000-000057710000}"/>
    <cellStyle name="Notiz 2 4 2 5 2 2 2 2" xfId="16068" xr:uid="{00000000-0005-0000-0000-000058710000}"/>
    <cellStyle name="Notiz 2 4 2 5 2 2 2 2 2" xfId="23227" xr:uid="{00000000-0005-0000-0000-000059710000}"/>
    <cellStyle name="Notiz 2 4 2 5 2 2 2 2 2 2" xfId="37542" xr:uid="{00000000-0005-0000-0000-00005A710000}"/>
    <cellStyle name="Notiz 2 4 2 5 2 2 2 2 3" xfId="30383" xr:uid="{00000000-0005-0000-0000-00005B710000}"/>
    <cellStyle name="Notiz 2 4 2 5 2 2 2 3" xfId="18422" xr:uid="{00000000-0005-0000-0000-00005C710000}"/>
    <cellStyle name="Notiz 2 4 2 5 2 2 2 3 2" xfId="25559" xr:uid="{00000000-0005-0000-0000-00005D710000}"/>
    <cellStyle name="Notiz 2 4 2 5 2 2 2 3 2 2" xfId="39874" xr:uid="{00000000-0005-0000-0000-00005E710000}"/>
    <cellStyle name="Notiz 2 4 2 5 2 2 2 3 3" xfId="32737" xr:uid="{00000000-0005-0000-0000-00005F710000}"/>
    <cellStyle name="Notiz 2 4 2 5 2 2 2 4" xfId="19948" xr:uid="{00000000-0005-0000-0000-000060710000}"/>
    <cellStyle name="Notiz 2 4 2 5 2 2 2 4 2" xfId="27085" xr:uid="{00000000-0005-0000-0000-000061710000}"/>
    <cellStyle name="Notiz 2 4 2 5 2 2 2 4 2 2" xfId="41400" xr:uid="{00000000-0005-0000-0000-000062710000}"/>
    <cellStyle name="Notiz 2 4 2 5 2 2 2 4 3" xfId="34263" xr:uid="{00000000-0005-0000-0000-000063710000}"/>
    <cellStyle name="Notiz 2 4 2 5 2 2 2 5" xfId="21163" xr:uid="{00000000-0005-0000-0000-000064710000}"/>
    <cellStyle name="Notiz 2 4 2 5 2 2 2 5 2" xfId="35478" xr:uid="{00000000-0005-0000-0000-000065710000}"/>
    <cellStyle name="Notiz 2 4 2 5 2 2 2 6" xfId="28300" xr:uid="{00000000-0005-0000-0000-000066710000}"/>
    <cellStyle name="Notiz 2 4 2 5 2 2 3" xfId="16313" xr:uid="{00000000-0005-0000-0000-000067710000}"/>
    <cellStyle name="Notiz 2 4 2 5 2 2 3 2" xfId="23472" xr:uid="{00000000-0005-0000-0000-000068710000}"/>
    <cellStyle name="Notiz 2 4 2 5 2 2 3 2 2" xfId="37787" xr:uid="{00000000-0005-0000-0000-000069710000}"/>
    <cellStyle name="Notiz 2 4 2 5 2 2 3 3" xfId="30628" xr:uid="{00000000-0005-0000-0000-00006A710000}"/>
    <cellStyle name="Notiz 2 4 2 5 2 2 4" xfId="18667" xr:uid="{00000000-0005-0000-0000-00006B710000}"/>
    <cellStyle name="Notiz 2 4 2 5 2 2 4 2" xfId="25804" xr:uid="{00000000-0005-0000-0000-00006C710000}"/>
    <cellStyle name="Notiz 2 4 2 5 2 2 4 2 2" xfId="40119" xr:uid="{00000000-0005-0000-0000-00006D710000}"/>
    <cellStyle name="Notiz 2 4 2 5 2 2 4 3" xfId="32982" xr:uid="{00000000-0005-0000-0000-00006E710000}"/>
    <cellStyle name="Notiz 2 4 2 5 3" xfId="11639" xr:uid="{00000000-0005-0000-0000-00006F710000}"/>
    <cellStyle name="Notiz 2 4 2 5 3 2" xfId="13813" xr:uid="{00000000-0005-0000-0000-000070710000}"/>
    <cellStyle name="Notiz 2 4 2 5 3 2 2" xfId="14352" xr:uid="{00000000-0005-0000-0000-000071710000}"/>
    <cellStyle name="Notiz 2 4 2 5 3 2 2 2" xfId="16721" xr:uid="{00000000-0005-0000-0000-000072710000}"/>
    <cellStyle name="Notiz 2 4 2 5 3 2 2 2 2" xfId="23880" xr:uid="{00000000-0005-0000-0000-000073710000}"/>
    <cellStyle name="Notiz 2 4 2 5 3 2 2 2 2 2" xfId="38195" xr:uid="{00000000-0005-0000-0000-000074710000}"/>
    <cellStyle name="Notiz 2 4 2 5 3 2 2 2 3" xfId="31036" xr:uid="{00000000-0005-0000-0000-000075710000}"/>
    <cellStyle name="Notiz 2 4 2 5 3 2 2 3" xfId="19075" xr:uid="{00000000-0005-0000-0000-000076710000}"/>
    <cellStyle name="Notiz 2 4 2 5 3 2 2 3 2" xfId="26212" xr:uid="{00000000-0005-0000-0000-000077710000}"/>
    <cellStyle name="Notiz 2 4 2 5 3 2 2 3 2 2" xfId="40527" xr:uid="{00000000-0005-0000-0000-000078710000}"/>
    <cellStyle name="Notiz 2 4 2 5 3 2 2 3 3" xfId="33390" xr:uid="{00000000-0005-0000-0000-000079710000}"/>
    <cellStyle name="Notiz 2 4 2 5 3 2 2 4" xfId="20408" xr:uid="{00000000-0005-0000-0000-00007A710000}"/>
    <cellStyle name="Notiz 2 4 2 5 3 2 2 4 2" xfId="27545" xr:uid="{00000000-0005-0000-0000-00007B710000}"/>
    <cellStyle name="Notiz 2 4 2 5 3 2 2 4 2 2" xfId="41860" xr:uid="{00000000-0005-0000-0000-00007C710000}"/>
    <cellStyle name="Notiz 2 4 2 5 3 2 2 4 3" xfId="34723" xr:uid="{00000000-0005-0000-0000-00007D710000}"/>
    <cellStyle name="Notiz 2 4 2 5 3 2 2 5" xfId="21623" xr:uid="{00000000-0005-0000-0000-00007E710000}"/>
    <cellStyle name="Notiz 2 4 2 5 3 2 2 5 2" xfId="35938" xr:uid="{00000000-0005-0000-0000-00007F710000}"/>
    <cellStyle name="Notiz 2 4 2 5 3 2 2 6" xfId="28760" xr:uid="{00000000-0005-0000-0000-000080710000}"/>
    <cellStyle name="Notiz 2 4 2 5 3 2 3" xfId="16182" xr:uid="{00000000-0005-0000-0000-000081710000}"/>
    <cellStyle name="Notiz 2 4 2 5 3 2 3 2" xfId="23341" xr:uid="{00000000-0005-0000-0000-000082710000}"/>
    <cellStyle name="Notiz 2 4 2 5 3 2 3 2 2" xfId="37656" xr:uid="{00000000-0005-0000-0000-000083710000}"/>
    <cellStyle name="Notiz 2 4 2 5 3 2 3 3" xfId="30497" xr:uid="{00000000-0005-0000-0000-000084710000}"/>
    <cellStyle name="Notiz 2 4 2 5 3 2 4" xfId="18536" xr:uid="{00000000-0005-0000-0000-000085710000}"/>
    <cellStyle name="Notiz 2 4 2 5 3 2 4 2" xfId="25673" xr:uid="{00000000-0005-0000-0000-000086710000}"/>
    <cellStyle name="Notiz 2 4 2 5 3 2 4 2 2" xfId="39988" xr:uid="{00000000-0005-0000-0000-000087710000}"/>
    <cellStyle name="Notiz 2 4 2 5 3 2 4 3" xfId="32851" xr:uid="{00000000-0005-0000-0000-000088710000}"/>
    <cellStyle name="Notiz 2 4 2 5 4" xfId="13556" xr:uid="{00000000-0005-0000-0000-000089710000}"/>
    <cellStyle name="Notiz 2 4 2 5 4 2" xfId="14579" xr:uid="{00000000-0005-0000-0000-00008A710000}"/>
    <cellStyle name="Notiz 2 4 2 5 4 2 2" xfId="16942" xr:uid="{00000000-0005-0000-0000-00008B710000}"/>
    <cellStyle name="Notiz 2 4 2 5 4 2 2 2" xfId="24101" xr:uid="{00000000-0005-0000-0000-00008C710000}"/>
    <cellStyle name="Notiz 2 4 2 5 4 2 2 2 2" xfId="38416" xr:uid="{00000000-0005-0000-0000-00008D710000}"/>
    <cellStyle name="Notiz 2 4 2 5 4 2 2 3" xfId="31257" xr:uid="{00000000-0005-0000-0000-00008E710000}"/>
    <cellStyle name="Notiz 2 4 2 5 4 2 3" xfId="19296" xr:uid="{00000000-0005-0000-0000-00008F710000}"/>
    <cellStyle name="Notiz 2 4 2 5 4 2 3 2" xfId="26433" xr:uid="{00000000-0005-0000-0000-000090710000}"/>
    <cellStyle name="Notiz 2 4 2 5 4 2 3 2 2" xfId="40748" xr:uid="{00000000-0005-0000-0000-000091710000}"/>
    <cellStyle name="Notiz 2 4 2 5 4 2 3 3" xfId="33611" xr:uid="{00000000-0005-0000-0000-000092710000}"/>
    <cellStyle name="Notiz 2 4 2 5 4 2 4" xfId="20594" xr:uid="{00000000-0005-0000-0000-000093710000}"/>
    <cellStyle name="Notiz 2 4 2 5 4 2 4 2" xfId="27731" xr:uid="{00000000-0005-0000-0000-000094710000}"/>
    <cellStyle name="Notiz 2 4 2 5 4 2 4 2 2" xfId="42046" xr:uid="{00000000-0005-0000-0000-000095710000}"/>
    <cellStyle name="Notiz 2 4 2 5 4 2 4 3" xfId="34909" xr:uid="{00000000-0005-0000-0000-000096710000}"/>
    <cellStyle name="Notiz 2 4 2 5 4 2 5" xfId="21809" xr:uid="{00000000-0005-0000-0000-000097710000}"/>
    <cellStyle name="Notiz 2 4 2 5 4 2 5 2" xfId="36124" xr:uid="{00000000-0005-0000-0000-000098710000}"/>
    <cellStyle name="Notiz 2 4 2 5 4 2 6" xfId="28946" xr:uid="{00000000-0005-0000-0000-000099710000}"/>
    <cellStyle name="Notiz 2 4 2 5 4 3" xfId="15925" xr:uid="{00000000-0005-0000-0000-00009A710000}"/>
    <cellStyle name="Notiz 2 4 2 5 4 3 2" xfId="23084" xr:uid="{00000000-0005-0000-0000-00009B710000}"/>
    <cellStyle name="Notiz 2 4 2 5 4 3 2 2" xfId="37399" xr:uid="{00000000-0005-0000-0000-00009C710000}"/>
    <cellStyle name="Notiz 2 4 2 5 4 3 3" xfId="30240" xr:uid="{00000000-0005-0000-0000-00009D710000}"/>
    <cellStyle name="Notiz 2 4 2 5 4 4" xfId="18279" xr:uid="{00000000-0005-0000-0000-00009E710000}"/>
    <cellStyle name="Notiz 2 4 2 5 4 4 2" xfId="25416" xr:uid="{00000000-0005-0000-0000-00009F710000}"/>
    <cellStyle name="Notiz 2 4 2 5 4 4 2 2" xfId="39731" xr:uid="{00000000-0005-0000-0000-0000A0710000}"/>
    <cellStyle name="Notiz 2 4 2 5 4 4 3" xfId="32594" xr:uid="{00000000-0005-0000-0000-0000A1710000}"/>
    <cellStyle name="Notiz 2 4 2 6" xfId="3689" xr:uid="{00000000-0005-0000-0000-0000A2710000}"/>
    <cellStyle name="Notiz 2 4 2 6 2" xfId="13940" xr:uid="{00000000-0005-0000-0000-0000A3710000}"/>
    <cellStyle name="Notiz 2 4 2 6 2 2" xfId="13724" xr:uid="{00000000-0005-0000-0000-0000A4710000}"/>
    <cellStyle name="Notiz 2 4 2 6 2 2 2" xfId="16093" xr:uid="{00000000-0005-0000-0000-0000A5710000}"/>
    <cellStyle name="Notiz 2 4 2 6 2 2 2 2" xfId="23252" xr:uid="{00000000-0005-0000-0000-0000A6710000}"/>
    <cellStyle name="Notiz 2 4 2 6 2 2 2 2 2" xfId="37567" xr:uid="{00000000-0005-0000-0000-0000A7710000}"/>
    <cellStyle name="Notiz 2 4 2 6 2 2 2 3" xfId="30408" xr:uid="{00000000-0005-0000-0000-0000A8710000}"/>
    <cellStyle name="Notiz 2 4 2 6 2 2 3" xfId="18447" xr:uid="{00000000-0005-0000-0000-0000A9710000}"/>
    <cellStyle name="Notiz 2 4 2 6 2 2 3 2" xfId="25584" xr:uid="{00000000-0005-0000-0000-0000AA710000}"/>
    <cellStyle name="Notiz 2 4 2 6 2 2 3 2 2" xfId="39899" xr:uid="{00000000-0005-0000-0000-0000AB710000}"/>
    <cellStyle name="Notiz 2 4 2 6 2 2 3 3" xfId="32762" xr:uid="{00000000-0005-0000-0000-0000AC710000}"/>
    <cellStyle name="Notiz 2 4 2 6 2 2 4" xfId="19973" xr:uid="{00000000-0005-0000-0000-0000AD710000}"/>
    <cellStyle name="Notiz 2 4 2 6 2 2 4 2" xfId="27110" xr:uid="{00000000-0005-0000-0000-0000AE710000}"/>
    <cellStyle name="Notiz 2 4 2 6 2 2 4 2 2" xfId="41425" xr:uid="{00000000-0005-0000-0000-0000AF710000}"/>
    <cellStyle name="Notiz 2 4 2 6 2 2 4 3" xfId="34288" xr:uid="{00000000-0005-0000-0000-0000B0710000}"/>
    <cellStyle name="Notiz 2 4 2 6 2 2 5" xfId="21188" xr:uid="{00000000-0005-0000-0000-0000B1710000}"/>
    <cellStyle name="Notiz 2 4 2 6 2 2 5 2" xfId="35503" xr:uid="{00000000-0005-0000-0000-0000B2710000}"/>
    <cellStyle name="Notiz 2 4 2 6 2 2 6" xfId="28325" xr:uid="{00000000-0005-0000-0000-0000B3710000}"/>
    <cellStyle name="Notiz 2 4 2 6 2 3" xfId="16309" xr:uid="{00000000-0005-0000-0000-0000B4710000}"/>
    <cellStyle name="Notiz 2 4 2 6 2 3 2" xfId="23468" xr:uid="{00000000-0005-0000-0000-0000B5710000}"/>
    <cellStyle name="Notiz 2 4 2 6 2 3 2 2" xfId="37783" xr:uid="{00000000-0005-0000-0000-0000B6710000}"/>
    <cellStyle name="Notiz 2 4 2 6 2 3 3" xfId="30624" xr:uid="{00000000-0005-0000-0000-0000B7710000}"/>
    <cellStyle name="Notiz 2 4 2 6 2 4" xfId="18663" xr:uid="{00000000-0005-0000-0000-0000B8710000}"/>
    <cellStyle name="Notiz 2 4 2 6 2 4 2" xfId="25800" xr:uid="{00000000-0005-0000-0000-0000B9710000}"/>
    <cellStyle name="Notiz 2 4 2 6 2 4 2 2" xfId="40115" xr:uid="{00000000-0005-0000-0000-0000BA710000}"/>
    <cellStyle name="Notiz 2 4 2 6 2 4 3" xfId="32978" xr:uid="{00000000-0005-0000-0000-0000BB710000}"/>
    <cellStyle name="Notiz 2 4 2 7" xfId="8082" xr:uid="{00000000-0005-0000-0000-0000BC710000}"/>
    <cellStyle name="Notiz 2 4 2 8" xfId="11081" xr:uid="{00000000-0005-0000-0000-0000BD710000}"/>
    <cellStyle name="Notiz 2 4 2 8 2" xfId="12155" xr:uid="{00000000-0005-0000-0000-0000BE710000}"/>
    <cellStyle name="Notiz 2 4 2 8 2 2" xfId="14522" xr:uid="{00000000-0005-0000-0000-0000BF710000}"/>
    <cellStyle name="Notiz 2 4 2 8 2 2 2" xfId="14988" xr:uid="{00000000-0005-0000-0000-0000C0710000}"/>
    <cellStyle name="Notiz 2 4 2 8 2 2 2 2" xfId="17345" xr:uid="{00000000-0005-0000-0000-0000C1710000}"/>
    <cellStyle name="Notiz 2 4 2 8 2 2 2 2 2" xfId="24482" xr:uid="{00000000-0005-0000-0000-0000C2710000}"/>
    <cellStyle name="Notiz 2 4 2 8 2 2 2 2 2 2" xfId="38797" xr:uid="{00000000-0005-0000-0000-0000C3710000}"/>
    <cellStyle name="Notiz 2 4 2 8 2 2 2 2 3" xfId="31660" xr:uid="{00000000-0005-0000-0000-0000C4710000}"/>
    <cellStyle name="Notiz 2 4 2 8 2 2 2 3" xfId="19699" xr:uid="{00000000-0005-0000-0000-0000C5710000}"/>
    <cellStyle name="Notiz 2 4 2 8 2 2 2 3 2" xfId="26836" xr:uid="{00000000-0005-0000-0000-0000C6710000}"/>
    <cellStyle name="Notiz 2 4 2 8 2 2 2 3 2 2" xfId="41151" xr:uid="{00000000-0005-0000-0000-0000C7710000}"/>
    <cellStyle name="Notiz 2 4 2 8 2 2 2 3 3" xfId="34014" xr:uid="{00000000-0005-0000-0000-0000C8710000}"/>
    <cellStyle name="Notiz 2 4 2 8 2 2 2 4" xfId="20975" xr:uid="{00000000-0005-0000-0000-0000C9710000}"/>
    <cellStyle name="Notiz 2 4 2 8 2 2 2 4 2" xfId="28112" xr:uid="{00000000-0005-0000-0000-0000CA710000}"/>
    <cellStyle name="Notiz 2 4 2 8 2 2 2 4 2 2" xfId="42427" xr:uid="{00000000-0005-0000-0000-0000CB710000}"/>
    <cellStyle name="Notiz 2 4 2 8 2 2 2 4 3" xfId="35290" xr:uid="{00000000-0005-0000-0000-0000CC710000}"/>
    <cellStyle name="Notiz 2 4 2 8 2 2 2 5" xfId="22151" xr:uid="{00000000-0005-0000-0000-0000CD710000}"/>
    <cellStyle name="Notiz 2 4 2 8 2 2 2 5 2" xfId="36466" xr:uid="{00000000-0005-0000-0000-0000CE710000}"/>
    <cellStyle name="Notiz 2 4 2 8 2 2 2 6" xfId="29307" xr:uid="{00000000-0005-0000-0000-0000CF710000}"/>
    <cellStyle name="Notiz 2 4 2 8 2 2 3" xfId="16891" xr:uid="{00000000-0005-0000-0000-0000D0710000}"/>
    <cellStyle name="Notiz 2 4 2 8 2 2 3 2" xfId="24050" xr:uid="{00000000-0005-0000-0000-0000D1710000}"/>
    <cellStyle name="Notiz 2 4 2 8 2 2 3 2 2" xfId="38365" xr:uid="{00000000-0005-0000-0000-0000D2710000}"/>
    <cellStyle name="Notiz 2 4 2 8 2 2 3 3" xfId="31206" xr:uid="{00000000-0005-0000-0000-0000D3710000}"/>
    <cellStyle name="Notiz 2 4 2 8 2 2 4" xfId="19245" xr:uid="{00000000-0005-0000-0000-0000D4710000}"/>
    <cellStyle name="Notiz 2 4 2 8 2 2 4 2" xfId="26382" xr:uid="{00000000-0005-0000-0000-0000D5710000}"/>
    <cellStyle name="Notiz 2 4 2 8 2 2 4 2 2" xfId="40697" xr:uid="{00000000-0005-0000-0000-0000D6710000}"/>
    <cellStyle name="Notiz 2 4 2 8 2 2 4 3" xfId="33560" xr:uid="{00000000-0005-0000-0000-0000D7710000}"/>
    <cellStyle name="Notiz 2 4 2 8 3" xfId="11635" xr:uid="{00000000-0005-0000-0000-0000D8710000}"/>
    <cellStyle name="Notiz 2 4 2 8 3 2" xfId="14511" xr:uid="{00000000-0005-0000-0000-0000D9710000}"/>
    <cellStyle name="Notiz 2 4 2 8 3 2 2" xfId="14986" xr:uid="{00000000-0005-0000-0000-0000DA710000}"/>
    <cellStyle name="Notiz 2 4 2 8 3 2 2 2" xfId="17343" xr:uid="{00000000-0005-0000-0000-0000DB710000}"/>
    <cellStyle name="Notiz 2 4 2 8 3 2 2 2 2" xfId="24480" xr:uid="{00000000-0005-0000-0000-0000DC710000}"/>
    <cellStyle name="Notiz 2 4 2 8 3 2 2 2 2 2" xfId="38795" xr:uid="{00000000-0005-0000-0000-0000DD710000}"/>
    <cellStyle name="Notiz 2 4 2 8 3 2 2 2 3" xfId="31658" xr:uid="{00000000-0005-0000-0000-0000DE710000}"/>
    <cellStyle name="Notiz 2 4 2 8 3 2 2 3" xfId="19697" xr:uid="{00000000-0005-0000-0000-0000DF710000}"/>
    <cellStyle name="Notiz 2 4 2 8 3 2 2 3 2" xfId="26834" xr:uid="{00000000-0005-0000-0000-0000E0710000}"/>
    <cellStyle name="Notiz 2 4 2 8 3 2 2 3 2 2" xfId="41149" xr:uid="{00000000-0005-0000-0000-0000E1710000}"/>
    <cellStyle name="Notiz 2 4 2 8 3 2 2 3 3" xfId="34012" xr:uid="{00000000-0005-0000-0000-0000E2710000}"/>
    <cellStyle name="Notiz 2 4 2 8 3 2 2 4" xfId="20973" xr:uid="{00000000-0005-0000-0000-0000E3710000}"/>
    <cellStyle name="Notiz 2 4 2 8 3 2 2 4 2" xfId="28110" xr:uid="{00000000-0005-0000-0000-0000E4710000}"/>
    <cellStyle name="Notiz 2 4 2 8 3 2 2 4 2 2" xfId="42425" xr:uid="{00000000-0005-0000-0000-0000E5710000}"/>
    <cellStyle name="Notiz 2 4 2 8 3 2 2 4 3" xfId="35288" xr:uid="{00000000-0005-0000-0000-0000E6710000}"/>
    <cellStyle name="Notiz 2 4 2 8 3 2 2 5" xfId="22149" xr:uid="{00000000-0005-0000-0000-0000E7710000}"/>
    <cellStyle name="Notiz 2 4 2 8 3 2 2 5 2" xfId="36464" xr:uid="{00000000-0005-0000-0000-0000E8710000}"/>
    <cellStyle name="Notiz 2 4 2 8 3 2 2 6" xfId="29305" xr:uid="{00000000-0005-0000-0000-0000E9710000}"/>
    <cellStyle name="Notiz 2 4 2 8 3 2 3" xfId="16880" xr:uid="{00000000-0005-0000-0000-0000EA710000}"/>
    <cellStyle name="Notiz 2 4 2 8 3 2 3 2" xfId="24039" xr:uid="{00000000-0005-0000-0000-0000EB710000}"/>
    <cellStyle name="Notiz 2 4 2 8 3 2 3 2 2" xfId="38354" xr:uid="{00000000-0005-0000-0000-0000EC710000}"/>
    <cellStyle name="Notiz 2 4 2 8 3 2 3 3" xfId="31195" xr:uid="{00000000-0005-0000-0000-0000ED710000}"/>
    <cellStyle name="Notiz 2 4 2 8 3 2 4" xfId="19234" xr:uid="{00000000-0005-0000-0000-0000EE710000}"/>
    <cellStyle name="Notiz 2 4 2 8 3 2 4 2" xfId="26371" xr:uid="{00000000-0005-0000-0000-0000EF710000}"/>
    <cellStyle name="Notiz 2 4 2 8 3 2 4 2 2" xfId="40686" xr:uid="{00000000-0005-0000-0000-0000F0710000}"/>
    <cellStyle name="Notiz 2 4 2 8 3 2 4 3" xfId="33549" xr:uid="{00000000-0005-0000-0000-0000F1710000}"/>
    <cellStyle name="Notiz 2 4 2 8 4" xfId="12187" xr:uid="{00000000-0005-0000-0000-0000F2710000}"/>
    <cellStyle name="Notiz 2 4 2 8 4 2" xfId="14455" xr:uid="{00000000-0005-0000-0000-0000F3710000}"/>
    <cellStyle name="Notiz 2 4 2 8 4 2 2" xfId="14980" xr:uid="{00000000-0005-0000-0000-0000F4710000}"/>
    <cellStyle name="Notiz 2 4 2 8 4 2 2 2" xfId="17337" xr:uid="{00000000-0005-0000-0000-0000F5710000}"/>
    <cellStyle name="Notiz 2 4 2 8 4 2 2 2 2" xfId="24474" xr:uid="{00000000-0005-0000-0000-0000F6710000}"/>
    <cellStyle name="Notiz 2 4 2 8 4 2 2 2 2 2" xfId="38789" xr:uid="{00000000-0005-0000-0000-0000F7710000}"/>
    <cellStyle name="Notiz 2 4 2 8 4 2 2 2 3" xfId="31652" xr:uid="{00000000-0005-0000-0000-0000F8710000}"/>
    <cellStyle name="Notiz 2 4 2 8 4 2 2 3" xfId="19691" xr:uid="{00000000-0005-0000-0000-0000F9710000}"/>
    <cellStyle name="Notiz 2 4 2 8 4 2 2 3 2" xfId="26828" xr:uid="{00000000-0005-0000-0000-0000FA710000}"/>
    <cellStyle name="Notiz 2 4 2 8 4 2 2 3 2 2" xfId="41143" xr:uid="{00000000-0005-0000-0000-0000FB710000}"/>
    <cellStyle name="Notiz 2 4 2 8 4 2 2 3 3" xfId="34006" xr:uid="{00000000-0005-0000-0000-0000FC710000}"/>
    <cellStyle name="Notiz 2 4 2 8 4 2 2 4" xfId="20967" xr:uid="{00000000-0005-0000-0000-0000FD710000}"/>
    <cellStyle name="Notiz 2 4 2 8 4 2 2 4 2" xfId="28104" xr:uid="{00000000-0005-0000-0000-0000FE710000}"/>
    <cellStyle name="Notiz 2 4 2 8 4 2 2 4 2 2" xfId="42419" xr:uid="{00000000-0005-0000-0000-0000FF710000}"/>
    <cellStyle name="Notiz 2 4 2 8 4 2 2 4 3" xfId="35282" xr:uid="{00000000-0005-0000-0000-000000720000}"/>
    <cellStyle name="Notiz 2 4 2 8 4 2 2 5" xfId="22143" xr:uid="{00000000-0005-0000-0000-000001720000}"/>
    <cellStyle name="Notiz 2 4 2 8 4 2 2 5 2" xfId="36458" xr:uid="{00000000-0005-0000-0000-000002720000}"/>
    <cellStyle name="Notiz 2 4 2 8 4 2 2 6" xfId="29299" xr:uid="{00000000-0005-0000-0000-000003720000}"/>
    <cellStyle name="Notiz 2 4 2 8 4 2 3" xfId="16824" xr:uid="{00000000-0005-0000-0000-000004720000}"/>
    <cellStyle name="Notiz 2 4 2 8 4 2 3 2" xfId="23983" xr:uid="{00000000-0005-0000-0000-000005720000}"/>
    <cellStyle name="Notiz 2 4 2 8 4 2 3 2 2" xfId="38298" xr:uid="{00000000-0005-0000-0000-000006720000}"/>
    <cellStyle name="Notiz 2 4 2 8 4 2 3 3" xfId="31139" xr:uid="{00000000-0005-0000-0000-000007720000}"/>
    <cellStyle name="Notiz 2 4 2 8 4 2 4" xfId="19178" xr:uid="{00000000-0005-0000-0000-000008720000}"/>
    <cellStyle name="Notiz 2 4 2 8 4 2 4 2" xfId="26315" xr:uid="{00000000-0005-0000-0000-000009720000}"/>
    <cellStyle name="Notiz 2 4 2 8 4 2 4 2 2" xfId="40630" xr:uid="{00000000-0005-0000-0000-00000A720000}"/>
    <cellStyle name="Notiz 2 4 2 8 4 2 4 3" xfId="33493" xr:uid="{00000000-0005-0000-0000-00000B720000}"/>
    <cellStyle name="Notiz 2 4 2 8 5" xfId="12257" xr:uid="{00000000-0005-0000-0000-00000C720000}"/>
    <cellStyle name="Notiz 2 4 2 8 5 2" xfId="14527" xr:uid="{00000000-0005-0000-0000-00000D720000}"/>
    <cellStyle name="Notiz 2 4 2 8 5 2 2" xfId="14990" xr:uid="{00000000-0005-0000-0000-00000E720000}"/>
    <cellStyle name="Notiz 2 4 2 8 5 2 2 2" xfId="17347" xr:uid="{00000000-0005-0000-0000-00000F720000}"/>
    <cellStyle name="Notiz 2 4 2 8 5 2 2 2 2" xfId="24484" xr:uid="{00000000-0005-0000-0000-000010720000}"/>
    <cellStyle name="Notiz 2 4 2 8 5 2 2 2 2 2" xfId="38799" xr:uid="{00000000-0005-0000-0000-000011720000}"/>
    <cellStyle name="Notiz 2 4 2 8 5 2 2 2 3" xfId="31662" xr:uid="{00000000-0005-0000-0000-000012720000}"/>
    <cellStyle name="Notiz 2 4 2 8 5 2 2 3" xfId="19701" xr:uid="{00000000-0005-0000-0000-000013720000}"/>
    <cellStyle name="Notiz 2 4 2 8 5 2 2 3 2" xfId="26838" xr:uid="{00000000-0005-0000-0000-000014720000}"/>
    <cellStyle name="Notiz 2 4 2 8 5 2 2 3 2 2" xfId="41153" xr:uid="{00000000-0005-0000-0000-000015720000}"/>
    <cellStyle name="Notiz 2 4 2 8 5 2 2 3 3" xfId="34016" xr:uid="{00000000-0005-0000-0000-000016720000}"/>
    <cellStyle name="Notiz 2 4 2 8 5 2 2 4" xfId="20977" xr:uid="{00000000-0005-0000-0000-000017720000}"/>
    <cellStyle name="Notiz 2 4 2 8 5 2 2 4 2" xfId="28114" xr:uid="{00000000-0005-0000-0000-000018720000}"/>
    <cellStyle name="Notiz 2 4 2 8 5 2 2 4 2 2" xfId="42429" xr:uid="{00000000-0005-0000-0000-000019720000}"/>
    <cellStyle name="Notiz 2 4 2 8 5 2 2 4 3" xfId="35292" xr:uid="{00000000-0005-0000-0000-00001A720000}"/>
    <cellStyle name="Notiz 2 4 2 8 5 2 2 5" xfId="22153" xr:uid="{00000000-0005-0000-0000-00001B720000}"/>
    <cellStyle name="Notiz 2 4 2 8 5 2 2 5 2" xfId="36468" xr:uid="{00000000-0005-0000-0000-00001C720000}"/>
    <cellStyle name="Notiz 2 4 2 8 5 2 2 6" xfId="29309" xr:uid="{00000000-0005-0000-0000-00001D720000}"/>
    <cellStyle name="Notiz 2 4 2 8 5 2 3" xfId="16896" xr:uid="{00000000-0005-0000-0000-00001E720000}"/>
    <cellStyle name="Notiz 2 4 2 8 5 2 3 2" xfId="24055" xr:uid="{00000000-0005-0000-0000-00001F720000}"/>
    <cellStyle name="Notiz 2 4 2 8 5 2 3 2 2" xfId="38370" xr:uid="{00000000-0005-0000-0000-000020720000}"/>
    <cellStyle name="Notiz 2 4 2 8 5 2 3 3" xfId="31211" xr:uid="{00000000-0005-0000-0000-000021720000}"/>
    <cellStyle name="Notiz 2 4 2 8 5 2 4" xfId="19250" xr:uid="{00000000-0005-0000-0000-000022720000}"/>
    <cellStyle name="Notiz 2 4 2 8 5 2 4 2" xfId="26387" xr:uid="{00000000-0005-0000-0000-000023720000}"/>
    <cellStyle name="Notiz 2 4 2 8 5 2 4 2 2" xfId="40702" xr:uid="{00000000-0005-0000-0000-000024720000}"/>
    <cellStyle name="Notiz 2 4 2 8 5 2 4 3" xfId="33565" xr:uid="{00000000-0005-0000-0000-000025720000}"/>
    <cellStyle name="Notiz 2 4 2 8 6" xfId="13809" xr:uid="{00000000-0005-0000-0000-000026720000}"/>
    <cellStyle name="Notiz 2 4 2 8 6 2" xfId="14350" xr:uid="{00000000-0005-0000-0000-000027720000}"/>
    <cellStyle name="Notiz 2 4 2 8 6 2 2" xfId="16719" xr:uid="{00000000-0005-0000-0000-000028720000}"/>
    <cellStyle name="Notiz 2 4 2 8 6 2 2 2" xfId="23878" xr:uid="{00000000-0005-0000-0000-000029720000}"/>
    <cellStyle name="Notiz 2 4 2 8 6 2 2 2 2" xfId="38193" xr:uid="{00000000-0005-0000-0000-00002A720000}"/>
    <cellStyle name="Notiz 2 4 2 8 6 2 2 3" xfId="31034" xr:uid="{00000000-0005-0000-0000-00002B720000}"/>
    <cellStyle name="Notiz 2 4 2 8 6 2 3" xfId="19073" xr:uid="{00000000-0005-0000-0000-00002C720000}"/>
    <cellStyle name="Notiz 2 4 2 8 6 2 3 2" xfId="26210" xr:uid="{00000000-0005-0000-0000-00002D720000}"/>
    <cellStyle name="Notiz 2 4 2 8 6 2 3 2 2" xfId="40525" xr:uid="{00000000-0005-0000-0000-00002E720000}"/>
    <cellStyle name="Notiz 2 4 2 8 6 2 3 3" xfId="33388" xr:uid="{00000000-0005-0000-0000-00002F720000}"/>
    <cellStyle name="Notiz 2 4 2 8 6 2 4" xfId="20406" xr:uid="{00000000-0005-0000-0000-000030720000}"/>
    <cellStyle name="Notiz 2 4 2 8 6 2 4 2" xfId="27543" xr:uid="{00000000-0005-0000-0000-000031720000}"/>
    <cellStyle name="Notiz 2 4 2 8 6 2 4 2 2" xfId="41858" xr:uid="{00000000-0005-0000-0000-000032720000}"/>
    <cellStyle name="Notiz 2 4 2 8 6 2 4 3" xfId="34721" xr:uid="{00000000-0005-0000-0000-000033720000}"/>
    <cellStyle name="Notiz 2 4 2 8 6 2 5" xfId="21621" xr:uid="{00000000-0005-0000-0000-000034720000}"/>
    <cellStyle name="Notiz 2 4 2 8 6 2 5 2" xfId="35936" xr:uid="{00000000-0005-0000-0000-000035720000}"/>
    <cellStyle name="Notiz 2 4 2 8 6 2 6" xfId="28758" xr:uid="{00000000-0005-0000-0000-000036720000}"/>
    <cellStyle name="Notiz 2 4 2 8 6 3" xfId="16178" xr:uid="{00000000-0005-0000-0000-000037720000}"/>
    <cellStyle name="Notiz 2 4 2 8 6 3 2" xfId="23337" xr:uid="{00000000-0005-0000-0000-000038720000}"/>
    <cellStyle name="Notiz 2 4 2 8 6 3 2 2" xfId="37652" xr:uid="{00000000-0005-0000-0000-000039720000}"/>
    <cellStyle name="Notiz 2 4 2 8 6 3 3" xfId="30493" xr:uid="{00000000-0005-0000-0000-00003A720000}"/>
    <cellStyle name="Notiz 2 4 2 8 6 4" xfId="18532" xr:uid="{00000000-0005-0000-0000-00003B720000}"/>
    <cellStyle name="Notiz 2 4 2 8 6 4 2" xfId="25669" xr:uid="{00000000-0005-0000-0000-00003C720000}"/>
    <cellStyle name="Notiz 2 4 2 8 6 4 2 2" xfId="39984" xr:uid="{00000000-0005-0000-0000-00003D720000}"/>
    <cellStyle name="Notiz 2 4 2 8 6 4 3" xfId="32847" xr:uid="{00000000-0005-0000-0000-00003E720000}"/>
    <cellStyle name="Notiz 2 4 2 9" xfId="13552" xr:uid="{00000000-0005-0000-0000-00003F720000}"/>
    <cellStyle name="Notiz 2 4 2 9 2" xfId="13721" xr:uid="{00000000-0005-0000-0000-000040720000}"/>
    <cellStyle name="Notiz 2 4 2 9 2 2" xfId="16090" xr:uid="{00000000-0005-0000-0000-000041720000}"/>
    <cellStyle name="Notiz 2 4 2 9 2 2 2" xfId="23249" xr:uid="{00000000-0005-0000-0000-000042720000}"/>
    <cellStyle name="Notiz 2 4 2 9 2 2 2 2" xfId="37564" xr:uid="{00000000-0005-0000-0000-000043720000}"/>
    <cellStyle name="Notiz 2 4 2 9 2 2 3" xfId="30405" xr:uid="{00000000-0005-0000-0000-000044720000}"/>
    <cellStyle name="Notiz 2 4 2 9 2 3" xfId="18444" xr:uid="{00000000-0005-0000-0000-000045720000}"/>
    <cellStyle name="Notiz 2 4 2 9 2 3 2" xfId="25581" xr:uid="{00000000-0005-0000-0000-000046720000}"/>
    <cellStyle name="Notiz 2 4 2 9 2 3 2 2" xfId="39896" xr:uid="{00000000-0005-0000-0000-000047720000}"/>
    <cellStyle name="Notiz 2 4 2 9 2 3 3" xfId="32759" xr:uid="{00000000-0005-0000-0000-000048720000}"/>
    <cellStyle name="Notiz 2 4 2 9 2 4" xfId="19970" xr:uid="{00000000-0005-0000-0000-000049720000}"/>
    <cellStyle name="Notiz 2 4 2 9 2 4 2" xfId="27107" xr:uid="{00000000-0005-0000-0000-00004A720000}"/>
    <cellStyle name="Notiz 2 4 2 9 2 4 2 2" xfId="41422" xr:uid="{00000000-0005-0000-0000-00004B720000}"/>
    <cellStyle name="Notiz 2 4 2 9 2 4 3" xfId="34285" xr:uid="{00000000-0005-0000-0000-00004C720000}"/>
    <cellStyle name="Notiz 2 4 2 9 2 5" xfId="21185" xr:uid="{00000000-0005-0000-0000-00004D720000}"/>
    <cellStyle name="Notiz 2 4 2 9 2 5 2" xfId="35500" xr:uid="{00000000-0005-0000-0000-00004E720000}"/>
    <cellStyle name="Notiz 2 4 2 9 2 6" xfId="28322" xr:uid="{00000000-0005-0000-0000-00004F720000}"/>
    <cellStyle name="Notiz 2 4 2 9 3" xfId="15921" xr:uid="{00000000-0005-0000-0000-000050720000}"/>
    <cellStyle name="Notiz 2 4 2 9 3 2" xfId="23080" xr:uid="{00000000-0005-0000-0000-000051720000}"/>
    <cellStyle name="Notiz 2 4 2 9 3 2 2" xfId="37395" xr:uid="{00000000-0005-0000-0000-000052720000}"/>
    <cellStyle name="Notiz 2 4 2 9 3 3" xfId="30236" xr:uid="{00000000-0005-0000-0000-000053720000}"/>
    <cellStyle name="Notiz 2 4 2 9 4" xfId="18275" xr:uid="{00000000-0005-0000-0000-000054720000}"/>
    <cellStyle name="Notiz 2 4 2 9 4 2" xfId="25412" xr:uid="{00000000-0005-0000-0000-000055720000}"/>
    <cellStyle name="Notiz 2 4 2 9 4 2 2" xfId="39727" xr:uid="{00000000-0005-0000-0000-000056720000}"/>
    <cellStyle name="Notiz 2 4 2 9 4 3" xfId="32590" xr:uid="{00000000-0005-0000-0000-000057720000}"/>
    <cellStyle name="Notiz 2 4 3" xfId="1659" xr:uid="{00000000-0005-0000-0000-000058720000}"/>
    <cellStyle name="Notiz 2 4 3 2" xfId="3694" xr:uid="{00000000-0005-0000-0000-000059720000}"/>
    <cellStyle name="Notiz 2 4 3 2 2" xfId="13945" xr:uid="{00000000-0005-0000-0000-00005A720000}"/>
    <cellStyle name="Notiz 2 4 3 2 2 2" xfId="13696" xr:uid="{00000000-0005-0000-0000-00005B720000}"/>
    <cellStyle name="Notiz 2 4 3 2 2 2 2" xfId="16065" xr:uid="{00000000-0005-0000-0000-00005C720000}"/>
    <cellStyle name="Notiz 2 4 3 2 2 2 2 2" xfId="23224" xr:uid="{00000000-0005-0000-0000-00005D720000}"/>
    <cellStyle name="Notiz 2 4 3 2 2 2 2 2 2" xfId="37539" xr:uid="{00000000-0005-0000-0000-00005E720000}"/>
    <cellStyle name="Notiz 2 4 3 2 2 2 2 3" xfId="30380" xr:uid="{00000000-0005-0000-0000-00005F720000}"/>
    <cellStyle name="Notiz 2 4 3 2 2 2 3" xfId="18419" xr:uid="{00000000-0005-0000-0000-000060720000}"/>
    <cellStyle name="Notiz 2 4 3 2 2 2 3 2" xfId="25556" xr:uid="{00000000-0005-0000-0000-000061720000}"/>
    <cellStyle name="Notiz 2 4 3 2 2 2 3 2 2" xfId="39871" xr:uid="{00000000-0005-0000-0000-000062720000}"/>
    <cellStyle name="Notiz 2 4 3 2 2 2 3 3" xfId="32734" xr:uid="{00000000-0005-0000-0000-000063720000}"/>
    <cellStyle name="Notiz 2 4 3 2 2 2 4" xfId="19945" xr:uid="{00000000-0005-0000-0000-000064720000}"/>
    <cellStyle name="Notiz 2 4 3 2 2 2 4 2" xfId="27082" xr:uid="{00000000-0005-0000-0000-000065720000}"/>
    <cellStyle name="Notiz 2 4 3 2 2 2 4 2 2" xfId="41397" xr:uid="{00000000-0005-0000-0000-000066720000}"/>
    <cellStyle name="Notiz 2 4 3 2 2 2 4 3" xfId="34260" xr:uid="{00000000-0005-0000-0000-000067720000}"/>
    <cellStyle name="Notiz 2 4 3 2 2 2 5" xfId="21160" xr:uid="{00000000-0005-0000-0000-000068720000}"/>
    <cellStyle name="Notiz 2 4 3 2 2 2 5 2" xfId="35475" xr:uid="{00000000-0005-0000-0000-000069720000}"/>
    <cellStyle name="Notiz 2 4 3 2 2 2 6" xfId="28297" xr:uid="{00000000-0005-0000-0000-00006A720000}"/>
    <cellStyle name="Notiz 2 4 3 2 2 3" xfId="16314" xr:uid="{00000000-0005-0000-0000-00006B720000}"/>
    <cellStyle name="Notiz 2 4 3 2 2 3 2" xfId="23473" xr:uid="{00000000-0005-0000-0000-00006C720000}"/>
    <cellStyle name="Notiz 2 4 3 2 2 3 2 2" xfId="37788" xr:uid="{00000000-0005-0000-0000-00006D720000}"/>
    <cellStyle name="Notiz 2 4 3 2 2 3 3" xfId="30629" xr:uid="{00000000-0005-0000-0000-00006E720000}"/>
    <cellStyle name="Notiz 2 4 3 2 2 4" xfId="18668" xr:uid="{00000000-0005-0000-0000-00006F720000}"/>
    <cellStyle name="Notiz 2 4 3 2 2 4 2" xfId="25805" xr:uid="{00000000-0005-0000-0000-000070720000}"/>
    <cellStyle name="Notiz 2 4 3 2 2 4 2 2" xfId="40120" xr:uid="{00000000-0005-0000-0000-000071720000}"/>
    <cellStyle name="Notiz 2 4 3 2 2 4 3" xfId="32983" xr:uid="{00000000-0005-0000-0000-000072720000}"/>
    <cellStyle name="Notiz 2 4 3 3" xfId="8083" xr:uid="{00000000-0005-0000-0000-000073720000}"/>
    <cellStyle name="Notiz 2 4 3 4" xfId="11640" xr:uid="{00000000-0005-0000-0000-000074720000}"/>
    <cellStyle name="Notiz 2 4 3 4 2" xfId="13814" xr:uid="{00000000-0005-0000-0000-000075720000}"/>
    <cellStyle name="Notiz 2 4 3 4 2 2" xfId="13924" xr:uid="{00000000-0005-0000-0000-000076720000}"/>
    <cellStyle name="Notiz 2 4 3 4 2 2 2" xfId="16293" xr:uid="{00000000-0005-0000-0000-000077720000}"/>
    <cellStyle name="Notiz 2 4 3 4 2 2 2 2" xfId="23452" xr:uid="{00000000-0005-0000-0000-000078720000}"/>
    <cellStyle name="Notiz 2 4 3 4 2 2 2 2 2" xfId="37767" xr:uid="{00000000-0005-0000-0000-000079720000}"/>
    <cellStyle name="Notiz 2 4 3 4 2 2 2 3" xfId="30608" xr:uid="{00000000-0005-0000-0000-00007A720000}"/>
    <cellStyle name="Notiz 2 4 3 4 2 2 3" xfId="18647" xr:uid="{00000000-0005-0000-0000-00007B720000}"/>
    <cellStyle name="Notiz 2 4 3 4 2 2 3 2" xfId="25784" xr:uid="{00000000-0005-0000-0000-00007C720000}"/>
    <cellStyle name="Notiz 2 4 3 4 2 2 3 2 2" xfId="40099" xr:uid="{00000000-0005-0000-0000-00007D720000}"/>
    <cellStyle name="Notiz 2 4 3 4 2 2 3 3" xfId="32962" xr:uid="{00000000-0005-0000-0000-00007E720000}"/>
    <cellStyle name="Notiz 2 4 3 4 2 2 4" xfId="20088" xr:uid="{00000000-0005-0000-0000-00007F720000}"/>
    <cellStyle name="Notiz 2 4 3 4 2 2 4 2" xfId="27225" xr:uid="{00000000-0005-0000-0000-000080720000}"/>
    <cellStyle name="Notiz 2 4 3 4 2 2 4 2 2" xfId="41540" xr:uid="{00000000-0005-0000-0000-000081720000}"/>
    <cellStyle name="Notiz 2 4 3 4 2 2 4 3" xfId="34403" xr:uid="{00000000-0005-0000-0000-000082720000}"/>
    <cellStyle name="Notiz 2 4 3 4 2 2 5" xfId="21303" xr:uid="{00000000-0005-0000-0000-000083720000}"/>
    <cellStyle name="Notiz 2 4 3 4 2 2 5 2" xfId="35618" xr:uid="{00000000-0005-0000-0000-000084720000}"/>
    <cellStyle name="Notiz 2 4 3 4 2 2 6" xfId="28440" xr:uid="{00000000-0005-0000-0000-000085720000}"/>
    <cellStyle name="Notiz 2 4 3 4 2 3" xfId="16183" xr:uid="{00000000-0005-0000-0000-000086720000}"/>
    <cellStyle name="Notiz 2 4 3 4 2 3 2" xfId="23342" xr:uid="{00000000-0005-0000-0000-000087720000}"/>
    <cellStyle name="Notiz 2 4 3 4 2 3 2 2" xfId="37657" xr:uid="{00000000-0005-0000-0000-000088720000}"/>
    <cellStyle name="Notiz 2 4 3 4 2 3 3" xfId="30498" xr:uid="{00000000-0005-0000-0000-000089720000}"/>
    <cellStyle name="Notiz 2 4 3 4 2 4" xfId="18537" xr:uid="{00000000-0005-0000-0000-00008A720000}"/>
    <cellStyle name="Notiz 2 4 3 4 2 4 2" xfId="25674" xr:uid="{00000000-0005-0000-0000-00008B720000}"/>
    <cellStyle name="Notiz 2 4 3 4 2 4 2 2" xfId="39989" xr:uid="{00000000-0005-0000-0000-00008C720000}"/>
    <cellStyle name="Notiz 2 4 3 4 2 4 3" xfId="32852" xr:uid="{00000000-0005-0000-0000-00008D720000}"/>
    <cellStyle name="Notiz 2 4 3 5" xfId="13557" xr:uid="{00000000-0005-0000-0000-00008E720000}"/>
    <cellStyle name="Notiz 2 4 3 5 2" xfId="14329" xr:uid="{00000000-0005-0000-0000-00008F720000}"/>
    <cellStyle name="Notiz 2 4 3 5 2 2" xfId="16698" xr:uid="{00000000-0005-0000-0000-000090720000}"/>
    <cellStyle name="Notiz 2 4 3 5 2 2 2" xfId="23857" xr:uid="{00000000-0005-0000-0000-000091720000}"/>
    <cellStyle name="Notiz 2 4 3 5 2 2 2 2" xfId="38172" xr:uid="{00000000-0005-0000-0000-000092720000}"/>
    <cellStyle name="Notiz 2 4 3 5 2 2 3" xfId="31013" xr:uid="{00000000-0005-0000-0000-000093720000}"/>
    <cellStyle name="Notiz 2 4 3 5 2 3" xfId="19052" xr:uid="{00000000-0005-0000-0000-000094720000}"/>
    <cellStyle name="Notiz 2 4 3 5 2 3 2" xfId="26189" xr:uid="{00000000-0005-0000-0000-000095720000}"/>
    <cellStyle name="Notiz 2 4 3 5 2 3 2 2" xfId="40504" xr:uid="{00000000-0005-0000-0000-000096720000}"/>
    <cellStyle name="Notiz 2 4 3 5 2 3 3" xfId="33367" xr:uid="{00000000-0005-0000-0000-000097720000}"/>
    <cellStyle name="Notiz 2 4 3 5 2 4" xfId="20385" xr:uid="{00000000-0005-0000-0000-000098720000}"/>
    <cellStyle name="Notiz 2 4 3 5 2 4 2" xfId="27522" xr:uid="{00000000-0005-0000-0000-000099720000}"/>
    <cellStyle name="Notiz 2 4 3 5 2 4 2 2" xfId="41837" xr:uid="{00000000-0005-0000-0000-00009A720000}"/>
    <cellStyle name="Notiz 2 4 3 5 2 4 3" xfId="34700" xr:uid="{00000000-0005-0000-0000-00009B720000}"/>
    <cellStyle name="Notiz 2 4 3 5 2 5" xfId="21600" xr:uid="{00000000-0005-0000-0000-00009C720000}"/>
    <cellStyle name="Notiz 2 4 3 5 2 5 2" xfId="35915" xr:uid="{00000000-0005-0000-0000-00009D720000}"/>
    <cellStyle name="Notiz 2 4 3 5 2 6" xfId="28737" xr:uid="{00000000-0005-0000-0000-00009E720000}"/>
    <cellStyle name="Notiz 2 4 3 5 3" xfId="15926" xr:uid="{00000000-0005-0000-0000-00009F720000}"/>
    <cellStyle name="Notiz 2 4 3 5 3 2" xfId="23085" xr:uid="{00000000-0005-0000-0000-0000A0720000}"/>
    <cellStyle name="Notiz 2 4 3 5 3 2 2" xfId="37400" xr:uid="{00000000-0005-0000-0000-0000A1720000}"/>
    <cellStyle name="Notiz 2 4 3 5 3 3" xfId="30241" xr:uid="{00000000-0005-0000-0000-0000A2720000}"/>
    <cellStyle name="Notiz 2 4 3 5 4" xfId="18280" xr:uid="{00000000-0005-0000-0000-0000A3720000}"/>
    <cellStyle name="Notiz 2 4 3 5 4 2" xfId="25417" xr:uid="{00000000-0005-0000-0000-0000A4720000}"/>
    <cellStyle name="Notiz 2 4 3 5 4 2 2" xfId="39732" xr:uid="{00000000-0005-0000-0000-0000A5720000}"/>
    <cellStyle name="Notiz 2 4 3 5 4 3" xfId="32595" xr:uid="{00000000-0005-0000-0000-0000A6720000}"/>
    <cellStyle name="Notiz 2 4 4" xfId="1660" xr:uid="{00000000-0005-0000-0000-0000A7720000}"/>
    <cellStyle name="Notiz 2 4 4 2" xfId="3695" xr:uid="{00000000-0005-0000-0000-0000A8720000}"/>
    <cellStyle name="Notiz 2 4 4 2 2" xfId="13946" xr:uid="{00000000-0005-0000-0000-0000A9720000}"/>
    <cellStyle name="Notiz 2 4 4 2 2 2" xfId="13725" xr:uid="{00000000-0005-0000-0000-0000AA720000}"/>
    <cellStyle name="Notiz 2 4 4 2 2 2 2" xfId="16094" xr:uid="{00000000-0005-0000-0000-0000AB720000}"/>
    <cellStyle name="Notiz 2 4 4 2 2 2 2 2" xfId="23253" xr:uid="{00000000-0005-0000-0000-0000AC720000}"/>
    <cellStyle name="Notiz 2 4 4 2 2 2 2 2 2" xfId="37568" xr:uid="{00000000-0005-0000-0000-0000AD720000}"/>
    <cellStyle name="Notiz 2 4 4 2 2 2 2 3" xfId="30409" xr:uid="{00000000-0005-0000-0000-0000AE720000}"/>
    <cellStyle name="Notiz 2 4 4 2 2 2 3" xfId="18448" xr:uid="{00000000-0005-0000-0000-0000AF720000}"/>
    <cellStyle name="Notiz 2 4 4 2 2 2 3 2" xfId="25585" xr:uid="{00000000-0005-0000-0000-0000B0720000}"/>
    <cellStyle name="Notiz 2 4 4 2 2 2 3 2 2" xfId="39900" xr:uid="{00000000-0005-0000-0000-0000B1720000}"/>
    <cellStyle name="Notiz 2 4 4 2 2 2 3 3" xfId="32763" xr:uid="{00000000-0005-0000-0000-0000B2720000}"/>
    <cellStyle name="Notiz 2 4 4 2 2 2 4" xfId="19974" xr:uid="{00000000-0005-0000-0000-0000B3720000}"/>
    <cellStyle name="Notiz 2 4 4 2 2 2 4 2" xfId="27111" xr:uid="{00000000-0005-0000-0000-0000B4720000}"/>
    <cellStyle name="Notiz 2 4 4 2 2 2 4 2 2" xfId="41426" xr:uid="{00000000-0005-0000-0000-0000B5720000}"/>
    <cellStyle name="Notiz 2 4 4 2 2 2 4 3" xfId="34289" xr:uid="{00000000-0005-0000-0000-0000B6720000}"/>
    <cellStyle name="Notiz 2 4 4 2 2 2 5" xfId="21189" xr:uid="{00000000-0005-0000-0000-0000B7720000}"/>
    <cellStyle name="Notiz 2 4 4 2 2 2 5 2" xfId="35504" xr:uid="{00000000-0005-0000-0000-0000B8720000}"/>
    <cellStyle name="Notiz 2 4 4 2 2 2 6" xfId="28326" xr:uid="{00000000-0005-0000-0000-0000B9720000}"/>
    <cellStyle name="Notiz 2 4 4 2 2 3" xfId="16315" xr:uid="{00000000-0005-0000-0000-0000BA720000}"/>
    <cellStyle name="Notiz 2 4 4 2 2 3 2" xfId="23474" xr:uid="{00000000-0005-0000-0000-0000BB720000}"/>
    <cellStyle name="Notiz 2 4 4 2 2 3 2 2" xfId="37789" xr:uid="{00000000-0005-0000-0000-0000BC720000}"/>
    <cellStyle name="Notiz 2 4 4 2 2 3 3" xfId="30630" xr:uid="{00000000-0005-0000-0000-0000BD720000}"/>
    <cellStyle name="Notiz 2 4 4 2 2 4" xfId="18669" xr:uid="{00000000-0005-0000-0000-0000BE720000}"/>
    <cellStyle name="Notiz 2 4 4 2 2 4 2" xfId="25806" xr:uid="{00000000-0005-0000-0000-0000BF720000}"/>
    <cellStyle name="Notiz 2 4 4 2 2 4 2 2" xfId="40121" xr:uid="{00000000-0005-0000-0000-0000C0720000}"/>
    <cellStyle name="Notiz 2 4 4 2 2 4 3" xfId="32984" xr:uid="{00000000-0005-0000-0000-0000C1720000}"/>
    <cellStyle name="Notiz 2 4 4 3" xfId="11641" xr:uid="{00000000-0005-0000-0000-0000C2720000}"/>
    <cellStyle name="Notiz 2 4 4 3 2" xfId="13815" xr:uid="{00000000-0005-0000-0000-0000C3720000}"/>
    <cellStyle name="Notiz 2 4 4 3 2 2" xfId="14103" xr:uid="{00000000-0005-0000-0000-0000C4720000}"/>
    <cellStyle name="Notiz 2 4 4 3 2 2 2" xfId="16472" xr:uid="{00000000-0005-0000-0000-0000C5720000}"/>
    <cellStyle name="Notiz 2 4 4 3 2 2 2 2" xfId="23631" xr:uid="{00000000-0005-0000-0000-0000C6720000}"/>
    <cellStyle name="Notiz 2 4 4 3 2 2 2 2 2" xfId="37946" xr:uid="{00000000-0005-0000-0000-0000C7720000}"/>
    <cellStyle name="Notiz 2 4 4 3 2 2 2 3" xfId="30787" xr:uid="{00000000-0005-0000-0000-0000C8720000}"/>
    <cellStyle name="Notiz 2 4 4 3 2 2 3" xfId="18826" xr:uid="{00000000-0005-0000-0000-0000C9720000}"/>
    <cellStyle name="Notiz 2 4 4 3 2 2 3 2" xfId="25963" xr:uid="{00000000-0005-0000-0000-0000CA720000}"/>
    <cellStyle name="Notiz 2 4 4 3 2 2 3 2 2" xfId="40278" xr:uid="{00000000-0005-0000-0000-0000CB720000}"/>
    <cellStyle name="Notiz 2 4 4 3 2 2 3 3" xfId="33141" xr:uid="{00000000-0005-0000-0000-0000CC720000}"/>
    <cellStyle name="Notiz 2 4 4 3 2 2 4" xfId="20163" xr:uid="{00000000-0005-0000-0000-0000CD720000}"/>
    <cellStyle name="Notiz 2 4 4 3 2 2 4 2" xfId="27300" xr:uid="{00000000-0005-0000-0000-0000CE720000}"/>
    <cellStyle name="Notiz 2 4 4 3 2 2 4 2 2" xfId="41615" xr:uid="{00000000-0005-0000-0000-0000CF720000}"/>
    <cellStyle name="Notiz 2 4 4 3 2 2 4 3" xfId="34478" xr:uid="{00000000-0005-0000-0000-0000D0720000}"/>
    <cellStyle name="Notiz 2 4 4 3 2 2 5" xfId="21378" xr:uid="{00000000-0005-0000-0000-0000D1720000}"/>
    <cellStyle name="Notiz 2 4 4 3 2 2 5 2" xfId="35693" xr:uid="{00000000-0005-0000-0000-0000D2720000}"/>
    <cellStyle name="Notiz 2 4 4 3 2 2 6" xfId="28515" xr:uid="{00000000-0005-0000-0000-0000D3720000}"/>
    <cellStyle name="Notiz 2 4 4 3 2 3" xfId="16184" xr:uid="{00000000-0005-0000-0000-0000D4720000}"/>
    <cellStyle name="Notiz 2 4 4 3 2 3 2" xfId="23343" xr:uid="{00000000-0005-0000-0000-0000D5720000}"/>
    <cellStyle name="Notiz 2 4 4 3 2 3 2 2" xfId="37658" xr:uid="{00000000-0005-0000-0000-0000D6720000}"/>
    <cellStyle name="Notiz 2 4 4 3 2 3 3" xfId="30499" xr:uid="{00000000-0005-0000-0000-0000D7720000}"/>
    <cellStyle name="Notiz 2 4 4 3 2 4" xfId="18538" xr:uid="{00000000-0005-0000-0000-0000D8720000}"/>
    <cellStyle name="Notiz 2 4 4 3 2 4 2" xfId="25675" xr:uid="{00000000-0005-0000-0000-0000D9720000}"/>
    <cellStyle name="Notiz 2 4 4 3 2 4 2 2" xfId="39990" xr:uid="{00000000-0005-0000-0000-0000DA720000}"/>
    <cellStyle name="Notiz 2 4 4 3 2 4 3" xfId="32853" xr:uid="{00000000-0005-0000-0000-0000DB720000}"/>
    <cellStyle name="Notiz 2 4 4 4" xfId="13558" xr:uid="{00000000-0005-0000-0000-0000DC720000}"/>
    <cellStyle name="Notiz 2 4 4 4 2" xfId="14578" xr:uid="{00000000-0005-0000-0000-0000DD720000}"/>
    <cellStyle name="Notiz 2 4 4 4 2 2" xfId="16941" xr:uid="{00000000-0005-0000-0000-0000DE720000}"/>
    <cellStyle name="Notiz 2 4 4 4 2 2 2" xfId="24100" xr:uid="{00000000-0005-0000-0000-0000DF720000}"/>
    <cellStyle name="Notiz 2 4 4 4 2 2 2 2" xfId="38415" xr:uid="{00000000-0005-0000-0000-0000E0720000}"/>
    <cellStyle name="Notiz 2 4 4 4 2 2 3" xfId="31256" xr:uid="{00000000-0005-0000-0000-0000E1720000}"/>
    <cellStyle name="Notiz 2 4 4 4 2 3" xfId="19295" xr:uid="{00000000-0005-0000-0000-0000E2720000}"/>
    <cellStyle name="Notiz 2 4 4 4 2 3 2" xfId="26432" xr:uid="{00000000-0005-0000-0000-0000E3720000}"/>
    <cellStyle name="Notiz 2 4 4 4 2 3 2 2" xfId="40747" xr:uid="{00000000-0005-0000-0000-0000E4720000}"/>
    <cellStyle name="Notiz 2 4 4 4 2 3 3" xfId="33610" xr:uid="{00000000-0005-0000-0000-0000E5720000}"/>
    <cellStyle name="Notiz 2 4 4 4 2 4" xfId="20593" xr:uid="{00000000-0005-0000-0000-0000E6720000}"/>
    <cellStyle name="Notiz 2 4 4 4 2 4 2" xfId="27730" xr:uid="{00000000-0005-0000-0000-0000E7720000}"/>
    <cellStyle name="Notiz 2 4 4 4 2 4 2 2" xfId="42045" xr:uid="{00000000-0005-0000-0000-0000E8720000}"/>
    <cellStyle name="Notiz 2 4 4 4 2 4 3" xfId="34908" xr:uid="{00000000-0005-0000-0000-0000E9720000}"/>
    <cellStyle name="Notiz 2 4 4 4 2 5" xfId="21808" xr:uid="{00000000-0005-0000-0000-0000EA720000}"/>
    <cellStyle name="Notiz 2 4 4 4 2 5 2" xfId="36123" xr:uid="{00000000-0005-0000-0000-0000EB720000}"/>
    <cellStyle name="Notiz 2 4 4 4 2 6" xfId="28945" xr:uid="{00000000-0005-0000-0000-0000EC720000}"/>
    <cellStyle name="Notiz 2 4 4 4 3" xfId="15927" xr:uid="{00000000-0005-0000-0000-0000ED720000}"/>
    <cellStyle name="Notiz 2 4 4 4 3 2" xfId="23086" xr:uid="{00000000-0005-0000-0000-0000EE720000}"/>
    <cellStyle name="Notiz 2 4 4 4 3 2 2" xfId="37401" xr:uid="{00000000-0005-0000-0000-0000EF720000}"/>
    <cellStyle name="Notiz 2 4 4 4 3 3" xfId="30242" xr:uid="{00000000-0005-0000-0000-0000F0720000}"/>
    <cellStyle name="Notiz 2 4 4 4 4" xfId="18281" xr:uid="{00000000-0005-0000-0000-0000F1720000}"/>
    <cellStyle name="Notiz 2 4 4 4 4 2" xfId="25418" xr:uid="{00000000-0005-0000-0000-0000F2720000}"/>
    <cellStyle name="Notiz 2 4 4 4 4 2 2" xfId="39733" xr:uid="{00000000-0005-0000-0000-0000F3720000}"/>
    <cellStyle name="Notiz 2 4 4 4 4 3" xfId="32596" xr:uid="{00000000-0005-0000-0000-0000F4720000}"/>
    <cellStyle name="Notiz 2 4 5" xfId="1661" xr:uid="{00000000-0005-0000-0000-0000F5720000}"/>
    <cellStyle name="Notiz 2 4 5 2" xfId="3696" xr:uid="{00000000-0005-0000-0000-0000F6720000}"/>
    <cellStyle name="Notiz 2 4 5 2 2" xfId="13947" xr:uid="{00000000-0005-0000-0000-0000F7720000}"/>
    <cellStyle name="Notiz 2 4 5 2 2 2" xfId="13910" xr:uid="{00000000-0005-0000-0000-0000F8720000}"/>
    <cellStyle name="Notiz 2 4 5 2 2 2 2" xfId="16279" xr:uid="{00000000-0005-0000-0000-0000F9720000}"/>
    <cellStyle name="Notiz 2 4 5 2 2 2 2 2" xfId="23438" xr:uid="{00000000-0005-0000-0000-0000FA720000}"/>
    <cellStyle name="Notiz 2 4 5 2 2 2 2 2 2" xfId="37753" xr:uid="{00000000-0005-0000-0000-0000FB720000}"/>
    <cellStyle name="Notiz 2 4 5 2 2 2 2 3" xfId="30594" xr:uid="{00000000-0005-0000-0000-0000FC720000}"/>
    <cellStyle name="Notiz 2 4 5 2 2 2 3" xfId="18633" xr:uid="{00000000-0005-0000-0000-0000FD720000}"/>
    <cellStyle name="Notiz 2 4 5 2 2 2 3 2" xfId="25770" xr:uid="{00000000-0005-0000-0000-0000FE720000}"/>
    <cellStyle name="Notiz 2 4 5 2 2 2 3 2 2" xfId="40085" xr:uid="{00000000-0005-0000-0000-0000FF720000}"/>
    <cellStyle name="Notiz 2 4 5 2 2 2 3 3" xfId="32948" xr:uid="{00000000-0005-0000-0000-000000730000}"/>
    <cellStyle name="Notiz 2 4 5 2 2 2 4" xfId="20074" xr:uid="{00000000-0005-0000-0000-000001730000}"/>
    <cellStyle name="Notiz 2 4 5 2 2 2 4 2" xfId="27211" xr:uid="{00000000-0005-0000-0000-000002730000}"/>
    <cellStyle name="Notiz 2 4 5 2 2 2 4 2 2" xfId="41526" xr:uid="{00000000-0005-0000-0000-000003730000}"/>
    <cellStyle name="Notiz 2 4 5 2 2 2 4 3" xfId="34389" xr:uid="{00000000-0005-0000-0000-000004730000}"/>
    <cellStyle name="Notiz 2 4 5 2 2 2 5" xfId="21289" xr:uid="{00000000-0005-0000-0000-000005730000}"/>
    <cellStyle name="Notiz 2 4 5 2 2 2 5 2" xfId="35604" xr:uid="{00000000-0005-0000-0000-000006730000}"/>
    <cellStyle name="Notiz 2 4 5 2 2 2 6" xfId="28426" xr:uid="{00000000-0005-0000-0000-000007730000}"/>
    <cellStyle name="Notiz 2 4 5 2 2 3" xfId="16316" xr:uid="{00000000-0005-0000-0000-000008730000}"/>
    <cellStyle name="Notiz 2 4 5 2 2 3 2" xfId="23475" xr:uid="{00000000-0005-0000-0000-000009730000}"/>
    <cellStyle name="Notiz 2 4 5 2 2 3 2 2" xfId="37790" xr:uid="{00000000-0005-0000-0000-00000A730000}"/>
    <cellStyle name="Notiz 2 4 5 2 2 3 3" xfId="30631" xr:uid="{00000000-0005-0000-0000-00000B730000}"/>
    <cellStyle name="Notiz 2 4 5 2 2 4" xfId="18670" xr:uid="{00000000-0005-0000-0000-00000C730000}"/>
    <cellStyle name="Notiz 2 4 5 2 2 4 2" xfId="25807" xr:uid="{00000000-0005-0000-0000-00000D730000}"/>
    <cellStyle name="Notiz 2 4 5 2 2 4 2 2" xfId="40122" xr:uid="{00000000-0005-0000-0000-00000E730000}"/>
    <cellStyle name="Notiz 2 4 5 2 2 4 3" xfId="32985" xr:uid="{00000000-0005-0000-0000-00000F730000}"/>
    <cellStyle name="Notiz 2 4 5 3" xfId="11642" xr:uid="{00000000-0005-0000-0000-000010730000}"/>
    <cellStyle name="Notiz 2 4 5 3 2" xfId="13816" xr:uid="{00000000-0005-0000-0000-000011730000}"/>
    <cellStyle name="Notiz 2 4 5 3 2 2" xfId="14643" xr:uid="{00000000-0005-0000-0000-000012730000}"/>
    <cellStyle name="Notiz 2 4 5 3 2 2 2" xfId="17006" xr:uid="{00000000-0005-0000-0000-000013730000}"/>
    <cellStyle name="Notiz 2 4 5 3 2 2 2 2" xfId="24165" xr:uid="{00000000-0005-0000-0000-000014730000}"/>
    <cellStyle name="Notiz 2 4 5 3 2 2 2 2 2" xfId="38480" xr:uid="{00000000-0005-0000-0000-000015730000}"/>
    <cellStyle name="Notiz 2 4 5 3 2 2 2 3" xfId="31321" xr:uid="{00000000-0005-0000-0000-000016730000}"/>
    <cellStyle name="Notiz 2 4 5 3 2 2 3" xfId="19360" xr:uid="{00000000-0005-0000-0000-000017730000}"/>
    <cellStyle name="Notiz 2 4 5 3 2 2 3 2" xfId="26497" xr:uid="{00000000-0005-0000-0000-000018730000}"/>
    <cellStyle name="Notiz 2 4 5 3 2 2 3 2 2" xfId="40812" xr:uid="{00000000-0005-0000-0000-000019730000}"/>
    <cellStyle name="Notiz 2 4 5 3 2 2 3 3" xfId="33675" xr:uid="{00000000-0005-0000-0000-00001A730000}"/>
    <cellStyle name="Notiz 2 4 5 3 2 2 4" xfId="20658" xr:uid="{00000000-0005-0000-0000-00001B730000}"/>
    <cellStyle name="Notiz 2 4 5 3 2 2 4 2" xfId="27795" xr:uid="{00000000-0005-0000-0000-00001C730000}"/>
    <cellStyle name="Notiz 2 4 5 3 2 2 4 2 2" xfId="42110" xr:uid="{00000000-0005-0000-0000-00001D730000}"/>
    <cellStyle name="Notiz 2 4 5 3 2 2 4 3" xfId="34973" xr:uid="{00000000-0005-0000-0000-00001E730000}"/>
    <cellStyle name="Notiz 2 4 5 3 2 2 5" xfId="21873" xr:uid="{00000000-0005-0000-0000-00001F730000}"/>
    <cellStyle name="Notiz 2 4 5 3 2 2 5 2" xfId="36188" xr:uid="{00000000-0005-0000-0000-000020730000}"/>
    <cellStyle name="Notiz 2 4 5 3 2 2 6" xfId="29010" xr:uid="{00000000-0005-0000-0000-000021730000}"/>
    <cellStyle name="Notiz 2 4 5 3 2 3" xfId="16185" xr:uid="{00000000-0005-0000-0000-000022730000}"/>
    <cellStyle name="Notiz 2 4 5 3 2 3 2" xfId="23344" xr:uid="{00000000-0005-0000-0000-000023730000}"/>
    <cellStyle name="Notiz 2 4 5 3 2 3 2 2" xfId="37659" xr:uid="{00000000-0005-0000-0000-000024730000}"/>
    <cellStyle name="Notiz 2 4 5 3 2 3 3" xfId="30500" xr:uid="{00000000-0005-0000-0000-000025730000}"/>
    <cellStyle name="Notiz 2 4 5 3 2 4" xfId="18539" xr:uid="{00000000-0005-0000-0000-000026730000}"/>
    <cellStyle name="Notiz 2 4 5 3 2 4 2" xfId="25676" xr:uid="{00000000-0005-0000-0000-000027730000}"/>
    <cellStyle name="Notiz 2 4 5 3 2 4 2 2" xfId="39991" xr:uid="{00000000-0005-0000-0000-000028730000}"/>
    <cellStyle name="Notiz 2 4 5 3 2 4 3" xfId="32854" xr:uid="{00000000-0005-0000-0000-000029730000}"/>
    <cellStyle name="Notiz 2 4 5 4" xfId="13559" xr:uid="{00000000-0005-0000-0000-00002A730000}"/>
    <cellStyle name="Notiz 2 4 5 4 2" xfId="14330" xr:uid="{00000000-0005-0000-0000-00002B730000}"/>
    <cellStyle name="Notiz 2 4 5 4 2 2" xfId="16699" xr:uid="{00000000-0005-0000-0000-00002C730000}"/>
    <cellStyle name="Notiz 2 4 5 4 2 2 2" xfId="23858" xr:uid="{00000000-0005-0000-0000-00002D730000}"/>
    <cellStyle name="Notiz 2 4 5 4 2 2 2 2" xfId="38173" xr:uid="{00000000-0005-0000-0000-00002E730000}"/>
    <cellStyle name="Notiz 2 4 5 4 2 2 3" xfId="31014" xr:uid="{00000000-0005-0000-0000-00002F730000}"/>
    <cellStyle name="Notiz 2 4 5 4 2 3" xfId="19053" xr:uid="{00000000-0005-0000-0000-000030730000}"/>
    <cellStyle name="Notiz 2 4 5 4 2 3 2" xfId="26190" xr:uid="{00000000-0005-0000-0000-000031730000}"/>
    <cellStyle name="Notiz 2 4 5 4 2 3 2 2" xfId="40505" xr:uid="{00000000-0005-0000-0000-000032730000}"/>
    <cellStyle name="Notiz 2 4 5 4 2 3 3" xfId="33368" xr:uid="{00000000-0005-0000-0000-000033730000}"/>
    <cellStyle name="Notiz 2 4 5 4 2 4" xfId="20386" xr:uid="{00000000-0005-0000-0000-000034730000}"/>
    <cellStyle name="Notiz 2 4 5 4 2 4 2" xfId="27523" xr:uid="{00000000-0005-0000-0000-000035730000}"/>
    <cellStyle name="Notiz 2 4 5 4 2 4 2 2" xfId="41838" xr:uid="{00000000-0005-0000-0000-000036730000}"/>
    <cellStyle name="Notiz 2 4 5 4 2 4 3" xfId="34701" xr:uid="{00000000-0005-0000-0000-000037730000}"/>
    <cellStyle name="Notiz 2 4 5 4 2 5" xfId="21601" xr:uid="{00000000-0005-0000-0000-000038730000}"/>
    <cellStyle name="Notiz 2 4 5 4 2 5 2" xfId="35916" xr:uid="{00000000-0005-0000-0000-000039730000}"/>
    <cellStyle name="Notiz 2 4 5 4 2 6" xfId="28738" xr:uid="{00000000-0005-0000-0000-00003A730000}"/>
    <cellStyle name="Notiz 2 4 5 4 3" xfId="15928" xr:uid="{00000000-0005-0000-0000-00003B730000}"/>
    <cellStyle name="Notiz 2 4 5 4 3 2" xfId="23087" xr:uid="{00000000-0005-0000-0000-00003C730000}"/>
    <cellStyle name="Notiz 2 4 5 4 3 2 2" xfId="37402" xr:uid="{00000000-0005-0000-0000-00003D730000}"/>
    <cellStyle name="Notiz 2 4 5 4 3 3" xfId="30243" xr:uid="{00000000-0005-0000-0000-00003E730000}"/>
    <cellStyle name="Notiz 2 4 5 4 4" xfId="18282" xr:uid="{00000000-0005-0000-0000-00003F730000}"/>
    <cellStyle name="Notiz 2 4 5 4 4 2" xfId="25419" xr:uid="{00000000-0005-0000-0000-000040730000}"/>
    <cellStyle name="Notiz 2 4 5 4 4 2 2" xfId="39734" xr:uid="{00000000-0005-0000-0000-000041730000}"/>
    <cellStyle name="Notiz 2 4 5 4 4 3" xfId="32597" xr:uid="{00000000-0005-0000-0000-000042730000}"/>
    <cellStyle name="Notiz 2 4 6" xfId="1662" xr:uid="{00000000-0005-0000-0000-000043730000}"/>
    <cellStyle name="Notiz 2 4 6 2" xfId="3697" xr:uid="{00000000-0005-0000-0000-000044730000}"/>
    <cellStyle name="Notiz 2 4 6 2 2" xfId="13948" xr:uid="{00000000-0005-0000-0000-000045730000}"/>
    <cellStyle name="Notiz 2 4 6 2 2 2" xfId="14439" xr:uid="{00000000-0005-0000-0000-000046730000}"/>
    <cellStyle name="Notiz 2 4 6 2 2 2 2" xfId="16808" xr:uid="{00000000-0005-0000-0000-000047730000}"/>
    <cellStyle name="Notiz 2 4 6 2 2 2 2 2" xfId="23967" xr:uid="{00000000-0005-0000-0000-000048730000}"/>
    <cellStyle name="Notiz 2 4 6 2 2 2 2 2 2" xfId="38282" xr:uid="{00000000-0005-0000-0000-000049730000}"/>
    <cellStyle name="Notiz 2 4 6 2 2 2 2 3" xfId="31123" xr:uid="{00000000-0005-0000-0000-00004A730000}"/>
    <cellStyle name="Notiz 2 4 6 2 2 2 3" xfId="19162" xr:uid="{00000000-0005-0000-0000-00004B730000}"/>
    <cellStyle name="Notiz 2 4 6 2 2 2 3 2" xfId="26299" xr:uid="{00000000-0005-0000-0000-00004C730000}"/>
    <cellStyle name="Notiz 2 4 6 2 2 2 3 2 2" xfId="40614" xr:uid="{00000000-0005-0000-0000-00004D730000}"/>
    <cellStyle name="Notiz 2 4 6 2 2 2 3 3" xfId="33477" xr:uid="{00000000-0005-0000-0000-00004E730000}"/>
    <cellStyle name="Notiz 2 4 6 2 2 2 4" xfId="20482" xr:uid="{00000000-0005-0000-0000-00004F730000}"/>
    <cellStyle name="Notiz 2 4 6 2 2 2 4 2" xfId="27619" xr:uid="{00000000-0005-0000-0000-000050730000}"/>
    <cellStyle name="Notiz 2 4 6 2 2 2 4 2 2" xfId="41934" xr:uid="{00000000-0005-0000-0000-000051730000}"/>
    <cellStyle name="Notiz 2 4 6 2 2 2 4 3" xfId="34797" xr:uid="{00000000-0005-0000-0000-000052730000}"/>
    <cellStyle name="Notiz 2 4 6 2 2 2 5" xfId="21697" xr:uid="{00000000-0005-0000-0000-000053730000}"/>
    <cellStyle name="Notiz 2 4 6 2 2 2 5 2" xfId="36012" xr:uid="{00000000-0005-0000-0000-000054730000}"/>
    <cellStyle name="Notiz 2 4 6 2 2 2 6" xfId="28834" xr:uid="{00000000-0005-0000-0000-000055730000}"/>
    <cellStyle name="Notiz 2 4 6 2 2 3" xfId="16317" xr:uid="{00000000-0005-0000-0000-000056730000}"/>
    <cellStyle name="Notiz 2 4 6 2 2 3 2" xfId="23476" xr:uid="{00000000-0005-0000-0000-000057730000}"/>
    <cellStyle name="Notiz 2 4 6 2 2 3 2 2" xfId="37791" xr:uid="{00000000-0005-0000-0000-000058730000}"/>
    <cellStyle name="Notiz 2 4 6 2 2 3 3" xfId="30632" xr:uid="{00000000-0005-0000-0000-000059730000}"/>
    <cellStyle name="Notiz 2 4 6 2 2 4" xfId="18671" xr:uid="{00000000-0005-0000-0000-00005A730000}"/>
    <cellStyle name="Notiz 2 4 6 2 2 4 2" xfId="25808" xr:uid="{00000000-0005-0000-0000-00005B730000}"/>
    <cellStyle name="Notiz 2 4 6 2 2 4 2 2" xfId="40123" xr:uid="{00000000-0005-0000-0000-00005C730000}"/>
    <cellStyle name="Notiz 2 4 6 2 2 4 3" xfId="32986" xr:uid="{00000000-0005-0000-0000-00005D730000}"/>
    <cellStyle name="Notiz 2 4 6 3" xfId="11643" xr:uid="{00000000-0005-0000-0000-00005E730000}"/>
    <cellStyle name="Notiz 2 4 6 3 2" xfId="13817" xr:uid="{00000000-0005-0000-0000-00005F730000}"/>
    <cellStyle name="Notiz 2 4 6 3 2 2" xfId="13384" xr:uid="{00000000-0005-0000-0000-000060730000}"/>
    <cellStyle name="Notiz 2 4 6 3 2 2 2" xfId="15753" xr:uid="{00000000-0005-0000-0000-000061730000}"/>
    <cellStyle name="Notiz 2 4 6 3 2 2 2 2" xfId="22912" xr:uid="{00000000-0005-0000-0000-000062730000}"/>
    <cellStyle name="Notiz 2 4 6 3 2 2 2 2 2" xfId="37227" xr:uid="{00000000-0005-0000-0000-000063730000}"/>
    <cellStyle name="Notiz 2 4 6 3 2 2 2 3" xfId="30068" xr:uid="{00000000-0005-0000-0000-000064730000}"/>
    <cellStyle name="Notiz 2 4 6 3 2 2 3" xfId="18107" xr:uid="{00000000-0005-0000-0000-000065730000}"/>
    <cellStyle name="Notiz 2 4 6 3 2 2 3 2" xfId="25244" xr:uid="{00000000-0005-0000-0000-000066730000}"/>
    <cellStyle name="Notiz 2 4 6 3 2 2 3 2 2" xfId="39559" xr:uid="{00000000-0005-0000-0000-000067730000}"/>
    <cellStyle name="Notiz 2 4 6 3 2 2 3 3" xfId="32422" xr:uid="{00000000-0005-0000-0000-000068730000}"/>
    <cellStyle name="Notiz 2 4 6 3 2 2 4" xfId="19811" xr:uid="{00000000-0005-0000-0000-000069730000}"/>
    <cellStyle name="Notiz 2 4 6 3 2 2 4 2" xfId="26948" xr:uid="{00000000-0005-0000-0000-00006A730000}"/>
    <cellStyle name="Notiz 2 4 6 3 2 2 4 2 2" xfId="41263" xr:uid="{00000000-0005-0000-0000-00006B730000}"/>
    <cellStyle name="Notiz 2 4 6 3 2 2 4 3" xfId="34126" xr:uid="{00000000-0005-0000-0000-00006C730000}"/>
    <cellStyle name="Notiz 2 4 6 3 2 2 5" xfId="21026" xr:uid="{00000000-0005-0000-0000-00006D730000}"/>
    <cellStyle name="Notiz 2 4 6 3 2 2 5 2" xfId="35341" xr:uid="{00000000-0005-0000-0000-00006E730000}"/>
    <cellStyle name="Notiz 2 4 6 3 2 2 6" xfId="28163" xr:uid="{00000000-0005-0000-0000-00006F730000}"/>
    <cellStyle name="Notiz 2 4 6 3 2 3" xfId="16186" xr:uid="{00000000-0005-0000-0000-000070730000}"/>
    <cellStyle name="Notiz 2 4 6 3 2 3 2" xfId="23345" xr:uid="{00000000-0005-0000-0000-000071730000}"/>
    <cellStyle name="Notiz 2 4 6 3 2 3 2 2" xfId="37660" xr:uid="{00000000-0005-0000-0000-000072730000}"/>
    <cellStyle name="Notiz 2 4 6 3 2 3 3" xfId="30501" xr:uid="{00000000-0005-0000-0000-000073730000}"/>
    <cellStyle name="Notiz 2 4 6 3 2 4" xfId="18540" xr:uid="{00000000-0005-0000-0000-000074730000}"/>
    <cellStyle name="Notiz 2 4 6 3 2 4 2" xfId="25677" xr:uid="{00000000-0005-0000-0000-000075730000}"/>
    <cellStyle name="Notiz 2 4 6 3 2 4 2 2" xfId="39992" xr:uid="{00000000-0005-0000-0000-000076730000}"/>
    <cellStyle name="Notiz 2 4 6 3 2 4 3" xfId="32855" xr:uid="{00000000-0005-0000-0000-000077730000}"/>
    <cellStyle name="Notiz 2 4 6 4" xfId="13560" xr:uid="{00000000-0005-0000-0000-000078730000}"/>
    <cellStyle name="Notiz 2 4 6 4 2" xfId="14623" xr:uid="{00000000-0005-0000-0000-000079730000}"/>
    <cellStyle name="Notiz 2 4 6 4 2 2" xfId="16986" xr:uid="{00000000-0005-0000-0000-00007A730000}"/>
    <cellStyle name="Notiz 2 4 6 4 2 2 2" xfId="24145" xr:uid="{00000000-0005-0000-0000-00007B730000}"/>
    <cellStyle name="Notiz 2 4 6 4 2 2 2 2" xfId="38460" xr:uid="{00000000-0005-0000-0000-00007C730000}"/>
    <cellStyle name="Notiz 2 4 6 4 2 2 3" xfId="31301" xr:uid="{00000000-0005-0000-0000-00007D730000}"/>
    <cellStyle name="Notiz 2 4 6 4 2 3" xfId="19340" xr:uid="{00000000-0005-0000-0000-00007E730000}"/>
    <cellStyle name="Notiz 2 4 6 4 2 3 2" xfId="26477" xr:uid="{00000000-0005-0000-0000-00007F730000}"/>
    <cellStyle name="Notiz 2 4 6 4 2 3 2 2" xfId="40792" xr:uid="{00000000-0005-0000-0000-000080730000}"/>
    <cellStyle name="Notiz 2 4 6 4 2 3 3" xfId="33655" xr:uid="{00000000-0005-0000-0000-000081730000}"/>
    <cellStyle name="Notiz 2 4 6 4 2 4" xfId="20638" xr:uid="{00000000-0005-0000-0000-000082730000}"/>
    <cellStyle name="Notiz 2 4 6 4 2 4 2" xfId="27775" xr:uid="{00000000-0005-0000-0000-000083730000}"/>
    <cellStyle name="Notiz 2 4 6 4 2 4 2 2" xfId="42090" xr:uid="{00000000-0005-0000-0000-000084730000}"/>
    <cellStyle name="Notiz 2 4 6 4 2 4 3" xfId="34953" xr:uid="{00000000-0005-0000-0000-000085730000}"/>
    <cellStyle name="Notiz 2 4 6 4 2 5" xfId="21853" xr:uid="{00000000-0005-0000-0000-000086730000}"/>
    <cellStyle name="Notiz 2 4 6 4 2 5 2" xfId="36168" xr:uid="{00000000-0005-0000-0000-000087730000}"/>
    <cellStyle name="Notiz 2 4 6 4 2 6" xfId="28990" xr:uid="{00000000-0005-0000-0000-000088730000}"/>
    <cellStyle name="Notiz 2 4 6 4 3" xfId="15929" xr:uid="{00000000-0005-0000-0000-000089730000}"/>
    <cellStyle name="Notiz 2 4 6 4 3 2" xfId="23088" xr:uid="{00000000-0005-0000-0000-00008A730000}"/>
    <cellStyle name="Notiz 2 4 6 4 3 2 2" xfId="37403" xr:uid="{00000000-0005-0000-0000-00008B730000}"/>
    <cellStyle name="Notiz 2 4 6 4 3 3" xfId="30244" xr:uid="{00000000-0005-0000-0000-00008C730000}"/>
    <cellStyle name="Notiz 2 4 6 4 4" xfId="18283" xr:uid="{00000000-0005-0000-0000-00008D730000}"/>
    <cellStyle name="Notiz 2 4 6 4 4 2" xfId="25420" xr:uid="{00000000-0005-0000-0000-00008E730000}"/>
    <cellStyle name="Notiz 2 4 6 4 4 2 2" xfId="39735" xr:uid="{00000000-0005-0000-0000-00008F730000}"/>
    <cellStyle name="Notiz 2 4 6 4 4 3" xfId="32598" xr:uid="{00000000-0005-0000-0000-000090730000}"/>
    <cellStyle name="Notiz 2 4 7" xfId="3688" xr:uid="{00000000-0005-0000-0000-000091730000}"/>
    <cellStyle name="Notiz 2 4 7 2" xfId="13939" xr:uid="{00000000-0005-0000-0000-000092730000}"/>
    <cellStyle name="Notiz 2 4 7 2 2" xfId="13723" xr:uid="{00000000-0005-0000-0000-000093730000}"/>
    <cellStyle name="Notiz 2 4 7 2 2 2" xfId="16092" xr:uid="{00000000-0005-0000-0000-000094730000}"/>
    <cellStyle name="Notiz 2 4 7 2 2 2 2" xfId="23251" xr:uid="{00000000-0005-0000-0000-000095730000}"/>
    <cellStyle name="Notiz 2 4 7 2 2 2 2 2" xfId="37566" xr:uid="{00000000-0005-0000-0000-000096730000}"/>
    <cellStyle name="Notiz 2 4 7 2 2 2 3" xfId="30407" xr:uid="{00000000-0005-0000-0000-000097730000}"/>
    <cellStyle name="Notiz 2 4 7 2 2 3" xfId="18446" xr:uid="{00000000-0005-0000-0000-000098730000}"/>
    <cellStyle name="Notiz 2 4 7 2 2 3 2" xfId="25583" xr:uid="{00000000-0005-0000-0000-000099730000}"/>
    <cellStyle name="Notiz 2 4 7 2 2 3 2 2" xfId="39898" xr:uid="{00000000-0005-0000-0000-00009A730000}"/>
    <cellStyle name="Notiz 2 4 7 2 2 3 3" xfId="32761" xr:uid="{00000000-0005-0000-0000-00009B730000}"/>
    <cellStyle name="Notiz 2 4 7 2 2 4" xfId="19972" xr:uid="{00000000-0005-0000-0000-00009C730000}"/>
    <cellStyle name="Notiz 2 4 7 2 2 4 2" xfId="27109" xr:uid="{00000000-0005-0000-0000-00009D730000}"/>
    <cellStyle name="Notiz 2 4 7 2 2 4 2 2" xfId="41424" xr:uid="{00000000-0005-0000-0000-00009E730000}"/>
    <cellStyle name="Notiz 2 4 7 2 2 4 3" xfId="34287" xr:uid="{00000000-0005-0000-0000-00009F730000}"/>
    <cellStyle name="Notiz 2 4 7 2 2 5" xfId="21187" xr:uid="{00000000-0005-0000-0000-0000A0730000}"/>
    <cellStyle name="Notiz 2 4 7 2 2 5 2" xfId="35502" xr:uid="{00000000-0005-0000-0000-0000A1730000}"/>
    <cellStyle name="Notiz 2 4 7 2 2 6" xfId="28324" xr:uid="{00000000-0005-0000-0000-0000A2730000}"/>
    <cellStyle name="Notiz 2 4 7 2 3" xfId="16308" xr:uid="{00000000-0005-0000-0000-0000A3730000}"/>
    <cellStyle name="Notiz 2 4 7 2 3 2" xfId="23467" xr:uid="{00000000-0005-0000-0000-0000A4730000}"/>
    <cellStyle name="Notiz 2 4 7 2 3 2 2" xfId="37782" xr:uid="{00000000-0005-0000-0000-0000A5730000}"/>
    <cellStyle name="Notiz 2 4 7 2 3 3" xfId="30623" xr:uid="{00000000-0005-0000-0000-0000A6730000}"/>
    <cellStyle name="Notiz 2 4 7 2 4" xfId="18662" xr:uid="{00000000-0005-0000-0000-0000A7730000}"/>
    <cellStyle name="Notiz 2 4 7 2 4 2" xfId="25799" xr:uid="{00000000-0005-0000-0000-0000A8730000}"/>
    <cellStyle name="Notiz 2 4 7 2 4 2 2" xfId="40114" xr:uid="{00000000-0005-0000-0000-0000A9730000}"/>
    <cellStyle name="Notiz 2 4 7 2 4 3" xfId="32977" xr:uid="{00000000-0005-0000-0000-0000AA730000}"/>
    <cellStyle name="Notiz 2 4 8" xfId="10767" xr:uid="{00000000-0005-0000-0000-0000AB730000}"/>
    <cellStyle name="Notiz 2 4 8 2" xfId="12101" xr:uid="{00000000-0005-0000-0000-0000AC730000}"/>
    <cellStyle name="Notiz 2 4 8 2 2" xfId="14436" xr:uid="{00000000-0005-0000-0000-0000AD730000}"/>
    <cellStyle name="Notiz 2 4 8 2 2 2" xfId="14968" xr:uid="{00000000-0005-0000-0000-0000AE730000}"/>
    <cellStyle name="Notiz 2 4 8 2 2 2 2" xfId="17325" xr:uid="{00000000-0005-0000-0000-0000AF730000}"/>
    <cellStyle name="Notiz 2 4 8 2 2 2 2 2" xfId="24462" xr:uid="{00000000-0005-0000-0000-0000B0730000}"/>
    <cellStyle name="Notiz 2 4 8 2 2 2 2 2 2" xfId="38777" xr:uid="{00000000-0005-0000-0000-0000B1730000}"/>
    <cellStyle name="Notiz 2 4 8 2 2 2 2 3" xfId="31640" xr:uid="{00000000-0005-0000-0000-0000B2730000}"/>
    <cellStyle name="Notiz 2 4 8 2 2 2 3" xfId="19679" xr:uid="{00000000-0005-0000-0000-0000B3730000}"/>
    <cellStyle name="Notiz 2 4 8 2 2 2 3 2" xfId="26816" xr:uid="{00000000-0005-0000-0000-0000B4730000}"/>
    <cellStyle name="Notiz 2 4 8 2 2 2 3 2 2" xfId="41131" xr:uid="{00000000-0005-0000-0000-0000B5730000}"/>
    <cellStyle name="Notiz 2 4 8 2 2 2 3 3" xfId="33994" xr:uid="{00000000-0005-0000-0000-0000B6730000}"/>
    <cellStyle name="Notiz 2 4 8 2 2 2 4" xfId="20955" xr:uid="{00000000-0005-0000-0000-0000B7730000}"/>
    <cellStyle name="Notiz 2 4 8 2 2 2 4 2" xfId="28092" xr:uid="{00000000-0005-0000-0000-0000B8730000}"/>
    <cellStyle name="Notiz 2 4 8 2 2 2 4 2 2" xfId="42407" xr:uid="{00000000-0005-0000-0000-0000B9730000}"/>
    <cellStyle name="Notiz 2 4 8 2 2 2 4 3" xfId="35270" xr:uid="{00000000-0005-0000-0000-0000BA730000}"/>
    <cellStyle name="Notiz 2 4 8 2 2 2 5" xfId="22131" xr:uid="{00000000-0005-0000-0000-0000BB730000}"/>
    <cellStyle name="Notiz 2 4 8 2 2 2 5 2" xfId="36446" xr:uid="{00000000-0005-0000-0000-0000BC730000}"/>
    <cellStyle name="Notiz 2 4 8 2 2 2 6" xfId="29287" xr:uid="{00000000-0005-0000-0000-0000BD730000}"/>
    <cellStyle name="Notiz 2 4 8 2 2 3" xfId="16805" xr:uid="{00000000-0005-0000-0000-0000BE730000}"/>
    <cellStyle name="Notiz 2 4 8 2 2 3 2" xfId="23964" xr:uid="{00000000-0005-0000-0000-0000BF730000}"/>
    <cellStyle name="Notiz 2 4 8 2 2 3 2 2" xfId="38279" xr:uid="{00000000-0005-0000-0000-0000C0730000}"/>
    <cellStyle name="Notiz 2 4 8 2 2 3 3" xfId="31120" xr:uid="{00000000-0005-0000-0000-0000C1730000}"/>
    <cellStyle name="Notiz 2 4 8 2 2 4" xfId="19159" xr:uid="{00000000-0005-0000-0000-0000C2730000}"/>
    <cellStyle name="Notiz 2 4 8 2 2 4 2" xfId="26296" xr:uid="{00000000-0005-0000-0000-0000C3730000}"/>
    <cellStyle name="Notiz 2 4 8 2 2 4 2 2" xfId="40611" xr:uid="{00000000-0005-0000-0000-0000C4730000}"/>
    <cellStyle name="Notiz 2 4 8 2 2 4 3" xfId="33474" xr:uid="{00000000-0005-0000-0000-0000C5730000}"/>
    <cellStyle name="Notiz 2 4 8 3" xfId="11634" xr:uid="{00000000-0005-0000-0000-0000C6730000}"/>
    <cellStyle name="Notiz 2 4 8 3 2" xfId="14510" xr:uid="{00000000-0005-0000-0000-0000C7730000}"/>
    <cellStyle name="Notiz 2 4 8 3 2 2" xfId="14985" xr:uid="{00000000-0005-0000-0000-0000C8730000}"/>
    <cellStyle name="Notiz 2 4 8 3 2 2 2" xfId="17342" xr:uid="{00000000-0005-0000-0000-0000C9730000}"/>
    <cellStyle name="Notiz 2 4 8 3 2 2 2 2" xfId="24479" xr:uid="{00000000-0005-0000-0000-0000CA730000}"/>
    <cellStyle name="Notiz 2 4 8 3 2 2 2 2 2" xfId="38794" xr:uid="{00000000-0005-0000-0000-0000CB730000}"/>
    <cellStyle name="Notiz 2 4 8 3 2 2 2 3" xfId="31657" xr:uid="{00000000-0005-0000-0000-0000CC730000}"/>
    <cellStyle name="Notiz 2 4 8 3 2 2 3" xfId="19696" xr:uid="{00000000-0005-0000-0000-0000CD730000}"/>
    <cellStyle name="Notiz 2 4 8 3 2 2 3 2" xfId="26833" xr:uid="{00000000-0005-0000-0000-0000CE730000}"/>
    <cellStyle name="Notiz 2 4 8 3 2 2 3 2 2" xfId="41148" xr:uid="{00000000-0005-0000-0000-0000CF730000}"/>
    <cellStyle name="Notiz 2 4 8 3 2 2 3 3" xfId="34011" xr:uid="{00000000-0005-0000-0000-0000D0730000}"/>
    <cellStyle name="Notiz 2 4 8 3 2 2 4" xfId="20972" xr:uid="{00000000-0005-0000-0000-0000D1730000}"/>
    <cellStyle name="Notiz 2 4 8 3 2 2 4 2" xfId="28109" xr:uid="{00000000-0005-0000-0000-0000D2730000}"/>
    <cellStyle name="Notiz 2 4 8 3 2 2 4 2 2" xfId="42424" xr:uid="{00000000-0005-0000-0000-0000D3730000}"/>
    <cellStyle name="Notiz 2 4 8 3 2 2 4 3" xfId="35287" xr:uid="{00000000-0005-0000-0000-0000D4730000}"/>
    <cellStyle name="Notiz 2 4 8 3 2 2 5" xfId="22148" xr:uid="{00000000-0005-0000-0000-0000D5730000}"/>
    <cellStyle name="Notiz 2 4 8 3 2 2 5 2" xfId="36463" xr:uid="{00000000-0005-0000-0000-0000D6730000}"/>
    <cellStyle name="Notiz 2 4 8 3 2 2 6" xfId="29304" xr:uid="{00000000-0005-0000-0000-0000D7730000}"/>
    <cellStyle name="Notiz 2 4 8 3 2 3" xfId="16879" xr:uid="{00000000-0005-0000-0000-0000D8730000}"/>
    <cellStyle name="Notiz 2 4 8 3 2 3 2" xfId="24038" xr:uid="{00000000-0005-0000-0000-0000D9730000}"/>
    <cellStyle name="Notiz 2 4 8 3 2 3 2 2" xfId="38353" xr:uid="{00000000-0005-0000-0000-0000DA730000}"/>
    <cellStyle name="Notiz 2 4 8 3 2 3 3" xfId="31194" xr:uid="{00000000-0005-0000-0000-0000DB730000}"/>
    <cellStyle name="Notiz 2 4 8 3 2 4" xfId="19233" xr:uid="{00000000-0005-0000-0000-0000DC730000}"/>
    <cellStyle name="Notiz 2 4 8 3 2 4 2" xfId="26370" xr:uid="{00000000-0005-0000-0000-0000DD730000}"/>
    <cellStyle name="Notiz 2 4 8 3 2 4 2 2" xfId="40685" xr:uid="{00000000-0005-0000-0000-0000DE730000}"/>
    <cellStyle name="Notiz 2 4 8 3 2 4 3" xfId="33548" xr:uid="{00000000-0005-0000-0000-0000DF730000}"/>
    <cellStyle name="Notiz 2 4 8 4" xfId="13808" xr:uid="{00000000-0005-0000-0000-0000E0730000}"/>
    <cellStyle name="Notiz 2 4 8 4 2" xfId="14574" xr:uid="{00000000-0005-0000-0000-0000E1730000}"/>
    <cellStyle name="Notiz 2 4 8 4 2 2" xfId="16937" xr:uid="{00000000-0005-0000-0000-0000E2730000}"/>
    <cellStyle name="Notiz 2 4 8 4 2 2 2" xfId="24096" xr:uid="{00000000-0005-0000-0000-0000E3730000}"/>
    <cellStyle name="Notiz 2 4 8 4 2 2 2 2" xfId="38411" xr:uid="{00000000-0005-0000-0000-0000E4730000}"/>
    <cellStyle name="Notiz 2 4 8 4 2 2 3" xfId="31252" xr:uid="{00000000-0005-0000-0000-0000E5730000}"/>
    <cellStyle name="Notiz 2 4 8 4 2 3" xfId="19291" xr:uid="{00000000-0005-0000-0000-0000E6730000}"/>
    <cellStyle name="Notiz 2 4 8 4 2 3 2" xfId="26428" xr:uid="{00000000-0005-0000-0000-0000E7730000}"/>
    <cellStyle name="Notiz 2 4 8 4 2 3 2 2" xfId="40743" xr:uid="{00000000-0005-0000-0000-0000E8730000}"/>
    <cellStyle name="Notiz 2 4 8 4 2 3 3" xfId="33606" xr:uid="{00000000-0005-0000-0000-0000E9730000}"/>
    <cellStyle name="Notiz 2 4 8 4 2 4" xfId="20589" xr:uid="{00000000-0005-0000-0000-0000EA730000}"/>
    <cellStyle name="Notiz 2 4 8 4 2 4 2" xfId="27726" xr:uid="{00000000-0005-0000-0000-0000EB730000}"/>
    <cellStyle name="Notiz 2 4 8 4 2 4 2 2" xfId="42041" xr:uid="{00000000-0005-0000-0000-0000EC730000}"/>
    <cellStyle name="Notiz 2 4 8 4 2 4 3" xfId="34904" xr:uid="{00000000-0005-0000-0000-0000ED730000}"/>
    <cellStyle name="Notiz 2 4 8 4 2 5" xfId="21804" xr:uid="{00000000-0005-0000-0000-0000EE730000}"/>
    <cellStyle name="Notiz 2 4 8 4 2 5 2" xfId="36119" xr:uid="{00000000-0005-0000-0000-0000EF730000}"/>
    <cellStyle name="Notiz 2 4 8 4 2 6" xfId="28941" xr:uid="{00000000-0005-0000-0000-0000F0730000}"/>
    <cellStyle name="Notiz 2 4 8 4 3" xfId="16177" xr:uid="{00000000-0005-0000-0000-0000F1730000}"/>
    <cellStyle name="Notiz 2 4 8 4 3 2" xfId="23336" xr:uid="{00000000-0005-0000-0000-0000F2730000}"/>
    <cellStyle name="Notiz 2 4 8 4 3 2 2" xfId="37651" xr:uid="{00000000-0005-0000-0000-0000F3730000}"/>
    <cellStyle name="Notiz 2 4 8 4 3 3" xfId="30492" xr:uid="{00000000-0005-0000-0000-0000F4730000}"/>
    <cellStyle name="Notiz 2 4 8 4 4" xfId="18531" xr:uid="{00000000-0005-0000-0000-0000F5730000}"/>
    <cellStyle name="Notiz 2 4 8 4 4 2" xfId="25668" xr:uid="{00000000-0005-0000-0000-0000F6730000}"/>
    <cellStyle name="Notiz 2 4 8 4 4 2 2" xfId="39983" xr:uid="{00000000-0005-0000-0000-0000F7730000}"/>
    <cellStyle name="Notiz 2 4 8 4 4 3" xfId="32846" xr:uid="{00000000-0005-0000-0000-0000F8730000}"/>
    <cellStyle name="Notiz 2 4 9" xfId="11080" xr:uid="{00000000-0005-0000-0000-0000F9730000}"/>
    <cellStyle name="Notiz 2 5" xfId="1663" xr:uid="{00000000-0005-0000-0000-0000FA730000}"/>
    <cellStyle name="Notiz 2 5 2" xfId="1664" xr:uid="{00000000-0005-0000-0000-0000FB730000}"/>
    <cellStyle name="Notiz 2 5 2 2" xfId="1665" xr:uid="{00000000-0005-0000-0000-0000FC730000}"/>
    <cellStyle name="Notiz 2 5 2 2 2" xfId="3700" xr:uid="{00000000-0005-0000-0000-0000FD730000}"/>
    <cellStyle name="Notiz 2 5 2 2 2 2" xfId="13951" xr:uid="{00000000-0005-0000-0000-0000FE730000}"/>
    <cellStyle name="Notiz 2 5 2 2 2 2 2" xfId="13905" xr:uid="{00000000-0005-0000-0000-0000FF730000}"/>
    <cellStyle name="Notiz 2 5 2 2 2 2 2 2" xfId="16274" xr:uid="{00000000-0005-0000-0000-000000740000}"/>
    <cellStyle name="Notiz 2 5 2 2 2 2 2 2 2" xfId="23433" xr:uid="{00000000-0005-0000-0000-000001740000}"/>
    <cellStyle name="Notiz 2 5 2 2 2 2 2 2 2 2" xfId="37748" xr:uid="{00000000-0005-0000-0000-000002740000}"/>
    <cellStyle name="Notiz 2 5 2 2 2 2 2 2 3" xfId="30589" xr:uid="{00000000-0005-0000-0000-000003740000}"/>
    <cellStyle name="Notiz 2 5 2 2 2 2 2 3" xfId="18628" xr:uid="{00000000-0005-0000-0000-000004740000}"/>
    <cellStyle name="Notiz 2 5 2 2 2 2 2 3 2" xfId="25765" xr:uid="{00000000-0005-0000-0000-000005740000}"/>
    <cellStyle name="Notiz 2 5 2 2 2 2 2 3 2 2" xfId="40080" xr:uid="{00000000-0005-0000-0000-000006740000}"/>
    <cellStyle name="Notiz 2 5 2 2 2 2 2 3 3" xfId="32943" xr:uid="{00000000-0005-0000-0000-000007740000}"/>
    <cellStyle name="Notiz 2 5 2 2 2 2 2 4" xfId="20069" xr:uid="{00000000-0005-0000-0000-000008740000}"/>
    <cellStyle name="Notiz 2 5 2 2 2 2 2 4 2" xfId="27206" xr:uid="{00000000-0005-0000-0000-000009740000}"/>
    <cellStyle name="Notiz 2 5 2 2 2 2 2 4 2 2" xfId="41521" xr:uid="{00000000-0005-0000-0000-00000A740000}"/>
    <cellStyle name="Notiz 2 5 2 2 2 2 2 4 3" xfId="34384" xr:uid="{00000000-0005-0000-0000-00000B740000}"/>
    <cellStyle name="Notiz 2 5 2 2 2 2 2 5" xfId="21284" xr:uid="{00000000-0005-0000-0000-00000C740000}"/>
    <cellStyle name="Notiz 2 5 2 2 2 2 2 5 2" xfId="35599" xr:uid="{00000000-0005-0000-0000-00000D740000}"/>
    <cellStyle name="Notiz 2 5 2 2 2 2 2 6" xfId="28421" xr:uid="{00000000-0005-0000-0000-00000E740000}"/>
    <cellStyle name="Notiz 2 5 2 2 2 2 3" xfId="16320" xr:uid="{00000000-0005-0000-0000-00000F740000}"/>
    <cellStyle name="Notiz 2 5 2 2 2 2 3 2" xfId="23479" xr:uid="{00000000-0005-0000-0000-000010740000}"/>
    <cellStyle name="Notiz 2 5 2 2 2 2 3 2 2" xfId="37794" xr:uid="{00000000-0005-0000-0000-000011740000}"/>
    <cellStyle name="Notiz 2 5 2 2 2 2 3 3" xfId="30635" xr:uid="{00000000-0005-0000-0000-000012740000}"/>
    <cellStyle name="Notiz 2 5 2 2 2 2 4" xfId="18674" xr:uid="{00000000-0005-0000-0000-000013740000}"/>
    <cellStyle name="Notiz 2 5 2 2 2 2 4 2" xfId="25811" xr:uid="{00000000-0005-0000-0000-000014740000}"/>
    <cellStyle name="Notiz 2 5 2 2 2 2 4 2 2" xfId="40126" xr:uid="{00000000-0005-0000-0000-000015740000}"/>
    <cellStyle name="Notiz 2 5 2 2 2 2 4 3" xfId="32989" xr:uid="{00000000-0005-0000-0000-000016740000}"/>
    <cellStyle name="Notiz 2 5 2 2 3" xfId="11646" xr:uid="{00000000-0005-0000-0000-000017740000}"/>
    <cellStyle name="Notiz 2 5 2 2 3 2" xfId="13820" xr:uid="{00000000-0005-0000-0000-000018740000}"/>
    <cellStyle name="Notiz 2 5 2 2 3 2 2" xfId="13747" xr:uid="{00000000-0005-0000-0000-000019740000}"/>
    <cellStyle name="Notiz 2 5 2 2 3 2 2 2" xfId="16116" xr:uid="{00000000-0005-0000-0000-00001A740000}"/>
    <cellStyle name="Notiz 2 5 2 2 3 2 2 2 2" xfId="23275" xr:uid="{00000000-0005-0000-0000-00001B740000}"/>
    <cellStyle name="Notiz 2 5 2 2 3 2 2 2 2 2" xfId="37590" xr:uid="{00000000-0005-0000-0000-00001C740000}"/>
    <cellStyle name="Notiz 2 5 2 2 3 2 2 2 3" xfId="30431" xr:uid="{00000000-0005-0000-0000-00001D740000}"/>
    <cellStyle name="Notiz 2 5 2 2 3 2 2 3" xfId="18470" xr:uid="{00000000-0005-0000-0000-00001E740000}"/>
    <cellStyle name="Notiz 2 5 2 2 3 2 2 3 2" xfId="25607" xr:uid="{00000000-0005-0000-0000-00001F740000}"/>
    <cellStyle name="Notiz 2 5 2 2 3 2 2 3 2 2" xfId="39922" xr:uid="{00000000-0005-0000-0000-000020740000}"/>
    <cellStyle name="Notiz 2 5 2 2 3 2 2 3 3" xfId="32785" xr:uid="{00000000-0005-0000-0000-000021740000}"/>
    <cellStyle name="Notiz 2 5 2 2 3 2 2 4" xfId="19995" xr:uid="{00000000-0005-0000-0000-000022740000}"/>
    <cellStyle name="Notiz 2 5 2 2 3 2 2 4 2" xfId="27132" xr:uid="{00000000-0005-0000-0000-000023740000}"/>
    <cellStyle name="Notiz 2 5 2 2 3 2 2 4 2 2" xfId="41447" xr:uid="{00000000-0005-0000-0000-000024740000}"/>
    <cellStyle name="Notiz 2 5 2 2 3 2 2 4 3" xfId="34310" xr:uid="{00000000-0005-0000-0000-000025740000}"/>
    <cellStyle name="Notiz 2 5 2 2 3 2 2 5" xfId="21210" xr:uid="{00000000-0005-0000-0000-000026740000}"/>
    <cellStyle name="Notiz 2 5 2 2 3 2 2 5 2" xfId="35525" xr:uid="{00000000-0005-0000-0000-000027740000}"/>
    <cellStyle name="Notiz 2 5 2 2 3 2 2 6" xfId="28347" xr:uid="{00000000-0005-0000-0000-000028740000}"/>
    <cellStyle name="Notiz 2 5 2 2 3 2 3" xfId="16189" xr:uid="{00000000-0005-0000-0000-000029740000}"/>
    <cellStyle name="Notiz 2 5 2 2 3 2 3 2" xfId="23348" xr:uid="{00000000-0005-0000-0000-00002A740000}"/>
    <cellStyle name="Notiz 2 5 2 2 3 2 3 2 2" xfId="37663" xr:uid="{00000000-0005-0000-0000-00002B740000}"/>
    <cellStyle name="Notiz 2 5 2 2 3 2 3 3" xfId="30504" xr:uid="{00000000-0005-0000-0000-00002C740000}"/>
    <cellStyle name="Notiz 2 5 2 2 3 2 4" xfId="18543" xr:uid="{00000000-0005-0000-0000-00002D740000}"/>
    <cellStyle name="Notiz 2 5 2 2 3 2 4 2" xfId="25680" xr:uid="{00000000-0005-0000-0000-00002E740000}"/>
    <cellStyle name="Notiz 2 5 2 2 3 2 4 2 2" xfId="39995" xr:uid="{00000000-0005-0000-0000-00002F740000}"/>
    <cellStyle name="Notiz 2 5 2 2 3 2 4 3" xfId="32858" xr:uid="{00000000-0005-0000-0000-000030740000}"/>
    <cellStyle name="Notiz 2 5 2 2 4" xfId="13563" xr:uid="{00000000-0005-0000-0000-000031740000}"/>
    <cellStyle name="Notiz 2 5 2 2 4 2" xfId="14098" xr:uid="{00000000-0005-0000-0000-000032740000}"/>
    <cellStyle name="Notiz 2 5 2 2 4 2 2" xfId="16467" xr:uid="{00000000-0005-0000-0000-000033740000}"/>
    <cellStyle name="Notiz 2 5 2 2 4 2 2 2" xfId="23626" xr:uid="{00000000-0005-0000-0000-000034740000}"/>
    <cellStyle name="Notiz 2 5 2 2 4 2 2 2 2" xfId="37941" xr:uid="{00000000-0005-0000-0000-000035740000}"/>
    <cellStyle name="Notiz 2 5 2 2 4 2 2 3" xfId="30782" xr:uid="{00000000-0005-0000-0000-000036740000}"/>
    <cellStyle name="Notiz 2 5 2 2 4 2 3" xfId="18821" xr:uid="{00000000-0005-0000-0000-000037740000}"/>
    <cellStyle name="Notiz 2 5 2 2 4 2 3 2" xfId="25958" xr:uid="{00000000-0005-0000-0000-000038740000}"/>
    <cellStyle name="Notiz 2 5 2 2 4 2 3 2 2" xfId="40273" xr:uid="{00000000-0005-0000-0000-000039740000}"/>
    <cellStyle name="Notiz 2 5 2 2 4 2 3 3" xfId="33136" xr:uid="{00000000-0005-0000-0000-00003A740000}"/>
    <cellStyle name="Notiz 2 5 2 2 4 2 4" xfId="20158" xr:uid="{00000000-0005-0000-0000-00003B740000}"/>
    <cellStyle name="Notiz 2 5 2 2 4 2 4 2" xfId="27295" xr:uid="{00000000-0005-0000-0000-00003C740000}"/>
    <cellStyle name="Notiz 2 5 2 2 4 2 4 2 2" xfId="41610" xr:uid="{00000000-0005-0000-0000-00003D740000}"/>
    <cellStyle name="Notiz 2 5 2 2 4 2 4 3" xfId="34473" xr:uid="{00000000-0005-0000-0000-00003E740000}"/>
    <cellStyle name="Notiz 2 5 2 2 4 2 5" xfId="21373" xr:uid="{00000000-0005-0000-0000-00003F740000}"/>
    <cellStyle name="Notiz 2 5 2 2 4 2 5 2" xfId="35688" xr:uid="{00000000-0005-0000-0000-000040740000}"/>
    <cellStyle name="Notiz 2 5 2 2 4 2 6" xfId="28510" xr:uid="{00000000-0005-0000-0000-000041740000}"/>
    <cellStyle name="Notiz 2 5 2 2 4 3" xfId="15932" xr:uid="{00000000-0005-0000-0000-000042740000}"/>
    <cellStyle name="Notiz 2 5 2 2 4 3 2" xfId="23091" xr:uid="{00000000-0005-0000-0000-000043740000}"/>
    <cellStyle name="Notiz 2 5 2 2 4 3 2 2" xfId="37406" xr:uid="{00000000-0005-0000-0000-000044740000}"/>
    <cellStyle name="Notiz 2 5 2 2 4 3 3" xfId="30247" xr:uid="{00000000-0005-0000-0000-000045740000}"/>
    <cellStyle name="Notiz 2 5 2 2 4 4" xfId="18286" xr:uid="{00000000-0005-0000-0000-000046740000}"/>
    <cellStyle name="Notiz 2 5 2 2 4 4 2" xfId="25423" xr:uid="{00000000-0005-0000-0000-000047740000}"/>
    <cellStyle name="Notiz 2 5 2 2 4 4 2 2" xfId="39738" xr:uid="{00000000-0005-0000-0000-000048740000}"/>
    <cellStyle name="Notiz 2 5 2 2 4 4 3" xfId="32601" xr:uid="{00000000-0005-0000-0000-000049740000}"/>
    <cellStyle name="Notiz 2 5 2 3" xfId="1666" xr:uid="{00000000-0005-0000-0000-00004A740000}"/>
    <cellStyle name="Notiz 2 5 2 3 2" xfId="3701" xr:uid="{00000000-0005-0000-0000-00004B740000}"/>
    <cellStyle name="Notiz 2 5 2 3 2 2" xfId="13952" xr:uid="{00000000-0005-0000-0000-00004C740000}"/>
    <cellStyle name="Notiz 2 5 2 3 2 2 2" xfId="12627" xr:uid="{00000000-0005-0000-0000-00004D740000}"/>
    <cellStyle name="Notiz 2 5 2 3 2 2 2 2" xfId="14996" xr:uid="{00000000-0005-0000-0000-00004E740000}"/>
    <cellStyle name="Notiz 2 5 2 3 2 2 2 2 2" xfId="22155" xr:uid="{00000000-0005-0000-0000-00004F740000}"/>
    <cellStyle name="Notiz 2 5 2 3 2 2 2 2 2 2" xfId="36470" xr:uid="{00000000-0005-0000-0000-000050740000}"/>
    <cellStyle name="Notiz 2 5 2 3 2 2 2 2 3" xfId="29311" xr:uid="{00000000-0005-0000-0000-000051740000}"/>
    <cellStyle name="Notiz 2 5 2 3 2 2 2 3" xfId="17350" xr:uid="{00000000-0005-0000-0000-000052740000}"/>
    <cellStyle name="Notiz 2 5 2 3 2 2 2 3 2" xfId="24487" xr:uid="{00000000-0005-0000-0000-000053740000}"/>
    <cellStyle name="Notiz 2 5 2 3 2 2 2 3 2 2" xfId="38802" xr:uid="{00000000-0005-0000-0000-000054740000}"/>
    <cellStyle name="Notiz 2 5 2 3 2 2 2 3 3" xfId="31665" xr:uid="{00000000-0005-0000-0000-000055740000}"/>
    <cellStyle name="Notiz 2 5 2 3 2 2 2 4" xfId="19764" xr:uid="{00000000-0005-0000-0000-000056740000}"/>
    <cellStyle name="Notiz 2 5 2 3 2 2 2 4 2" xfId="26901" xr:uid="{00000000-0005-0000-0000-000057740000}"/>
    <cellStyle name="Notiz 2 5 2 3 2 2 2 4 2 2" xfId="41216" xr:uid="{00000000-0005-0000-0000-000058740000}"/>
    <cellStyle name="Notiz 2 5 2 3 2 2 2 4 3" xfId="34079" xr:uid="{00000000-0005-0000-0000-000059740000}"/>
    <cellStyle name="Notiz 2 5 2 3 2 2 2 5" xfId="20979" xr:uid="{00000000-0005-0000-0000-00005A740000}"/>
    <cellStyle name="Notiz 2 5 2 3 2 2 2 5 2" xfId="35294" xr:uid="{00000000-0005-0000-0000-00005B740000}"/>
    <cellStyle name="Notiz 2 5 2 3 2 2 2 6" xfId="28116" xr:uid="{00000000-0005-0000-0000-00005C740000}"/>
    <cellStyle name="Notiz 2 5 2 3 2 2 3" xfId="16321" xr:uid="{00000000-0005-0000-0000-00005D740000}"/>
    <cellStyle name="Notiz 2 5 2 3 2 2 3 2" xfId="23480" xr:uid="{00000000-0005-0000-0000-00005E740000}"/>
    <cellStyle name="Notiz 2 5 2 3 2 2 3 2 2" xfId="37795" xr:uid="{00000000-0005-0000-0000-00005F740000}"/>
    <cellStyle name="Notiz 2 5 2 3 2 2 3 3" xfId="30636" xr:uid="{00000000-0005-0000-0000-000060740000}"/>
    <cellStyle name="Notiz 2 5 2 3 2 2 4" xfId="18675" xr:uid="{00000000-0005-0000-0000-000061740000}"/>
    <cellStyle name="Notiz 2 5 2 3 2 2 4 2" xfId="25812" xr:uid="{00000000-0005-0000-0000-000062740000}"/>
    <cellStyle name="Notiz 2 5 2 3 2 2 4 2 2" xfId="40127" xr:uid="{00000000-0005-0000-0000-000063740000}"/>
    <cellStyle name="Notiz 2 5 2 3 2 2 4 3" xfId="32990" xr:uid="{00000000-0005-0000-0000-000064740000}"/>
    <cellStyle name="Notiz 2 5 2 3 3" xfId="11647" xr:uid="{00000000-0005-0000-0000-000065740000}"/>
    <cellStyle name="Notiz 2 5 2 3 3 2" xfId="13821" xr:uid="{00000000-0005-0000-0000-000066740000}"/>
    <cellStyle name="Notiz 2 5 2 3 3 2 2" xfId="14185" xr:uid="{00000000-0005-0000-0000-000067740000}"/>
    <cellStyle name="Notiz 2 5 2 3 3 2 2 2" xfId="16554" xr:uid="{00000000-0005-0000-0000-000068740000}"/>
    <cellStyle name="Notiz 2 5 2 3 3 2 2 2 2" xfId="23713" xr:uid="{00000000-0005-0000-0000-000069740000}"/>
    <cellStyle name="Notiz 2 5 2 3 3 2 2 2 2 2" xfId="38028" xr:uid="{00000000-0005-0000-0000-00006A740000}"/>
    <cellStyle name="Notiz 2 5 2 3 3 2 2 2 3" xfId="30869" xr:uid="{00000000-0005-0000-0000-00006B740000}"/>
    <cellStyle name="Notiz 2 5 2 3 3 2 2 3" xfId="18908" xr:uid="{00000000-0005-0000-0000-00006C740000}"/>
    <cellStyle name="Notiz 2 5 2 3 3 2 2 3 2" xfId="26045" xr:uid="{00000000-0005-0000-0000-00006D740000}"/>
    <cellStyle name="Notiz 2 5 2 3 3 2 2 3 2 2" xfId="40360" xr:uid="{00000000-0005-0000-0000-00006E740000}"/>
    <cellStyle name="Notiz 2 5 2 3 3 2 2 3 3" xfId="33223" xr:uid="{00000000-0005-0000-0000-00006F740000}"/>
    <cellStyle name="Notiz 2 5 2 3 3 2 2 4" xfId="20242" xr:uid="{00000000-0005-0000-0000-000070740000}"/>
    <cellStyle name="Notiz 2 5 2 3 3 2 2 4 2" xfId="27379" xr:uid="{00000000-0005-0000-0000-000071740000}"/>
    <cellStyle name="Notiz 2 5 2 3 3 2 2 4 2 2" xfId="41694" xr:uid="{00000000-0005-0000-0000-000072740000}"/>
    <cellStyle name="Notiz 2 5 2 3 3 2 2 4 3" xfId="34557" xr:uid="{00000000-0005-0000-0000-000073740000}"/>
    <cellStyle name="Notiz 2 5 2 3 3 2 2 5" xfId="21457" xr:uid="{00000000-0005-0000-0000-000074740000}"/>
    <cellStyle name="Notiz 2 5 2 3 3 2 2 5 2" xfId="35772" xr:uid="{00000000-0005-0000-0000-000075740000}"/>
    <cellStyle name="Notiz 2 5 2 3 3 2 2 6" xfId="28594" xr:uid="{00000000-0005-0000-0000-000076740000}"/>
    <cellStyle name="Notiz 2 5 2 3 3 2 3" xfId="16190" xr:uid="{00000000-0005-0000-0000-000077740000}"/>
    <cellStyle name="Notiz 2 5 2 3 3 2 3 2" xfId="23349" xr:uid="{00000000-0005-0000-0000-000078740000}"/>
    <cellStyle name="Notiz 2 5 2 3 3 2 3 2 2" xfId="37664" xr:uid="{00000000-0005-0000-0000-000079740000}"/>
    <cellStyle name="Notiz 2 5 2 3 3 2 3 3" xfId="30505" xr:uid="{00000000-0005-0000-0000-00007A740000}"/>
    <cellStyle name="Notiz 2 5 2 3 3 2 4" xfId="18544" xr:uid="{00000000-0005-0000-0000-00007B740000}"/>
    <cellStyle name="Notiz 2 5 2 3 3 2 4 2" xfId="25681" xr:uid="{00000000-0005-0000-0000-00007C740000}"/>
    <cellStyle name="Notiz 2 5 2 3 3 2 4 2 2" xfId="39996" xr:uid="{00000000-0005-0000-0000-00007D740000}"/>
    <cellStyle name="Notiz 2 5 2 3 3 2 4 3" xfId="32859" xr:uid="{00000000-0005-0000-0000-00007E740000}"/>
    <cellStyle name="Notiz 2 5 2 3 4" xfId="13564" xr:uid="{00000000-0005-0000-0000-00007F740000}"/>
    <cellStyle name="Notiz 2 5 2 3 4 2" xfId="14645" xr:uid="{00000000-0005-0000-0000-000080740000}"/>
    <cellStyle name="Notiz 2 5 2 3 4 2 2" xfId="17008" xr:uid="{00000000-0005-0000-0000-000081740000}"/>
    <cellStyle name="Notiz 2 5 2 3 4 2 2 2" xfId="24167" xr:uid="{00000000-0005-0000-0000-000082740000}"/>
    <cellStyle name="Notiz 2 5 2 3 4 2 2 2 2" xfId="38482" xr:uid="{00000000-0005-0000-0000-000083740000}"/>
    <cellStyle name="Notiz 2 5 2 3 4 2 2 3" xfId="31323" xr:uid="{00000000-0005-0000-0000-000084740000}"/>
    <cellStyle name="Notiz 2 5 2 3 4 2 3" xfId="19362" xr:uid="{00000000-0005-0000-0000-000085740000}"/>
    <cellStyle name="Notiz 2 5 2 3 4 2 3 2" xfId="26499" xr:uid="{00000000-0005-0000-0000-000086740000}"/>
    <cellStyle name="Notiz 2 5 2 3 4 2 3 2 2" xfId="40814" xr:uid="{00000000-0005-0000-0000-000087740000}"/>
    <cellStyle name="Notiz 2 5 2 3 4 2 3 3" xfId="33677" xr:uid="{00000000-0005-0000-0000-000088740000}"/>
    <cellStyle name="Notiz 2 5 2 3 4 2 4" xfId="20660" xr:uid="{00000000-0005-0000-0000-000089740000}"/>
    <cellStyle name="Notiz 2 5 2 3 4 2 4 2" xfId="27797" xr:uid="{00000000-0005-0000-0000-00008A740000}"/>
    <cellStyle name="Notiz 2 5 2 3 4 2 4 2 2" xfId="42112" xr:uid="{00000000-0005-0000-0000-00008B740000}"/>
    <cellStyle name="Notiz 2 5 2 3 4 2 4 3" xfId="34975" xr:uid="{00000000-0005-0000-0000-00008C740000}"/>
    <cellStyle name="Notiz 2 5 2 3 4 2 5" xfId="21875" xr:uid="{00000000-0005-0000-0000-00008D740000}"/>
    <cellStyle name="Notiz 2 5 2 3 4 2 5 2" xfId="36190" xr:uid="{00000000-0005-0000-0000-00008E740000}"/>
    <cellStyle name="Notiz 2 5 2 3 4 2 6" xfId="29012" xr:uid="{00000000-0005-0000-0000-00008F740000}"/>
    <cellStyle name="Notiz 2 5 2 3 4 3" xfId="15933" xr:uid="{00000000-0005-0000-0000-000090740000}"/>
    <cellStyle name="Notiz 2 5 2 3 4 3 2" xfId="23092" xr:uid="{00000000-0005-0000-0000-000091740000}"/>
    <cellStyle name="Notiz 2 5 2 3 4 3 2 2" xfId="37407" xr:uid="{00000000-0005-0000-0000-000092740000}"/>
    <cellStyle name="Notiz 2 5 2 3 4 3 3" xfId="30248" xr:uid="{00000000-0005-0000-0000-000093740000}"/>
    <cellStyle name="Notiz 2 5 2 3 4 4" xfId="18287" xr:uid="{00000000-0005-0000-0000-000094740000}"/>
    <cellStyle name="Notiz 2 5 2 3 4 4 2" xfId="25424" xr:uid="{00000000-0005-0000-0000-000095740000}"/>
    <cellStyle name="Notiz 2 5 2 3 4 4 2 2" xfId="39739" xr:uid="{00000000-0005-0000-0000-000096740000}"/>
    <cellStyle name="Notiz 2 5 2 3 4 4 3" xfId="32602" xr:uid="{00000000-0005-0000-0000-000097740000}"/>
    <cellStyle name="Notiz 2 5 2 4" xfId="1667" xr:uid="{00000000-0005-0000-0000-000098740000}"/>
    <cellStyle name="Notiz 2 5 2 4 2" xfId="3702" xr:uid="{00000000-0005-0000-0000-000099740000}"/>
    <cellStyle name="Notiz 2 5 2 4 2 2" xfId="13953" xr:uid="{00000000-0005-0000-0000-00009A740000}"/>
    <cellStyle name="Notiz 2 5 2 4 2 2 2" xfId="14235" xr:uid="{00000000-0005-0000-0000-00009B740000}"/>
    <cellStyle name="Notiz 2 5 2 4 2 2 2 2" xfId="16604" xr:uid="{00000000-0005-0000-0000-00009C740000}"/>
    <cellStyle name="Notiz 2 5 2 4 2 2 2 2 2" xfId="23763" xr:uid="{00000000-0005-0000-0000-00009D740000}"/>
    <cellStyle name="Notiz 2 5 2 4 2 2 2 2 2 2" xfId="38078" xr:uid="{00000000-0005-0000-0000-00009E740000}"/>
    <cellStyle name="Notiz 2 5 2 4 2 2 2 2 3" xfId="30919" xr:uid="{00000000-0005-0000-0000-00009F740000}"/>
    <cellStyle name="Notiz 2 5 2 4 2 2 2 3" xfId="18958" xr:uid="{00000000-0005-0000-0000-0000A0740000}"/>
    <cellStyle name="Notiz 2 5 2 4 2 2 2 3 2" xfId="26095" xr:uid="{00000000-0005-0000-0000-0000A1740000}"/>
    <cellStyle name="Notiz 2 5 2 4 2 2 2 3 2 2" xfId="40410" xr:uid="{00000000-0005-0000-0000-0000A2740000}"/>
    <cellStyle name="Notiz 2 5 2 4 2 2 2 3 3" xfId="33273" xr:uid="{00000000-0005-0000-0000-0000A3740000}"/>
    <cellStyle name="Notiz 2 5 2 4 2 2 2 4" xfId="20291" xr:uid="{00000000-0005-0000-0000-0000A4740000}"/>
    <cellStyle name="Notiz 2 5 2 4 2 2 2 4 2" xfId="27428" xr:uid="{00000000-0005-0000-0000-0000A5740000}"/>
    <cellStyle name="Notiz 2 5 2 4 2 2 2 4 2 2" xfId="41743" xr:uid="{00000000-0005-0000-0000-0000A6740000}"/>
    <cellStyle name="Notiz 2 5 2 4 2 2 2 4 3" xfId="34606" xr:uid="{00000000-0005-0000-0000-0000A7740000}"/>
    <cellStyle name="Notiz 2 5 2 4 2 2 2 5" xfId="21506" xr:uid="{00000000-0005-0000-0000-0000A8740000}"/>
    <cellStyle name="Notiz 2 5 2 4 2 2 2 5 2" xfId="35821" xr:uid="{00000000-0005-0000-0000-0000A9740000}"/>
    <cellStyle name="Notiz 2 5 2 4 2 2 2 6" xfId="28643" xr:uid="{00000000-0005-0000-0000-0000AA740000}"/>
    <cellStyle name="Notiz 2 5 2 4 2 2 3" xfId="16322" xr:uid="{00000000-0005-0000-0000-0000AB740000}"/>
    <cellStyle name="Notiz 2 5 2 4 2 2 3 2" xfId="23481" xr:uid="{00000000-0005-0000-0000-0000AC740000}"/>
    <cellStyle name="Notiz 2 5 2 4 2 2 3 2 2" xfId="37796" xr:uid="{00000000-0005-0000-0000-0000AD740000}"/>
    <cellStyle name="Notiz 2 5 2 4 2 2 3 3" xfId="30637" xr:uid="{00000000-0005-0000-0000-0000AE740000}"/>
    <cellStyle name="Notiz 2 5 2 4 2 2 4" xfId="18676" xr:uid="{00000000-0005-0000-0000-0000AF740000}"/>
    <cellStyle name="Notiz 2 5 2 4 2 2 4 2" xfId="25813" xr:uid="{00000000-0005-0000-0000-0000B0740000}"/>
    <cellStyle name="Notiz 2 5 2 4 2 2 4 2 2" xfId="40128" xr:uid="{00000000-0005-0000-0000-0000B1740000}"/>
    <cellStyle name="Notiz 2 5 2 4 2 2 4 3" xfId="32991" xr:uid="{00000000-0005-0000-0000-0000B2740000}"/>
    <cellStyle name="Notiz 2 5 2 4 3" xfId="11648" xr:uid="{00000000-0005-0000-0000-0000B3740000}"/>
    <cellStyle name="Notiz 2 5 2 4 3 2" xfId="13822" xr:uid="{00000000-0005-0000-0000-0000B4740000}"/>
    <cellStyle name="Notiz 2 5 2 4 3 2 2" xfId="14186" xr:uid="{00000000-0005-0000-0000-0000B5740000}"/>
    <cellStyle name="Notiz 2 5 2 4 3 2 2 2" xfId="16555" xr:uid="{00000000-0005-0000-0000-0000B6740000}"/>
    <cellStyle name="Notiz 2 5 2 4 3 2 2 2 2" xfId="23714" xr:uid="{00000000-0005-0000-0000-0000B7740000}"/>
    <cellStyle name="Notiz 2 5 2 4 3 2 2 2 2 2" xfId="38029" xr:uid="{00000000-0005-0000-0000-0000B8740000}"/>
    <cellStyle name="Notiz 2 5 2 4 3 2 2 2 3" xfId="30870" xr:uid="{00000000-0005-0000-0000-0000B9740000}"/>
    <cellStyle name="Notiz 2 5 2 4 3 2 2 3" xfId="18909" xr:uid="{00000000-0005-0000-0000-0000BA740000}"/>
    <cellStyle name="Notiz 2 5 2 4 3 2 2 3 2" xfId="26046" xr:uid="{00000000-0005-0000-0000-0000BB740000}"/>
    <cellStyle name="Notiz 2 5 2 4 3 2 2 3 2 2" xfId="40361" xr:uid="{00000000-0005-0000-0000-0000BC740000}"/>
    <cellStyle name="Notiz 2 5 2 4 3 2 2 3 3" xfId="33224" xr:uid="{00000000-0005-0000-0000-0000BD740000}"/>
    <cellStyle name="Notiz 2 5 2 4 3 2 2 4" xfId="20243" xr:uid="{00000000-0005-0000-0000-0000BE740000}"/>
    <cellStyle name="Notiz 2 5 2 4 3 2 2 4 2" xfId="27380" xr:uid="{00000000-0005-0000-0000-0000BF740000}"/>
    <cellStyle name="Notiz 2 5 2 4 3 2 2 4 2 2" xfId="41695" xr:uid="{00000000-0005-0000-0000-0000C0740000}"/>
    <cellStyle name="Notiz 2 5 2 4 3 2 2 4 3" xfId="34558" xr:uid="{00000000-0005-0000-0000-0000C1740000}"/>
    <cellStyle name="Notiz 2 5 2 4 3 2 2 5" xfId="21458" xr:uid="{00000000-0005-0000-0000-0000C2740000}"/>
    <cellStyle name="Notiz 2 5 2 4 3 2 2 5 2" xfId="35773" xr:uid="{00000000-0005-0000-0000-0000C3740000}"/>
    <cellStyle name="Notiz 2 5 2 4 3 2 2 6" xfId="28595" xr:uid="{00000000-0005-0000-0000-0000C4740000}"/>
    <cellStyle name="Notiz 2 5 2 4 3 2 3" xfId="16191" xr:uid="{00000000-0005-0000-0000-0000C5740000}"/>
    <cellStyle name="Notiz 2 5 2 4 3 2 3 2" xfId="23350" xr:uid="{00000000-0005-0000-0000-0000C6740000}"/>
    <cellStyle name="Notiz 2 5 2 4 3 2 3 2 2" xfId="37665" xr:uid="{00000000-0005-0000-0000-0000C7740000}"/>
    <cellStyle name="Notiz 2 5 2 4 3 2 3 3" xfId="30506" xr:uid="{00000000-0005-0000-0000-0000C8740000}"/>
    <cellStyle name="Notiz 2 5 2 4 3 2 4" xfId="18545" xr:uid="{00000000-0005-0000-0000-0000C9740000}"/>
    <cellStyle name="Notiz 2 5 2 4 3 2 4 2" xfId="25682" xr:uid="{00000000-0005-0000-0000-0000CA740000}"/>
    <cellStyle name="Notiz 2 5 2 4 3 2 4 2 2" xfId="39997" xr:uid="{00000000-0005-0000-0000-0000CB740000}"/>
    <cellStyle name="Notiz 2 5 2 4 3 2 4 3" xfId="32860" xr:uid="{00000000-0005-0000-0000-0000CC740000}"/>
    <cellStyle name="Notiz 2 5 2 4 4" xfId="13565" xr:uid="{00000000-0005-0000-0000-0000CD740000}"/>
    <cellStyle name="Notiz 2 5 2 4 4 2" xfId="13911" xr:uid="{00000000-0005-0000-0000-0000CE740000}"/>
    <cellStyle name="Notiz 2 5 2 4 4 2 2" xfId="16280" xr:uid="{00000000-0005-0000-0000-0000CF740000}"/>
    <cellStyle name="Notiz 2 5 2 4 4 2 2 2" xfId="23439" xr:uid="{00000000-0005-0000-0000-0000D0740000}"/>
    <cellStyle name="Notiz 2 5 2 4 4 2 2 2 2" xfId="37754" xr:uid="{00000000-0005-0000-0000-0000D1740000}"/>
    <cellStyle name="Notiz 2 5 2 4 4 2 2 3" xfId="30595" xr:uid="{00000000-0005-0000-0000-0000D2740000}"/>
    <cellStyle name="Notiz 2 5 2 4 4 2 3" xfId="18634" xr:uid="{00000000-0005-0000-0000-0000D3740000}"/>
    <cellStyle name="Notiz 2 5 2 4 4 2 3 2" xfId="25771" xr:uid="{00000000-0005-0000-0000-0000D4740000}"/>
    <cellStyle name="Notiz 2 5 2 4 4 2 3 2 2" xfId="40086" xr:uid="{00000000-0005-0000-0000-0000D5740000}"/>
    <cellStyle name="Notiz 2 5 2 4 4 2 3 3" xfId="32949" xr:uid="{00000000-0005-0000-0000-0000D6740000}"/>
    <cellStyle name="Notiz 2 5 2 4 4 2 4" xfId="20075" xr:uid="{00000000-0005-0000-0000-0000D7740000}"/>
    <cellStyle name="Notiz 2 5 2 4 4 2 4 2" xfId="27212" xr:uid="{00000000-0005-0000-0000-0000D8740000}"/>
    <cellStyle name="Notiz 2 5 2 4 4 2 4 2 2" xfId="41527" xr:uid="{00000000-0005-0000-0000-0000D9740000}"/>
    <cellStyle name="Notiz 2 5 2 4 4 2 4 3" xfId="34390" xr:uid="{00000000-0005-0000-0000-0000DA740000}"/>
    <cellStyle name="Notiz 2 5 2 4 4 2 5" xfId="21290" xr:uid="{00000000-0005-0000-0000-0000DB740000}"/>
    <cellStyle name="Notiz 2 5 2 4 4 2 5 2" xfId="35605" xr:uid="{00000000-0005-0000-0000-0000DC740000}"/>
    <cellStyle name="Notiz 2 5 2 4 4 2 6" xfId="28427" xr:uid="{00000000-0005-0000-0000-0000DD740000}"/>
    <cellStyle name="Notiz 2 5 2 4 4 3" xfId="15934" xr:uid="{00000000-0005-0000-0000-0000DE740000}"/>
    <cellStyle name="Notiz 2 5 2 4 4 3 2" xfId="23093" xr:uid="{00000000-0005-0000-0000-0000DF740000}"/>
    <cellStyle name="Notiz 2 5 2 4 4 3 2 2" xfId="37408" xr:uid="{00000000-0005-0000-0000-0000E0740000}"/>
    <cellStyle name="Notiz 2 5 2 4 4 3 3" xfId="30249" xr:uid="{00000000-0005-0000-0000-0000E1740000}"/>
    <cellStyle name="Notiz 2 5 2 4 4 4" xfId="18288" xr:uid="{00000000-0005-0000-0000-0000E2740000}"/>
    <cellStyle name="Notiz 2 5 2 4 4 4 2" xfId="25425" xr:uid="{00000000-0005-0000-0000-0000E3740000}"/>
    <cellStyle name="Notiz 2 5 2 4 4 4 2 2" xfId="39740" xr:uid="{00000000-0005-0000-0000-0000E4740000}"/>
    <cellStyle name="Notiz 2 5 2 4 4 4 3" xfId="32603" xr:uid="{00000000-0005-0000-0000-0000E5740000}"/>
    <cellStyle name="Notiz 2 5 2 5" xfId="1668" xr:uid="{00000000-0005-0000-0000-0000E6740000}"/>
    <cellStyle name="Notiz 2 5 2 5 2" xfId="3703" xr:uid="{00000000-0005-0000-0000-0000E7740000}"/>
    <cellStyle name="Notiz 2 5 2 5 2 2" xfId="13954" xr:uid="{00000000-0005-0000-0000-0000E8740000}"/>
    <cellStyle name="Notiz 2 5 2 5 2 2 2" xfId="12628" xr:uid="{00000000-0005-0000-0000-0000E9740000}"/>
    <cellStyle name="Notiz 2 5 2 5 2 2 2 2" xfId="14997" xr:uid="{00000000-0005-0000-0000-0000EA740000}"/>
    <cellStyle name="Notiz 2 5 2 5 2 2 2 2 2" xfId="22156" xr:uid="{00000000-0005-0000-0000-0000EB740000}"/>
    <cellStyle name="Notiz 2 5 2 5 2 2 2 2 2 2" xfId="36471" xr:uid="{00000000-0005-0000-0000-0000EC740000}"/>
    <cellStyle name="Notiz 2 5 2 5 2 2 2 2 3" xfId="29312" xr:uid="{00000000-0005-0000-0000-0000ED740000}"/>
    <cellStyle name="Notiz 2 5 2 5 2 2 2 3" xfId="17351" xr:uid="{00000000-0005-0000-0000-0000EE740000}"/>
    <cellStyle name="Notiz 2 5 2 5 2 2 2 3 2" xfId="24488" xr:uid="{00000000-0005-0000-0000-0000EF740000}"/>
    <cellStyle name="Notiz 2 5 2 5 2 2 2 3 2 2" xfId="38803" xr:uid="{00000000-0005-0000-0000-0000F0740000}"/>
    <cellStyle name="Notiz 2 5 2 5 2 2 2 3 3" xfId="31666" xr:uid="{00000000-0005-0000-0000-0000F1740000}"/>
    <cellStyle name="Notiz 2 5 2 5 2 2 2 4" xfId="19765" xr:uid="{00000000-0005-0000-0000-0000F2740000}"/>
    <cellStyle name="Notiz 2 5 2 5 2 2 2 4 2" xfId="26902" xr:uid="{00000000-0005-0000-0000-0000F3740000}"/>
    <cellStyle name="Notiz 2 5 2 5 2 2 2 4 2 2" xfId="41217" xr:uid="{00000000-0005-0000-0000-0000F4740000}"/>
    <cellStyle name="Notiz 2 5 2 5 2 2 2 4 3" xfId="34080" xr:uid="{00000000-0005-0000-0000-0000F5740000}"/>
    <cellStyle name="Notiz 2 5 2 5 2 2 2 5" xfId="20980" xr:uid="{00000000-0005-0000-0000-0000F6740000}"/>
    <cellStyle name="Notiz 2 5 2 5 2 2 2 5 2" xfId="35295" xr:uid="{00000000-0005-0000-0000-0000F7740000}"/>
    <cellStyle name="Notiz 2 5 2 5 2 2 2 6" xfId="28117" xr:uid="{00000000-0005-0000-0000-0000F8740000}"/>
    <cellStyle name="Notiz 2 5 2 5 2 2 3" xfId="16323" xr:uid="{00000000-0005-0000-0000-0000F9740000}"/>
    <cellStyle name="Notiz 2 5 2 5 2 2 3 2" xfId="23482" xr:uid="{00000000-0005-0000-0000-0000FA740000}"/>
    <cellStyle name="Notiz 2 5 2 5 2 2 3 2 2" xfId="37797" xr:uid="{00000000-0005-0000-0000-0000FB740000}"/>
    <cellStyle name="Notiz 2 5 2 5 2 2 3 3" xfId="30638" xr:uid="{00000000-0005-0000-0000-0000FC740000}"/>
    <cellStyle name="Notiz 2 5 2 5 2 2 4" xfId="18677" xr:uid="{00000000-0005-0000-0000-0000FD740000}"/>
    <cellStyle name="Notiz 2 5 2 5 2 2 4 2" xfId="25814" xr:uid="{00000000-0005-0000-0000-0000FE740000}"/>
    <cellStyle name="Notiz 2 5 2 5 2 2 4 2 2" xfId="40129" xr:uid="{00000000-0005-0000-0000-0000FF740000}"/>
    <cellStyle name="Notiz 2 5 2 5 2 2 4 3" xfId="32992" xr:uid="{00000000-0005-0000-0000-000000750000}"/>
    <cellStyle name="Notiz 2 5 2 5 3" xfId="11649" xr:uid="{00000000-0005-0000-0000-000001750000}"/>
    <cellStyle name="Notiz 2 5 2 5 3 2" xfId="13823" xr:uid="{00000000-0005-0000-0000-000002750000}"/>
    <cellStyle name="Notiz 2 5 2 5 3 2 2" xfId="14040" xr:uid="{00000000-0005-0000-0000-000003750000}"/>
    <cellStyle name="Notiz 2 5 2 5 3 2 2 2" xfId="16409" xr:uid="{00000000-0005-0000-0000-000004750000}"/>
    <cellStyle name="Notiz 2 5 2 5 3 2 2 2 2" xfId="23568" xr:uid="{00000000-0005-0000-0000-000005750000}"/>
    <cellStyle name="Notiz 2 5 2 5 3 2 2 2 2 2" xfId="37883" xr:uid="{00000000-0005-0000-0000-000006750000}"/>
    <cellStyle name="Notiz 2 5 2 5 3 2 2 2 3" xfId="30724" xr:uid="{00000000-0005-0000-0000-000007750000}"/>
    <cellStyle name="Notiz 2 5 2 5 3 2 2 3" xfId="18763" xr:uid="{00000000-0005-0000-0000-000008750000}"/>
    <cellStyle name="Notiz 2 5 2 5 3 2 2 3 2" xfId="25900" xr:uid="{00000000-0005-0000-0000-000009750000}"/>
    <cellStyle name="Notiz 2 5 2 5 3 2 2 3 2 2" xfId="40215" xr:uid="{00000000-0005-0000-0000-00000A750000}"/>
    <cellStyle name="Notiz 2 5 2 5 3 2 2 3 3" xfId="33078" xr:uid="{00000000-0005-0000-0000-00000B750000}"/>
    <cellStyle name="Notiz 2 5 2 5 3 2 2 4" xfId="20123" xr:uid="{00000000-0005-0000-0000-00000C750000}"/>
    <cellStyle name="Notiz 2 5 2 5 3 2 2 4 2" xfId="27260" xr:uid="{00000000-0005-0000-0000-00000D750000}"/>
    <cellStyle name="Notiz 2 5 2 5 3 2 2 4 2 2" xfId="41575" xr:uid="{00000000-0005-0000-0000-00000E750000}"/>
    <cellStyle name="Notiz 2 5 2 5 3 2 2 4 3" xfId="34438" xr:uid="{00000000-0005-0000-0000-00000F750000}"/>
    <cellStyle name="Notiz 2 5 2 5 3 2 2 5" xfId="21338" xr:uid="{00000000-0005-0000-0000-000010750000}"/>
    <cellStyle name="Notiz 2 5 2 5 3 2 2 5 2" xfId="35653" xr:uid="{00000000-0005-0000-0000-000011750000}"/>
    <cellStyle name="Notiz 2 5 2 5 3 2 2 6" xfId="28475" xr:uid="{00000000-0005-0000-0000-000012750000}"/>
    <cellStyle name="Notiz 2 5 2 5 3 2 3" xfId="16192" xr:uid="{00000000-0005-0000-0000-000013750000}"/>
    <cellStyle name="Notiz 2 5 2 5 3 2 3 2" xfId="23351" xr:uid="{00000000-0005-0000-0000-000014750000}"/>
    <cellStyle name="Notiz 2 5 2 5 3 2 3 2 2" xfId="37666" xr:uid="{00000000-0005-0000-0000-000015750000}"/>
    <cellStyle name="Notiz 2 5 2 5 3 2 3 3" xfId="30507" xr:uid="{00000000-0005-0000-0000-000016750000}"/>
    <cellStyle name="Notiz 2 5 2 5 3 2 4" xfId="18546" xr:uid="{00000000-0005-0000-0000-000017750000}"/>
    <cellStyle name="Notiz 2 5 2 5 3 2 4 2" xfId="25683" xr:uid="{00000000-0005-0000-0000-000018750000}"/>
    <cellStyle name="Notiz 2 5 2 5 3 2 4 2 2" xfId="39998" xr:uid="{00000000-0005-0000-0000-000019750000}"/>
    <cellStyle name="Notiz 2 5 2 5 3 2 4 3" xfId="32861" xr:uid="{00000000-0005-0000-0000-00001A750000}"/>
    <cellStyle name="Notiz 2 5 2 5 4" xfId="13566" xr:uid="{00000000-0005-0000-0000-00001B750000}"/>
    <cellStyle name="Notiz 2 5 2 5 4 2" xfId="14375" xr:uid="{00000000-0005-0000-0000-00001C750000}"/>
    <cellStyle name="Notiz 2 5 2 5 4 2 2" xfId="16744" xr:uid="{00000000-0005-0000-0000-00001D750000}"/>
    <cellStyle name="Notiz 2 5 2 5 4 2 2 2" xfId="23903" xr:uid="{00000000-0005-0000-0000-00001E750000}"/>
    <cellStyle name="Notiz 2 5 2 5 4 2 2 2 2" xfId="38218" xr:uid="{00000000-0005-0000-0000-00001F750000}"/>
    <cellStyle name="Notiz 2 5 2 5 4 2 2 3" xfId="31059" xr:uid="{00000000-0005-0000-0000-000020750000}"/>
    <cellStyle name="Notiz 2 5 2 5 4 2 3" xfId="19098" xr:uid="{00000000-0005-0000-0000-000021750000}"/>
    <cellStyle name="Notiz 2 5 2 5 4 2 3 2" xfId="26235" xr:uid="{00000000-0005-0000-0000-000022750000}"/>
    <cellStyle name="Notiz 2 5 2 5 4 2 3 2 2" xfId="40550" xr:uid="{00000000-0005-0000-0000-000023750000}"/>
    <cellStyle name="Notiz 2 5 2 5 4 2 3 3" xfId="33413" xr:uid="{00000000-0005-0000-0000-000024750000}"/>
    <cellStyle name="Notiz 2 5 2 5 4 2 4" xfId="20431" xr:uid="{00000000-0005-0000-0000-000025750000}"/>
    <cellStyle name="Notiz 2 5 2 5 4 2 4 2" xfId="27568" xr:uid="{00000000-0005-0000-0000-000026750000}"/>
    <cellStyle name="Notiz 2 5 2 5 4 2 4 2 2" xfId="41883" xr:uid="{00000000-0005-0000-0000-000027750000}"/>
    <cellStyle name="Notiz 2 5 2 5 4 2 4 3" xfId="34746" xr:uid="{00000000-0005-0000-0000-000028750000}"/>
    <cellStyle name="Notiz 2 5 2 5 4 2 5" xfId="21646" xr:uid="{00000000-0005-0000-0000-000029750000}"/>
    <cellStyle name="Notiz 2 5 2 5 4 2 5 2" xfId="35961" xr:uid="{00000000-0005-0000-0000-00002A750000}"/>
    <cellStyle name="Notiz 2 5 2 5 4 2 6" xfId="28783" xr:uid="{00000000-0005-0000-0000-00002B750000}"/>
    <cellStyle name="Notiz 2 5 2 5 4 3" xfId="15935" xr:uid="{00000000-0005-0000-0000-00002C750000}"/>
    <cellStyle name="Notiz 2 5 2 5 4 3 2" xfId="23094" xr:uid="{00000000-0005-0000-0000-00002D750000}"/>
    <cellStyle name="Notiz 2 5 2 5 4 3 2 2" xfId="37409" xr:uid="{00000000-0005-0000-0000-00002E750000}"/>
    <cellStyle name="Notiz 2 5 2 5 4 3 3" xfId="30250" xr:uid="{00000000-0005-0000-0000-00002F750000}"/>
    <cellStyle name="Notiz 2 5 2 5 4 4" xfId="18289" xr:uid="{00000000-0005-0000-0000-000030750000}"/>
    <cellStyle name="Notiz 2 5 2 5 4 4 2" xfId="25426" xr:uid="{00000000-0005-0000-0000-000031750000}"/>
    <cellStyle name="Notiz 2 5 2 5 4 4 2 2" xfId="39741" xr:uid="{00000000-0005-0000-0000-000032750000}"/>
    <cellStyle name="Notiz 2 5 2 5 4 4 3" xfId="32604" xr:uid="{00000000-0005-0000-0000-000033750000}"/>
    <cellStyle name="Notiz 2 5 2 6" xfId="3699" xr:uid="{00000000-0005-0000-0000-000034750000}"/>
    <cellStyle name="Notiz 2 5 2 6 2" xfId="13950" xr:uid="{00000000-0005-0000-0000-000035750000}"/>
    <cellStyle name="Notiz 2 5 2 6 2 2" xfId="13756" xr:uid="{00000000-0005-0000-0000-000036750000}"/>
    <cellStyle name="Notiz 2 5 2 6 2 2 2" xfId="16125" xr:uid="{00000000-0005-0000-0000-000037750000}"/>
    <cellStyle name="Notiz 2 5 2 6 2 2 2 2" xfId="23284" xr:uid="{00000000-0005-0000-0000-000038750000}"/>
    <cellStyle name="Notiz 2 5 2 6 2 2 2 2 2" xfId="37599" xr:uid="{00000000-0005-0000-0000-000039750000}"/>
    <cellStyle name="Notiz 2 5 2 6 2 2 2 3" xfId="30440" xr:uid="{00000000-0005-0000-0000-00003A750000}"/>
    <cellStyle name="Notiz 2 5 2 6 2 2 3" xfId="18479" xr:uid="{00000000-0005-0000-0000-00003B750000}"/>
    <cellStyle name="Notiz 2 5 2 6 2 2 3 2" xfId="25616" xr:uid="{00000000-0005-0000-0000-00003C750000}"/>
    <cellStyle name="Notiz 2 5 2 6 2 2 3 2 2" xfId="39931" xr:uid="{00000000-0005-0000-0000-00003D750000}"/>
    <cellStyle name="Notiz 2 5 2 6 2 2 3 3" xfId="32794" xr:uid="{00000000-0005-0000-0000-00003E750000}"/>
    <cellStyle name="Notiz 2 5 2 6 2 2 4" xfId="20004" xr:uid="{00000000-0005-0000-0000-00003F750000}"/>
    <cellStyle name="Notiz 2 5 2 6 2 2 4 2" xfId="27141" xr:uid="{00000000-0005-0000-0000-000040750000}"/>
    <cellStyle name="Notiz 2 5 2 6 2 2 4 2 2" xfId="41456" xr:uid="{00000000-0005-0000-0000-000041750000}"/>
    <cellStyle name="Notiz 2 5 2 6 2 2 4 3" xfId="34319" xr:uid="{00000000-0005-0000-0000-000042750000}"/>
    <cellStyle name="Notiz 2 5 2 6 2 2 5" xfId="21219" xr:uid="{00000000-0005-0000-0000-000043750000}"/>
    <cellStyle name="Notiz 2 5 2 6 2 2 5 2" xfId="35534" xr:uid="{00000000-0005-0000-0000-000044750000}"/>
    <cellStyle name="Notiz 2 5 2 6 2 2 6" xfId="28356" xr:uid="{00000000-0005-0000-0000-000045750000}"/>
    <cellStyle name="Notiz 2 5 2 6 2 3" xfId="16319" xr:uid="{00000000-0005-0000-0000-000046750000}"/>
    <cellStyle name="Notiz 2 5 2 6 2 3 2" xfId="23478" xr:uid="{00000000-0005-0000-0000-000047750000}"/>
    <cellStyle name="Notiz 2 5 2 6 2 3 2 2" xfId="37793" xr:uid="{00000000-0005-0000-0000-000048750000}"/>
    <cellStyle name="Notiz 2 5 2 6 2 3 3" xfId="30634" xr:uid="{00000000-0005-0000-0000-000049750000}"/>
    <cellStyle name="Notiz 2 5 2 6 2 4" xfId="18673" xr:uid="{00000000-0005-0000-0000-00004A750000}"/>
    <cellStyle name="Notiz 2 5 2 6 2 4 2" xfId="25810" xr:uid="{00000000-0005-0000-0000-00004B750000}"/>
    <cellStyle name="Notiz 2 5 2 6 2 4 2 2" xfId="40125" xr:uid="{00000000-0005-0000-0000-00004C750000}"/>
    <cellStyle name="Notiz 2 5 2 6 2 4 3" xfId="32988" xr:uid="{00000000-0005-0000-0000-00004D750000}"/>
    <cellStyle name="Notiz 2 5 2 7" xfId="8084" xr:uid="{00000000-0005-0000-0000-00004E750000}"/>
    <cellStyle name="Notiz 2 5 2 8" xfId="11645" xr:uid="{00000000-0005-0000-0000-00004F750000}"/>
    <cellStyle name="Notiz 2 5 2 8 2" xfId="13819" xr:uid="{00000000-0005-0000-0000-000050750000}"/>
    <cellStyle name="Notiz 2 5 2 8 2 2" xfId="14353" xr:uid="{00000000-0005-0000-0000-000051750000}"/>
    <cellStyle name="Notiz 2 5 2 8 2 2 2" xfId="16722" xr:uid="{00000000-0005-0000-0000-000052750000}"/>
    <cellStyle name="Notiz 2 5 2 8 2 2 2 2" xfId="23881" xr:uid="{00000000-0005-0000-0000-000053750000}"/>
    <cellStyle name="Notiz 2 5 2 8 2 2 2 2 2" xfId="38196" xr:uid="{00000000-0005-0000-0000-000054750000}"/>
    <cellStyle name="Notiz 2 5 2 8 2 2 2 3" xfId="31037" xr:uid="{00000000-0005-0000-0000-000055750000}"/>
    <cellStyle name="Notiz 2 5 2 8 2 2 3" xfId="19076" xr:uid="{00000000-0005-0000-0000-000056750000}"/>
    <cellStyle name="Notiz 2 5 2 8 2 2 3 2" xfId="26213" xr:uid="{00000000-0005-0000-0000-000057750000}"/>
    <cellStyle name="Notiz 2 5 2 8 2 2 3 2 2" xfId="40528" xr:uid="{00000000-0005-0000-0000-000058750000}"/>
    <cellStyle name="Notiz 2 5 2 8 2 2 3 3" xfId="33391" xr:uid="{00000000-0005-0000-0000-000059750000}"/>
    <cellStyle name="Notiz 2 5 2 8 2 2 4" xfId="20409" xr:uid="{00000000-0005-0000-0000-00005A750000}"/>
    <cellStyle name="Notiz 2 5 2 8 2 2 4 2" xfId="27546" xr:uid="{00000000-0005-0000-0000-00005B750000}"/>
    <cellStyle name="Notiz 2 5 2 8 2 2 4 2 2" xfId="41861" xr:uid="{00000000-0005-0000-0000-00005C750000}"/>
    <cellStyle name="Notiz 2 5 2 8 2 2 4 3" xfId="34724" xr:uid="{00000000-0005-0000-0000-00005D750000}"/>
    <cellStyle name="Notiz 2 5 2 8 2 2 5" xfId="21624" xr:uid="{00000000-0005-0000-0000-00005E750000}"/>
    <cellStyle name="Notiz 2 5 2 8 2 2 5 2" xfId="35939" xr:uid="{00000000-0005-0000-0000-00005F750000}"/>
    <cellStyle name="Notiz 2 5 2 8 2 2 6" xfId="28761" xr:uid="{00000000-0005-0000-0000-000060750000}"/>
    <cellStyle name="Notiz 2 5 2 8 2 3" xfId="16188" xr:uid="{00000000-0005-0000-0000-000061750000}"/>
    <cellStyle name="Notiz 2 5 2 8 2 3 2" xfId="23347" xr:uid="{00000000-0005-0000-0000-000062750000}"/>
    <cellStyle name="Notiz 2 5 2 8 2 3 2 2" xfId="37662" xr:uid="{00000000-0005-0000-0000-000063750000}"/>
    <cellStyle name="Notiz 2 5 2 8 2 3 3" xfId="30503" xr:uid="{00000000-0005-0000-0000-000064750000}"/>
    <cellStyle name="Notiz 2 5 2 8 2 4" xfId="18542" xr:uid="{00000000-0005-0000-0000-000065750000}"/>
    <cellStyle name="Notiz 2 5 2 8 2 4 2" xfId="25679" xr:uid="{00000000-0005-0000-0000-000066750000}"/>
    <cellStyle name="Notiz 2 5 2 8 2 4 2 2" xfId="39994" xr:uid="{00000000-0005-0000-0000-000067750000}"/>
    <cellStyle name="Notiz 2 5 2 8 2 4 3" xfId="32857" xr:uid="{00000000-0005-0000-0000-000068750000}"/>
    <cellStyle name="Notiz 2 5 2 9" xfId="13562" xr:uid="{00000000-0005-0000-0000-000069750000}"/>
    <cellStyle name="Notiz 2 5 2 9 2" xfId="13524" xr:uid="{00000000-0005-0000-0000-00006A750000}"/>
    <cellStyle name="Notiz 2 5 2 9 2 2" xfId="15893" xr:uid="{00000000-0005-0000-0000-00006B750000}"/>
    <cellStyle name="Notiz 2 5 2 9 2 2 2" xfId="23052" xr:uid="{00000000-0005-0000-0000-00006C750000}"/>
    <cellStyle name="Notiz 2 5 2 9 2 2 2 2" xfId="37367" xr:uid="{00000000-0005-0000-0000-00006D750000}"/>
    <cellStyle name="Notiz 2 5 2 9 2 2 3" xfId="30208" xr:uid="{00000000-0005-0000-0000-00006E750000}"/>
    <cellStyle name="Notiz 2 5 2 9 2 3" xfId="18247" xr:uid="{00000000-0005-0000-0000-00006F750000}"/>
    <cellStyle name="Notiz 2 5 2 9 2 3 2" xfId="25384" xr:uid="{00000000-0005-0000-0000-000070750000}"/>
    <cellStyle name="Notiz 2 5 2 9 2 3 2 2" xfId="39699" xr:uid="{00000000-0005-0000-0000-000071750000}"/>
    <cellStyle name="Notiz 2 5 2 9 2 3 3" xfId="32562" xr:uid="{00000000-0005-0000-0000-000072750000}"/>
    <cellStyle name="Notiz 2 5 2 9 2 4" xfId="19872" xr:uid="{00000000-0005-0000-0000-000073750000}"/>
    <cellStyle name="Notiz 2 5 2 9 2 4 2" xfId="27009" xr:uid="{00000000-0005-0000-0000-000074750000}"/>
    <cellStyle name="Notiz 2 5 2 9 2 4 2 2" xfId="41324" xr:uid="{00000000-0005-0000-0000-000075750000}"/>
    <cellStyle name="Notiz 2 5 2 9 2 4 3" xfId="34187" xr:uid="{00000000-0005-0000-0000-000076750000}"/>
    <cellStyle name="Notiz 2 5 2 9 2 5" xfId="21087" xr:uid="{00000000-0005-0000-0000-000077750000}"/>
    <cellStyle name="Notiz 2 5 2 9 2 5 2" xfId="35402" xr:uid="{00000000-0005-0000-0000-000078750000}"/>
    <cellStyle name="Notiz 2 5 2 9 2 6" xfId="28224" xr:uid="{00000000-0005-0000-0000-000079750000}"/>
    <cellStyle name="Notiz 2 5 2 9 3" xfId="15931" xr:uid="{00000000-0005-0000-0000-00007A750000}"/>
    <cellStyle name="Notiz 2 5 2 9 3 2" xfId="23090" xr:uid="{00000000-0005-0000-0000-00007B750000}"/>
    <cellStyle name="Notiz 2 5 2 9 3 2 2" xfId="37405" xr:uid="{00000000-0005-0000-0000-00007C750000}"/>
    <cellStyle name="Notiz 2 5 2 9 3 3" xfId="30246" xr:uid="{00000000-0005-0000-0000-00007D750000}"/>
    <cellStyle name="Notiz 2 5 2 9 4" xfId="18285" xr:uid="{00000000-0005-0000-0000-00007E750000}"/>
    <cellStyle name="Notiz 2 5 2 9 4 2" xfId="25422" xr:uid="{00000000-0005-0000-0000-00007F750000}"/>
    <cellStyle name="Notiz 2 5 2 9 4 2 2" xfId="39737" xr:uid="{00000000-0005-0000-0000-000080750000}"/>
    <cellStyle name="Notiz 2 5 2 9 4 3" xfId="32600" xr:uid="{00000000-0005-0000-0000-000081750000}"/>
    <cellStyle name="Notiz 2 5 3" xfId="1669" xr:uid="{00000000-0005-0000-0000-000082750000}"/>
    <cellStyle name="Notiz 2 5 3 2" xfId="3704" xr:uid="{00000000-0005-0000-0000-000083750000}"/>
    <cellStyle name="Notiz 2 5 3 2 2" xfId="13955" xr:uid="{00000000-0005-0000-0000-000084750000}"/>
    <cellStyle name="Notiz 2 5 3 2 2 2" xfId="13685" xr:uid="{00000000-0005-0000-0000-000085750000}"/>
    <cellStyle name="Notiz 2 5 3 2 2 2 2" xfId="16054" xr:uid="{00000000-0005-0000-0000-000086750000}"/>
    <cellStyle name="Notiz 2 5 3 2 2 2 2 2" xfId="23213" xr:uid="{00000000-0005-0000-0000-000087750000}"/>
    <cellStyle name="Notiz 2 5 3 2 2 2 2 2 2" xfId="37528" xr:uid="{00000000-0005-0000-0000-000088750000}"/>
    <cellStyle name="Notiz 2 5 3 2 2 2 2 3" xfId="30369" xr:uid="{00000000-0005-0000-0000-000089750000}"/>
    <cellStyle name="Notiz 2 5 3 2 2 2 3" xfId="18408" xr:uid="{00000000-0005-0000-0000-00008A750000}"/>
    <cellStyle name="Notiz 2 5 3 2 2 2 3 2" xfId="25545" xr:uid="{00000000-0005-0000-0000-00008B750000}"/>
    <cellStyle name="Notiz 2 5 3 2 2 2 3 2 2" xfId="39860" xr:uid="{00000000-0005-0000-0000-00008C750000}"/>
    <cellStyle name="Notiz 2 5 3 2 2 2 3 3" xfId="32723" xr:uid="{00000000-0005-0000-0000-00008D750000}"/>
    <cellStyle name="Notiz 2 5 3 2 2 2 4" xfId="19934" xr:uid="{00000000-0005-0000-0000-00008E750000}"/>
    <cellStyle name="Notiz 2 5 3 2 2 2 4 2" xfId="27071" xr:uid="{00000000-0005-0000-0000-00008F750000}"/>
    <cellStyle name="Notiz 2 5 3 2 2 2 4 2 2" xfId="41386" xr:uid="{00000000-0005-0000-0000-000090750000}"/>
    <cellStyle name="Notiz 2 5 3 2 2 2 4 3" xfId="34249" xr:uid="{00000000-0005-0000-0000-000091750000}"/>
    <cellStyle name="Notiz 2 5 3 2 2 2 5" xfId="21149" xr:uid="{00000000-0005-0000-0000-000092750000}"/>
    <cellStyle name="Notiz 2 5 3 2 2 2 5 2" xfId="35464" xr:uid="{00000000-0005-0000-0000-000093750000}"/>
    <cellStyle name="Notiz 2 5 3 2 2 2 6" xfId="28286" xr:uid="{00000000-0005-0000-0000-000094750000}"/>
    <cellStyle name="Notiz 2 5 3 2 2 3" xfId="16324" xr:uid="{00000000-0005-0000-0000-000095750000}"/>
    <cellStyle name="Notiz 2 5 3 2 2 3 2" xfId="23483" xr:uid="{00000000-0005-0000-0000-000096750000}"/>
    <cellStyle name="Notiz 2 5 3 2 2 3 2 2" xfId="37798" xr:uid="{00000000-0005-0000-0000-000097750000}"/>
    <cellStyle name="Notiz 2 5 3 2 2 3 3" xfId="30639" xr:uid="{00000000-0005-0000-0000-000098750000}"/>
    <cellStyle name="Notiz 2 5 3 2 2 4" xfId="18678" xr:uid="{00000000-0005-0000-0000-000099750000}"/>
    <cellStyle name="Notiz 2 5 3 2 2 4 2" xfId="25815" xr:uid="{00000000-0005-0000-0000-00009A750000}"/>
    <cellStyle name="Notiz 2 5 3 2 2 4 2 2" xfId="40130" xr:uid="{00000000-0005-0000-0000-00009B750000}"/>
    <cellStyle name="Notiz 2 5 3 2 2 4 3" xfId="32993" xr:uid="{00000000-0005-0000-0000-00009C750000}"/>
    <cellStyle name="Notiz 2 5 3 3" xfId="8085" xr:uid="{00000000-0005-0000-0000-00009D750000}"/>
    <cellStyle name="Notiz 2 5 3 4" xfId="11650" xr:uid="{00000000-0005-0000-0000-00009E750000}"/>
    <cellStyle name="Notiz 2 5 3 4 2" xfId="13824" xr:uid="{00000000-0005-0000-0000-00009F750000}"/>
    <cellStyle name="Notiz 2 5 3 4 2 2" xfId="14354" xr:uid="{00000000-0005-0000-0000-0000A0750000}"/>
    <cellStyle name="Notiz 2 5 3 4 2 2 2" xfId="16723" xr:uid="{00000000-0005-0000-0000-0000A1750000}"/>
    <cellStyle name="Notiz 2 5 3 4 2 2 2 2" xfId="23882" xr:uid="{00000000-0005-0000-0000-0000A2750000}"/>
    <cellStyle name="Notiz 2 5 3 4 2 2 2 2 2" xfId="38197" xr:uid="{00000000-0005-0000-0000-0000A3750000}"/>
    <cellStyle name="Notiz 2 5 3 4 2 2 2 3" xfId="31038" xr:uid="{00000000-0005-0000-0000-0000A4750000}"/>
    <cellStyle name="Notiz 2 5 3 4 2 2 3" xfId="19077" xr:uid="{00000000-0005-0000-0000-0000A5750000}"/>
    <cellStyle name="Notiz 2 5 3 4 2 2 3 2" xfId="26214" xr:uid="{00000000-0005-0000-0000-0000A6750000}"/>
    <cellStyle name="Notiz 2 5 3 4 2 2 3 2 2" xfId="40529" xr:uid="{00000000-0005-0000-0000-0000A7750000}"/>
    <cellStyle name="Notiz 2 5 3 4 2 2 3 3" xfId="33392" xr:uid="{00000000-0005-0000-0000-0000A8750000}"/>
    <cellStyle name="Notiz 2 5 3 4 2 2 4" xfId="20410" xr:uid="{00000000-0005-0000-0000-0000A9750000}"/>
    <cellStyle name="Notiz 2 5 3 4 2 2 4 2" xfId="27547" xr:uid="{00000000-0005-0000-0000-0000AA750000}"/>
    <cellStyle name="Notiz 2 5 3 4 2 2 4 2 2" xfId="41862" xr:uid="{00000000-0005-0000-0000-0000AB750000}"/>
    <cellStyle name="Notiz 2 5 3 4 2 2 4 3" xfId="34725" xr:uid="{00000000-0005-0000-0000-0000AC750000}"/>
    <cellStyle name="Notiz 2 5 3 4 2 2 5" xfId="21625" xr:uid="{00000000-0005-0000-0000-0000AD750000}"/>
    <cellStyle name="Notiz 2 5 3 4 2 2 5 2" xfId="35940" xr:uid="{00000000-0005-0000-0000-0000AE750000}"/>
    <cellStyle name="Notiz 2 5 3 4 2 2 6" xfId="28762" xr:uid="{00000000-0005-0000-0000-0000AF750000}"/>
    <cellStyle name="Notiz 2 5 3 4 2 3" xfId="16193" xr:uid="{00000000-0005-0000-0000-0000B0750000}"/>
    <cellStyle name="Notiz 2 5 3 4 2 3 2" xfId="23352" xr:uid="{00000000-0005-0000-0000-0000B1750000}"/>
    <cellStyle name="Notiz 2 5 3 4 2 3 2 2" xfId="37667" xr:uid="{00000000-0005-0000-0000-0000B2750000}"/>
    <cellStyle name="Notiz 2 5 3 4 2 3 3" xfId="30508" xr:uid="{00000000-0005-0000-0000-0000B3750000}"/>
    <cellStyle name="Notiz 2 5 3 4 2 4" xfId="18547" xr:uid="{00000000-0005-0000-0000-0000B4750000}"/>
    <cellStyle name="Notiz 2 5 3 4 2 4 2" xfId="25684" xr:uid="{00000000-0005-0000-0000-0000B5750000}"/>
    <cellStyle name="Notiz 2 5 3 4 2 4 2 2" xfId="39999" xr:uid="{00000000-0005-0000-0000-0000B6750000}"/>
    <cellStyle name="Notiz 2 5 3 4 2 4 3" xfId="32862" xr:uid="{00000000-0005-0000-0000-0000B7750000}"/>
    <cellStyle name="Notiz 2 5 3 5" xfId="13567" xr:uid="{00000000-0005-0000-0000-0000B8750000}"/>
    <cellStyle name="Notiz 2 5 3 5 2" xfId="14332" xr:uid="{00000000-0005-0000-0000-0000B9750000}"/>
    <cellStyle name="Notiz 2 5 3 5 2 2" xfId="16701" xr:uid="{00000000-0005-0000-0000-0000BA750000}"/>
    <cellStyle name="Notiz 2 5 3 5 2 2 2" xfId="23860" xr:uid="{00000000-0005-0000-0000-0000BB750000}"/>
    <cellStyle name="Notiz 2 5 3 5 2 2 2 2" xfId="38175" xr:uid="{00000000-0005-0000-0000-0000BC750000}"/>
    <cellStyle name="Notiz 2 5 3 5 2 2 3" xfId="31016" xr:uid="{00000000-0005-0000-0000-0000BD750000}"/>
    <cellStyle name="Notiz 2 5 3 5 2 3" xfId="19055" xr:uid="{00000000-0005-0000-0000-0000BE750000}"/>
    <cellStyle name="Notiz 2 5 3 5 2 3 2" xfId="26192" xr:uid="{00000000-0005-0000-0000-0000BF750000}"/>
    <cellStyle name="Notiz 2 5 3 5 2 3 2 2" xfId="40507" xr:uid="{00000000-0005-0000-0000-0000C0750000}"/>
    <cellStyle name="Notiz 2 5 3 5 2 3 3" xfId="33370" xr:uid="{00000000-0005-0000-0000-0000C1750000}"/>
    <cellStyle name="Notiz 2 5 3 5 2 4" xfId="20388" xr:uid="{00000000-0005-0000-0000-0000C2750000}"/>
    <cellStyle name="Notiz 2 5 3 5 2 4 2" xfId="27525" xr:uid="{00000000-0005-0000-0000-0000C3750000}"/>
    <cellStyle name="Notiz 2 5 3 5 2 4 2 2" xfId="41840" xr:uid="{00000000-0005-0000-0000-0000C4750000}"/>
    <cellStyle name="Notiz 2 5 3 5 2 4 3" xfId="34703" xr:uid="{00000000-0005-0000-0000-0000C5750000}"/>
    <cellStyle name="Notiz 2 5 3 5 2 5" xfId="21603" xr:uid="{00000000-0005-0000-0000-0000C6750000}"/>
    <cellStyle name="Notiz 2 5 3 5 2 5 2" xfId="35918" xr:uid="{00000000-0005-0000-0000-0000C7750000}"/>
    <cellStyle name="Notiz 2 5 3 5 2 6" xfId="28740" xr:uid="{00000000-0005-0000-0000-0000C8750000}"/>
    <cellStyle name="Notiz 2 5 3 5 3" xfId="15936" xr:uid="{00000000-0005-0000-0000-0000C9750000}"/>
    <cellStyle name="Notiz 2 5 3 5 3 2" xfId="23095" xr:uid="{00000000-0005-0000-0000-0000CA750000}"/>
    <cellStyle name="Notiz 2 5 3 5 3 2 2" xfId="37410" xr:uid="{00000000-0005-0000-0000-0000CB750000}"/>
    <cellStyle name="Notiz 2 5 3 5 3 3" xfId="30251" xr:uid="{00000000-0005-0000-0000-0000CC750000}"/>
    <cellStyle name="Notiz 2 5 3 5 4" xfId="18290" xr:uid="{00000000-0005-0000-0000-0000CD750000}"/>
    <cellStyle name="Notiz 2 5 3 5 4 2" xfId="25427" xr:uid="{00000000-0005-0000-0000-0000CE750000}"/>
    <cellStyle name="Notiz 2 5 3 5 4 2 2" xfId="39742" xr:uid="{00000000-0005-0000-0000-0000CF750000}"/>
    <cellStyle name="Notiz 2 5 3 5 4 3" xfId="32605" xr:uid="{00000000-0005-0000-0000-0000D0750000}"/>
    <cellStyle name="Notiz 2 5 4" xfId="1670" xr:uid="{00000000-0005-0000-0000-0000D1750000}"/>
    <cellStyle name="Notiz 2 5 4 2" xfId="3705" xr:uid="{00000000-0005-0000-0000-0000D2750000}"/>
    <cellStyle name="Notiz 2 5 4 2 2" xfId="13956" xr:uid="{00000000-0005-0000-0000-0000D3750000}"/>
    <cellStyle name="Notiz 2 5 4 2 2 2" xfId="12629" xr:uid="{00000000-0005-0000-0000-0000D4750000}"/>
    <cellStyle name="Notiz 2 5 4 2 2 2 2" xfId="14998" xr:uid="{00000000-0005-0000-0000-0000D5750000}"/>
    <cellStyle name="Notiz 2 5 4 2 2 2 2 2" xfId="22157" xr:uid="{00000000-0005-0000-0000-0000D6750000}"/>
    <cellStyle name="Notiz 2 5 4 2 2 2 2 2 2" xfId="36472" xr:uid="{00000000-0005-0000-0000-0000D7750000}"/>
    <cellStyle name="Notiz 2 5 4 2 2 2 2 3" xfId="29313" xr:uid="{00000000-0005-0000-0000-0000D8750000}"/>
    <cellStyle name="Notiz 2 5 4 2 2 2 3" xfId="17352" xr:uid="{00000000-0005-0000-0000-0000D9750000}"/>
    <cellStyle name="Notiz 2 5 4 2 2 2 3 2" xfId="24489" xr:uid="{00000000-0005-0000-0000-0000DA750000}"/>
    <cellStyle name="Notiz 2 5 4 2 2 2 3 2 2" xfId="38804" xr:uid="{00000000-0005-0000-0000-0000DB750000}"/>
    <cellStyle name="Notiz 2 5 4 2 2 2 3 3" xfId="31667" xr:uid="{00000000-0005-0000-0000-0000DC750000}"/>
    <cellStyle name="Notiz 2 5 4 2 2 2 4" xfId="19766" xr:uid="{00000000-0005-0000-0000-0000DD750000}"/>
    <cellStyle name="Notiz 2 5 4 2 2 2 4 2" xfId="26903" xr:uid="{00000000-0005-0000-0000-0000DE750000}"/>
    <cellStyle name="Notiz 2 5 4 2 2 2 4 2 2" xfId="41218" xr:uid="{00000000-0005-0000-0000-0000DF750000}"/>
    <cellStyle name="Notiz 2 5 4 2 2 2 4 3" xfId="34081" xr:uid="{00000000-0005-0000-0000-0000E0750000}"/>
    <cellStyle name="Notiz 2 5 4 2 2 2 5" xfId="20981" xr:uid="{00000000-0005-0000-0000-0000E1750000}"/>
    <cellStyle name="Notiz 2 5 4 2 2 2 5 2" xfId="35296" xr:uid="{00000000-0005-0000-0000-0000E2750000}"/>
    <cellStyle name="Notiz 2 5 4 2 2 2 6" xfId="28118" xr:uid="{00000000-0005-0000-0000-0000E3750000}"/>
    <cellStyle name="Notiz 2 5 4 2 2 3" xfId="16325" xr:uid="{00000000-0005-0000-0000-0000E4750000}"/>
    <cellStyle name="Notiz 2 5 4 2 2 3 2" xfId="23484" xr:uid="{00000000-0005-0000-0000-0000E5750000}"/>
    <cellStyle name="Notiz 2 5 4 2 2 3 2 2" xfId="37799" xr:uid="{00000000-0005-0000-0000-0000E6750000}"/>
    <cellStyle name="Notiz 2 5 4 2 2 3 3" xfId="30640" xr:uid="{00000000-0005-0000-0000-0000E7750000}"/>
    <cellStyle name="Notiz 2 5 4 2 2 4" xfId="18679" xr:uid="{00000000-0005-0000-0000-0000E8750000}"/>
    <cellStyle name="Notiz 2 5 4 2 2 4 2" xfId="25816" xr:uid="{00000000-0005-0000-0000-0000E9750000}"/>
    <cellStyle name="Notiz 2 5 4 2 2 4 2 2" xfId="40131" xr:uid="{00000000-0005-0000-0000-0000EA750000}"/>
    <cellStyle name="Notiz 2 5 4 2 2 4 3" xfId="32994" xr:uid="{00000000-0005-0000-0000-0000EB750000}"/>
    <cellStyle name="Notiz 2 5 4 3" xfId="11651" xr:uid="{00000000-0005-0000-0000-0000EC750000}"/>
    <cellStyle name="Notiz 2 5 4 3 2" xfId="13825" xr:uid="{00000000-0005-0000-0000-0000ED750000}"/>
    <cellStyle name="Notiz 2 5 4 3 2 2" xfId="14041" xr:uid="{00000000-0005-0000-0000-0000EE750000}"/>
    <cellStyle name="Notiz 2 5 4 3 2 2 2" xfId="16410" xr:uid="{00000000-0005-0000-0000-0000EF750000}"/>
    <cellStyle name="Notiz 2 5 4 3 2 2 2 2" xfId="23569" xr:uid="{00000000-0005-0000-0000-0000F0750000}"/>
    <cellStyle name="Notiz 2 5 4 3 2 2 2 2 2" xfId="37884" xr:uid="{00000000-0005-0000-0000-0000F1750000}"/>
    <cellStyle name="Notiz 2 5 4 3 2 2 2 3" xfId="30725" xr:uid="{00000000-0005-0000-0000-0000F2750000}"/>
    <cellStyle name="Notiz 2 5 4 3 2 2 3" xfId="18764" xr:uid="{00000000-0005-0000-0000-0000F3750000}"/>
    <cellStyle name="Notiz 2 5 4 3 2 2 3 2" xfId="25901" xr:uid="{00000000-0005-0000-0000-0000F4750000}"/>
    <cellStyle name="Notiz 2 5 4 3 2 2 3 2 2" xfId="40216" xr:uid="{00000000-0005-0000-0000-0000F5750000}"/>
    <cellStyle name="Notiz 2 5 4 3 2 2 3 3" xfId="33079" xr:uid="{00000000-0005-0000-0000-0000F6750000}"/>
    <cellStyle name="Notiz 2 5 4 3 2 2 4" xfId="20124" xr:uid="{00000000-0005-0000-0000-0000F7750000}"/>
    <cellStyle name="Notiz 2 5 4 3 2 2 4 2" xfId="27261" xr:uid="{00000000-0005-0000-0000-0000F8750000}"/>
    <cellStyle name="Notiz 2 5 4 3 2 2 4 2 2" xfId="41576" xr:uid="{00000000-0005-0000-0000-0000F9750000}"/>
    <cellStyle name="Notiz 2 5 4 3 2 2 4 3" xfId="34439" xr:uid="{00000000-0005-0000-0000-0000FA750000}"/>
    <cellStyle name="Notiz 2 5 4 3 2 2 5" xfId="21339" xr:uid="{00000000-0005-0000-0000-0000FB750000}"/>
    <cellStyle name="Notiz 2 5 4 3 2 2 5 2" xfId="35654" xr:uid="{00000000-0005-0000-0000-0000FC750000}"/>
    <cellStyle name="Notiz 2 5 4 3 2 2 6" xfId="28476" xr:uid="{00000000-0005-0000-0000-0000FD750000}"/>
    <cellStyle name="Notiz 2 5 4 3 2 3" xfId="16194" xr:uid="{00000000-0005-0000-0000-0000FE750000}"/>
    <cellStyle name="Notiz 2 5 4 3 2 3 2" xfId="23353" xr:uid="{00000000-0005-0000-0000-0000FF750000}"/>
    <cellStyle name="Notiz 2 5 4 3 2 3 2 2" xfId="37668" xr:uid="{00000000-0005-0000-0000-000000760000}"/>
    <cellStyle name="Notiz 2 5 4 3 2 3 3" xfId="30509" xr:uid="{00000000-0005-0000-0000-000001760000}"/>
    <cellStyle name="Notiz 2 5 4 3 2 4" xfId="18548" xr:uid="{00000000-0005-0000-0000-000002760000}"/>
    <cellStyle name="Notiz 2 5 4 3 2 4 2" xfId="25685" xr:uid="{00000000-0005-0000-0000-000003760000}"/>
    <cellStyle name="Notiz 2 5 4 3 2 4 2 2" xfId="40000" xr:uid="{00000000-0005-0000-0000-000004760000}"/>
    <cellStyle name="Notiz 2 5 4 3 2 4 3" xfId="32863" xr:uid="{00000000-0005-0000-0000-000005760000}"/>
    <cellStyle name="Notiz 2 5 4 4" xfId="13568" xr:uid="{00000000-0005-0000-0000-000006760000}"/>
    <cellStyle name="Notiz 2 5 4 4 2" xfId="13694" xr:uid="{00000000-0005-0000-0000-000007760000}"/>
    <cellStyle name="Notiz 2 5 4 4 2 2" xfId="16063" xr:uid="{00000000-0005-0000-0000-000008760000}"/>
    <cellStyle name="Notiz 2 5 4 4 2 2 2" xfId="23222" xr:uid="{00000000-0005-0000-0000-000009760000}"/>
    <cellStyle name="Notiz 2 5 4 4 2 2 2 2" xfId="37537" xr:uid="{00000000-0005-0000-0000-00000A760000}"/>
    <cellStyle name="Notiz 2 5 4 4 2 2 3" xfId="30378" xr:uid="{00000000-0005-0000-0000-00000B760000}"/>
    <cellStyle name="Notiz 2 5 4 4 2 3" xfId="18417" xr:uid="{00000000-0005-0000-0000-00000C760000}"/>
    <cellStyle name="Notiz 2 5 4 4 2 3 2" xfId="25554" xr:uid="{00000000-0005-0000-0000-00000D760000}"/>
    <cellStyle name="Notiz 2 5 4 4 2 3 2 2" xfId="39869" xr:uid="{00000000-0005-0000-0000-00000E760000}"/>
    <cellStyle name="Notiz 2 5 4 4 2 3 3" xfId="32732" xr:uid="{00000000-0005-0000-0000-00000F760000}"/>
    <cellStyle name="Notiz 2 5 4 4 2 4" xfId="19943" xr:uid="{00000000-0005-0000-0000-000010760000}"/>
    <cellStyle name="Notiz 2 5 4 4 2 4 2" xfId="27080" xr:uid="{00000000-0005-0000-0000-000011760000}"/>
    <cellStyle name="Notiz 2 5 4 4 2 4 2 2" xfId="41395" xr:uid="{00000000-0005-0000-0000-000012760000}"/>
    <cellStyle name="Notiz 2 5 4 4 2 4 3" xfId="34258" xr:uid="{00000000-0005-0000-0000-000013760000}"/>
    <cellStyle name="Notiz 2 5 4 4 2 5" xfId="21158" xr:uid="{00000000-0005-0000-0000-000014760000}"/>
    <cellStyle name="Notiz 2 5 4 4 2 5 2" xfId="35473" xr:uid="{00000000-0005-0000-0000-000015760000}"/>
    <cellStyle name="Notiz 2 5 4 4 2 6" xfId="28295" xr:uid="{00000000-0005-0000-0000-000016760000}"/>
    <cellStyle name="Notiz 2 5 4 4 3" xfId="15937" xr:uid="{00000000-0005-0000-0000-000017760000}"/>
    <cellStyle name="Notiz 2 5 4 4 3 2" xfId="23096" xr:uid="{00000000-0005-0000-0000-000018760000}"/>
    <cellStyle name="Notiz 2 5 4 4 3 2 2" xfId="37411" xr:uid="{00000000-0005-0000-0000-000019760000}"/>
    <cellStyle name="Notiz 2 5 4 4 3 3" xfId="30252" xr:uid="{00000000-0005-0000-0000-00001A760000}"/>
    <cellStyle name="Notiz 2 5 4 4 4" xfId="18291" xr:uid="{00000000-0005-0000-0000-00001B760000}"/>
    <cellStyle name="Notiz 2 5 4 4 4 2" xfId="25428" xr:uid="{00000000-0005-0000-0000-00001C760000}"/>
    <cellStyle name="Notiz 2 5 4 4 4 2 2" xfId="39743" xr:uid="{00000000-0005-0000-0000-00001D760000}"/>
    <cellStyle name="Notiz 2 5 4 4 4 3" xfId="32606" xr:uid="{00000000-0005-0000-0000-00001E760000}"/>
    <cellStyle name="Notiz 2 5 5" xfId="1671" xr:uid="{00000000-0005-0000-0000-00001F760000}"/>
    <cellStyle name="Notiz 2 5 5 2" xfId="3706" xr:uid="{00000000-0005-0000-0000-000020760000}"/>
    <cellStyle name="Notiz 2 5 5 2 2" xfId="13957" xr:uid="{00000000-0005-0000-0000-000021760000}"/>
    <cellStyle name="Notiz 2 5 5 2 2 2" xfId="14247" xr:uid="{00000000-0005-0000-0000-000022760000}"/>
    <cellStyle name="Notiz 2 5 5 2 2 2 2" xfId="16616" xr:uid="{00000000-0005-0000-0000-000023760000}"/>
    <cellStyle name="Notiz 2 5 5 2 2 2 2 2" xfId="23775" xr:uid="{00000000-0005-0000-0000-000024760000}"/>
    <cellStyle name="Notiz 2 5 5 2 2 2 2 2 2" xfId="38090" xr:uid="{00000000-0005-0000-0000-000025760000}"/>
    <cellStyle name="Notiz 2 5 5 2 2 2 2 3" xfId="30931" xr:uid="{00000000-0005-0000-0000-000026760000}"/>
    <cellStyle name="Notiz 2 5 5 2 2 2 3" xfId="18970" xr:uid="{00000000-0005-0000-0000-000027760000}"/>
    <cellStyle name="Notiz 2 5 5 2 2 2 3 2" xfId="26107" xr:uid="{00000000-0005-0000-0000-000028760000}"/>
    <cellStyle name="Notiz 2 5 5 2 2 2 3 2 2" xfId="40422" xr:uid="{00000000-0005-0000-0000-000029760000}"/>
    <cellStyle name="Notiz 2 5 5 2 2 2 3 3" xfId="33285" xr:uid="{00000000-0005-0000-0000-00002A760000}"/>
    <cellStyle name="Notiz 2 5 5 2 2 2 4" xfId="20303" xr:uid="{00000000-0005-0000-0000-00002B760000}"/>
    <cellStyle name="Notiz 2 5 5 2 2 2 4 2" xfId="27440" xr:uid="{00000000-0005-0000-0000-00002C760000}"/>
    <cellStyle name="Notiz 2 5 5 2 2 2 4 2 2" xfId="41755" xr:uid="{00000000-0005-0000-0000-00002D760000}"/>
    <cellStyle name="Notiz 2 5 5 2 2 2 4 3" xfId="34618" xr:uid="{00000000-0005-0000-0000-00002E760000}"/>
    <cellStyle name="Notiz 2 5 5 2 2 2 5" xfId="21518" xr:uid="{00000000-0005-0000-0000-00002F760000}"/>
    <cellStyle name="Notiz 2 5 5 2 2 2 5 2" xfId="35833" xr:uid="{00000000-0005-0000-0000-000030760000}"/>
    <cellStyle name="Notiz 2 5 5 2 2 2 6" xfId="28655" xr:uid="{00000000-0005-0000-0000-000031760000}"/>
    <cellStyle name="Notiz 2 5 5 2 2 3" xfId="16326" xr:uid="{00000000-0005-0000-0000-000032760000}"/>
    <cellStyle name="Notiz 2 5 5 2 2 3 2" xfId="23485" xr:uid="{00000000-0005-0000-0000-000033760000}"/>
    <cellStyle name="Notiz 2 5 5 2 2 3 2 2" xfId="37800" xr:uid="{00000000-0005-0000-0000-000034760000}"/>
    <cellStyle name="Notiz 2 5 5 2 2 3 3" xfId="30641" xr:uid="{00000000-0005-0000-0000-000035760000}"/>
    <cellStyle name="Notiz 2 5 5 2 2 4" xfId="18680" xr:uid="{00000000-0005-0000-0000-000036760000}"/>
    <cellStyle name="Notiz 2 5 5 2 2 4 2" xfId="25817" xr:uid="{00000000-0005-0000-0000-000037760000}"/>
    <cellStyle name="Notiz 2 5 5 2 2 4 2 2" xfId="40132" xr:uid="{00000000-0005-0000-0000-000038760000}"/>
    <cellStyle name="Notiz 2 5 5 2 2 4 3" xfId="32995" xr:uid="{00000000-0005-0000-0000-000039760000}"/>
    <cellStyle name="Notiz 2 5 5 3" xfId="11652" xr:uid="{00000000-0005-0000-0000-00003A760000}"/>
    <cellStyle name="Notiz 2 5 5 3 2" xfId="13826" xr:uid="{00000000-0005-0000-0000-00003B760000}"/>
    <cellStyle name="Notiz 2 5 5 3 2 2" xfId="13677" xr:uid="{00000000-0005-0000-0000-00003C760000}"/>
    <cellStyle name="Notiz 2 5 5 3 2 2 2" xfId="16046" xr:uid="{00000000-0005-0000-0000-00003D760000}"/>
    <cellStyle name="Notiz 2 5 5 3 2 2 2 2" xfId="23205" xr:uid="{00000000-0005-0000-0000-00003E760000}"/>
    <cellStyle name="Notiz 2 5 5 3 2 2 2 2 2" xfId="37520" xr:uid="{00000000-0005-0000-0000-00003F760000}"/>
    <cellStyle name="Notiz 2 5 5 3 2 2 2 3" xfId="30361" xr:uid="{00000000-0005-0000-0000-000040760000}"/>
    <cellStyle name="Notiz 2 5 5 3 2 2 3" xfId="18400" xr:uid="{00000000-0005-0000-0000-000041760000}"/>
    <cellStyle name="Notiz 2 5 5 3 2 2 3 2" xfId="25537" xr:uid="{00000000-0005-0000-0000-000042760000}"/>
    <cellStyle name="Notiz 2 5 5 3 2 2 3 2 2" xfId="39852" xr:uid="{00000000-0005-0000-0000-000043760000}"/>
    <cellStyle name="Notiz 2 5 5 3 2 2 3 3" xfId="32715" xr:uid="{00000000-0005-0000-0000-000044760000}"/>
    <cellStyle name="Notiz 2 5 5 3 2 2 4" xfId="19926" xr:uid="{00000000-0005-0000-0000-000045760000}"/>
    <cellStyle name="Notiz 2 5 5 3 2 2 4 2" xfId="27063" xr:uid="{00000000-0005-0000-0000-000046760000}"/>
    <cellStyle name="Notiz 2 5 5 3 2 2 4 2 2" xfId="41378" xr:uid="{00000000-0005-0000-0000-000047760000}"/>
    <cellStyle name="Notiz 2 5 5 3 2 2 4 3" xfId="34241" xr:uid="{00000000-0005-0000-0000-000048760000}"/>
    <cellStyle name="Notiz 2 5 5 3 2 2 5" xfId="21141" xr:uid="{00000000-0005-0000-0000-000049760000}"/>
    <cellStyle name="Notiz 2 5 5 3 2 2 5 2" xfId="35456" xr:uid="{00000000-0005-0000-0000-00004A760000}"/>
    <cellStyle name="Notiz 2 5 5 3 2 2 6" xfId="28278" xr:uid="{00000000-0005-0000-0000-00004B760000}"/>
    <cellStyle name="Notiz 2 5 5 3 2 3" xfId="16195" xr:uid="{00000000-0005-0000-0000-00004C760000}"/>
    <cellStyle name="Notiz 2 5 5 3 2 3 2" xfId="23354" xr:uid="{00000000-0005-0000-0000-00004D760000}"/>
    <cellStyle name="Notiz 2 5 5 3 2 3 2 2" xfId="37669" xr:uid="{00000000-0005-0000-0000-00004E760000}"/>
    <cellStyle name="Notiz 2 5 5 3 2 3 3" xfId="30510" xr:uid="{00000000-0005-0000-0000-00004F760000}"/>
    <cellStyle name="Notiz 2 5 5 3 2 4" xfId="18549" xr:uid="{00000000-0005-0000-0000-000050760000}"/>
    <cellStyle name="Notiz 2 5 5 3 2 4 2" xfId="25686" xr:uid="{00000000-0005-0000-0000-000051760000}"/>
    <cellStyle name="Notiz 2 5 5 3 2 4 2 2" xfId="40001" xr:uid="{00000000-0005-0000-0000-000052760000}"/>
    <cellStyle name="Notiz 2 5 5 3 2 4 3" xfId="32864" xr:uid="{00000000-0005-0000-0000-000053760000}"/>
    <cellStyle name="Notiz 2 5 5 4" xfId="13569" xr:uid="{00000000-0005-0000-0000-000054760000}"/>
    <cellStyle name="Notiz 2 5 5 4 2" xfId="13773" xr:uid="{00000000-0005-0000-0000-000055760000}"/>
    <cellStyle name="Notiz 2 5 5 4 2 2" xfId="16142" xr:uid="{00000000-0005-0000-0000-000056760000}"/>
    <cellStyle name="Notiz 2 5 5 4 2 2 2" xfId="23301" xr:uid="{00000000-0005-0000-0000-000057760000}"/>
    <cellStyle name="Notiz 2 5 5 4 2 2 2 2" xfId="37616" xr:uid="{00000000-0005-0000-0000-000058760000}"/>
    <cellStyle name="Notiz 2 5 5 4 2 2 3" xfId="30457" xr:uid="{00000000-0005-0000-0000-000059760000}"/>
    <cellStyle name="Notiz 2 5 5 4 2 3" xfId="18496" xr:uid="{00000000-0005-0000-0000-00005A760000}"/>
    <cellStyle name="Notiz 2 5 5 4 2 3 2" xfId="25633" xr:uid="{00000000-0005-0000-0000-00005B760000}"/>
    <cellStyle name="Notiz 2 5 5 4 2 3 2 2" xfId="39948" xr:uid="{00000000-0005-0000-0000-00005C760000}"/>
    <cellStyle name="Notiz 2 5 5 4 2 3 3" xfId="32811" xr:uid="{00000000-0005-0000-0000-00005D760000}"/>
    <cellStyle name="Notiz 2 5 5 4 2 4" xfId="20021" xr:uid="{00000000-0005-0000-0000-00005E760000}"/>
    <cellStyle name="Notiz 2 5 5 4 2 4 2" xfId="27158" xr:uid="{00000000-0005-0000-0000-00005F760000}"/>
    <cellStyle name="Notiz 2 5 5 4 2 4 2 2" xfId="41473" xr:uid="{00000000-0005-0000-0000-000060760000}"/>
    <cellStyle name="Notiz 2 5 5 4 2 4 3" xfId="34336" xr:uid="{00000000-0005-0000-0000-000061760000}"/>
    <cellStyle name="Notiz 2 5 5 4 2 5" xfId="21236" xr:uid="{00000000-0005-0000-0000-000062760000}"/>
    <cellStyle name="Notiz 2 5 5 4 2 5 2" xfId="35551" xr:uid="{00000000-0005-0000-0000-000063760000}"/>
    <cellStyle name="Notiz 2 5 5 4 2 6" xfId="28373" xr:uid="{00000000-0005-0000-0000-000064760000}"/>
    <cellStyle name="Notiz 2 5 5 4 3" xfId="15938" xr:uid="{00000000-0005-0000-0000-000065760000}"/>
    <cellStyle name="Notiz 2 5 5 4 3 2" xfId="23097" xr:uid="{00000000-0005-0000-0000-000066760000}"/>
    <cellStyle name="Notiz 2 5 5 4 3 2 2" xfId="37412" xr:uid="{00000000-0005-0000-0000-000067760000}"/>
    <cellStyle name="Notiz 2 5 5 4 3 3" xfId="30253" xr:uid="{00000000-0005-0000-0000-000068760000}"/>
    <cellStyle name="Notiz 2 5 5 4 4" xfId="18292" xr:uid="{00000000-0005-0000-0000-000069760000}"/>
    <cellStyle name="Notiz 2 5 5 4 4 2" xfId="25429" xr:uid="{00000000-0005-0000-0000-00006A760000}"/>
    <cellStyle name="Notiz 2 5 5 4 4 2 2" xfId="39744" xr:uid="{00000000-0005-0000-0000-00006B760000}"/>
    <cellStyle name="Notiz 2 5 5 4 4 3" xfId="32607" xr:uid="{00000000-0005-0000-0000-00006C760000}"/>
    <cellStyle name="Notiz 2 5 6" xfId="1672" xr:uid="{00000000-0005-0000-0000-00006D760000}"/>
    <cellStyle name="Notiz 2 5 6 2" xfId="3707" xr:uid="{00000000-0005-0000-0000-00006E760000}"/>
    <cellStyle name="Notiz 2 5 6 2 2" xfId="13958" xr:uid="{00000000-0005-0000-0000-00006F760000}"/>
    <cellStyle name="Notiz 2 5 6 2 2 2" xfId="14618" xr:uid="{00000000-0005-0000-0000-000070760000}"/>
    <cellStyle name="Notiz 2 5 6 2 2 2 2" xfId="16981" xr:uid="{00000000-0005-0000-0000-000071760000}"/>
    <cellStyle name="Notiz 2 5 6 2 2 2 2 2" xfId="24140" xr:uid="{00000000-0005-0000-0000-000072760000}"/>
    <cellStyle name="Notiz 2 5 6 2 2 2 2 2 2" xfId="38455" xr:uid="{00000000-0005-0000-0000-000073760000}"/>
    <cellStyle name="Notiz 2 5 6 2 2 2 2 3" xfId="31296" xr:uid="{00000000-0005-0000-0000-000074760000}"/>
    <cellStyle name="Notiz 2 5 6 2 2 2 3" xfId="19335" xr:uid="{00000000-0005-0000-0000-000075760000}"/>
    <cellStyle name="Notiz 2 5 6 2 2 2 3 2" xfId="26472" xr:uid="{00000000-0005-0000-0000-000076760000}"/>
    <cellStyle name="Notiz 2 5 6 2 2 2 3 2 2" xfId="40787" xr:uid="{00000000-0005-0000-0000-000077760000}"/>
    <cellStyle name="Notiz 2 5 6 2 2 2 3 3" xfId="33650" xr:uid="{00000000-0005-0000-0000-000078760000}"/>
    <cellStyle name="Notiz 2 5 6 2 2 2 4" xfId="20633" xr:uid="{00000000-0005-0000-0000-000079760000}"/>
    <cellStyle name="Notiz 2 5 6 2 2 2 4 2" xfId="27770" xr:uid="{00000000-0005-0000-0000-00007A760000}"/>
    <cellStyle name="Notiz 2 5 6 2 2 2 4 2 2" xfId="42085" xr:uid="{00000000-0005-0000-0000-00007B760000}"/>
    <cellStyle name="Notiz 2 5 6 2 2 2 4 3" xfId="34948" xr:uid="{00000000-0005-0000-0000-00007C760000}"/>
    <cellStyle name="Notiz 2 5 6 2 2 2 5" xfId="21848" xr:uid="{00000000-0005-0000-0000-00007D760000}"/>
    <cellStyle name="Notiz 2 5 6 2 2 2 5 2" xfId="36163" xr:uid="{00000000-0005-0000-0000-00007E760000}"/>
    <cellStyle name="Notiz 2 5 6 2 2 2 6" xfId="28985" xr:uid="{00000000-0005-0000-0000-00007F760000}"/>
    <cellStyle name="Notiz 2 5 6 2 2 3" xfId="16327" xr:uid="{00000000-0005-0000-0000-000080760000}"/>
    <cellStyle name="Notiz 2 5 6 2 2 3 2" xfId="23486" xr:uid="{00000000-0005-0000-0000-000081760000}"/>
    <cellStyle name="Notiz 2 5 6 2 2 3 2 2" xfId="37801" xr:uid="{00000000-0005-0000-0000-000082760000}"/>
    <cellStyle name="Notiz 2 5 6 2 2 3 3" xfId="30642" xr:uid="{00000000-0005-0000-0000-000083760000}"/>
    <cellStyle name="Notiz 2 5 6 2 2 4" xfId="18681" xr:uid="{00000000-0005-0000-0000-000084760000}"/>
    <cellStyle name="Notiz 2 5 6 2 2 4 2" xfId="25818" xr:uid="{00000000-0005-0000-0000-000085760000}"/>
    <cellStyle name="Notiz 2 5 6 2 2 4 2 2" xfId="40133" xr:uid="{00000000-0005-0000-0000-000086760000}"/>
    <cellStyle name="Notiz 2 5 6 2 2 4 3" xfId="32996" xr:uid="{00000000-0005-0000-0000-000087760000}"/>
    <cellStyle name="Notiz 2 5 6 3" xfId="11653" xr:uid="{00000000-0005-0000-0000-000088760000}"/>
    <cellStyle name="Notiz 2 5 6 3 2" xfId="13827" xr:uid="{00000000-0005-0000-0000-000089760000}"/>
    <cellStyle name="Notiz 2 5 6 3 2 2" xfId="13410" xr:uid="{00000000-0005-0000-0000-00008A760000}"/>
    <cellStyle name="Notiz 2 5 6 3 2 2 2" xfId="15779" xr:uid="{00000000-0005-0000-0000-00008B760000}"/>
    <cellStyle name="Notiz 2 5 6 3 2 2 2 2" xfId="22938" xr:uid="{00000000-0005-0000-0000-00008C760000}"/>
    <cellStyle name="Notiz 2 5 6 3 2 2 2 2 2" xfId="37253" xr:uid="{00000000-0005-0000-0000-00008D760000}"/>
    <cellStyle name="Notiz 2 5 6 3 2 2 2 3" xfId="30094" xr:uid="{00000000-0005-0000-0000-00008E760000}"/>
    <cellStyle name="Notiz 2 5 6 3 2 2 3" xfId="18133" xr:uid="{00000000-0005-0000-0000-00008F760000}"/>
    <cellStyle name="Notiz 2 5 6 3 2 2 3 2" xfId="25270" xr:uid="{00000000-0005-0000-0000-000090760000}"/>
    <cellStyle name="Notiz 2 5 6 3 2 2 3 2 2" xfId="39585" xr:uid="{00000000-0005-0000-0000-000091760000}"/>
    <cellStyle name="Notiz 2 5 6 3 2 2 3 3" xfId="32448" xr:uid="{00000000-0005-0000-0000-000092760000}"/>
    <cellStyle name="Notiz 2 5 6 3 2 2 4" xfId="19837" xr:uid="{00000000-0005-0000-0000-000093760000}"/>
    <cellStyle name="Notiz 2 5 6 3 2 2 4 2" xfId="26974" xr:uid="{00000000-0005-0000-0000-000094760000}"/>
    <cellStyle name="Notiz 2 5 6 3 2 2 4 2 2" xfId="41289" xr:uid="{00000000-0005-0000-0000-000095760000}"/>
    <cellStyle name="Notiz 2 5 6 3 2 2 4 3" xfId="34152" xr:uid="{00000000-0005-0000-0000-000096760000}"/>
    <cellStyle name="Notiz 2 5 6 3 2 2 5" xfId="21052" xr:uid="{00000000-0005-0000-0000-000097760000}"/>
    <cellStyle name="Notiz 2 5 6 3 2 2 5 2" xfId="35367" xr:uid="{00000000-0005-0000-0000-000098760000}"/>
    <cellStyle name="Notiz 2 5 6 3 2 2 6" xfId="28189" xr:uid="{00000000-0005-0000-0000-000099760000}"/>
    <cellStyle name="Notiz 2 5 6 3 2 3" xfId="16196" xr:uid="{00000000-0005-0000-0000-00009A760000}"/>
    <cellStyle name="Notiz 2 5 6 3 2 3 2" xfId="23355" xr:uid="{00000000-0005-0000-0000-00009B760000}"/>
    <cellStyle name="Notiz 2 5 6 3 2 3 2 2" xfId="37670" xr:uid="{00000000-0005-0000-0000-00009C760000}"/>
    <cellStyle name="Notiz 2 5 6 3 2 3 3" xfId="30511" xr:uid="{00000000-0005-0000-0000-00009D760000}"/>
    <cellStyle name="Notiz 2 5 6 3 2 4" xfId="18550" xr:uid="{00000000-0005-0000-0000-00009E760000}"/>
    <cellStyle name="Notiz 2 5 6 3 2 4 2" xfId="25687" xr:uid="{00000000-0005-0000-0000-00009F760000}"/>
    <cellStyle name="Notiz 2 5 6 3 2 4 2 2" xfId="40002" xr:uid="{00000000-0005-0000-0000-0000A0760000}"/>
    <cellStyle name="Notiz 2 5 6 3 2 4 3" xfId="32865" xr:uid="{00000000-0005-0000-0000-0000A1760000}"/>
    <cellStyle name="Notiz 2 5 6 4" xfId="13570" xr:uid="{00000000-0005-0000-0000-0000A2760000}"/>
    <cellStyle name="Notiz 2 5 6 4 2" xfId="14183" xr:uid="{00000000-0005-0000-0000-0000A3760000}"/>
    <cellStyle name="Notiz 2 5 6 4 2 2" xfId="16552" xr:uid="{00000000-0005-0000-0000-0000A4760000}"/>
    <cellStyle name="Notiz 2 5 6 4 2 2 2" xfId="23711" xr:uid="{00000000-0005-0000-0000-0000A5760000}"/>
    <cellStyle name="Notiz 2 5 6 4 2 2 2 2" xfId="38026" xr:uid="{00000000-0005-0000-0000-0000A6760000}"/>
    <cellStyle name="Notiz 2 5 6 4 2 2 3" xfId="30867" xr:uid="{00000000-0005-0000-0000-0000A7760000}"/>
    <cellStyle name="Notiz 2 5 6 4 2 3" xfId="18906" xr:uid="{00000000-0005-0000-0000-0000A8760000}"/>
    <cellStyle name="Notiz 2 5 6 4 2 3 2" xfId="26043" xr:uid="{00000000-0005-0000-0000-0000A9760000}"/>
    <cellStyle name="Notiz 2 5 6 4 2 3 2 2" xfId="40358" xr:uid="{00000000-0005-0000-0000-0000AA760000}"/>
    <cellStyle name="Notiz 2 5 6 4 2 3 3" xfId="33221" xr:uid="{00000000-0005-0000-0000-0000AB760000}"/>
    <cellStyle name="Notiz 2 5 6 4 2 4" xfId="20240" xr:uid="{00000000-0005-0000-0000-0000AC760000}"/>
    <cellStyle name="Notiz 2 5 6 4 2 4 2" xfId="27377" xr:uid="{00000000-0005-0000-0000-0000AD760000}"/>
    <cellStyle name="Notiz 2 5 6 4 2 4 2 2" xfId="41692" xr:uid="{00000000-0005-0000-0000-0000AE760000}"/>
    <cellStyle name="Notiz 2 5 6 4 2 4 3" xfId="34555" xr:uid="{00000000-0005-0000-0000-0000AF760000}"/>
    <cellStyle name="Notiz 2 5 6 4 2 5" xfId="21455" xr:uid="{00000000-0005-0000-0000-0000B0760000}"/>
    <cellStyle name="Notiz 2 5 6 4 2 5 2" xfId="35770" xr:uid="{00000000-0005-0000-0000-0000B1760000}"/>
    <cellStyle name="Notiz 2 5 6 4 2 6" xfId="28592" xr:uid="{00000000-0005-0000-0000-0000B2760000}"/>
    <cellStyle name="Notiz 2 5 6 4 3" xfId="15939" xr:uid="{00000000-0005-0000-0000-0000B3760000}"/>
    <cellStyle name="Notiz 2 5 6 4 3 2" xfId="23098" xr:uid="{00000000-0005-0000-0000-0000B4760000}"/>
    <cellStyle name="Notiz 2 5 6 4 3 2 2" xfId="37413" xr:uid="{00000000-0005-0000-0000-0000B5760000}"/>
    <cellStyle name="Notiz 2 5 6 4 3 3" xfId="30254" xr:uid="{00000000-0005-0000-0000-0000B6760000}"/>
    <cellStyle name="Notiz 2 5 6 4 4" xfId="18293" xr:uid="{00000000-0005-0000-0000-0000B7760000}"/>
    <cellStyle name="Notiz 2 5 6 4 4 2" xfId="25430" xr:uid="{00000000-0005-0000-0000-0000B8760000}"/>
    <cellStyle name="Notiz 2 5 6 4 4 2 2" xfId="39745" xr:uid="{00000000-0005-0000-0000-0000B9760000}"/>
    <cellStyle name="Notiz 2 5 6 4 4 3" xfId="32608" xr:uid="{00000000-0005-0000-0000-0000BA760000}"/>
    <cellStyle name="Notiz 2 5 7" xfId="3698" xr:uid="{00000000-0005-0000-0000-0000BB760000}"/>
    <cellStyle name="Notiz 2 5 7 2" xfId="13949" xr:uid="{00000000-0005-0000-0000-0000BC760000}"/>
    <cellStyle name="Notiz 2 5 7 2 2" xfId="13726" xr:uid="{00000000-0005-0000-0000-0000BD760000}"/>
    <cellStyle name="Notiz 2 5 7 2 2 2" xfId="16095" xr:uid="{00000000-0005-0000-0000-0000BE760000}"/>
    <cellStyle name="Notiz 2 5 7 2 2 2 2" xfId="23254" xr:uid="{00000000-0005-0000-0000-0000BF760000}"/>
    <cellStyle name="Notiz 2 5 7 2 2 2 2 2" xfId="37569" xr:uid="{00000000-0005-0000-0000-0000C0760000}"/>
    <cellStyle name="Notiz 2 5 7 2 2 2 3" xfId="30410" xr:uid="{00000000-0005-0000-0000-0000C1760000}"/>
    <cellStyle name="Notiz 2 5 7 2 2 3" xfId="18449" xr:uid="{00000000-0005-0000-0000-0000C2760000}"/>
    <cellStyle name="Notiz 2 5 7 2 2 3 2" xfId="25586" xr:uid="{00000000-0005-0000-0000-0000C3760000}"/>
    <cellStyle name="Notiz 2 5 7 2 2 3 2 2" xfId="39901" xr:uid="{00000000-0005-0000-0000-0000C4760000}"/>
    <cellStyle name="Notiz 2 5 7 2 2 3 3" xfId="32764" xr:uid="{00000000-0005-0000-0000-0000C5760000}"/>
    <cellStyle name="Notiz 2 5 7 2 2 4" xfId="19975" xr:uid="{00000000-0005-0000-0000-0000C6760000}"/>
    <cellStyle name="Notiz 2 5 7 2 2 4 2" xfId="27112" xr:uid="{00000000-0005-0000-0000-0000C7760000}"/>
    <cellStyle name="Notiz 2 5 7 2 2 4 2 2" xfId="41427" xr:uid="{00000000-0005-0000-0000-0000C8760000}"/>
    <cellStyle name="Notiz 2 5 7 2 2 4 3" xfId="34290" xr:uid="{00000000-0005-0000-0000-0000C9760000}"/>
    <cellStyle name="Notiz 2 5 7 2 2 5" xfId="21190" xr:uid="{00000000-0005-0000-0000-0000CA760000}"/>
    <cellStyle name="Notiz 2 5 7 2 2 5 2" xfId="35505" xr:uid="{00000000-0005-0000-0000-0000CB760000}"/>
    <cellStyle name="Notiz 2 5 7 2 2 6" xfId="28327" xr:uid="{00000000-0005-0000-0000-0000CC760000}"/>
    <cellStyle name="Notiz 2 5 7 2 3" xfId="16318" xr:uid="{00000000-0005-0000-0000-0000CD760000}"/>
    <cellStyle name="Notiz 2 5 7 2 3 2" xfId="23477" xr:uid="{00000000-0005-0000-0000-0000CE760000}"/>
    <cellStyle name="Notiz 2 5 7 2 3 2 2" xfId="37792" xr:uid="{00000000-0005-0000-0000-0000CF760000}"/>
    <cellStyle name="Notiz 2 5 7 2 3 3" xfId="30633" xr:uid="{00000000-0005-0000-0000-0000D0760000}"/>
    <cellStyle name="Notiz 2 5 7 2 4" xfId="18672" xr:uid="{00000000-0005-0000-0000-0000D1760000}"/>
    <cellStyle name="Notiz 2 5 7 2 4 2" xfId="25809" xr:uid="{00000000-0005-0000-0000-0000D2760000}"/>
    <cellStyle name="Notiz 2 5 7 2 4 2 2" xfId="40124" xr:uid="{00000000-0005-0000-0000-0000D3760000}"/>
    <cellStyle name="Notiz 2 5 7 2 4 3" xfId="32987" xr:uid="{00000000-0005-0000-0000-0000D4760000}"/>
    <cellStyle name="Notiz 2 5 8" xfId="11082" xr:uid="{00000000-0005-0000-0000-0000D5760000}"/>
    <cellStyle name="Notiz 2 5 8 2" xfId="12156" xr:uid="{00000000-0005-0000-0000-0000D6760000}"/>
    <cellStyle name="Notiz 2 5 8 3" xfId="11644" xr:uid="{00000000-0005-0000-0000-0000D7760000}"/>
    <cellStyle name="Notiz 2 5 8 3 2" xfId="14512" xr:uid="{00000000-0005-0000-0000-0000D8760000}"/>
    <cellStyle name="Notiz 2 5 8 3 2 2" xfId="14987" xr:uid="{00000000-0005-0000-0000-0000D9760000}"/>
    <cellStyle name="Notiz 2 5 8 3 2 2 2" xfId="17344" xr:uid="{00000000-0005-0000-0000-0000DA760000}"/>
    <cellStyle name="Notiz 2 5 8 3 2 2 2 2" xfId="24481" xr:uid="{00000000-0005-0000-0000-0000DB760000}"/>
    <cellStyle name="Notiz 2 5 8 3 2 2 2 2 2" xfId="38796" xr:uid="{00000000-0005-0000-0000-0000DC760000}"/>
    <cellStyle name="Notiz 2 5 8 3 2 2 2 3" xfId="31659" xr:uid="{00000000-0005-0000-0000-0000DD760000}"/>
    <cellStyle name="Notiz 2 5 8 3 2 2 3" xfId="19698" xr:uid="{00000000-0005-0000-0000-0000DE760000}"/>
    <cellStyle name="Notiz 2 5 8 3 2 2 3 2" xfId="26835" xr:uid="{00000000-0005-0000-0000-0000DF760000}"/>
    <cellStyle name="Notiz 2 5 8 3 2 2 3 2 2" xfId="41150" xr:uid="{00000000-0005-0000-0000-0000E0760000}"/>
    <cellStyle name="Notiz 2 5 8 3 2 2 3 3" xfId="34013" xr:uid="{00000000-0005-0000-0000-0000E1760000}"/>
    <cellStyle name="Notiz 2 5 8 3 2 2 4" xfId="20974" xr:uid="{00000000-0005-0000-0000-0000E2760000}"/>
    <cellStyle name="Notiz 2 5 8 3 2 2 4 2" xfId="28111" xr:uid="{00000000-0005-0000-0000-0000E3760000}"/>
    <cellStyle name="Notiz 2 5 8 3 2 2 4 2 2" xfId="42426" xr:uid="{00000000-0005-0000-0000-0000E4760000}"/>
    <cellStyle name="Notiz 2 5 8 3 2 2 4 3" xfId="35289" xr:uid="{00000000-0005-0000-0000-0000E5760000}"/>
    <cellStyle name="Notiz 2 5 8 3 2 2 5" xfId="22150" xr:uid="{00000000-0005-0000-0000-0000E6760000}"/>
    <cellStyle name="Notiz 2 5 8 3 2 2 5 2" xfId="36465" xr:uid="{00000000-0005-0000-0000-0000E7760000}"/>
    <cellStyle name="Notiz 2 5 8 3 2 2 6" xfId="29306" xr:uid="{00000000-0005-0000-0000-0000E8760000}"/>
    <cellStyle name="Notiz 2 5 8 3 2 3" xfId="16881" xr:uid="{00000000-0005-0000-0000-0000E9760000}"/>
    <cellStyle name="Notiz 2 5 8 3 2 3 2" xfId="24040" xr:uid="{00000000-0005-0000-0000-0000EA760000}"/>
    <cellStyle name="Notiz 2 5 8 3 2 3 2 2" xfId="38355" xr:uid="{00000000-0005-0000-0000-0000EB760000}"/>
    <cellStyle name="Notiz 2 5 8 3 2 3 3" xfId="31196" xr:uid="{00000000-0005-0000-0000-0000EC760000}"/>
    <cellStyle name="Notiz 2 5 8 3 2 4" xfId="19235" xr:uid="{00000000-0005-0000-0000-0000ED760000}"/>
    <cellStyle name="Notiz 2 5 8 3 2 4 2" xfId="26372" xr:uid="{00000000-0005-0000-0000-0000EE760000}"/>
    <cellStyle name="Notiz 2 5 8 3 2 4 2 2" xfId="40687" xr:uid="{00000000-0005-0000-0000-0000EF760000}"/>
    <cellStyle name="Notiz 2 5 8 3 2 4 3" xfId="33550" xr:uid="{00000000-0005-0000-0000-0000F0760000}"/>
    <cellStyle name="Notiz 2 5 8 4" xfId="12188" xr:uid="{00000000-0005-0000-0000-0000F1760000}"/>
    <cellStyle name="Notiz 2 5 8 5" xfId="12258" xr:uid="{00000000-0005-0000-0000-0000F2760000}"/>
    <cellStyle name="Notiz 2 5 8 6" xfId="13818" xr:uid="{00000000-0005-0000-0000-0000F3760000}"/>
    <cellStyle name="Notiz 2 5 8 6 2" xfId="14378" xr:uid="{00000000-0005-0000-0000-0000F4760000}"/>
    <cellStyle name="Notiz 2 5 8 6 2 2" xfId="16747" xr:uid="{00000000-0005-0000-0000-0000F5760000}"/>
    <cellStyle name="Notiz 2 5 8 6 2 2 2" xfId="23906" xr:uid="{00000000-0005-0000-0000-0000F6760000}"/>
    <cellStyle name="Notiz 2 5 8 6 2 2 2 2" xfId="38221" xr:uid="{00000000-0005-0000-0000-0000F7760000}"/>
    <cellStyle name="Notiz 2 5 8 6 2 2 3" xfId="31062" xr:uid="{00000000-0005-0000-0000-0000F8760000}"/>
    <cellStyle name="Notiz 2 5 8 6 2 3" xfId="19101" xr:uid="{00000000-0005-0000-0000-0000F9760000}"/>
    <cellStyle name="Notiz 2 5 8 6 2 3 2" xfId="26238" xr:uid="{00000000-0005-0000-0000-0000FA760000}"/>
    <cellStyle name="Notiz 2 5 8 6 2 3 2 2" xfId="40553" xr:uid="{00000000-0005-0000-0000-0000FB760000}"/>
    <cellStyle name="Notiz 2 5 8 6 2 3 3" xfId="33416" xr:uid="{00000000-0005-0000-0000-0000FC760000}"/>
    <cellStyle name="Notiz 2 5 8 6 2 4" xfId="20434" xr:uid="{00000000-0005-0000-0000-0000FD760000}"/>
    <cellStyle name="Notiz 2 5 8 6 2 4 2" xfId="27571" xr:uid="{00000000-0005-0000-0000-0000FE760000}"/>
    <cellStyle name="Notiz 2 5 8 6 2 4 2 2" xfId="41886" xr:uid="{00000000-0005-0000-0000-0000FF760000}"/>
    <cellStyle name="Notiz 2 5 8 6 2 4 3" xfId="34749" xr:uid="{00000000-0005-0000-0000-000000770000}"/>
    <cellStyle name="Notiz 2 5 8 6 2 5" xfId="21649" xr:uid="{00000000-0005-0000-0000-000001770000}"/>
    <cellStyle name="Notiz 2 5 8 6 2 5 2" xfId="35964" xr:uid="{00000000-0005-0000-0000-000002770000}"/>
    <cellStyle name="Notiz 2 5 8 6 2 6" xfId="28786" xr:uid="{00000000-0005-0000-0000-000003770000}"/>
    <cellStyle name="Notiz 2 5 8 6 3" xfId="16187" xr:uid="{00000000-0005-0000-0000-000004770000}"/>
    <cellStyle name="Notiz 2 5 8 6 3 2" xfId="23346" xr:uid="{00000000-0005-0000-0000-000005770000}"/>
    <cellStyle name="Notiz 2 5 8 6 3 2 2" xfId="37661" xr:uid="{00000000-0005-0000-0000-000006770000}"/>
    <cellStyle name="Notiz 2 5 8 6 3 3" xfId="30502" xr:uid="{00000000-0005-0000-0000-000007770000}"/>
    <cellStyle name="Notiz 2 5 8 6 4" xfId="18541" xr:uid="{00000000-0005-0000-0000-000008770000}"/>
    <cellStyle name="Notiz 2 5 8 6 4 2" xfId="25678" xr:uid="{00000000-0005-0000-0000-000009770000}"/>
    <cellStyle name="Notiz 2 5 8 6 4 2 2" xfId="39993" xr:uid="{00000000-0005-0000-0000-00000A770000}"/>
    <cellStyle name="Notiz 2 5 8 6 4 3" xfId="32856" xr:uid="{00000000-0005-0000-0000-00000B770000}"/>
    <cellStyle name="Notiz 2 5 9" xfId="13561" xr:uid="{00000000-0005-0000-0000-00000C770000}"/>
    <cellStyle name="Notiz 2 5 9 2" xfId="14331" xr:uid="{00000000-0005-0000-0000-00000D770000}"/>
    <cellStyle name="Notiz 2 5 9 2 2" xfId="16700" xr:uid="{00000000-0005-0000-0000-00000E770000}"/>
    <cellStyle name="Notiz 2 5 9 2 2 2" xfId="23859" xr:uid="{00000000-0005-0000-0000-00000F770000}"/>
    <cellStyle name="Notiz 2 5 9 2 2 2 2" xfId="38174" xr:uid="{00000000-0005-0000-0000-000010770000}"/>
    <cellStyle name="Notiz 2 5 9 2 2 3" xfId="31015" xr:uid="{00000000-0005-0000-0000-000011770000}"/>
    <cellStyle name="Notiz 2 5 9 2 3" xfId="19054" xr:uid="{00000000-0005-0000-0000-000012770000}"/>
    <cellStyle name="Notiz 2 5 9 2 3 2" xfId="26191" xr:uid="{00000000-0005-0000-0000-000013770000}"/>
    <cellStyle name="Notiz 2 5 9 2 3 2 2" xfId="40506" xr:uid="{00000000-0005-0000-0000-000014770000}"/>
    <cellStyle name="Notiz 2 5 9 2 3 3" xfId="33369" xr:uid="{00000000-0005-0000-0000-000015770000}"/>
    <cellStyle name="Notiz 2 5 9 2 4" xfId="20387" xr:uid="{00000000-0005-0000-0000-000016770000}"/>
    <cellStyle name="Notiz 2 5 9 2 4 2" xfId="27524" xr:uid="{00000000-0005-0000-0000-000017770000}"/>
    <cellStyle name="Notiz 2 5 9 2 4 2 2" xfId="41839" xr:uid="{00000000-0005-0000-0000-000018770000}"/>
    <cellStyle name="Notiz 2 5 9 2 4 3" xfId="34702" xr:uid="{00000000-0005-0000-0000-000019770000}"/>
    <cellStyle name="Notiz 2 5 9 2 5" xfId="21602" xr:uid="{00000000-0005-0000-0000-00001A770000}"/>
    <cellStyle name="Notiz 2 5 9 2 5 2" xfId="35917" xr:uid="{00000000-0005-0000-0000-00001B770000}"/>
    <cellStyle name="Notiz 2 5 9 2 6" xfId="28739" xr:uid="{00000000-0005-0000-0000-00001C770000}"/>
    <cellStyle name="Notiz 2 5 9 3" xfId="15930" xr:uid="{00000000-0005-0000-0000-00001D770000}"/>
    <cellStyle name="Notiz 2 5 9 3 2" xfId="23089" xr:uid="{00000000-0005-0000-0000-00001E770000}"/>
    <cellStyle name="Notiz 2 5 9 3 2 2" xfId="37404" xr:uid="{00000000-0005-0000-0000-00001F770000}"/>
    <cellStyle name="Notiz 2 5 9 3 3" xfId="30245" xr:uid="{00000000-0005-0000-0000-000020770000}"/>
    <cellStyle name="Notiz 2 5 9 4" xfId="18284" xr:uid="{00000000-0005-0000-0000-000021770000}"/>
    <cellStyle name="Notiz 2 5 9 4 2" xfId="25421" xr:uid="{00000000-0005-0000-0000-000022770000}"/>
    <cellStyle name="Notiz 2 5 9 4 2 2" xfId="39736" xr:uid="{00000000-0005-0000-0000-000023770000}"/>
    <cellStyle name="Notiz 2 5 9 4 3" xfId="32599" xr:uid="{00000000-0005-0000-0000-000024770000}"/>
    <cellStyle name="Notiz 2 6" xfId="1673" xr:uid="{00000000-0005-0000-0000-000025770000}"/>
    <cellStyle name="Notiz 2 6 2" xfId="1674" xr:uid="{00000000-0005-0000-0000-000026770000}"/>
    <cellStyle name="Notiz 2 6 2 2" xfId="1675" xr:uid="{00000000-0005-0000-0000-000027770000}"/>
    <cellStyle name="Notiz 2 6 2 2 2" xfId="13573" xr:uid="{00000000-0005-0000-0000-000028770000}"/>
    <cellStyle name="Notiz 2 6 2 2 2 2" xfId="14039" xr:uid="{00000000-0005-0000-0000-000029770000}"/>
    <cellStyle name="Notiz 2 6 2 2 2 2 2" xfId="16408" xr:uid="{00000000-0005-0000-0000-00002A770000}"/>
    <cellStyle name="Notiz 2 6 2 2 2 2 2 2" xfId="23567" xr:uid="{00000000-0005-0000-0000-00002B770000}"/>
    <cellStyle name="Notiz 2 6 2 2 2 2 2 2 2" xfId="37882" xr:uid="{00000000-0005-0000-0000-00002C770000}"/>
    <cellStyle name="Notiz 2 6 2 2 2 2 2 3" xfId="30723" xr:uid="{00000000-0005-0000-0000-00002D770000}"/>
    <cellStyle name="Notiz 2 6 2 2 2 2 3" xfId="18762" xr:uid="{00000000-0005-0000-0000-00002E770000}"/>
    <cellStyle name="Notiz 2 6 2 2 2 2 3 2" xfId="25899" xr:uid="{00000000-0005-0000-0000-00002F770000}"/>
    <cellStyle name="Notiz 2 6 2 2 2 2 3 2 2" xfId="40214" xr:uid="{00000000-0005-0000-0000-000030770000}"/>
    <cellStyle name="Notiz 2 6 2 2 2 2 3 3" xfId="33077" xr:uid="{00000000-0005-0000-0000-000031770000}"/>
    <cellStyle name="Notiz 2 6 2 2 2 2 4" xfId="20122" xr:uid="{00000000-0005-0000-0000-000032770000}"/>
    <cellStyle name="Notiz 2 6 2 2 2 2 4 2" xfId="27259" xr:uid="{00000000-0005-0000-0000-000033770000}"/>
    <cellStyle name="Notiz 2 6 2 2 2 2 4 2 2" xfId="41574" xr:uid="{00000000-0005-0000-0000-000034770000}"/>
    <cellStyle name="Notiz 2 6 2 2 2 2 4 3" xfId="34437" xr:uid="{00000000-0005-0000-0000-000035770000}"/>
    <cellStyle name="Notiz 2 6 2 2 2 2 5" xfId="21337" xr:uid="{00000000-0005-0000-0000-000036770000}"/>
    <cellStyle name="Notiz 2 6 2 2 2 2 5 2" xfId="35652" xr:uid="{00000000-0005-0000-0000-000037770000}"/>
    <cellStyle name="Notiz 2 6 2 2 2 2 6" xfId="28474" xr:uid="{00000000-0005-0000-0000-000038770000}"/>
    <cellStyle name="Notiz 2 6 2 2 2 3" xfId="15942" xr:uid="{00000000-0005-0000-0000-000039770000}"/>
    <cellStyle name="Notiz 2 6 2 2 2 3 2" xfId="23101" xr:uid="{00000000-0005-0000-0000-00003A770000}"/>
    <cellStyle name="Notiz 2 6 2 2 2 3 2 2" xfId="37416" xr:uid="{00000000-0005-0000-0000-00003B770000}"/>
    <cellStyle name="Notiz 2 6 2 2 2 3 3" xfId="30257" xr:uid="{00000000-0005-0000-0000-00003C770000}"/>
    <cellStyle name="Notiz 2 6 2 2 2 4" xfId="18296" xr:uid="{00000000-0005-0000-0000-00003D770000}"/>
    <cellStyle name="Notiz 2 6 2 2 2 4 2" xfId="25433" xr:uid="{00000000-0005-0000-0000-00003E770000}"/>
    <cellStyle name="Notiz 2 6 2 2 2 4 2 2" xfId="39748" xr:uid="{00000000-0005-0000-0000-00003F770000}"/>
    <cellStyle name="Notiz 2 6 2 2 2 4 3" xfId="32611" xr:uid="{00000000-0005-0000-0000-000040770000}"/>
    <cellStyle name="Notiz 2 6 2 3" xfId="1676" xr:uid="{00000000-0005-0000-0000-000041770000}"/>
    <cellStyle name="Notiz 2 6 2 3 2" xfId="13574" xr:uid="{00000000-0005-0000-0000-000042770000}"/>
    <cellStyle name="Notiz 2 6 2 3 2 2" xfId="13673" xr:uid="{00000000-0005-0000-0000-000043770000}"/>
    <cellStyle name="Notiz 2 6 2 3 2 2 2" xfId="16042" xr:uid="{00000000-0005-0000-0000-000044770000}"/>
    <cellStyle name="Notiz 2 6 2 3 2 2 2 2" xfId="23201" xr:uid="{00000000-0005-0000-0000-000045770000}"/>
    <cellStyle name="Notiz 2 6 2 3 2 2 2 2 2" xfId="37516" xr:uid="{00000000-0005-0000-0000-000046770000}"/>
    <cellStyle name="Notiz 2 6 2 3 2 2 2 3" xfId="30357" xr:uid="{00000000-0005-0000-0000-000047770000}"/>
    <cellStyle name="Notiz 2 6 2 3 2 2 3" xfId="18396" xr:uid="{00000000-0005-0000-0000-000048770000}"/>
    <cellStyle name="Notiz 2 6 2 3 2 2 3 2" xfId="25533" xr:uid="{00000000-0005-0000-0000-000049770000}"/>
    <cellStyle name="Notiz 2 6 2 3 2 2 3 2 2" xfId="39848" xr:uid="{00000000-0005-0000-0000-00004A770000}"/>
    <cellStyle name="Notiz 2 6 2 3 2 2 3 3" xfId="32711" xr:uid="{00000000-0005-0000-0000-00004B770000}"/>
    <cellStyle name="Notiz 2 6 2 3 2 2 4" xfId="19922" xr:uid="{00000000-0005-0000-0000-00004C770000}"/>
    <cellStyle name="Notiz 2 6 2 3 2 2 4 2" xfId="27059" xr:uid="{00000000-0005-0000-0000-00004D770000}"/>
    <cellStyle name="Notiz 2 6 2 3 2 2 4 2 2" xfId="41374" xr:uid="{00000000-0005-0000-0000-00004E770000}"/>
    <cellStyle name="Notiz 2 6 2 3 2 2 4 3" xfId="34237" xr:uid="{00000000-0005-0000-0000-00004F770000}"/>
    <cellStyle name="Notiz 2 6 2 3 2 2 5" xfId="21137" xr:uid="{00000000-0005-0000-0000-000050770000}"/>
    <cellStyle name="Notiz 2 6 2 3 2 2 5 2" xfId="35452" xr:uid="{00000000-0005-0000-0000-000051770000}"/>
    <cellStyle name="Notiz 2 6 2 3 2 2 6" xfId="28274" xr:uid="{00000000-0005-0000-0000-000052770000}"/>
    <cellStyle name="Notiz 2 6 2 3 2 3" xfId="15943" xr:uid="{00000000-0005-0000-0000-000053770000}"/>
    <cellStyle name="Notiz 2 6 2 3 2 3 2" xfId="23102" xr:uid="{00000000-0005-0000-0000-000054770000}"/>
    <cellStyle name="Notiz 2 6 2 3 2 3 2 2" xfId="37417" xr:uid="{00000000-0005-0000-0000-000055770000}"/>
    <cellStyle name="Notiz 2 6 2 3 2 3 3" xfId="30258" xr:uid="{00000000-0005-0000-0000-000056770000}"/>
    <cellStyle name="Notiz 2 6 2 3 2 4" xfId="18297" xr:uid="{00000000-0005-0000-0000-000057770000}"/>
    <cellStyle name="Notiz 2 6 2 3 2 4 2" xfId="25434" xr:uid="{00000000-0005-0000-0000-000058770000}"/>
    <cellStyle name="Notiz 2 6 2 3 2 4 2 2" xfId="39749" xr:uid="{00000000-0005-0000-0000-000059770000}"/>
    <cellStyle name="Notiz 2 6 2 3 2 4 3" xfId="32612" xr:uid="{00000000-0005-0000-0000-00005A770000}"/>
    <cellStyle name="Notiz 2 6 2 4" xfId="1677" xr:uid="{00000000-0005-0000-0000-00005B770000}"/>
    <cellStyle name="Notiz 2 6 2 4 2" xfId="13575" xr:uid="{00000000-0005-0000-0000-00005C770000}"/>
    <cellStyle name="Notiz 2 6 2 4 2 2" xfId="13915" xr:uid="{00000000-0005-0000-0000-00005D770000}"/>
    <cellStyle name="Notiz 2 6 2 4 2 2 2" xfId="16284" xr:uid="{00000000-0005-0000-0000-00005E770000}"/>
    <cellStyle name="Notiz 2 6 2 4 2 2 2 2" xfId="23443" xr:uid="{00000000-0005-0000-0000-00005F770000}"/>
    <cellStyle name="Notiz 2 6 2 4 2 2 2 2 2" xfId="37758" xr:uid="{00000000-0005-0000-0000-000060770000}"/>
    <cellStyle name="Notiz 2 6 2 4 2 2 2 3" xfId="30599" xr:uid="{00000000-0005-0000-0000-000061770000}"/>
    <cellStyle name="Notiz 2 6 2 4 2 2 3" xfId="18638" xr:uid="{00000000-0005-0000-0000-000062770000}"/>
    <cellStyle name="Notiz 2 6 2 4 2 2 3 2" xfId="25775" xr:uid="{00000000-0005-0000-0000-000063770000}"/>
    <cellStyle name="Notiz 2 6 2 4 2 2 3 2 2" xfId="40090" xr:uid="{00000000-0005-0000-0000-000064770000}"/>
    <cellStyle name="Notiz 2 6 2 4 2 2 3 3" xfId="32953" xr:uid="{00000000-0005-0000-0000-000065770000}"/>
    <cellStyle name="Notiz 2 6 2 4 2 2 4" xfId="20079" xr:uid="{00000000-0005-0000-0000-000066770000}"/>
    <cellStyle name="Notiz 2 6 2 4 2 2 4 2" xfId="27216" xr:uid="{00000000-0005-0000-0000-000067770000}"/>
    <cellStyle name="Notiz 2 6 2 4 2 2 4 2 2" xfId="41531" xr:uid="{00000000-0005-0000-0000-000068770000}"/>
    <cellStyle name="Notiz 2 6 2 4 2 2 4 3" xfId="34394" xr:uid="{00000000-0005-0000-0000-000069770000}"/>
    <cellStyle name="Notiz 2 6 2 4 2 2 5" xfId="21294" xr:uid="{00000000-0005-0000-0000-00006A770000}"/>
    <cellStyle name="Notiz 2 6 2 4 2 2 5 2" xfId="35609" xr:uid="{00000000-0005-0000-0000-00006B770000}"/>
    <cellStyle name="Notiz 2 6 2 4 2 2 6" xfId="28431" xr:uid="{00000000-0005-0000-0000-00006C770000}"/>
    <cellStyle name="Notiz 2 6 2 4 2 3" xfId="15944" xr:uid="{00000000-0005-0000-0000-00006D770000}"/>
    <cellStyle name="Notiz 2 6 2 4 2 3 2" xfId="23103" xr:uid="{00000000-0005-0000-0000-00006E770000}"/>
    <cellStyle name="Notiz 2 6 2 4 2 3 2 2" xfId="37418" xr:uid="{00000000-0005-0000-0000-00006F770000}"/>
    <cellStyle name="Notiz 2 6 2 4 2 3 3" xfId="30259" xr:uid="{00000000-0005-0000-0000-000070770000}"/>
    <cellStyle name="Notiz 2 6 2 4 2 4" xfId="18298" xr:uid="{00000000-0005-0000-0000-000071770000}"/>
    <cellStyle name="Notiz 2 6 2 4 2 4 2" xfId="25435" xr:uid="{00000000-0005-0000-0000-000072770000}"/>
    <cellStyle name="Notiz 2 6 2 4 2 4 2 2" xfId="39750" xr:uid="{00000000-0005-0000-0000-000073770000}"/>
    <cellStyle name="Notiz 2 6 2 4 2 4 3" xfId="32613" xr:uid="{00000000-0005-0000-0000-000074770000}"/>
    <cellStyle name="Notiz 2 6 2 5" xfId="1678" xr:uid="{00000000-0005-0000-0000-000075770000}"/>
    <cellStyle name="Notiz 2 6 2 5 2" xfId="13576" xr:uid="{00000000-0005-0000-0000-000076770000}"/>
    <cellStyle name="Notiz 2 6 2 5 2 2" xfId="13999" xr:uid="{00000000-0005-0000-0000-000077770000}"/>
    <cellStyle name="Notiz 2 6 2 5 2 2 2" xfId="16368" xr:uid="{00000000-0005-0000-0000-000078770000}"/>
    <cellStyle name="Notiz 2 6 2 5 2 2 2 2" xfId="23527" xr:uid="{00000000-0005-0000-0000-000079770000}"/>
    <cellStyle name="Notiz 2 6 2 5 2 2 2 2 2" xfId="37842" xr:uid="{00000000-0005-0000-0000-00007A770000}"/>
    <cellStyle name="Notiz 2 6 2 5 2 2 2 3" xfId="30683" xr:uid="{00000000-0005-0000-0000-00007B770000}"/>
    <cellStyle name="Notiz 2 6 2 5 2 2 3" xfId="18722" xr:uid="{00000000-0005-0000-0000-00007C770000}"/>
    <cellStyle name="Notiz 2 6 2 5 2 2 3 2" xfId="25859" xr:uid="{00000000-0005-0000-0000-00007D770000}"/>
    <cellStyle name="Notiz 2 6 2 5 2 2 3 2 2" xfId="40174" xr:uid="{00000000-0005-0000-0000-00007E770000}"/>
    <cellStyle name="Notiz 2 6 2 5 2 2 3 3" xfId="33037" xr:uid="{00000000-0005-0000-0000-00007F770000}"/>
    <cellStyle name="Notiz 2 6 2 5 2 2 4" xfId="20091" xr:uid="{00000000-0005-0000-0000-000080770000}"/>
    <cellStyle name="Notiz 2 6 2 5 2 2 4 2" xfId="27228" xr:uid="{00000000-0005-0000-0000-000081770000}"/>
    <cellStyle name="Notiz 2 6 2 5 2 2 4 2 2" xfId="41543" xr:uid="{00000000-0005-0000-0000-000082770000}"/>
    <cellStyle name="Notiz 2 6 2 5 2 2 4 3" xfId="34406" xr:uid="{00000000-0005-0000-0000-000083770000}"/>
    <cellStyle name="Notiz 2 6 2 5 2 2 5" xfId="21306" xr:uid="{00000000-0005-0000-0000-000084770000}"/>
    <cellStyle name="Notiz 2 6 2 5 2 2 5 2" xfId="35621" xr:uid="{00000000-0005-0000-0000-000085770000}"/>
    <cellStyle name="Notiz 2 6 2 5 2 2 6" xfId="28443" xr:uid="{00000000-0005-0000-0000-000086770000}"/>
    <cellStyle name="Notiz 2 6 2 5 2 3" xfId="15945" xr:uid="{00000000-0005-0000-0000-000087770000}"/>
    <cellStyle name="Notiz 2 6 2 5 2 3 2" xfId="23104" xr:uid="{00000000-0005-0000-0000-000088770000}"/>
    <cellStyle name="Notiz 2 6 2 5 2 3 2 2" xfId="37419" xr:uid="{00000000-0005-0000-0000-000089770000}"/>
    <cellStyle name="Notiz 2 6 2 5 2 3 3" xfId="30260" xr:uid="{00000000-0005-0000-0000-00008A770000}"/>
    <cellStyle name="Notiz 2 6 2 5 2 4" xfId="18299" xr:uid="{00000000-0005-0000-0000-00008B770000}"/>
    <cellStyle name="Notiz 2 6 2 5 2 4 2" xfId="25436" xr:uid="{00000000-0005-0000-0000-00008C770000}"/>
    <cellStyle name="Notiz 2 6 2 5 2 4 2 2" xfId="39751" xr:uid="{00000000-0005-0000-0000-00008D770000}"/>
    <cellStyle name="Notiz 2 6 2 5 2 4 3" xfId="32614" xr:uid="{00000000-0005-0000-0000-00008E770000}"/>
    <cellStyle name="Notiz 2 6 2 6" xfId="13572" xr:uid="{00000000-0005-0000-0000-00008F770000}"/>
    <cellStyle name="Notiz 2 6 2 6 2" xfId="13672" xr:uid="{00000000-0005-0000-0000-000090770000}"/>
    <cellStyle name="Notiz 2 6 2 6 2 2" xfId="16041" xr:uid="{00000000-0005-0000-0000-000091770000}"/>
    <cellStyle name="Notiz 2 6 2 6 2 2 2" xfId="23200" xr:uid="{00000000-0005-0000-0000-000092770000}"/>
    <cellStyle name="Notiz 2 6 2 6 2 2 2 2" xfId="37515" xr:uid="{00000000-0005-0000-0000-000093770000}"/>
    <cellStyle name="Notiz 2 6 2 6 2 2 3" xfId="30356" xr:uid="{00000000-0005-0000-0000-000094770000}"/>
    <cellStyle name="Notiz 2 6 2 6 2 3" xfId="18395" xr:uid="{00000000-0005-0000-0000-000095770000}"/>
    <cellStyle name="Notiz 2 6 2 6 2 3 2" xfId="25532" xr:uid="{00000000-0005-0000-0000-000096770000}"/>
    <cellStyle name="Notiz 2 6 2 6 2 3 2 2" xfId="39847" xr:uid="{00000000-0005-0000-0000-000097770000}"/>
    <cellStyle name="Notiz 2 6 2 6 2 3 3" xfId="32710" xr:uid="{00000000-0005-0000-0000-000098770000}"/>
    <cellStyle name="Notiz 2 6 2 6 2 4" xfId="19921" xr:uid="{00000000-0005-0000-0000-000099770000}"/>
    <cellStyle name="Notiz 2 6 2 6 2 4 2" xfId="27058" xr:uid="{00000000-0005-0000-0000-00009A770000}"/>
    <cellStyle name="Notiz 2 6 2 6 2 4 2 2" xfId="41373" xr:uid="{00000000-0005-0000-0000-00009B770000}"/>
    <cellStyle name="Notiz 2 6 2 6 2 4 3" xfId="34236" xr:uid="{00000000-0005-0000-0000-00009C770000}"/>
    <cellStyle name="Notiz 2 6 2 6 2 5" xfId="21136" xr:uid="{00000000-0005-0000-0000-00009D770000}"/>
    <cellStyle name="Notiz 2 6 2 6 2 5 2" xfId="35451" xr:uid="{00000000-0005-0000-0000-00009E770000}"/>
    <cellStyle name="Notiz 2 6 2 6 2 6" xfId="28273" xr:uid="{00000000-0005-0000-0000-00009F770000}"/>
    <cellStyle name="Notiz 2 6 2 6 3" xfId="15941" xr:uid="{00000000-0005-0000-0000-0000A0770000}"/>
    <cellStyle name="Notiz 2 6 2 6 3 2" xfId="23100" xr:uid="{00000000-0005-0000-0000-0000A1770000}"/>
    <cellStyle name="Notiz 2 6 2 6 3 2 2" xfId="37415" xr:uid="{00000000-0005-0000-0000-0000A2770000}"/>
    <cellStyle name="Notiz 2 6 2 6 3 3" xfId="30256" xr:uid="{00000000-0005-0000-0000-0000A3770000}"/>
    <cellStyle name="Notiz 2 6 2 6 4" xfId="18295" xr:uid="{00000000-0005-0000-0000-0000A4770000}"/>
    <cellStyle name="Notiz 2 6 2 6 4 2" xfId="25432" xr:uid="{00000000-0005-0000-0000-0000A5770000}"/>
    <cellStyle name="Notiz 2 6 2 6 4 2 2" xfId="39747" xr:uid="{00000000-0005-0000-0000-0000A6770000}"/>
    <cellStyle name="Notiz 2 6 2 6 4 3" xfId="32610" xr:uid="{00000000-0005-0000-0000-0000A7770000}"/>
    <cellStyle name="Notiz 2 6 3" xfId="1679" xr:uid="{00000000-0005-0000-0000-0000A8770000}"/>
    <cellStyle name="Notiz 2 6 3 2" xfId="13577" xr:uid="{00000000-0005-0000-0000-0000A9770000}"/>
    <cellStyle name="Notiz 2 6 3 2 2" xfId="13789" xr:uid="{00000000-0005-0000-0000-0000AA770000}"/>
    <cellStyle name="Notiz 2 6 3 2 2 2" xfId="16158" xr:uid="{00000000-0005-0000-0000-0000AB770000}"/>
    <cellStyle name="Notiz 2 6 3 2 2 2 2" xfId="23317" xr:uid="{00000000-0005-0000-0000-0000AC770000}"/>
    <cellStyle name="Notiz 2 6 3 2 2 2 2 2" xfId="37632" xr:uid="{00000000-0005-0000-0000-0000AD770000}"/>
    <cellStyle name="Notiz 2 6 3 2 2 2 3" xfId="30473" xr:uid="{00000000-0005-0000-0000-0000AE770000}"/>
    <cellStyle name="Notiz 2 6 3 2 2 3" xfId="18512" xr:uid="{00000000-0005-0000-0000-0000AF770000}"/>
    <cellStyle name="Notiz 2 6 3 2 2 3 2" xfId="25649" xr:uid="{00000000-0005-0000-0000-0000B0770000}"/>
    <cellStyle name="Notiz 2 6 3 2 2 3 2 2" xfId="39964" xr:uid="{00000000-0005-0000-0000-0000B1770000}"/>
    <cellStyle name="Notiz 2 6 3 2 2 3 3" xfId="32827" xr:uid="{00000000-0005-0000-0000-0000B2770000}"/>
    <cellStyle name="Notiz 2 6 3 2 2 4" xfId="20033" xr:uid="{00000000-0005-0000-0000-0000B3770000}"/>
    <cellStyle name="Notiz 2 6 3 2 2 4 2" xfId="27170" xr:uid="{00000000-0005-0000-0000-0000B4770000}"/>
    <cellStyle name="Notiz 2 6 3 2 2 4 2 2" xfId="41485" xr:uid="{00000000-0005-0000-0000-0000B5770000}"/>
    <cellStyle name="Notiz 2 6 3 2 2 4 3" xfId="34348" xr:uid="{00000000-0005-0000-0000-0000B6770000}"/>
    <cellStyle name="Notiz 2 6 3 2 2 5" xfId="21248" xr:uid="{00000000-0005-0000-0000-0000B7770000}"/>
    <cellStyle name="Notiz 2 6 3 2 2 5 2" xfId="35563" xr:uid="{00000000-0005-0000-0000-0000B8770000}"/>
    <cellStyle name="Notiz 2 6 3 2 2 6" xfId="28385" xr:uid="{00000000-0005-0000-0000-0000B9770000}"/>
    <cellStyle name="Notiz 2 6 3 2 3" xfId="15946" xr:uid="{00000000-0005-0000-0000-0000BA770000}"/>
    <cellStyle name="Notiz 2 6 3 2 3 2" xfId="23105" xr:uid="{00000000-0005-0000-0000-0000BB770000}"/>
    <cellStyle name="Notiz 2 6 3 2 3 2 2" xfId="37420" xr:uid="{00000000-0005-0000-0000-0000BC770000}"/>
    <cellStyle name="Notiz 2 6 3 2 3 3" xfId="30261" xr:uid="{00000000-0005-0000-0000-0000BD770000}"/>
    <cellStyle name="Notiz 2 6 3 2 4" xfId="18300" xr:uid="{00000000-0005-0000-0000-0000BE770000}"/>
    <cellStyle name="Notiz 2 6 3 2 4 2" xfId="25437" xr:uid="{00000000-0005-0000-0000-0000BF770000}"/>
    <cellStyle name="Notiz 2 6 3 2 4 2 2" xfId="39752" xr:uid="{00000000-0005-0000-0000-0000C0770000}"/>
    <cellStyle name="Notiz 2 6 3 2 4 3" xfId="32615" xr:uid="{00000000-0005-0000-0000-0000C1770000}"/>
    <cellStyle name="Notiz 2 6 4" xfId="1680" xr:uid="{00000000-0005-0000-0000-0000C2770000}"/>
    <cellStyle name="Notiz 2 6 4 2" xfId="13578" xr:uid="{00000000-0005-0000-0000-0000C3770000}"/>
    <cellStyle name="Notiz 2 6 4 2 2" xfId="13353" xr:uid="{00000000-0005-0000-0000-0000C4770000}"/>
    <cellStyle name="Notiz 2 6 4 2 2 2" xfId="15722" xr:uid="{00000000-0005-0000-0000-0000C5770000}"/>
    <cellStyle name="Notiz 2 6 4 2 2 2 2" xfId="22881" xr:uid="{00000000-0005-0000-0000-0000C6770000}"/>
    <cellStyle name="Notiz 2 6 4 2 2 2 2 2" xfId="37196" xr:uid="{00000000-0005-0000-0000-0000C7770000}"/>
    <cellStyle name="Notiz 2 6 4 2 2 2 3" xfId="30037" xr:uid="{00000000-0005-0000-0000-0000C8770000}"/>
    <cellStyle name="Notiz 2 6 4 2 2 3" xfId="18076" xr:uid="{00000000-0005-0000-0000-0000C9770000}"/>
    <cellStyle name="Notiz 2 6 4 2 2 3 2" xfId="25213" xr:uid="{00000000-0005-0000-0000-0000CA770000}"/>
    <cellStyle name="Notiz 2 6 4 2 2 3 2 2" xfId="39528" xr:uid="{00000000-0005-0000-0000-0000CB770000}"/>
    <cellStyle name="Notiz 2 6 4 2 2 3 3" xfId="32391" xr:uid="{00000000-0005-0000-0000-0000CC770000}"/>
    <cellStyle name="Notiz 2 6 4 2 2 4" xfId="19780" xr:uid="{00000000-0005-0000-0000-0000CD770000}"/>
    <cellStyle name="Notiz 2 6 4 2 2 4 2" xfId="26917" xr:uid="{00000000-0005-0000-0000-0000CE770000}"/>
    <cellStyle name="Notiz 2 6 4 2 2 4 2 2" xfId="41232" xr:uid="{00000000-0005-0000-0000-0000CF770000}"/>
    <cellStyle name="Notiz 2 6 4 2 2 4 3" xfId="34095" xr:uid="{00000000-0005-0000-0000-0000D0770000}"/>
    <cellStyle name="Notiz 2 6 4 2 2 5" xfId="20995" xr:uid="{00000000-0005-0000-0000-0000D1770000}"/>
    <cellStyle name="Notiz 2 6 4 2 2 5 2" xfId="35310" xr:uid="{00000000-0005-0000-0000-0000D2770000}"/>
    <cellStyle name="Notiz 2 6 4 2 2 6" xfId="28132" xr:uid="{00000000-0005-0000-0000-0000D3770000}"/>
    <cellStyle name="Notiz 2 6 4 2 3" xfId="15947" xr:uid="{00000000-0005-0000-0000-0000D4770000}"/>
    <cellStyle name="Notiz 2 6 4 2 3 2" xfId="23106" xr:uid="{00000000-0005-0000-0000-0000D5770000}"/>
    <cellStyle name="Notiz 2 6 4 2 3 2 2" xfId="37421" xr:uid="{00000000-0005-0000-0000-0000D6770000}"/>
    <cellStyle name="Notiz 2 6 4 2 3 3" xfId="30262" xr:uid="{00000000-0005-0000-0000-0000D7770000}"/>
    <cellStyle name="Notiz 2 6 4 2 4" xfId="18301" xr:uid="{00000000-0005-0000-0000-0000D8770000}"/>
    <cellStyle name="Notiz 2 6 4 2 4 2" xfId="25438" xr:uid="{00000000-0005-0000-0000-0000D9770000}"/>
    <cellStyle name="Notiz 2 6 4 2 4 2 2" xfId="39753" xr:uid="{00000000-0005-0000-0000-0000DA770000}"/>
    <cellStyle name="Notiz 2 6 4 2 4 3" xfId="32616" xr:uid="{00000000-0005-0000-0000-0000DB770000}"/>
    <cellStyle name="Notiz 2 6 5" xfId="1681" xr:uid="{00000000-0005-0000-0000-0000DC770000}"/>
    <cellStyle name="Notiz 2 6 5 2" xfId="13579" xr:uid="{00000000-0005-0000-0000-0000DD770000}"/>
    <cellStyle name="Notiz 2 6 5 2 2" xfId="14333" xr:uid="{00000000-0005-0000-0000-0000DE770000}"/>
    <cellStyle name="Notiz 2 6 5 2 2 2" xfId="16702" xr:uid="{00000000-0005-0000-0000-0000DF770000}"/>
    <cellStyle name="Notiz 2 6 5 2 2 2 2" xfId="23861" xr:uid="{00000000-0005-0000-0000-0000E0770000}"/>
    <cellStyle name="Notiz 2 6 5 2 2 2 2 2" xfId="38176" xr:uid="{00000000-0005-0000-0000-0000E1770000}"/>
    <cellStyle name="Notiz 2 6 5 2 2 2 3" xfId="31017" xr:uid="{00000000-0005-0000-0000-0000E2770000}"/>
    <cellStyle name="Notiz 2 6 5 2 2 3" xfId="19056" xr:uid="{00000000-0005-0000-0000-0000E3770000}"/>
    <cellStyle name="Notiz 2 6 5 2 2 3 2" xfId="26193" xr:uid="{00000000-0005-0000-0000-0000E4770000}"/>
    <cellStyle name="Notiz 2 6 5 2 2 3 2 2" xfId="40508" xr:uid="{00000000-0005-0000-0000-0000E5770000}"/>
    <cellStyle name="Notiz 2 6 5 2 2 3 3" xfId="33371" xr:uid="{00000000-0005-0000-0000-0000E6770000}"/>
    <cellStyle name="Notiz 2 6 5 2 2 4" xfId="20389" xr:uid="{00000000-0005-0000-0000-0000E7770000}"/>
    <cellStyle name="Notiz 2 6 5 2 2 4 2" xfId="27526" xr:uid="{00000000-0005-0000-0000-0000E8770000}"/>
    <cellStyle name="Notiz 2 6 5 2 2 4 2 2" xfId="41841" xr:uid="{00000000-0005-0000-0000-0000E9770000}"/>
    <cellStyle name="Notiz 2 6 5 2 2 4 3" xfId="34704" xr:uid="{00000000-0005-0000-0000-0000EA770000}"/>
    <cellStyle name="Notiz 2 6 5 2 2 5" xfId="21604" xr:uid="{00000000-0005-0000-0000-0000EB770000}"/>
    <cellStyle name="Notiz 2 6 5 2 2 5 2" xfId="35919" xr:uid="{00000000-0005-0000-0000-0000EC770000}"/>
    <cellStyle name="Notiz 2 6 5 2 2 6" xfId="28741" xr:uid="{00000000-0005-0000-0000-0000ED770000}"/>
    <cellStyle name="Notiz 2 6 5 2 3" xfId="15948" xr:uid="{00000000-0005-0000-0000-0000EE770000}"/>
    <cellStyle name="Notiz 2 6 5 2 3 2" xfId="23107" xr:uid="{00000000-0005-0000-0000-0000EF770000}"/>
    <cellStyle name="Notiz 2 6 5 2 3 2 2" xfId="37422" xr:uid="{00000000-0005-0000-0000-0000F0770000}"/>
    <cellStyle name="Notiz 2 6 5 2 3 3" xfId="30263" xr:uid="{00000000-0005-0000-0000-0000F1770000}"/>
    <cellStyle name="Notiz 2 6 5 2 4" xfId="18302" xr:uid="{00000000-0005-0000-0000-0000F2770000}"/>
    <cellStyle name="Notiz 2 6 5 2 4 2" xfId="25439" xr:uid="{00000000-0005-0000-0000-0000F3770000}"/>
    <cellStyle name="Notiz 2 6 5 2 4 2 2" xfId="39754" xr:uid="{00000000-0005-0000-0000-0000F4770000}"/>
    <cellStyle name="Notiz 2 6 5 2 4 3" xfId="32617" xr:uid="{00000000-0005-0000-0000-0000F5770000}"/>
    <cellStyle name="Notiz 2 6 6" xfId="1682" xr:uid="{00000000-0005-0000-0000-0000F6770000}"/>
    <cellStyle name="Notiz 2 6 6 2" xfId="13580" xr:uid="{00000000-0005-0000-0000-0000F7770000}"/>
    <cellStyle name="Notiz 2 6 6 2 2" xfId="13407" xr:uid="{00000000-0005-0000-0000-0000F8770000}"/>
    <cellStyle name="Notiz 2 6 6 2 2 2" xfId="15776" xr:uid="{00000000-0005-0000-0000-0000F9770000}"/>
    <cellStyle name="Notiz 2 6 6 2 2 2 2" xfId="22935" xr:uid="{00000000-0005-0000-0000-0000FA770000}"/>
    <cellStyle name="Notiz 2 6 6 2 2 2 2 2" xfId="37250" xr:uid="{00000000-0005-0000-0000-0000FB770000}"/>
    <cellStyle name="Notiz 2 6 6 2 2 2 3" xfId="30091" xr:uid="{00000000-0005-0000-0000-0000FC770000}"/>
    <cellStyle name="Notiz 2 6 6 2 2 3" xfId="18130" xr:uid="{00000000-0005-0000-0000-0000FD770000}"/>
    <cellStyle name="Notiz 2 6 6 2 2 3 2" xfId="25267" xr:uid="{00000000-0005-0000-0000-0000FE770000}"/>
    <cellStyle name="Notiz 2 6 6 2 2 3 2 2" xfId="39582" xr:uid="{00000000-0005-0000-0000-0000FF770000}"/>
    <cellStyle name="Notiz 2 6 6 2 2 3 3" xfId="32445" xr:uid="{00000000-0005-0000-0000-000000780000}"/>
    <cellStyle name="Notiz 2 6 6 2 2 4" xfId="19834" xr:uid="{00000000-0005-0000-0000-000001780000}"/>
    <cellStyle name="Notiz 2 6 6 2 2 4 2" xfId="26971" xr:uid="{00000000-0005-0000-0000-000002780000}"/>
    <cellStyle name="Notiz 2 6 6 2 2 4 2 2" xfId="41286" xr:uid="{00000000-0005-0000-0000-000003780000}"/>
    <cellStyle name="Notiz 2 6 6 2 2 4 3" xfId="34149" xr:uid="{00000000-0005-0000-0000-000004780000}"/>
    <cellStyle name="Notiz 2 6 6 2 2 5" xfId="21049" xr:uid="{00000000-0005-0000-0000-000005780000}"/>
    <cellStyle name="Notiz 2 6 6 2 2 5 2" xfId="35364" xr:uid="{00000000-0005-0000-0000-000006780000}"/>
    <cellStyle name="Notiz 2 6 6 2 2 6" xfId="28186" xr:uid="{00000000-0005-0000-0000-000007780000}"/>
    <cellStyle name="Notiz 2 6 6 2 3" xfId="15949" xr:uid="{00000000-0005-0000-0000-000008780000}"/>
    <cellStyle name="Notiz 2 6 6 2 3 2" xfId="23108" xr:uid="{00000000-0005-0000-0000-000009780000}"/>
    <cellStyle name="Notiz 2 6 6 2 3 2 2" xfId="37423" xr:uid="{00000000-0005-0000-0000-00000A780000}"/>
    <cellStyle name="Notiz 2 6 6 2 3 3" xfId="30264" xr:uid="{00000000-0005-0000-0000-00000B780000}"/>
    <cellStyle name="Notiz 2 6 6 2 4" xfId="18303" xr:uid="{00000000-0005-0000-0000-00000C780000}"/>
    <cellStyle name="Notiz 2 6 6 2 4 2" xfId="25440" xr:uid="{00000000-0005-0000-0000-00000D780000}"/>
    <cellStyle name="Notiz 2 6 6 2 4 2 2" xfId="39755" xr:uid="{00000000-0005-0000-0000-00000E780000}"/>
    <cellStyle name="Notiz 2 6 6 2 4 3" xfId="32618" xr:uid="{00000000-0005-0000-0000-00000F780000}"/>
    <cellStyle name="Notiz 2 6 7" xfId="10768" xr:uid="{00000000-0005-0000-0000-000010780000}"/>
    <cellStyle name="Notiz 2 6 8" xfId="11083" xr:uid="{00000000-0005-0000-0000-000011780000}"/>
    <cellStyle name="Notiz 2 6 8 2" xfId="14456" xr:uid="{00000000-0005-0000-0000-000012780000}"/>
    <cellStyle name="Notiz 2 6 8 2 2" xfId="14981" xr:uid="{00000000-0005-0000-0000-000013780000}"/>
    <cellStyle name="Notiz 2 6 8 2 2 2" xfId="17338" xr:uid="{00000000-0005-0000-0000-000014780000}"/>
    <cellStyle name="Notiz 2 6 8 2 2 2 2" xfId="24475" xr:uid="{00000000-0005-0000-0000-000015780000}"/>
    <cellStyle name="Notiz 2 6 8 2 2 2 2 2" xfId="38790" xr:uid="{00000000-0005-0000-0000-000016780000}"/>
    <cellStyle name="Notiz 2 6 8 2 2 2 3" xfId="31653" xr:uid="{00000000-0005-0000-0000-000017780000}"/>
    <cellStyle name="Notiz 2 6 8 2 2 3" xfId="19692" xr:uid="{00000000-0005-0000-0000-000018780000}"/>
    <cellStyle name="Notiz 2 6 8 2 2 3 2" xfId="26829" xr:uid="{00000000-0005-0000-0000-000019780000}"/>
    <cellStyle name="Notiz 2 6 8 2 2 3 2 2" xfId="41144" xr:uid="{00000000-0005-0000-0000-00001A780000}"/>
    <cellStyle name="Notiz 2 6 8 2 2 3 3" xfId="34007" xr:uid="{00000000-0005-0000-0000-00001B780000}"/>
    <cellStyle name="Notiz 2 6 8 2 2 4" xfId="20968" xr:uid="{00000000-0005-0000-0000-00001C780000}"/>
    <cellStyle name="Notiz 2 6 8 2 2 4 2" xfId="28105" xr:uid="{00000000-0005-0000-0000-00001D780000}"/>
    <cellStyle name="Notiz 2 6 8 2 2 4 2 2" xfId="42420" xr:uid="{00000000-0005-0000-0000-00001E780000}"/>
    <cellStyle name="Notiz 2 6 8 2 2 4 3" xfId="35283" xr:uid="{00000000-0005-0000-0000-00001F780000}"/>
    <cellStyle name="Notiz 2 6 8 2 2 5" xfId="22144" xr:uid="{00000000-0005-0000-0000-000020780000}"/>
    <cellStyle name="Notiz 2 6 8 2 2 5 2" xfId="36459" xr:uid="{00000000-0005-0000-0000-000021780000}"/>
    <cellStyle name="Notiz 2 6 8 2 2 6" xfId="29300" xr:uid="{00000000-0005-0000-0000-000022780000}"/>
    <cellStyle name="Notiz 2 6 8 2 3" xfId="16825" xr:uid="{00000000-0005-0000-0000-000023780000}"/>
    <cellStyle name="Notiz 2 6 8 2 3 2" xfId="23984" xr:uid="{00000000-0005-0000-0000-000024780000}"/>
    <cellStyle name="Notiz 2 6 8 2 3 2 2" xfId="38299" xr:uid="{00000000-0005-0000-0000-000025780000}"/>
    <cellStyle name="Notiz 2 6 8 2 3 3" xfId="31140" xr:uid="{00000000-0005-0000-0000-000026780000}"/>
    <cellStyle name="Notiz 2 6 8 2 4" xfId="19179" xr:uid="{00000000-0005-0000-0000-000027780000}"/>
    <cellStyle name="Notiz 2 6 8 2 4 2" xfId="26316" xr:uid="{00000000-0005-0000-0000-000028780000}"/>
    <cellStyle name="Notiz 2 6 8 2 4 2 2" xfId="40631" xr:uid="{00000000-0005-0000-0000-000029780000}"/>
    <cellStyle name="Notiz 2 6 8 2 4 3" xfId="33494" xr:uid="{00000000-0005-0000-0000-00002A780000}"/>
    <cellStyle name="Notiz 2 6 9" xfId="13571" xr:uid="{00000000-0005-0000-0000-00002B780000}"/>
    <cellStyle name="Notiz 2 6 9 2" xfId="14038" xr:uid="{00000000-0005-0000-0000-00002C780000}"/>
    <cellStyle name="Notiz 2 6 9 2 2" xfId="16407" xr:uid="{00000000-0005-0000-0000-00002D780000}"/>
    <cellStyle name="Notiz 2 6 9 2 2 2" xfId="23566" xr:uid="{00000000-0005-0000-0000-00002E780000}"/>
    <cellStyle name="Notiz 2 6 9 2 2 2 2" xfId="37881" xr:uid="{00000000-0005-0000-0000-00002F780000}"/>
    <cellStyle name="Notiz 2 6 9 2 2 3" xfId="30722" xr:uid="{00000000-0005-0000-0000-000030780000}"/>
    <cellStyle name="Notiz 2 6 9 2 3" xfId="18761" xr:uid="{00000000-0005-0000-0000-000031780000}"/>
    <cellStyle name="Notiz 2 6 9 2 3 2" xfId="25898" xr:uid="{00000000-0005-0000-0000-000032780000}"/>
    <cellStyle name="Notiz 2 6 9 2 3 2 2" xfId="40213" xr:uid="{00000000-0005-0000-0000-000033780000}"/>
    <cellStyle name="Notiz 2 6 9 2 3 3" xfId="33076" xr:uid="{00000000-0005-0000-0000-000034780000}"/>
    <cellStyle name="Notiz 2 6 9 2 4" xfId="20121" xr:uid="{00000000-0005-0000-0000-000035780000}"/>
    <cellStyle name="Notiz 2 6 9 2 4 2" xfId="27258" xr:uid="{00000000-0005-0000-0000-000036780000}"/>
    <cellStyle name="Notiz 2 6 9 2 4 2 2" xfId="41573" xr:uid="{00000000-0005-0000-0000-000037780000}"/>
    <cellStyle name="Notiz 2 6 9 2 4 3" xfId="34436" xr:uid="{00000000-0005-0000-0000-000038780000}"/>
    <cellStyle name="Notiz 2 6 9 2 5" xfId="21336" xr:uid="{00000000-0005-0000-0000-000039780000}"/>
    <cellStyle name="Notiz 2 6 9 2 5 2" xfId="35651" xr:uid="{00000000-0005-0000-0000-00003A780000}"/>
    <cellStyle name="Notiz 2 6 9 2 6" xfId="28473" xr:uid="{00000000-0005-0000-0000-00003B780000}"/>
    <cellStyle name="Notiz 2 6 9 3" xfId="15940" xr:uid="{00000000-0005-0000-0000-00003C780000}"/>
    <cellStyle name="Notiz 2 6 9 3 2" xfId="23099" xr:uid="{00000000-0005-0000-0000-00003D780000}"/>
    <cellStyle name="Notiz 2 6 9 3 2 2" xfId="37414" xr:uid="{00000000-0005-0000-0000-00003E780000}"/>
    <cellStyle name="Notiz 2 6 9 3 3" xfId="30255" xr:uid="{00000000-0005-0000-0000-00003F780000}"/>
    <cellStyle name="Notiz 2 6 9 4" xfId="18294" xr:uid="{00000000-0005-0000-0000-000040780000}"/>
    <cellStyle name="Notiz 2 6 9 4 2" xfId="25431" xr:uid="{00000000-0005-0000-0000-000041780000}"/>
    <cellStyle name="Notiz 2 6 9 4 2 2" xfId="39746" xr:uid="{00000000-0005-0000-0000-000042780000}"/>
    <cellStyle name="Notiz 2 6 9 4 3" xfId="32609" xr:uid="{00000000-0005-0000-0000-000043780000}"/>
    <cellStyle name="Notiz 2 7" xfId="1683" xr:uid="{00000000-0005-0000-0000-000044780000}"/>
    <cellStyle name="Notiz 2 7 2" xfId="1684" xr:uid="{00000000-0005-0000-0000-000045780000}"/>
    <cellStyle name="Notiz 2 7 2 2" xfId="1685" xr:uid="{00000000-0005-0000-0000-000046780000}"/>
    <cellStyle name="Notiz 2 7 2 2 2" xfId="3710" xr:uid="{00000000-0005-0000-0000-000047780000}"/>
    <cellStyle name="Notiz 2 7 2 2 2 2" xfId="13961" xr:uid="{00000000-0005-0000-0000-000048780000}"/>
    <cellStyle name="Notiz 2 7 2 2 2 2 2" xfId="14107" xr:uid="{00000000-0005-0000-0000-000049780000}"/>
    <cellStyle name="Notiz 2 7 2 2 2 2 2 2" xfId="16476" xr:uid="{00000000-0005-0000-0000-00004A780000}"/>
    <cellStyle name="Notiz 2 7 2 2 2 2 2 2 2" xfId="23635" xr:uid="{00000000-0005-0000-0000-00004B780000}"/>
    <cellStyle name="Notiz 2 7 2 2 2 2 2 2 2 2" xfId="37950" xr:uid="{00000000-0005-0000-0000-00004C780000}"/>
    <cellStyle name="Notiz 2 7 2 2 2 2 2 2 3" xfId="30791" xr:uid="{00000000-0005-0000-0000-00004D780000}"/>
    <cellStyle name="Notiz 2 7 2 2 2 2 2 3" xfId="18830" xr:uid="{00000000-0005-0000-0000-00004E780000}"/>
    <cellStyle name="Notiz 2 7 2 2 2 2 2 3 2" xfId="25967" xr:uid="{00000000-0005-0000-0000-00004F780000}"/>
    <cellStyle name="Notiz 2 7 2 2 2 2 2 3 2 2" xfId="40282" xr:uid="{00000000-0005-0000-0000-000050780000}"/>
    <cellStyle name="Notiz 2 7 2 2 2 2 2 3 3" xfId="33145" xr:uid="{00000000-0005-0000-0000-000051780000}"/>
    <cellStyle name="Notiz 2 7 2 2 2 2 2 4" xfId="20167" xr:uid="{00000000-0005-0000-0000-000052780000}"/>
    <cellStyle name="Notiz 2 7 2 2 2 2 2 4 2" xfId="27304" xr:uid="{00000000-0005-0000-0000-000053780000}"/>
    <cellStyle name="Notiz 2 7 2 2 2 2 2 4 2 2" xfId="41619" xr:uid="{00000000-0005-0000-0000-000054780000}"/>
    <cellStyle name="Notiz 2 7 2 2 2 2 2 4 3" xfId="34482" xr:uid="{00000000-0005-0000-0000-000055780000}"/>
    <cellStyle name="Notiz 2 7 2 2 2 2 2 5" xfId="21382" xr:uid="{00000000-0005-0000-0000-000056780000}"/>
    <cellStyle name="Notiz 2 7 2 2 2 2 2 5 2" xfId="35697" xr:uid="{00000000-0005-0000-0000-000057780000}"/>
    <cellStyle name="Notiz 2 7 2 2 2 2 2 6" xfId="28519" xr:uid="{00000000-0005-0000-0000-000058780000}"/>
    <cellStyle name="Notiz 2 7 2 2 2 2 3" xfId="16330" xr:uid="{00000000-0005-0000-0000-000059780000}"/>
    <cellStyle name="Notiz 2 7 2 2 2 2 3 2" xfId="23489" xr:uid="{00000000-0005-0000-0000-00005A780000}"/>
    <cellStyle name="Notiz 2 7 2 2 2 2 3 2 2" xfId="37804" xr:uid="{00000000-0005-0000-0000-00005B780000}"/>
    <cellStyle name="Notiz 2 7 2 2 2 2 3 3" xfId="30645" xr:uid="{00000000-0005-0000-0000-00005C780000}"/>
    <cellStyle name="Notiz 2 7 2 2 2 2 4" xfId="18684" xr:uid="{00000000-0005-0000-0000-00005D780000}"/>
    <cellStyle name="Notiz 2 7 2 2 2 2 4 2" xfId="25821" xr:uid="{00000000-0005-0000-0000-00005E780000}"/>
    <cellStyle name="Notiz 2 7 2 2 2 2 4 2 2" xfId="40136" xr:uid="{00000000-0005-0000-0000-00005F780000}"/>
    <cellStyle name="Notiz 2 7 2 2 2 2 4 3" xfId="32999" xr:uid="{00000000-0005-0000-0000-000060780000}"/>
    <cellStyle name="Notiz 2 7 2 2 3" xfId="11656" xr:uid="{00000000-0005-0000-0000-000061780000}"/>
    <cellStyle name="Notiz 2 7 2 2 3 2" xfId="13830" xr:uid="{00000000-0005-0000-0000-000062780000}"/>
    <cellStyle name="Notiz 2 7 2 2 3 2 2" xfId="14212" xr:uid="{00000000-0005-0000-0000-000063780000}"/>
    <cellStyle name="Notiz 2 7 2 2 3 2 2 2" xfId="16581" xr:uid="{00000000-0005-0000-0000-000064780000}"/>
    <cellStyle name="Notiz 2 7 2 2 3 2 2 2 2" xfId="23740" xr:uid="{00000000-0005-0000-0000-000065780000}"/>
    <cellStyle name="Notiz 2 7 2 2 3 2 2 2 2 2" xfId="38055" xr:uid="{00000000-0005-0000-0000-000066780000}"/>
    <cellStyle name="Notiz 2 7 2 2 3 2 2 2 3" xfId="30896" xr:uid="{00000000-0005-0000-0000-000067780000}"/>
    <cellStyle name="Notiz 2 7 2 2 3 2 2 3" xfId="18935" xr:uid="{00000000-0005-0000-0000-000068780000}"/>
    <cellStyle name="Notiz 2 7 2 2 3 2 2 3 2" xfId="26072" xr:uid="{00000000-0005-0000-0000-000069780000}"/>
    <cellStyle name="Notiz 2 7 2 2 3 2 2 3 2 2" xfId="40387" xr:uid="{00000000-0005-0000-0000-00006A780000}"/>
    <cellStyle name="Notiz 2 7 2 2 3 2 2 3 3" xfId="33250" xr:uid="{00000000-0005-0000-0000-00006B780000}"/>
    <cellStyle name="Notiz 2 7 2 2 3 2 2 4" xfId="20268" xr:uid="{00000000-0005-0000-0000-00006C780000}"/>
    <cellStyle name="Notiz 2 7 2 2 3 2 2 4 2" xfId="27405" xr:uid="{00000000-0005-0000-0000-00006D780000}"/>
    <cellStyle name="Notiz 2 7 2 2 3 2 2 4 2 2" xfId="41720" xr:uid="{00000000-0005-0000-0000-00006E780000}"/>
    <cellStyle name="Notiz 2 7 2 2 3 2 2 4 3" xfId="34583" xr:uid="{00000000-0005-0000-0000-00006F780000}"/>
    <cellStyle name="Notiz 2 7 2 2 3 2 2 5" xfId="21483" xr:uid="{00000000-0005-0000-0000-000070780000}"/>
    <cellStyle name="Notiz 2 7 2 2 3 2 2 5 2" xfId="35798" xr:uid="{00000000-0005-0000-0000-000071780000}"/>
    <cellStyle name="Notiz 2 7 2 2 3 2 2 6" xfId="28620" xr:uid="{00000000-0005-0000-0000-000072780000}"/>
    <cellStyle name="Notiz 2 7 2 2 3 2 3" xfId="16199" xr:uid="{00000000-0005-0000-0000-000073780000}"/>
    <cellStyle name="Notiz 2 7 2 2 3 2 3 2" xfId="23358" xr:uid="{00000000-0005-0000-0000-000074780000}"/>
    <cellStyle name="Notiz 2 7 2 2 3 2 3 2 2" xfId="37673" xr:uid="{00000000-0005-0000-0000-000075780000}"/>
    <cellStyle name="Notiz 2 7 2 2 3 2 3 3" xfId="30514" xr:uid="{00000000-0005-0000-0000-000076780000}"/>
    <cellStyle name="Notiz 2 7 2 2 3 2 4" xfId="18553" xr:uid="{00000000-0005-0000-0000-000077780000}"/>
    <cellStyle name="Notiz 2 7 2 2 3 2 4 2" xfId="25690" xr:uid="{00000000-0005-0000-0000-000078780000}"/>
    <cellStyle name="Notiz 2 7 2 2 3 2 4 2 2" xfId="40005" xr:uid="{00000000-0005-0000-0000-000079780000}"/>
    <cellStyle name="Notiz 2 7 2 2 3 2 4 3" xfId="32868" xr:uid="{00000000-0005-0000-0000-00007A780000}"/>
    <cellStyle name="Notiz 2 7 2 2 4" xfId="13583" xr:uid="{00000000-0005-0000-0000-00007B780000}"/>
    <cellStyle name="Notiz 2 7 2 2 4 2" xfId="13408" xr:uid="{00000000-0005-0000-0000-00007C780000}"/>
    <cellStyle name="Notiz 2 7 2 2 4 2 2" xfId="15777" xr:uid="{00000000-0005-0000-0000-00007D780000}"/>
    <cellStyle name="Notiz 2 7 2 2 4 2 2 2" xfId="22936" xr:uid="{00000000-0005-0000-0000-00007E780000}"/>
    <cellStyle name="Notiz 2 7 2 2 4 2 2 2 2" xfId="37251" xr:uid="{00000000-0005-0000-0000-00007F780000}"/>
    <cellStyle name="Notiz 2 7 2 2 4 2 2 3" xfId="30092" xr:uid="{00000000-0005-0000-0000-000080780000}"/>
    <cellStyle name="Notiz 2 7 2 2 4 2 3" xfId="18131" xr:uid="{00000000-0005-0000-0000-000081780000}"/>
    <cellStyle name="Notiz 2 7 2 2 4 2 3 2" xfId="25268" xr:uid="{00000000-0005-0000-0000-000082780000}"/>
    <cellStyle name="Notiz 2 7 2 2 4 2 3 2 2" xfId="39583" xr:uid="{00000000-0005-0000-0000-000083780000}"/>
    <cellStyle name="Notiz 2 7 2 2 4 2 3 3" xfId="32446" xr:uid="{00000000-0005-0000-0000-000084780000}"/>
    <cellStyle name="Notiz 2 7 2 2 4 2 4" xfId="19835" xr:uid="{00000000-0005-0000-0000-000085780000}"/>
    <cellStyle name="Notiz 2 7 2 2 4 2 4 2" xfId="26972" xr:uid="{00000000-0005-0000-0000-000086780000}"/>
    <cellStyle name="Notiz 2 7 2 2 4 2 4 2 2" xfId="41287" xr:uid="{00000000-0005-0000-0000-000087780000}"/>
    <cellStyle name="Notiz 2 7 2 2 4 2 4 3" xfId="34150" xr:uid="{00000000-0005-0000-0000-000088780000}"/>
    <cellStyle name="Notiz 2 7 2 2 4 2 5" xfId="21050" xr:uid="{00000000-0005-0000-0000-000089780000}"/>
    <cellStyle name="Notiz 2 7 2 2 4 2 5 2" xfId="35365" xr:uid="{00000000-0005-0000-0000-00008A780000}"/>
    <cellStyle name="Notiz 2 7 2 2 4 2 6" xfId="28187" xr:uid="{00000000-0005-0000-0000-00008B780000}"/>
    <cellStyle name="Notiz 2 7 2 2 4 3" xfId="15952" xr:uid="{00000000-0005-0000-0000-00008C780000}"/>
    <cellStyle name="Notiz 2 7 2 2 4 3 2" xfId="23111" xr:uid="{00000000-0005-0000-0000-00008D780000}"/>
    <cellStyle name="Notiz 2 7 2 2 4 3 2 2" xfId="37426" xr:uid="{00000000-0005-0000-0000-00008E780000}"/>
    <cellStyle name="Notiz 2 7 2 2 4 3 3" xfId="30267" xr:uid="{00000000-0005-0000-0000-00008F780000}"/>
    <cellStyle name="Notiz 2 7 2 2 4 4" xfId="18306" xr:uid="{00000000-0005-0000-0000-000090780000}"/>
    <cellStyle name="Notiz 2 7 2 2 4 4 2" xfId="25443" xr:uid="{00000000-0005-0000-0000-000091780000}"/>
    <cellStyle name="Notiz 2 7 2 2 4 4 2 2" xfId="39758" xr:uid="{00000000-0005-0000-0000-000092780000}"/>
    <cellStyle name="Notiz 2 7 2 2 4 4 3" xfId="32621" xr:uid="{00000000-0005-0000-0000-000093780000}"/>
    <cellStyle name="Notiz 2 7 2 3" xfId="1686" xr:uid="{00000000-0005-0000-0000-000094780000}"/>
    <cellStyle name="Notiz 2 7 2 3 2" xfId="3711" xr:uid="{00000000-0005-0000-0000-000095780000}"/>
    <cellStyle name="Notiz 2 7 2 3 2 2" xfId="13962" xr:uid="{00000000-0005-0000-0000-000096780000}"/>
    <cellStyle name="Notiz 2 7 2 3 2 2 2" xfId="14641" xr:uid="{00000000-0005-0000-0000-000097780000}"/>
    <cellStyle name="Notiz 2 7 2 3 2 2 2 2" xfId="17004" xr:uid="{00000000-0005-0000-0000-000098780000}"/>
    <cellStyle name="Notiz 2 7 2 3 2 2 2 2 2" xfId="24163" xr:uid="{00000000-0005-0000-0000-000099780000}"/>
    <cellStyle name="Notiz 2 7 2 3 2 2 2 2 2 2" xfId="38478" xr:uid="{00000000-0005-0000-0000-00009A780000}"/>
    <cellStyle name="Notiz 2 7 2 3 2 2 2 2 3" xfId="31319" xr:uid="{00000000-0005-0000-0000-00009B780000}"/>
    <cellStyle name="Notiz 2 7 2 3 2 2 2 3" xfId="19358" xr:uid="{00000000-0005-0000-0000-00009C780000}"/>
    <cellStyle name="Notiz 2 7 2 3 2 2 2 3 2" xfId="26495" xr:uid="{00000000-0005-0000-0000-00009D780000}"/>
    <cellStyle name="Notiz 2 7 2 3 2 2 2 3 2 2" xfId="40810" xr:uid="{00000000-0005-0000-0000-00009E780000}"/>
    <cellStyle name="Notiz 2 7 2 3 2 2 2 3 3" xfId="33673" xr:uid="{00000000-0005-0000-0000-00009F780000}"/>
    <cellStyle name="Notiz 2 7 2 3 2 2 2 4" xfId="20656" xr:uid="{00000000-0005-0000-0000-0000A0780000}"/>
    <cellStyle name="Notiz 2 7 2 3 2 2 2 4 2" xfId="27793" xr:uid="{00000000-0005-0000-0000-0000A1780000}"/>
    <cellStyle name="Notiz 2 7 2 3 2 2 2 4 2 2" xfId="42108" xr:uid="{00000000-0005-0000-0000-0000A2780000}"/>
    <cellStyle name="Notiz 2 7 2 3 2 2 2 4 3" xfId="34971" xr:uid="{00000000-0005-0000-0000-0000A3780000}"/>
    <cellStyle name="Notiz 2 7 2 3 2 2 2 5" xfId="21871" xr:uid="{00000000-0005-0000-0000-0000A4780000}"/>
    <cellStyle name="Notiz 2 7 2 3 2 2 2 5 2" xfId="36186" xr:uid="{00000000-0005-0000-0000-0000A5780000}"/>
    <cellStyle name="Notiz 2 7 2 3 2 2 2 6" xfId="29008" xr:uid="{00000000-0005-0000-0000-0000A6780000}"/>
    <cellStyle name="Notiz 2 7 2 3 2 2 3" xfId="16331" xr:uid="{00000000-0005-0000-0000-0000A7780000}"/>
    <cellStyle name="Notiz 2 7 2 3 2 2 3 2" xfId="23490" xr:uid="{00000000-0005-0000-0000-0000A8780000}"/>
    <cellStyle name="Notiz 2 7 2 3 2 2 3 2 2" xfId="37805" xr:uid="{00000000-0005-0000-0000-0000A9780000}"/>
    <cellStyle name="Notiz 2 7 2 3 2 2 3 3" xfId="30646" xr:uid="{00000000-0005-0000-0000-0000AA780000}"/>
    <cellStyle name="Notiz 2 7 2 3 2 2 4" xfId="18685" xr:uid="{00000000-0005-0000-0000-0000AB780000}"/>
    <cellStyle name="Notiz 2 7 2 3 2 2 4 2" xfId="25822" xr:uid="{00000000-0005-0000-0000-0000AC780000}"/>
    <cellStyle name="Notiz 2 7 2 3 2 2 4 2 2" xfId="40137" xr:uid="{00000000-0005-0000-0000-0000AD780000}"/>
    <cellStyle name="Notiz 2 7 2 3 2 2 4 3" xfId="33000" xr:uid="{00000000-0005-0000-0000-0000AE780000}"/>
    <cellStyle name="Notiz 2 7 2 3 3" xfId="11657" xr:uid="{00000000-0005-0000-0000-0000AF780000}"/>
    <cellStyle name="Notiz 2 7 2 3 3 2" xfId="13831" xr:uid="{00000000-0005-0000-0000-0000B0780000}"/>
    <cellStyle name="Notiz 2 7 2 3 3 2 2" xfId="13679" xr:uid="{00000000-0005-0000-0000-0000B1780000}"/>
    <cellStyle name="Notiz 2 7 2 3 3 2 2 2" xfId="16048" xr:uid="{00000000-0005-0000-0000-0000B2780000}"/>
    <cellStyle name="Notiz 2 7 2 3 3 2 2 2 2" xfId="23207" xr:uid="{00000000-0005-0000-0000-0000B3780000}"/>
    <cellStyle name="Notiz 2 7 2 3 3 2 2 2 2 2" xfId="37522" xr:uid="{00000000-0005-0000-0000-0000B4780000}"/>
    <cellStyle name="Notiz 2 7 2 3 3 2 2 2 3" xfId="30363" xr:uid="{00000000-0005-0000-0000-0000B5780000}"/>
    <cellStyle name="Notiz 2 7 2 3 3 2 2 3" xfId="18402" xr:uid="{00000000-0005-0000-0000-0000B6780000}"/>
    <cellStyle name="Notiz 2 7 2 3 3 2 2 3 2" xfId="25539" xr:uid="{00000000-0005-0000-0000-0000B7780000}"/>
    <cellStyle name="Notiz 2 7 2 3 3 2 2 3 2 2" xfId="39854" xr:uid="{00000000-0005-0000-0000-0000B8780000}"/>
    <cellStyle name="Notiz 2 7 2 3 3 2 2 3 3" xfId="32717" xr:uid="{00000000-0005-0000-0000-0000B9780000}"/>
    <cellStyle name="Notiz 2 7 2 3 3 2 2 4" xfId="19928" xr:uid="{00000000-0005-0000-0000-0000BA780000}"/>
    <cellStyle name="Notiz 2 7 2 3 3 2 2 4 2" xfId="27065" xr:uid="{00000000-0005-0000-0000-0000BB780000}"/>
    <cellStyle name="Notiz 2 7 2 3 3 2 2 4 2 2" xfId="41380" xr:uid="{00000000-0005-0000-0000-0000BC780000}"/>
    <cellStyle name="Notiz 2 7 2 3 3 2 2 4 3" xfId="34243" xr:uid="{00000000-0005-0000-0000-0000BD780000}"/>
    <cellStyle name="Notiz 2 7 2 3 3 2 2 5" xfId="21143" xr:uid="{00000000-0005-0000-0000-0000BE780000}"/>
    <cellStyle name="Notiz 2 7 2 3 3 2 2 5 2" xfId="35458" xr:uid="{00000000-0005-0000-0000-0000BF780000}"/>
    <cellStyle name="Notiz 2 7 2 3 3 2 2 6" xfId="28280" xr:uid="{00000000-0005-0000-0000-0000C0780000}"/>
    <cellStyle name="Notiz 2 7 2 3 3 2 3" xfId="16200" xr:uid="{00000000-0005-0000-0000-0000C1780000}"/>
    <cellStyle name="Notiz 2 7 2 3 3 2 3 2" xfId="23359" xr:uid="{00000000-0005-0000-0000-0000C2780000}"/>
    <cellStyle name="Notiz 2 7 2 3 3 2 3 2 2" xfId="37674" xr:uid="{00000000-0005-0000-0000-0000C3780000}"/>
    <cellStyle name="Notiz 2 7 2 3 3 2 3 3" xfId="30515" xr:uid="{00000000-0005-0000-0000-0000C4780000}"/>
    <cellStyle name="Notiz 2 7 2 3 3 2 4" xfId="18554" xr:uid="{00000000-0005-0000-0000-0000C5780000}"/>
    <cellStyle name="Notiz 2 7 2 3 3 2 4 2" xfId="25691" xr:uid="{00000000-0005-0000-0000-0000C6780000}"/>
    <cellStyle name="Notiz 2 7 2 3 3 2 4 2 2" xfId="40006" xr:uid="{00000000-0005-0000-0000-0000C7780000}"/>
    <cellStyle name="Notiz 2 7 2 3 3 2 4 3" xfId="32869" xr:uid="{00000000-0005-0000-0000-0000C8780000}"/>
    <cellStyle name="Notiz 2 7 2 3 4" xfId="13584" xr:uid="{00000000-0005-0000-0000-0000C9780000}"/>
    <cellStyle name="Notiz 2 7 2 3 4 2" xfId="13906" xr:uid="{00000000-0005-0000-0000-0000CA780000}"/>
    <cellStyle name="Notiz 2 7 2 3 4 2 2" xfId="16275" xr:uid="{00000000-0005-0000-0000-0000CB780000}"/>
    <cellStyle name="Notiz 2 7 2 3 4 2 2 2" xfId="23434" xr:uid="{00000000-0005-0000-0000-0000CC780000}"/>
    <cellStyle name="Notiz 2 7 2 3 4 2 2 2 2" xfId="37749" xr:uid="{00000000-0005-0000-0000-0000CD780000}"/>
    <cellStyle name="Notiz 2 7 2 3 4 2 2 3" xfId="30590" xr:uid="{00000000-0005-0000-0000-0000CE780000}"/>
    <cellStyle name="Notiz 2 7 2 3 4 2 3" xfId="18629" xr:uid="{00000000-0005-0000-0000-0000CF780000}"/>
    <cellStyle name="Notiz 2 7 2 3 4 2 3 2" xfId="25766" xr:uid="{00000000-0005-0000-0000-0000D0780000}"/>
    <cellStyle name="Notiz 2 7 2 3 4 2 3 2 2" xfId="40081" xr:uid="{00000000-0005-0000-0000-0000D1780000}"/>
    <cellStyle name="Notiz 2 7 2 3 4 2 3 3" xfId="32944" xr:uid="{00000000-0005-0000-0000-0000D2780000}"/>
    <cellStyle name="Notiz 2 7 2 3 4 2 4" xfId="20070" xr:uid="{00000000-0005-0000-0000-0000D3780000}"/>
    <cellStyle name="Notiz 2 7 2 3 4 2 4 2" xfId="27207" xr:uid="{00000000-0005-0000-0000-0000D4780000}"/>
    <cellStyle name="Notiz 2 7 2 3 4 2 4 2 2" xfId="41522" xr:uid="{00000000-0005-0000-0000-0000D5780000}"/>
    <cellStyle name="Notiz 2 7 2 3 4 2 4 3" xfId="34385" xr:uid="{00000000-0005-0000-0000-0000D6780000}"/>
    <cellStyle name="Notiz 2 7 2 3 4 2 5" xfId="21285" xr:uid="{00000000-0005-0000-0000-0000D7780000}"/>
    <cellStyle name="Notiz 2 7 2 3 4 2 5 2" xfId="35600" xr:uid="{00000000-0005-0000-0000-0000D8780000}"/>
    <cellStyle name="Notiz 2 7 2 3 4 2 6" xfId="28422" xr:uid="{00000000-0005-0000-0000-0000D9780000}"/>
    <cellStyle name="Notiz 2 7 2 3 4 3" xfId="15953" xr:uid="{00000000-0005-0000-0000-0000DA780000}"/>
    <cellStyle name="Notiz 2 7 2 3 4 3 2" xfId="23112" xr:uid="{00000000-0005-0000-0000-0000DB780000}"/>
    <cellStyle name="Notiz 2 7 2 3 4 3 2 2" xfId="37427" xr:uid="{00000000-0005-0000-0000-0000DC780000}"/>
    <cellStyle name="Notiz 2 7 2 3 4 3 3" xfId="30268" xr:uid="{00000000-0005-0000-0000-0000DD780000}"/>
    <cellStyle name="Notiz 2 7 2 3 4 4" xfId="18307" xr:uid="{00000000-0005-0000-0000-0000DE780000}"/>
    <cellStyle name="Notiz 2 7 2 3 4 4 2" xfId="25444" xr:uid="{00000000-0005-0000-0000-0000DF780000}"/>
    <cellStyle name="Notiz 2 7 2 3 4 4 2 2" xfId="39759" xr:uid="{00000000-0005-0000-0000-0000E0780000}"/>
    <cellStyle name="Notiz 2 7 2 3 4 4 3" xfId="32622" xr:uid="{00000000-0005-0000-0000-0000E1780000}"/>
    <cellStyle name="Notiz 2 7 2 4" xfId="1687" xr:uid="{00000000-0005-0000-0000-0000E2780000}"/>
    <cellStyle name="Notiz 2 7 2 4 2" xfId="3712" xr:uid="{00000000-0005-0000-0000-0000E3780000}"/>
    <cellStyle name="Notiz 2 7 2 4 2 2" xfId="13963" xr:uid="{00000000-0005-0000-0000-0000E4780000}"/>
    <cellStyle name="Notiz 2 7 2 4 2 2 2" xfId="13386" xr:uid="{00000000-0005-0000-0000-0000E5780000}"/>
    <cellStyle name="Notiz 2 7 2 4 2 2 2 2" xfId="15755" xr:uid="{00000000-0005-0000-0000-0000E6780000}"/>
    <cellStyle name="Notiz 2 7 2 4 2 2 2 2 2" xfId="22914" xr:uid="{00000000-0005-0000-0000-0000E7780000}"/>
    <cellStyle name="Notiz 2 7 2 4 2 2 2 2 2 2" xfId="37229" xr:uid="{00000000-0005-0000-0000-0000E8780000}"/>
    <cellStyle name="Notiz 2 7 2 4 2 2 2 2 3" xfId="30070" xr:uid="{00000000-0005-0000-0000-0000E9780000}"/>
    <cellStyle name="Notiz 2 7 2 4 2 2 2 3" xfId="18109" xr:uid="{00000000-0005-0000-0000-0000EA780000}"/>
    <cellStyle name="Notiz 2 7 2 4 2 2 2 3 2" xfId="25246" xr:uid="{00000000-0005-0000-0000-0000EB780000}"/>
    <cellStyle name="Notiz 2 7 2 4 2 2 2 3 2 2" xfId="39561" xr:uid="{00000000-0005-0000-0000-0000EC780000}"/>
    <cellStyle name="Notiz 2 7 2 4 2 2 2 3 3" xfId="32424" xr:uid="{00000000-0005-0000-0000-0000ED780000}"/>
    <cellStyle name="Notiz 2 7 2 4 2 2 2 4" xfId="19813" xr:uid="{00000000-0005-0000-0000-0000EE780000}"/>
    <cellStyle name="Notiz 2 7 2 4 2 2 2 4 2" xfId="26950" xr:uid="{00000000-0005-0000-0000-0000EF780000}"/>
    <cellStyle name="Notiz 2 7 2 4 2 2 2 4 2 2" xfId="41265" xr:uid="{00000000-0005-0000-0000-0000F0780000}"/>
    <cellStyle name="Notiz 2 7 2 4 2 2 2 4 3" xfId="34128" xr:uid="{00000000-0005-0000-0000-0000F1780000}"/>
    <cellStyle name="Notiz 2 7 2 4 2 2 2 5" xfId="21028" xr:uid="{00000000-0005-0000-0000-0000F2780000}"/>
    <cellStyle name="Notiz 2 7 2 4 2 2 2 5 2" xfId="35343" xr:uid="{00000000-0005-0000-0000-0000F3780000}"/>
    <cellStyle name="Notiz 2 7 2 4 2 2 2 6" xfId="28165" xr:uid="{00000000-0005-0000-0000-0000F4780000}"/>
    <cellStyle name="Notiz 2 7 2 4 2 2 3" xfId="16332" xr:uid="{00000000-0005-0000-0000-0000F5780000}"/>
    <cellStyle name="Notiz 2 7 2 4 2 2 3 2" xfId="23491" xr:uid="{00000000-0005-0000-0000-0000F6780000}"/>
    <cellStyle name="Notiz 2 7 2 4 2 2 3 2 2" xfId="37806" xr:uid="{00000000-0005-0000-0000-0000F7780000}"/>
    <cellStyle name="Notiz 2 7 2 4 2 2 3 3" xfId="30647" xr:uid="{00000000-0005-0000-0000-0000F8780000}"/>
    <cellStyle name="Notiz 2 7 2 4 2 2 4" xfId="18686" xr:uid="{00000000-0005-0000-0000-0000F9780000}"/>
    <cellStyle name="Notiz 2 7 2 4 2 2 4 2" xfId="25823" xr:uid="{00000000-0005-0000-0000-0000FA780000}"/>
    <cellStyle name="Notiz 2 7 2 4 2 2 4 2 2" xfId="40138" xr:uid="{00000000-0005-0000-0000-0000FB780000}"/>
    <cellStyle name="Notiz 2 7 2 4 2 2 4 3" xfId="33001" xr:uid="{00000000-0005-0000-0000-0000FC780000}"/>
    <cellStyle name="Notiz 2 7 2 4 3" xfId="11658" xr:uid="{00000000-0005-0000-0000-0000FD780000}"/>
    <cellStyle name="Notiz 2 7 2 4 3 2" xfId="13832" xr:uid="{00000000-0005-0000-0000-0000FE780000}"/>
    <cellStyle name="Notiz 2 7 2 4 3 2 2" xfId="13738" xr:uid="{00000000-0005-0000-0000-0000FF780000}"/>
    <cellStyle name="Notiz 2 7 2 4 3 2 2 2" xfId="16107" xr:uid="{00000000-0005-0000-0000-000000790000}"/>
    <cellStyle name="Notiz 2 7 2 4 3 2 2 2 2" xfId="23266" xr:uid="{00000000-0005-0000-0000-000001790000}"/>
    <cellStyle name="Notiz 2 7 2 4 3 2 2 2 2 2" xfId="37581" xr:uid="{00000000-0005-0000-0000-000002790000}"/>
    <cellStyle name="Notiz 2 7 2 4 3 2 2 2 3" xfId="30422" xr:uid="{00000000-0005-0000-0000-000003790000}"/>
    <cellStyle name="Notiz 2 7 2 4 3 2 2 3" xfId="18461" xr:uid="{00000000-0005-0000-0000-000004790000}"/>
    <cellStyle name="Notiz 2 7 2 4 3 2 2 3 2" xfId="25598" xr:uid="{00000000-0005-0000-0000-000005790000}"/>
    <cellStyle name="Notiz 2 7 2 4 3 2 2 3 2 2" xfId="39913" xr:uid="{00000000-0005-0000-0000-000006790000}"/>
    <cellStyle name="Notiz 2 7 2 4 3 2 2 3 3" xfId="32776" xr:uid="{00000000-0005-0000-0000-000007790000}"/>
    <cellStyle name="Notiz 2 7 2 4 3 2 2 4" xfId="19987" xr:uid="{00000000-0005-0000-0000-000008790000}"/>
    <cellStyle name="Notiz 2 7 2 4 3 2 2 4 2" xfId="27124" xr:uid="{00000000-0005-0000-0000-000009790000}"/>
    <cellStyle name="Notiz 2 7 2 4 3 2 2 4 2 2" xfId="41439" xr:uid="{00000000-0005-0000-0000-00000A790000}"/>
    <cellStyle name="Notiz 2 7 2 4 3 2 2 4 3" xfId="34302" xr:uid="{00000000-0005-0000-0000-00000B790000}"/>
    <cellStyle name="Notiz 2 7 2 4 3 2 2 5" xfId="21202" xr:uid="{00000000-0005-0000-0000-00000C790000}"/>
    <cellStyle name="Notiz 2 7 2 4 3 2 2 5 2" xfId="35517" xr:uid="{00000000-0005-0000-0000-00000D790000}"/>
    <cellStyle name="Notiz 2 7 2 4 3 2 2 6" xfId="28339" xr:uid="{00000000-0005-0000-0000-00000E790000}"/>
    <cellStyle name="Notiz 2 7 2 4 3 2 3" xfId="16201" xr:uid="{00000000-0005-0000-0000-00000F790000}"/>
    <cellStyle name="Notiz 2 7 2 4 3 2 3 2" xfId="23360" xr:uid="{00000000-0005-0000-0000-000010790000}"/>
    <cellStyle name="Notiz 2 7 2 4 3 2 3 2 2" xfId="37675" xr:uid="{00000000-0005-0000-0000-000011790000}"/>
    <cellStyle name="Notiz 2 7 2 4 3 2 3 3" xfId="30516" xr:uid="{00000000-0005-0000-0000-000012790000}"/>
    <cellStyle name="Notiz 2 7 2 4 3 2 4" xfId="18555" xr:uid="{00000000-0005-0000-0000-000013790000}"/>
    <cellStyle name="Notiz 2 7 2 4 3 2 4 2" xfId="25692" xr:uid="{00000000-0005-0000-0000-000014790000}"/>
    <cellStyle name="Notiz 2 7 2 4 3 2 4 2 2" xfId="40007" xr:uid="{00000000-0005-0000-0000-000015790000}"/>
    <cellStyle name="Notiz 2 7 2 4 3 2 4 3" xfId="32870" xr:uid="{00000000-0005-0000-0000-000016790000}"/>
    <cellStyle name="Notiz 2 7 2 4 4" xfId="13585" xr:uid="{00000000-0005-0000-0000-000017790000}"/>
    <cellStyle name="Notiz 2 7 2 4 4 2" xfId="14335" xr:uid="{00000000-0005-0000-0000-000018790000}"/>
    <cellStyle name="Notiz 2 7 2 4 4 2 2" xfId="16704" xr:uid="{00000000-0005-0000-0000-000019790000}"/>
    <cellStyle name="Notiz 2 7 2 4 4 2 2 2" xfId="23863" xr:uid="{00000000-0005-0000-0000-00001A790000}"/>
    <cellStyle name="Notiz 2 7 2 4 4 2 2 2 2" xfId="38178" xr:uid="{00000000-0005-0000-0000-00001B790000}"/>
    <cellStyle name="Notiz 2 7 2 4 4 2 2 3" xfId="31019" xr:uid="{00000000-0005-0000-0000-00001C790000}"/>
    <cellStyle name="Notiz 2 7 2 4 4 2 3" xfId="19058" xr:uid="{00000000-0005-0000-0000-00001D790000}"/>
    <cellStyle name="Notiz 2 7 2 4 4 2 3 2" xfId="26195" xr:uid="{00000000-0005-0000-0000-00001E790000}"/>
    <cellStyle name="Notiz 2 7 2 4 4 2 3 2 2" xfId="40510" xr:uid="{00000000-0005-0000-0000-00001F790000}"/>
    <cellStyle name="Notiz 2 7 2 4 4 2 3 3" xfId="33373" xr:uid="{00000000-0005-0000-0000-000020790000}"/>
    <cellStyle name="Notiz 2 7 2 4 4 2 4" xfId="20391" xr:uid="{00000000-0005-0000-0000-000021790000}"/>
    <cellStyle name="Notiz 2 7 2 4 4 2 4 2" xfId="27528" xr:uid="{00000000-0005-0000-0000-000022790000}"/>
    <cellStyle name="Notiz 2 7 2 4 4 2 4 2 2" xfId="41843" xr:uid="{00000000-0005-0000-0000-000023790000}"/>
    <cellStyle name="Notiz 2 7 2 4 4 2 4 3" xfId="34706" xr:uid="{00000000-0005-0000-0000-000024790000}"/>
    <cellStyle name="Notiz 2 7 2 4 4 2 5" xfId="21606" xr:uid="{00000000-0005-0000-0000-000025790000}"/>
    <cellStyle name="Notiz 2 7 2 4 4 2 5 2" xfId="35921" xr:uid="{00000000-0005-0000-0000-000026790000}"/>
    <cellStyle name="Notiz 2 7 2 4 4 2 6" xfId="28743" xr:uid="{00000000-0005-0000-0000-000027790000}"/>
    <cellStyle name="Notiz 2 7 2 4 4 3" xfId="15954" xr:uid="{00000000-0005-0000-0000-000028790000}"/>
    <cellStyle name="Notiz 2 7 2 4 4 3 2" xfId="23113" xr:uid="{00000000-0005-0000-0000-000029790000}"/>
    <cellStyle name="Notiz 2 7 2 4 4 3 2 2" xfId="37428" xr:uid="{00000000-0005-0000-0000-00002A790000}"/>
    <cellStyle name="Notiz 2 7 2 4 4 3 3" xfId="30269" xr:uid="{00000000-0005-0000-0000-00002B790000}"/>
    <cellStyle name="Notiz 2 7 2 4 4 4" xfId="18308" xr:uid="{00000000-0005-0000-0000-00002C790000}"/>
    <cellStyle name="Notiz 2 7 2 4 4 4 2" xfId="25445" xr:uid="{00000000-0005-0000-0000-00002D790000}"/>
    <cellStyle name="Notiz 2 7 2 4 4 4 2 2" xfId="39760" xr:uid="{00000000-0005-0000-0000-00002E790000}"/>
    <cellStyle name="Notiz 2 7 2 4 4 4 3" xfId="32623" xr:uid="{00000000-0005-0000-0000-00002F790000}"/>
    <cellStyle name="Notiz 2 7 2 5" xfId="1688" xr:uid="{00000000-0005-0000-0000-000030790000}"/>
    <cellStyle name="Notiz 2 7 2 5 2" xfId="3713" xr:uid="{00000000-0005-0000-0000-000031790000}"/>
    <cellStyle name="Notiz 2 7 2 5 2 2" xfId="13964" xr:uid="{00000000-0005-0000-0000-000032790000}"/>
    <cellStyle name="Notiz 2 7 2 5 2 2 2" xfId="13700" xr:uid="{00000000-0005-0000-0000-000033790000}"/>
    <cellStyle name="Notiz 2 7 2 5 2 2 2 2" xfId="16069" xr:uid="{00000000-0005-0000-0000-000034790000}"/>
    <cellStyle name="Notiz 2 7 2 5 2 2 2 2 2" xfId="23228" xr:uid="{00000000-0005-0000-0000-000035790000}"/>
    <cellStyle name="Notiz 2 7 2 5 2 2 2 2 2 2" xfId="37543" xr:uid="{00000000-0005-0000-0000-000036790000}"/>
    <cellStyle name="Notiz 2 7 2 5 2 2 2 2 3" xfId="30384" xr:uid="{00000000-0005-0000-0000-000037790000}"/>
    <cellStyle name="Notiz 2 7 2 5 2 2 2 3" xfId="18423" xr:uid="{00000000-0005-0000-0000-000038790000}"/>
    <cellStyle name="Notiz 2 7 2 5 2 2 2 3 2" xfId="25560" xr:uid="{00000000-0005-0000-0000-000039790000}"/>
    <cellStyle name="Notiz 2 7 2 5 2 2 2 3 2 2" xfId="39875" xr:uid="{00000000-0005-0000-0000-00003A790000}"/>
    <cellStyle name="Notiz 2 7 2 5 2 2 2 3 3" xfId="32738" xr:uid="{00000000-0005-0000-0000-00003B790000}"/>
    <cellStyle name="Notiz 2 7 2 5 2 2 2 4" xfId="19949" xr:uid="{00000000-0005-0000-0000-00003C790000}"/>
    <cellStyle name="Notiz 2 7 2 5 2 2 2 4 2" xfId="27086" xr:uid="{00000000-0005-0000-0000-00003D790000}"/>
    <cellStyle name="Notiz 2 7 2 5 2 2 2 4 2 2" xfId="41401" xr:uid="{00000000-0005-0000-0000-00003E790000}"/>
    <cellStyle name="Notiz 2 7 2 5 2 2 2 4 3" xfId="34264" xr:uid="{00000000-0005-0000-0000-00003F790000}"/>
    <cellStyle name="Notiz 2 7 2 5 2 2 2 5" xfId="21164" xr:uid="{00000000-0005-0000-0000-000040790000}"/>
    <cellStyle name="Notiz 2 7 2 5 2 2 2 5 2" xfId="35479" xr:uid="{00000000-0005-0000-0000-000041790000}"/>
    <cellStyle name="Notiz 2 7 2 5 2 2 2 6" xfId="28301" xr:uid="{00000000-0005-0000-0000-000042790000}"/>
    <cellStyle name="Notiz 2 7 2 5 2 2 3" xfId="16333" xr:uid="{00000000-0005-0000-0000-000043790000}"/>
    <cellStyle name="Notiz 2 7 2 5 2 2 3 2" xfId="23492" xr:uid="{00000000-0005-0000-0000-000044790000}"/>
    <cellStyle name="Notiz 2 7 2 5 2 2 3 2 2" xfId="37807" xr:uid="{00000000-0005-0000-0000-000045790000}"/>
    <cellStyle name="Notiz 2 7 2 5 2 2 3 3" xfId="30648" xr:uid="{00000000-0005-0000-0000-000046790000}"/>
    <cellStyle name="Notiz 2 7 2 5 2 2 4" xfId="18687" xr:uid="{00000000-0005-0000-0000-000047790000}"/>
    <cellStyle name="Notiz 2 7 2 5 2 2 4 2" xfId="25824" xr:uid="{00000000-0005-0000-0000-000048790000}"/>
    <cellStyle name="Notiz 2 7 2 5 2 2 4 2 2" xfId="40139" xr:uid="{00000000-0005-0000-0000-000049790000}"/>
    <cellStyle name="Notiz 2 7 2 5 2 2 4 3" xfId="33002" xr:uid="{00000000-0005-0000-0000-00004A790000}"/>
    <cellStyle name="Notiz 2 7 2 5 3" xfId="11659" xr:uid="{00000000-0005-0000-0000-00004B790000}"/>
    <cellStyle name="Notiz 2 7 2 5 3 2" xfId="13833" xr:uid="{00000000-0005-0000-0000-00004C790000}"/>
    <cellStyle name="Notiz 2 7 2 5 3 2 2" xfId="14428" xr:uid="{00000000-0005-0000-0000-00004D790000}"/>
    <cellStyle name="Notiz 2 7 2 5 3 2 2 2" xfId="16797" xr:uid="{00000000-0005-0000-0000-00004E790000}"/>
    <cellStyle name="Notiz 2 7 2 5 3 2 2 2 2" xfId="23956" xr:uid="{00000000-0005-0000-0000-00004F790000}"/>
    <cellStyle name="Notiz 2 7 2 5 3 2 2 2 2 2" xfId="38271" xr:uid="{00000000-0005-0000-0000-000050790000}"/>
    <cellStyle name="Notiz 2 7 2 5 3 2 2 2 3" xfId="31112" xr:uid="{00000000-0005-0000-0000-000051790000}"/>
    <cellStyle name="Notiz 2 7 2 5 3 2 2 3" xfId="19151" xr:uid="{00000000-0005-0000-0000-000052790000}"/>
    <cellStyle name="Notiz 2 7 2 5 3 2 2 3 2" xfId="26288" xr:uid="{00000000-0005-0000-0000-000053790000}"/>
    <cellStyle name="Notiz 2 7 2 5 3 2 2 3 2 2" xfId="40603" xr:uid="{00000000-0005-0000-0000-000054790000}"/>
    <cellStyle name="Notiz 2 7 2 5 3 2 2 3 3" xfId="33466" xr:uid="{00000000-0005-0000-0000-000055790000}"/>
    <cellStyle name="Notiz 2 7 2 5 3 2 2 4" xfId="20479" xr:uid="{00000000-0005-0000-0000-000056790000}"/>
    <cellStyle name="Notiz 2 7 2 5 3 2 2 4 2" xfId="27616" xr:uid="{00000000-0005-0000-0000-000057790000}"/>
    <cellStyle name="Notiz 2 7 2 5 3 2 2 4 2 2" xfId="41931" xr:uid="{00000000-0005-0000-0000-000058790000}"/>
    <cellStyle name="Notiz 2 7 2 5 3 2 2 4 3" xfId="34794" xr:uid="{00000000-0005-0000-0000-000059790000}"/>
    <cellStyle name="Notiz 2 7 2 5 3 2 2 5" xfId="21694" xr:uid="{00000000-0005-0000-0000-00005A790000}"/>
    <cellStyle name="Notiz 2 7 2 5 3 2 2 5 2" xfId="36009" xr:uid="{00000000-0005-0000-0000-00005B790000}"/>
    <cellStyle name="Notiz 2 7 2 5 3 2 2 6" xfId="28831" xr:uid="{00000000-0005-0000-0000-00005C790000}"/>
    <cellStyle name="Notiz 2 7 2 5 3 2 3" xfId="16202" xr:uid="{00000000-0005-0000-0000-00005D790000}"/>
    <cellStyle name="Notiz 2 7 2 5 3 2 3 2" xfId="23361" xr:uid="{00000000-0005-0000-0000-00005E790000}"/>
    <cellStyle name="Notiz 2 7 2 5 3 2 3 2 2" xfId="37676" xr:uid="{00000000-0005-0000-0000-00005F790000}"/>
    <cellStyle name="Notiz 2 7 2 5 3 2 3 3" xfId="30517" xr:uid="{00000000-0005-0000-0000-000060790000}"/>
    <cellStyle name="Notiz 2 7 2 5 3 2 4" xfId="18556" xr:uid="{00000000-0005-0000-0000-000061790000}"/>
    <cellStyle name="Notiz 2 7 2 5 3 2 4 2" xfId="25693" xr:uid="{00000000-0005-0000-0000-000062790000}"/>
    <cellStyle name="Notiz 2 7 2 5 3 2 4 2 2" xfId="40008" xr:uid="{00000000-0005-0000-0000-000063790000}"/>
    <cellStyle name="Notiz 2 7 2 5 3 2 4 3" xfId="32871" xr:uid="{00000000-0005-0000-0000-000064790000}"/>
    <cellStyle name="Notiz 2 7 2 5 4" xfId="13586" xr:uid="{00000000-0005-0000-0000-000065790000}"/>
    <cellStyle name="Notiz 2 7 2 5 4 2" xfId="13409" xr:uid="{00000000-0005-0000-0000-000066790000}"/>
    <cellStyle name="Notiz 2 7 2 5 4 2 2" xfId="15778" xr:uid="{00000000-0005-0000-0000-000067790000}"/>
    <cellStyle name="Notiz 2 7 2 5 4 2 2 2" xfId="22937" xr:uid="{00000000-0005-0000-0000-000068790000}"/>
    <cellStyle name="Notiz 2 7 2 5 4 2 2 2 2" xfId="37252" xr:uid="{00000000-0005-0000-0000-000069790000}"/>
    <cellStyle name="Notiz 2 7 2 5 4 2 2 3" xfId="30093" xr:uid="{00000000-0005-0000-0000-00006A790000}"/>
    <cellStyle name="Notiz 2 7 2 5 4 2 3" xfId="18132" xr:uid="{00000000-0005-0000-0000-00006B790000}"/>
    <cellStyle name="Notiz 2 7 2 5 4 2 3 2" xfId="25269" xr:uid="{00000000-0005-0000-0000-00006C790000}"/>
    <cellStyle name="Notiz 2 7 2 5 4 2 3 2 2" xfId="39584" xr:uid="{00000000-0005-0000-0000-00006D790000}"/>
    <cellStyle name="Notiz 2 7 2 5 4 2 3 3" xfId="32447" xr:uid="{00000000-0005-0000-0000-00006E790000}"/>
    <cellStyle name="Notiz 2 7 2 5 4 2 4" xfId="19836" xr:uid="{00000000-0005-0000-0000-00006F790000}"/>
    <cellStyle name="Notiz 2 7 2 5 4 2 4 2" xfId="26973" xr:uid="{00000000-0005-0000-0000-000070790000}"/>
    <cellStyle name="Notiz 2 7 2 5 4 2 4 2 2" xfId="41288" xr:uid="{00000000-0005-0000-0000-000071790000}"/>
    <cellStyle name="Notiz 2 7 2 5 4 2 4 3" xfId="34151" xr:uid="{00000000-0005-0000-0000-000072790000}"/>
    <cellStyle name="Notiz 2 7 2 5 4 2 5" xfId="21051" xr:uid="{00000000-0005-0000-0000-000073790000}"/>
    <cellStyle name="Notiz 2 7 2 5 4 2 5 2" xfId="35366" xr:uid="{00000000-0005-0000-0000-000074790000}"/>
    <cellStyle name="Notiz 2 7 2 5 4 2 6" xfId="28188" xr:uid="{00000000-0005-0000-0000-000075790000}"/>
    <cellStyle name="Notiz 2 7 2 5 4 3" xfId="15955" xr:uid="{00000000-0005-0000-0000-000076790000}"/>
    <cellStyle name="Notiz 2 7 2 5 4 3 2" xfId="23114" xr:uid="{00000000-0005-0000-0000-000077790000}"/>
    <cellStyle name="Notiz 2 7 2 5 4 3 2 2" xfId="37429" xr:uid="{00000000-0005-0000-0000-000078790000}"/>
    <cellStyle name="Notiz 2 7 2 5 4 3 3" xfId="30270" xr:uid="{00000000-0005-0000-0000-000079790000}"/>
    <cellStyle name="Notiz 2 7 2 5 4 4" xfId="18309" xr:uid="{00000000-0005-0000-0000-00007A790000}"/>
    <cellStyle name="Notiz 2 7 2 5 4 4 2" xfId="25446" xr:uid="{00000000-0005-0000-0000-00007B790000}"/>
    <cellStyle name="Notiz 2 7 2 5 4 4 2 2" xfId="39761" xr:uid="{00000000-0005-0000-0000-00007C790000}"/>
    <cellStyle name="Notiz 2 7 2 5 4 4 3" xfId="32624" xr:uid="{00000000-0005-0000-0000-00007D790000}"/>
    <cellStyle name="Notiz 2 7 2 6" xfId="3709" xr:uid="{00000000-0005-0000-0000-00007E790000}"/>
    <cellStyle name="Notiz 2 7 2 6 2" xfId="13960" xr:uid="{00000000-0005-0000-0000-00007F790000}"/>
    <cellStyle name="Notiz 2 7 2 6 2 2" xfId="13525" xr:uid="{00000000-0005-0000-0000-000080790000}"/>
    <cellStyle name="Notiz 2 7 2 6 2 2 2" xfId="15894" xr:uid="{00000000-0005-0000-0000-000081790000}"/>
    <cellStyle name="Notiz 2 7 2 6 2 2 2 2" xfId="23053" xr:uid="{00000000-0005-0000-0000-000082790000}"/>
    <cellStyle name="Notiz 2 7 2 6 2 2 2 2 2" xfId="37368" xr:uid="{00000000-0005-0000-0000-000083790000}"/>
    <cellStyle name="Notiz 2 7 2 6 2 2 2 3" xfId="30209" xr:uid="{00000000-0005-0000-0000-000084790000}"/>
    <cellStyle name="Notiz 2 7 2 6 2 2 3" xfId="18248" xr:uid="{00000000-0005-0000-0000-000085790000}"/>
    <cellStyle name="Notiz 2 7 2 6 2 2 3 2" xfId="25385" xr:uid="{00000000-0005-0000-0000-000086790000}"/>
    <cellStyle name="Notiz 2 7 2 6 2 2 3 2 2" xfId="39700" xr:uid="{00000000-0005-0000-0000-000087790000}"/>
    <cellStyle name="Notiz 2 7 2 6 2 2 3 3" xfId="32563" xr:uid="{00000000-0005-0000-0000-000088790000}"/>
    <cellStyle name="Notiz 2 7 2 6 2 2 4" xfId="19873" xr:uid="{00000000-0005-0000-0000-000089790000}"/>
    <cellStyle name="Notiz 2 7 2 6 2 2 4 2" xfId="27010" xr:uid="{00000000-0005-0000-0000-00008A790000}"/>
    <cellStyle name="Notiz 2 7 2 6 2 2 4 2 2" xfId="41325" xr:uid="{00000000-0005-0000-0000-00008B790000}"/>
    <cellStyle name="Notiz 2 7 2 6 2 2 4 3" xfId="34188" xr:uid="{00000000-0005-0000-0000-00008C790000}"/>
    <cellStyle name="Notiz 2 7 2 6 2 2 5" xfId="21088" xr:uid="{00000000-0005-0000-0000-00008D790000}"/>
    <cellStyle name="Notiz 2 7 2 6 2 2 5 2" xfId="35403" xr:uid="{00000000-0005-0000-0000-00008E790000}"/>
    <cellStyle name="Notiz 2 7 2 6 2 2 6" xfId="28225" xr:uid="{00000000-0005-0000-0000-00008F790000}"/>
    <cellStyle name="Notiz 2 7 2 6 2 3" xfId="16329" xr:uid="{00000000-0005-0000-0000-000090790000}"/>
    <cellStyle name="Notiz 2 7 2 6 2 3 2" xfId="23488" xr:uid="{00000000-0005-0000-0000-000091790000}"/>
    <cellStyle name="Notiz 2 7 2 6 2 3 2 2" xfId="37803" xr:uid="{00000000-0005-0000-0000-000092790000}"/>
    <cellStyle name="Notiz 2 7 2 6 2 3 3" xfId="30644" xr:uid="{00000000-0005-0000-0000-000093790000}"/>
    <cellStyle name="Notiz 2 7 2 6 2 4" xfId="18683" xr:uid="{00000000-0005-0000-0000-000094790000}"/>
    <cellStyle name="Notiz 2 7 2 6 2 4 2" xfId="25820" xr:uid="{00000000-0005-0000-0000-000095790000}"/>
    <cellStyle name="Notiz 2 7 2 6 2 4 2 2" xfId="40135" xr:uid="{00000000-0005-0000-0000-000096790000}"/>
    <cellStyle name="Notiz 2 7 2 6 2 4 3" xfId="32998" xr:uid="{00000000-0005-0000-0000-000097790000}"/>
    <cellStyle name="Notiz 2 7 2 7" xfId="11655" xr:uid="{00000000-0005-0000-0000-000098790000}"/>
    <cellStyle name="Notiz 2 7 2 7 2" xfId="13829" xr:uid="{00000000-0005-0000-0000-000099790000}"/>
    <cellStyle name="Notiz 2 7 2 7 2 2" xfId="13411" xr:uid="{00000000-0005-0000-0000-00009A790000}"/>
    <cellStyle name="Notiz 2 7 2 7 2 2 2" xfId="15780" xr:uid="{00000000-0005-0000-0000-00009B790000}"/>
    <cellStyle name="Notiz 2 7 2 7 2 2 2 2" xfId="22939" xr:uid="{00000000-0005-0000-0000-00009C790000}"/>
    <cellStyle name="Notiz 2 7 2 7 2 2 2 2 2" xfId="37254" xr:uid="{00000000-0005-0000-0000-00009D790000}"/>
    <cellStyle name="Notiz 2 7 2 7 2 2 2 3" xfId="30095" xr:uid="{00000000-0005-0000-0000-00009E790000}"/>
    <cellStyle name="Notiz 2 7 2 7 2 2 3" xfId="18134" xr:uid="{00000000-0005-0000-0000-00009F790000}"/>
    <cellStyle name="Notiz 2 7 2 7 2 2 3 2" xfId="25271" xr:uid="{00000000-0005-0000-0000-0000A0790000}"/>
    <cellStyle name="Notiz 2 7 2 7 2 2 3 2 2" xfId="39586" xr:uid="{00000000-0005-0000-0000-0000A1790000}"/>
    <cellStyle name="Notiz 2 7 2 7 2 2 3 3" xfId="32449" xr:uid="{00000000-0005-0000-0000-0000A2790000}"/>
    <cellStyle name="Notiz 2 7 2 7 2 2 4" xfId="19838" xr:uid="{00000000-0005-0000-0000-0000A3790000}"/>
    <cellStyle name="Notiz 2 7 2 7 2 2 4 2" xfId="26975" xr:uid="{00000000-0005-0000-0000-0000A4790000}"/>
    <cellStyle name="Notiz 2 7 2 7 2 2 4 2 2" xfId="41290" xr:uid="{00000000-0005-0000-0000-0000A5790000}"/>
    <cellStyle name="Notiz 2 7 2 7 2 2 4 3" xfId="34153" xr:uid="{00000000-0005-0000-0000-0000A6790000}"/>
    <cellStyle name="Notiz 2 7 2 7 2 2 5" xfId="21053" xr:uid="{00000000-0005-0000-0000-0000A7790000}"/>
    <cellStyle name="Notiz 2 7 2 7 2 2 5 2" xfId="35368" xr:uid="{00000000-0005-0000-0000-0000A8790000}"/>
    <cellStyle name="Notiz 2 7 2 7 2 2 6" xfId="28190" xr:uid="{00000000-0005-0000-0000-0000A9790000}"/>
    <cellStyle name="Notiz 2 7 2 7 2 3" xfId="16198" xr:uid="{00000000-0005-0000-0000-0000AA790000}"/>
    <cellStyle name="Notiz 2 7 2 7 2 3 2" xfId="23357" xr:uid="{00000000-0005-0000-0000-0000AB790000}"/>
    <cellStyle name="Notiz 2 7 2 7 2 3 2 2" xfId="37672" xr:uid="{00000000-0005-0000-0000-0000AC790000}"/>
    <cellStyle name="Notiz 2 7 2 7 2 3 3" xfId="30513" xr:uid="{00000000-0005-0000-0000-0000AD790000}"/>
    <cellStyle name="Notiz 2 7 2 7 2 4" xfId="18552" xr:uid="{00000000-0005-0000-0000-0000AE790000}"/>
    <cellStyle name="Notiz 2 7 2 7 2 4 2" xfId="25689" xr:uid="{00000000-0005-0000-0000-0000AF790000}"/>
    <cellStyle name="Notiz 2 7 2 7 2 4 2 2" xfId="40004" xr:uid="{00000000-0005-0000-0000-0000B0790000}"/>
    <cellStyle name="Notiz 2 7 2 7 2 4 3" xfId="32867" xr:uid="{00000000-0005-0000-0000-0000B1790000}"/>
    <cellStyle name="Notiz 2 7 2 8" xfId="13582" xr:uid="{00000000-0005-0000-0000-0000B2790000}"/>
    <cellStyle name="Notiz 2 7 2 8 2" xfId="14334" xr:uid="{00000000-0005-0000-0000-0000B3790000}"/>
    <cellStyle name="Notiz 2 7 2 8 2 2" xfId="16703" xr:uid="{00000000-0005-0000-0000-0000B4790000}"/>
    <cellStyle name="Notiz 2 7 2 8 2 2 2" xfId="23862" xr:uid="{00000000-0005-0000-0000-0000B5790000}"/>
    <cellStyle name="Notiz 2 7 2 8 2 2 2 2" xfId="38177" xr:uid="{00000000-0005-0000-0000-0000B6790000}"/>
    <cellStyle name="Notiz 2 7 2 8 2 2 3" xfId="31018" xr:uid="{00000000-0005-0000-0000-0000B7790000}"/>
    <cellStyle name="Notiz 2 7 2 8 2 3" xfId="19057" xr:uid="{00000000-0005-0000-0000-0000B8790000}"/>
    <cellStyle name="Notiz 2 7 2 8 2 3 2" xfId="26194" xr:uid="{00000000-0005-0000-0000-0000B9790000}"/>
    <cellStyle name="Notiz 2 7 2 8 2 3 2 2" xfId="40509" xr:uid="{00000000-0005-0000-0000-0000BA790000}"/>
    <cellStyle name="Notiz 2 7 2 8 2 3 3" xfId="33372" xr:uid="{00000000-0005-0000-0000-0000BB790000}"/>
    <cellStyle name="Notiz 2 7 2 8 2 4" xfId="20390" xr:uid="{00000000-0005-0000-0000-0000BC790000}"/>
    <cellStyle name="Notiz 2 7 2 8 2 4 2" xfId="27527" xr:uid="{00000000-0005-0000-0000-0000BD790000}"/>
    <cellStyle name="Notiz 2 7 2 8 2 4 2 2" xfId="41842" xr:uid="{00000000-0005-0000-0000-0000BE790000}"/>
    <cellStyle name="Notiz 2 7 2 8 2 4 3" xfId="34705" xr:uid="{00000000-0005-0000-0000-0000BF790000}"/>
    <cellStyle name="Notiz 2 7 2 8 2 5" xfId="21605" xr:uid="{00000000-0005-0000-0000-0000C0790000}"/>
    <cellStyle name="Notiz 2 7 2 8 2 5 2" xfId="35920" xr:uid="{00000000-0005-0000-0000-0000C1790000}"/>
    <cellStyle name="Notiz 2 7 2 8 2 6" xfId="28742" xr:uid="{00000000-0005-0000-0000-0000C2790000}"/>
    <cellStyle name="Notiz 2 7 2 8 3" xfId="15951" xr:uid="{00000000-0005-0000-0000-0000C3790000}"/>
    <cellStyle name="Notiz 2 7 2 8 3 2" xfId="23110" xr:uid="{00000000-0005-0000-0000-0000C4790000}"/>
    <cellStyle name="Notiz 2 7 2 8 3 2 2" xfId="37425" xr:uid="{00000000-0005-0000-0000-0000C5790000}"/>
    <cellStyle name="Notiz 2 7 2 8 3 3" xfId="30266" xr:uid="{00000000-0005-0000-0000-0000C6790000}"/>
    <cellStyle name="Notiz 2 7 2 8 4" xfId="18305" xr:uid="{00000000-0005-0000-0000-0000C7790000}"/>
    <cellStyle name="Notiz 2 7 2 8 4 2" xfId="25442" xr:uid="{00000000-0005-0000-0000-0000C8790000}"/>
    <cellStyle name="Notiz 2 7 2 8 4 2 2" xfId="39757" xr:uid="{00000000-0005-0000-0000-0000C9790000}"/>
    <cellStyle name="Notiz 2 7 2 8 4 3" xfId="32620" xr:uid="{00000000-0005-0000-0000-0000CA790000}"/>
    <cellStyle name="Notiz 2 7 3" xfId="1689" xr:uid="{00000000-0005-0000-0000-0000CB790000}"/>
    <cellStyle name="Notiz 2 7 3 2" xfId="3714" xr:uid="{00000000-0005-0000-0000-0000CC790000}"/>
    <cellStyle name="Notiz 2 7 3 2 2" xfId="13965" xr:uid="{00000000-0005-0000-0000-0000CD790000}"/>
    <cellStyle name="Notiz 2 7 3 2 2 2" xfId="14440" xr:uid="{00000000-0005-0000-0000-0000CE790000}"/>
    <cellStyle name="Notiz 2 7 3 2 2 2 2" xfId="16809" xr:uid="{00000000-0005-0000-0000-0000CF790000}"/>
    <cellStyle name="Notiz 2 7 3 2 2 2 2 2" xfId="23968" xr:uid="{00000000-0005-0000-0000-0000D0790000}"/>
    <cellStyle name="Notiz 2 7 3 2 2 2 2 2 2" xfId="38283" xr:uid="{00000000-0005-0000-0000-0000D1790000}"/>
    <cellStyle name="Notiz 2 7 3 2 2 2 2 3" xfId="31124" xr:uid="{00000000-0005-0000-0000-0000D2790000}"/>
    <cellStyle name="Notiz 2 7 3 2 2 2 3" xfId="19163" xr:uid="{00000000-0005-0000-0000-0000D3790000}"/>
    <cellStyle name="Notiz 2 7 3 2 2 2 3 2" xfId="26300" xr:uid="{00000000-0005-0000-0000-0000D4790000}"/>
    <cellStyle name="Notiz 2 7 3 2 2 2 3 2 2" xfId="40615" xr:uid="{00000000-0005-0000-0000-0000D5790000}"/>
    <cellStyle name="Notiz 2 7 3 2 2 2 3 3" xfId="33478" xr:uid="{00000000-0005-0000-0000-0000D6790000}"/>
    <cellStyle name="Notiz 2 7 3 2 2 2 4" xfId="20483" xr:uid="{00000000-0005-0000-0000-0000D7790000}"/>
    <cellStyle name="Notiz 2 7 3 2 2 2 4 2" xfId="27620" xr:uid="{00000000-0005-0000-0000-0000D8790000}"/>
    <cellStyle name="Notiz 2 7 3 2 2 2 4 2 2" xfId="41935" xr:uid="{00000000-0005-0000-0000-0000D9790000}"/>
    <cellStyle name="Notiz 2 7 3 2 2 2 4 3" xfId="34798" xr:uid="{00000000-0005-0000-0000-0000DA790000}"/>
    <cellStyle name="Notiz 2 7 3 2 2 2 5" xfId="21698" xr:uid="{00000000-0005-0000-0000-0000DB790000}"/>
    <cellStyle name="Notiz 2 7 3 2 2 2 5 2" xfId="36013" xr:uid="{00000000-0005-0000-0000-0000DC790000}"/>
    <cellStyle name="Notiz 2 7 3 2 2 2 6" xfId="28835" xr:uid="{00000000-0005-0000-0000-0000DD790000}"/>
    <cellStyle name="Notiz 2 7 3 2 2 3" xfId="16334" xr:uid="{00000000-0005-0000-0000-0000DE790000}"/>
    <cellStyle name="Notiz 2 7 3 2 2 3 2" xfId="23493" xr:uid="{00000000-0005-0000-0000-0000DF790000}"/>
    <cellStyle name="Notiz 2 7 3 2 2 3 2 2" xfId="37808" xr:uid="{00000000-0005-0000-0000-0000E0790000}"/>
    <cellStyle name="Notiz 2 7 3 2 2 3 3" xfId="30649" xr:uid="{00000000-0005-0000-0000-0000E1790000}"/>
    <cellStyle name="Notiz 2 7 3 2 2 4" xfId="18688" xr:uid="{00000000-0005-0000-0000-0000E2790000}"/>
    <cellStyle name="Notiz 2 7 3 2 2 4 2" xfId="25825" xr:uid="{00000000-0005-0000-0000-0000E3790000}"/>
    <cellStyle name="Notiz 2 7 3 2 2 4 2 2" xfId="40140" xr:uid="{00000000-0005-0000-0000-0000E4790000}"/>
    <cellStyle name="Notiz 2 7 3 2 2 4 3" xfId="33003" xr:uid="{00000000-0005-0000-0000-0000E5790000}"/>
    <cellStyle name="Notiz 2 7 3 3" xfId="11660" xr:uid="{00000000-0005-0000-0000-0000E6790000}"/>
    <cellStyle name="Notiz 2 7 3 3 2" xfId="13834" xr:uid="{00000000-0005-0000-0000-0000E7790000}"/>
    <cellStyle name="Notiz 2 7 3 3 2 2" xfId="14355" xr:uid="{00000000-0005-0000-0000-0000E8790000}"/>
    <cellStyle name="Notiz 2 7 3 3 2 2 2" xfId="16724" xr:uid="{00000000-0005-0000-0000-0000E9790000}"/>
    <cellStyle name="Notiz 2 7 3 3 2 2 2 2" xfId="23883" xr:uid="{00000000-0005-0000-0000-0000EA790000}"/>
    <cellStyle name="Notiz 2 7 3 3 2 2 2 2 2" xfId="38198" xr:uid="{00000000-0005-0000-0000-0000EB790000}"/>
    <cellStyle name="Notiz 2 7 3 3 2 2 2 3" xfId="31039" xr:uid="{00000000-0005-0000-0000-0000EC790000}"/>
    <cellStyle name="Notiz 2 7 3 3 2 2 3" xfId="19078" xr:uid="{00000000-0005-0000-0000-0000ED790000}"/>
    <cellStyle name="Notiz 2 7 3 3 2 2 3 2" xfId="26215" xr:uid="{00000000-0005-0000-0000-0000EE790000}"/>
    <cellStyle name="Notiz 2 7 3 3 2 2 3 2 2" xfId="40530" xr:uid="{00000000-0005-0000-0000-0000EF790000}"/>
    <cellStyle name="Notiz 2 7 3 3 2 2 3 3" xfId="33393" xr:uid="{00000000-0005-0000-0000-0000F0790000}"/>
    <cellStyle name="Notiz 2 7 3 3 2 2 4" xfId="20411" xr:uid="{00000000-0005-0000-0000-0000F1790000}"/>
    <cellStyle name="Notiz 2 7 3 3 2 2 4 2" xfId="27548" xr:uid="{00000000-0005-0000-0000-0000F2790000}"/>
    <cellStyle name="Notiz 2 7 3 3 2 2 4 2 2" xfId="41863" xr:uid="{00000000-0005-0000-0000-0000F3790000}"/>
    <cellStyle name="Notiz 2 7 3 3 2 2 4 3" xfId="34726" xr:uid="{00000000-0005-0000-0000-0000F4790000}"/>
    <cellStyle name="Notiz 2 7 3 3 2 2 5" xfId="21626" xr:uid="{00000000-0005-0000-0000-0000F5790000}"/>
    <cellStyle name="Notiz 2 7 3 3 2 2 5 2" xfId="35941" xr:uid="{00000000-0005-0000-0000-0000F6790000}"/>
    <cellStyle name="Notiz 2 7 3 3 2 2 6" xfId="28763" xr:uid="{00000000-0005-0000-0000-0000F7790000}"/>
    <cellStyle name="Notiz 2 7 3 3 2 3" xfId="16203" xr:uid="{00000000-0005-0000-0000-0000F8790000}"/>
    <cellStyle name="Notiz 2 7 3 3 2 3 2" xfId="23362" xr:uid="{00000000-0005-0000-0000-0000F9790000}"/>
    <cellStyle name="Notiz 2 7 3 3 2 3 2 2" xfId="37677" xr:uid="{00000000-0005-0000-0000-0000FA790000}"/>
    <cellStyle name="Notiz 2 7 3 3 2 3 3" xfId="30518" xr:uid="{00000000-0005-0000-0000-0000FB790000}"/>
    <cellStyle name="Notiz 2 7 3 3 2 4" xfId="18557" xr:uid="{00000000-0005-0000-0000-0000FC790000}"/>
    <cellStyle name="Notiz 2 7 3 3 2 4 2" xfId="25694" xr:uid="{00000000-0005-0000-0000-0000FD790000}"/>
    <cellStyle name="Notiz 2 7 3 3 2 4 2 2" xfId="40009" xr:uid="{00000000-0005-0000-0000-0000FE790000}"/>
    <cellStyle name="Notiz 2 7 3 3 2 4 3" xfId="32872" xr:uid="{00000000-0005-0000-0000-0000FF790000}"/>
    <cellStyle name="Notiz 2 7 3 4" xfId="13587" xr:uid="{00000000-0005-0000-0000-0000007A0000}"/>
    <cellStyle name="Notiz 2 7 3 4 2" xfId="14336" xr:uid="{00000000-0005-0000-0000-0000017A0000}"/>
    <cellStyle name="Notiz 2 7 3 4 2 2" xfId="16705" xr:uid="{00000000-0005-0000-0000-0000027A0000}"/>
    <cellStyle name="Notiz 2 7 3 4 2 2 2" xfId="23864" xr:uid="{00000000-0005-0000-0000-0000037A0000}"/>
    <cellStyle name="Notiz 2 7 3 4 2 2 2 2" xfId="38179" xr:uid="{00000000-0005-0000-0000-0000047A0000}"/>
    <cellStyle name="Notiz 2 7 3 4 2 2 3" xfId="31020" xr:uid="{00000000-0005-0000-0000-0000057A0000}"/>
    <cellStyle name="Notiz 2 7 3 4 2 3" xfId="19059" xr:uid="{00000000-0005-0000-0000-0000067A0000}"/>
    <cellStyle name="Notiz 2 7 3 4 2 3 2" xfId="26196" xr:uid="{00000000-0005-0000-0000-0000077A0000}"/>
    <cellStyle name="Notiz 2 7 3 4 2 3 2 2" xfId="40511" xr:uid="{00000000-0005-0000-0000-0000087A0000}"/>
    <cellStyle name="Notiz 2 7 3 4 2 3 3" xfId="33374" xr:uid="{00000000-0005-0000-0000-0000097A0000}"/>
    <cellStyle name="Notiz 2 7 3 4 2 4" xfId="20392" xr:uid="{00000000-0005-0000-0000-00000A7A0000}"/>
    <cellStyle name="Notiz 2 7 3 4 2 4 2" xfId="27529" xr:uid="{00000000-0005-0000-0000-00000B7A0000}"/>
    <cellStyle name="Notiz 2 7 3 4 2 4 2 2" xfId="41844" xr:uid="{00000000-0005-0000-0000-00000C7A0000}"/>
    <cellStyle name="Notiz 2 7 3 4 2 4 3" xfId="34707" xr:uid="{00000000-0005-0000-0000-00000D7A0000}"/>
    <cellStyle name="Notiz 2 7 3 4 2 5" xfId="21607" xr:uid="{00000000-0005-0000-0000-00000E7A0000}"/>
    <cellStyle name="Notiz 2 7 3 4 2 5 2" xfId="35922" xr:uid="{00000000-0005-0000-0000-00000F7A0000}"/>
    <cellStyle name="Notiz 2 7 3 4 2 6" xfId="28744" xr:uid="{00000000-0005-0000-0000-0000107A0000}"/>
    <cellStyle name="Notiz 2 7 3 4 3" xfId="15956" xr:uid="{00000000-0005-0000-0000-0000117A0000}"/>
    <cellStyle name="Notiz 2 7 3 4 3 2" xfId="23115" xr:uid="{00000000-0005-0000-0000-0000127A0000}"/>
    <cellStyle name="Notiz 2 7 3 4 3 2 2" xfId="37430" xr:uid="{00000000-0005-0000-0000-0000137A0000}"/>
    <cellStyle name="Notiz 2 7 3 4 3 3" xfId="30271" xr:uid="{00000000-0005-0000-0000-0000147A0000}"/>
    <cellStyle name="Notiz 2 7 3 4 4" xfId="18310" xr:uid="{00000000-0005-0000-0000-0000157A0000}"/>
    <cellStyle name="Notiz 2 7 3 4 4 2" xfId="25447" xr:uid="{00000000-0005-0000-0000-0000167A0000}"/>
    <cellStyle name="Notiz 2 7 3 4 4 2 2" xfId="39762" xr:uid="{00000000-0005-0000-0000-0000177A0000}"/>
    <cellStyle name="Notiz 2 7 3 4 4 3" xfId="32625" xr:uid="{00000000-0005-0000-0000-0000187A0000}"/>
    <cellStyle name="Notiz 2 7 4" xfId="1690" xr:uid="{00000000-0005-0000-0000-0000197A0000}"/>
    <cellStyle name="Notiz 2 7 4 2" xfId="3715" xr:uid="{00000000-0005-0000-0000-00001A7A0000}"/>
    <cellStyle name="Notiz 2 7 4 2 2" xfId="13966" xr:uid="{00000000-0005-0000-0000-00001B7A0000}"/>
    <cellStyle name="Notiz 2 7 4 2 2 2" xfId="14000" xr:uid="{00000000-0005-0000-0000-00001C7A0000}"/>
    <cellStyle name="Notiz 2 7 4 2 2 2 2" xfId="16369" xr:uid="{00000000-0005-0000-0000-00001D7A0000}"/>
    <cellStyle name="Notiz 2 7 4 2 2 2 2 2" xfId="23528" xr:uid="{00000000-0005-0000-0000-00001E7A0000}"/>
    <cellStyle name="Notiz 2 7 4 2 2 2 2 2 2" xfId="37843" xr:uid="{00000000-0005-0000-0000-00001F7A0000}"/>
    <cellStyle name="Notiz 2 7 4 2 2 2 2 3" xfId="30684" xr:uid="{00000000-0005-0000-0000-0000207A0000}"/>
    <cellStyle name="Notiz 2 7 4 2 2 2 3" xfId="18723" xr:uid="{00000000-0005-0000-0000-0000217A0000}"/>
    <cellStyle name="Notiz 2 7 4 2 2 2 3 2" xfId="25860" xr:uid="{00000000-0005-0000-0000-0000227A0000}"/>
    <cellStyle name="Notiz 2 7 4 2 2 2 3 2 2" xfId="40175" xr:uid="{00000000-0005-0000-0000-0000237A0000}"/>
    <cellStyle name="Notiz 2 7 4 2 2 2 3 3" xfId="33038" xr:uid="{00000000-0005-0000-0000-0000247A0000}"/>
    <cellStyle name="Notiz 2 7 4 2 2 2 4" xfId="20092" xr:uid="{00000000-0005-0000-0000-0000257A0000}"/>
    <cellStyle name="Notiz 2 7 4 2 2 2 4 2" xfId="27229" xr:uid="{00000000-0005-0000-0000-0000267A0000}"/>
    <cellStyle name="Notiz 2 7 4 2 2 2 4 2 2" xfId="41544" xr:uid="{00000000-0005-0000-0000-0000277A0000}"/>
    <cellStyle name="Notiz 2 7 4 2 2 2 4 3" xfId="34407" xr:uid="{00000000-0005-0000-0000-0000287A0000}"/>
    <cellStyle name="Notiz 2 7 4 2 2 2 5" xfId="21307" xr:uid="{00000000-0005-0000-0000-0000297A0000}"/>
    <cellStyle name="Notiz 2 7 4 2 2 2 5 2" xfId="35622" xr:uid="{00000000-0005-0000-0000-00002A7A0000}"/>
    <cellStyle name="Notiz 2 7 4 2 2 2 6" xfId="28444" xr:uid="{00000000-0005-0000-0000-00002B7A0000}"/>
    <cellStyle name="Notiz 2 7 4 2 2 3" xfId="16335" xr:uid="{00000000-0005-0000-0000-00002C7A0000}"/>
    <cellStyle name="Notiz 2 7 4 2 2 3 2" xfId="23494" xr:uid="{00000000-0005-0000-0000-00002D7A0000}"/>
    <cellStyle name="Notiz 2 7 4 2 2 3 2 2" xfId="37809" xr:uid="{00000000-0005-0000-0000-00002E7A0000}"/>
    <cellStyle name="Notiz 2 7 4 2 2 3 3" xfId="30650" xr:uid="{00000000-0005-0000-0000-00002F7A0000}"/>
    <cellStyle name="Notiz 2 7 4 2 2 4" xfId="18689" xr:uid="{00000000-0005-0000-0000-0000307A0000}"/>
    <cellStyle name="Notiz 2 7 4 2 2 4 2" xfId="25826" xr:uid="{00000000-0005-0000-0000-0000317A0000}"/>
    <cellStyle name="Notiz 2 7 4 2 2 4 2 2" xfId="40141" xr:uid="{00000000-0005-0000-0000-0000327A0000}"/>
    <cellStyle name="Notiz 2 7 4 2 2 4 3" xfId="33004" xr:uid="{00000000-0005-0000-0000-0000337A0000}"/>
    <cellStyle name="Notiz 2 7 4 3" xfId="11661" xr:uid="{00000000-0005-0000-0000-0000347A0000}"/>
    <cellStyle name="Notiz 2 7 4 3 2" xfId="13835" xr:uid="{00000000-0005-0000-0000-0000357A0000}"/>
    <cellStyle name="Notiz 2 7 4 3 2 2" xfId="13737" xr:uid="{00000000-0005-0000-0000-0000367A0000}"/>
    <cellStyle name="Notiz 2 7 4 3 2 2 2" xfId="16106" xr:uid="{00000000-0005-0000-0000-0000377A0000}"/>
    <cellStyle name="Notiz 2 7 4 3 2 2 2 2" xfId="23265" xr:uid="{00000000-0005-0000-0000-0000387A0000}"/>
    <cellStyle name="Notiz 2 7 4 3 2 2 2 2 2" xfId="37580" xr:uid="{00000000-0005-0000-0000-0000397A0000}"/>
    <cellStyle name="Notiz 2 7 4 3 2 2 2 3" xfId="30421" xr:uid="{00000000-0005-0000-0000-00003A7A0000}"/>
    <cellStyle name="Notiz 2 7 4 3 2 2 3" xfId="18460" xr:uid="{00000000-0005-0000-0000-00003B7A0000}"/>
    <cellStyle name="Notiz 2 7 4 3 2 2 3 2" xfId="25597" xr:uid="{00000000-0005-0000-0000-00003C7A0000}"/>
    <cellStyle name="Notiz 2 7 4 3 2 2 3 2 2" xfId="39912" xr:uid="{00000000-0005-0000-0000-00003D7A0000}"/>
    <cellStyle name="Notiz 2 7 4 3 2 2 3 3" xfId="32775" xr:uid="{00000000-0005-0000-0000-00003E7A0000}"/>
    <cellStyle name="Notiz 2 7 4 3 2 2 4" xfId="19986" xr:uid="{00000000-0005-0000-0000-00003F7A0000}"/>
    <cellStyle name="Notiz 2 7 4 3 2 2 4 2" xfId="27123" xr:uid="{00000000-0005-0000-0000-0000407A0000}"/>
    <cellStyle name="Notiz 2 7 4 3 2 2 4 2 2" xfId="41438" xr:uid="{00000000-0005-0000-0000-0000417A0000}"/>
    <cellStyle name="Notiz 2 7 4 3 2 2 4 3" xfId="34301" xr:uid="{00000000-0005-0000-0000-0000427A0000}"/>
    <cellStyle name="Notiz 2 7 4 3 2 2 5" xfId="21201" xr:uid="{00000000-0005-0000-0000-0000437A0000}"/>
    <cellStyle name="Notiz 2 7 4 3 2 2 5 2" xfId="35516" xr:uid="{00000000-0005-0000-0000-0000447A0000}"/>
    <cellStyle name="Notiz 2 7 4 3 2 2 6" xfId="28338" xr:uid="{00000000-0005-0000-0000-0000457A0000}"/>
    <cellStyle name="Notiz 2 7 4 3 2 3" xfId="16204" xr:uid="{00000000-0005-0000-0000-0000467A0000}"/>
    <cellStyle name="Notiz 2 7 4 3 2 3 2" xfId="23363" xr:uid="{00000000-0005-0000-0000-0000477A0000}"/>
    <cellStyle name="Notiz 2 7 4 3 2 3 2 2" xfId="37678" xr:uid="{00000000-0005-0000-0000-0000487A0000}"/>
    <cellStyle name="Notiz 2 7 4 3 2 3 3" xfId="30519" xr:uid="{00000000-0005-0000-0000-0000497A0000}"/>
    <cellStyle name="Notiz 2 7 4 3 2 4" xfId="18558" xr:uid="{00000000-0005-0000-0000-00004A7A0000}"/>
    <cellStyle name="Notiz 2 7 4 3 2 4 2" xfId="25695" xr:uid="{00000000-0005-0000-0000-00004B7A0000}"/>
    <cellStyle name="Notiz 2 7 4 3 2 4 2 2" xfId="40010" xr:uid="{00000000-0005-0000-0000-00004C7A0000}"/>
    <cellStyle name="Notiz 2 7 4 3 2 4 3" xfId="32873" xr:uid="{00000000-0005-0000-0000-00004D7A0000}"/>
    <cellStyle name="Notiz 2 7 4 4" xfId="13588" xr:uid="{00000000-0005-0000-0000-00004E7A0000}"/>
    <cellStyle name="Notiz 2 7 4 4 2" xfId="14113" xr:uid="{00000000-0005-0000-0000-00004F7A0000}"/>
    <cellStyle name="Notiz 2 7 4 4 2 2" xfId="16482" xr:uid="{00000000-0005-0000-0000-0000507A0000}"/>
    <cellStyle name="Notiz 2 7 4 4 2 2 2" xfId="23641" xr:uid="{00000000-0005-0000-0000-0000517A0000}"/>
    <cellStyle name="Notiz 2 7 4 4 2 2 2 2" xfId="37956" xr:uid="{00000000-0005-0000-0000-0000527A0000}"/>
    <cellStyle name="Notiz 2 7 4 4 2 2 3" xfId="30797" xr:uid="{00000000-0005-0000-0000-0000537A0000}"/>
    <cellStyle name="Notiz 2 7 4 4 2 3" xfId="18836" xr:uid="{00000000-0005-0000-0000-0000547A0000}"/>
    <cellStyle name="Notiz 2 7 4 4 2 3 2" xfId="25973" xr:uid="{00000000-0005-0000-0000-0000557A0000}"/>
    <cellStyle name="Notiz 2 7 4 4 2 3 2 2" xfId="40288" xr:uid="{00000000-0005-0000-0000-0000567A0000}"/>
    <cellStyle name="Notiz 2 7 4 4 2 3 3" xfId="33151" xr:uid="{00000000-0005-0000-0000-0000577A0000}"/>
    <cellStyle name="Notiz 2 7 4 4 2 4" xfId="20173" xr:uid="{00000000-0005-0000-0000-0000587A0000}"/>
    <cellStyle name="Notiz 2 7 4 4 2 4 2" xfId="27310" xr:uid="{00000000-0005-0000-0000-0000597A0000}"/>
    <cellStyle name="Notiz 2 7 4 4 2 4 2 2" xfId="41625" xr:uid="{00000000-0005-0000-0000-00005A7A0000}"/>
    <cellStyle name="Notiz 2 7 4 4 2 4 3" xfId="34488" xr:uid="{00000000-0005-0000-0000-00005B7A0000}"/>
    <cellStyle name="Notiz 2 7 4 4 2 5" xfId="21388" xr:uid="{00000000-0005-0000-0000-00005C7A0000}"/>
    <cellStyle name="Notiz 2 7 4 4 2 5 2" xfId="35703" xr:uid="{00000000-0005-0000-0000-00005D7A0000}"/>
    <cellStyle name="Notiz 2 7 4 4 2 6" xfId="28525" xr:uid="{00000000-0005-0000-0000-00005E7A0000}"/>
    <cellStyle name="Notiz 2 7 4 4 3" xfId="15957" xr:uid="{00000000-0005-0000-0000-00005F7A0000}"/>
    <cellStyle name="Notiz 2 7 4 4 3 2" xfId="23116" xr:uid="{00000000-0005-0000-0000-0000607A0000}"/>
    <cellStyle name="Notiz 2 7 4 4 3 2 2" xfId="37431" xr:uid="{00000000-0005-0000-0000-0000617A0000}"/>
    <cellStyle name="Notiz 2 7 4 4 3 3" xfId="30272" xr:uid="{00000000-0005-0000-0000-0000627A0000}"/>
    <cellStyle name="Notiz 2 7 4 4 4" xfId="18311" xr:uid="{00000000-0005-0000-0000-0000637A0000}"/>
    <cellStyle name="Notiz 2 7 4 4 4 2" xfId="25448" xr:uid="{00000000-0005-0000-0000-0000647A0000}"/>
    <cellStyle name="Notiz 2 7 4 4 4 2 2" xfId="39763" xr:uid="{00000000-0005-0000-0000-0000657A0000}"/>
    <cellStyle name="Notiz 2 7 4 4 4 3" xfId="32626" xr:uid="{00000000-0005-0000-0000-0000667A0000}"/>
    <cellStyle name="Notiz 2 7 5" xfId="1691" xr:uid="{00000000-0005-0000-0000-0000677A0000}"/>
    <cellStyle name="Notiz 2 7 5 2" xfId="3716" xr:uid="{00000000-0005-0000-0000-0000687A0000}"/>
    <cellStyle name="Notiz 2 7 5 2 2" xfId="13967" xr:uid="{00000000-0005-0000-0000-0000697A0000}"/>
    <cellStyle name="Notiz 2 7 5 2 2 2" xfId="13727" xr:uid="{00000000-0005-0000-0000-00006A7A0000}"/>
    <cellStyle name="Notiz 2 7 5 2 2 2 2" xfId="16096" xr:uid="{00000000-0005-0000-0000-00006B7A0000}"/>
    <cellStyle name="Notiz 2 7 5 2 2 2 2 2" xfId="23255" xr:uid="{00000000-0005-0000-0000-00006C7A0000}"/>
    <cellStyle name="Notiz 2 7 5 2 2 2 2 2 2" xfId="37570" xr:uid="{00000000-0005-0000-0000-00006D7A0000}"/>
    <cellStyle name="Notiz 2 7 5 2 2 2 2 3" xfId="30411" xr:uid="{00000000-0005-0000-0000-00006E7A0000}"/>
    <cellStyle name="Notiz 2 7 5 2 2 2 3" xfId="18450" xr:uid="{00000000-0005-0000-0000-00006F7A0000}"/>
    <cellStyle name="Notiz 2 7 5 2 2 2 3 2" xfId="25587" xr:uid="{00000000-0005-0000-0000-0000707A0000}"/>
    <cellStyle name="Notiz 2 7 5 2 2 2 3 2 2" xfId="39902" xr:uid="{00000000-0005-0000-0000-0000717A0000}"/>
    <cellStyle name="Notiz 2 7 5 2 2 2 3 3" xfId="32765" xr:uid="{00000000-0005-0000-0000-0000727A0000}"/>
    <cellStyle name="Notiz 2 7 5 2 2 2 4" xfId="19976" xr:uid="{00000000-0005-0000-0000-0000737A0000}"/>
    <cellStyle name="Notiz 2 7 5 2 2 2 4 2" xfId="27113" xr:uid="{00000000-0005-0000-0000-0000747A0000}"/>
    <cellStyle name="Notiz 2 7 5 2 2 2 4 2 2" xfId="41428" xr:uid="{00000000-0005-0000-0000-0000757A0000}"/>
    <cellStyle name="Notiz 2 7 5 2 2 2 4 3" xfId="34291" xr:uid="{00000000-0005-0000-0000-0000767A0000}"/>
    <cellStyle name="Notiz 2 7 5 2 2 2 5" xfId="21191" xr:uid="{00000000-0005-0000-0000-0000777A0000}"/>
    <cellStyle name="Notiz 2 7 5 2 2 2 5 2" xfId="35506" xr:uid="{00000000-0005-0000-0000-0000787A0000}"/>
    <cellStyle name="Notiz 2 7 5 2 2 2 6" xfId="28328" xr:uid="{00000000-0005-0000-0000-0000797A0000}"/>
    <cellStyle name="Notiz 2 7 5 2 2 3" xfId="16336" xr:uid="{00000000-0005-0000-0000-00007A7A0000}"/>
    <cellStyle name="Notiz 2 7 5 2 2 3 2" xfId="23495" xr:uid="{00000000-0005-0000-0000-00007B7A0000}"/>
    <cellStyle name="Notiz 2 7 5 2 2 3 2 2" xfId="37810" xr:uid="{00000000-0005-0000-0000-00007C7A0000}"/>
    <cellStyle name="Notiz 2 7 5 2 2 3 3" xfId="30651" xr:uid="{00000000-0005-0000-0000-00007D7A0000}"/>
    <cellStyle name="Notiz 2 7 5 2 2 4" xfId="18690" xr:uid="{00000000-0005-0000-0000-00007E7A0000}"/>
    <cellStyle name="Notiz 2 7 5 2 2 4 2" xfId="25827" xr:uid="{00000000-0005-0000-0000-00007F7A0000}"/>
    <cellStyle name="Notiz 2 7 5 2 2 4 2 2" xfId="40142" xr:uid="{00000000-0005-0000-0000-0000807A0000}"/>
    <cellStyle name="Notiz 2 7 5 2 2 4 3" xfId="33005" xr:uid="{00000000-0005-0000-0000-0000817A0000}"/>
    <cellStyle name="Notiz 2 7 5 3" xfId="11662" xr:uid="{00000000-0005-0000-0000-0000827A0000}"/>
    <cellStyle name="Notiz 2 7 5 3 2" xfId="13836" xr:uid="{00000000-0005-0000-0000-0000837A0000}"/>
    <cellStyle name="Notiz 2 7 5 3 2 2" xfId="14054" xr:uid="{00000000-0005-0000-0000-0000847A0000}"/>
    <cellStyle name="Notiz 2 7 5 3 2 2 2" xfId="16423" xr:uid="{00000000-0005-0000-0000-0000857A0000}"/>
    <cellStyle name="Notiz 2 7 5 3 2 2 2 2" xfId="23582" xr:uid="{00000000-0005-0000-0000-0000867A0000}"/>
    <cellStyle name="Notiz 2 7 5 3 2 2 2 2 2" xfId="37897" xr:uid="{00000000-0005-0000-0000-0000877A0000}"/>
    <cellStyle name="Notiz 2 7 5 3 2 2 2 3" xfId="30738" xr:uid="{00000000-0005-0000-0000-0000887A0000}"/>
    <cellStyle name="Notiz 2 7 5 3 2 2 3" xfId="18777" xr:uid="{00000000-0005-0000-0000-0000897A0000}"/>
    <cellStyle name="Notiz 2 7 5 3 2 2 3 2" xfId="25914" xr:uid="{00000000-0005-0000-0000-00008A7A0000}"/>
    <cellStyle name="Notiz 2 7 5 3 2 2 3 2 2" xfId="40229" xr:uid="{00000000-0005-0000-0000-00008B7A0000}"/>
    <cellStyle name="Notiz 2 7 5 3 2 2 3 3" xfId="33092" xr:uid="{00000000-0005-0000-0000-00008C7A0000}"/>
    <cellStyle name="Notiz 2 7 5 3 2 2 4" xfId="20137" xr:uid="{00000000-0005-0000-0000-00008D7A0000}"/>
    <cellStyle name="Notiz 2 7 5 3 2 2 4 2" xfId="27274" xr:uid="{00000000-0005-0000-0000-00008E7A0000}"/>
    <cellStyle name="Notiz 2 7 5 3 2 2 4 2 2" xfId="41589" xr:uid="{00000000-0005-0000-0000-00008F7A0000}"/>
    <cellStyle name="Notiz 2 7 5 3 2 2 4 3" xfId="34452" xr:uid="{00000000-0005-0000-0000-0000907A0000}"/>
    <cellStyle name="Notiz 2 7 5 3 2 2 5" xfId="21352" xr:uid="{00000000-0005-0000-0000-0000917A0000}"/>
    <cellStyle name="Notiz 2 7 5 3 2 2 5 2" xfId="35667" xr:uid="{00000000-0005-0000-0000-0000927A0000}"/>
    <cellStyle name="Notiz 2 7 5 3 2 2 6" xfId="28489" xr:uid="{00000000-0005-0000-0000-0000937A0000}"/>
    <cellStyle name="Notiz 2 7 5 3 2 3" xfId="16205" xr:uid="{00000000-0005-0000-0000-0000947A0000}"/>
    <cellStyle name="Notiz 2 7 5 3 2 3 2" xfId="23364" xr:uid="{00000000-0005-0000-0000-0000957A0000}"/>
    <cellStyle name="Notiz 2 7 5 3 2 3 2 2" xfId="37679" xr:uid="{00000000-0005-0000-0000-0000967A0000}"/>
    <cellStyle name="Notiz 2 7 5 3 2 3 3" xfId="30520" xr:uid="{00000000-0005-0000-0000-0000977A0000}"/>
    <cellStyle name="Notiz 2 7 5 3 2 4" xfId="18559" xr:uid="{00000000-0005-0000-0000-0000987A0000}"/>
    <cellStyle name="Notiz 2 7 5 3 2 4 2" xfId="25696" xr:uid="{00000000-0005-0000-0000-0000997A0000}"/>
    <cellStyle name="Notiz 2 7 5 3 2 4 2 2" xfId="40011" xr:uid="{00000000-0005-0000-0000-00009A7A0000}"/>
    <cellStyle name="Notiz 2 7 5 3 2 4 3" xfId="32874" xr:uid="{00000000-0005-0000-0000-00009B7A0000}"/>
    <cellStyle name="Notiz 2 7 5 4" xfId="13589" xr:uid="{00000000-0005-0000-0000-00009C7A0000}"/>
    <cellStyle name="Notiz 2 7 5 4 2" xfId="13736" xr:uid="{00000000-0005-0000-0000-00009D7A0000}"/>
    <cellStyle name="Notiz 2 7 5 4 2 2" xfId="16105" xr:uid="{00000000-0005-0000-0000-00009E7A0000}"/>
    <cellStyle name="Notiz 2 7 5 4 2 2 2" xfId="23264" xr:uid="{00000000-0005-0000-0000-00009F7A0000}"/>
    <cellStyle name="Notiz 2 7 5 4 2 2 2 2" xfId="37579" xr:uid="{00000000-0005-0000-0000-0000A07A0000}"/>
    <cellStyle name="Notiz 2 7 5 4 2 2 3" xfId="30420" xr:uid="{00000000-0005-0000-0000-0000A17A0000}"/>
    <cellStyle name="Notiz 2 7 5 4 2 3" xfId="18459" xr:uid="{00000000-0005-0000-0000-0000A27A0000}"/>
    <cellStyle name="Notiz 2 7 5 4 2 3 2" xfId="25596" xr:uid="{00000000-0005-0000-0000-0000A37A0000}"/>
    <cellStyle name="Notiz 2 7 5 4 2 3 2 2" xfId="39911" xr:uid="{00000000-0005-0000-0000-0000A47A0000}"/>
    <cellStyle name="Notiz 2 7 5 4 2 3 3" xfId="32774" xr:uid="{00000000-0005-0000-0000-0000A57A0000}"/>
    <cellStyle name="Notiz 2 7 5 4 2 4" xfId="19985" xr:uid="{00000000-0005-0000-0000-0000A67A0000}"/>
    <cellStyle name="Notiz 2 7 5 4 2 4 2" xfId="27122" xr:uid="{00000000-0005-0000-0000-0000A77A0000}"/>
    <cellStyle name="Notiz 2 7 5 4 2 4 2 2" xfId="41437" xr:uid="{00000000-0005-0000-0000-0000A87A0000}"/>
    <cellStyle name="Notiz 2 7 5 4 2 4 3" xfId="34300" xr:uid="{00000000-0005-0000-0000-0000A97A0000}"/>
    <cellStyle name="Notiz 2 7 5 4 2 5" xfId="21200" xr:uid="{00000000-0005-0000-0000-0000AA7A0000}"/>
    <cellStyle name="Notiz 2 7 5 4 2 5 2" xfId="35515" xr:uid="{00000000-0005-0000-0000-0000AB7A0000}"/>
    <cellStyle name="Notiz 2 7 5 4 2 6" xfId="28337" xr:uid="{00000000-0005-0000-0000-0000AC7A0000}"/>
    <cellStyle name="Notiz 2 7 5 4 3" xfId="15958" xr:uid="{00000000-0005-0000-0000-0000AD7A0000}"/>
    <cellStyle name="Notiz 2 7 5 4 3 2" xfId="23117" xr:uid="{00000000-0005-0000-0000-0000AE7A0000}"/>
    <cellStyle name="Notiz 2 7 5 4 3 2 2" xfId="37432" xr:uid="{00000000-0005-0000-0000-0000AF7A0000}"/>
    <cellStyle name="Notiz 2 7 5 4 3 3" xfId="30273" xr:uid="{00000000-0005-0000-0000-0000B07A0000}"/>
    <cellStyle name="Notiz 2 7 5 4 4" xfId="18312" xr:uid="{00000000-0005-0000-0000-0000B17A0000}"/>
    <cellStyle name="Notiz 2 7 5 4 4 2" xfId="25449" xr:uid="{00000000-0005-0000-0000-0000B27A0000}"/>
    <cellStyle name="Notiz 2 7 5 4 4 2 2" xfId="39764" xr:uid="{00000000-0005-0000-0000-0000B37A0000}"/>
    <cellStyle name="Notiz 2 7 5 4 4 3" xfId="32627" xr:uid="{00000000-0005-0000-0000-0000B47A0000}"/>
    <cellStyle name="Notiz 2 7 6" xfId="1692" xr:uid="{00000000-0005-0000-0000-0000B57A0000}"/>
    <cellStyle name="Notiz 2 7 6 2" xfId="3717" xr:uid="{00000000-0005-0000-0000-0000B67A0000}"/>
    <cellStyle name="Notiz 2 7 6 2 2" xfId="13968" xr:uid="{00000000-0005-0000-0000-0000B77A0000}"/>
    <cellStyle name="Notiz 2 7 6 2 2 2" xfId="13728" xr:uid="{00000000-0005-0000-0000-0000B87A0000}"/>
    <cellStyle name="Notiz 2 7 6 2 2 2 2" xfId="16097" xr:uid="{00000000-0005-0000-0000-0000B97A0000}"/>
    <cellStyle name="Notiz 2 7 6 2 2 2 2 2" xfId="23256" xr:uid="{00000000-0005-0000-0000-0000BA7A0000}"/>
    <cellStyle name="Notiz 2 7 6 2 2 2 2 2 2" xfId="37571" xr:uid="{00000000-0005-0000-0000-0000BB7A0000}"/>
    <cellStyle name="Notiz 2 7 6 2 2 2 2 3" xfId="30412" xr:uid="{00000000-0005-0000-0000-0000BC7A0000}"/>
    <cellStyle name="Notiz 2 7 6 2 2 2 3" xfId="18451" xr:uid="{00000000-0005-0000-0000-0000BD7A0000}"/>
    <cellStyle name="Notiz 2 7 6 2 2 2 3 2" xfId="25588" xr:uid="{00000000-0005-0000-0000-0000BE7A0000}"/>
    <cellStyle name="Notiz 2 7 6 2 2 2 3 2 2" xfId="39903" xr:uid="{00000000-0005-0000-0000-0000BF7A0000}"/>
    <cellStyle name="Notiz 2 7 6 2 2 2 3 3" xfId="32766" xr:uid="{00000000-0005-0000-0000-0000C07A0000}"/>
    <cellStyle name="Notiz 2 7 6 2 2 2 4" xfId="19977" xr:uid="{00000000-0005-0000-0000-0000C17A0000}"/>
    <cellStyle name="Notiz 2 7 6 2 2 2 4 2" xfId="27114" xr:uid="{00000000-0005-0000-0000-0000C27A0000}"/>
    <cellStyle name="Notiz 2 7 6 2 2 2 4 2 2" xfId="41429" xr:uid="{00000000-0005-0000-0000-0000C37A0000}"/>
    <cellStyle name="Notiz 2 7 6 2 2 2 4 3" xfId="34292" xr:uid="{00000000-0005-0000-0000-0000C47A0000}"/>
    <cellStyle name="Notiz 2 7 6 2 2 2 5" xfId="21192" xr:uid="{00000000-0005-0000-0000-0000C57A0000}"/>
    <cellStyle name="Notiz 2 7 6 2 2 2 5 2" xfId="35507" xr:uid="{00000000-0005-0000-0000-0000C67A0000}"/>
    <cellStyle name="Notiz 2 7 6 2 2 2 6" xfId="28329" xr:uid="{00000000-0005-0000-0000-0000C77A0000}"/>
    <cellStyle name="Notiz 2 7 6 2 2 3" xfId="16337" xr:uid="{00000000-0005-0000-0000-0000C87A0000}"/>
    <cellStyle name="Notiz 2 7 6 2 2 3 2" xfId="23496" xr:uid="{00000000-0005-0000-0000-0000C97A0000}"/>
    <cellStyle name="Notiz 2 7 6 2 2 3 2 2" xfId="37811" xr:uid="{00000000-0005-0000-0000-0000CA7A0000}"/>
    <cellStyle name="Notiz 2 7 6 2 2 3 3" xfId="30652" xr:uid="{00000000-0005-0000-0000-0000CB7A0000}"/>
    <cellStyle name="Notiz 2 7 6 2 2 4" xfId="18691" xr:uid="{00000000-0005-0000-0000-0000CC7A0000}"/>
    <cellStyle name="Notiz 2 7 6 2 2 4 2" xfId="25828" xr:uid="{00000000-0005-0000-0000-0000CD7A0000}"/>
    <cellStyle name="Notiz 2 7 6 2 2 4 2 2" xfId="40143" xr:uid="{00000000-0005-0000-0000-0000CE7A0000}"/>
    <cellStyle name="Notiz 2 7 6 2 2 4 3" xfId="33006" xr:uid="{00000000-0005-0000-0000-0000CF7A0000}"/>
    <cellStyle name="Notiz 2 7 6 3" xfId="11663" xr:uid="{00000000-0005-0000-0000-0000D07A0000}"/>
    <cellStyle name="Notiz 2 7 6 3 2" xfId="13837" xr:uid="{00000000-0005-0000-0000-0000D17A0000}"/>
    <cellStyle name="Notiz 2 7 6 3 2 2" xfId="14356" xr:uid="{00000000-0005-0000-0000-0000D27A0000}"/>
    <cellStyle name="Notiz 2 7 6 3 2 2 2" xfId="16725" xr:uid="{00000000-0005-0000-0000-0000D37A0000}"/>
    <cellStyle name="Notiz 2 7 6 3 2 2 2 2" xfId="23884" xr:uid="{00000000-0005-0000-0000-0000D47A0000}"/>
    <cellStyle name="Notiz 2 7 6 3 2 2 2 2 2" xfId="38199" xr:uid="{00000000-0005-0000-0000-0000D57A0000}"/>
    <cellStyle name="Notiz 2 7 6 3 2 2 2 3" xfId="31040" xr:uid="{00000000-0005-0000-0000-0000D67A0000}"/>
    <cellStyle name="Notiz 2 7 6 3 2 2 3" xfId="19079" xr:uid="{00000000-0005-0000-0000-0000D77A0000}"/>
    <cellStyle name="Notiz 2 7 6 3 2 2 3 2" xfId="26216" xr:uid="{00000000-0005-0000-0000-0000D87A0000}"/>
    <cellStyle name="Notiz 2 7 6 3 2 2 3 2 2" xfId="40531" xr:uid="{00000000-0005-0000-0000-0000D97A0000}"/>
    <cellStyle name="Notiz 2 7 6 3 2 2 3 3" xfId="33394" xr:uid="{00000000-0005-0000-0000-0000DA7A0000}"/>
    <cellStyle name="Notiz 2 7 6 3 2 2 4" xfId="20412" xr:uid="{00000000-0005-0000-0000-0000DB7A0000}"/>
    <cellStyle name="Notiz 2 7 6 3 2 2 4 2" xfId="27549" xr:uid="{00000000-0005-0000-0000-0000DC7A0000}"/>
    <cellStyle name="Notiz 2 7 6 3 2 2 4 2 2" xfId="41864" xr:uid="{00000000-0005-0000-0000-0000DD7A0000}"/>
    <cellStyle name="Notiz 2 7 6 3 2 2 4 3" xfId="34727" xr:uid="{00000000-0005-0000-0000-0000DE7A0000}"/>
    <cellStyle name="Notiz 2 7 6 3 2 2 5" xfId="21627" xr:uid="{00000000-0005-0000-0000-0000DF7A0000}"/>
    <cellStyle name="Notiz 2 7 6 3 2 2 5 2" xfId="35942" xr:uid="{00000000-0005-0000-0000-0000E07A0000}"/>
    <cellStyle name="Notiz 2 7 6 3 2 2 6" xfId="28764" xr:uid="{00000000-0005-0000-0000-0000E17A0000}"/>
    <cellStyle name="Notiz 2 7 6 3 2 3" xfId="16206" xr:uid="{00000000-0005-0000-0000-0000E27A0000}"/>
    <cellStyle name="Notiz 2 7 6 3 2 3 2" xfId="23365" xr:uid="{00000000-0005-0000-0000-0000E37A0000}"/>
    <cellStyle name="Notiz 2 7 6 3 2 3 2 2" xfId="37680" xr:uid="{00000000-0005-0000-0000-0000E47A0000}"/>
    <cellStyle name="Notiz 2 7 6 3 2 3 3" xfId="30521" xr:uid="{00000000-0005-0000-0000-0000E57A0000}"/>
    <cellStyle name="Notiz 2 7 6 3 2 4" xfId="18560" xr:uid="{00000000-0005-0000-0000-0000E67A0000}"/>
    <cellStyle name="Notiz 2 7 6 3 2 4 2" xfId="25697" xr:uid="{00000000-0005-0000-0000-0000E77A0000}"/>
    <cellStyle name="Notiz 2 7 6 3 2 4 2 2" xfId="40012" xr:uid="{00000000-0005-0000-0000-0000E87A0000}"/>
    <cellStyle name="Notiz 2 7 6 3 2 4 3" xfId="32875" xr:uid="{00000000-0005-0000-0000-0000E97A0000}"/>
    <cellStyle name="Notiz 2 7 6 4" xfId="13590" xr:uid="{00000000-0005-0000-0000-0000EA7A0000}"/>
    <cellStyle name="Notiz 2 7 6 4 2" xfId="13366" xr:uid="{00000000-0005-0000-0000-0000EB7A0000}"/>
    <cellStyle name="Notiz 2 7 6 4 2 2" xfId="15735" xr:uid="{00000000-0005-0000-0000-0000EC7A0000}"/>
    <cellStyle name="Notiz 2 7 6 4 2 2 2" xfId="22894" xr:uid="{00000000-0005-0000-0000-0000ED7A0000}"/>
    <cellStyle name="Notiz 2 7 6 4 2 2 2 2" xfId="37209" xr:uid="{00000000-0005-0000-0000-0000EE7A0000}"/>
    <cellStyle name="Notiz 2 7 6 4 2 2 3" xfId="30050" xr:uid="{00000000-0005-0000-0000-0000EF7A0000}"/>
    <cellStyle name="Notiz 2 7 6 4 2 3" xfId="18089" xr:uid="{00000000-0005-0000-0000-0000F07A0000}"/>
    <cellStyle name="Notiz 2 7 6 4 2 3 2" xfId="25226" xr:uid="{00000000-0005-0000-0000-0000F17A0000}"/>
    <cellStyle name="Notiz 2 7 6 4 2 3 2 2" xfId="39541" xr:uid="{00000000-0005-0000-0000-0000F27A0000}"/>
    <cellStyle name="Notiz 2 7 6 4 2 3 3" xfId="32404" xr:uid="{00000000-0005-0000-0000-0000F37A0000}"/>
    <cellStyle name="Notiz 2 7 6 4 2 4" xfId="19793" xr:uid="{00000000-0005-0000-0000-0000F47A0000}"/>
    <cellStyle name="Notiz 2 7 6 4 2 4 2" xfId="26930" xr:uid="{00000000-0005-0000-0000-0000F57A0000}"/>
    <cellStyle name="Notiz 2 7 6 4 2 4 2 2" xfId="41245" xr:uid="{00000000-0005-0000-0000-0000F67A0000}"/>
    <cellStyle name="Notiz 2 7 6 4 2 4 3" xfId="34108" xr:uid="{00000000-0005-0000-0000-0000F77A0000}"/>
    <cellStyle name="Notiz 2 7 6 4 2 5" xfId="21008" xr:uid="{00000000-0005-0000-0000-0000F87A0000}"/>
    <cellStyle name="Notiz 2 7 6 4 2 5 2" xfId="35323" xr:uid="{00000000-0005-0000-0000-0000F97A0000}"/>
    <cellStyle name="Notiz 2 7 6 4 2 6" xfId="28145" xr:uid="{00000000-0005-0000-0000-0000FA7A0000}"/>
    <cellStyle name="Notiz 2 7 6 4 3" xfId="15959" xr:uid="{00000000-0005-0000-0000-0000FB7A0000}"/>
    <cellStyle name="Notiz 2 7 6 4 3 2" xfId="23118" xr:uid="{00000000-0005-0000-0000-0000FC7A0000}"/>
    <cellStyle name="Notiz 2 7 6 4 3 2 2" xfId="37433" xr:uid="{00000000-0005-0000-0000-0000FD7A0000}"/>
    <cellStyle name="Notiz 2 7 6 4 3 3" xfId="30274" xr:uid="{00000000-0005-0000-0000-0000FE7A0000}"/>
    <cellStyle name="Notiz 2 7 6 4 4" xfId="18313" xr:uid="{00000000-0005-0000-0000-0000FF7A0000}"/>
    <cellStyle name="Notiz 2 7 6 4 4 2" xfId="25450" xr:uid="{00000000-0005-0000-0000-0000007B0000}"/>
    <cellStyle name="Notiz 2 7 6 4 4 2 2" xfId="39765" xr:uid="{00000000-0005-0000-0000-0000017B0000}"/>
    <cellStyle name="Notiz 2 7 6 4 4 3" xfId="32628" xr:uid="{00000000-0005-0000-0000-0000027B0000}"/>
    <cellStyle name="Notiz 2 7 7" xfId="3708" xr:uid="{00000000-0005-0000-0000-0000037B0000}"/>
    <cellStyle name="Notiz 2 7 7 2" xfId="13959" xr:uid="{00000000-0005-0000-0000-0000047B0000}"/>
    <cellStyle name="Notiz 2 7 7 2 2" xfId="13686" xr:uid="{00000000-0005-0000-0000-0000057B0000}"/>
    <cellStyle name="Notiz 2 7 7 2 2 2" xfId="16055" xr:uid="{00000000-0005-0000-0000-0000067B0000}"/>
    <cellStyle name="Notiz 2 7 7 2 2 2 2" xfId="23214" xr:uid="{00000000-0005-0000-0000-0000077B0000}"/>
    <cellStyle name="Notiz 2 7 7 2 2 2 2 2" xfId="37529" xr:uid="{00000000-0005-0000-0000-0000087B0000}"/>
    <cellStyle name="Notiz 2 7 7 2 2 2 3" xfId="30370" xr:uid="{00000000-0005-0000-0000-0000097B0000}"/>
    <cellStyle name="Notiz 2 7 7 2 2 3" xfId="18409" xr:uid="{00000000-0005-0000-0000-00000A7B0000}"/>
    <cellStyle name="Notiz 2 7 7 2 2 3 2" xfId="25546" xr:uid="{00000000-0005-0000-0000-00000B7B0000}"/>
    <cellStyle name="Notiz 2 7 7 2 2 3 2 2" xfId="39861" xr:uid="{00000000-0005-0000-0000-00000C7B0000}"/>
    <cellStyle name="Notiz 2 7 7 2 2 3 3" xfId="32724" xr:uid="{00000000-0005-0000-0000-00000D7B0000}"/>
    <cellStyle name="Notiz 2 7 7 2 2 4" xfId="19935" xr:uid="{00000000-0005-0000-0000-00000E7B0000}"/>
    <cellStyle name="Notiz 2 7 7 2 2 4 2" xfId="27072" xr:uid="{00000000-0005-0000-0000-00000F7B0000}"/>
    <cellStyle name="Notiz 2 7 7 2 2 4 2 2" xfId="41387" xr:uid="{00000000-0005-0000-0000-0000107B0000}"/>
    <cellStyle name="Notiz 2 7 7 2 2 4 3" xfId="34250" xr:uid="{00000000-0005-0000-0000-0000117B0000}"/>
    <cellStyle name="Notiz 2 7 7 2 2 5" xfId="21150" xr:uid="{00000000-0005-0000-0000-0000127B0000}"/>
    <cellStyle name="Notiz 2 7 7 2 2 5 2" xfId="35465" xr:uid="{00000000-0005-0000-0000-0000137B0000}"/>
    <cellStyle name="Notiz 2 7 7 2 2 6" xfId="28287" xr:uid="{00000000-0005-0000-0000-0000147B0000}"/>
    <cellStyle name="Notiz 2 7 7 2 3" xfId="16328" xr:uid="{00000000-0005-0000-0000-0000157B0000}"/>
    <cellStyle name="Notiz 2 7 7 2 3 2" xfId="23487" xr:uid="{00000000-0005-0000-0000-0000167B0000}"/>
    <cellStyle name="Notiz 2 7 7 2 3 2 2" xfId="37802" xr:uid="{00000000-0005-0000-0000-0000177B0000}"/>
    <cellStyle name="Notiz 2 7 7 2 3 3" xfId="30643" xr:uid="{00000000-0005-0000-0000-0000187B0000}"/>
    <cellStyle name="Notiz 2 7 7 2 4" xfId="18682" xr:uid="{00000000-0005-0000-0000-0000197B0000}"/>
    <cellStyle name="Notiz 2 7 7 2 4 2" xfId="25819" xr:uid="{00000000-0005-0000-0000-00001A7B0000}"/>
    <cellStyle name="Notiz 2 7 7 2 4 2 2" xfId="40134" xr:uid="{00000000-0005-0000-0000-00001B7B0000}"/>
    <cellStyle name="Notiz 2 7 7 2 4 3" xfId="32997" xr:uid="{00000000-0005-0000-0000-00001C7B0000}"/>
    <cellStyle name="Notiz 2 7 8" xfId="11654" xr:uid="{00000000-0005-0000-0000-00001D7B0000}"/>
    <cellStyle name="Notiz 2 7 8 2" xfId="13828" xr:uid="{00000000-0005-0000-0000-00001E7B0000}"/>
    <cellStyle name="Notiz 2 7 8 2 2" xfId="13678" xr:uid="{00000000-0005-0000-0000-00001F7B0000}"/>
    <cellStyle name="Notiz 2 7 8 2 2 2" xfId="16047" xr:uid="{00000000-0005-0000-0000-0000207B0000}"/>
    <cellStyle name="Notiz 2 7 8 2 2 2 2" xfId="23206" xr:uid="{00000000-0005-0000-0000-0000217B0000}"/>
    <cellStyle name="Notiz 2 7 8 2 2 2 2 2" xfId="37521" xr:uid="{00000000-0005-0000-0000-0000227B0000}"/>
    <cellStyle name="Notiz 2 7 8 2 2 2 3" xfId="30362" xr:uid="{00000000-0005-0000-0000-0000237B0000}"/>
    <cellStyle name="Notiz 2 7 8 2 2 3" xfId="18401" xr:uid="{00000000-0005-0000-0000-0000247B0000}"/>
    <cellStyle name="Notiz 2 7 8 2 2 3 2" xfId="25538" xr:uid="{00000000-0005-0000-0000-0000257B0000}"/>
    <cellStyle name="Notiz 2 7 8 2 2 3 2 2" xfId="39853" xr:uid="{00000000-0005-0000-0000-0000267B0000}"/>
    <cellStyle name="Notiz 2 7 8 2 2 3 3" xfId="32716" xr:uid="{00000000-0005-0000-0000-0000277B0000}"/>
    <cellStyle name="Notiz 2 7 8 2 2 4" xfId="19927" xr:uid="{00000000-0005-0000-0000-0000287B0000}"/>
    <cellStyle name="Notiz 2 7 8 2 2 4 2" xfId="27064" xr:uid="{00000000-0005-0000-0000-0000297B0000}"/>
    <cellStyle name="Notiz 2 7 8 2 2 4 2 2" xfId="41379" xr:uid="{00000000-0005-0000-0000-00002A7B0000}"/>
    <cellStyle name="Notiz 2 7 8 2 2 4 3" xfId="34242" xr:uid="{00000000-0005-0000-0000-00002B7B0000}"/>
    <cellStyle name="Notiz 2 7 8 2 2 5" xfId="21142" xr:uid="{00000000-0005-0000-0000-00002C7B0000}"/>
    <cellStyle name="Notiz 2 7 8 2 2 5 2" xfId="35457" xr:uid="{00000000-0005-0000-0000-00002D7B0000}"/>
    <cellStyle name="Notiz 2 7 8 2 2 6" xfId="28279" xr:uid="{00000000-0005-0000-0000-00002E7B0000}"/>
    <cellStyle name="Notiz 2 7 8 2 3" xfId="16197" xr:uid="{00000000-0005-0000-0000-00002F7B0000}"/>
    <cellStyle name="Notiz 2 7 8 2 3 2" xfId="23356" xr:uid="{00000000-0005-0000-0000-0000307B0000}"/>
    <cellStyle name="Notiz 2 7 8 2 3 2 2" xfId="37671" xr:uid="{00000000-0005-0000-0000-0000317B0000}"/>
    <cellStyle name="Notiz 2 7 8 2 3 3" xfId="30512" xr:uid="{00000000-0005-0000-0000-0000327B0000}"/>
    <cellStyle name="Notiz 2 7 8 2 4" xfId="18551" xr:uid="{00000000-0005-0000-0000-0000337B0000}"/>
    <cellStyle name="Notiz 2 7 8 2 4 2" xfId="25688" xr:uid="{00000000-0005-0000-0000-0000347B0000}"/>
    <cellStyle name="Notiz 2 7 8 2 4 2 2" xfId="40003" xr:uid="{00000000-0005-0000-0000-0000357B0000}"/>
    <cellStyle name="Notiz 2 7 8 2 4 3" xfId="32866" xr:uid="{00000000-0005-0000-0000-0000367B0000}"/>
    <cellStyle name="Notiz 2 7 9" xfId="13581" xr:uid="{00000000-0005-0000-0000-0000377B0000}"/>
    <cellStyle name="Notiz 2 7 9 2" xfId="13354" xr:uid="{00000000-0005-0000-0000-0000387B0000}"/>
    <cellStyle name="Notiz 2 7 9 2 2" xfId="15723" xr:uid="{00000000-0005-0000-0000-0000397B0000}"/>
    <cellStyle name="Notiz 2 7 9 2 2 2" xfId="22882" xr:uid="{00000000-0005-0000-0000-00003A7B0000}"/>
    <cellStyle name="Notiz 2 7 9 2 2 2 2" xfId="37197" xr:uid="{00000000-0005-0000-0000-00003B7B0000}"/>
    <cellStyle name="Notiz 2 7 9 2 2 3" xfId="30038" xr:uid="{00000000-0005-0000-0000-00003C7B0000}"/>
    <cellStyle name="Notiz 2 7 9 2 3" xfId="18077" xr:uid="{00000000-0005-0000-0000-00003D7B0000}"/>
    <cellStyle name="Notiz 2 7 9 2 3 2" xfId="25214" xr:uid="{00000000-0005-0000-0000-00003E7B0000}"/>
    <cellStyle name="Notiz 2 7 9 2 3 2 2" xfId="39529" xr:uid="{00000000-0005-0000-0000-00003F7B0000}"/>
    <cellStyle name="Notiz 2 7 9 2 3 3" xfId="32392" xr:uid="{00000000-0005-0000-0000-0000407B0000}"/>
    <cellStyle name="Notiz 2 7 9 2 4" xfId="19781" xr:uid="{00000000-0005-0000-0000-0000417B0000}"/>
    <cellStyle name="Notiz 2 7 9 2 4 2" xfId="26918" xr:uid="{00000000-0005-0000-0000-0000427B0000}"/>
    <cellStyle name="Notiz 2 7 9 2 4 2 2" xfId="41233" xr:uid="{00000000-0005-0000-0000-0000437B0000}"/>
    <cellStyle name="Notiz 2 7 9 2 4 3" xfId="34096" xr:uid="{00000000-0005-0000-0000-0000447B0000}"/>
    <cellStyle name="Notiz 2 7 9 2 5" xfId="20996" xr:uid="{00000000-0005-0000-0000-0000457B0000}"/>
    <cellStyle name="Notiz 2 7 9 2 5 2" xfId="35311" xr:uid="{00000000-0005-0000-0000-0000467B0000}"/>
    <cellStyle name="Notiz 2 7 9 2 6" xfId="28133" xr:uid="{00000000-0005-0000-0000-0000477B0000}"/>
    <cellStyle name="Notiz 2 7 9 3" xfId="15950" xr:uid="{00000000-0005-0000-0000-0000487B0000}"/>
    <cellStyle name="Notiz 2 7 9 3 2" xfId="23109" xr:uid="{00000000-0005-0000-0000-0000497B0000}"/>
    <cellStyle name="Notiz 2 7 9 3 2 2" xfId="37424" xr:uid="{00000000-0005-0000-0000-00004A7B0000}"/>
    <cellStyle name="Notiz 2 7 9 3 3" xfId="30265" xr:uid="{00000000-0005-0000-0000-00004B7B0000}"/>
    <cellStyle name="Notiz 2 7 9 4" xfId="18304" xr:uid="{00000000-0005-0000-0000-00004C7B0000}"/>
    <cellStyle name="Notiz 2 7 9 4 2" xfId="25441" xr:uid="{00000000-0005-0000-0000-00004D7B0000}"/>
    <cellStyle name="Notiz 2 7 9 4 2 2" xfId="39756" xr:uid="{00000000-0005-0000-0000-00004E7B0000}"/>
    <cellStyle name="Notiz 2 7 9 4 3" xfId="32619" xr:uid="{00000000-0005-0000-0000-00004F7B0000}"/>
    <cellStyle name="Notiz 2 8" xfId="1693" xr:uid="{00000000-0005-0000-0000-0000507B0000}"/>
    <cellStyle name="Notiz 2 8 2" xfId="1694" xr:uid="{00000000-0005-0000-0000-0000517B0000}"/>
    <cellStyle name="Notiz 2 8 2 2" xfId="3719" xr:uid="{00000000-0005-0000-0000-0000527B0000}"/>
    <cellStyle name="Notiz 2 8 2 2 2" xfId="13970" xr:uid="{00000000-0005-0000-0000-0000537B0000}"/>
    <cellStyle name="Notiz 2 8 2 2 2 2" xfId="13777" xr:uid="{00000000-0005-0000-0000-0000547B0000}"/>
    <cellStyle name="Notiz 2 8 2 2 2 2 2" xfId="16146" xr:uid="{00000000-0005-0000-0000-0000557B0000}"/>
    <cellStyle name="Notiz 2 8 2 2 2 2 2 2" xfId="23305" xr:uid="{00000000-0005-0000-0000-0000567B0000}"/>
    <cellStyle name="Notiz 2 8 2 2 2 2 2 2 2" xfId="37620" xr:uid="{00000000-0005-0000-0000-0000577B0000}"/>
    <cellStyle name="Notiz 2 8 2 2 2 2 2 3" xfId="30461" xr:uid="{00000000-0005-0000-0000-0000587B0000}"/>
    <cellStyle name="Notiz 2 8 2 2 2 2 3" xfId="18500" xr:uid="{00000000-0005-0000-0000-0000597B0000}"/>
    <cellStyle name="Notiz 2 8 2 2 2 2 3 2" xfId="25637" xr:uid="{00000000-0005-0000-0000-00005A7B0000}"/>
    <cellStyle name="Notiz 2 8 2 2 2 2 3 2 2" xfId="39952" xr:uid="{00000000-0005-0000-0000-00005B7B0000}"/>
    <cellStyle name="Notiz 2 8 2 2 2 2 3 3" xfId="32815" xr:uid="{00000000-0005-0000-0000-00005C7B0000}"/>
    <cellStyle name="Notiz 2 8 2 2 2 2 4" xfId="20025" xr:uid="{00000000-0005-0000-0000-00005D7B0000}"/>
    <cellStyle name="Notiz 2 8 2 2 2 2 4 2" xfId="27162" xr:uid="{00000000-0005-0000-0000-00005E7B0000}"/>
    <cellStyle name="Notiz 2 8 2 2 2 2 4 2 2" xfId="41477" xr:uid="{00000000-0005-0000-0000-00005F7B0000}"/>
    <cellStyle name="Notiz 2 8 2 2 2 2 4 3" xfId="34340" xr:uid="{00000000-0005-0000-0000-0000607B0000}"/>
    <cellStyle name="Notiz 2 8 2 2 2 2 5" xfId="21240" xr:uid="{00000000-0005-0000-0000-0000617B0000}"/>
    <cellStyle name="Notiz 2 8 2 2 2 2 5 2" xfId="35555" xr:uid="{00000000-0005-0000-0000-0000627B0000}"/>
    <cellStyle name="Notiz 2 8 2 2 2 2 6" xfId="28377" xr:uid="{00000000-0005-0000-0000-0000637B0000}"/>
    <cellStyle name="Notiz 2 8 2 2 2 3" xfId="16339" xr:uid="{00000000-0005-0000-0000-0000647B0000}"/>
    <cellStyle name="Notiz 2 8 2 2 2 3 2" xfId="23498" xr:uid="{00000000-0005-0000-0000-0000657B0000}"/>
    <cellStyle name="Notiz 2 8 2 2 2 3 2 2" xfId="37813" xr:uid="{00000000-0005-0000-0000-0000667B0000}"/>
    <cellStyle name="Notiz 2 8 2 2 2 3 3" xfId="30654" xr:uid="{00000000-0005-0000-0000-0000677B0000}"/>
    <cellStyle name="Notiz 2 8 2 2 2 4" xfId="18693" xr:uid="{00000000-0005-0000-0000-0000687B0000}"/>
    <cellStyle name="Notiz 2 8 2 2 2 4 2" xfId="25830" xr:uid="{00000000-0005-0000-0000-0000697B0000}"/>
    <cellStyle name="Notiz 2 8 2 2 2 4 2 2" xfId="40145" xr:uid="{00000000-0005-0000-0000-00006A7B0000}"/>
    <cellStyle name="Notiz 2 8 2 2 2 4 3" xfId="33008" xr:uid="{00000000-0005-0000-0000-00006B7B0000}"/>
    <cellStyle name="Notiz 2 8 2 3" xfId="11665" xr:uid="{00000000-0005-0000-0000-00006C7B0000}"/>
    <cellStyle name="Notiz 2 8 2 3 2" xfId="13839" xr:uid="{00000000-0005-0000-0000-00006D7B0000}"/>
    <cellStyle name="Notiz 2 8 2 3 2 2" xfId="14357" xr:uid="{00000000-0005-0000-0000-00006E7B0000}"/>
    <cellStyle name="Notiz 2 8 2 3 2 2 2" xfId="16726" xr:uid="{00000000-0005-0000-0000-00006F7B0000}"/>
    <cellStyle name="Notiz 2 8 2 3 2 2 2 2" xfId="23885" xr:uid="{00000000-0005-0000-0000-0000707B0000}"/>
    <cellStyle name="Notiz 2 8 2 3 2 2 2 2 2" xfId="38200" xr:uid="{00000000-0005-0000-0000-0000717B0000}"/>
    <cellStyle name="Notiz 2 8 2 3 2 2 2 3" xfId="31041" xr:uid="{00000000-0005-0000-0000-0000727B0000}"/>
    <cellStyle name="Notiz 2 8 2 3 2 2 3" xfId="19080" xr:uid="{00000000-0005-0000-0000-0000737B0000}"/>
    <cellStyle name="Notiz 2 8 2 3 2 2 3 2" xfId="26217" xr:uid="{00000000-0005-0000-0000-0000747B0000}"/>
    <cellStyle name="Notiz 2 8 2 3 2 2 3 2 2" xfId="40532" xr:uid="{00000000-0005-0000-0000-0000757B0000}"/>
    <cellStyle name="Notiz 2 8 2 3 2 2 3 3" xfId="33395" xr:uid="{00000000-0005-0000-0000-0000767B0000}"/>
    <cellStyle name="Notiz 2 8 2 3 2 2 4" xfId="20413" xr:uid="{00000000-0005-0000-0000-0000777B0000}"/>
    <cellStyle name="Notiz 2 8 2 3 2 2 4 2" xfId="27550" xr:uid="{00000000-0005-0000-0000-0000787B0000}"/>
    <cellStyle name="Notiz 2 8 2 3 2 2 4 2 2" xfId="41865" xr:uid="{00000000-0005-0000-0000-0000797B0000}"/>
    <cellStyle name="Notiz 2 8 2 3 2 2 4 3" xfId="34728" xr:uid="{00000000-0005-0000-0000-00007A7B0000}"/>
    <cellStyle name="Notiz 2 8 2 3 2 2 5" xfId="21628" xr:uid="{00000000-0005-0000-0000-00007B7B0000}"/>
    <cellStyle name="Notiz 2 8 2 3 2 2 5 2" xfId="35943" xr:uid="{00000000-0005-0000-0000-00007C7B0000}"/>
    <cellStyle name="Notiz 2 8 2 3 2 2 6" xfId="28765" xr:uid="{00000000-0005-0000-0000-00007D7B0000}"/>
    <cellStyle name="Notiz 2 8 2 3 2 3" xfId="16208" xr:uid="{00000000-0005-0000-0000-00007E7B0000}"/>
    <cellStyle name="Notiz 2 8 2 3 2 3 2" xfId="23367" xr:uid="{00000000-0005-0000-0000-00007F7B0000}"/>
    <cellStyle name="Notiz 2 8 2 3 2 3 2 2" xfId="37682" xr:uid="{00000000-0005-0000-0000-0000807B0000}"/>
    <cellStyle name="Notiz 2 8 2 3 2 3 3" xfId="30523" xr:uid="{00000000-0005-0000-0000-0000817B0000}"/>
    <cellStyle name="Notiz 2 8 2 3 2 4" xfId="18562" xr:uid="{00000000-0005-0000-0000-0000827B0000}"/>
    <cellStyle name="Notiz 2 8 2 3 2 4 2" xfId="25699" xr:uid="{00000000-0005-0000-0000-0000837B0000}"/>
    <cellStyle name="Notiz 2 8 2 3 2 4 2 2" xfId="40014" xr:uid="{00000000-0005-0000-0000-0000847B0000}"/>
    <cellStyle name="Notiz 2 8 2 3 2 4 3" xfId="32877" xr:uid="{00000000-0005-0000-0000-0000857B0000}"/>
    <cellStyle name="Notiz 2 8 2 4" xfId="13592" xr:uid="{00000000-0005-0000-0000-0000867B0000}"/>
    <cellStyle name="Notiz 2 8 2 4 2" xfId="14656" xr:uid="{00000000-0005-0000-0000-0000877B0000}"/>
    <cellStyle name="Notiz 2 8 2 4 2 2" xfId="17019" xr:uid="{00000000-0005-0000-0000-0000887B0000}"/>
    <cellStyle name="Notiz 2 8 2 4 2 2 2" xfId="24178" xr:uid="{00000000-0005-0000-0000-0000897B0000}"/>
    <cellStyle name="Notiz 2 8 2 4 2 2 2 2" xfId="38493" xr:uid="{00000000-0005-0000-0000-00008A7B0000}"/>
    <cellStyle name="Notiz 2 8 2 4 2 2 3" xfId="31334" xr:uid="{00000000-0005-0000-0000-00008B7B0000}"/>
    <cellStyle name="Notiz 2 8 2 4 2 3" xfId="19373" xr:uid="{00000000-0005-0000-0000-00008C7B0000}"/>
    <cellStyle name="Notiz 2 8 2 4 2 3 2" xfId="26510" xr:uid="{00000000-0005-0000-0000-00008D7B0000}"/>
    <cellStyle name="Notiz 2 8 2 4 2 3 2 2" xfId="40825" xr:uid="{00000000-0005-0000-0000-00008E7B0000}"/>
    <cellStyle name="Notiz 2 8 2 4 2 3 3" xfId="33688" xr:uid="{00000000-0005-0000-0000-00008F7B0000}"/>
    <cellStyle name="Notiz 2 8 2 4 2 4" xfId="20671" xr:uid="{00000000-0005-0000-0000-0000907B0000}"/>
    <cellStyle name="Notiz 2 8 2 4 2 4 2" xfId="27808" xr:uid="{00000000-0005-0000-0000-0000917B0000}"/>
    <cellStyle name="Notiz 2 8 2 4 2 4 2 2" xfId="42123" xr:uid="{00000000-0005-0000-0000-0000927B0000}"/>
    <cellStyle name="Notiz 2 8 2 4 2 4 3" xfId="34986" xr:uid="{00000000-0005-0000-0000-0000937B0000}"/>
    <cellStyle name="Notiz 2 8 2 4 2 5" xfId="21886" xr:uid="{00000000-0005-0000-0000-0000947B0000}"/>
    <cellStyle name="Notiz 2 8 2 4 2 5 2" xfId="36201" xr:uid="{00000000-0005-0000-0000-0000957B0000}"/>
    <cellStyle name="Notiz 2 8 2 4 2 6" xfId="29023" xr:uid="{00000000-0005-0000-0000-0000967B0000}"/>
    <cellStyle name="Notiz 2 8 2 4 3" xfId="15961" xr:uid="{00000000-0005-0000-0000-0000977B0000}"/>
    <cellStyle name="Notiz 2 8 2 4 3 2" xfId="23120" xr:uid="{00000000-0005-0000-0000-0000987B0000}"/>
    <cellStyle name="Notiz 2 8 2 4 3 2 2" xfId="37435" xr:uid="{00000000-0005-0000-0000-0000997B0000}"/>
    <cellStyle name="Notiz 2 8 2 4 3 3" xfId="30276" xr:uid="{00000000-0005-0000-0000-00009A7B0000}"/>
    <cellStyle name="Notiz 2 8 2 4 4" xfId="18315" xr:uid="{00000000-0005-0000-0000-00009B7B0000}"/>
    <cellStyle name="Notiz 2 8 2 4 4 2" xfId="25452" xr:uid="{00000000-0005-0000-0000-00009C7B0000}"/>
    <cellStyle name="Notiz 2 8 2 4 4 2 2" xfId="39767" xr:uid="{00000000-0005-0000-0000-00009D7B0000}"/>
    <cellStyle name="Notiz 2 8 2 4 4 3" xfId="32630" xr:uid="{00000000-0005-0000-0000-00009E7B0000}"/>
    <cellStyle name="Notiz 2 8 3" xfId="1695" xr:uid="{00000000-0005-0000-0000-00009F7B0000}"/>
    <cellStyle name="Notiz 2 8 3 2" xfId="3720" xr:uid="{00000000-0005-0000-0000-0000A07B0000}"/>
    <cellStyle name="Notiz 2 8 3 2 2" xfId="13971" xr:uid="{00000000-0005-0000-0000-0000A17B0000}"/>
    <cellStyle name="Notiz 2 8 3 2 2 2" xfId="13346" xr:uid="{00000000-0005-0000-0000-0000A27B0000}"/>
    <cellStyle name="Notiz 2 8 3 2 2 2 2" xfId="15715" xr:uid="{00000000-0005-0000-0000-0000A37B0000}"/>
    <cellStyle name="Notiz 2 8 3 2 2 2 2 2" xfId="22874" xr:uid="{00000000-0005-0000-0000-0000A47B0000}"/>
    <cellStyle name="Notiz 2 8 3 2 2 2 2 2 2" xfId="37189" xr:uid="{00000000-0005-0000-0000-0000A57B0000}"/>
    <cellStyle name="Notiz 2 8 3 2 2 2 2 3" xfId="30030" xr:uid="{00000000-0005-0000-0000-0000A67B0000}"/>
    <cellStyle name="Notiz 2 8 3 2 2 2 3" xfId="18069" xr:uid="{00000000-0005-0000-0000-0000A77B0000}"/>
    <cellStyle name="Notiz 2 8 3 2 2 2 3 2" xfId="25206" xr:uid="{00000000-0005-0000-0000-0000A87B0000}"/>
    <cellStyle name="Notiz 2 8 3 2 2 2 3 2 2" xfId="39521" xr:uid="{00000000-0005-0000-0000-0000A97B0000}"/>
    <cellStyle name="Notiz 2 8 3 2 2 2 3 3" xfId="32384" xr:uid="{00000000-0005-0000-0000-0000AA7B0000}"/>
    <cellStyle name="Notiz 2 8 3 2 2 2 4" xfId="19773" xr:uid="{00000000-0005-0000-0000-0000AB7B0000}"/>
    <cellStyle name="Notiz 2 8 3 2 2 2 4 2" xfId="26910" xr:uid="{00000000-0005-0000-0000-0000AC7B0000}"/>
    <cellStyle name="Notiz 2 8 3 2 2 2 4 2 2" xfId="41225" xr:uid="{00000000-0005-0000-0000-0000AD7B0000}"/>
    <cellStyle name="Notiz 2 8 3 2 2 2 4 3" xfId="34088" xr:uid="{00000000-0005-0000-0000-0000AE7B0000}"/>
    <cellStyle name="Notiz 2 8 3 2 2 2 5" xfId="20988" xr:uid="{00000000-0005-0000-0000-0000AF7B0000}"/>
    <cellStyle name="Notiz 2 8 3 2 2 2 5 2" xfId="35303" xr:uid="{00000000-0005-0000-0000-0000B07B0000}"/>
    <cellStyle name="Notiz 2 8 3 2 2 2 6" xfId="28125" xr:uid="{00000000-0005-0000-0000-0000B17B0000}"/>
    <cellStyle name="Notiz 2 8 3 2 2 3" xfId="16340" xr:uid="{00000000-0005-0000-0000-0000B27B0000}"/>
    <cellStyle name="Notiz 2 8 3 2 2 3 2" xfId="23499" xr:uid="{00000000-0005-0000-0000-0000B37B0000}"/>
    <cellStyle name="Notiz 2 8 3 2 2 3 2 2" xfId="37814" xr:uid="{00000000-0005-0000-0000-0000B47B0000}"/>
    <cellStyle name="Notiz 2 8 3 2 2 3 3" xfId="30655" xr:uid="{00000000-0005-0000-0000-0000B57B0000}"/>
    <cellStyle name="Notiz 2 8 3 2 2 4" xfId="18694" xr:uid="{00000000-0005-0000-0000-0000B67B0000}"/>
    <cellStyle name="Notiz 2 8 3 2 2 4 2" xfId="25831" xr:uid="{00000000-0005-0000-0000-0000B77B0000}"/>
    <cellStyle name="Notiz 2 8 3 2 2 4 2 2" xfId="40146" xr:uid="{00000000-0005-0000-0000-0000B87B0000}"/>
    <cellStyle name="Notiz 2 8 3 2 2 4 3" xfId="33009" xr:uid="{00000000-0005-0000-0000-0000B97B0000}"/>
    <cellStyle name="Notiz 2 8 3 3" xfId="11666" xr:uid="{00000000-0005-0000-0000-0000BA7B0000}"/>
    <cellStyle name="Notiz 2 8 3 3 2" xfId="13840" xr:uid="{00000000-0005-0000-0000-0000BB7B0000}"/>
    <cellStyle name="Notiz 2 8 3 3 2 2" xfId="14115" xr:uid="{00000000-0005-0000-0000-0000BC7B0000}"/>
    <cellStyle name="Notiz 2 8 3 3 2 2 2" xfId="16484" xr:uid="{00000000-0005-0000-0000-0000BD7B0000}"/>
    <cellStyle name="Notiz 2 8 3 3 2 2 2 2" xfId="23643" xr:uid="{00000000-0005-0000-0000-0000BE7B0000}"/>
    <cellStyle name="Notiz 2 8 3 3 2 2 2 2 2" xfId="37958" xr:uid="{00000000-0005-0000-0000-0000BF7B0000}"/>
    <cellStyle name="Notiz 2 8 3 3 2 2 2 3" xfId="30799" xr:uid="{00000000-0005-0000-0000-0000C07B0000}"/>
    <cellStyle name="Notiz 2 8 3 3 2 2 3" xfId="18838" xr:uid="{00000000-0005-0000-0000-0000C17B0000}"/>
    <cellStyle name="Notiz 2 8 3 3 2 2 3 2" xfId="25975" xr:uid="{00000000-0005-0000-0000-0000C27B0000}"/>
    <cellStyle name="Notiz 2 8 3 3 2 2 3 2 2" xfId="40290" xr:uid="{00000000-0005-0000-0000-0000C37B0000}"/>
    <cellStyle name="Notiz 2 8 3 3 2 2 3 3" xfId="33153" xr:uid="{00000000-0005-0000-0000-0000C47B0000}"/>
    <cellStyle name="Notiz 2 8 3 3 2 2 4" xfId="20175" xr:uid="{00000000-0005-0000-0000-0000C57B0000}"/>
    <cellStyle name="Notiz 2 8 3 3 2 2 4 2" xfId="27312" xr:uid="{00000000-0005-0000-0000-0000C67B0000}"/>
    <cellStyle name="Notiz 2 8 3 3 2 2 4 2 2" xfId="41627" xr:uid="{00000000-0005-0000-0000-0000C77B0000}"/>
    <cellStyle name="Notiz 2 8 3 3 2 2 4 3" xfId="34490" xr:uid="{00000000-0005-0000-0000-0000C87B0000}"/>
    <cellStyle name="Notiz 2 8 3 3 2 2 5" xfId="21390" xr:uid="{00000000-0005-0000-0000-0000C97B0000}"/>
    <cellStyle name="Notiz 2 8 3 3 2 2 5 2" xfId="35705" xr:uid="{00000000-0005-0000-0000-0000CA7B0000}"/>
    <cellStyle name="Notiz 2 8 3 3 2 2 6" xfId="28527" xr:uid="{00000000-0005-0000-0000-0000CB7B0000}"/>
    <cellStyle name="Notiz 2 8 3 3 2 3" xfId="16209" xr:uid="{00000000-0005-0000-0000-0000CC7B0000}"/>
    <cellStyle name="Notiz 2 8 3 3 2 3 2" xfId="23368" xr:uid="{00000000-0005-0000-0000-0000CD7B0000}"/>
    <cellStyle name="Notiz 2 8 3 3 2 3 2 2" xfId="37683" xr:uid="{00000000-0005-0000-0000-0000CE7B0000}"/>
    <cellStyle name="Notiz 2 8 3 3 2 3 3" xfId="30524" xr:uid="{00000000-0005-0000-0000-0000CF7B0000}"/>
    <cellStyle name="Notiz 2 8 3 3 2 4" xfId="18563" xr:uid="{00000000-0005-0000-0000-0000D07B0000}"/>
    <cellStyle name="Notiz 2 8 3 3 2 4 2" xfId="25700" xr:uid="{00000000-0005-0000-0000-0000D17B0000}"/>
    <cellStyle name="Notiz 2 8 3 3 2 4 2 2" xfId="40015" xr:uid="{00000000-0005-0000-0000-0000D27B0000}"/>
    <cellStyle name="Notiz 2 8 3 3 2 4 3" xfId="32878" xr:uid="{00000000-0005-0000-0000-0000D37B0000}"/>
    <cellStyle name="Notiz 2 8 3 4" xfId="13593" xr:uid="{00000000-0005-0000-0000-0000D47B0000}"/>
    <cellStyle name="Notiz 2 8 3 4 2" xfId="13790" xr:uid="{00000000-0005-0000-0000-0000D57B0000}"/>
    <cellStyle name="Notiz 2 8 3 4 2 2" xfId="16159" xr:uid="{00000000-0005-0000-0000-0000D67B0000}"/>
    <cellStyle name="Notiz 2 8 3 4 2 2 2" xfId="23318" xr:uid="{00000000-0005-0000-0000-0000D77B0000}"/>
    <cellStyle name="Notiz 2 8 3 4 2 2 2 2" xfId="37633" xr:uid="{00000000-0005-0000-0000-0000D87B0000}"/>
    <cellStyle name="Notiz 2 8 3 4 2 2 3" xfId="30474" xr:uid="{00000000-0005-0000-0000-0000D97B0000}"/>
    <cellStyle name="Notiz 2 8 3 4 2 3" xfId="18513" xr:uid="{00000000-0005-0000-0000-0000DA7B0000}"/>
    <cellStyle name="Notiz 2 8 3 4 2 3 2" xfId="25650" xr:uid="{00000000-0005-0000-0000-0000DB7B0000}"/>
    <cellStyle name="Notiz 2 8 3 4 2 3 2 2" xfId="39965" xr:uid="{00000000-0005-0000-0000-0000DC7B0000}"/>
    <cellStyle name="Notiz 2 8 3 4 2 3 3" xfId="32828" xr:uid="{00000000-0005-0000-0000-0000DD7B0000}"/>
    <cellStyle name="Notiz 2 8 3 4 2 4" xfId="20034" xr:uid="{00000000-0005-0000-0000-0000DE7B0000}"/>
    <cellStyle name="Notiz 2 8 3 4 2 4 2" xfId="27171" xr:uid="{00000000-0005-0000-0000-0000DF7B0000}"/>
    <cellStyle name="Notiz 2 8 3 4 2 4 2 2" xfId="41486" xr:uid="{00000000-0005-0000-0000-0000E07B0000}"/>
    <cellStyle name="Notiz 2 8 3 4 2 4 3" xfId="34349" xr:uid="{00000000-0005-0000-0000-0000E17B0000}"/>
    <cellStyle name="Notiz 2 8 3 4 2 5" xfId="21249" xr:uid="{00000000-0005-0000-0000-0000E27B0000}"/>
    <cellStyle name="Notiz 2 8 3 4 2 5 2" xfId="35564" xr:uid="{00000000-0005-0000-0000-0000E37B0000}"/>
    <cellStyle name="Notiz 2 8 3 4 2 6" xfId="28386" xr:uid="{00000000-0005-0000-0000-0000E47B0000}"/>
    <cellStyle name="Notiz 2 8 3 4 3" xfId="15962" xr:uid="{00000000-0005-0000-0000-0000E57B0000}"/>
    <cellStyle name="Notiz 2 8 3 4 3 2" xfId="23121" xr:uid="{00000000-0005-0000-0000-0000E67B0000}"/>
    <cellStyle name="Notiz 2 8 3 4 3 2 2" xfId="37436" xr:uid="{00000000-0005-0000-0000-0000E77B0000}"/>
    <cellStyle name="Notiz 2 8 3 4 3 3" xfId="30277" xr:uid="{00000000-0005-0000-0000-0000E87B0000}"/>
    <cellStyle name="Notiz 2 8 3 4 4" xfId="18316" xr:uid="{00000000-0005-0000-0000-0000E97B0000}"/>
    <cellStyle name="Notiz 2 8 3 4 4 2" xfId="25453" xr:uid="{00000000-0005-0000-0000-0000EA7B0000}"/>
    <cellStyle name="Notiz 2 8 3 4 4 2 2" xfId="39768" xr:uid="{00000000-0005-0000-0000-0000EB7B0000}"/>
    <cellStyle name="Notiz 2 8 3 4 4 3" xfId="32631" xr:uid="{00000000-0005-0000-0000-0000EC7B0000}"/>
    <cellStyle name="Notiz 2 8 4" xfId="1696" xr:uid="{00000000-0005-0000-0000-0000ED7B0000}"/>
    <cellStyle name="Notiz 2 8 4 2" xfId="3721" xr:uid="{00000000-0005-0000-0000-0000EE7B0000}"/>
    <cellStyle name="Notiz 2 8 4 2 2" xfId="13972" xr:uid="{00000000-0005-0000-0000-0000EF7B0000}"/>
    <cellStyle name="Notiz 2 8 4 2 2 2" xfId="14222" xr:uid="{00000000-0005-0000-0000-0000F07B0000}"/>
    <cellStyle name="Notiz 2 8 4 2 2 2 2" xfId="16591" xr:uid="{00000000-0005-0000-0000-0000F17B0000}"/>
    <cellStyle name="Notiz 2 8 4 2 2 2 2 2" xfId="23750" xr:uid="{00000000-0005-0000-0000-0000F27B0000}"/>
    <cellStyle name="Notiz 2 8 4 2 2 2 2 2 2" xfId="38065" xr:uid="{00000000-0005-0000-0000-0000F37B0000}"/>
    <cellStyle name="Notiz 2 8 4 2 2 2 2 3" xfId="30906" xr:uid="{00000000-0005-0000-0000-0000F47B0000}"/>
    <cellStyle name="Notiz 2 8 4 2 2 2 3" xfId="18945" xr:uid="{00000000-0005-0000-0000-0000F57B0000}"/>
    <cellStyle name="Notiz 2 8 4 2 2 2 3 2" xfId="26082" xr:uid="{00000000-0005-0000-0000-0000F67B0000}"/>
    <cellStyle name="Notiz 2 8 4 2 2 2 3 2 2" xfId="40397" xr:uid="{00000000-0005-0000-0000-0000F77B0000}"/>
    <cellStyle name="Notiz 2 8 4 2 2 2 3 3" xfId="33260" xr:uid="{00000000-0005-0000-0000-0000F87B0000}"/>
    <cellStyle name="Notiz 2 8 4 2 2 2 4" xfId="20278" xr:uid="{00000000-0005-0000-0000-0000F97B0000}"/>
    <cellStyle name="Notiz 2 8 4 2 2 2 4 2" xfId="27415" xr:uid="{00000000-0005-0000-0000-0000FA7B0000}"/>
    <cellStyle name="Notiz 2 8 4 2 2 2 4 2 2" xfId="41730" xr:uid="{00000000-0005-0000-0000-0000FB7B0000}"/>
    <cellStyle name="Notiz 2 8 4 2 2 2 4 3" xfId="34593" xr:uid="{00000000-0005-0000-0000-0000FC7B0000}"/>
    <cellStyle name="Notiz 2 8 4 2 2 2 5" xfId="21493" xr:uid="{00000000-0005-0000-0000-0000FD7B0000}"/>
    <cellStyle name="Notiz 2 8 4 2 2 2 5 2" xfId="35808" xr:uid="{00000000-0005-0000-0000-0000FE7B0000}"/>
    <cellStyle name="Notiz 2 8 4 2 2 2 6" xfId="28630" xr:uid="{00000000-0005-0000-0000-0000FF7B0000}"/>
    <cellStyle name="Notiz 2 8 4 2 2 3" xfId="16341" xr:uid="{00000000-0005-0000-0000-0000007C0000}"/>
    <cellStyle name="Notiz 2 8 4 2 2 3 2" xfId="23500" xr:uid="{00000000-0005-0000-0000-0000017C0000}"/>
    <cellStyle name="Notiz 2 8 4 2 2 3 2 2" xfId="37815" xr:uid="{00000000-0005-0000-0000-0000027C0000}"/>
    <cellStyle name="Notiz 2 8 4 2 2 3 3" xfId="30656" xr:uid="{00000000-0005-0000-0000-0000037C0000}"/>
    <cellStyle name="Notiz 2 8 4 2 2 4" xfId="18695" xr:uid="{00000000-0005-0000-0000-0000047C0000}"/>
    <cellStyle name="Notiz 2 8 4 2 2 4 2" xfId="25832" xr:uid="{00000000-0005-0000-0000-0000057C0000}"/>
    <cellStyle name="Notiz 2 8 4 2 2 4 2 2" xfId="40147" xr:uid="{00000000-0005-0000-0000-0000067C0000}"/>
    <cellStyle name="Notiz 2 8 4 2 2 4 3" xfId="33010" xr:uid="{00000000-0005-0000-0000-0000077C0000}"/>
    <cellStyle name="Notiz 2 8 4 3" xfId="11667" xr:uid="{00000000-0005-0000-0000-0000087C0000}"/>
    <cellStyle name="Notiz 2 8 4 3 2" xfId="13841" xr:uid="{00000000-0005-0000-0000-0000097C0000}"/>
    <cellStyle name="Notiz 2 8 4 3 2 2" xfId="13412" xr:uid="{00000000-0005-0000-0000-00000A7C0000}"/>
    <cellStyle name="Notiz 2 8 4 3 2 2 2" xfId="15781" xr:uid="{00000000-0005-0000-0000-00000B7C0000}"/>
    <cellStyle name="Notiz 2 8 4 3 2 2 2 2" xfId="22940" xr:uid="{00000000-0005-0000-0000-00000C7C0000}"/>
    <cellStyle name="Notiz 2 8 4 3 2 2 2 2 2" xfId="37255" xr:uid="{00000000-0005-0000-0000-00000D7C0000}"/>
    <cellStyle name="Notiz 2 8 4 3 2 2 2 3" xfId="30096" xr:uid="{00000000-0005-0000-0000-00000E7C0000}"/>
    <cellStyle name="Notiz 2 8 4 3 2 2 3" xfId="18135" xr:uid="{00000000-0005-0000-0000-00000F7C0000}"/>
    <cellStyle name="Notiz 2 8 4 3 2 2 3 2" xfId="25272" xr:uid="{00000000-0005-0000-0000-0000107C0000}"/>
    <cellStyle name="Notiz 2 8 4 3 2 2 3 2 2" xfId="39587" xr:uid="{00000000-0005-0000-0000-0000117C0000}"/>
    <cellStyle name="Notiz 2 8 4 3 2 2 3 3" xfId="32450" xr:uid="{00000000-0005-0000-0000-0000127C0000}"/>
    <cellStyle name="Notiz 2 8 4 3 2 2 4" xfId="19839" xr:uid="{00000000-0005-0000-0000-0000137C0000}"/>
    <cellStyle name="Notiz 2 8 4 3 2 2 4 2" xfId="26976" xr:uid="{00000000-0005-0000-0000-0000147C0000}"/>
    <cellStyle name="Notiz 2 8 4 3 2 2 4 2 2" xfId="41291" xr:uid="{00000000-0005-0000-0000-0000157C0000}"/>
    <cellStyle name="Notiz 2 8 4 3 2 2 4 3" xfId="34154" xr:uid="{00000000-0005-0000-0000-0000167C0000}"/>
    <cellStyle name="Notiz 2 8 4 3 2 2 5" xfId="21054" xr:uid="{00000000-0005-0000-0000-0000177C0000}"/>
    <cellStyle name="Notiz 2 8 4 3 2 2 5 2" xfId="35369" xr:uid="{00000000-0005-0000-0000-0000187C0000}"/>
    <cellStyle name="Notiz 2 8 4 3 2 2 6" xfId="28191" xr:uid="{00000000-0005-0000-0000-0000197C0000}"/>
    <cellStyle name="Notiz 2 8 4 3 2 3" xfId="16210" xr:uid="{00000000-0005-0000-0000-00001A7C0000}"/>
    <cellStyle name="Notiz 2 8 4 3 2 3 2" xfId="23369" xr:uid="{00000000-0005-0000-0000-00001B7C0000}"/>
    <cellStyle name="Notiz 2 8 4 3 2 3 2 2" xfId="37684" xr:uid="{00000000-0005-0000-0000-00001C7C0000}"/>
    <cellStyle name="Notiz 2 8 4 3 2 3 3" xfId="30525" xr:uid="{00000000-0005-0000-0000-00001D7C0000}"/>
    <cellStyle name="Notiz 2 8 4 3 2 4" xfId="18564" xr:uid="{00000000-0005-0000-0000-00001E7C0000}"/>
    <cellStyle name="Notiz 2 8 4 3 2 4 2" xfId="25701" xr:uid="{00000000-0005-0000-0000-00001F7C0000}"/>
    <cellStyle name="Notiz 2 8 4 3 2 4 2 2" xfId="40016" xr:uid="{00000000-0005-0000-0000-0000207C0000}"/>
    <cellStyle name="Notiz 2 8 4 3 2 4 3" xfId="32879" xr:uid="{00000000-0005-0000-0000-0000217C0000}"/>
    <cellStyle name="Notiz 2 8 4 4" xfId="13594" xr:uid="{00000000-0005-0000-0000-0000227C0000}"/>
    <cellStyle name="Notiz 2 8 4 4 2" xfId="14338" xr:uid="{00000000-0005-0000-0000-0000237C0000}"/>
    <cellStyle name="Notiz 2 8 4 4 2 2" xfId="16707" xr:uid="{00000000-0005-0000-0000-0000247C0000}"/>
    <cellStyle name="Notiz 2 8 4 4 2 2 2" xfId="23866" xr:uid="{00000000-0005-0000-0000-0000257C0000}"/>
    <cellStyle name="Notiz 2 8 4 4 2 2 2 2" xfId="38181" xr:uid="{00000000-0005-0000-0000-0000267C0000}"/>
    <cellStyle name="Notiz 2 8 4 4 2 2 3" xfId="31022" xr:uid="{00000000-0005-0000-0000-0000277C0000}"/>
    <cellStyle name="Notiz 2 8 4 4 2 3" xfId="19061" xr:uid="{00000000-0005-0000-0000-0000287C0000}"/>
    <cellStyle name="Notiz 2 8 4 4 2 3 2" xfId="26198" xr:uid="{00000000-0005-0000-0000-0000297C0000}"/>
    <cellStyle name="Notiz 2 8 4 4 2 3 2 2" xfId="40513" xr:uid="{00000000-0005-0000-0000-00002A7C0000}"/>
    <cellStyle name="Notiz 2 8 4 4 2 3 3" xfId="33376" xr:uid="{00000000-0005-0000-0000-00002B7C0000}"/>
    <cellStyle name="Notiz 2 8 4 4 2 4" xfId="20394" xr:uid="{00000000-0005-0000-0000-00002C7C0000}"/>
    <cellStyle name="Notiz 2 8 4 4 2 4 2" xfId="27531" xr:uid="{00000000-0005-0000-0000-00002D7C0000}"/>
    <cellStyle name="Notiz 2 8 4 4 2 4 2 2" xfId="41846" xr:uid="{00000000-0005-0000-0000-00002E7C0000}"/>
    <cellStyle name="Notiz 2 8 4 4 2 4 3" xfId="34709" xr:uid="{00000000-0005-0000-0000-00002F7C0000}"/>
    <cellStyle name="Notiz 2 8 4 4 2 5" xfId="21609" xr:uid="{00000000-0005-0000-0000-0000307C0000}"/>
    <cellStyle name="Notiz 2 8 4 4 2 5 2" xfId="35924" xr:uid="{00000000-0005-0000-0000-0000317C0000}"/>
    <cellStyle name="Notiz 2 8 4 4 2 6" xfId="28746" xr:uid="{00000000-0005-0000-0000-0000327C0000}"/>
    <cellStyle name="Notiz 2 8 4 4 3" xfId="15963" xr:uid="{00000000-0005-0000-0000-0000337C0000}"/>
    <cellStyle name="Notiz 2 8 4 4 3 2" xfId="23122" xr:uid="{00000000-0005-0000-0000-0000347C0000}"/>
    <cellStyle name="Notiz 2 8 4 4 3 2 2" xfId="37437" xr:uid="{00000000-0005-0000-0000-0000357C0000}"/>
    <cellStyle name="Notiz 2 8 4 4 3 3" xfId="30278" xr:uid="{00000000-0005-0000-0000-0000367C0000}"/>
    <cellStyle name="Notiz 2 8 4 4 4" xfId="18317" xr:uid="{00000000-0005-0000-0000-0000377C0000}"/>
    <cellStyle name="Notiz 2 8 4 4 4 2" xfId="25454" xr:uid="{00000000-0005-0000-0000-0000387C0000}"/>
    <cellStyle name="Notiz 2 8 4 4 4 2 2" xfId="39769" xr:uid="{00000000-0005-0000-0000-0000397C0000}"/>
    <cellStyle name="Notiz 2 8 4 4 4 3" xfId="32632" xr:uid="{00000000-0005-0000-0000-00003A7C0000}"/>
    <cellStyle name="Notiz 2 8 5" xfId="1697" xr:uid="{00000000-0005-0000-0000-00003B7C0000}"/>
    <cellStyle name="Notiz 2 8 5 2" xfId="3722" xr:uid="{00000000-0005-0000-0000-00003C7C0000}"/>
    <cellStyle name="Notiz 2 8 5 2 2" xfId="13973" xr:uid="{00000000-0005-0000-0000-00003D7C0000}"/>
    <cellStyle name="Notiz 2 8 5 2 2 2" xfId="13413" xr:uid="{00000000-0005-0000-0000-00003E7C0000}"/>
    <cellStyle name="Notiz 2 8 5 2 2 2 2" xfId="15782" xr:uid="{00000000-0005-0000-0000-00003F7C0000}"/>
    <cellStyle name="Notiz 2 8 5 2 2 2 2 2" xfId="22941" xr:uid="{00000000-0005-0000-0000-0000407C0000}"/>
    <cellStyle name="Notiz 2 8 5 2 2 2 2 2 2" xfId="37256" xr:uid="{00000000-0005-0000-0000-0000417C0000}"/>
    <cellStyle name="Notiz 2 8 5 2 2 2 2 3" xfId="30097" xr:uid="{00000000-0005-0000-0000-0000427C0000}"/>
    <cellStyle name="Notiz 2 8 5 2 2 2 3" xfId="18136" xr:uid="{00000000-0005-0000-0000-0000437C0000}"/>
    <cellStyle name="Notiz 2 8 5 2 2 2 3 2" xfId="25273" xr:uid="{00000000-0005-0000-0000-0000447C0000}"/>
    <cellStyle name="Notiz 2 8 5 2 2 2 3 2 2" xfId="39588" xr:uid="{00000000-0005-0000-0000-0000457C0000}"/>
    <cellStyle name="Notiz 2 8 5 2 2 2 3 3" xfId="32451" xr:uid="{00000000-0005-0000-0000-0000467C0000}"/>
    <cellStyle name="Notiz 2 8 5 2 2 2 4" xfId="19840" xr:uid="{00000000-0005-0000-0000-0000477C0000}"/>
    <cellStyle name="Notiz 2 8 5 2 2 2 4 2" xfId="26977" xr:uid="{00000000-0005-0000-0000-0000487C0000}"/>
    <cellStyle name="Notiz 2 8 5 2 2 2 4 2 2" xfId="41292" xr:uid="{00000000-0005-0000-0000-0000497C0000}"/>
    <cellStyle name="Notiz 2 8 5 2 2 2 4 3" xfId="34155" xr:uid="{00000000-0005-0000-0000-00004A7C0000}"/>
    <cellStyle name="Notiz 2 8 5 2 2 2 5" xfId="21055" xr:uid="{00000000-0005-0000-0000-00004B7C0000}"/>
    <cellStyle name="Notiz 2 8 5 2 2 2 5 2" xfId="35370" xr:uid="{00000000-0005-0000-0000-00004C7C0000}"/>
    <cellStyle name="Notiz 2 8 5 2 2 2 6" xfId="28192" xr:uid="{00000000-0005-0000-0000-00004D7C0000}"/>
    <cellStyle name="Notiz 2 8 5 2 2 3" xfId="16342" xr:uid="{00000000-0005-0000-0000-00004E7C0000}"/>
    <cellStyle name="Notiz 2 8 5 2 2 3 2" xfId="23501" xr:uid="{00000000-0005-0000-0000-00004F7C0000}"/>
    <cellStyle name="Notiz 2 8 5 2 2 3 2 2" xfId="37816" xr:uid="{00000000-0005-0000-0000-0000507C0000}"/>
    <cellStyle name="Notiz 2 8 5 2 2 3 3" xfId="30657" xr:uid="{00000000-0005-0000-0000-0000517C0000}"/>
    <cellStyle name="Notiz 2 8 5 2 2 4" xfId="18696" xr:uid="{00000000-0005-0000-0000-0000527C0000}"/>
    <cellStyle name="Notiz 2 8 5 2 2 4 2" xfId="25833" xr:uid="{00000000-0005-0000-0000-0000537C0000}"/>
    <cellStyle name="Notiz 2 8 5 2 2 4 2 2" xfId="40148" xr:uid="{00000000-0005-0000-0000-0000547C0000}"/>
    <cellStyle name="Notiz 2 8 5 2 2 4 3" xfId="33011" xr:uid="{00000000-0005-0000-0000-0000557C0000}"/>
    <cellStyle name="Notiz 2 8 5 3" xfId="11668" xr:uid="{00000000-0005-0000-0000-0000567C0000}"/>
    <cellStyle name="Notiz 2 8 5 3 2" xfId="13842" xr:uid="{00000000-0005-0000-0000-0000577C0000}"/>
    <cellStyle name="Notiz 2 8 5 3 2 2" xfId="13786" xr:uid="{00000000-0005-0000-0000-0000587C0000}"/>
    <cellStyle name="Notiz 2 8 5 3 2 2 2" xfId="16155" xr:uid="{00000000-0005-0000-0000-0000597C0000}"/>
    <cellStyle name="Notiz 2 8 5 3 2 2 2 2" xfId="23314" xr:uid="{00000000-0005-0000-0000-00005A7C0000}"/>
    <cellStyle name="Notiz 2 8 5 3 2 2 2 2 2" xfId="37629" xr:uid="{00000000-0005-0000-0000-00005B7C0000}"/>
    <cellStyle name="Notiz 2 8 5 3 2 2 2 3" xfId="30470" xr:uid="{00000000-0005-0000-0000-00005C7C0000}"/>
    <cellStyle name="Notiz 2 8 5 3 2 2 3" xfId="18509" xr:uid="{00000000-0005-0000-0000-00005D7C0000}"/>
    <cellStyle name="Notiz 2 8 5 3 2 2 3 2" xfId="25646" xr:uid="{00000000-0005-0000-0000-00005E7C0000}"/>
    <cellStyle name="Notiz 2 8 5 3 2 2 3 2 2" xfId="39961" xr:uid="{00000000-0005-0000-0000-00005F7C0000}"/>
    <cellStyle name="Notiz 2 8 5 3 2 2 3 3" xfId="32824" xr:uid="{00000000-0005-0000-0000-0000607C0000}"/>
    <cellStyle name="Notiz 2 8 5 3 2 2 4" xfId="20030" xr:uid="{00000000-0005-0000-0000-0000617C0000}"/>
    <cellStyle name="Notiz 2 8 5 3 2 2 4 2" xfId="27167" xr:uid="{00000000-0005-0000-0000-0000627C0000}"/>
    <cellStyle name="Notiz 2 8 5 3 2 2 4 2 2" xfId="41482" xr:uid="{00000000-0005-0000-0000-0000637C0000}"/>
    <cellStyle name="Notiz 2 8 5 3 2 2 4 3" xfId="34345" xr:uid="{00000000-0005-0000-0000-0000647C0000}"/>
    <cellStyle name="Notiz 2 8 5 3 2 2 5" xfId="21245" xr:uid="{00000000-0005-0000-0000-0000657C0000}"/>
    <cellStyle name="Notiz 2 8 5 3 2 2 5 2" xfId="35560" xr:uid="{00000000-0005-0000-0000-0000667C0000}"/>
    <cellStyle name="Notiz 2 8 5 3 2 2 6" xfId="28382" xr:uid="{00000000-0005-0000-0000-0000677C0000}"/>
    <cellStyle name="Notiz 2 8 5 3 2 3" xfId="16211" xr:uid="{00000000-0005-0000-0000-0000687C0000}"/>
    <cellStyle name="Notiz 2 8 5 3 2 3 2" xfId="23370" xr:uid="{00000000-0005-0000-0000-0000697C0000}"/>
    <cellStyle name="Notiz 2 8 5 3 2 3 2 2" xfId="37685" xr:uid="{00000000-0005-0000-0000-00006A7C0000}"/>
    <cellStyle name="Notiz 2 8 5 3 2 3 3" xfId="30526" xr:uid="{00000000-0005-0000-0000-00006B7C0000}"/>
    <cellStyle name="Notiz 2 8 5 3 2 4" xfId="18565" xr:uid="{00000000-0005-0000-0000-00006C7C0000}"/>
    <cellStyle name="Notiz 2 8 5 3 2 4 2" xfId="25702" xr:uid="{00000000-0005-0000-0000-00006D7C0000}"/>
    <cellStyle name="Notiz 2 8 5 3 2 4 2 2" xfId="40017" xr:uid="{00000000-0005-0000-0000-00006E7C0000}"/>
    <cellStyle name="Notiz 2 8 5 3 2 4 3" xfId="32880" xr:uid="{00000000-0005-0000-0000-00006F7C0000}"/>
    <cellStyle name="Notiz 2 8 5 4" xfId="13595" xr:uid="{00000000-0005-0000-0000-0000707C0000}"/>
    <cellStyle name="Notiz 2 8 5 4 2" xfId="14392" xr:uid="{00000000-0005-0000-0000-0000717C0000}"/>
    <cellStyle name="Notiz 2 8 5 4 2 2" xfId="16761" xr:uid="{00000000-0005-0000-0000-0000727C0000}"/>
    <cellStyle name="Notiz 2 8 5 4 2 2 2" xfId="23920" xr:uid="{00000000-0005-0000-0000-0000737C0000}"/>
    <cellStyle name="Notiz 2 8 5 4 2 2 2 2" xfId="38235" xr:uid="{00000000-0005-0000-0000-0000747C0000}"/>
    <cellStyle name="Notiz 2 8 5 4 2 2 3" xfId="31076" xr:uid="{00000000-0005-0000-0000-0000757C0000}"/>
    <cellStyle name="Notiz 2 8 5 4 2 3" xfId="19115" xr:uid="{00000000-0005-0000-0000-0000767C0000}"/>
    <cellStyle name="Notiz 2 8 5 4 2 3 2" xfId="26252" xr:uid="{00000000-0005-0000-0000-0000777C0000}"/>
    <cellStyle name="Notiz 2 8 5 4 2 3 2 2" xfId="40567" xr:uid="{00000000-0005-0000-0000-0000787C0000}"/>
    <cellStyle name="Notiz 2 8 5 4 2 3 3" xfId="33430" xr:uid="{00000000-0005-0000-0000-0000797C0000}"/>
    <cellStyle name="Notiz 2 8 5 4 2 4" xfId="20448" xr:uid="{00000000-0005-0000-0000-00007A7C0000}"/>
    <cellStyle name="Notiz 2 8 5 4 2 4 2" xfId="27585" xr:uid="{00000000-0005-0000-0000-00007B7C0000}"/>
    <cellStyle name="Notiz 2 8 5 4 2 4 2 2" xfId="41900" xr:uid="{00000000-0005-0000-0000-00007C7C0000}"/>
    <cellStyle name="Notiz 2 8 5 4 2 4 3" xfId="34763" xr:uid="{00000000-0005-0000-0000-00007D7C0000}"/>
    <cellStyle name="Notiz 2 8 5 4 2 5" xfId="21663" xr:uid="{00000000-0005-0000-0000-00007E7C0000}"/>
    <cellStyle name="Notiz 2 8 5 4 2 5 2" xfId="35978" xr:uid="{00000000-0005-0000-0000-00007F7C0000}"/>
    <cellStyle name="Notiz 2 8 5 4 2 6" xfId="28800" xr:uid="{00000000-0005-0000-0000-0000807C0000}"/>
    <cellStyle name="Notiz 2 8 5 4 3" xfId="15964" xr:uid="{00000000-0005-0000-0000-0000817C0000}"/>
    <cellStyle name="Notiz 2 8 5 4 3 2" xfId="23123" xr:uid="{00000000-0005-0000-0000-0000827C0000}"/>
    <cellStyle name="Notiz 2 8 5 4 3 2 2" xfId="37438" xr:uid="{00000000-0005-0000-0000-0000837C0000}"/>
    <cellStyle name="Notiz 2 8 5 4 3 3" xfId="30279" xr:uid="{00000000-0005-0000-0000-0000847C0000}"/>
    <cellStyle name="Notiz 2 8 5 4 4" xfId="18318" xr:uid="{00000000-0005-0000-0000-0000857C0000}"/>
    <cellStyle name="Notiz 2 8 5 4 4 2" xfId="25455" xr:uid="{00000000-0005-0000-0000-0000867C0000}"/>
    <cellStyle name="Notiz 2 8 5 4 4 2 2" xfId="39770" xr:uid="{00000000-0005-0000-0000-0000877C0000}"/>
    <cellStyle name="Notiz 2 8 5 4 4 3" xfId="32633" xr:uid="{00000000-0005-0000-0000-0000887C0000}"/>
    <cellStyle name="Notiz 2 8 6" xfId="3718" xr:uid="{00000000-0005-0000-0000-0000897C0000}"/>
    <cellStyle name="Notiz 2 8 6 2" xfId="13969" xr:uid="{00000000-0005-0000-0000-00008A7C0000}"/>
    <cellStyle name="Notiz 2 8 6 2 2" xfId="13345" xr:uid="{00000000-0005-0000-0000-00008B7C0000}"/>
    <cellStyle name="Notiz 2 8 6 2 2 2" xfId="15714" xr:uid="{00000000-0005-0000-0000-00008C7C0000}"/>
    <cellStyle name="Notiz 2 8 6 2 2 2 2" xfId="22873" xr:uid="{00000000-0005-0000-0000-00008D7C0000}"/>
    <cellStyle name="Notiz 2 8 6 2 2 2 2 2" xfId="37188" xr:uid="{00000000-0005-0000-0000-00008E7C0000}"/>
    <cellStyle name="Notiz 2 8 6 2 2 2 3" xfId="30029" xr:uid="{00000000-0005-0000-0000-00008F7C0000}"/>
    <cellStyle name="Notiz 2 8 6 2 2 3" xfId="18068" xr:uid="{00000000-0005-0000-0000-0000907C0000}"/>
    <cellStyle name="Notiz 2 8 6 2 2 3 2" xfId="25205" xr:uid="{00000000-0005-0000-0000-0000917C0000}"/>
    <cellStyle name="Notiz 2 8 6 2 2 3 2 2" xfId="39520" xr:uid="{00000000-0005-0000-0000-0000927C0000}"/>
    <cellStyle name="Notiz 2 8 6 2 2 3 3" xfId="32383" xr:uid="{00000000-0005-0000-0000-0000937C0000}"/>
    <cellStyle name="Notiz 2 8 6 2 2 4" xfId="19772" xr:uid="{00000000-0005-0000-0000-0000947C0000}"/>
    <cellStyle name="Notiz 2 8 6 2 2 4 2" xfId="26909" xr:uid="{00000000-0005-0000-0000-0000957C0000}"/>
    <cellStyle name="Notiz 2 8 6 2 2 4 2 2" xfId="41224" xr:uid="{00000000-0005-0000-0000-0000967C0000}"/>
    <cellStyle name="Notiz 2 8 6 2 2 4 3" xfId="34087" xr:uid="{00000000-0005-0000-0000-0000977C0000}"/>
    <cellStyle name="Notiz 2 8 6 2 2 5" xfId="20987" xr:uid="{00000000-0005-0000-0000-0000987C0000}"/>
    <cellStyle name="Notiz 2 8 6 2 2 5 2" xfId="35302" xr:uid="{00000000-0005-0000-0000-0000997C0000}"/>
    <cellStyle name="Notiz 2 8 6 2 2 6" xfId="28124" xr:uid="{00000000-0005-0000-0000-00009A7C0000}"/>
    <cellStyle name="Notiz 2 8 6 2 3" xfId="16338" xr:uid="{00000000-0005-0000-0000-00009B7C0000}"/>
    <cellStyle name="Notiz 2 8 6 2 3 2" xfId="23497" xr:uid="{00000000-0005-0000-0000-00009C7C0000}"/>
    <cellStyle name="Notiz 2 8 6 2 3 2 2" xfId="37812" xr:uid="{00000000-0005-0000-0000-00009D7C0000}"/>
    <cellStyle name="Notiz 2 8 6 2 3 3" xfId="30653" xr:uid="{00000000-0005-0000-0000-00009E7C0000}"/>
    <cellStyle name="Notiz 2 8 6 2 4" xfId="18692" xr:uid="{00000000-0005-0000-0000-00009F7C0000}"/>
    <cellStyle name="Notiz 2 8 6 2 4 2" xfId="25829" xr:uid="{00000000-0005-0000-0000-0000A07C0000}"/>
    <cellStyle name="Notiz 2 8 6 2 4 2 2" xfId="40144" xr:uid="{00000000-0005-0000-0000-0000A17C0000}"/>
    <cellStyle name="Notiz 2 8 6 2 4 3" xfId="33007" xr:uid="{00000000-0005-0000-0000-0000A27C0000}"/>
    <cellStyle name="Notiz 2 8 7" xfId="11664" xr:uid="{00000000-0005-0000-0000-0000A37C0000}"/>
    <cellStyle name="Notiz 2 8 7 2" xfId="13838" xr:uid="{00000000-0005-0000-0000-0000A47C0000}"/>
    <cellStyle name="Notiz 2 8 7 2 2" xfId="13916" xr:uid="{00000000-0005-0000-0000-0000A57C0000}"/>
    <cellStyle name="Notiz 2 8 7 2 2 2" xfId="16285" xr:uid="{00000000-0005-0000-0000-0000A67C0000}"/>
    <cellStyle name="Notiz 2 8 7 2 2 2 2" xfId="23444" xr:uid="{00000000-0005-0000-0000-0000A77C0000}"/>
    <cellStyle name="Notiz 2 8 7 2 2 2 2 2" xfId="37759" xr:uid="{00000000-0005-0000-0000-0000A87C0000}"/>
    <cellStyle name="Notiz 2 8 7 2 2 2 3" xfId="30600" xr:uid="{00000000-0005-0000-0000-0000A97C0000}"/>
    <cellStyle name="Notiz 2 8 7 2 2 3" xfId="18639" xr:uid="{00000000-0005-0000-0000-0000AA7C0000}"/>
    <cellStyle name="Notiz 2 8 7 2 2 3 2" xfId="25776" xr:uid="{00000000-0005-0000-0000-0000AB7C0000}"/>
    <cellStyle name="Notiz 2 8 7 2 2 3 2 2" xfId="40091" xr:uid="{00000000-0005-0000-0000-0000AC7C0000}"/>
    <cellStyle name="Notiz 2 8 7 2 2 3 3" xfId="32954" xr:uid="{00000000-0005-0000-0000-0000AD7C0000}"/>
    <cellStyle name="Notiz 2 8 7 2 2 4" xfId="20080" xr:uid="{00000000-0005-0000-0000-0000AE7C0000}"/>
    <cellStyle name="Notiz 2 8 7 2 2 4 2" xfId="27217" xr:uid="{00000000-0005-0000-0000-0000AF7C0000}"/>
    <cellStyle name="Notiz 2 8 7 2 2 4 2 2" xfId="41532" xr:uid="{00000000-0005-0000-0000-0000B07C0000}"/>
    <cellStyle name="Notiz 2 8 7 2 2 4 3" xfId="34395" xr:uid="{00000000-0005-0000-0000-0000B17C0000}"/>
    <cellStyle name="Notiz 2 8 7 2 2 5" xfId="21295" xr:uid="{00000000-0005-0000-0000-0000B27C0000}"/>
    <cellStyle name="Notiz 2 8 7 2 2 5 2" xfId="35610" xr:uid="{00000000-0005-0000-0000-0000B37C0000}"/>
    <cellStyle name="Notiz 2 8 7 2 2 6" xfId="28432" xr:uid="{00000000-0005-0000-0000-0000B47C0000}"/>
    <cellStyle name="Notiz 2 8 7 2 3" xfId="16207" xr:uid="{00000000-0005-0000-0000-0000B57C0000}"/>
    <cellStyle name="Notiz 2 8 7 2 3 2" xfId="23366" xr:uid="{00000000-0005-0000-0000-0000B67C0000}"/>
    <cellStyle name="Notiz 2 8 7 2 3 2 2" xfId="37681" xr:uid="{00000000-0005-0000-0000-0000B77C0000}"/>
    <cellStyle name="Notiz 2 8 7 2 3 3" xfId="30522" xr:uid="{00000000-0005-0000-0000-0000B87C0000}"/>
    <cellStyle name="Notiz 2 8 7 2 4" xfId="18561" xr:uid="{00000000-0005-0000-0000-0000B97C0000}"/>
    <cellStyle name="Notiz 2 8 7 2 4 2" xfId="25698" xr:uid="{00000000-0005-0000-0000-0000BA7C0000}"/>
    <cellStyle name="Notiz 2 8 7 2 4 2 2" xfId="40013" xr:uid="{00000000-0005-0000-0000-0000BB7C0000}"/>
    <cellStyle name="Notiz 2 8 7 2 4 3" xfId="32876" xr:uid="{00000000-0005-0000-0000-0000BC7C0000}"/>
    <cellStyle name="Notiz 2 8 8" xfId="13591" xr:uid="{00000000-0005-0000-0000-0000BD7C0000}"/>
    <cellStyle name="Notiz 2 8 8 2" xfId="14337" xr:uid="{00000000-0005-0000-0000-0000BE7C0000}"/>
    <cellStyle name="Notiz 2 8 8 2 2" xfId="16706" xr:uid="{00000000-0005-0000-0000-0000BF7C0000}"/>
    <cellStyle name="Notiz 2 8 8 2 2 2" xfId="23865" xr:uid="{00000000-0005-0000-0000-0000C07C0000}"/>
    <cellStyle name="Notiz 2 8 8 2 2 2 2" xfId="38180" xr:uid="{00000000-0005-0000-0000-0000C17C0000}"/>
    <cellStyle name="Notiz 2 8 8 2 2 3" xfId="31021" xr:uid="{00000000-0005-0000-0000-0000C27C0000}"/>
    <cellStyle name="Notiz 2 8 8 2 3" xfId="19060" xr:uid="{00000000-0005-0000-0000-0000C37C0000}"/>
    <cellStyle name="Notiz 2 8 8 2 3 2" xfId="26197" xr:uid="{00000000-0005-0000-0000-0000C47C0000}"/>
    <cellStyle name="Notiz 2 8 8 2 3 2 2" xfId="40512" xr:uid="{00000000-0005-0000-0000-0000C57C0000}"/>
    <cellStyle name="Notiz 2 8 8 2 3 3" xfId="33375" xr:uid="{00000000-0005-0000-0000-0000C67C0000}"/>
    <cellStyle name="Notiz 2 8 8 2 4" xfId="20393" xr:uid="{00000000-0005-0000-0000-0000C77C0000}"/>
    <cellStyle name="Notiz 2 8 8 2 4 2" xfId="27530" xr:uid="{00000000-0005-0000-0000-0000C87C0000}"/>
    <cellStyle name="Notiz 2 8 8 2 4 2 2" xfId="41845" xr:uid="{00000000-0005-0000-0000-0000C97C0000}"/>
    <cellStyle name="Notiz 2 8 8 2 4 3" xfId="34708" xr:uid="{00000000-0005-0000-0000-0000CA7C0000}"/>
    <cellStyle name="Notiz 2 8 8 2 5" xfId="21608" xr:uid="{00000000-0005-0000-0000-0000CB7C0000}"/>
    <cellStyle name="Notiz 2 8 8 2 5 2" xfId="35923" xr:uid="{00000000-0005-0000-0000-0000CC7C0000}"/>
    <cellStyle name="Notiz 2 8 8 2 6" xfId="28745" xr:uid="{00000000-0005-0000-0000-0000CD7C0000}"/>
    <cellStyle name="Notiz 2 8 8 3" xfId="15960" xr:uid="{00000000-0005-0000-0000-0000CE7C0000}"/>
    <cellStyle name="Notiz 2 8 8 3 2" xfId="23119" xr:uid="{00000000-0005-0000-0000-0000CF7C0000}"/>
    <cellStyle name="Notiz 2 8 8 3 2 2" xfId="37434" xr:uid="{00000000-0005-0000-0000-0000D07C0000}"/>
    <cellStyle name="Notiz 2 8 8 3 3" xfId="30275" xr:uid="{00000000-0005-0000-0000-0000D17C0000}"/>
    <cellStyle name="Notiz 2 8 8 4" xfId="18314" xr:uid="{00000000-0005-0000-0000-0000D27C0000}"/>
    <cellStyle name="Notiz 2 8 8 4 2" xfId="25451" xr:uid="{00000000-0005-0000-0000-0000D37C0000}"/>
    <cellStyle name="Notiz 2 8 8 4 2 2" xfId="39766" xr:uid="{00000000-0005-0000-0000-0000D47C0000}"/>
    <cellStyle name="Notiz 2 8 8 4 3" xfId="32629" xr:uid="{00000000-0005-0000-0000-0000D57C0000}"/>
    <cellStyle name="Notiz 2 9" xfId="1698" xr:uid="{00000000-0005-0000-0000-0000D67C0000}"/>
    <cellStyle name="Notiz 2 9 2" xfId="3723" xr:uid="{00000000-0005-0000-0000-0000D77C0000}"/>
    <cellStyle name="Notiz 2 9 2 2" xfId="13974" xr:uid="{00000000-0005-0000-0000-0000D87C0000}"/>
    <cellStyle name="Notiz 2 9 2 2 2" xfId="14504" xr:uid="{00000000-0005-0000-0000-0000D97C0000}"/>
    <cellStyle name="Notiz 2 9 2 2 2 2" xfId="16873" xr:uid="{00000000-0005-0000-0000-0000DA7C0000}"/>
    <cellStyle name="Notiz 2 9 2 2 2 2 2" xfId="24032" xr:uid="{00000000-0005-0000-0000-0000DB7C0000}"/>
    <cellStyle name="Notiz 2 9 2 2 2 2 2 2" xfId="38347" xr:uid="{00000000-0005-0000-0000-0000DC7C0000}"/>
    <cellStyle name="Notiz 2 9 2 2 2 2 3" xfId="31188" xr:uid="{00000000-0005-0000-0000-0000DD7C0000}"/>
    <cellStyle name="Notiz 2 9 2 2 2 3" xfId="19227" xr:uid="{00000000-0005-0000-0000-0000DE7C0000}"/>
    <cellStyle name="Notiz 2 9 2 2 2 3 2" xfId="26364" xr:uid="{00000000-0005-0000-0000-0000DF7C0000}"/>
    <cellStyle name="Notiz 2 9 2 2 2 3 2 2" xfId="40679" xr:uid="{00000000-0005-0000-0000-0000E07C0000}"/>
    <cellStyle name="Notiz 2 9 2 2 2 3 3" xfId="33542" xr:uid="{00000000-0005-0000-0000-0000E17C0000}"/>
    <cellStyle name="Notiz 2 9 2 2 2 4" xfId="20534" xr:uid="{00000000-0005-0000-0000-0000E27C0000}"/>
    <cellStyle name="Notiz 2 9 2 2 2 4 2" xfId="27671" xr:uid="{00000000-0005-0000-0000-0000E37C0000}"/>
    <cellStyle name="Notiz 2 9 2 2 2 4 2 2" xfId="41986" xr:uid="{00000000-0005-0000-0000-0000E47C0000}"/>
    <cellStyle name="Notiz 2 9 2 2 2 4 3" xfId="34849" xr:uid="{00000000-0005-0000-0000-0000E57C0000}"/>
    <cellStyle name="Notiz 2 9 2 2 2 5" xfId="21749" xr:uid="{00000000-0005-0000-0000-0000E67C0000}"/>
    <cellStyle name="Notiz 2 9 2 2 2 5 2" xfId="36064" xr:uid="{00000000-0005-0000-0000-0000E77C0000}"/>
    <cellStyle name="Notiz 2 9 2 2 2 6" xfId="28886" xr:uid="{00000000-0005-0000-0000-0000E87C0000}"/>
    <cellStyle name="Notiz 2 9 2 2 3" xfId="16343" xr:uid="{00000000-0005-0000-0000-0000E97C0000}"/>
    <cellStyle name="Notiz 2 9 2 2 3 2" xfId="23502" xr:uid="{00000000-0005-0000-0000-0000EA7C0000}"/>
    <cellStyle name="Notiz 2 9 2 2 3 2 2" xfId="37817" xr:uid="{00000000-0005-0000-0000-0000EB7C0000}"/>
    <cellStyle name="Notiz 2 9 2 2 3 3" xfId="30658" xr:uid="{00000000-0005-0000-0000-0000EC7C0000}"/>
    <cellStyle name="Notiz 2 9 2 2 4" xfId="18697" xr:uid="{00000000-0005-0000-0000-0000ED7C0000}"/>
    <cellStyle name="Notiz 2 9 2 2 4 2" xfId="25834" xr:uid="{00000000-0005-0000-0000-0000EE7C0000}"/>
    <cellStyle name="Notiz 2 9 2 2 4 2 2" xfId="40149" xr:uid="{00000000-0005-0000-0000-0000EF7C0000}"/>
    <cellStyle name="Notiz 2 9 2 2 4 3" xfId="33012" xr:uid="{00000000-0005-0000-0000-0000F07C0000}"/>
    <cellStyle name="Notiz 2 9 3" xfId="11669" xr:uid="{00000000-0005-0000-0000-0000F17C0000}"/>
    <cellStyle name="Notiz 2 9 3 2" xfId="13843" xr:uid="{00000000-0005-0000-0000-0000F27C0000}"/>
    <cellStyle name="Notiz 2 9 3 2 2" xfId="14358" xr:uid="{00000000-0005-0000-0000-0000F37C0000}"/>
    <cellStyle name="Notiz 2 9 3 2 2 2" xfId="16727" xr:uid="{00000000-0005-0000-0000-0000F47C0000}"/>
    <cellStyle name="Notiz 2 9 3 2 2 2 2" xfId="23886" xr:uid="{00000000-0005-0000-0000-0000F57C0000}"/>
    <cellStyle name="Notiz 2 9 3 2 2 2 2 2" xfId="38201" xr:uid="{00000000-0005-0000-0000-0000F67C0000}"/>
    <cellStyle name="Notiz 2 9 3 2 2 2 3" xfId="31042" xr:uid="{00000000-0005-0000-0000-0000F77C0000}"/>
    <cellStyle name="Notiz 2 9 3 2 2 3" xfId="19081" xr:uid="{00000000-0005-0000-0000-0000F87C0000}"/>
    <cellStyle name="Notiz 2 9 3 2 2 3 2" xfId="26218" xr:uid="{00000000-0005-0000-0000-0000F97C0000}"/>
    <cellStyle name="Notiz 2 9 3 2 2 3 2 2" xfId="40533" xr:uid="{00000000-0005-0000-0000-0000FA7C0000}"/>
    <cellStyle name="Notiz 2 9 3 2 2 3 3" xfId="33396" xr:uid="{00000000-0005-0000-0000-0000FB7C0000}"/>
    <cellStyle name="Notiz 2 9 3 2 2 4" xfId="20414" xr:uid="{00000000-0005-0000-0000-0000FC7C0000}"/>
    <cellStyle name="Notiz 2 9 3 2 2 4 2" xfId="27551" xr:uid="{00000000-0005-0000-0000-0000FD7C0000}"/>
    <cellStyle name="Notiz 2 9 3 2 2 4 2 2" xfId="41866" xr:uid="{00000000-0005-0000-0000-0000FE7C0000}"/>
    <cellStyle name="Notiz 2 9 3 2 2 4 3" xfId="34729" xr:uid="{00000000-0005-0000-0000-0000FF7C0000}"/>
    <cellStyle name="Notiz 2 9 3 2 2 5" xfId="21629" xr:uid="{00000000-0005-0000-0000-0000007D0000}"/>
    <cellStyle name="Notiz 2 9 3 2 2 5 2" xfId="35944" xr:uid="{00000000-0005-0000-0000-0000017D0000}"/>
    <cellStyle name="Notiz 2 9 3 2 2 6" xfId="28766" xr:uid="{00000000-0005-0000-0000-0000027D0000}"/>
    <cellStyle name="Notiz 2 9 3 2 3" xfId="16212" xr:uid="{00000000-0005-0000-0000-0000037D0000}"/>
    <cellStyle name="Notiz 2 9 3 2 3 2" xfId="23371" xr:uid="{00000000-0005-0000-0000-0000047D0000}"/>
    <cellStyle name="Notiz 2 9 3 2 3 2 2" xfId="37686" xr:uid="{00000000-0005-0000-0000-0000057D0000}"/>
    <cellStyle name="Notiz 2 9 3 2 3 3" xfId="30527" xr:uid="{00000000-0005-0000-0000-0000067D0000}"/>
    <cellStyle name="Notiz 2 9 3 2 4" xfId="18566" xr:uid="{00000000-0005-0000-0000-0000077D0000}"/>
    <cellStyle name="Notiz 2 9 3 2 4 2" xfId="25703" xr:uid="{00000000-0005-0000-0000-0000087D0000}"/>
    <cellStyle name="Notiz 2 9 3 2 4 2 2" xfId="40018" xr:uid="{00000000-0005-0000-0000-0000097D0000}"/>
    <cellStyle name="Notiz 2 9 3 2 4 3" xfId="32881" xr:uid="{00000000-0005-0000-0000-00000A7D0000}"/>
    <cellStyle name="Notiz 2 9 4" xfId="13596" xr:uid="{00000000-0005-0000-0000-00000B7D0000}"/>
    <cellStyle name="Notiz 2 9 4 2" xfId="14655" xr:uid="{00000000-0005-0000-0000-00000C7D0000}"/>
    <cellStyle name="Notiz 2 9 4 2 2" xfId="17018" xr:uid="{00000000-0005-0000-0000-00000D7D0000}"/>
    <cellStyle name="Notiz 2 9 4 2 2 2" xfId="24177" xr:uid="{00000000-0005-0000-0000-00000E7D0000}"/>
    <cellStyle name="Notiz 2 9 4 2 2 2 2" xfId="38492" xr:uid="{00000000-0005-0000-0000-00000F7D0000}"/>
    <cellStyle name="Notiz 2 9 4 2 2 3" xfId="31333" xr:uid="{00000000-0005-0000-0000-0000107D0000}"/>
    <cellStyle name="Notiz 2 9 4 2 3" xfId="19372" xr:uid="{00000000-0005-0000-0000-0000117D0000}"/>
    <cellStyle name="Notiz 2 9 4 2 3 2" xfId="26509" xr:uid="{00000000-0005-0000-0000-0000127D0000}"/>
    <cellStyle name="Notiz 2 9 4 2 3 2 2" xfId="40824" xr:uid="{00000000-0005-0000-0000-0000137D0000}"/>
    <cellStyle name="Notiz 2 9 4 2 3 3" xfId="33687" xr:uid="{00000000-0005-0000-0000-0000147D0000}"/>
    <cellStyle name="Notiz 2 9 4 2 4" xfId="20670" xr:uid="{00000000-0005-0000-0000-0000157D0000}"/>
    <cellStyle name="Notiz 2 9 4 2 4 2" xfId="27807" xr:uid="{00000000-0005-0000-0000-0000167D0000}"/>
    <cellStyle name="Notiz 2 9 4 2 4 2 2" xfId="42122" xr:uid="{00000000-0005-0000-0000-0000177D0000}"/>
    <cellStyle name="Notiz 2 9 4 2 4 3" xfId="34985" xr:uid="{00000000-0005-0000-0000-0000187D0000}"/>
    <cellStyle name="Notiz 2 9 4 2 5" xfId="21885" xr:uid="{00000000-0005-0000-0000-0000197D0000}"/>
    <cellStyle name="Notiz 2 9 4 2 5 2" xfId="36200" xr:uid="{00000000-0005-0000-0000-00001A7D0000}"/>
    <cellStyle name="Notiz 2 9 4 2 6" xfId="29022" xr:uid="{00000000-0005-0000-0000-00001B7D0000}"/>
    <cellStyle name="Notiz 2 9 4 3" xfId="15965" xr:uid="{00000000-0005-0000-0000-00001C7D0000}"/>
    <cellStyle name="Notiz 2 9 4 3 2" xfId="23124" xr:uid="{00000000-0005-0000-0000-00001D7D0000}"/>
    <cellStyle name="Notiz 2 9 4 3 2 2" xfId="37439" xr:uid="{00000000-0005-0000-0000-00001E7D0000}"/>
    <cellStyle name="Notiz 2 9 4 3 3" xfId="30280" xr:uid="{00000000-0005-0000-0000-00001F7D0000}"/>
    <cellStyle name="Notiz 2 9 4 4" xfId="18319" xr:uid="{00000000-0005-0000-0000-0000207D0000}"/>
    <cellStyle name="Notiz 2 9 4 4 2" xfId="25456" xr:uid="{00000000-0005-0000-0000-0000217D0000}"/>
    <cellStyle name="Notiz 2 9 4 4 2 2" xfId="39771" xr:uid="{00000000-0005-0000-0000-0000227D0000}"/>
    <cellStyle name="Notiz 2 9 4 4 3" xfId="32634" xr:uid="{00000000-0005-0000-0000-0000237D0000}"/>
    <cellStyle name="Notiz 3" xfId="327" xr:uid="{00000000-0005-0000-0000-0000247D0000}"/>
    <cellStyle name="Notiz 3 10" xfId="3724" xr:uid="{00000000-0005-0000-0000-0000257D0000}"/>
    <cellStyle name="Notiz 3 10 2" xfId="11837" xr:uid="{00000000-0005-0000-0000-0000267D0000}"/>
    <cellStyle name="Notiz 3 10 2 2" xfId="13975" xr:uid="{00000000-0005-0000-0000-0000277D0000}"/>
    <cellStyle name="Notiz 3 10 2 2 2" xfId="13414" xr:uid="{00000000-0005-0000-0000-0000287D0000}"/>
    <cellStyle name="Notiz 3 10 2 2 2 2" xfId="15783" xr:uid="{00000000-0005-0000-0000-0000297D0000}"/>
    <cellStyle name="Notiz 3 10 2 2 2 2 2" xfId="22942" xr:uid="{00000000-0005-0000-0000-00002A7D0000}"/>
    <cellStyle name="Notiz 3 10 2 2 2 2 2 2" xfId="37257" xr:uid="{00000000-0005-0000-0000-00002B7D0000}"/>
    <cellStyle name="Notiz 3 10 2 2 2 2 3" xfId="30098" xr:uid="{00000000-0005-0000-0000-00002C7D0000}"/>
    <cellStyle name="Notiz 3 10 2 2 2 3" xfId="18137" xr:uid="{00000000-0005-0000-0000-00002D7D0000}"/>
    <cellStyle name="Notiz 3 10 2 2 2 3 2" xfId="25274" xr:uid="{00000000-0005-0000-0000-00002E7D0000}"/>
    <cellStyle name="Notiz 3 10 2 2 2 3 2 2" xfId="39589" xr:uid="{00000000-0005-0000-0000-00002F7D0000}"/>
    <cellStyle name="Notiz 3 10 2 2 2 3 3" xfId="32452" xr:uid="{00000000-0005-0000-0000-0000307D0000}"/>
    <cellStyle name="Notiz 3 10 2 2 2 4" xfId="19841" xr:uid="{00000000-0005-0000-0000-0000317D0000}"/>
    <cellStyle name="Notiz 3 10 2 2 2 4 2" xfId="26978" xr:uid="{00000000-0005-0000-0000-0000327D0000}"/>
    <cellStyle name="Notiz 3 10 2 2 2 4 2 2" xfId="41293" xr:uid="{00000000-0005-0000-0000-0000337D0000}"/>
    <cellStyle name="Notiz 3 10 2 2 2 4 3" xfId="34156" xr:uid="{00000000-0005-0000-0000-0000347D0000}"/>
    <cellStyle name="Notiz 3 10 2 2 2 5" xfId="21056" xr:uid="{00000000-0005-0000-0000-0000357D0000}"/>
    <cellStyle name="Notiz 3 10 2 2 2 5 2" xfId="35371" xr:uid="{00000000-0005-0000-0000-0000367D0000}"/>
    <cellStyle name="Notiz 3 10 2 2 2 6" xfId="28193" xr:uid="{00000000-0005-0000-0000-0000377D0000}"/>
    <cellStyle name="Notiz 3 10 2 2 3" xfId="16344" xr:uid="{00000000-0005-0000-0000-0000387D0000}"/>
    <cellStyle name="Notiz 3 10 2 2 3 2" xfId="23503" xr:uid="{00000000-0005-0000-0000-0000397D0000}"/>
    <cellStyle name="Notiz 3 10 2 2 3 2 2" xfId="37818" xr:uid="{00000000-0005-0000-0000-00003A7D0000}"/>
    <cellStyle name="Notiz 3 10 2 2 3 3" xfId="30659" xr:uid="{00000000-0005-0000-0000-00003B7D0000}"/>
    <cellStyle name="Notiz 3 10 2 2 4" xfId="18698" xr:uid="{00000000-0005-0000-0000-00003C7D0000}"/>
    <cellStyle name="Notiz 3 10 2 2 4 2" xfId="25835" xr:uid="{00000000-0005-0000-0000-00003D7D0000}"/>
    <cellStyle name="Notiz 3 10 2 2 4 2 2" xfId="40150" xr:uid="{00000000-0005-0000-0000-00003E7D0000}"/>
    <cellStyle name="Notiz 3 10 2 2 4 3" xfId="33013" xr:uid="{00000000-0005-0000-0000-00003F7D0000}"/>
    <cellStyle name="Notiz 3 10 3" xfId="11423" xr:uid="{00000000-0005-0000-0000-0000407D0000}"/>
    <cellStyle name="Notiz 3 11" xfId="8870" xr:uid="{00000000-0005-0000-0000-0000417D0000}"/>
    <cellStyle name="Notiz 3 12" xfId="13597" xr:uid="{00000000-0005-0000-0000-0000427D0000}"/>
    <cellStyle name="Notiz 3 12 2" xfId="13435" xr:uid="{00000000-0005-0000-0000-0000437D0000}"/>
    <cellStyle name="Notiz 3 12 2 2" xfId="15804" xr:uid="{00000000-0005-0000-0000-0000447D0000}"/>
    <cellStyle name="Notiz 3 12 2 2 2" xfId="22963" xr:uid="{00000000-0005-0000-0000-0000457D0000}"/>
    <cellStyle name="Notiz 3 12 2 2 2 2" xfId="37278" xr:uid="{00000000-0005-0000-0000-0000467D0000}"/>
    <cellStyle name="Notiz 3 12 2 2 3" xfId="30119" xr:uid="{00000000-0005-0000-0000-0000477D0000}"/>
    <cellStyle name="Notiz 3 12 2 3" xfId="18158" xr:uid="{00000000-0005-0000-0000-0000487D0000}"/>
    <cellStyle name="Notiz 3 12 2 3 2" xfId="25295" xr:uid="{00000000-0005-0000-0000-0000497D0000}"/>
    <cellStyle name="Notiz 3 12 2 3 2 2" xfId="39610" xr:uid="{00000000-0005-0000-0000-00004A7D0000}"/>
    <cellStyle name="Notiz 3 12 2 3 3" xfId="32473" xr:uid="{00000000-0005-0000-0000-00004B7D0000}"/>
    <cellStyle name="Notiz 3 12 2 4" xfId="19862" xr:uid="{00000000-0005-0000-0000-00004C7D0000}"/>
    <cellStyle name="Notiz 3 12 2 4 2" xfId="26999" xr:uid="{00000000-0005-0000-0000-00004D7D0000}"/>
    <cellStyle name="Notiz 3 12 2 4 2 2" xfId="41314" xr:uid="{00000000-0005-0000-0000-00004E7D0000}"/>
    <cellStyle name="Notiz 3 12 2 4 3" xfId="34177" xr:uid="{00000000-0005-0000-0000-00004F7D0000}"/>
    <cellStyle name="Notiz 3 12 2 5" xfId="21077" xr:uid="{00000000-0005-0000-0000-0000507D0000}"/>
    <cellStyle name="Notiz 3 12 2 5 2" xfId="35392" xr:uid="{00000000-0005-0000-0000-0000517D0000}"/>
    <cellStyle name="Notiz 3 12 2 6" xfId="28214" xr:uid="{00000000-0005-0000-0000-0000527D0000}"/>
    <cellStyle name="Notiz 3 12 3" xfId="15966" xr:uid="{00000000-0005-0000-0000-0000537D0000}"/>
    <cellStyle name="Notiz 3 12 3 2" xfId="23125" xr:uid="{00000000-0005-0000-0000-0000547D0000}"/>
    <cellStyle name="Notiz 3 12 3 2 2" xfId="37440" xr:uid="{00000000-0005-0000-0000-0000557D0000}"/>
    <cellStyle name="Notiz 3 12 3 3" xfId="30281" xr:uid="{00000000-0005-0000-0000-0000567D0000}"/>
    <cellStyle name="Notiz 3 12 4" xfId="18320" xr:uid="{00000000-0005-0000-0000-0000577D0000}"/>
    <cellStyle name="Notiz 3 12 4 2" xfId="25457" xr:uid="{00000000-0005-0000-0000-0000587D0000}"/>
    <cellStyle name="Notiz 3 12 4 2 2" xfId="39772" xr:uid="{00000000-0005-0000-0000-0000597D0000}"/>
    <cellStyle name="Notiz 3 12 4 3" xfId="32635" xr:uid="{00000000-0005-0000-0000-00005A7D0000}"/>
    <cellStyle name="Notiz 3 2" xfId="1700" xr:uid="{00000000-0005-0000-0000-00005B7D0000}"/>
    <cellStyle name="Notiz 3 2 2" xfId="1701" xr:uid="{00000000-0005-0000-0000-00005C7D0000}"/>
    <cellStyle name="Notiz 3 2 2 2" xfId="1702" xr:uid="{00000000-0005-0000-0000-00005D7D0000}"/>
    <cellStyle name="Notiz 3 2 2 2 2" xfId="3726" xr:uid="{00000000-0005-0000-0000-00005E7D0000}"/>
    <cellStyle name="Notiz 3 2 2 2 2 2" xfId="13977" xr:uid="{00000000-0005-0000-0000-00005F7D0000}"/>
    <cellStyle name="Notiz 3 2 2 2 2 2 2" xfId="13687" xr:uid="{00000000-0005-0000-0000-0000607D0000}"/>
    <cellStyle name="Notiz 3 2 2 2 2 2 2 2" xfId="16056" xr:uid="{00000000-0005-0000-0000-0000617D0000}"/>
    <cellStyle name="Notiz 3 2 2 2 2 2 2 2 2" xfId="23215" xr:uid="{00000000-0005-0000-0000-0000627D0000}"/>
    <cellStyle name="Notiz 3 2 2 2 2 2 2 2 2 2" xfId="37530" xr:uid="{00000000-0005-0000-0000-0000637D0000}"/>
    <cellStyle name="Notiz 3 2 2 2 2 2 2 2 3" xfId="30371" xr:uid="{00000000-0005-0000-0000-0000647D0000}"/>
    <cellStyle name="Notiz 3 2 2 2 2 2 2 3" xfId="18410" xr:uid="{00000000-0005-0000-0000-0000657D0000}"/>
    <cellStyle name="Notiz 3 2 2 2 2 2 2 3 2" xfId="25547" xr:uid="{00000000-0005-0000-0000-0000667D0000}"/>
    <cellStyle name="Notiz 3 2 2 2 2 2 2 3 2 2" xfId="39862" xr:uid="{00000000-0005-0000-0000-0000677D0000}"/>
    <cellStyle name="Notiz 3 2 2 2 2 2 2 3 3" xfId="32725" xr:uid="{00000000-0005-0000-0000-0000687D0000}"/>
    <cellStyle name="Notiz 3 2 2 2 2 2 2 4" xfId="19936" xr:uid="{00000000-0005-0000-0000-0000697D0000}"/>
    <cellStyle name="Notiz 3 2 2 2 2 2 2 4 2" xfId="27073" xr:uid="{00000000-0005-0000-0000-00006A7D0000}"/>
    <cellStyle name="Notiz 3 2 2 2 2 2 2 4 2 2" xfId="41388" xr:uid="{00000000-0005-0000-0000-00006B7D0000}"/>
    <cellStyle name="Notiz 3 2 2 2 2 2 2 4 3" xfId="34251" xr:uid="{00000000-0005-0000-0000-00006C7D0000}"/>
    <cellStyle name="Notiz 3 2 2 2 2 2 2 5" xfId="21151" xr:uid="{00000000-0005-0000-0000-00006D7D0000}"/>
    <cellStyle name="Notiz 3 2 2 2 2 2 2 5 2" xfId="35466" xr:uid="{00000000-0005-0000-0000-00006E7D0000}"/>
    <cellStyle name="Notiz 3 2 2 2 2 2 2 6" xfId="28288" xr:uid="{00000000-0005-0000-0000-00006F7D0000}"/>
    <cellStyle name="Notiz 3 2 2 2 2 2 3" xfId="16346" xr:uid="{00000000-0005-0000-0000-0000707D0000}"/>
    <cellStyle name="Notiz 3 2 2 2 2 2 3 2" xfId="23505" xr:uid="{00000000-0005-0000-0000-0000717D0000}"/>
    <cellStyle name="Notiz 3 2 2 2 2 2 3 2 2" xfId="37820" xr:uid="{00000000-0005-0000-0000-0000727D0000}"/>
    <cellStyle name="Notiz 3 2 2 2 2 2 3 3" xfId="30661" xr:uid="{00000000-0005-0000-0000-0000737D0000}"/>
    <cellStyle name="Notiz 3 2 2 2 2 2 4" xfId="18700" xr:uid="{00000000-0005-0000-0000-0000747D0000}"/>
    <cellStyle name="Notiz 3 2 2 2 2 2 4 2" xfId="25837" xr:uid="{00000000-0005-0000-0000-0000757D0000}"/>
    <cellStyle name="Notiz 3 2 2 2 2 2 4 2 2" xfId="40152" xr:uid="{00000000-0005-0000-0000-0000767D0000}"/>
    <cellStyle name="Notiz 3 2 2 2 2 2 4 3" xfId="33015" xr:uid="{00000000-0005-0000-0000-0000777D0000}"/>
    <cellStyle name="Notiz 3 2 2 2 3" xfId="11672" xr:uid="{00000000-0005-0000-0000-0000787D0000}"/>
    <cellStyle name="Notiz 3 2 2 2 3 2" xfId="13846" xr:uid="{00000000-0005-0000-0000-0000797D0000}"/>
    <cellStyle name="Notiz 3 2 2 2 3 2 2" xfId="14359" xr:uid="{00000000-0005-0000-0000-00007A7D0000}"/>
    <cellStyle name="Notiz 3 2 2 2 3 2 2 2" xfId="16728" xr:uid="{00000000-0005-0000-0000-00007B7D0000}"/>
    <cellStyle name="Notiz 3 2 2 2 3 2 2 2 2" xfId="23887" xr:uid="{00000000-0005-0000-0000-00007C7D0000}"/>
    <cellStyle name="Notiz 3 2 2 2 3 2 2 2 2 2" xfId="38202" xr:uid="{00000000-0005-0000-0000-00007D7D0000}"/>
    <cellStyle name="Notiz 3 2 2 2 3 2 2 2 3" xfId="31043" xr:uid="{00000000-0005-0000-0000-00007E7D0000}"/>
    <cellStyle name="Notiz 3 2 2 2 3 2 2 3" xfId="19082" xr:uid="{00000000-0005-0000-0000-00007F7D0000}"/>
    <cellStyle name="Notiz 3 2 2 2 3 2 2 3 2" xfId="26219" xr:uid="{00000000-0005-0000-0000-0000807D0000}"/>
    <cellStyle name="Notiz 3 2 2 2 3 2 2 3 2 2" xfId="40534" xr:uid="{00000000-0005-0000-0000-0000817D0000}"/>
    <cellStyle name="Notiz 3 2 2 2 3 2 2 3 3" xfId="33397" xr:uid="{00000000-0005-0000-0000-0000827D0000}"/>
    <cellStyle name="Notiz 3 2 2 2 3 2 2 4" xfId="20415" xr:uid="{00000000-0005-0000-0000-0000837D0000}"/>
    <cellStyle name="Notiz 3 2 2 2 3 2 2 4 2" xfId="27552" xr:uid="{00000000-0005-0000-0000-0000847D0000}"/>
    <cellStyle name="Notiz 3 2 2 2 3 2 2 4 2 2" xfId="41867" xr:uid="{00000000-0005-0000-0000-0000857D0000}"/>
    <cellStyle name="Notiz 3 2 2 2 3 2 2 4 3" xfId="34730" xr:uid="{00000000-0005-0000-0000-0000867D0000}"/>
    <cellStyle name="Notiz 3 2 2 2 3 2 2 5" xfId="21630" xr:uid="{00000000-0005-0000-0000-0000877D0000}"/>
    <cellStyle name="Notiz 3 2 2 2 3 2 2 5 2" xfId="35945" xr:uid="{00000000-0005-0000-0000-0000887D0000}"/>
    <cellStyle name="Notiz 3 2 2 2 3 2 2 6" xfId="28767" xr:uid="{00000000-0005-0000-0000-0000897D0000}"/>
    <cellStyle name="Notiz 3 2 2 2 3 2 3" xfId="16215" xr:uid="{00000000-0005-0000-0000-00008A7D0000}"/>
    <cellStyle name="Notiz 3 2 2 2 3 2 3 2" xfId="23374" xr:uid="{00000000-0005-0000-0000-00008B7D0000}"/>
    <cellStyle name="Notiz 3 2 2 2 3 2 3 2 2" xfId="37689" xr:uid="{00000000-0005-0000-0000-00008C7D0000}"/>
    <cellStyle name="Notiz 3 2 2 2 3 2 3 3" xfId="30530" xr:uid="{00000000-0005-0000-0000-00008D7D0000}"/>
    <cellStyle name="Notiz 3 2 2 2 3 2 4" xfId="18569" xr:uid="{00000000-0005-0000-0000-00008E7D0000}"/>
    <cellStyle name="Notiz 3 2 2 2 3 2 4 2" xfId="25706" xr:uid="{00000000-0005-0000-0000-00008F7D0000}"/>
    <cellStyle name="Notiz 3 2 2 2 3 2 4 2 2" xfId="40021" xr:uid="{00000000-0005-0000-0000-0000907D0000}"/>
    <cellStyle name="Notiz 3 2 2 2 3 2 4 3" xfId="32884" xr:uid="{00000000-0005-0000-0000-0000917D0000}"/>
    <cellStyle name="Notiz 3 2 2 2 4" xfId="13599" xr:uid="{00000000-0005-0000-0000-0000927D0000}"/>
    <cellStyle name="Notiz 3 2 2 2 4 2" xfId="14577" xr:uid="{00000000-0005-0000-0000-0000937D0000}"/>
    <cellStyle name="Notiz 3 2 2 2 4 2 2" xfId="16940" xr:uid="{00000000-0005-0000-0000-0000947D0000}"/>
    <cellStyle name="Notiz 3 2 2 2 4 2 2 2" xfId="24099" xr:uid="{00000000-0005-0000-0000-0000957D0000}"/>
    <cellStyle name="Notiz 3 2 2 2 4 2 2 2 2" xfId="38414" xr:uid="{00000000-0005-0000-0000-0000967D0000}"/>
    <cellStyle name="Notiz 3 2 2 2 4 2 2 3" xfId="31255" xr:uid="{00000000-0005-0000-0000-0000977D0000}"/>
    <cellStyle name="Notiz 3 2 2 2 4 2 3" xfId="19294" xr:uid="{00000000-0005-0000-0000-0000987D0000}"/>
    <cellStyle name="Notiz 3 2 2 2 4 2 3 2" xfId="26431" xr:uid="{00000000-0005-0000-0000-0000997D0000}"/>
    <cellStyle name="Notiz 3 2 2 2 4 2 3 2 2" xfId="40746" xr:uid="{00000000-0005-0000-0000-00009A7D0000}"/>
    <cellStyle name="Notiz 3 2 2 2 4 2 3 3" xfId="33609" xr:uid="{00000000-0005-0000-0000-00009B7D0000}"/>
    <cellStyle name="Notiz 3 2 2 2 4 2 4" xfId="20592" xr:uid="{00000000-0005-0000-0000-00009C7D0000}"/>
    <cellStyle name="Notiz 3 2 2 2 4 2 4 2" xfId="27729" xr:uid="{00000000-0005-0000-0000-00009D7D0000}"/>
    <cellStyle name="Notiz 3 2 2 2 4 2 4 2 2" xfId="42044" xr:uid="{00000000-0005-0000-0000-00009E7D0000}"/>
    <cellStyle name="Notiz 3 2 2 2 4 2 4 3" xfId="34907" xr:uid="{00000000-0005-0000-0000-00009F7D0000}"/>
    <cellStyle name="Notiz 3 2 2 2 4 2 5" xfId="21807" xr:uid="{00000000-0005-0000-0000-0000A07D0000}"/>
    <cellStyle name="Notiz 3 2 2 2 4 2 5 2" xfId="36122" xr:uid="{00000000-0005-0000-0000-0000A17D0000}"/>
    <cellStyle name="Notiz 3 2 2 2 4 2 6" xfId="28944" xr:uid="{00000000-0005-0000-0000-0000A27D0000}"/>
    <cellStyle name="Notiz 3 2 2 2 4 3" xfId="15968" xr:uid="{00000000-0005-0000-0000-0000A37D0000}"/>
    <cellStyle name="Notiz 3 2 2 2 4 3 2" xfId="23127" xr:uid="{00000000-0005-0000-0000-0000A47D0000}"/>
    <cellStyle name="Notiz 3 2 2 2 4 3 2 2" xfId="37442" xr:uid="{00000000-0005-0000-0000-0000A57D0000}"/>
    <cellStyle name="Notiz 3 2 2 2 4 3 3" xfId="30283" xr:uid="{00000000-0005-0000-0000-0000A67D0000}"/>
    <cellStyle name="Notiz 3 2 2 2 4 4" xfId="18322" xr:uid="{00000000-0005-0000-0000-0000A77D0000}"/>
    <cellStyle name="Notiz 3 2 2 2 4 4 2" xfId="25459" xr:uid="{00000000-0005-0000-0000-0000A87D0000}"/>
    <cellStyle name="Notiz 3 2 2 2 4 4 2 2" xfId="39774" xr:uid="{00000000-0005-0000-0000-0000A97D0000}"/>
    <cellStyle name="Notiz 3 2 2 2 4 4 3" xfId="32637" xr:uid="{00000000-0005-0000-0000-0000AA7D0000}"/>
    <cellStyle name="Notiz 3 2 2 3" xfId="1703" xr:uid="{00000000-0005-0000-0000-0000AB7D0000}"/>
    <cellStyle name="Notiz 3 2 2 3 2" xfId="3727" xr:uid="{00000000-0005-0000-0000-0000AC7D0000}"/>
    <cellStyle name="Notiz 3 2 2 3 2 2" xfId="13978" xr:uid="{00000000-0005-0000-0000-0000AD7D0000}"/>
    <cellStyle name="Notiz 3 2 2 3 2 2 2" xfId="13415" xr:uid="{00000000-0005-0000-0000-0000AE7D0000}"/>
    <cellStyle name="Notiz 3 2 2 3 2 2 2 2" xfId="15784" xr:uid="{00000000-0005-0000-0000-0000AF7D0000}"/>
    <cellStyle name="Notiz 3 2 2 3 2 2 2 2 2" xfId="22943" xr:uid="{00000000-0005-0000-0000-0000B07D0000}"/>
    <cellStyle name="Notiz 3 2 2 3 2 2 2 2 2 2" xfId="37258" xr:uid="{00000000-0005-0000-0000-0000B17D0000}"/>
    <cellStyle name="Notiz 3 2 2 3 2 2 2 2 3" xfId="30099" xr:uid="{00000000-0005-0000-0000-0000B27D0000}"/>
    <cellStyle name="Notiz 3 2 2 3 2 2 2 3" xfId="18138" xr:uid="{00000000-0005-0000-0000-0000B37D0000}"/>
    <cellStyle name="Notiz 3 2 2 3 2 2 2 3 2" xfId="25275" xr:uid="{00000000-0005-0000-0000-0000B47D0000}"/>
    <cellStyle name="Notiz 3 2 2 3 2 2 2 3 2 2" xfId="39590" xr:uid="{00000000-0005-0000-0000-0000B57D0000}"/>
    <cellStyle name="Notiz 3 2 2 3 2 2 2 3 3" xfId="32453" xr:uid="{00000000-0005-0000-0000-0000B67D0000}"/>
    <cellStyle name="Notiz 3 2 2 3 2 2 2 4" xfId="19842" xr:uid="{00000000-0005-0000-0000-0000B77D0000}"/>
    <cellStyle name="Notiz 3 2 2 3 2 2 2 4 2" xfId="26979" xr:uid="{00000000-0005-0000-0000-0000B87D0000}"/>
    <cellStyle name="Notiz 3 2 2 3 2 2 2 4 2 2" xfId="41294" xr:uid="{00000000-0005-0000-0000-0000B97D0000}"/>
    <cellStyle name="Notiz 3 2 2 3 2 2 2 4 3" xfId="34157" xr:uid="{00000000-0005-0000-0000-0000BA7D0000}"/>
    <cellStyle name="Notiz 3 2 2 3 2 2 2 5" xfId="21057" xr:uid="{00000000-0005-0000-0000-0000BB7D0000}"/>
    <cellStyle name="Notiz 3 2 2 3 2 2 2 5 2" xfId="35372" xr:uid="{00000000-0005-0000-0000-0000BC7D0000}"/>
    <cellStyle name="Notiz 3 2 2 3 2 2 2 6" xfId="28194" xr:uid="{00000000-0005-0000-0000-0000BD7D0000}"/>
    <cellStyle name="Notiz 3 2 2 3 2 2 3" xfId="16347" xr:uid="{00000000-0005-0000-0000-0000BE7D0000}"/>
    <cellStyle name="Notiz 3 2 2 3 2 2 3 2" xfId="23506" xr:uid="{00000000-0005-0000-0000-0000BF7D0000}"/>
    <cellStyle name="Notiz 3 2 2 3 2 2 3 2 2" xfId="37821" xr:uid="{00000000-0005-0000-0000-0000C07D0000}"/>
    <cellStyle name="Notiz 3 2 2 3 2 2 3 3" xfId="30662" xr:uid="{00000000-0005-0000-0000-0000C17D0000}"/>
    <cellStyle name="Notiz 3 2 2 3 2 2 4" xfId="18701" xr:uid="{00000000-0005-0000-0000-0000C27D0000}"/>
    <cellStyle name="Notiz 3 2 2 3 2 2 4 2" xfId="25838" xr:uid="{00000000-0005-0000-0000-0000C37D0000}"/>
    <cellStyle name="Notiz 3 2 2 3 2 2 4 2 2" xfId="40153" xr:uid="{00000000-0005-0000-0000-0000C47D0000}"/>
    <cellStyle name="Notiz 3 2 2 3 2 2 4 3" xfId="33016" xr:uid="{00000000-0005-0000-0000-0000C57D0000}"/>
    <cellStyle name="Notiz 3 2 2 3 3" xfId="11673" xr:uid="{00000000-0005-0000-0000-0000C67D0000}"/>
    <cellStyle name="Notiz 3 2 2 3 3 2" xfId="13847" xr:uid="{00000000-0005-0000-0000-0000C77D0000}"/>
    <cellStyle name="Notiz 3 2 2 3 3 2 2" xfId="14394" xr:uid="{00000000-0005-0000-0000-0000C87D0000}"/>
    <cellStyle name="Notiz 3 2 2 3 3 2 2 2" xfId="16763" xr:uid="{00000000-0005-0000-0000-0000C97D0000}"/>
    <cellStyle name="Notiz 3 2 2 3 3 2 2 2 2" xfId="23922" xr:uid="{00000000-0005-0000-0000-0000CA7D0000}"/>
    <cellStyle name="Notiz 3 2 2 3 3 2 2 2 2 2" xfId="38237" xr:uid="{00000000-0005-0000-0000-0000CB7D0000}"/>
    <cellStyle name="Notiz 3 2 2 3 3 2 2 2 3" xfId="31078" xr:uid="{00000000-0005-0000-0000-0000CC7D0000}"/>
    <cellStyle name="Notiz 3 2 2 3 3 2 2 3" xfId="19117" xr:uid="{00000000-0005-0000-0000-0000CD7D0000}"/>
    <cellStyle name="Notiz 3 2 2 3 3 2 2 3 2" xfId="26254" xr:uid="{00000000-0005-0000-0000-0000CE7D0000}"/>
    <cellStyle name="Notiz 3 2 2 3 3 2 2 3 2 2" xfId="40569" xr:uid="{00000000-0005-0000-0000-0000CF7D0000}"/>
    <cellStyle name="Notiz 3 2 2 3 3 2 2 3 3" xfId="33432" xr:uid="{00000000-0005-0000-0000-0000D07D0000}"/>
    <cellStyle name="Notiz 3 2 2 3 3 2 2 4" xfId="20450" xr:uid="{00000000-0005-0000-0000-0000D17D0000}"/>
    <cellStyle name="Notiz 3 2 2 3 3 2 2 4 2" xfId="27587" xr:uid="{00000000-0005-0000-0000-0000D27D0000}"/>
    <cellStyle name="Notiz 3 2 2 3 3 2 2 4 2 2" xfId="41902" xr:uid="{00000000-0005-0000-0000-0000D37D0000}"/>
    <cellStyle name="Notiz 3 2 2 3 3 2 2 4 3" xfId="34765" xr:uid="{00000000-0005-0000-0000-0000D47D0000}"/>
    <cellStyle name="Notiz 3 2 2 3 3 2 2 5" xfId="21665" xr:uid="{00000000-0005-0000-0000-0000D57D0000}"/>
    <cellStyle name="Notiz 3 2 2 3 3 2 2 5 2" xfId="35980" xr:uid="{00000000-0005-0000-0000-0000D67D0000}"/>
    <cellStyle name="Notiz 3 2 2 3 3 2 2 6" xfId="28802" xr:uid="{00000000-0005-0000-0000-0000D77D0000}"/>
    <cellStyle name="Notiz 3 2 2 3 3 2 3" xfId="16216" xr:uid="{00000000-0005-0000-0000-0000D87D0000}"/>
    <cellStyle name="Notiz 3 2 2 3 3 2 3 2" xfId="23375" xr:uid="{00000000-0005-0000-0000-0000D97D0000}"/>
    <cellStyle name="Notiz 3 2 2 3 3 2 3 2 2" xfId="37690" xr:uid="{00000000-0005-0000-0000-0000DA7D0000}"/>
    <cellStyle name="Notiz 3 2 2 3 3 2 3 3" xfId="30531" xr:uid="{00000000-0005-0000-0000-0000DB7D0000}"/>
    <cellStyle name="Notiz 3 2 2 3 3 2 4" xfId="18570" xr:uid="{00000000-0005-0000-0000-0000DC7D0000}"/>
    <cellStyle name="Notiz 3 2 2 3 3 2 4 2" xfId="25707" xr:uid="{00000000-0005-0000-0000-0000DD7D0000}"/>
    <cellStyle name="Notiz 3 2 2 3 3 2 4 2 2" xfId="40022" xr:uid="{00000000-0005-0000-0000-0000DE7D0000}"/>
    <cellStyle name="Notiz 3 2 2 3 3 2 4 3" xfId="32885" xr:uid="{00000000-0005-0000-0000-0000DF7D0000}"/>
    <cellStyle name="Notiz 3 2 2 3 4" xfId="13600" xr:uid="{00000000-0005-0000-0000-0000E07D0000}"/>
    <cellStyle name="Notiz 3 2 2 3 4 2" xfId="14339" xr:uid="{00000000-0005-0000-0000-0000E17D0000}"/>
    <cellStyle name="Notiz 3 2 2 3 4 2 2" xfId="16708" xr:uid="{00000000-0005-0000-0000-0000E27D0000}"/>
    <cellStyle name="Notiz 3 2 2 3 4 2 2 2" xfId="23867" xr:uid="{00000000-0005-0000-0000-0000E37D0000}"/>
    <cellStyle name="Notiz 3 2 2 3 4 2 2 2 2" xfId="38182" xr:uid="{00000000-0005-0000-0000-0000E47D0000}"/>
    <cellStyle name="Notiz 3 2 2 3 4 2 2 3" xfId="31023" xr:uid="{00000000-0005-0000-0000-0000E57D0000}"/>
    <cellStyle name="Notiz 3 2 2 3 4 2 3" xfId="19062" xr:uid="{00000000-0005-0000-0000-0000E67D0000}"/>
    <cellStyle name="Notiz 3 2 2 3 4 2 3 2" xfId="26199" xr:uid="{00000000-0005-0000-0000-0000E77D0000}"/>
    <cellStyle name="Notiz 3 2 2 3 4 2 3 2 2" xfId="40514" xr:uid="{00000000-0005-0000-0000-0000E87D0000}"/>
    <cellStyle name="Notiz 3 2 2 3 4 2 3 3" xfId="33377" xr:uid="{00000000-0005-0000-0000-0000E97D0000}"/>
    <cellStyle name="Notiz 3 2 2 3 4 2 4" xfId="20395" xr:uid="{00000000-0005-0000-0000-0000EA7D0000}"/>
    <cellStyle name="Notiz 3 2 2 3 4 2 4 2" xfId="27532" xr:uid="{00000000-0005-0000-0000-0000EB7D0000}"/>
    <cellStyle name="Notiz 3 2 2 3 4 2 4 2 2" xfId="41847" xr:uid="{00000000-0005-0000-0000-0000EC7D0000}"/>
    <cellStyle name="Notiz 3 2 2 3 4 2 4 3" xfId="34710" xr:uid="{00000000-0005-0000-0000-0000ED7D0000}"/>
    <cellStyle name="Notiz 3 2 2 3 4 2 5" xfId="21610" xr:uid="{00000000-0005-0000-0000-0000EE7D0000}"/>
    <cellStyle name="Notiz 3 2 2 3 4 2 5 2" xfId="35925" xr:uid="{00000000-0005-0000-0000-0000EF7D0000}"/>
    <cellStyle name="Notiz 3 2 2 3 4 2 6" xfId="28747" xr:uid="{00000000-0005-0000-0000-0000F07D0000}"/>
    <cellStyle name="Notiz 3 2 2 3 4 3" xfId="15969" xr:uid="{00000000-0005-0000-0000-0000F17D0000}"/>
    <cellStyle name="Notiz 3 2 2 3 4 3 2" xfId="23128" xr:uid="{00000000-0005-0000-0000-0000F27D0000}"/>
    <cellStyle name="Notiz 3 2 2 3 4 3 2 2" xfId="37443" xr:uid="{00000000-0005-0000-0000-0000F37D0000}"/>
    <cellStyle name="Notiz 3 2 2 3 4 3 3" xfId="30284" xr:uid="{00000000-0005-0000-0000-0000F47D0000}"/>
    <cellStyle name="Notiz 3 2 2 3 4 4" xfId="18323" xr:uid="{00000000-0005-0000-0000-0000F57D0000}"/>
    <cellStyle name="Notiz 3 2 2 3 4 4 2" xfId="25460" xr:uid="{00000000-0005-0000-0000-0000F67D0000}"/>
    <cellStyle name="Notiz 3 2 2 3 4 4 2 2" xfId="39775" xr:uid="{00000000-0005-0000-0000-0000F77D0000}"/>
    <cellStyle name="Notiz 3 2 2 3 4 4 3" xfId="32638" xr:uid="{00000000-0005-0000-0000-0000F87D0000}"/>
    <cellStyle name="Notiz 3 2 2 4" xfId="1704" xr:uid="{00000000-0005-0000-0000-0000F97D0000}"/>
    <cellStyle name="Notiz 3 2 2 4 2" xfId="3728" xr:uid="{00000000-0005-0000-0000-0000FA7D0000}"/>
    <cellStyle name="Notiz 3 2 2 4 2 2" xfId="13979" xr:uid="{00000000-0005-0000-0000-0000FB7D0000}"/>
    <cellStyle name="Notiz 3 2 2 4 2 2 2" xfId="14055" xr:uid="{00000000-0005-0000-0000-0000FC7D0000}"/>
    <cellStyle name="Notiz 3 2 2 4 2 2 2 2" xfId="16424" xr:uid="{00000000-0005-0000-0000-0000FD7D0000}"/>
    <cellStyle name="Notiz 3 2 2 4 2 2 2 2 2" xfId="23583" xr:uid="{00000000-0005-0000-0000-0000FE7D0000}"/>
    <cellStyle name="Notiz 3 2 2 4 2 2 2 2 2 2" xfId="37898" xr:uid="{00000000-0005-0000-0000-0000FF7D0000}"/>
    <cellStyle name="Notiz 3 2 2 4 2 2 2 2 3" xfId="30739" xr:uid="{00000000-0005-0000-0000-0000007E0000}"/>
    <cellStyle name="Notiz 3 2 2 4 2 2 2 3" xfId="18778" xr:uid="{00000000-0005-0000-0000-0000017E0000}"/>
    <cellStyle name="Notiz 3 2 2 4 2 2 2 3 2" xfId="25915" xr:uid="{00000000-0005-0000-0000-0000027E0000}"/>
    <cellStyle name="Notiz 3 2 2 4 2 2 2 3 2 2" xfId="40230" xr:uid="{00000000-0005-0000-0000-0000037E0000}"/>
    <cellStyle name="Notiz 3 2 2 4 2 2 2 3 3" xfId="33093" xr:uid="{00000000-0005-0000-0000-0000047E0000}"/>
    <cellStyle name="Notiz 3 2 2 4 2 2 2 4" xfId="20138" xr:uid="{00000000-0005-0000-0000-0000057E0000}"/>
    <cellStyle name="Notiz 3 2 2 4 2 2 2 4 2" xfId="27275" xr:uid="{00000000-0005-0000-0000-0000067E0000}"/>
    <cellStyle name="Notiz 3 2 2 4 2 2 2 4 2 2" xfId="41590" xr:uid="{00000000-0005-0000-0000-0000077E0000}"/>
    <cellStyle name="Notiz 3 2 2 4 2 2 2 4 3" xfId="34453" xr:uid="{00000000-0005-0000-0000-0000087E0000}"/>
    <cellStyle name="Notiz 3 2 2 4 2 2 2 5" xfId="21353" xr:uid="{00000000-0005-0000-0000-0000097E0000}"/>
    <cellStyle name="Notiz 3 2 2 4 2 2 2 5 2" xfId="35668" xr:uid="{00000000-0005-0000-0000-00000A7E0000}"/>
    <cellStyle name="Notiz 3 2 2 4 2 2 2 6" xfId="28490" xr:uid="{00000000-0005-0000-0000-00000B7E0000}"/>
    <cellStyle name="Notiz 3 2 2 4 2 2 3" xfId="16348" xr:uid="{00000000-0005-0000-0000-00000C7E0000}"/>
    <cellStyle name="Notiz 3 2 2 4 2 2 3 2" xfId="23507" xr:uid="{00000000-0005-0000-0000-00000D7E0000}"/>
    <cellStyle name="Notiz 3 2 2 4 2 2 3 2 2" xfId="37822" xr:uid="{00000000-0005-0000-0000-00000E7E0000}"/>
    <cellStyle name="Notiz 3 2 2 4 2 2 3 3" xfId="30663" xr:uid="{00000000-0005-0000-0000-00000F7E0000}"/>
    <cellStyle name="Notiz 3 2 2 4 2 2 4" xfId="18702" xr:uid="{00000000-0005-0000-0000-0000107E0000}"/>
    <cellStyle name="Notiz 3 2 2 4 2 2 4 2" xfId="25839" xr:uid="{00000000-0005-0000-0000-0000117E0000}"/>
    <cellStyle name="Notiz 3 2 2 4 2 2 4 2 2" xfId="40154" xr:uid="{00000000-0005-0000-0000-0000127E0000}"/>
    <cellStyle name="Notiz 3 2 2 4 2 2 4 3" xfId="33017" xr:uid="{00000000-0005-0000-0000-0000137E0000}"/>
    <cellStyle name="Notiz 3 2 2 4 3" xfId="11674" xr:uid="{00000000-0005-0000-0000-0000147E0000}"/>
    <cellStyle name="Notiz 3 2 2 4 3 2" xfId="13848" xr:uid="{00000000-0005-0000-0000-0000157E0000}"/>
    <cellStyle name="Notiz 3 2 2 4 3 2 2" xfId="14651" xr:uid="{00000000-0005-0000-0000-0000167E0000}"/>
    <cellStyle name="Notiz 3 2 2 4 3 2 2 2" xfId="17014" xr:uid="{00000000-0005-0000-0000-0000177E0000}"/>
    <cellStyle name="Notiz 3 2 2 4 3 2 2 2 2" xfId="24173" xr:uid="{00000000-0005-0000-0000-0000187E0000}"/>
    <cellStyle name="Notiz 3 2 2 4 3 2 2 2 2 2" xfId="38488" xr:uid="{00000000-0005-0000-0000-0000197E0000}"/>
    <cellStyle name="Notiz 3 2 2 4 3 2 2 2 3" xfId="31329" xr:uid="{00000000-0005-0000-0000-00001A7E0000}"/>
    <cellStyle name="Notiz 3 2 2 4 3 2 2 3" xfId="19368" xr:uid="{00000000-0005-0000-0000-00001B7E0000}"/>
    <cellStyle name="Notiz 3 2 2 4 3 2 2 3 2" xfId="26505" xr:uid="{00000000-0005-0000-0000-00001C7E0000}"/>
    <cellStyle name="Notiz 3 2 2 4 3 2 2 3 2 2" xfId="40820" xr:uid="{00000000-0005-0000-0000-00001D7E0000}"/>
    <cellStyle name="Notiz 3 2 2 4 3 2 2 3 3" xfId="33683" xr:uid="{00000000-0005-0000-0000-00001E7E0000}"/>
    <cellStyle name="Notiz 3 2 2 4 3 2 2 4" xfId="20666" xr:uid="{00000000-0005-0000-0000-00001F7E0000}"/>
    <cellStyle name="Notiz 3 2 2 4 3 2 2 4 2" xfId="27803" xr:uid="{00000000-0005-0000-0000-0000207E0000}"/>
    <cellStyle name="Notiz 3 2 2 4 3 2 2 4 2 2" xfId="42118" xr:uid="{00000000-0005-0000-0000-0000217E0000}"/>
    <cellStyle name="Notiz 3 2 2 4 3 2 2 4 3" xfId="34981" xr:uid="{00000000-0005-0000-0000-0000227E0000}"/>
    <cellStyle name="Notiz 3 2 2 4 3 2 2 5" xfId="21881" xr:uid="{00000000-0005-0000-0000-0000237E0000}"/>
    <cellStyle name="Notiz 3 2 2 4 3 2 2 5 2" xfId="36196" xr:uid="{00000000-0005-0000-0000-0000247E0000}"/>
    <cellStyle name="Notiz 3 2 2 4 3 2 2 6" xfId="29018" xr:uid="{00000000-0005-0000-0000-0000257E0000}"/>
    <cellStyle name="Notiz 3 2 2 4 3 2 3" xfId="16217" xr:uid="{00000000-0005-0000-0000-0000267E0000}"/>
    <cellStyle name="Notiz 3 2 2 4 3 2 3 2" xfId="23376" xr:uid="{00000000-0005-0000-0000-0000277E0000}"/>
    <cellStyle name="Notiz 3 2 2 4 3 2 3 2 2" xfId="37691" xr:uid="{00000000-0005-0000-0000-0000287E0000}"/>
    <cellStyle name="Notiz 3 2 2 4 3 2 3 3" xfId="30532" xr:uid="{00000000-0005-0000-0000-0000297E0000}"/>
    <cellStyle name="Notiz 3 2 2 4 3 2 4" xfId="18571" xr:uid="{00000000-0005-0000-0000-00002A7E0000}"/>
    <cellStyle name="Notiz 3 2 2 4 3 2 4 2" xfId="25708" xr:uid="{00000000-0005-0000-0000-00002B7E0000}"/>
    <cellStyle name="Notiz 3 2 2 4 3 2 4 2 2" xfId="40023" xr:uid="{00000000-0005-0000-0000-00002C7E0000}"/>
    <cellStyle name="Notiz 3 2 2 4 3 2 4 3" xfId="32886" xr:uid="{00000000-0005-0000-0000-00002D7E0000}"/>
    <cellStyle name="Notiz 3 2 2 4 4" xfId="13601" xr:uid="{00000000-0005-0000-0000-00002E7E0000}"/>
    <cellStyle name="Notiz 3 2 2 4 4 2" xfId="13907" xr:uid="{00000000-0005-0000-0000-00002F7E0000}"/>
    <cellStyle name="Notiz 3 2 2 4 4 2 2" xfId="16276" xr:uid="{00000000-0005-0000-0000-0000307E0000}"/>
    <cellStyle name="Notiz 3 2 2 4 4 2 2 2" xfId="23435" xr:uid="{00000000-0005-0000-0000-0000317E0000}"/>
    <cellStyle name="Notiz 3 2 2 4 4 2 2 2 2" xfId="37750" xr:uid="{00000000-0005-0000-0000-0000327E0000}"/>
    <cellStyle name="Notiz 3 2 2 4 4 2 2 3" xfId="30591" xr:uid="{00000000-0005-0000-0000-0000337E0000}"/>
    <cellStyle name="Notiz 3 2 2 4 4 2 3" xfId="18630" xr:uid="{00000000-0005-0000-0000-0000347E0000}"/>
    <cellStyle name="Notiz 3 2 2 4 4 2 3 2" xfId="25767" xr:uid="{00000000-0005-0000-0000-0000357E0000}"/>
    <cellStyle name="Notiz 3 2 2 4 4 2 3 2 2" xfId="40082" xr:uid="{00000000-0005-0000-0000-0000367E0000}"/>
    <cellStyle name="Notiz 3 2 2 4 4 2 3 3" xfId="32945" xr:uid="{00000000-0005-0000-0000-0000377E0000}"/>
    <cellStyle name="Notiz 3 2 2 4 4 2 4" xfId="20071" xr:uid="{00000000-0005-0000-0000-0000387E0000}"/>
    <cellStyle name="Notiz 3 2 2 4 4 2 4 2" xfId="27208" xr:uid="{00000000-0005-0000-0000-0000397E0000}"/>
    <cellStyle name="Notiz 3 2 2 4 4 2 4 2 2" xfId="41523" xr:uid="{00000000-0005-0000-0000-00003A7E0000}"/>
    <cellStyle name="Notiz 3 2 2 4 4 2 4 3" xfId="34386" xr:uid="{00000000-0005-0000-0000-00003B7E0000}"/>
    <cellStyle name="Notiz 3 2 2 4 4 2 5" xfId="21286" xr:uid="{00000000-0005-0000-0000-00003C7E0000}"/>
    <cellStyle name="Notiz 3 2 2 4 4 2 5 2" xfId="35601" xr:uid="{00000000-0005-0000-0000-00003D7E0000}"/>
    <cellStyle name="Notiz 3 2 2 4 4 2 6" xfId="28423" xr:uid="{00000000-0005-0000-0000-00003E7E0000}"/>
    <cellStyle name="Notiz 3 2 2 4 4 3" xfId="15970" xr:uid="{00000000-0005-0000-0000-00003F7E0000}"/>
    <cellStyle name="Notiz 3 2 2 4 4 3 2" xfId="23129" xr:uid="{00000000-0005-0000-0000-0000407E0000}"/>
    <cellStyle name="Notiz 3 2 2 4 4 3 2 2" xfId="37444" xr:uid="{00000000-0005-0000-0000-0000417E0000}"/>
    <cellStyle name="Notiz 3 2 2 4 4 3 3" xfId="30285" xr:uid="{00000000-0005-0000-0000-0000427E0000}"/>
    <cellStyle name="Notiz 3 2 2 4 4 4" xfId="18324" xr:uid="{00000000-0005-0000-0000-0000437E0000}"/>
    <cellStyle name="Notiz 3 2 2 4 4 4 2" xfId="25461" xr:uid="{00000000-0005-0000-0000-0000447E0000}"/>
    <cellStyle name="Notiz 3 2 2 4 4 4 2 2" xfId="39776" xr:uid="{00000000-0005-0000-0000-0000457E0000}"/>
    <cellStyle name="Notiz 3 2 2 4 4 4 3" xfId="32639" xr:uid="{00000000-0005-0000-0000-0000467E0000}"/>
    <cellStyle name="Notiz 3 2 2 5" xfId="1705" xr:uid="{00000000-0005-0000-0000-0000477E0000}"/>
    <cellStyle name="Notiz 3 2 2 5 2" xfId="3729" xr:uid="{00000000-0005-0000-0000-0000487E0000}"/>
    <cellStyle name="Notiz 3 2 2 5 2 2" xfId="13980" xr:uid="{00000000-0005-0000-0000-0000497E0000}"/>
    <cellStyle name="Notiz 3 2 2 5 2 2 2" xfId="13688" xr:uid="{00000000-0005-0000-0000-00004A7E0000}"/>
    <cellStyle name="Notiz 3 2 2 5 2 2 2 2" xfId="16057" xr:uid="{00000000-0005-0000-0000-00004B7E0000}"/>
    <cellStyle name="Notiz 3 2 2 5 2 2 2 2 2" xfId="23216" xr:uid="{00000000-0005-0000-0000-00004C7E0000}"/>
    <cellStyle name="Notiz 3 2 2 5 2 2 2 2 2 2" xfId="37531" xr:uid="{00000000-0005-0000-0000-00004D7E0000}"/>
    <cellStyle name="Notiz 3 2 2 5 2 2 2 2 3" xfId="30372" xr:uid="{00000000-0005-0000-0000-00004E7E0000}"/>
    <cellStyle name="Notiz 3 2 2 5 2 2 2 3" xfId="18411" xr:uid="{00000000-0005-0000-0000-00004F7E0000}"/>
    <cellStyle name="Notiz 3 2 2 5 2 2 2 3 2" xfId="25548" xr:uid="{00000000-0005-0000-0000-0000507E0000}"/>
    <cellStyle name="Notiz 3 2 2 5 2 2 2 3 2 2" xfId="39863" xr:uid="{00000000-0005-0000-0000-0000517E0000}"/>
    <cellStyle name="Notiz 3 2 2 5 2 2 2 3 3" xfId="32726" xr:uid="{00000000-0005-0000-0000-0000527E0000}"/>
    <cellStyle name="Notiz 3 2 2 5 2 2 2 4" xfId="19937" xr:uid="{00000000-0005-0000-0000-0000537E0000}"/>
    <cellStyle name="Notiz 3 2 2 5 2 2 2 4 2" xfId="27074" xr:uid="{00000000-0005-0000-0000-0000547E0000}"/>
    <cellStyle name="Notiz 3 2 2 5 2 2 2 4 2 2" xfId="41389" xr:uid="{00000000-0005-0000-0000-0000557E0000}"/>
    <cellStyle name="Notiz 3 2 2 5 2 2 2 4 3" xfId="34252" xr:uid="{00000000-0005-0000-0000-0000567E0000}"/>
    <cellStyle name="Notiz 3 2 2 5 2 2 2 5" xfId="21152" xr:uid="{00000000-0005-0000-0000-0000577E0000}"/>
    <cellStyle name="Notiz 3 2 2 5 2 2 2 5 2" xfId="35467" xr:uid="{00000000-0005-0000-0000-0000587E0000}"/>
    <cellStyle name="Notiz 3 2 2 5 2 2 2 6" xfId="28289" xr:uid="{00000000-0005-0000-0000-0000597E0000}"/>
    <cellStyle name="Notiz 3 2 2 5 2 2 3" xfId="16349" xr:uid="{00000000-0005-0000-0000-00005A7E0000}"/>
    <cellStyle name="Notiz 3 2 2 5 2 2 3 2" xfId="23508" xr:uid="{00000000-0005-0000-0000-00005B7E0000}"/>
    <cellStyle name="Notiz 3 2 2 5 2 2 3 2 2" xfId="37823" xr:uid="{00000000-0005-0000-0000-00005C7E0000}"/>
    <cellStyle name="Notiz 3 2 2 5 2 2 3 3" xfId="30664" xr:uid="{00000000-0005-0000-0000-00005D7E0000}"/>
    <cellStyle name="Notiz 3 2 2 5 2 2 4" xfId="18703" xr:uid="{00000000-0005-0000-0000-00005E7E0000}"/>
    <cellStyle name="Notiz 3 2 2 5 2 2 4 2" xfId="25840" xr:uid="{00000000-0005-0000-0000-00005F7E0000}"/>
    <cellStyle name="Notiz 3 2 2 5 2 2 4 2 2" xfId="40155" xr:uid="{00000000-0005-0000-0000-0000607E0000}"/>
    <cellStyle name="Notiz 3 2 2 5 2 2 4 3" xfId="33018" xr:uid="{00000000-0005-0000-0000-0000617E0000}"/>
    <cellStyle name="Notiz 3 2 2 5 3" xfId="11675" xr:uid="{00000000-0005-0000-0000-0000627E0000}"/>
    <cellStyle name="Notiz 3 2 2 5 3 2" xfId="13849" xr:uid="{00000000-0005-0000-0000-0000637E0000}"/>
    <cellStyle name="Notiz 3 2 2 5 3 2 2" xfId="13740" xr:uid="{00000000-0005-0000-0000-0000647E0000}"/>
    <cellStyle name="Notiz 3 2 2 5 3 2 2 2" xfId="16109" xr:uid="{00000000-0005-0000-0000-0000657E0000}"/>
    <cellStyle name="Notiz 3 2 2 5 3 2 2 2 2" xfId="23268" xr:uid="{00000000-0005-0000-0000-0000667E0000}"/>
    <cellStyle name="Notiz 3 2 2 5 3 2 2 2 2 2" xfId="37583" xr:uid="{00000000-0005-0000-0000-0000677E0000}"/>
    <cellStyle name="Notiz 3 2 2 5 3 2 2 2 3" xfId="30424" xr:uid="{00000000-0005-0000-0000-0000687E0000}"/>
    <cellStyle name="Notiz 3 2 2 5 3 2 2 3" xfId="18463" xr:uid="{00000000-0005-0000-0000-0000697E0000}"/>
    <cellStyle name="Notiz 3 2 2 5 3 2 2 3 2" xfId="25600" xr:uid="{00000000-0005-0000-0000-00006A7E0000}"/>
    <cellStyle name="Notiz 3 2 2 5 3 2 2 3 2 2" xfId="39915" xr:uid="{00000000-0005-0000-0000-00006B7E0000}"/>
    <cellStyle name="Notiz 3 2 2 5 3 2 2 3 3" xfId="32778" xr:uid="{00000000-0005-0000-0000-00006C7E0000}"/>
    <cellStyle name="Notiz 3 2 2 5 3 2 2 4" xfId="19989" xr:uid="{00000000-0005-0000-0000-00006D7E0000}"/>
    <cellStyle name="Notiz 3 2 2 5 3 2 2 4 2" xfId="27126" xr:uid="{00000000-0005-0000-0000-00006E7E0000}"/>
    <cellStyle name="Notiz 3 2 2 5 3 2 2 4 2 2" xfId="41441" xr:uid="{00000000-0005-0000-0000-00006F7E0000}"/>
    <cellStyle name="Notiz 3 2 2 5 3 2 2 4 3" xfId="34304" xr:uid="{00000000-0005-0000-0000-0000707E0000}"/>
    <cellStyle name="Notiz 3 2 2 5 3 2 2 5" xfId="21204" xr:uid="{00000000-0005-0000-0000-0000717E0000}"/>
    <cellStyle name="Notiz 3 2 2 5 3 2 2 5 2" xfId="35519" xr:uid="{00000000-0005-0000-0000-0000727E0000}"/>
    <cellStyle name="Notiz 3 2 2 5 3 2 2 6" xfId="28341" xr:uid="{00000000-0005-0000-0000-0000737E0000}"/>
    <cellStyle name="Notiz 3 2 2 5 3 2 3" xfId="16218" xr:uid="{00000000-0005-0000-0000-0000747E0000}"/>
    <cellStyle name="Notiz 3 2 2 5 3 2 3 2" xfId="23377" xr:uid="{00000000-0005-0000-0000-0000757E0000}"/>
    <cellStyle name="Notiz 3 2 2 5 3 2 3 2 2" xfId="37692" xr:uid="{00000000-0005-0000-0000-0000767E0000}"/>
    <cellStyle name="Notiz 3 2 2 5 3 2 3 3" xfId="30533" xr:uid="{00000000-0005-0000-0000-0000777E0000}"/>
    <cellStyle name="Notiz 3 2 2 5 3 2 4" xfId="18572" xr:uid="{00000000-0005-0000-0000-0000787E0000}"/>
    <cellStyle name="Notiz 3 2 2 5 3 2 4 2" xfId="25709" xr:uid="{00000000-0005-0000-0000-0000797E0000}"/>
    <cellStyle name="Notiz 3 2 2 5 3 2 4 2 2" xfId="40024" xr:uid="{00000000-0005-0000-0000-00007A7E0000}"/>
    <cellStyle name="Notiz 3 2 2 5 3 2 4 3" xfId="32887" xr:uid="{00000000-0005-0000-0000-00007B7E0000}"/>
    <cellStyle name="Notiz 3 2 2 5 4" xfId="13602" xr:uid="{00000000-0005-0000-0000-00007C7E0000}"/>
    <cellStyle name="Notiz 3 2 2 5 4 2" xfId="14340" xr:uid="{00000000-0005-0000-0000-00007D7E0000}"/>
    <cellStyle name="Notiz 3 2 2 5 4 2 2" xfId="16709" xr:uid="{00000000-0005-0000-0000-00007E7E0000}"/>
    <cellStyle name="Notiz 3 2 2 5 4 2 2 2" xfId="23868" xr:uid="{00000000-0005-0000-0000-00007F7E0000}"/>
    <cellStyle name="Notiz 3 2 2 5 4 2 2 2 2" xfId="38183" xr:uid="{00000000-0005-0000-0000-0000807E0000}"/>
    <cellStyle name="Notiz 3 2 2 5 4 2 2 3" xfId="31024" xr:uid="{00000000-0005-0000-0000-0000817E0000}"/>
    <cellStyle name="Notiz 3 2 2 5 4 2 3" xfId="19063" xr:uid="{00000000-0005-0000-0000-0000827E0000}"/>
    <cellStyle name="Notiz 3 2 2 5 4 2 3 2" xfId="26200" xr:uid="{00000000-0005-0000-0000-0000837E0000}"/>
    <cellStyle name="Notiz 3 2 2 5 4 2 3 2 2" xfId="40515" xr:uid="{00000000-0005-0000-0000-0000847E0000}"/>
    <cellStyle name="Notiz 3 2 2 5 4 2 3 3" xfId="33378" xr:uid="{00000000-0005-0000-0000-0000857E0000}"/>
    <cellStyle name="Notiz 3 2 2 5 4 2 4" xfId="20396" xr:uid="{00000000-0005-0000-0000-0000867E0000}"/>
    <cellStyle name="Notiz 3 2 2 5 4 2 4 2" xfId="27533" xr:uid="{00000000-0005-0000-0000-0000877E0000}"/>
    <cellStyle name="Notiz 3 2 2 5 4 2 4 2 2" xfId="41848" xr:uid="{00000000-0005-0000-0000-0000887E0000}"/>
    <cellStyle name="Notiz 3 2 2 5 4 2 4 3" xfId="34711" xr:uid="{00000000-0005-0000-0000-0000897E0000}"/>
    <cellStyle name="Notiz 3 2 2 5 4 2 5" xfId="21611" xr:uid="{00000000-0005-0000-0000-00008A7E0000}"/>
    <cellStyle name="Notiz 3 2 2 5 4 2 5 2" xfId="35926" xr:uid="{00000000-0005-0000-0000-00008B7E0000}"/>
    <cellStyle name="Notiz 3 2 2 5 4 2 6" xfId="28748" xr:uid="{00000000-0005-0000-0000-00008C7E0000}"/>
    <cellStyle name="Notiz 3 2 2 5 4 3" xfId="15971" xr:uid="{00000000-0005-0000-0000-00008D7E0000}"/>
    <cellStyle name="Notiz 3 2 2 5 4 3 2" xfId="23130" xr:uid="{00000000-0005-0000-0000-00008E7E0000}"/>
    <cellStyle name="Notiz 3 2 2 5 4 3 2 2" xfId="37445" xr:uid="{00000000-0005-0000-0000-00008F7E0000}"/>
    <cellStyle name="Notiz 3 2 2 5 4 3 3" xfId="30286" xr:uid="{00000000-0005-0000-0000-0000907E0000}"/>
    <cellStyle name="Notiz 3 2 2 5 4 4" xfId="18325" xr:uid="{00000000-0005-0000-0000-0000917E0000}"/>
    <cellStyle name="Notiz 3 2 2 5 4 4 2" xfId="25462" xr:uid="{00000000-0005-0000-0000-0000927E0000}"/>
    <cellStyle name="Notiz 3 2 2 5 4 4 2 2" xfId="39777" xr:uid="{00000000-0005-0000-0000-0000937E0000}"/>
    <cellStyle name="Notiz 3 2 2 5 4 4 3" xfId="32640" xr:uid="{00000000-0005-0000-0000-0000947E0000}"/>
    <cellStyle name="Notiz 3 2 2 6" xfId="3725" xr:uid="{00000000-0005-0000-0000-0000957E0000}"/>
    <cellStyle name="Notiz 3 2 2 6 2" xfId="13976" xr:uid="{00000000-0005-0000-0000-0000967E0000}"/>
    <cellStyle name="Notiz 3 2 2 6 2 2" xfId="14189" xr:uid="{00000000-0005-0000-0000-0000977E0000}"/>
    <cellStyle name="Notiz 3 2 2 6 2 2 2" xfId="16558" xr:uid="{00000000-0005-0000-0000-0000987E0000}"/>
    <cellStyle name="Notiz 3 2 2 6 2 2 2 2" xfId="23717" xr:uid="{00000000-0005-0000-0000-0000997E0000}"/>
    <cellStyle name="Notiz 3 2 2 6 2 2 2 2 2" xfId="38032" xr:uid="{00000000-0005-0000-0000-00009A7E0000}"/>
    <cellStyle name="Notiz 3 2 2 6 2 2 2 3" xfId="30873" xr:uid="{00000000-0005-0000-0000-00009B7E0000}"/>
    <cellStyle name="Notiz 3 2 2 6 2 2 3" xfId="18912" xr:uid="{00000000-0005-0000-0000-00009C7E0000}"/>
    <cellStyle name="Notiz 3 2 2 6 2 2 3 2" xfId="26049" xr:uid="{00000000-0005-0000-0000-00009D7E0000}"/>
    <cellStyle name="Notiz 3 2 2 6 2 2 3 2 2" xfId="40364" xr:uid="{00000000-0005-0000-0000-00009E7E0000}"/>
    <cellStyle name="Notiz 3 2 2 6 2 2 3 3" xfId="33227" xr:uid="{00000000-0005-0000-0000-00009F7E0000}"/>
    <cellStyle name="Notiz 3 2 2 6 2 2 4" xfId="20246" xr:uid="{00000000-0005-0000-0000-0000A07E0000}"/>
    <cellStyle name="Notiz 3 2 2 6 2 2 4 2" xfId="27383" xr:uid="{00000000-0005-0000-0000-0000A17E0000}"/>
    <cellStyle name="Notiz 3 2 2 6 2 2 4 2 2" xfId="41698" xr:uid="{00000000-0005-0000-0000-0000A27E0000}"/>
    <cellStyle name="Notiz 3 2 2 6 2 2 4 3" xfId="34561" xr:uid="{00000000-0005-0000-0000-0000A37E0000}"/>
    <cellStyle name="Notiz 3 2 2 6 2 2 5" xfId="21461" xr:uid="{00000000-0005-0000-0000-0000A47E0000}"/>
    <cellStyle name="Notiz 3 2 2 6 2 2 5 2" xfId="35776" xr:uid="{00000000-0005-0000-0000-0000A57E0000}"/>
    <cellStyle name="Notiz 3 2 2 6 2 2 6" xfId="28598" xr:uid="{00000000-0005-0000-0000-0000A67E0000}"/>
    <cellStyle name="Notiz 3 2 2 6 2 3" xfId="16345" xr:uid="{00000000-0005-0000-0000-0000A77E0000}"/>
    <cellStyle name="Notiz 3 2 2 6 2 3 2" xfId="23504" xr:uid="{00000000-0005-0000-0000-0000A87E0000}"/>
    <cellStyle name="Notiz 3 2 2 6 2 3 2 2" xfId="37819" xr:uid="{00000000-0005-0000-0000-0000A97E0000}"/>
    <cellStyle name="Notiz 3 2 2 6 2 3 3" xfId="30660" xr:uid="{00000000-0005-0000-0000-0000AA7E0000}"/>
    <cellStyle name="Notiz 3 2 2 6 2 4" xfId="18699" xr:uid="{00000000-0005-0000-0000-0000AB7E0000}"/>
    <cellStyle name="Notiz 3 2 2 6 2 4 2" xfId="25836" xr:uid="{00000000-0005-0000-0000-0000AC7E0000}"/>
    <cellStyle name="Notiz 3 2 2 6 2 4 2 2" xfId="40151" xr:uid="{00000000-0005-0000-0000-0000AD7E0000}"/>
    <cellStyle name="Notiz 3 2 2 6 2 4 3" xfId="33014" xr:uid="{00000000-0005-0000-0000-0000AE7E0000}"/>
    <cellStyle name="Notiz 3 2 2 7" xfId="8086" xr:uid="{00000000-0005-0000-0000-0000AF7E0000}"/>
    <cellStyle name="Notiz 3 2 2 7 2" xfId="14077" xr:uid="{00000000-0005-0000-0000-0000B07E0000}"/>
    <cellStyle name="Notiz 3 2 2 7 2 2" xfId="14947" xr:uid="{00000000-0005-0000-0000-0000B17E0000}"/>
    <cellStyle name="Notiz 3 2 2 7 2 2 2" xfId="17304" xr:uid="{00000000-0005-0000-0000-0000B27E0000}"/>
    <cellStyle name="Notiz 3 2 2 7 2 2 2 2" xfId="24441" xr:uid="{00000000-0005-0000-0000-0000B37E0000}"/>
    <cellStyle name="Notiz 3 2 2 7 2 2 2 2 2" xfId="38756" xr:uid="{00000000-0005-0000-0000-0000B47E0000}"/>
    <cellStyle name="Notiz 3 2 2 7 2 2 2 3" xfId="31619" xr:uid="{00000000-0005-0000-0000-0000B57E0000}"/>
    <cellStyle name="Notiz 3 2 2 7 2 2 3" xfId="19658" xr:uid="{00000000-0005-0000-0000-0000B67E0000}"/>
    <cellStyle name="Notiz 3 2 2 7 2 2 3 2" xfId="26795" xr:uid="{00000000-0005-0000-0000-0000B77E0000}"/>
    <cellStyle name="Notiz 3 2 2 7 2 2 3 2 2" xfId="41110" xr:uid="{00000000-0005-0000-0000-0000B87E0000}"/>
    <cellStyle name="Notiz 3 2 2 7 2 2 3 3" xfId="33973" xr:uid="{00000000-0005-0000-0000-0000B97E0000}"/>
    <cellStyle name="Notiz 3 2 2 7 2 2 4" xfId="20934" xr:uid="{00000000-0005-0000-0000-0000BA7E0000}"/>
    <cellStyle name="Notiz 3 2 2 7 2 2 4 2" xfId="28071" xr:uid="{00000000-0005-0000-0000-0000BB7E0000}"/>
    <cellStyle name="Notiz 3 2 2 7 2 2 4 2 2" xfId="42386" xr:uid="{00000000-0005-0000-0000-0000BC7E0000}"/>
    <cellStyle name="Notiz 3 2 2 7 2 2 4 3" xfId="35249" xr:uid="{00000000-0005-0000-0000-0000BD7E0000}"/>
    <cellStyle name="Notiz 3 2 2 7 2 2 5" xfId="22110" xr:uid="{00000000-0005-0000-0000-0000BE7E0000}"/>
    <cellStyle name="Notiz 3 2 2 7 2 2 5 2" xfId="36425" xr:uid="{00000000-0005-0000-0000-0000BF7E0000}"/>
    <cellStyle name="Notiz 3 2 2 7 2 2 6" xfId="29266" xr:uid="{00000000-0005-0000-0000-0000C07E0000}"/>
    <cellStyle name="Notiz 3 2 2 7 2 3" xfId="16446" xr:uid="{00000000-0005-0000-0000-0000C17E0000}"/>
    <cellStyle name="Notiz 3 2 2 7 2 3 2" xfId="23605" xr:uid="{00000000-0005-0000-0000-0000C27E0000}"/>
    <cellStyle name="Notiz 3 2 2 7 2 3 2 2" xfId="37920" xr:uid="{00000000-0005-0000-0000-0000C37E0000}"/>
    <cellStyle name="Notiz 3 2 2 7 2 3 3" xfId="30761" xr:uid="{00000000-0005-0000-0000-0000C47E0000}"/>
    <cellStyle name="Notiz 3 2 2 7 2 4" xfId="18800" xr:uid="{00000000-0005-0000-0000-0000C57E0000}"/>
    <cellStyle name="Notiz 3 2 2 7 2 4 2" xfId="25937" xr:uid="{00000000-0005-0000-0000-0000C67E0000}"/>
    <cellStyle name="Notiz 3 2 2 7 2 4 2 2" xfId="40252" xr:uid="{00000000-0005-0000-0000-0000C77E0000}"/>
    <cellStyle name="Notiz 3 2 2 7 2 4 3" xfId="33115" xr:uid="{00000000-0005-0000-0000-0000C87E0000}"/>
    <cellStyle name="Notiz 3 2 2 8" xfId="11671" xr:uid="{00000000-0005-0000-0000-0000C97E0000}"/>
    <cellStyle name="Notiz 3 2 2 8 2" xfId="13845" xr:uid="{00000000-0005-0000-0000-0000CA7E0000}"/>
    <cellStyle name="Notiz 3 2 2 8 2 2" xfId="13437" xr:uid="{00000000-0005-0000-0000-0000CB7E0000}"/>
    <cellStyle name="Notiz 3 2 2 8 2 2 2" xfId="15806" xr:uid="{00000000-0005-0000-0000-0000CC7E0000}"/>
    <cellStyle name="Notiz 3 2 2 8 2 2 2 2" xfId="22965" xr:uid="{00000000-0005-0000-0000-0000CD7E0000}"/>
    <cellStyle name="Notiz 3 2 2 8 2 2 2 2 2" xfId="37280" xr:uid="{00000000-0005-0000-0000-0000CE7E0000}"/>
    <cellStyle name="Notiz 3 2 2 8 2 2 2 3" xfId="30121" xr:uid="{00000000-0005-0000-0000-0000CF7E0000}"/>
    <cellStyle name="Notiz 3 2 2 8 2 2 3" xfId="18160" xr:uid="{00000000-0005-0000-0000-0000D07E0000}"/>
    <cellStyle name="Notiz 3 2 2 8 2 2 3 2" xfId="25297" xr:uid="{00000000-0005-0000-0000-0000D17E0000}"/>
    <cellStyle name="Notiz 3 2 2 8 2 2 3 2 2" xfId="39612" xr:uid="{00000000-0005-0000-0000-0000D27E0000}"/>
    <cellStyle name="Notiz 3 2 2 8 2 2 3 3" xfId="32475" xr:uid="{00000000-0005-0000-0000-0000D37E0000}"/>
    <cellStyle name="Notiz 3 2 2 8 2 2 4" xfId="19864" xr:uid="{00000000-0005-0000-0000-0000D47E0000}"/>
    <cellStyle name="Notiz 3 2 2 8 2 2 4 2" xfId="27001" xr:uid="{00000000-0005-0000-0000-0000D57E0000}"/>
    <cellStyle name="Notiz 3 2 2 8 2 2 4 2 2" xfId="41316" xr:uid="{00000000-0005-0000-0000-0000D67E0000}"/>
    <cellStyle name="Notiz 3 2 2 8 2 2 4 3" xfId="34179" xr:uid="{00000000-0005-0000-0000-0000D77E0000}"/>
    <cellStyle name="Notiz 3 2 2 8 2 2 5" xfId="21079" xr:uid="{00000000-0005-0000-0000-0000D87E0000}"/>
    <cellStyle name="Notiz 3 2 2 8 2 2 5 2" xfId="35394" xr:uid="{00000000-0005-0000-0000-0000D97E0000}"/>
    <cellStyle name="Notiz 3 2 2 8 2 2 6" xfId="28216" xr:uid="{00000000-0005-0000-0000-0000DA7E0000}"/>
    <cellStyle name="Notiz 3 2 2 8 2 3" xfId="16214" xr:uid="{00000000-0005-0000-0000-0000DB7E0000}"/>
    <cellStyle name="Notiz 3 2 2 8 2 3 2" xfId="23373" xr:uid="{00000000-0005-0000-0000-0000DC7E0000}"/>
    <cellStyle name="Notiz 3 2 2 8 2 3 2 2" xfId="37688" xr:uid="{00000000-0005-0000-0000-0000DD7E0000}"/>
    <cellStyle name="Notiz 3 2 2 8 2 3 3" xfId="30529" xr:uid="{00000000-0005-0000-0000-0000DE7E0000}"/>
    <cellStyle name="Notiz 3 2 2 8 2 4" xfId="18568" xr:uid="{00000000-0005-0000-0000-0000DF7E0000}"/>
    <cellStyle name="Notiz 3 2 2 8 2 4 2" xfId="25705" xr:uid="{00000000-0005-0000-0000-0000E07E0000}"/>
    <cellStyle name="Notiz 3 2 2 8 2 4 2 2" xfId="40020" xr:uid="{00000000-0005-0000-0000-0000E17E0000}"/>
    <cellStyle name="Notiz 3 2 2 8 2 4 3" xfId="32883" xr:uid="{00000000-0005-0000-0000-0000E27E0000}"/>
    <cellStyle name="Notiz 3 2 2 9" xfId="13598" xr:uid="{00000000-0005-0000-0000-0000E37E0000}"/>
    <cellStyle name="Notiz 3 2 2 9 2" xfId="14341" xr:uid="{00000000-0005-0000-0000-0000E47E0000}"/>
    <cellStyle name="Notiz 3 2 2 9 2 2" xfId="16710" xr:uid="{00000000-0005-0000-0000-0000E57E0000}"/>
    <cellStyle name="Notiz 3 2 2 9 2 2 2" xfId="23869" xr:uid="{00000000-0005-0000-0000-0000E67E0000}"/>
    <cellStyle name="Notiz 3 2 2 9 2 2 2 2" xfId="38184" xr:uid="{00000000-0005-0000-0000-0000E77E0000}"/>
    <cellStyle name="Notiz 3 2 2 9 2 2 3" xfId="31025" xr:uid="{00000000-0005-0000-0000-0000E87E0000}"/>
    <cellStyle name="Notiz 3 2 2 9 2 3" xfId="19064" xr:uid="{00000000-0005-0000-0000-0000E97E0000}"/>
    <cellStyle name="Notiz 3 2 2 9 2 3 2" xfId="26201" xr:uid="{00000000-0005-0000-0000-0000EA7E0000}"/>
    <cellStyle name="Notiz 3 2 2 9 2 3 2 2" xfId="40516" xr:uid="{00000000-0005-0000-0000-0000EB7E0000}"/>
    <cellStyle name="Notiz 3 2 2 9 2 3 3" xfId="33379" xr:uid="{00000000-0005-0000-0000-0000EC7E0000}"/>
    <cellStyle name="Notiz 3 2 2 9 2 4" xfId="20397" xr:uid="{00000000-0005-0000-0000-0000ED7E0000}"/>
    <cellStyle name="Notiz 3 2 2 9 2 4 2" xfId="27534" xr:uid="{00000000-0005-0000-0000-0000EE7E0000}"/>
    <cellStyle name="Notiz 3 2 2 9 2 4 2 2" xfId="41849" xr:uid="{00000000-0005-0000-0000-0000EF7E0000}"/>
    <cellStyle name="Notiz 3 2 2 9 2 4 3" xfId="34712" xr:uid="{00000000-0005-0000-0000-0000F07E0000}"/>
    <cellStyle name="Notiz 3 2 2 9 2 5" xfId="21612" xr:uid="{00000000-0005-0000-0000-0000F17E0000}"/>
    <cellStyle name="Notiz 3 2 2 9 2 5 2" xfId="35927" xr:uid="{00000000-0005-0000-0000-0000F27E0000}"/>
    <cellStyle name="Notiz 3 2 2 9 2 6" xfId="28749" xr:uid="{00000000-0005-0000-0000-0000F37E0000}"/>
    <cellStyle name="Notiz 3 2 2 9 3" xfId="15967" xr:uid="{00000000-0005-0000-0000-0000F47E0000}"/>
    <cellStyle name="Notiz 3 2 2 9 3 2" xfId="23126" xr:uid="{00000000-0005-0000-0000-0000F57E0000}"/>
    <cellStyle name="Notiz 3 2 2 9 3 2 2" xfId="37441" xr:uid="{00000000-0005-0000-0000-0000F67E0000}"/>
    <cellStyle name="Notiz 3 2 2 9 3 3" xfId="30282" xr:uid="{00000000-0005-0000-0000-0000F77E0000}"/>
    <cellStyle name="Notiz 3 2 2 9 4" xfId="18321" xr:uid="{00000000-0005-0000-0000-0000F87E0000}"/>
    <cellStyle name="Notiz 3 2 2 9 4 2" xfId="25458" xr:uid="{00000000-0005-0000-0000-0000F97E0000}"/>
    <cellStyle name="Notiz 3 2 2 9 4 2 2" xfId="39773" xr:uid="{00000000-0005-0000-0000-0000FA7E0000}"/>
    <cellStyle name="Notiz 3 2 2 9 4 3" xfId="32636" xr:uid="{00000000-0005-0000-0000-0000FB7E0000}"/>
    <cellStyle name="Notiz 3 2 3" xfId="1706" xr:uid="{00000000-0005-0000-0000-0000FC7E0000}"/>
    <cellStyle name="Notiz 3 2 3 2" xfId="3730" xr:uid="{00000000-0005-0000-0000-0000FD7E0000}"/>
    <cellStyle name="Notiz 3 2 3 2 2" xfId="13981" xr:uid="{00000000-0005-0000-0000-0000FE7E0000}"/>
    <cellStyle name="Notiz 3 2 3 2 2 2" xfId="13416" xr:uid="{00000000-0005-0000-0000-0000FF7E0000}"/>
    <cellStyle name="Notiz 3 2 3 2 2 2 2" xfId="15785" xr:uid="{00000000-0005-0000-0000-0000007F0000}"/>
    <cellStyle name="Notiz 3 2 3 2 2 2 2 2" xfId="22944" xr:uid="{00000000-0005-0000-0000-0000017F0000}"/>
    <cellStyle name="Notiz 3 2 3 2 2 2 2 2 2" xfId="37259" xr:uid="{00000000-0005-0000-0000-0000027F0000}"/>
    <cellStyle name="Notiz 3 2 3 2 2 2 2 3" xfId="30100" xr:uid="{00000000-0005-0000-0000-0000037F0000}"/>
    <cellStyle name="Notiz 3 2 3 2 2 2 3" xfId="18139" xr:uid="{00000000-0005-0000-0000-0000047F0000}"/>
    <cellStyle name="Notiz 3 2 3 2 2 2 3 2" xfId="25276" xr:uid="{00000000-0005-0000-0000-0000057F0000}"/>
    <cellStyle name="Notiz 3 2 3 2 2 2 3 2 2" xfId="39591" xr:uid="{00000000-0005-0000-0000-0000067F0000}"/>
    <cellStyle name="Notiz 3 2 3 2 2 2 3 3" xfId="32454" xr:uid="{00000000-0005-0000-0000-0000077F0000}"/>
    <cellStyle name="Notiz 3 2 3 2 2 2 4" xfId="19843" xr:uid="{00000000-0005-0000-0000-0000087F0000}"/>
    <cellStyle name="Notiz 3 2 3 2 2 2 4 2" xfId="26980" xr:uid="{00000000-0005-0000-0000-0000097F0000}"/>
    <cellStyle name="Notiz 3 2 3 2 2 2 4 2 2" xfId="41295" xr:uid="{00000000-0005-0000-0000-00000A7F0000}"/>
    <cellStyle name="Notiz 3 2 3 2 2 2 4 3" xfId="34158" xr:uid="{00000000-0005-0000-0000-00000B7F0000}"/>
    <cellStyle name="Notiz 3 2 3 2 2 2 5" xfId="21058" xr:uid="{00000000-0005-0000-0000-00000C7F0000}"/>
    <cellStyle name="Notiz 3 2 3 2 2 2 5 2" xfId="35373" xr:uid="{00000000-0005-0000-0000-00000D7F0000}"/>
    <cellStyle name="Notiz 3 2 3 2 2 2 6" xfId="28195" xr:uid="{00000000-0005-0000-0000-00000E7F0000}"/>
    <cellStyle name="Notiz 3 2 3 2 2 3" xfId="16350" xr:uid="{00000000-0005-0000-0000-00000F7F0000}"/>
    <cellStyle name="Notiz 3 2 3 2 2 3 2" xfId="23509" xr:uid="{00000000-0005-0000-0000-0000107F0000}"/>
    <cellStyle name="Notiz 3 2 3 2 2 3 2 2" xfId="37824" xr:uid="{00000000-0005-0000-0000-0000117F0000}"/>
    <cellStyle name="Notiz 3 2 3 2 2 3 3" xfId="30665" xr:uid="{00000000-0005-0000-0000-0000127F0000}"/>
    <cellStyle name="Notiz 3 2 3 2 2 4" xfId="18704" xr:uid="{00000000-0005-0000-0000-0000137F0000}"/>
    <cellStyle name="Notiz 3 2 3 2 2 4 2" xfId="25841" xr:uid="{00000000-0005-0000-0000-0000147F0000}"/>
    <cellStyle name="Notiz 3 2 3 2 2 4 2 2" xfId="40156" xr:uid="{00000000-0005-0000-0000-0000157F0000}"/>
    <cellStyle name="Notiz 3 2 3 2 2 4 3" xfId="33019" xr:uid="{00000000-0005-0000-0000-0000167F0000}"/>
    <cellStyle name="Notiz 3 2 3 3" xfId="11676" xr:uid="{00000000-0005-0000-0000-0000177F0000}"/>
    <cellStyle name="Notiz 3 2 3 3 2" xfId="13850" xr:uid="{00000000-0005-0000-0000-0000187F0000}"/>
    <cellStyle name="Notiz 3 2 3 3 2 2" xfId="14362" xr:uid="{00000000-0005-0000-0000-0000197F0000}"/>
    <cellStyle name="Notiz 3 2 3 3 2 2 2" xfId="16731" xr:uid="{00000000-0005-0000-0000-00001A7F0000}"/>
    <cellStyle name="Notiz 3 2 3 3 2 2 2 2" xfId="23890" xr:uid="{00000000-0005-0000-0000-00001B7F0000}"/>
    <cellStyle name="Notiz 3 2 3 3 2 2 2 2 2" xfId="38205" xr:uid="{00000000-0005-0000-0000-00001C7F0000}"/>
    <cellStyle name="Notiz 3 2 3 3 2 2 2 3" xfId="31046" xr:uid="{00000000-0005-0000-0000-00001D7F0000}"/>
    <cellStyle name="Notiz 3 2 3 3 2 2 3" xfId="19085" xr:uid="{00000000-0005-0000-0000-00001E7F0000}"/>
    <cellStyle name="Notiz 3 2 3 3 2 2 3 2" xfId="26222" xr:uid="{00000000-0005-0000-0000-00001F7F0000}"/>
    <cellStyle name="Notiz 3 2 3 3 2 2 3 2 2" xfId="40537" xr:uid="{00000000-0005-0000-0000-0000207F0000}"/>
    <cellStyle name="Notiz 3 2 3 3 2 2 3 3" xfId="33400" xr:uid="{00000000-0005-0000-0000-0000217F0000}"/>
    <cellStyle name="Notiz 3 2 3 3 2 2 4" xfId="20418" xr:uid="{00000000-0005-0000-0000-0000227F0000}"/>
    <cellStyle name="Notiz 3 2 3 3 2 2 4 2" xfId="27555" xr:uid="{00000000-0005-0000-0000-0000237F0000}"/>
    <cellStyle name="Notiz 3 2 3 3 2 2 4 2 2" xfId="41870" xr:uid="{00000000-0005-0000-0000-0000247F0000}"/>
    <cellStyle name="Notiz 3 2 3 3 2 2 4 3" xfId="34733" xr:uid="{00000000-0005-0000-0000-0000257F0000}"/>
    <cellStyle name="Notiz 3 2 3 3 2 2 5" xfId="21633" xr:uid="{00000000-0005-0000-0000-0000267F0000}"/>
    <cellStyle name="Notiz 3 2 3 3 2 2 5 2" xfId="35948" xr:uid="{00000000-0005-0000-0000-0000277F0000}"/>
    <cellStyle name="Notiz 3 2 3 3 2 2 6" xfId="28770" xr:uid="{00000000-0005-0000-0000-0000287F0000}"/>
    <cellStyle name="Notiz 3 2 3 3 2 3" xfId="16219" xr:uid="{00000000-0005-0000-0000-0000297F0000}"/>
    <cellStyle name="Notiz 3 2 3 3 2 3 2" xfId="23378" xr:uid="{00000000-0005-0000-0000-00002A7F0000}"/>
    <cellStyle name="Notiz 3 2 3 3 2 3 2 2" xfId="37693" xr:uid="{00000000-0005-0000-0000-00002B7F0000}"/>
    <cellStyle name="Notiz 3 2 3 3 2 3 3" xfId="30534" xr:uid="{00000000-0005-0000-0000-00002C7F0000}"/>
    <cellStyle name="Notiz 3 2 3 3 2 4" xfId="18573" xr:uid="{00000000-0005-0000-0000-00002D7F0000}"/>
    <cellStyle name="Notiz 3 2 3 3 2 4 2" xfId="25710" xr:uid="{00000000-0005-0000-0000-00002E7F0000}"/>
    <cellStyle name="Notiz 3 2 3 3 2 4 2 2" xfId="40025" xr:uid="{00000000-0005-0000-0000-00002F7F0000}"/>
    <cellStyle name="Notiz 3 2 3 3 2 4 3" xfId="32888" xr:uid="{00000000-0005-0000-0000-0000307F0000}"/>
    <cellStyle name="Notiz 3 2 3 4" xfId="13603" xr:uid="{00000000-0005-0000-0000-0000317F0000}"/>
    <cellStyle name="Notiz 3 2 3 4 2" xfId="14393" xr:uid="{00000000-0005-0000-0000-0000327F0000}"/>
    <cellStyle name="Notiz 3 2 3 4 2 2" xfId="16762" xr:uid="{00000000-0005-0000-0000-0000337F0000}"/>
    <cellStyle name="Notiz 3 2 3 4 2 2 2" xfId="23921" xr:uid="{00000000-0005-0000-0000-0000347F0000}"/>
    <cellStyle name="Notiz 3 2 3 4 2 2 2 2" xfId="38236" xr:uid="{00000000-0005-0000-0000-0000357F0000}"/>
    <cellStyle name="Notiz 3 2 3 4 2 2 3" xfId="31077" xr:uid="{00000000-0005-0000-0000-0000367F0000}"/>
    <cellStyle name="Notiz 3 2 3 4 2 3" xfId="19116" xr:uid="{00000000-0005-0000-0000-0000377F0000}"/>
    <cellStyle name="Notiz 3 2 3 4 2 3 2" xfId="26253" xr:uid="{00000000-0005-0000-0000-0000387F0000}"/>
    <cellStyle name="Notiz 3 2 3 4 2 3 2 2" xfId="40568" xr:uid="{00000000-0005-0000-0000-0000397F0000}"/>
    <cellStyle name="Notiz 3 2 3 4 2 3 3" xfId="33431" xr:uid="{00000000-0005-0000-0000-00003A7F0000}"/>
    <cellStyle name="Notiz 3 2 3 4 2 4" xfId="20449" xr:uid="{00000000-0005-0000-0000-00003B7F0000}"/>
    <cellStyle name="Notiz 3 2 3 4 2 4 2" xfId="27586" xr:uid="{00000000-0005-0000-0000-00003C7F0000}"/>
    <cellStyle name="Notiz 3 2 3 4 2 4 2 2" xfId="41901" xr:uid="{00000000-0005-0000-0000-00003D7F0000}"/>
    <cellStyle name="Notiz 3 2 3 4 2 4 3" xfId="34764" xr:uid="{00000000-0005-0000-0000-00003E7F0000}"/>
    <cellStyle name="Notiz 3 2 3 4 2 5" xfId="21664" xr:uid="{00000000-0005-0000-0000-00003F7F0000}"/>
    <cellStyle name="Notiz 3 2 3 4 2 5 2" xfId="35979" xr:uid="{00000000-0005-0000-0000-0000407F0000}"/>
    <cellStyle name="Notiz 3 2 3 4 2 6" xfId="28801" xr:uid="{00000000-0005-0000-0000-0000417F0000}"/>
    <cellStyle name="Notiz 3 2 3 4 3" xfId="15972" xr:uid="{00000000-0005-0000-0000-0000427F0000}"/>
    <cellStyle name="Notiz 3 2 3 4 3 2" xfId="23131" xr:uid="{00000000-0005-0000-0000-0000437F0000}"/>
    <cellStyle name="Notiz 3 2 3 4 3 2 2" xfId="37446" xr:uid="{00000000-0005-0000-0000-0000447F0000}"/>
    <cellStyle name="Notiz 3 2 3 4 3 3" xfId="30287" xr:uid="{00000000-0005-0000-0000-0000457F0000}"/>
    <cellStyle name="Notiz 3 2 3 4 4" xfId="18326" xr:uid="{00000000-0005-0000-0000-0000467F0000}"/>
    <cellStyle name="Notiz 3 2 3 4 4 2" xfId="25463" xr:uid="{00000000-0005-0000-0000-0000477F0000}"/>
    <cellStyle name="Notiz 3 2 3 4 4 2 2" xfId="39778" xr:uid="{00000000-0005-0000-0000-0000487F0000}"/>
    <cellStyle name="Notiz 3 2 3 4 4 3" xfId="32641" xr:uid="{00000000-0005-0000-0000-0000497F0000}"/>
    <cellStyle name="Notiz 3 2 4" xfId="1707" xr:uid="{00000000-0005-0000-0000-00004A7F0000}"/>
    <cellStyle name="Notiz 3 2 4 2" xfId="3731" xr:uid="{00000000-0005-0000-0000-00004B7F0000}"/>
    <cellStyle name="Notiz 3 2 4 2 2" xfId="13982" xr:uid="{00000000-0005-0000-0000-00004C7F0000}"/>
    <cellStyle name="Notiz 3 2 4 2 2 2" xfId="13355" xr:uid="{00000000-0005-0000-0000-00004D7F0000}"/>
    <cellStyle name="Notiz 3 2 4 2 2 2 2" xfId="15724" xr:uid="{00000000-0005-0000-0000-00004E7F0000}"/>
    <cellStyle name="Notiz 3 2 4 2 2 2 2 2" xfId="22883" xr:uid="{00000000-0005-0000-0000-00004F7F0000}"/>
    <cellStyle name="Notiz 3 2 4 2 2 2 2 2 2" xfId="37198" xr:uid="{00000000-0005-0000-0000-0000507F0000}"/>
    <cellStyle name="Notiz 3 2 4 2 2 2 2 3" xfId="30039" xr:uid="{00000000-0005-0000-0000-0000517F0000}"/>
    <cellStyle name="Notiz 3 2 4 2 2 2 3" xfId="18078" xr:uid="{00000000-0005-0000-0000-0000527F0000}"/>
    <cellStyle name="Notiz 3 2 4 2 2 2 3 2" xfId="25215" xr:uid="{00000000-0005-0000-0000-0000537F0000}"/>
    <cellStyle name="Notiz 3 2 4 2 2 2 3 2 2" xfId="39530" xr:uid="{00000000-0005-0000-0000-0000547F0000}"/>
    <cellStyle name="Notiz 3 2 4 2 2 2 3 3" xfId="32393" xr:uid="{00000000-0005-0000-0000-0000557F0000}"/>
    <cellStyle name="Notiz 3 2 4 2 2 2 4" xfId="19782" xr:uid="{00000000-0005-0000-0000-0000567F0000}"/>
    <cellStyle name="Notiz 3 2 4 2 2 2 4 2" xfId="26919" xr:uid="{00000000-0005-0000-0000-0000577F0000}"/>
    <cellStyle name="Notiz 3 2 4 2 2 2 4 2 2" xfId="41234" xr:uid="{00000000-0005-0000-0000-0000587F0000}"/>
    <cellStyle name="Notiz 3 2 4 2 2 2 4 3" xfId="34097" xr:uid="{00000000-0005-0000-0000-0000597F0000}"/>
    <cellStyle name="Notiz 3 2 4 2 2 2 5" xfId="20997" xr:uid="{00000000-0005-0000-0000-00005A7F0000}"/>
    <cellStyle name="Notiz 3 2 4 2 2 2 5 2" xfId="35312" xr:uid="{00000000-0005-0000-0000-00005B7F0000}"/>
    <cellStyle name="Notiz 3 2 4 2 2 2 6" xfId="28134" xr:uid="{00000000-0005-0000-0000-00005C7F0000}"/>
    <cellStyle name="Notiz 3 2 4 2 2 3" xfId="16351" xr:uid="{00000000-0005-0000-0000-00005D7F0000}"/>
    <cellStyle name="Notiz 3 2 4 2 2 3 2" xfId="23510" xr:uid="{00000000-0005-0000-0000-00005E7F0000}"/>
    <cellStyle name="Notiz 3 2 4 2 2 3 2 2" xfId="37825" xr:uid="{00000000-0005-0000-0000-00005F7F0000}"/>
    <cellStyle name="Notiz 3 2 4 2 2 3 3" xfId="30666" xr:uid="{00000000-0005-0000-0000-0000607F0000}"/>
    <cellStyle name="Notiz 3 2 4 2 2 4" xfId="18705" xr:uid="{00000000-0005-0000-0000-0000617F0000}"/>
    <cellStyle name="Notiz 3 2 4 2 2 4 2" xfId="25842" xr:uid="{00000000-0005-0000-0000-0000627F0000}"/>
    <cellStyle name="Notiz 3 2 4 2 2 4 2 2" xfId="40157" xr:uid="{00000000-0005-0000-0000-0000637F0000}"/>
    <cellStyle name="Notiz 3 2 4 2 2 4 3" xfId="33020" xr:uid="{00000000-0005-0000-0000-0000647F0000}"/>
    <cellStyle name="Notiz 3 2 4 3" xfId="11677" xr:uid="{00000000-0005-0000-0000-0000657F0000}"/>
    <cellStyle name="Notiz 3 2 4 3 2" xfId="13851" xr:uid="{00000000-0005-0000-0000-0000667F0000}"/>
    <cellStyle name="Notiz 3 2 4 3 2 2" xfId="14572" xr:uid="{00000000-0005-0000-0000-0000677F0000}"/>
    <cellStyle name="Notiz 3 2 4 3 2 2 2" xfId="16935" xr:uid="{00000000-0005-0000-0000-0000687F0000}"/>
    <cellStyle name="Notiz 3 2 4 3 2 2 2 2" xfId="24094" xr:uid="{00000000-0005-0000-0000-0000697F0000}"/>
    <cellStyle name="Notiz 3 2 4 3 2 2 2 2 2" xfId="38409" xr:uid="{00000000-0005-0000-0000-00006A7F0000}"/>
    <cellStyle name="Notiz 3 2 4 3 2 2 2 3" xfId="31250" xr:uid="{00000000-0005-0000-0000-00006B7F0000}"/>
    <cellStyle name="Notiz 3 2 4 3 2 2 3" xfId="19289" xr:uid="{00000000-0005-0000-0000-00006C7F0000}"/>
    <cellStyle name="Notiz 3 2 4 3 2 2 3 2" xfId="26426" xr:uid="{00000000-0005-0000-0000-00006D7F0000}"/>
    <cellStyle name="Notiz 3 2 4 3 2 2 3 2 2" xfId="40741" xr:uid="{00000000-0005-0000-0000-00006E7F0000}"/>
    <cellStyle name="Notiz 3 2 4 3 2 2 3 3" xfId="33604" xr:uid="{00000000-0005-0000-0000-00006F7F0000}"/>
    <cellStyle name="Notiz 3 2 4 3 2 2 4" xfId="20587" xr:uid="{00000000-0005-0000-0000-0000707F0000}"/>
    <cellStyle name="Notiz 3 2 4 3 2 2 4 2" xfId="27724" xr:uid="{00000000-0005-0000-0000-0000717F0000}"/>
    <cellStyle name="Notiz 3 2 4 3 2 2 4 2 2" xfId="42039" xr:uid="{00000000-0005-0000-0000-0000727F0000}"/>
    <cellStyle name="Notiz 3 2 4 3 2 2 4 3" xfId="34902" xr:uid="{00000000-0005-0000-0000-0000737F0000}"/>
    <cellStyle name="Notiz 3 2 4 3 2 2 5" xfId="21802" xr:uid="{00000000-0005-0000-0000-0000747F0000}"/>
    <cellStyle name="Notiz 3 2 4 3 2 2 5 2" xfId="36117" xr:uid="{00000000-0005-0000-0000-0000757F0000}"/>
    <cellStyle name="Notiz 3 2 4 3 2 2 6" xfId="28939" xr:uid="{00000000-0005-0000-0000-0000767F0000}"/>
    <cellStyle name="Notiz 3 2 4 3 2 3" xfId="16220" xr:uid="{00000000-0005-0000-0000-0000777F0000}"/>
    <cellStyle name="Notiz 3 2 4 3 2 3 2" xfId="23379" xr:uid="{00000000-0005-0000-0000-0000787F0000}"/>
    <cellStyle name="Notiz 3 2 4 3 2 3 2 2" xfId="37694" xr:uid="{00000000-0005-0000-0000-0000797F0000}"/>
    <cellStyle name="Notiz 3 2 4 3 2 3 3" xfId="30535" xr:uid="{00000000-0005-0000-0000-00007A7F0000}"/>
    <cellStyle name="Notiz 3 2 4 3 2 4" xfId="18574" xr:uid="{00000000-0005-0000-0000-00007B7F0000}"/>
    <cellStyle name="Notiz 3 2 4 3 2 4 2" xfId="25711" xr:uid="{00000000-0005-0000-0000-00007C7F0000}"/>
    <cellStyle name="Notiz 3 2 4 3 2 4 2 2" xfId="40026" xr:uid="{00000000-0005-0000-0000-00007D7F0000}"/>
    <cellStyle name="Notiz 3 2 4 3 2 4 3" xfId="32889" xr:uid="{00000000-0005-0000-0000-00007E7F0000}"/>
    <cellStyle name="Notiz 3 2 4 4" xfId="13604" xr:uid="{00000000-0005-0000-0000-00007F7F0000}"/>
    <cellStyle name="Notiz 3 2 4 4 2" xfId="14654" xr:uid="{00000000-0005-0000-0000-0000807F0000}"/>
    <cellStyle name="Notiz 3 2 4 4 2 2" xfId="17017" xr:uid="{00000000-0005-0000-0000-0000817F0000}"/>
    <cellStyle name="Notiz 3 2 4 4 2 2 2" xfId="24176" xr:uid="{00000000-0005-0000-0000-0000827F0000}"/>
    <cellStyle name="Notiz 3 2 4 4 2 2 2 2" xfId="38491" xr:uid="{00000000-0005-0000-0000-0000837F0000}"/>
    <cellStyle name="Notiz 3 2 4 4 2 2 3" xfId="31332" xr:uid="{00000000-0005-0000-0000-0000847F0000}"/>
    <cellStyle name="Notiz 3 2 4 4 2 3" xfId="19371" xr:uid="{00000000-0005-0000-0000-0000857F0000}"/>
    <cellStyle name="Notiz 3 2 4 4 2 3 2" xfId="26508" xr:uid="{00000000-0005-0000-0000-0000867F0000}"/>
    <cellStyle name="Notiz 3 2 4 4 2 3 2 2" xfId="40823" xr:uid="{00000000-0005-0000-0000-0000877F0000}"/>
    <cellStyle name="Notiz 3 2 4 4 2 3 3" xfId="33686" xr:uid="{00000000-0005-0000-0000-0000887F0000}"/>
    <cellStyle name="Notiz 3 2 4 4 2 4" xfId="20669" xr:uid="{00000000-0005-0000-0000-0000897F0000}"/>
    <cellStyle name="Notiz 3 2 4 4 2 4 2" xfId="27806" xr:uid="{00000000-0005-0000-0000-00008A7F0000}"/>
    <cellStyle name="Notiz 3 2 4 4 2 4 2 2" xfId="42121" xr:uid="{00000000-0005-0000-0000-00008B7F0000}"/>
    <cellStyle name="Notiz 3 2 4 4 2 4 3" xfId="34984" xr:uid="{00000000-0005-0000-0000-00008C7F0000}"/>
    <cellStyle name="Notiz 3 2 4 4 2 5" xfId="21884" xr:uid="{00000000-0005-0000-0000-00008D7F0000}"/>
    <cellStyle name="Notiz 3 2 4 4 2 5 2" xfId="36199" xr:uid="{00000000-0005-0000-0000-00008E7F0000}"/>
    <cellStyle name="Notiz 3 2 4 4 2 6" xfId="29021" xr:uid="{00000000-0005-0000-0000-00008F7F0000}"/>
    <cellStyle name="Notiz 3 2 4 4 3" xfId="15973" xr:uid="{00000000-0005-0000-0000-0000907F0000}"/>
    <cellStyle name="Notiz 3 2 4 4 3 2" xfId="23132" xr:uid="{00000000-0005-0000-0000-0000917F0000}"/>
    <cellStyle name="Notiz 3 2 4 4 3 2 2" xfId="37447" xr:uid="{00000000-0005-0000-0000-0000927F0000}"/>
    <cellStyle name="Notiz 3 2 4 4 3 3" xfId="30288" xr:uid="{00000000-0005-0000-0000-0000937F0000}"/>
    <cellStyle name="Notiz 3 2 4 4 4" xfId="18327" xr:uid="{00000000-0005-0000-0000-0000947F0000}"/>
    <cellStyle name="Notiz 3 2 4 4 4 2" xfId="25464" xr:uid="{00000000-0005-0000-0000-0000957F0000}"/>
    <cellStyle name="Notiz 3 2 4 4 4 2 2" xfId="39779" xr:uid="{00000000-0005-0000-0000-0000967F0000}"/>
    <cellStyle name="Notiz 3 2 4 4 4 3" xfId="32642" xr:uid="{00000000-0005-0000-0000-0000977F0000}"/>
    <cellStyle name="Notiz 3 2 5" xfId="1708" xr:uid="{00000000-0005-0000-0000-0000987F0000}"/>
    <cellStyle name="Notiz 3 2 5 2" xfId="3732" xr:uid="{00000000-0005-0000-0000-0000997F0000}"/>
    <cellStyle name="Notiz 3 2 5 2 2" xfId="13983" xr:uid="{00000000-0005-0000-0000-00009A7F0000}"/>
    <cellStyle name="Notiz 3 2 5 2 2 2" xfId="13689" xr:uid="{00000000-0005-0000-0000-00009B7F0000}"/>
    <cellStyle name="Notiz 3 2 5 2 2 2 2" xfId="16058" xr:uid="{00000000-0005-0000-0000-00009C7F0000}"/>
    <cellStyle name="Notiz 3 2 5 2 2 2 2 2" xfId="23217" xr:uid="{00000000-0005-0000-0000-00009D7F0000}"/>
    <cellStyle name="Notiz 3 2 5 2 2 2 2 2 2" xfId="37532" xr:uid="{00000000-0005-0000-0000-00009E7F0000}"/>
    <cellStyle name="Notiz 3 2 5 2 2 2 2 3" xfId="30373" xr:uid="{00000000-0005-0000-0000-00009F7F0000}"/>
    <cellStyle name="Notiz 3 2 5 2 2 2 3" xfId="18412" xr:uid="{00000000-0005-0000-0000-0000A07F0000}"/>
    <cellStyle name="Notiz 3 2 5 2 2 2 3 2" xfId="25549" xr:uid="{00000000-0005-0000-0000-0000A17F0000}"/>
    <cellStyle name="Notiz 3 2 5 2 2 2 3 2 2" xfId="39864" xr:uid="{00000000-0005-0000-0000-0000A27F0000}"/>
    <cellStyle name="Notiz 3 2 5 2 2 2 3 3" xfId="32727" xr:uid="{00000000-0005-0000-0000-0000A37F0000}"/>
    <cellStyle name="Notiz 3 2 5 2 2 2 4" xfId="19938" xr:uid="{00000000-0005-0000-0000-0000A47F0000}"/>
    <cellStyle name="Notiz 3 2 5 2 2 2 4 2" xfId="27075" xr:uid="{00000000-0005-0000-0000-0000A57F0000}"/>
    <cellStyle name="Notiz 3 2 5 2 2 2 4 2 2" xfId="41390" xr:uid="{00000000-0005-0000-0000-0000A67F0000}"/>
    <cellStyle name="Notiz 3 2 5 2 2 2 4 3" xfId="34253" xr:uid="{00000000-0005-0000-0000-0000A77F0000}"/>
    <cellStyle name="Notiz 3 2 5 2 2 2 5" xfId="21153" xr:uid="{00000000-0005-0000-0000-0000A87F0000}"/>
    <cellStyle name="Notiz 3 2 5 2 2 2 5 2" xfId="35468" xr:uid="{00000000-0005-0000-0000-0000A97F0000}"/>
    <cellStyle name="Notiz 3 2 5 2 2 2 6" xfId="28290" xr:uid="{00000000-0005-0000-0000-0000AA7F0000}"/>
    <cellStyle name="Notiz 3 2 5 2 2 3" xfId="16352" xr:uid="{00000000-0005-0000-0000-0000AB7F0000}"/>
    <cellStyle name="Notiz 3 2 5 2 2 3 2" xfId="23511" xr:uid="{00000000-0005-0000-0000-0000AC7F0000}"/>
    <cellStyle name="Notiz 3 2 5 2 2 3 2 2" xfId="37826" xr:uid="{00000000-0005-0000-0000-0000AD7F0000}"/>
    <cellStyle name="Notiz 3 2 5 2 2 3 3" xfId="30667" xr:uid="{00000000-0005-0000-0000-0000AE7F0000}"/>
    <cellStyle name="Notiz 3 2 5 2 2 4" xfId="18706" xr:uid="{00000000-0005-0000-0000-0000AF7F0000}"/>
    <cellStyle name="Notiz 3 2 5 2 2 4 2" xfId="25843" xr:uid="{00000000-0005-0000-0000-0000B07F0000}"/>
    <cellStyle name="Notiz 3 2 5 2 2 4 2 2" xfId="40158" xr:uid="{00000000-0005-0000-0000-0000B17F0000}"/>
    <cellStyle name="Notiz 3 2 5 2 2 4 3" xfId="33021" xr:uid="{00000000-0005-0000-0000-0000B27F0000}"/>
    <cellStyle name="Notiz 3 2 5 3" xfId="11678" xr:uid="{00000000-0005-0000-0000-0000B37F0000}"/>
    <cellStyle name="Notiz 3 2 5 3 2" xfId="13852" xr:uid="{00000000-0005-0000-0000-0000B47F0000}"/>
    <cellStyle name="Notiz 3 2 5 3 2 2" xfId="14360" xr:uid="{00000000-0005-0000-0000-0000B57F0000}"/>
    <cellStyle name="Notiz 3 2 5 3 2 2 2" xfId="16729" xr:uid="{00000000-0005-0000-0000-0000B67F0000}"/>
    <cellStyle name="Notiz 3 2 5 3 2 2 2 2" xfId="23888" xr:uid="{00000000-0005-0000-0000-0000B77F0000}"/>
    <cellStyle name="Notiz 3 2 5 3 2 2 2 2 2" xfId="38203" xr:uid="{00000000-0005-0000-0000-0000B87F0000}"/>
    <cellStyle name="Notiz 3 2 5 3 2 2 2 3" xfId="31044" xr:uid="{00000000-0005-0000-0000-0000B97F0000}"/>
    <cellStyle name="Notiz 3 2 5 3 2 2 3" xfId="19083" xr:uid="{00000000-0005-0000-0000-0000BA7F0000}"/>
    <cellStyle name="Notiz 3 2 5 3 2 2 3 2" xfId="26220" xr:uid="{00000000-0005-0000-0000-0000BB7F0000}"/>
    <cellStyle name="Notiz 3 2 5 3 2 2 3 2 2" xfId="40535" xr:uid="{00000000-0005-0000-0000-0000BC7F0000}"/>
    <cellStyle name="Notiz 3 2 5 3 2 2 3 3" xfId="33398" xr:uid="{00000000-0005-0000-0000-0000BD7F0000}"/>
    <cellStyle name="Notiz 3 2 5 3 2 2 4" xfId="20416" xr:uid="{00000000-0005-0000-0000-0000BE7F0000}"/>
    <cellStyle name="Notiz 3 2 5 3 2 2 4 2" xfId="27553" xr:uid="{00000000-0005-0000-0000-0000BF7F0000}"/>
    <cellStyle name="Notiz 3 2 5 3 2 2 4 2 2" xfId="41868" xr:uid="{00000000-0005-0000-0000-0000C07F0000}"/>
    <cellStyle name="Notiz 3 2 5 3 2 2 4 3" xfId="34731" xr:uid="{00000000-0005-0000-0000-0000C17F0000}"/>
    <cellStyle name="Notiz 3 2 5 3 2 2 5" xfId="21631" xr:uid="{00000000-0005-0000-0000-0000C27F0000}"/>
    <cellStyle name="Notiz 3 2 5 3 2 2 5 2" xfId="35946" xr:uid="{00000000-0005-0000-0000-0000C37F0000}"/>
    <cellStyle name="Notiz 3 2 5 3 2 2 6" xfId="28768" xr:uid="{00000000-0005-0000-0000-0000C47F0000}"/>
    <cellStyle name="Notiz 3 2 5 3 2 3" xfId="16221" xr:uid="{00000000-0005-0000-0000-0000C57F0000}"/>
    <cellStyle name="Notiz 3 2 5 3 2 3 2" xfId="23380" xr:uid="{00000000-0005-0000-0000-0000C67F0000}"/>
    <cellStyle name="Notiz 3 2 5 3 2 3 2 2" xfId="37695" xr:uid="{00000000-0005-0000-0000-0000C77F0000}"/>
    <cellStyle name="Notiz 3 2 5 3 2 3 3" xfId="30536" xr:uid="{00000000-0005-0000-0000-0000C87F0000}"/>
    <cellStyle name="Notiz 3 2 5 3 2 4" xfId="18575" xr:uid="{00000000-0005-0000-0000-0000C97F0000}"/>
    <cellStyle name="Notiz 3 2 5 3 2 4 2" xfId="25712" xr:uid="{00000000-0005-0000-0000-0000CA7F0000}"/>
    <cellStyle name="Notiz 3 2 5 3 2 4 2 2" xfId="40027" xr:uid="{00000000-0005-0000-0000-0000CB7F0000}"/>
    <cellStyle name="Notiz 3 2 5 3 2 4 3" xfId="32890" xr:uid="{00000000-0005-0000-0000-0000CC7F0000}"/>
    <cellStyle name="Notiz 3 2 5 4" xfId="13605" xr:uid="{00000000-0005-0000-0000-0000CD7F0000}"/>
    <cellStyle name="Notiz 3 2 5 4 2" xfId="13436" xr:uid="{00000000-0005-0000-0000-0000CE7F0000}"/>
    <cellStyle name="Notiz 3 2 5 4 2 2" xfId="15805" xr:uid="{00000000-0005-0000-0000-0000CF7F0000}"/>
    <cellStyle name="Notiz 3 2 5 4 2 2 2" xfId="22964" xr:uid="{00000000-0005-0000-0000-0000D07F0000}"/>
    <cellStyle name="Notiz 3 2 5 4 2 2 2 2" xfId="37279" xr:uid="{00000000-0005-0000-0000-0000D17F0000}"/>
    <cellStyle name="Notiz 3 2 5 4 2 2 3" xfId="30120" xr:uid="{00000000-0005-0000-0000-0000D27F0000}"/>
    <cellStyle name="Notiz 3 2 5 4 2 3" xfId="18159" xr:uid="{00000000-0005-0000-0000-0000D37F0000}"/>
    <cellStyle name="Notiz 3 2 5 4 2 3 2" xfId="25296" xr:uid="{00000000-0005-0000-0000-0000D47F0000}"/>
    <cellStyle name="Notiz 3 2 5 4 2 3 2 2" xfId="39611" xr:uid="{00000000-0005-0000-0000-0000D57F0000}"/>
    <cellStyle name="Notiz 3 2 5 4 2 3 3" xfId="32474" xr:uid="{00000000-0005-0000-0000-0000D67F0000}"/>
    <cellStyle name="Notiz 3 2 5 4 2 4" xfId="19863" xr:uid="{00000000-0005-0000-0000-0000D77F0000}"/>
    <cellStyle name="Notiz 3 2 5 4 2 4 2" xfId="27000" xr:uid="{00000000-0005-0000-0000-0000D87F0000}"/>
    <cellStyle name="Notiz 3 2 5 4 2 4 2 2" xfId="41315" xr:uid="{00000000-0005-0000-0000-0000D97F0000}"/>
    <cellStyle name="Notiz 3 2 5 4 2 4 3" xfId="34178" xr:uid="{00000000-0005-0000-0000-0000DA7F0000}"/>
    <cellStyle name="Notiz 3 2 5 4 2 5" xfId="21078" xr:uid="{00000000-0005-0000-0000-0000DB7F0000}"/>
    <cellStyle name="Notiz 3 2 5 4 2 5 2" xfId="35393" xr:uid="{00000000-0005-0000-0000-0000DC7F0000}"/>
    <cellStyle name="Notiz 3 2 5 4 2 6" xfId="28215" xr:uid="{00000000-0005-0000-0000-0000DD7F0000}"/>
    <cellStyle name="Notiz 3 2 5 4 3" xfId="15974" xr:uid="{00000000-0005-0000-0000-0000DE7F0000}"/>
    <cellStyle name="Notiz 3 2 5 4 3 2" xfId="23133" xr:uid="{00000000-0005-0000-0000-0000DF7F0000}"/>
    <cellStyle name="Notiz 3 2 5 4 3 2 2" xfId="37448" xr:uid="{00000000-0005-0000-0000-0000E07F0000}"/>
    <cellStyle name="Notiz 3 2 5 4 3 3" xfId="30289" xr:uid="{00000000-0005-0000-0000-0000E17F0000}"/>
    <cellStyle name="Notiz 3 2 5 4 4" xfId="18328" xr:uid="{00000000-0005-0000-0000-0000E27F0000}"/>
    <cellStyle name="Notiz 3 2 5 4 4 2" xfId="25465" xr:uid="{00000000-0005-0000-0000-0000E37F0000}"/>
    <cellStyle name="Notiz 3 2 5 4 4 2 2" xfId="39780" xr:uid="{00000000-0005-0000-0000-0000E47F0000}"/>
    <cellStyle name="Notiz 3 2 5 4 4 3" xfId="32643" xr:uid="{00000000-0005-0000-0000-0000E57F0000}"/>
    <cellStyle name="Notiz 3 2 6" xfId="1709" xr:uid="{00000000-0005-0000-0000-0000E67F0000}"/>
    <cellStyle name="Notiz 3 2 6 2" xfId="3733" xr:uid="{00000000-0005-0000-0000-0000E77F0000}"/>
    <cellStyle name="Notiz 3 2 6 2 2" xfId="13984" xr:uid="{00000000-0005-0000-0000-0000E87F0000}"/>
    <cellStyle name="Notiz 3 2 6 2 2 2" xfId="13417" xr:uid="{00000000-0005-0000-0000-0000E97F0000}"/>
    <cellStyle name="Notiz 3 2 6 2 2 2 2" xfId="15786" xr:uid="{00000000-0005-0000-0000-0000EA7F0000}"/>
    <cellStyle name="Notiz 3 2 6 2 2 2 2 2" xfId="22945" xr:uid="{00000000-0005-0000-0000-0000EB7F0000}"/>
    <cellStyle name="Notiz 3 2 6 2 2 2 2 2 2" xfId="37260" xr:uid="{00000000-0005-0000-0000-0000EC7F0000}"/>
    <cellStyle name="Notiz 3 2 6 2 2 2 2 3" xfId="30101" xr:uid="{00000000-0005-0000-0000-0000ED7F0000}"/>
    <cellStyle name="Notiz 3 2 6 2 2 2 3" xfId="18140" xr:uid="{00000000-0005-0000-0000-0000EE7F0000}"/>
    <cellStyle name="Notiz 3 2 6 2 2 2 3 2" xfId="25277" xr:uid="{00000000-0005-0000-0000-0000EF7F0000}"/>
    <cellStyle name="Notiz 3 2 6 2 2 2 3 2 2" xfId="39592" xr:uid="{00000000-0005-0000-0000-0000F07F0000}"/>
    <cellStyle name="Notiz 3 2 6 2 2 2 3 3" xfId="32455" xr:uid="{00000000-0005-0000-0000-0000F17F0000}"/>
    <cellStyle name="Notiz 3 2 6 2 2 2 4" xfId="19844" xr:uid="{00000000-0005-0000-0000-0000F27F0000}"/>
    <cellStyle name="Notiz 3 2 6 2 2 2 4 2" xfId="26981" xr:uid="{00000000-0005-0000-0000-0000F37F0000}"/>
    <cellStyle name="Notiz 3 2 6 2 2 2 4 2 2" xfId="41296" xr:uid="{00000000-0005-0000-0000-0000F47F0000}"/>
    <cellStyle name="Notiz 3 2 6 2 2 2 4 3" xfId="34159" xr:uid="{00000000-0005-0000-0000-0000F57F0000}"/>
    <cellStyle name="Notiz 3 2 6 2 2 2 5" xfId="21059" xr:uid="{00000000-0005-0000-0000-0000F67F0000}"/>
    <cellStyle name="Notiz 3 2 6 2 2 2 5 2" xfId="35374" xr:uid="{00000000-0005-0000-0000-0000F77F0000}"/>
    <cellStyle name="Notiz 3 2 6 2 2 2 6" xfId="28196" xr:uid="{00000000-0005-0000-0000-0000F87F0000}"/>
    <cellStyle name="Notiz 3 2 6 2 2 3" xfId="16353" xr:uid="{00000000-0005-0000-0000-0000F97F0000}"/>
    <cellStyle name="Notiz 3 2 6 2 2 3 2" xfId="23512" xr:uid="{00000000-0005-0000-0000-0000FA7F0000}"/>
    <cellStyle name="Notiz 3 2 6 2 2 3 2 2" xfId="37827" xr:uid="{00000000-0005-0000-0000-0000FB7F0000}"/>
    <cellStyle name="Notiz 3 2 6 2 2 3 3" xfId="30668" xr:uid="{00000000-0005-0000-0000-0000FC7F0000}"/>
    <cellStyle name="Notiz 3 2 6 2 2 4" xfId="18707" xr:uid="{00000000-0005-0000-0000-0000FD7F0000}"/>
    <cellStyle name="Notiz 3 2 6 2 2 4 2" xfId="25844" xr:uid="{00000000-0005-0000-0000-0000FE7F0000}"/>
    <cellStyle name="Notiz 3 2 6 2 2 4 2 2" xfId="40159" xr:uid="{00000000-0005-0000-0000-0000FF7F0000}"/>
    <cellStyle name="Notiz 3 2 6 2 2 4 3" xfId="33022" xr:uid="{00000000-0005-0000-0000-000000800000}"/>
    <cellStyle name="Notiz 3 2 6 3" xfId="11679" xr:uid="{00000000-0005-0000-0000-000001800000}"/>
    <cellStyle name="Notiz 3 2 6 3 2" xfId="13853" xr:uid="{00000000-0005-0000-0000-000002800000}"/>
    <cellStyle name="Notiz 3 2 6 3 2 2" xfId="13367" xr:uid="{00000000-0005-0000-0000-000003800000}"/>
    <cellStyle name="Notiz 3 2 6 3 2 2 2" xfId="15736" xr:uid="{00000000-0005-0000-0000-000004800000}"/>
    <cellStyle name="Notiz 3 2 6 3 2 2 2 2" xfId="22895" xr:uid="{00000000-0005-0000-0000-000005800000}"/>
    <cellStyle name="Notiz 3 2 6 3 2 2 2 2 2" xfId="37210" xr:uid="{00000000-0005-0000-0000-000006800000}"/>
    <cellStyle name="Notiz 3 2 6 3 2 2 2 3" xfId="30051" xr:uid="{00000000-0005-0000-0000-000007800000}"/>
    <cellStyle name="Notiz 3 2 6 3 2 2 3" xfId="18090" xr:uid="{00000000-0005-0000-0000-000008800000}"/>
    <cellStyle name="Notiz 3 2 6 3 2 2 3 2" xfId="25227" xr:uid="{00000000-0005-0000-0000-000009800000}"/>
    <cellStyle name="Notiz 3 2 6 3 2 2 3 2 2" xfId="39542" xr:uid="{00000000-0005-0000-0000-00000A800000}"/>
    <cellStyle name="Notiz 3 2 6 3 2 2 3 3" xfId="32405" xr:uid="{00000000-0005-0000-0000-00000B800000}"/>
    <cellStyle name="Notiz 3 2 6 3 2 2 4" xfId="19794" xr:uid="{00000000-0005-0000-0000-00000C800000}"/>
    <cellStyle name="Notiz 3 2 6 3 2 2 4 2" xfId="26931" xr:uid="{00000000-0005-0000-0000-00000D800000}"/>
    <cellStyle name="Notiz 3 2 6 3 2 2 4 2 2" xfId="41246" xr:uid="{00000000-0005-0000-0000-00000E800000}"/>
    <cellStyle name="Notiz 3 2 6 3 2 2 4 3" xfId="34109" xr:uid="{00000000-0005-0000-0000-00000F800000}"/>
    <cellStyle name="Notiz 3 2 6 3 2 2 5" xfId="21009" xr:uid="{00000000-0005-0000-0000-000010800000}"/>
    <cellStyle name="Notiz 3 2 6 3 2 2 5 2" xfId="35324" xr:uid="{00000000-0005-0000-0000-000011800000}"/>
    <cellStyle name="Notiz 3 2 6 3 2 2 6" xfId="28146" xr:uid="{00000000-0005-0000-0000-000012800000}"/>
    <cellStyle name="Notiz 3 2 6 3 2 3" xfId="16222" xr:uid="{00000000-0005-0000-0000-000013800000}"/>
    <cellStyle name="Notiz 3 2 6 3 2 3 2" xfId="23381" xr:uid="{00000000-0005-0000-0000-000014800000}"/>
    <cellStyle name="Notiz 3 2 6 3 2 3 2 2" xfId="37696" xr:uid="{00000000-0005-0000-0000-000015800000}"/>
    <cellStyle name="Notiz 3 2 6 3 2 3 3" xfId="30537" xr:uid="{00000000-0005-0000-0000-000016800000}"/>
    <cellStyle name="Notiz 3 2 6 3 2 4" xfId="18576" xr:uid="{00000000-0005-0000-0000-000017800000}"/>
    <cellStyle name="Notiz 3 2 6 3 2 4 2" xfId="25713" xr:uid="{00000000-0005-0000-0000-000018800000}"/>
    <cellStyle name="Notiz 3 2 6 3 2 4 2 2" xfId="40028" xr:uid="{00000000-0005-0000-0000-000019800000}"/>
    <cellStyle name="Notiz 3 2 6 3 2 4 3" xfId="32891" xr:uid="{00000000-0005-0000-0000-00001A800000}"/>
    <cellStyle name="Notiz 3 2 6 4" xfId="13606" xr:uid="{00000000-0005-0000-0000-00001B800000}"/>
    <cellStyle name="Notiz 3 2 6 4 2" xfId="13675" xr:uid="{00000000-0005-0000-0000-00001C800000}"/>
    <cellStyle name="Notiz 3 2 6 4 2 2" xfId="16044" xr:uid="{00000000-0005-0000-0000-00001D800000}"/>
    <cellStyle name="Notiz 3 2 6 4 2 2 2" xfId="23203" xr:uid="{00000000-0005-0000-0000-00001E800000}"/>
    <cellStyle name="Notiz 3 2 6 4 2 2 2 2" xfId="37518" xr:uid="{00000000-0005-0000-0000-00001F800000}"/>
    <cellStyle name="Notiz 3 2 6 4 2 2 3" xfId="30359" xr:uid="{00000000-0005-0000-0000-000020800000}"/>
    <cellStyle name="Notiz 3 2 6 4 2 3" xfId="18398" xr:uid="{00000000-0005-0000-0000-000021800000}"/>
    <cellStyle name="Notiz 3 2 6 4 2 3 2" xfId="25535" xr:uid="{00000000-0005-0000-0000-000022800000}"/>
    <cellStyle name="Notiz 3 2 6 4 2 3 2 2" xfId="39850" xr:uid="{00000000-0005-0000-0000-000023800000}"/>
    <cellStyle name="Notiz 3 2 6 4 2 3 3" xfId="32713" xr:uid="{00000000-0005-0000-0000-000024800000}"/>
    <cellStyle name="Notiz 3 2 6 4 2 4" xfId="19924" xr:uid="{00000000-0005-0000-0000-000025800000}"/>
    <cellStyle name="Notiz 3 2 6 4 2 4 2" xfId="27061" xr:uid="{00000000-0005-0000-0000-000026800000}"/>
    <cellStyle name="Notiz 3 2 6 4 2 4 2 2" xfId="41376" xr:uid="{00000000-0005-0000-0000-000027800000}"/>
    <cellStyle name="Notiz 3 2 6 4 2 4 3" xfId="34239" xr:uid="{00000000-0005-0000-0000-000028800000}"/>
    <cellStyle name="Notiz 3 2 6 4 2 5" xfId="21139" xr:uid="{00000000-0005-0000-0000-000029800000}"/>
    <cellStyle name="Notiz 3 2 6 4 2 5 2" xfId="35454" xr:uid="{00000000-0005-0000-0000-00002A800000}"/>
    <cellStyle name="Notiz 3 2 6 4 2 6" xfId="28276" xr:uid="{00000000-0005-0000-0000-00002B800000}"/>
    <cellStyle name="Notiz 3 2 6 4 3" xfId="15975" xr:uid="{00000000-0005-0000-0000-00002C800000}"/>
    <cellStyle name="Notiz 3 2 6 4 3 2" xfId="23134" xr:uid="{00000000-0005-0000-0000-00002D800000}"/>
    <cellStyle name="Notiz 3 2 6 4 3 2 2" xfId="37449" xr:uid="{00000000-0005-0000-0000-00002E800000}"/>
    <cellStyle name="Notiz 3 2 6 4 3 3" xfId="30290" xr:uid="{00000000-0005-0000-0000-00002F800000}"/>
    <cellStyle name="Notiz 3 2 6 4 4" xfId="18329" xr:uid="{00000000-0005-0000-0000-000030800000}"/>
    <cellStyle name="Notiz 3 2 6 4 4 2" xfId="25466" xr:uid="{00000000-0005-0000-0000-000031800000}"/>
    <cellStyle name="Notiz 3 2 6 4 4 2 2" xfId="39781" xr:uid="{00000000-0005-0000-0000-000032800000}"/>
    <cellStyle name="Notiz 3 2 6 4 4 3" xfId="32644" xr:uid="{00000000-0005-0000-0000-000033800000}"/>
    <cellStyle name="Notiz 3 2 7" xfId="1710" xr:uid="{00000000-0005-0000-0000-000034800000}"/>
    <cellStyle name="Notiz 3 2 7 2" xfId="3734" xr:uid="{00000000-0005-0000-0000-000035800000}"/>
    <cellStyle name="Notiz 3 2 7 2 2" xfId="13985" xr:uid="{00000000-0005-0000-0000-000036800000}"/>
    <cellStyle name="Notiz 3 2 7 2 2 2" xfId="14366" xr:uid="{00000000-0005-0000-0000-000037800000}"/>
    <cellStyle name="Notiz 3 2 7 2 2 2 2" xfId="16735" xr:uid="{00000000-0005-0000-0000-000038800000}"/>
    <cellStyle name="Notiz 3 2 7 2 2 2 2 2" xfId="23894" xr:uid="{00000000-0005-0000-0000-000039800000}"/>
    <cellStyle name="Notiz 3 2 7 2 2 2 2 2 2" xfId="38209" xr:uid="{00000000-0005-0000-0000-00003A800000}"/>
    <cellStyle name="Notiz 3 2 7 2 2 2 2 3" xfId="31050" xr:uid="{00000000-0005-0000-0000-00003B800000}"/>
    <cellStyle name="Notiz 3 2 7 2 2 2 3" xfId="19089" xr:uid="{00000000-0005-0000-0000-00003C800000}"/>
    <cellStyle name="Notiz 3 2 7 2 2 2 3 2" xfId="26226" xr:uid="{00000000-0005-0000-0000-00003D800000}"/>
    <cellStyle name="Notiz 3 2 7 2 2 2 3 2 2" xfId="40541" xr:uid="{00000000-0005-0000-0000-00003E800000}"/>
    <cellStyle name="Notiz 3 2 7 2 2 2 3 3" xfId="33404" xr:uid="{00000000-0005-0000-0000-00003F800000}"/>
    <cellStyle name="Notiz 3 2 7 2 2 2 4" xfId="20422" xr:uid="{00000000-0005-0000-0000-000040800000}"/>
    <cellStyle name="Notiz 3 2 7 2 2 2 4 2" xfId="27559" xr:uid="{00000000-0005-0000-0000-000041800000}"/>
    <cellStyle name="Notiz 3 2 7 2 2 2 4 2 2" xfId="41874" xr:uid="{00000000-0005-0000-0000-000042800000}"/>
    <cellStyle name="Notiz 3 2 7 2 2 2 4 3" xfId="34737" xr:uid="{00000000-0005-0000-0000-000043800000}"/>
    <cellStyle name="Notiz 3 2 7 2 2 2 5" xfId="21637" xr:uid="{00000000-0005-0000-0000-000044800000}"/>
    <cellStyle name="Notiz 3 2 7 2 2 2 5 2" xfId="35952" xr:uid="{00000000-0005-0000-0000-000045800000}"/>
    <cellStyle name="Notiz 3 2 7 2 2 2 6" xfId="28774" xr:uid="{00000000-0005-0000-0000-000046800000}"/>
    <cellStyle name="Notiz 3 2 7 2 2 3" xfId="16354" xr:uid="{00000000-0005-0000-0000-000047800000}"/>
    <cellStyle name="Notiz 3 2 7 2 2 3 2" xfId="23513" xr:uid="{00000000-0005-0000-0000-000048800000}"/>
    <cellStyle name="Notiz 3 2 7 2 2 3 2 2" xfId="37828" xr:uid="{00000000-0005-0000-0000-000049800000}"/>
    <cellStyle name="Notiz 3 2 7 2 2 3 3" xfId="30669" xr:uid="{00000000-0005-0000-0000-00004A800000}"/>
    <cellStyle name="Notiz 3 2 7 2 2 4" xfId="18708" xr:uid="{00000000-0005-0000-0000-00004B800000}"/>
    <cellStyle name="Notiz 3 2 7 2 2 4 2" xfId="25845" xr:uid="{00000000-0005-0000-0000-00004C800000}"/>
    <cellStyle name="Notiz 3 2 7 2 2 4 2 2" xfId="40160" xr:uid="{00000000-0005-0000-0000-00004D800000}"/>
    <cellStyle name="Notiz 3 2 7 2 2 4 3" xfId="33023" xr:uid="{00000000-0005-0000-0000-00004E800000}"/>
    <cellStyle name="Notiz 3 2 7 3" xfId="11680" xr:uid="{00000000-0005-0000-0000-00004F800000}"/>
    <cellStyle name="Notiz 3 2 7 3 2" xfId="13854" xr:uid="{00000000-0005-0000-0000-000050800000}"/>
    <cellStyle name="Notiz 3 2 7 3 2 2" xfId="14361" xr:uid="{00000000-0005-0000-0000-000051800000}"/>
    <cellStyle name="Notiz 3 2 7 3 2 2 2" xfId="16730" xr:uid="{00000000-0005-0000-0000-000052800000}"/>
    <cellStyle name="Notiz 3 2 7 3 2 2 2 2" xfId="23889" xr:uid="{00000000-0005-0000-0000-000053800000}"/>
    <cellStyle name="Notiz 3 2 7 3 2 2 2 2 2" xfId="38204" xr:uid="{00000000-0005-0000-0000-000054800000}"/>
    <cellStyle name="Notiz 3 2 7 3 2 2 2 3" xfId="31045" xr:uid="{00000000-0005-0000-0000-000055800000}"/>
    <cellStyle name="Notiz 3 2 7 3 2 2 3" xfId="19084" xr:uid="{00000000-0005-0000-0000-000056800000}"/>
    <cellStyle name="Notiz 3 2 7 3 2 2 3 2" xfId="26221" xr:uid="{00000000-0005-0000-0000-000057800000}"/>
    <cellStyle name="Notiz 3 2 7 3 2 2 3 2 2" xfId="40536" xr:uid="{00000000-0005-0000-0000-000058800000}"/>
    <cellStyle name="Notiz 3 2 7 3 2 2 3 3" xfId="33399" xr:uid="{00000000-0005-0000-0000-000059800000}"/>
    <cellStyle name="Notiz 3 2 7 3 2 2 4" xfId="20417" xr:uid="{00000000-0005-0000-0000-00005A800000}"/>
    <cellStyle name="Notiz 3 2 7 3 2 2 4 2" xfId="27554" xr:uid="{00000000-0005-0000-0000-00005B800000}"/>
    <cellStyle name="Notiz 3 2 7 3 2 2 4 2 2" xfId="41869" xr:uid="{00000000-0005-0000-0000-00005C800000}"/>
    <cellStyle name="Notiz 3 2 7 3 2 2 4 3" xfId="34732" xr:uid="{00000000-0005-0000-0000-00005D800000}"/>
    <cellStyle name="Notiz 3 2 7 3 2 2 5" xfId="21632" xr:uid="{00000000-0005-0000-0000-00005E800000}"/>
    <cellStyle name="Notiz 3 2 7 3 2 2 5 2" xfId="35947" xr:uid="{00000000-0005-0000-0000-00005F800000}"/>
    <cellStyle name="Notiz 3 2 7 3 2 2 6" xfId="28769" xr:uid="{00000000-0005-0000-0000-000060800000}"/>
    <cellStyle name="Notiz 3 2 7 3 2 3" xfId="16223" xr:uid="{00000000-0005-0000-0000-000061800000}"/>
    <cellStyle name="Notiz 3 2 7 3 2 3 2" xfId="23382" xr:uid="{00000000-0005-0000-0000-000062800000}"/>
    <cellStyle name="Notiz 3 2 7 3 2 3 2 2" xfId="37697" xr:uid="{00000000-0005-0000-0000-000063800000}"/>
    <cellStyle name="Notiz 3 2 7 3 2 3 3" xfId="30538" xr:uid="{00000000-0005-0000-0000-000064800000}"/>
    <cellStyle name="Notiz 3 2 7 3 2 4" xfId="18577" xr:uid="{00000000-0005-0000-0000-000065800000}"/>
    <cellStyle name="Notiz 3 2 7 3 2 4 2" xfId="25714" xr:uid="{00000000-0005-0000-0000-000066800000}"/>
    <cellStyle name="Notiz 3 2 7 3 2 4 2 2" xfId="40029" xr:uid="{00000000-0005-0000-0000-000067800000}"/>
    <cellStyle name="Notiz 3 2 7 3 2 4 3" xfId="32892" xr:uid="{00000000-0005-0000-0000-000068800000}"/>
    <cellStyle name="Notiz 3 2 7 4" xfId="13607" xr:uid="{00000000-0005-0000-0000-000069800000}"/>
    <cellStyle name="Notiz 3 2 7 4 2" xfId="13372" xr:uid="{00000000-0005-0000-0000-00006A800000}"/>
    <cellStyle name="Notiz 3 2 7 4 2 2" xfId="15741" xr:uid="{00000000-0005-0000-0000-00006B800000}"/>
    <cellStyle name="Notiz 3 2 7 4 2 2 2" xfId="22900" xr:uid="{00000000-0005-0000-0000-00006C800000}"/>
    <cellStyle name="Notiz 3 2 7 4 2 2 2 2" xfId="37215" xr:uid="{00000000-0005-0000-0000-00006D800000}"/>
    <cellStyle name="Notiz 3 2 7 4 2 2 3" xfId="30056" xr:uid="{00000000-0005-0000-0000-00006E800000}"/>
    <cellStyle name="Notiz 3 2 7 4 2 3" xfId="18095" xr:uid="{00000000-0005-0000-0000-00006F800000}"/>
    <cellStyle name="Notiz 3 2 7 4 2 3 2" xfId="25232" xr:uid="{00000000-0005-0000-0000-000070800000}"/>
    <cellStyle name="Notiz 3 2 7 4 2 3 2 2" xfId="39547" xr:uid="{00000000-0005-0000-0000-000071800000}"/>
    <cellStyle name="Notiz 3 2 7 4 2 3 3" xfId="32410" xr:uid="{00000000-0005-0000-0000-000072800000}"/>
    <cellStyle name="Notiz 3 2 7 4 2 4" xfId="19799" xr:uid="{00000000-0005-0000-0000-000073800000}"/>
    <cellStyle name="Notiz 3 2 7 4 2 4 2" xfId="26936" xr:uid="{00000000-0005-0000-0000-000074800000}"/>
    <cellStyle name="Notiz 3 2 7 4 2 4 2 2" xfId="41251" xr:uid="{00000000-0005-0000-0000-000075800000}"/>
    <cellStyle name="Notiz 3 2 7 4 2 4 3" xfId="34114" xr:uid="{00000000-0005-0000-0000-000076800000}"/>
    <cellStyle name="Notiz 3 2 7 4 2 5" xfId="21014" xr:uid="{00000000-0005-0000-0000-000077800000}"/>
    <cellStyle name="Notiz 3 2 7 4 2 5 2" xfId="35329" xr:uid="{00000000-0005-0000-0000-000078800000}"/>
    <cellStyle name="Notiz 3 2 7 4 2 6" xfId="28151" xr:uid="{00000000-0005-0000-0000-000079800000}"/>
    <cellStyle name="Notiz 3 2 7 4 3" xfId="15976" xr:uid="{00000000-0005-0000-0000-00007A800000}"/>
    <cellStyle name="Notiz 3 2 7 4 3 2" xfId="23135" xr:uid="{00000000-0005-0000-0000-00007B800000}"/>
    <cellStyle name="Notiz 3 2 7 4 3 2 2" xfId="37450" xr:uid="{00000000-0005-0000-0000-00007C800000}"/>
    <cellStyle name="Notiz 3 2 7 4 3 3" xfId="30291" xr:uid="{00000000-0005-0000-0000-00007D800000}"/>
    <cellStyle name="Notiz 3 2 7 4 4" xfId="18330" xr:uid="{00000000-0005-0000-0000-00007E800000}"/>
    <cellStyle name="Notiz 3 2 7 4 4 2" xfId="25467" xr:uid="{00000000-0005-0000-0000-00007F800000}"/>
    <cellStyle name="Notiz 3 2 7 4 4 2 2" xfId="39782" xr:uid="{00000000-0005-0000-0000-000080800000}"/>
    <cellStyle name="Notiz 3 2 7 4 4 3" xfId="32645" xr:uid="{00000000-0005-0000-0000-000081800000}"/>
    <cellStyle name="Notiz 3 2 8" xfId="3735" xr:uid="{00000000-0005-0000-0000-000082800000}"/>
    <cellStyle name="Notiz 3 2 9" xfId="9085" xr:uid="{00000000-0005-0000-0000-000083800000}"/>
    <cellStyle name="Notiz 3 3" xfId="1711" xr:uid="{00000000-0005-0000-0000-000084800000}"/>
    <cellStyle name="Notiz 3 3 2" xfId="1712" xr:uid="{00000000-0005-0000-0000-000085800000}"/>
    <cellStyle name="Notiz 3 3 2 2" xfId="3737" xr:uid="{00000000-0005-0000-0000-000086800000}"/>
    <cellStyle name="Notiz 3 3 2 2 2" xfId="13987" xr:uid="{00000000-0005-0000-0000-000087800000}"/>
    <cellStyle name="Notiz 3 3 2 2 2 2" xfId="14188" xr:uid="{00000000-0005-0000-0000-000088800000}"/>
    <cellStyle name="Notiz 3 3 2 2 2 2 2" xfId="16557" xr:uid="{00000000-0005-0000-0000-000089800000}"/>
    <cellStyle name="Notiz 3 3 2 2 2 2 2 2" xfId="23716" xr:uid="{00000000-0005-0000-0000-00008A800000}"/>
    <cellStyle name="Notiz 3 3 2 2 2 2 2 2 2" xfId="38031" xr:uid="{00000000-0005-0000-0000-00008B800000}"/>
    <cellStyle name="Notiz 3 3 2 2 2 2 2 3" xfId="30872" xr:uid="{00000000-0005-0000-0000-00008C800000}"/>
    <cellStyle name="Notiz 3 3 2 2 2 2 3" xfId="18911" xr:uid="{00000000-0005-0000-0000-00008D800000}"/>
    <cellStyle name="Notiz 3 3 2 2 2 2 3 2" xfId="26048" xr:uid="{00000000-0005-0000-0000-00008E800000}"/>
    <cellStyle name="Notiz 3 3 2 2 2 2 3 2 2" xfId="40363" xr:uid="{00000000-0005-0000-0000-00008F800000}"/>
    <cellStyle name="Notiz 3 3 2 2 2 2 3 3" xfId="33226" xr:uid="{00000000-0005-0000-0000-000090800000}"/>
    <cellStyle name="Notiz 3 3 2 2 2 2 4" xfId="20245" xr:uid="{00000000-0005-0000-0000-000091800000}"/>
    <cellStyle name="Notiz 3 3 2 2 2 2 4 2" xfId="27382" xr:uid="{00000000-0005-0000-0000-000092800000}"/>
    <cellStyle name="Notiz 3 3 2 2 2 2 4 2 2" xfId="41697" xr:uid="{00000000-0005-0000-0000-000093800000}"/>
    <cellStyle name="Notiz 3 3 2 2 2 2 4 3" xfId="34560" xr:uid="{00000000-0005-0000-0000-000094800000}"/>
    <cellStyle name="Notiz 3 3 2 2 2 2 5" xfId="21460" xr:uid="{00000000-0005-0000-0000-000095800000}"/>
    <cellStyle name="Notiz 3 3 2 2 2 2 5 2" xfId="35775" xr:uid="{00000000-0005-0000-0000-000096800000}"/>
    <cellStyle name="Notiz 3 3 2 2 2 2 6" xfId="28597" xr:uid="{00000000-0005-0000-0000-000097800000}"/>
    <cellStyle name="Notiz 3 3 2 2 2 3" xfId="16356" xr:uid="{00000000-0005-0000-0000-000098800000}"/>
    <cellStyle name="Notiz 3 3 2 2 2 3 2" xfId="23515" xr:uid="{00000000-0005-0000-0000-000099800000}"/>
    <cellStyle name="Notiz 3 3 2 2 2 3 2 2" xfId="37830" xr:uid="{00000000-0005-0000-0000-00009A800000}"/>
    <cellStyle name="Notiz 3 3 2 2 2 3 3" xfId="30671" xr:uid="{00000000-0005-0000-0000-00009B800000}"/>
    <cellStyle name="Notiz 3 3 2 2 2 4" xfId="18710" xr:uid="{00000000-0005-0000-0000-00009C800000}"/>
    <cellStyle name="Notiz 3 3 2 2 2 4 2" xfId="25847" xr:uid="{00000000-0005-0000-0000-00009D800000}"/>
    <cellStyle name="Notiz 3 3 2 2 2 4 2 2" xfId="40162" xr:uid="{00000000-0005-0000-0000-00009E800000}"/>
    <cellStyle name="Notiz 3 3 2 2 2 4 3" xfId="33025" xr:uid="{00000000-0005-0000-0000-00009F800000}"/>
    <cellStyle name="Notiz 3 3 2 3" xfId="11682" xr:uid="{00000000-0005-0000-0000-0000A0800000}"/>
    <cellStyle name="Notiz 3 3 2 3 2" xfId="13856" xr:uid="{00000000-0005-0000-0000-0000A1800000}"/>
    <cellStyle name="Notiz 3 3 2 3 2 2" xfId="14650" xr:uid="{00000000-0005-0000-0000-0000A2800000}"/>
    <cellStyle name="Notiz 3 3 2 3 2 2 2" xfId="17013" xr:uid="{00000000-0005-0000-0000-0000A3800000}"/>
    <cellStyle name="Notiz 3 3 2 3 2 2 2 2" xfId="24172" xr:uid="{00000000-0005-0000-0000-0000A4800000}"/>
    <cellStyle name="Notiz 3 3 2 3 2 2 2 2 2" xfId="38487" xr:uid="{00000000-0005-0000-0000-0000A5800000}"/>
    <cellStyle name="Notiz 3 3 2 3 2 2 2 3" xfId="31328" xr:uid="{00000000-0005-0000-0000-0000A6800000}"/>
    <cellStyle name="Notiz 3 3 2 3 2 2 3" xfId="19367" xr:uid="{00000000-0005-0000-0000-0000A7800000}"/>
    <cellStyle name="Notiz 3 3 2 3 2 2 3 2" xfId="26504" xr:uid="{00000000-0005-0000-0000-0000A8800000}"/>
    <cellStyle name="Notiz 3 3 2 3 2 2 3 2 2" xfId="40819" xr:uid="{00000000-0005-0000-0000-0000A9800000}"/>
    <cellStyle name="Notiz 3 3 2 3 2 2 3 3" xfId="33682" xr:uid="{00000000-0005-0000-0000-0000AA800000}"/>
    <cellStyle name="Notiz 3 3 2 3 2 2 4" xfId="20665" xr:uid="{00000000-0005-0000-0000-0000AB800000}"/>
    <cellStyle name="Notiz 3 3 2 3 2 2 4 2" xfId="27802" xr:uid="{00000000-0005-0000-0000-0000AC800000}"/>
    <cellStyle name="Notiz 3 3 2 3 2 2 4 2 2" xfId="42117" xr:uid="{00000000-0005-0000-0000-0000AD800000}"/>
    <cellStyle name="Notiz 3 3 2 3 2 2 4 3" xfId="34980" xr:uid="{00000000-0005-0000-0000-0000AE800000}"/>
    <cellStyle name="Notiz 3 3 2 3 2 2 5" xfId="21880" xr:uid="{00000000-0005-0000-0000-0000AF800000}"/>
    <cellStyle name="Notiz 3 3 2 3 2 2 5 2" xfId="36195" xr:uid="{00000000-0005-0000-0000-0000B0800000}"/>
    <cellStyle name="Notiz 3 3 2 3 2 2 6" xfId="29017" xr:uid="{00000000-0005-0000-0000-0000B1800000}"/>
    <cellStyle name="Notiz 3 3 2 3 2 3" xfId="16225" xr:uid="{00000000-0005-0000-0000-0000B2800000}"/>
    <cellStyle name="Notiz 3 3 2 3 2 3 2" xfId="23384" xr:uid="{00000000-0005-0000-0000-0000B3800000}"/>
    <cellStyle name="Notiz 3 3 2 3 2 3 2 2" xfId="37699" xr:uid="{00000000-0005-0000-0000-0000B4800000}"/>
    <cellStyle name="Notiz 3 3 2 3 2 3 3" xfId="30540" xr:uid="{00000000-0005-0000-0000-0000B5800000}"/>
    <cellStyle name="Notiz 3 3 2 3 2 4" xfId="18579" xr:uid="{00000000-0005-0000-0000-0000B6800000}"/>
    <cellStyle name="Notiz 3 3 2 3 2 4 2" xfId="25716" xr:uid="{00000000-0005-0000-0000-0000B7800000}"/>
    <cellStyle name="Notiz 3 3 2 3 2 4 2 2" xfId="40031" xr:uid="{00000000-0005-0000-0000-0000B8800000}"/>
    <cellStyle name="Notiz 3 3 2 3 2 4 3" xfId="32894" xr:uid="{00000000-0005-0000-0000-0000B9800000}"/>
    <cellStyle name="Notiz 3 3 2 4" xfId="13609" xr:uid="{00000000-0005-0000-0000-0000BA800000}"/>
    <cellStyle name="Notiz 3 3 2 4 2" xfId="13762" xr:uid="{00000000-0005-0000-0000-0000BB800000}"/>
    <cellStyle name="Notiz 3 3 2 4 2 2" xfId="16131" xr:uid="{00000000-0005-0000-0000-0000BC800000}"/>
    <cellStyle name="Notiz 3 3 2 4 2 2 2" xfId="23290" xr:uid="{00000000-0005-0000-0000-0000BD800000}"/>
    <cellStyle name="Notiz 3 3 2 4 2 2 2 2" xfId="37605" xr:uid="{00000000-0005-0000-0000-0000BE800000}"/>
    <cellStyle name="Notiz 3 3 2 4 2 2 3" xfId="30446" xr:uid="{00000000-0005-0000-0000-0000BF800000}"/>
    <cellStyle name="Notiz 3 3 2 4 2 3" xfId="18485" xr:uid="{00000000-0005-0000-0000-0000C0800000}"/>
    <cellStyle name="Notiz 3 3 2 4 2 3 2" xfId="25622" xr:uid="{00000000-0005-0000-0000-0000C1800000}"/>
    <cellStyle name="Notiz 3 3 2 4 2 3 2 2" xfId="39937" xr:uid="{00000000-0005-0000-0000-0000C2800000}"/>
    <cellStyle name="Notiz 3 3 2 4 2 3 3" xfId="32800" xr:uid="{00000000-0005-0000-0000-0000C3800000}"/>
    <cellStyle name="Notiz 3 3 2 4 2 4" xfId="20010" xr:uid="{00000000-0005-0000-0000-0000C4800000}"/>
    <cellStyle name="Notiz 3 3 2 4 2 4 2" xfId="27147" xr:uid="{00000000-0005-0000-0000-0000C5800000}"/>
    <cellStyle name="Notiz 3 3 2 4 2 4 2 2" xfId="41462" xr:uid="{00000000-0005-0000-0000-0000C6800000}"/>
    <cellStyle name="Notiz 3 3 2 4 2 4 3" xfId="34325" xr:uid="{00000000-0005-0000-0000-0000C7800000}"/>
    <cellStyle name="Notiz 3 3 2 4 2 5" xfId="21225" xr:uid="{00000000-0005-0000-0000-0000C8800000}"/>
    <cellStyle name="Notiz 3 3 2 4 2 5 2" xfId="35540" xr:uid="{00000000-0005-0000-0000-0000C9800000}"/>
    <cellStyle name="Notiz 3 3 2 4 2 6" xfId="28362" xr:uid="{00000000-0005-0000-0000-0000CA800000}"/>
    <cellStyle name="Notiz 3 3 2 4 3" xfId="15978" xr:uid="{00000000-0005-0000-0000-0000CB800000}"/>
    <cellStyle name="Notiz 3 3 2 4 3 2" xfId="23137" xr:uid="{00000000-0005-0000-0000-0000CC800000}"/>
    <cellStyle name="Notiz 3 3 2 4 3 2 2" xfId="37452" xr:uid="{00000000-0005-0000-0000-0000CD800000}"/>
    <cellStyle name="Notiz 3 3 2 4 3 3" xfId="30293" xr:uid="{00000000-0005-0000-0000-0000CE800000}"/>
    <cellStyle name="Notiz 3 3 2 4 4" xfId="18332" xr:uid="{00000000-0005-0000-0000-0000CF800000}"/>
    <cellStyle name="Notiz 3 3 2 4 4 2" xfId="25469" xr:uid="{00000000-0005-0000-0000-0000D0800000}"/>
    <cellStyle name="Notiz 3 3 2 4 4 2 2" xfId="39784" xr:uid="{00000000-0005-0000-0000-0000D1800000}"/>
    <cellStyle name="Notiz 3 3 2 4 4 3" xfId="32647" xr:uid="{00000000-0005-0000-0000-0000D2800000}"/>
    <cellStyle name="Notiz 3 3 3" xfId="1713" xr:uid="{00000000-0005-0000-0000-0000D3800000}"/>
    <cellStyle name="Notiz 3 3 3 2" xfId="3738" xr:uid="{00000000-0005-0000-0000-0000D4800000}"/>
    <cellStyle name="Notiz 3 3 3 2 2" xfId="13988" xr:uid="{00000000-0005-0000-0000-0000D5800000}"/>
    <cellStyle name="Notiz 3 3 3 2 2 2" xfId="14488" xr:uid="{00000000-0005-0000-0000-0000D6800000}"/>
    <cellStyle name="Notiz 3 3 3 2 2 2 2" xfId="16857" xr:uid="{00000000-0005-0000-0000-0000D7800000}"/>
    <cellStyle name="Notiz 3 3 3 2 2 2 2 2" xfId="24016" xr:uid="{00000000-0005-0000-0000-0000D8800000}"/>
    <cellStyle name="Notiz 3 3 3 2 2 2 2 2 2" xfId="38331" xr:uid="{00000000-0005-0000-0000-0000D9800000}"/>
    <cellStyle name="Notiz 3 3 3 2 2 2 2 3" xfId="31172" xr:uid="{00000000-0005-0000-0000-0000DA800000}"/>
    <cellStyle name="Notiz 3 3 3 2 2 2 3" xfId="19211" xr:uid="{00000000-0005-0000-0000-0000DB800000}"/>
    <cellStyle name="Notiz 3 3 3 2 2 2 3 2" xfId="26348" xr:uid="{00000000-0005-0000-0000-0000DC800000}"/>
    <cellStyle name="Notiz 3 3 3 2 2 2 3 2 2" xfId="40663" xr:uid="{00000000-0005-0000-0000-0000DD800000}"/>
    <cellStyle name="Notiz 3 3 3 2 2 2 3 3" xfId="33526" xr:uid="{00000000-0005-0000-0000-0000DE800000}"/>
    <cellStyle name="Notiz 3 3 3 2 2 2 4" xfId="20518" xr:uid="{00000000-0005-0000-0000-0000DF800000}"/>
    <cellStyle name="Notiz 3 3 3 2 2 2 4 2" xfId="27655" xr:uid="{00000000-0005-0000-0000-0000E0800000}"/>
    <cellStyle name="Notiz 3 3 3 2 2 2 4 2 2" xfId="41970" xr:uid="{00000000-0005-0000-0000-0000E1800000}"/>
    <cellStyle name="Notiz 3 3 3 2 2 2 4 3" xfId="34833" xr:uid="{00000000-0005-0000-0000-0000E2800000}"/>
    <cellStyle name="Notiz 3 3 3 2 2 2 5" xfId="21733" xr:uid="{00000000-0005-0000-0000-0000E3800000}"/>
    <cellStyle name="Notiz 3 3 3 2 2 2 5 2" xfId="36048" xr:uid="{00000000-0005-0000-0000-0000E4800000}"/>
    <cellStyle name="Notiz 3 3 3 2 2 2 6" xfId="28870" xr:uid="{00000000-0005-0000-0000-0000E5800000}"/>
    <cellStyle name="Notiz 3 3 3 2 2 3" xfId="16357" xr:uid="{00000000-0005-0000-0000-0000E6800000}"/>
    <cellStyle name="Notiz 3 3 3 2 2 3 2" xfId="23516" xr:uid="{00000000-0005-0000-0000-0000E7800000}"/>
    <cellStyle name="Notiz 3 3 3 2 2 3 2 2" xfId="37831" xr:uid="{00000000-0005-0000-0000-0000E8800000}"/>
    <cellStyle name="Notiz 3 3 3 2 2 3 3" xfId="30672" xr:uid="{00000000-0005-0000-0000-0000E9800000}"/>
    <cellStyle name="Notiz 3 3 3 2 2 4" xfId="18711" xr:uid="{00000000-0005-0000-0000-0000EA800000}"/>
    <cellStyle name="Notiz 3 3 3 2 2 4 2" xfId="25848" xr:uid="{00000000-0005-0000-0000-0000EB800000}"/>
    <cellStyle name="Notiz 3 3 3 2 2 4 2 2" xfId="40163" xr:uid="{00000000-0005-0000-0000-0000EC800000}"/>
    <cellStyle name="Notiz 3 3 3 2 2 4 3" xfId="33026" xr:uid="{00000000-0005-0000-0000-0000ED800000}"/>
    <cellStyle name="Notiz 3 3 3 3" xfId="11683" xr:uid="{00000000-0005-0000-0000-0000EE800000}"/>
    <cellStyle name="Notiz 3 3 3 3 2" xfId="13857" xr:uid="{00000000-0005-0000-0000-0000EF800000}"/>
    <cellStyle name="Notiz 3 3 3 3 2 2" xfId="13438" xr:uid="{00000000-0005-0000-0000-0000F0800000}"/>
    <cellStyle name="Notiz 3 3 3 3 2 2 2" xfId="15807" xr:uid="{00000000-0005-0000-0000-0000F1800000}"/>
    <cellStyle name="Notiz 3 3 3 3 2 2 2 2" xfId="22966" xr:uid="{00000000-0005-0000-0000-0000F2800000}"/>
    <cellStyle name="Notiz 3 3 3 3 2 2 2 2 2" xfId="37281" xr:uid="{00000000-0005-0000-0000-0000F3800000}"/>
    <cellStyle name="Notiz 3 3 3 3 2 2 2 3" xfId="30122" xr:uid="{00000000-0005-0000-0000-0000F4800000}"/>
    <cellStyle name="Notiz 3 3 3 3 2 2 3" xfId="18161" xr:uid="{00000000-0005-0000-0000-0000F5800000}"/>
    <cellStyle name="Notiz 3 3 3 3 2 2 3 2" xfId="25298" xr:uid="{00000000-0005-0000-0000-0000F6800000}"/>
    <cellStyle name="Notiz 3 3 3 3 2 2 3 2 2" xfId="39613" xr:uid="{00000000-0005-0000-0000-0000F7800000}"/>
    <cellStyle name="Notiz 3 3 3 3 2 2 3 3" xfId="32476" xr:uid="{00000000-0005-0000-0000-0000F8800000}"/>
    <cellStyle name="Notiz 3 3 3 3 2 2 4" xfId="19865" xr:uid="{00000000-0005-0000-0000-0000F9800000}"/>
    <cellStyle name="Notiz 3 3 3 3 2 2 4 2" xfId="27002" xr:uid="{00000000-0005-0000-0000-0000FA800000}"/>
    <cellStyle name="Notiz 3 3 3 3 2 2 4 2 2" xfId="41317" xr:uid="{00000000-0005-0000-0000-0000FB800000}"/>
    <cellStyle name="Notiz 3 3 3 3 2 2 4 3" xfId="34180" xr:uid="{00000000-0005-0000-0000-0000FC800000}"/>
    <cellStyle name="Notiz 3 3 3 3 2 2 5" xfId="21080" xr:uid="{00000000-0005-0000-0000-0000FD800000}"/>
    <cellStyle name="Notiz 3 3 3 3 2 2 5 2" xfId="35395" xr:uid="{00000000-0005-0000-0000-0000FE800000}"/>
    <cellStyle name="Notiz 3 3 3 3 2 2 6" xfId="28217" xr:uid="{00000000-0005-0000-0000-0000FF800000}"/>
    <cellStyle name="Notiz 3 3 3 3 2 3" xfId="16226" xr:uid="{00000000-0005-0000-0000-000000810000}"/>
    <cellStyle name="Notiz 3 3 3 3 2 3 2" xfId="23385" xr:uid="{00000000-0005-0000-0000-000001810000}"/>
    <cellStyle name="Notiz 3 3 3 3 2 3 2 2" xfId="37700" xr:uid="{00000000-0005-0000-0000-000002810000}"/>
    <cellStyle name="Notiz 3 3 3 3 2 3 3" xfId="30541" xr:uid="{00000000-0005-0000-0000-000003810000}"/>
    <cellStyle name="Notiz 3 3 3 3 2 4" xfId="18580" xr:uid="{00000000-0005-0000-0000-000004810000}"/>
    <cellStyle name="Notiz 3 3 3 3 2 4 2" xfId="25717" xr:uid="{00000000-0005-0000-0000-000005810000}"/>
    <cellStyle name="Notiz 3 3 3 3 2 4 2 2" xfId="40032" xr:uid="{00000000-0005-0000-0000-000006810000}"/>
    <cellStyle name="Notiz 3 3 3 3 2 4 3" xfId="32895" xr:uid="{00000000-0005-0000-0000-000007810000}"/>
    <cellStyle name="Notiz 3 3 3 4" xfId="13610" xr:uid="{00000000-0005-0000-0000-000008810000}"/>
    <cellStyle name="Notiz 3 3 3 4 2" xfId="14343" xr:uid="{00000000-0005-0000-0000-000009810000}"/>
    <cellStyle name="Notiz 3 3 3 4 2 2" xfId="16712" xr:uid="{00000000-0005-0000-0000-00000A810000}"/>
    <cellStyle name="Notiz 3 3 3 4 2 2 2" xfId="23871" xr:uid="{00000000-0005-0000-0000-00000B810000}"/>
    <cellStyle name="Notiz 3 3 3 4 2 2 2 2" xfId="38186" xr:uid="{00000000-0005-0000-0000-00000C810000}"/>
    <cellStyle name="Notiz 3 3 3 4 2 2 3" xfId="31027" xr:uid="{00000000-0005-0000-0000-00000D810000}"/>
    <cellStyle name="Notiz 3 3 3 4 2 3" xfId="19066" xr:uid="{00000000-0005-0000-0000-00000E810000}"/>
    <cellStyle name="Notiz 3 3 3 4 2 3 2" xfId="26203" xr:uid="{00000000-0005-0000-0000-00000F810000}"/>
    <cellStyle name="Notiz 3 3 3 4 2 3 2 2" xfId="40518" xr:uid="{00000000-0005-0000-0000-000010810000}"/>
    <cellStyle name="Notiz 3 3 3 4 2 3 3" xfId="33381" xr:uid="{00000000-0005-0000-0000-000011810000}"/>
    <cellStyle name="Notiz 3 3 3 4 2 4" xfId="20399" xr:uid="{00000000-0005-0000-0000-000012810000}"/>
    <cellStyle name="Notiz 3 3 3 4 2 4 2" xfId="27536" xr:uid="{00000000-0005-0000-0000-000013810000}"/>
    <cellStyle name="Notiz 3 3 3 4 2 4 2 2" xfId="41851" xr:uid="{00000000-0005-0000-0000-000014810000}"/>
    <cellStyle name="Notiz 3 3 3 4 2 4 3" xfId="34714" xr:uid="{00000000-0005-0000-0000-000015810000}"/>
    <cellStyle name="Notiz 3 3 3 4 2 5" xfId="21614" xr:uid="{00000000-0005-0000-0000-000016810000}"/>
    <cellStyle name="Notiz 3 3 3 4 2 5 2" xfId="35929" xr:uid="{00000000-0005-0000-0000-000017810000}"/>
    <cellStyle name="Notiz 3 3 3 4 2 6" xfId="28751" xr:uid="{00000000-0005-0000-0000-000018810000}"/>
    <cellStyle name="Notiz 3 3 3 4 3" xfId="15979" xr:uid="{00000000-0005-0000-0000-000019810000}"/>
    <cellStyle name="Notiz 3 3 3 4 3 2" xfId="23138" xr:uid="{00000000-0005-0000-0000-00001A810000}"/>
    <cellStyle name="Notiz 3 3 3 4 3 2 2" xfId="37453" xr:uid="{00000000-0005-0000-0000-00001B810000}"/>
    <cellStyle name="Notiz 3 3 3 4 3 3" xfId="30294" xr:uid="{00000000-0005-0000-0000-00001C810000}"/>
    <cellStyle name="Notiz 3 3 3 4 4" xfId="18333" xr:uid="{00000000-0005-0000-0000-00001D810000}"/>
    <cellStyle name="Notiz 3 3 3 4 4 2" xfId="25470" xr:uid="{00000000-0005-0000-0000-00001E810000}"/>
    <cellStyle name="Notiz 3 3 3 4 4 2 2" xfId="39785" xr:uid="{00000000-0005-0000-0000-00001F810000}"/>
    <cellStyle name="Notiz 3 3 3 4 4 3" xfId="32648" xr:uid="{00000000-0005-0000-0000-000020810000}"/>
    <cellStyle name="Notiz 3 3 4" xfId="1714" xr:uid="{00000000-0005-0000-0000-000021810000}"/>
    <cellStyle name="Notiz 3 3 4 2" xfId="3739" xr:uid="{00000000-0005-0000-0000-000022810000}"/>
    <cellStyle name="Notiz 3 3 4 2 2" xfId="13989" xr:uid="{00000000-0005-0000-0000-000023810000}"/>
    <cellStyle name="Notiz 3 3 4 2 2 2" xfId="14187" xr:uid="{00000000-0005-0000-0000-000024810000}"/>
    <cellStyle name="Notiz 3 3 4 2 2 2 2" xfId="16556" xr:uid="{00000000-0005-0000-0000-000025810000}"/>
    <cellStyle name="Notiz 3 3 4 2 2 2 2 2" xfId="23715" xr:uid="{00000000-0005-0000-0000-000026810000}"/>
    <cellStyle name="Notiz 3 3 4 2 2 2 2 2 2" xfId="38030" xr:uid="{00000000-0005-0000-0000-000027810000}"/>
    <cellStyle name="Notiz 3 3 4 2 2 2 2 3" xfId="30871" xr:uid="{00000000-0005-0000-0000-000028810000}"/>
    <cellStyle name="Notiz 3 3 4 2 2 2 3" xfId="18910" xr:uid="{00000000-0005-0000-0000-000029810000}"/>
    <cellStyle name="Notiz 3 3 4 2 2 2 3 2" xfId="26047" xr:uid="{00000000-0005-0000-0000-00002A810000}"/>
    <cellStyle name="Notiz 3 3 4 2 2 2 3 2 2" xfId="40362" xr:uid="{00000000-0005-0000-0000-00002B810000}"/>
    <cellStyle name="Notiz 3 3 4 2 2 2 3 3" xfId="33225" xr:uid="{00000000-0005-0000-0000-00002C810000}"/>
    <cellStyle name="Notiz 3 3 4 2 2 2 4" xfId="20244" xr:uid="{00000000-0005-0000-0000-00002D810000}"/>
    <cellStyle name="Notiz 3 3 4 2 2 2 4 2" xfId="27381" xr:uid="{00000000-0005-0000-0000-00002E810000}"/>
    <cellStyle name="Notiz 3 3 4 2 2 2 4 2 2" xfId="41696" xr:uid="{00000000-0005-0000-0000-00002F810000}"/>
    <cellStyle name="Notiz 3 3 4 2 2 2 4 3" xfId="34559" xr:uid="{00000000-0005-0000-0000-000030810000}"/>
    <cellStyle name="Notiz 3 3 4 2 2 2 5" xfId="21459" xr:uid="{00000000-0005-0000-0000-000031810000}"/>
    <cellStyle name="Notiz 3 3 4 2 2 2 5 2" xfId="35774" xr:uid="{00000000-0005-0000-0000-000032810000}"/>
    <cellStyle name="Notiz 3 3 4 2 2 2 6" xfId="28596" xr:uid="{00000000-0005-0000-0000-000033810000}"/>
    <cellStyle name="Notiz 3 3 4 2 2 3" xfId="16358" xr:uid="{00000000-0005-0000-0000-000034810000}"/>
    <cellStyle name="Notiz 3 3 4 2 2 3 2" xfId="23517" xr:uid="{00000000-0005-0000-0000-000035810000}"/>
    <cellStyle name="Notiz 3 3 4 2 2 3 2 2" xfId="37832" xr:uid="{00000000-0005-0000-0000-000036810000}"/>
    <cellStyle name="Notiz 3 3 4 2 2 3 3" xfId="30673" xr:uid="{00000000-0005-0000-0000-000037810000}"/>
    <cellStyle name="Notiz 3 3 4 2 2 4" xfId="18712" xr:uid="{00000000-0005-0000-0000-000038810000}"/>
    <cellStyle name="Notiz 3 3 4 2 2 4 2" xfId="25849" xr:uid="{00000000-0005-0000-0000-000039810000}"/>
    <cellStyle name="Notiz 3 3 4 2 2 4 2 2" xfId="40164" xr:uid="{00000000-0005-0000-0000-00003A810000}"/>
    <cellStyle name="Notiz 3 3 4 2 2 4 3" xfId="33027" xr:uid="{00000000-0005-0000-0000-00003B810000}"/>
    <cellStyle name="Notiz 3 3 4 3" xfId="11684" xr:uid="{00000000-0005-0000-0000-00003C810000}"/>
    <cellStyle name="Notiz 3 3 4 3 2" xfId="13858" xr:uid="{00000000-0005-0000-0000-00003D810000}"/>
    <cellStyle name="Notiz 3 3 4 3 2 2" xfId="13680" xr:uid="{00000000-0005-0000-0000-00003E810000}"/>
    <cellStyle name="Notiz 3 3 4 3 2 2 2" xfId="16049" xr:uid="{00000000-0005-0000-0000-00003F810000}"/>
    <cellStyle name="Notiz 3 3 4 3 2 2 2 2" xfId="23208" xr:uid="{00000000-0005-0000-0000-000040810000}"/>
    <cellStyle name="Notiz 3 3 4 3 2 2 2 2 2" xfId="37523" xr:uid="{00000000-0005-0000-0000-000041810000}"/>
    <cellStyle name="Notiz 3 3 4 3 2 2 2 3" xfId="30364" xr:uid="{00000000-0005-0000-0000-000042810000}"/>
    <cellStyle name="Notiz 3 3 4 3 2 2 3" xfId="18403" xr:uid="{00000000-0005-0000-0000-000043810000}"/>
    <cellStyle name="Notiz 3 3 4 3 2 2 3 2" xfId="25540" xr:uid="{00000000-0005-0000-0000-000044810000}"/>
    <cellStyle name="Notiz 3 3 4 3 2 2 3 2 2" xfId="39855" xr:uid="{00000000-0005-0000-0000-000045810000}"/>
    <cellStyle name="Notiz 3 3 4 3 2 2 3 3" xfId="32718" xr:uid="{00000000-0005-0000-0000-000046810000}"/>
    <cellStyle name="Notiz 3 3 4 3 2 2 4" xfId="19929" xr:uid="{00000000-0005-0000-0000-000047810000}"/>
    <cellStyle name="Notiz 3 3 4 3 2 2 4 2" xfId="27066" xr:uid="{00000000-0005-0000-0000-000048810000}"/>
    <cellStyle name="Notiz 3 3 4 3 2 2 4 2 2" xfId="41381" xr:uid="{00000000-0005-0000-0000-000049810000}"/>
    <cellStyle name="Notiz 3 3 4 3 2 2 4 3" xfId="34244" xr:uid="{00000000-0005-0000-0000-00004A810000}"/>
    <cellStyle name="Notiz 3 3 4 3 2 2 5" xfId="21144" xr:uid="{00000000-0005-0000-0000-00004B810000}"/>
    <cellStyle name="Notiz 3 3 4 3 2 2 5 2" xfId="35459" xr:uid="{00000000-0005-0000-0000-00004C810000}"/>
    <cellStyle name="Notiz 3 3 4 3 2 2 6" xfId="28281" xr:uid="{00000000-0005-0000-0000-00004D810000}"/>
    <cellStyle name="Notiz 3 3 4 3 2 3" xfId="16227" xr:uid="{00000000-0005-0000-0000-00004E810000}"/>
    <cellStyle name="Notiz 3 3 4 3 2 3 2" xfId="23386" xr:uid="{00000000-0005-0000-0000-00004F810000}"/>
    <cellStyle name="Notiz 3 3 4 3 2 3 2 2" xfId="37701" xr:uid="{00000000-0005-0000-0000-000050810000}"/>
    <cellStyle name="Notiz 3 3 4 3 2 3 3" xfId="30542" xr:uid="{00000000-0005-0000-0000-000051810000}"/>
    <cellStyle name="Notiz 3 3 4 3 2 4" xfId="18581" xr:uid="{00000000-0005-0000-0000-000052810000}"/>
    <cellStyle name="Notiz 3 3 4 3 2 4 2" xfId="25718" xr:uid="{00000000-0005-0000-0000-000053810000}"/>
    <cellStyle name="Notiz 3 3 4 3 2 4 2 2" xfId="40033" xr:uid="{00000000-0005-0000-0000-000054810000}"/>
    <cellStyle name="Notiz 3 3 4 3 2 4 3" xfId="32896" xr:uid="{00000000-0005-0000-0000-000055810000}"/>
    <cellStyle name="Notiz 3 3 4 4" xfId="13611" xr:uid="{00000000-0005-0000-0000-000056810000}"/>
    <cellStyle name="Notiz 3 3 4 4 2" xfId="13422" xr:uid="{00000000-0005-0000-0000-000057810000}"/>
    <cellStyle name="Notiz 3 3 4 4 2 2" xfId="15791" xr:uid="{00000000-0005-0000-0000-000058810000}"/>
    <cellStyle name="Notiz 3 3 4 4 2 2 2" xfId="22950" xr:uid="{00000000-0005-0000-0000-000059810000}"/>
    <cellStyle name="Notiz 3 3 4 4 2 2 2 2" xfId="37265" xr:uid="{00000000-0005-0000-0000-00005A810000}"/>
    <cellStyle name="Notiz 3 3 4 4 2 2 3" xfId="30106" xr:uid="{00000000-0005-0000-0000-00005B810000}"/>
    <cellStyle name="Notiz 3 3 4 4 2 3" xfId="18145" xr:uid="{00000000-0005-0000-0000-00005C810000}"/>
    <cellStyle name="Notiz 3 3 4 4 2 3 2" xfId="25282" xr:uid="{00000000-0005-0000-0000-00005D810000}"/>
    <cellStyle name="Notiz 3 3 4 4 2 3 2 2" xfId="39597" xr:uid="{00000000-0005-0000-0000-00005E810000}"/>
    <cellStyle name="Notiz 3 3 4 4 2 3 3" xfId="32460" xr:uid="{00000000-0005-0000-0000-00005F810000}"/>
    <cellStyle name="Notiz 3 3 4 4 2 4" xfId="19849" xr:uid="{00000000-0005-0000-0000-000060810000}"/>
    <cellStyle name="Notiz 3 3 4 4 2 4 2" xfId="26986" xr:uid="{00000000-0005-0000-0000-000061810000}"/>
    <cellStyle name="Notiz 3 3 4 4 2 4 2 2" xfId="41301" xr:uid="{00000000-0005-0000-0000-000062810000}"/>
    <cellStyle name="Notiz 3 3 4 4 2 4 3" xfId="34164" xr:uid="{00000000-0005-0000-0000-000063810000}"/>
    <cellStyle name="Notiz 3 3 4 4 2 5" xfId="21064" xr:uid="{00000000-0005-0000-0000-000064810000}"/>
    <cellStyle name="Notiz 3 3 4 4 2 5 2" xfId="35379" xr:uid="{00000000-0005-0000-0000-000065810000}"/>
    <cellStyle name="Notiz 3 3 4 4 2 6" xfId="28201" xr:uid="{00000000-0005-0000-0000-000066810000}"/>
    <cellStyle name="Notiz 3 3 4 4 3" xfId="15980" xr:uid="{00000000-0005-0000-0000-000067810000}"/>
    <cellStyle name="Notiz 3 3 4 4 3 2" xfId="23139" xr:uid="{00000000-0005-0000-0000-000068810000}"/>
    <cellStyle name="Notiz 3 3 4 4 3 2 2" xfId="37454" xr:uid="{00000000-0005-0000-0000-000069810000}"/>
    <cellStyle name="Notiz 3 3 4 4 3 3" xfId="30295" xr:uid="{00000000-0005-0000-0000-00006A810000}"/>
    <cellStyle name="Notiz 3 3 4 4 4" xfId="18334" xr:uid="{00000000-0005-0000-0000-00006B810000}"/>
    <cellStyle name="Notiz 3 3 4 4 4 2" xfId="25471" xr:uid="{00000000-0005-0000-0000-00006C810000}"/>
    <cellStyle name="Notiz 3 3 4 4 4 2 2" xfId="39786" xr:uid="{00000000-0005-0000-0000-00006D810000}"/>
    <cellStyle name="Notiz 3 3 4 4 4 3" xfId="32649" xr:uid="{00000000-0005-0000-0000-00006E810000}"/>
    <cellStyle name="Notiz 3 3 5" xfId="1715" xr:uid="{00000000-0005-0000-0000-00006F810000}"/>
    <cellStyle name="Notiz 3 3 5 2" xfId="3740" xr:uid="{00000000-0005-0000-0000-000070810000}"/>
    <cellStyle name="Notiz 3 3 5 2 2" xfId="13990" xr:uid="{00000000-0005-0000-0000-000071810000}"/>
    <cellStyle name="Notiz 3 3 5 2 2 2" xfId="13774" xr:uid="{00000000-0005-0000-0000-000072810000}"/>
    <cellStyle name="Notiz 3 3 5 2 2 2 2" xfId="16143" xr:uid="{00000000-0005-0000-0000-000073810000}"/>
    <cellStyle name="Notiz 3 3 5 2 2 2 2 2" xfId="23302" xr:uid="{00000000-0005-0000-0000-000074810000}"/>
    <cellStyle name="Notiz 3 3 5 2 2 2 2 2 2" xfId="37617" xr:uid="{00000000-0005-0000-0000-000075810000}"/>
    <cellStyle name="Notiz 3 3 5 2 2 2 2 3" xfId="30458" xr:uid="{00000000-0005-0000-0000-000076810000}"/>
    <cellStyle name="Notiz 3 3 5 2 2 2 3" xfId="18497" xr:uid="{00000000-0005-0000-0000-000077810000}"/>
    <cellStyle name="Notiz 3 3 5 2 2 2 3 2" xfId="25634" xr:uid="{00000000-0005-0000-0000-000078810000}"/>
    <cellStyle name="Notiz 3 3 5 2 2 2 3 2 2" xfId="39949" xr:uid="{00000000-0005-0000-0000-000079810000}"/>
    <cellStyle name="Notiz 3 3 5 2 2 2 3 3" xfId="32812" xr:uid="{00000000-0005-0000-0000-00007A810000}"/>
    <cellStyle name="Notiz 3 3 5 2 2 2 4" xfId="20022" xr:uid="{00000000-0005-0000-0000-00007B810000}"/>
    <cellStyle name="Notiz 3 3 5 2 2 2 4 2" xfId="27159" xr:uid="{00000000-0005-0000-0000-00007C810000}"/>
    <cellStyle name="Notiz 3 3 5 2 2 2 4 2 2" xfId="41474" xr:uid="{00000000-0005-0000-0000-00007D810000}"/>
    <cellStyle name="Notiz 3 3 5 2 2 2 4 3" xfId="34337" xr:uid="{00000000-0005-0000-0000-00007E810000}"/>
    <cellStyle name="Notiz 3 3 5 2 2 2 5" xfId="21237" xr:uid="{00000000-0005-0000-0000-00007F810000}"/>
    <cellStyle name="Notiz 3 3 5 2 2 2 5 2" xfId="35552" xr:uid="{00000000-0005-0000-0000-000080810000}"/>
    <cellStyle name="Notiz 3 3 5 2 2 2 6" xfId="28374" xr:uid="{00000000-0005-0000-0000-000081810000}"/>
    <cellStyle name="Notiz 3 3 5 2 2 3" xfId="16359" xr:uid="{00000000-0005-0000-0000-000082810000}"/>
    <cellStyle name="Notiz 3 3 5 2 2 3 2" xfId="23518" xr:uid="{00000000-0005-0000-0000-000083810000}"/>
    <cellStyle name="Notiz 3 3 5 2 2 3 2 2" xfId="37833" xr:uid="{00000000-0005-0000-0000-000084810000}"/>
    <cellStyle name="Notiz 3 3 5 2 2 3 3" xfId="30674" xr:uid="{00000000-0005-0000-0000-000085810000}"/>
    <cellStyle name="Notiz 3 3 5 2 2 4" xfId="18713" xr:uid="{00000000-0005-0000-0000-000086810000}"/>
    <cellStyle name="Notiz 3 3 5 2 2 4 2" xfId="25850" xr:uid="{00000000-0005-0000-0000-000087810000}"/>
    <cellStyle name="Notiz 3 3 5 2 2 4 2 2" xfId="40165" xr:uid="{00000000-0005-0000-0000-000088810000}"/>
    <cellStyle name="Notiz 3 3 5 2 2 4 3" xfId="33028" xr:uid="{00000000-0005-0000-0000-000089810000}"/>
    <cellStyle name="Notiz 3 3 5 3" xfId="11685" xr:uid="{00000000-0005-0000-0000-00008A810000}"/>
    <cellStyle name="Notiz 3 3 5 3 2" xfId="13859" xr:uid="{00000000-0005-0000-0000-00008B810000}"/>
    <cellStyle name="Notiz 3 3 5 3 2 2" xfId="13374" xr:uid="{00000000-0005-0000-0000-00008C810000}"/>
    <cellStyle name="Notiz 3 3 5 3 2 2 2" xfId="15743" xr:uid="{00000000-0005-0000-0000-00008D810000}"/>
    <cellStyle name="Notiz 3 3 5 3 2 2 2 2" xfId="22902" xr:uid="{00000000-0005-0000-0000-00008E810000}"/>
    <cellStyle name="Notiz 3 3 5 3 2 2 2 2 2" xfId="37217" xr:uid="{00000000-0005-0000-0000-00008F810000}"/>
    <cellStyle name="Notiz 3 3 5 3 2 2 2 3" xfId="30058" xr:uid="{00000000-0005-0000-0000-000090810000}"/>
    <cellStyle name="Notiz 3 3 5 3 2 2 3" xfId="18097" xr:uid="{00000000-0005-0000-0000-000091810000}"/>
    <cellStyle name="Notiz 3 3 5 3 2 2 3 2" xfId="25234" xr:uid="{00000000-0005-0000-0000-000092810000}"/>
    <cellStyle name="Notiz 3 3 5 3 2 2 3 2 2" xfId="39549" xr:uid="{00000000-0005-0000-0000-000093810000}"/>
    <cellStyle name="Notiz 3 3 5 3 2 2 3 3" xfId="32412" xr:uid="{00000000-0005-0000-0000-000094810000}"/>
    <cellStyle name="Notiz 3 3 5 3 2 2 4" xfId="19801" xr:uid="{00000000-0005-0000-0000-000095810000}"/>
    <cellStyle name="Notiz 3 3 5 3 2 2 4 2" xfId="26938" xr:uid="{00000000-0005-0000-0000-000096810000}"/>
    <cellStyle name="Notiz 3 3 5 3 2 2 4 2 2" xfId="41253" xr:uid="{00000000-0005-0000-0000-000097810000}"/>
    <cellStyle name="Notiz 3 3 5 3 2 2 4 3" xfId="34116" xr:uid="{00000000-0005-0000-0000-000098810000}"/>
    <cellStyle name="Notiz 3 3 5 3 2 2 5" xfId="21016" xr:uid="{00000000-0005-0000-0000-000099810000}"/>
    <cellStyle name="Notiz 3 3 5 3 2 2 5 2" xfId="35331" xr:uid="{00000000-0005-0000-0000-00009A810000}"/>
    <cellStyle name="Notiz 3 3 5 3 2 2 6" xfId="28153" xr:uid="{00000000-0005-0000-0000-00009B810000}"/>
    <cellStyle name="Notiz 3 3 5 3 2 3" xfId="16228" xr:uid="{00000000-0005-0000-0000-00009C810000}"/>
    <cellStyle name="Notiz 3 3 5 3 2 3 2" xfId="23387" xr:uid="{00000000-0005-0000-0000-00009D810000}"/>
    <cellStyle name="Notiz 3 3 5 3 2 3 2 2" xfId="37702" xr:uid="{00000000-0005-0000-0000-00009E810000}"/>
    <cellStyle name="Notiz 3 3 5 3 2 3 3" xfId="30543" xr:uid="{00000000-0005-0000-0000-00009F810000}"/>
    <cellStyle name="Notiz 3 3 5 3 2 4" xfId="18582" xr:uid="{00000000-0005-0000-0000-0000A0810000}"/>
    <cellStyle name="Notiz 3 3 5 3 2 4 2" xfId="25719" xr:uid="{00000000-0005-0000-0000-0000A1810000}"/>
    <cellStyle name="Notiz 3 3 5 3 2 4 2 2" xfId="40034" xr:uid="{00000000-0005-0000-0000-0000A2810000}"/>
    <cellStyle name="Notiz 3 3 5 3 2 4 3" xfId="32897" xr:uid="{00000000-0005-0000-0000-0000A3810000}"/>
    <cellStyle name="Notiz 3 3 5 4" xfId="13612" xr:uid="{00000000-0005-0000-0000-0000A4810000}"/>
    <cellStyle name="Notiz 3 3 5 4 2" xfId="13674" xr:uid="{00000000-0005-0000-0000-0000A5810000}"/>
    <cellStyle name="Notiz 3 3 5 4 2 2" xfId="16043" xr:uid="{00000000-0005-0000-0000-0000A6810000}"/>
    <cellStyle name="Notiz 3 3 5 4 2 2 2" xfId="23202" xr:uid="{00000000-0005-0000-0000-0000A7810000}"/>
    <cellStyle name="Notiz 3 3 5 4 2 2 2 2" xfId="37517" xr:uid="{00000000-0005-0000-0000-0000A8810000}"/>
    <cellStyle name="Notiz 3 3 5 4 2 2 3" xfId="30358" xr:uid="{00000000-0005-0000-0000-0000A9810000}"/>
    <cellStyle name="Notiz 3 3 5 4 2 3" xfId="18397" xr:uid="{00000000-0005-0000-0000-0000AA810000}"/>
    <cellStyle name="Notiz 3 3 5 4 2 3 2" xfId="25534" xr:uid="{00000000-0005-0000-0000-0000AB810000}"/>
    <cellStyle name="Notiz 3 3 5 4 2 3 2 2" xfId="39849" xr:uid="{00000000-0005-0000-0000-0000AC810000}"/>
    <cellStyle name="Notiz 3 3 5 4 2 3 3" xfId="32712" xr:uid="{00000000-0005-0000-0000-0000AD810000}"/>
    <cellStyle name="Notiz 3 3 5 4 2 4" xfId="19923" xr:uid="{00000000-0005-0000-0000-0000AE810000}"/>
    <cellStyle name="Notiz 3 3 5 4 2 4 2" xfId="27060" xr:uid="{00000000-0005-0000-0000-0000AF810000}"/>
    <cellStyle name="Notiz 3 3 5 4 2 4 2 2" xfId="41375" xr:uid="{00000000-0005-0000-0000-0000B0810000}"/>
    <cellStyle name="Notiz 3 3 5 4 2 4 3" xfId="34238" xr:uid="{00000000-0005-0000-0000-0000B1810000}"/>
    <cellStyle name="Notiz 3 3 5 4 2 5" xfId="21138" xr:uid="{00000000-0005-0000-0000-0000B2810000}"/>
    <cellStyle name="Notiz 3 3 5 4 2 5 2" xfId="35453" xr:uid="{00000000-0005-0000-0000-0000B3810000}"/>
    <cellStyle name="Notiz 3 3 5 4 2 6" xfId="28275" xr:uid="{00000000-0005-0000-0000-0000B4810000}"/>
    <cellStyle name="Notiz 3 3 5 4 3" xfId="15981" xr:uid="{00000000-0005-0000-0000-0000B5810000}"/>
    <cellStyle name="Notiz 3 3 5 4 3 2" xfId="23140" xr:uid="{00000000-0005-0000-0000-0000B6810000}"/>
    <cellStyle name="Notiz 3 3 5 4 3 2 2" xfId="37455" xr:uid="{00000000-0005-0000-0000-0000B7810000}"/>
    <cellStyle name="Notiz 3 3 5 4 3 3" xfId="30296" xr:uid="{00000000-0005-0000-0000-0000B8810000}"/>
    <cellStyle name="Notiz 3 3 5 4 4" xfId="18335" xr:uid="{00000000-0005-0000-0000-0000B9810000}"/>
    <cellStyle name="Notiz 3 3 5 4 4 2" xfId="25472" xr:uid="{00000000-0005-0000-0000-0000BA810000}"/>
    <cellStyle name="Notiz 3 3 5 4 4 2 2" xfId="39787" xr:uid="{00000000-0005-0000-0000-0000BB810000}"/>
    <cellStyle name="Notiz 3 3 5 4 4 3" xfId="32650" xr:uid="{00000000-0005-0000-0000-0000BC810000}"/>
    <cellStyle name="Notiz 3 3 6" xfId="3736" xr:uid="{00000000-0005-0000-0000-0000BD810000}"/>
    <cellStyle name="Notiz 3 3 6 2" xfId="13986" xr:uid="{00000000-0005-0000-0000-0000BE810000}"/>
    <cellStyle name="Notiz 3 3 6 2 2" xfId="14117" xr:uid="{00000000-0005-0000-0000-0000BF810000}"/>
    <cellStyle name="Notiz 3 3 6 2 2 2" xfId="16486" xr:uid="{00000000-0005-0000-0000-0000C0810000}"/>
    <cellStyle name="Notiz 3 3 6 2 2 2 2" xfId="23645" xr:uid="{00000000-0005-0000-0000-0000C1810000}"/>
    <cellStyle name="Notiz 3 3 6 2 2 2 2 2" xfId="37960" xr:uid="{00000000-0005-0000-0000-0000C2810000}"/>
    <cellStyle name="Notiz 3 3 6 2 2 2 3" xfId="30801" xr:uid="{00000000-0005-0000-0000-0000C3810000}"/>
    <cellStyle name="Notiz 3 3 6 2 2 3" xfId="18840" xr:uid="{00000000-0005-0000-0000-0000C4810000}"/>
    <cellStyle name="Notiz 3 3 6 2 2 3 2" xfId="25977" xr:uid="{00000000-0005-0000-0000-0000C5810000}"/>
    <cellStyle name="Notiz 3 3 6 2 2 3 2 2" xfId="40292" xr:uid="{00000000-0005-0000-0000-0000C6810000}"/>
    <cellStyle name="Notiz 3 3 6 2 2 3 3" xfId="33155" xr:uid="{00000000-0005-0000-0000-0000C7810000}"/>
    <cellStyle name="Notiz 3 3 6 2 2 4" xfId="20177" xr:uid="{00000000-0005-0000-0000-0000C8810000}"/>
    <cellStyle name="Notiz 3 3 6 2 2 4 2" xfId="27314" xr:uid="{00000000-0005-0000-0000-0000C9810000}"/>
    <cellStyle name="Notiz 3 3 6 2 2 4 2 2" xfId="41629" xr:uid="{00000000-0005-0000-0000-0000CA810000}"/>
    <cellStyle name="Notiz 3 3 6 2 2 4 3" xfId="34492" xr:uid="{00000000-0005-0000-0000-0000CB810000}"/>
    <cellStyle name="Notiz 3 3 6 2 2 5" xfId="21392" xr:uid="{00000000-0005-0000-0000-0000CC810000}"/>
    <cellStyle name="Notiz 3 3 6 2 2 5 2" xfId="35707" xr:uid="{00000000-0005-0000-0000-0000CD810000}"/>
    <cellStyle name="Notiz 3 3 6 2 2 6" xfId="28529" xr:uid="{00000000-0005-0000-0000-0000CE810000}"/>
    <cellStyle name="Notiz 3 3 6 2 3" xfId="16355" xr:uid="{00000000-0005-0000-0000-0000CF810000}"/>
    <cellStyle name="Notiz 3 3 6 2 3 2" xfId="23514" xr:uid="{00000000-0005-0000-0000-0000D0810000}"/>
    <cellStyle name="Notiz 3 3 6 2 3 2 2" xfId="37829" xr:uid="{00000000-0005-0000-0000-0000D1810000}"/>
    <cellStyle name="Notiz 3 3 6 2 3 3" xfId="30670" xr:uid="{00000000-0005-0000-0000-0000D2810000}"/>
    <cellStyle name="Notiz 3 3 6 2 4" xfId="18709" xr:uid="{00000000-0005-0000-0000-0000D3810000}"/>
    <cellStyle name="Notiz 3 3 6 2 4 2" xfId="25846" xr:uid="{00000000-0005-0000-0000-0000D4810000}"/>
    <cellStyle name="Notiz 3 3 6 2 4 2 2" xfId="40161" xr:uid="{00000000-0005-0000-0000-0000D5810000}"/>
    <cellStyle name="Notiz 3 3 6 2 4 3" xfId="33024" xr:uid="{00000000-0005-0000-0000-0000D6810000}"/>
    <cellStyle name="Notiz 3 3 7" xfId="8087" xr:uid="{00000000-0005-0000-0000-0000D7810000}"/>
    <cellStyle name="Notiz 3 3 7 2" xfId="14078" xr:uid="{00000000-0005-0000-0000-0000D8810000}"/>
    <cellStyle name="Notiz 3 3 7 2 2" xfId="14948" xr:uid="{00000000-0005-0000-0000-0000D9810000}"/>
    <cellStyle name="Notiz 3 3 7 2 2 2" xfId="17305" xr:uid="{00000000-0005-0000-0000-0000DA810000}"/>
    <cellStyle name="Notiz 3 3 7 2 2 2 2" xfId="24442" xr:uid="{00000000-0005-0000-0000-0000DB810000}"/>
    <cellStyle name="Notiz 3 3 7 2 2 2 2 2" xfId="38757" xr:uid="{00000000-0005-0000-0000-0000DC810000}"/>
    <cellStyle name="Notiz 3 3 7 2 2 2 3" xfId="31620" xr:uid="{00000000-0005-0000-0000-0000DD810000}"/>
    <cellStyle name="Notiz 3 3 7 2 2 3" xfId="19659" xr:uid="{00000000-0005-0000-0000-0000DE810000}"/>
    <cellStyle name="Notiz 3 3 7 2 2 3 2" xfId="26796" xr:uid="{00000000-0005-0000-0000-0000DF810000}"/>
    <cellStyle name="Notiz 3 3 7 2 2 3 2 2" xfId="41111" xr:uid="{00000000-0005-0000-0000-0000E0810000}"/>
    <cellStyle name="Notiz 3 3 7 2 2 3 3" xfId="33974" xr:uid="{00000000-0005-0000-0000-0000E1810000}"/>
    <cellStyle name="Notiz 3 3 7 2 2 4" xfId="20935" xr:uid="{00000000-0005-0000-0000-0000E2810000}"/>
    <cellStyle name="Notiz 3 3 7 2 2 4 2" xfId="28072" xr:uid="{00000000-0005-0000-0000-0000E3810000}"/>
    <cellStyle name="Notiz 3 3 7 2 2 4 2 2" xfId="42387" xr:uid="{00000000-0005-0000-0000-0000E4810000}"/>
    <cellStyle name="Notiz 3 3 7 2 2 4 3" xfId="35250" xr:uid="{00000000-0005-0000-0000-0000E5810000}"/>
    <cellStyle name="Notiz 3 3 7 2 2 5" xfId="22111" xr:uid="{00000000-0005-0000-0000-0000E6810000}"/>
    <cellStyle name="Notiz 3 3 7 2 2 5 2" xfId="36426" xr:uid="{00000000-0005-0000-0000-0000E7810000}"/>
    <cellStyle name="Notiz 3 3 7 2 2 6" xfId="29267" xr:uid="{00000000-0005-0000-0000-0000E8810000}"/>
    <cellStyle name="Notiz 3 3 7 2 3" xfId="16447" xr:uid="{00000000-0005-0000-0000-0000E9810000}"/>
    <cellStyle name="Notiz 3 3 7 2 3 2" xfId="23606" xr:uid="{00000000-0005-0000-0000-0000EA810000}"/>
    <cellStyle name="Notiz 3 3 7 2 3 2 2" xfId="37921" xr:uid="{00000000-0005-0000-0000-0000EB810000}"/>
    <cellStyle name="Notiz 3 3 7 2 3 3" xfId="30762" xr:uid="{00000000-0005-0000-0000-0000EC810000}"/>
    <cellStyle name="Notiz 3 3 7 2 4" xfId="18801" xr:uid="{00000000-0005-0000-0000-0000ED810000}"/>
    <cellStyle name="Notiz 3 3 7 2 4 2" xfId="25938" xr:uid="{00000000-0005-0000-0000-0000EE810000}"/>
    <cellStyle name="Notiz 3 3 7 2 4 2 2" xfId="40253" xr:uid="{00000000-0005-0000-0000-0000EF810000}"/>
    <cellStyle name="Notiz 3 3 7 2 4 3" xfId="33116" xr:uid="{00000000-0005-0000-0000-0000F0810000}"/>
    <cellStyle name="Notiz 3 3 8" xfId="11681" xr:uid="{00000000-0005-0000-0000-0000F1810000}"/>
    <cellStyle name="Notiz 3 3 8 2" xfId="13855" xr:uid="{00000000-0005-0000-0000-0000F2810000}"/>
    <cellStyle name="Notiz 3 3 8 2 2" xfId="14395" xr:uid="{00000000-0005-0000-0000-0000F3810000}"/>
    <cellStyle name="Notiz 3 3 8 2 2 2" xfId="16764" xr:uid="{00000000-0005-0000-0000-0000F4810000}"/>
    <cellStyle name="Notiz 3 3 8 2 2 2 2" xfId="23923" xr:uid="{00000000-0005-0000-0000-0000F5810000}"/>
    <cellStyle name="Notiz 3 3 8 2 2 2 2 2" xfId="38238" xr:uid="{00000000-0005-0000-0000-0000F6810000}"/>
    <cellStyle name="Notiz 3 3 8 2 2 2 3" xfId="31079" xr:uid="{00000000-0005-0000-0000-0000F7810000}"/>
    <cellStyle name="Notiz 3 3 8 2 2 3" xfId="19118" xr:uid="{00000000-0005-0000-0000-0000F8810000}"/>
    <cellStyle name="Notiz 3 3 8 2 2 3 2" xfId="26255" xr:uid="{00000000-0005-0000-0000-0000F9810000}"/>
    <cellStyle name="Notiz 3 3 8 2 2 3 2 2" xfId="40570" xr:uid="{00000000-0005-0000-0000-0000FA810000}"/>
    <cellStyle name="Notiz 3 3 8 2 2 3 3" xfId="33433" xr:uid="{00000000-0005-0000-0000-0000FB810000}"/>
    <cellStyle name="Notiz 3 3 8 2 2 4" xfId="20451" xr:uid="{00000000-0005-0000-0000-0000FC810000}"/>
    <cellStyle name="Notiz 3 3 8 2 2 4 2" xfId="27588" xr:uid="{00000000-0005-0000-0000-0000FD810000}"/>
    <cellStyle name="Notiz 3 3 8 2 2 4 2 2" xfId="41903" xr:uid="{00000000-0005-0000-0000-0000FE810000}"/>
    <cellStyle name="Notiz 3 3 8 2 2 4 3" xfId="34766" xr:uid="{00000000-0005-0000-0000-0000FF810000}"/>
    <cellStyle name="Notiz 3 3 8 2 2 5" xfId="21666" xr:uid="{00000000-0005-0000-0000-000000820000}"/>
    <cellStyle name="Notiz 3 3 8 2 2 5 2" xfId="35981" xr:uid="{00000000-0005-0000-0000-000001820000}"/>
    <cellStyle name="Notiz 3 3 8 2 2 6" xfId="28803" xr:uid="{00000000-0005-0000-0000-000002820000}"/>
    <cellStyle name="Notiz 3 3 8 2 3" xfId="16224" xr:uid="{00000000-0005-0000-0000-000003820000}"/>
    <cellStyle name="Notiz 3 3 8 2 3 2" xfId="23383" xr:uid="{00000000-0005-0000-0000-000004820000}"/>
    <cellStyle name="Notiz 3 3 8 2 3 2 2" xfId="37698" xr:uid="{00000000-0005-0000-0000-000005820000}"/>
    <cellStyle name="Notiz 3 3 8 2 3 3" xfId="30539" xr:uid="{00000000-0005-0000-0000-000006820000}"/>
    <cellStyle name="Notiz 3 3 8 2 4" xfId="18578" xr:uid="{00000000-0005-0000-0000-000007820000}"/>
    <cellStyle name="Notiz 3 3 8 2 4 2" xfId="25715" xr:uid="{00000000-0005-0000-0000-000008820000}"/>
    <cellStyle name="Notiz 3 3 8 2 4 2 2" xfId="40030" xr:uid="{00000000-0005-0000-0000-000009820000}"/>
    <cellStyle name="Notiz 3 3 8 2 4 3" xfId="32893" xr:uid="{00000000-0005-0000-0000-00000A820000}"/>
    <cellStyle name="Notiz 3 3 9" xfId="13608" xr:uid="{00000000-0005-0000-0000-00000B820000}"/>
    <cellStyle name="Notiz 3 3 9 2" xfId="14342" xr:uid="{00000000-0005-0000-0000-00000C820000}"/>
    <cellStyle name="Notiz 3 3 9 2 2" xfId="16711" xr:uid="{00000000-0005-0000-0000-00000D820000}"/>
    <cellStyle name="Notiz 3 3 9 2 2 2" xfId="23870" xr:uid="{00000000-0005-0000-0000-00000E820000}"/>
    <cellStyle name="Notiz 3 3 9 2 2 2 2" xfId="38185" xr:uid="{00000000-0005-0000-0000-00000F820000}"/>
    <cellStyle name="Notiz 3 3 9 2 2 3" xfId="31026" xr:uid="{00000000-0005-0000-0000-000010820000}"/>
    <cellStyle name="Notiz 3 3 9 2 3" xfId="19065" xr:uid="{00000000-0005-0000-0000-000011820000}"/>
    <cellStyle name="Notiz 3 3 9 2 3 2" xfId="26202" xr:uid="{00000000-0005-0000-0000-000012820000}"/>
    <cellStyle name="Notiz 3 3 9 2 3 2 2" xfId="40517" xr:uid="{00000000-0005-0000-0000-000013820000}"/>
    <cellStyle name="Notiz 3 3 9 2 3 3" xfId="33380" xr:uid="{00000000-0005-0000-0000-000014820000}"/>
    <cellStyle name="Notiz 3 3 9 2 4" xfId="20398" xr:uid="{00000000-0005-0000-0000-000015820000}"/>
    <cellStyle name="Notiz 3 3 9 2 4 2" xfId="27535" xr:uid="{00000000-0005-0000-0000-000016820000}"/>
    <cellStyle name="Notiz 3 3 9 2 4 2 2" xfId="41850" xr:uid="{00000000-0005-0000-0000-000017820000}"/>
    <cellStyle name="Notiz 3 3 9 2 4 3" xfId="34713" xr:uid="{00000000-0005-0000-0000-000018820000}"/>
    <cellStyle name="Notiz 3 3 9 2 5" xfId="21613" xr:uid="{00000000-0005-0000-0000-000019820000}"/>
    <cellStyle name="Notiz 3 3 9 2 5 2" xfId="35928" xr:uid="{00000000-0005-0000-0000-00001A820000}"/>
    <cellStyle name="Notiz 3 3 9 2 6" xfId="28750" xr:uid="{00000000-0005-0000-0000-00001B820000}"/>
    <cellStyle name="Notiz 3 3 9 3" xfId="15977" xr:uid="{00000000-0005-0000-0000-00001C820000}"/>
    <cellStyle name="Notiz 3 3 9 3 2" xfId="23136" xr:uid="{00000000-0005-0000-0000-00001D820000}"/>
    <cellStyle name="Notiz 3 3 9 3 2 2" xfId="37451" xr:uid="{00000000-0005-0000-0000-00001E820000}"/>
    <cellStyle name="Notiz 3 3 9 3 3" xfId="30292" xr:uid="{00000000-0005-0000-0000-00001F820000}"/>
    <cellStyle name="Notiz 3 3 9 4" xfId="18331" xr:uid="{00000000-0005-0000-0000-000020820000}"/>
    <cellStyle name="Notiz 3 3 9 4 2" xfId="25468" xr:uid="{00000000-0005-0000-0000-000021820000}"/>
    <cellStyle name="Notiz 3 3 9 4 2 2" xfId="39783" xr:uid="{00000000-0005-0000-0000-000022820000}"/>
    <cellStyle name="Notiz 3 3 9 4 3" xfId="32646" xr:uid="{00000000-0005-0000-0000-000023820000}"/>
    <cellStyle name="Notiz 3 4" xfId="1716" xr:uid="{00000000-0005-0000-0000-000024820000}"/>
    <cellStyle name="Notiz 3 4 2" xfId="3741" xr:uid="{00000000-0005-0000-0000-000025820000}"/>
    <cellStyle name="Notiz 3 4 2 2" xfId="13991" xr:uid="{00000000-0005-0000-0000-000026820000}"/>
    <cellStyle name="Notiz 3 4 2 2 2" xfId="14914" xr:uid="{00000000-0005-0000-0000-000027820000}"/>
    <cellStyle name="Notiz 3 4 2 2 2 2" xfId="17271" xr:uid="{00000000-0005-0000-0000-000028820000}"/>
    <cellStyle name="Notiz 3 4 2 2 2 2 2" xfId="24408" xr:uid="{00000000-0005-0000-0000-000029820000}"/>
    <cellStyle name="Notiz 3 4 2 2 2 2 2 2" xfId="38723" xr:uid="{00000000-0005-0000-0000-00002A820000}"/>
    <cellStyle name="Notiz 3 4 2 2 2 2 3" xfId="31586" xr:uid="{00000000-0005-0000-0000-00002B820000}"/>
    <cellStyle name="Notiz 3 4 2 2 2 3" xfId="19625" xr:uid="{00000000-0005-0000-0000-00002C820000}"/>
    <cellStyle name="Notiz 3 4 2 2 2 3 2" xfId="26762" xr:uid="{00000000-0005-0000-0000-00002D820000}"/>
    <cellStyle name="Notiz 3 4 2 2 2 3 2 2" xfId="41077" xr:uid="{00000000-0005-0000-0000-00002E820000}"/>
    <cellStyle name="Notiz 3 4 2 2 2 3 3" xfId="33940" xr:uid="{00000000-0005-0000-0000-00002F820000}"/>
    <cellStyle name="Notiz 3 4 2 2 2 4" xfId="20901" xr:uid="{00000000-0005-0000-0000-000030820000}"/>
    <cellStyle name="Notiz 3 4 2 2 2 4 2" xfId="28038" xr:uid="{00000000-0005-0000-0000-000031820000}"/>
    <cellStyle name="Notiz 3 4 2 2 2 4 2 2" xfId="42353" xr:uid="{00000000-0005-0000-0000-000032820000}"/>
    <cellStyle name="Notiz 3 4 2 2 2 4 3" xfId="35216" xr:uid="{00000000-0005-0000-0000-000033820000}"/>
    <cellStyle name="Notiz 3 4 2 2 2 5" xfId="22077" xr:uid="{00000000-0005-0000-0000-000034820000}"/>
    <cellStyle name="Notiz 3 4 2 2 2 5 2" xfId="36392" xr:uid="{00000000-0005-0000-0000-000035820000}"/>
    <cellStyle name="Notiz 3 4 2 2 2 6" xfId="29233" xr:uid="{00000000-0005-0000-0000-000036820000}"/>
    <cellStyle name="Notiz 3 4 2 2 3" xfId="16360" xr:uid="{00000000-0005-0000-0000-000037820000}"/>
    <cellStyle name="Notiz 3 4 2 2 3 2" xfId="23519" xr:uid="{00000000-0005-0000-0000-000038820000}"/>
    <cellStyle name="Notiz 3 4 2 2 3 2 2" xfId="37834" xr:uid="{00000000-0005-0000-0000-000039820000}"/>
    <cellStyle name="Notiz 3 4 2 2 3 3" xfId="30675" xr:uid="{00000000-0005-0000-0000-00003A820000}"/>
    <cellStyle name="Notiz 3 4 2 2 4" xfId="18714" xr:uid="{00000000-0005-0000-0000-00003B820000}"/>
    <cellStyle name="Notiz 3 4 2 2 4 2" xfId="25851" xr:uid="{00000000-0005-0000-0000-00003C820000}"/>
    <cellStyle name="Notiz 3 4 2 2 4 2 2" xfId="40166" xr:uid="{00000000-0005-0000-0000-00003D820000}"/>
    <cellStyle name="Notiz 3 4 2 2 4 3" xfId="33029" xr:uid="{00000000-0005-0000-0000-00003E820000}"/>
    <cellStyle name="Notiz 3 4 3" xfId="11686" xr:uid="{00000000-0005-0000-0000-00003F820000}"/>
    <cellStyle name="Notiz 3 4 3 2" xfId="13860" xr:uid="{00000000-0005-0000-0000-000040820000}"/>
    <cellStyle name="Notiz 3 4 3 2 2" xfId="14363" xr:uid="{00000000-0005-0000-0000-000041820000}"/>
    <cellStyle name="Notiz 3 4 3 2 2 2" xfId="16732" xr:uid="{00000000-0005-0000-0000-000042820000}"/>
    <cellStyle name="Notiz 3 4 3 2 2 2 2" xfId="23891" xr:uid="{00000000-0005-0000-0000-000043820000}"/>
    <cellStyle name="Notiz 3 4 3 2 2 2 2 2" xfId="38206" xr:uid="{00000000-0005-0000-0000-000044820000}"/>
    <cellStyle name="Notiz 3 4 3 2 2 2 3" xfId="31047" xr:uid="{00000000-0005-0000-0000-000045820000}"/>
    <cellStyle name="Notiz 3 4 3 2 2 3" xfId="19086" xr:uid="{00000000-0005-0000-0000-000046820000}"/>
    <cellStyle name="Notiz 3 4 3 2 2 3 2" xfId="26223" xr:uid="{00000000-0005-0000-0000-000047820000}"/>
    <cellStyle name="Notiz 3 4 3 2 2 3 2 2" xfId="40538" xr:uid="{00000000-0005-0000-0000-000048820000}"/>
    <cellStyle name="Notiz 3 4 3 2 2 3 3" xfId="33401" xr:uid="{00000000-0005-0000-0000-000049820000}"/>
    <cellStyle name="Notiz 3 4 3 2 2 4" xfId="20419" xr:uid="{00000000-0005-0000-0000-00004A820000}"/>
    <cellStyle name="Notiz 3 4 3 2 2 4 2" xfId="27556" xr:uid="{00000000-0005-0000-0000-00004B820000}"/>
    <cellStyle name="Notiz 3 4 3 2 2 4 2 2" xfId="41871" xr:uid="{00000000-0005-0000-0000-00004C820000}"/>
    <cellStyle name="Notiz 3 4 3 2 2 4 3" xfId="34734" xr:uid="{00000000-0005-0000-0000-00004D820000}"/>
    <cellStyle name="Notiz 3 4 3 2 2 5" xfId="21634" xr:uid="{00000000-0005-0000-0000-00004E820000}"/>
    <cellStyle name="Notiz 3 4 3 2 2 5 2" xfId="35949" xr:uid="{00000000-0005-0000-0000-00004F820000}"/>
    <cellStyle name="Notiz 3 4 3 2 2 6" xfId="28771" xr:uid="{00000000-0005-0000-0000-000050820000}"/>
    <cellStyle name="Notiz 3 4 3 2 3" xfId="16229" xr:uid="{00000000-0005-0000-0000-000051820000}"/>
    <cellStyle name="Notiz 3 4 3 2 3 2" xfId="23388" xr:uid="{00000000-0005-0000-0000-000052820000}"/>
    <cellStyle name="Notiz 3 4 3 2 3 2 2" xfId="37703" xr:uid="{00000000-0005-0000-0000-000053820000}"/>
    <cellStyle name="Notiz 3 4 3 2 3 3" xfId="30544" xr:uid="{00000000-0005-0000-0000-000054820000}"/>
    <cellStyle name="Notiz 3 4 3 2 4" xfId="18583" xr:uid="{00000000-0005-0000-0000-000055820000}"/>
    <cellStyle name="Notiz 3 4 3 2 4 2" xfId="25720" xr:uid="{00000000-0005-0000-0000-000056820000}"/>
    <cellStyle name="Notiz 3 4 3 2 4 2 2" xfId="40035" xr:uid="{00000000-0005-0000-0000-000057820000}"/>
    <cellStyle name="Notiz 3 4 3 2 4 3" xfId="32898" xr:uid="{00000000-0005-0000-0000-000058820000}"/>
    <cellStyle name="Notiz 3 4 4" xfId="13613" xr:uid="{00000000-0005-0000-0000-000059820000}"/>
    <cellStyle name="Notiz 3 4 4 2" xfId="14099" xr:uid="{00000000-0005-0000-0000-00005A820000}"/>
    <cellStyle name="Notiz 3 4 4 2 2" xfId="16468" xr:uid="{00000000-0005-0000-0000-00005B820000}"/>
    <cellStyle name="Notiz 3 4 4 2 2 2" xfId="23627" xr:uid="{00000000-0005-0000-0000-00005C820000}"/>
    <cellStyle name="Notiz 3 4 4 2 2 2 2" xfId="37942" xr:uid="{00000000-0005-0000-0000-00005D820000}"/>
    <cellStyle name="Notiz 3 4 4 2 2 3" xfId="30783" xr:uid="{00000000-0005-0000-0000-00005E820000}"/>
    <cellStyle name="Notiz 3 4 4 2 3" xfId="18822" xr:uid="{00000000-0005-0000-0000-00005F820000}"/>
    <cellStyle name="Notiz 3 4 4 2 3 2" xfId="25959" xr:uid="{00000000-0005-0000-0000-000060820000}"/>
    <cellStyle name="Notiz 3 4 4 2 3 2 2" xfId="40274" xr:uid="{00000000-0005-0000-0000-000061820000}"/>
    <cellStyle name="Notiz 3 4 4 2 3 3" xfId="33137" xr:uid="{00000000-0005-0000-0000-000062820000}"/>
    <cellStyle name="Notiz 3 4 4 2 4" xfId="20159" xr:uid="{00000000-0005-0000-0000-000063820000}"/>
    <cellStyle name="Notiz 3 4 4 2 4 2" xfId="27296" xr:uid="{00000000-0005-0000-0000-000064820000}"/>
    <cellStyle name="Notiz 3 4 4 2 4 2 2" xfId="41611" xr:uid="{00000000-0005-0000-0000-000065820000}"/>
    <cellStyle name="Notiz 3 4 4 2 4 3" xfId="34474" xr:uid="{00000000-0005-0000-0000-000066820000}"/>
    <cellStyle name="Notiz 3 4 4 2 5" xfId="21374" xr:uid="{00000000-0005-0000-0000-000067820000}"/>
    <cellStyle name="Notiz 3 4 4 2 5 2" xfId="35689" xr:uid="{00000000-0005-0000-0000-000068820000}"/>
    <cellStyle name="Notiz 3 4 4 2 6" xfId="28511" xr:uid="{00000000-0005-0000-0000-000069820000}"/>
    <cellStyle name="Notiz 3 4 4 3" xfId="15982" xr:uid="{00000000-0005-0000-0000-00006A820000}"/>
    <cellStyle name="Notiz 3 4 4 3 2" xfId="23141" xr:uid="{00000000-0005-0000-0000-00006B820000}"/>
    <cellStyle name="Notiz 3 4 4 3 2 2" xfId="37456" xr:uid="{00000000-0005-0000-0000-00006C820000}"/>
    <cellStyle name="Notiz 3 4 4 3 3" xfId="30297" xr:uid="{00000000-0005-0000-0000-00006D820000}"/>
    <cellStyle name="Notiz 3 4 4 4" xfId="18336" xr:uid="{00000000-0005-0000-0000-00006E820000}"/>
    <cellStyle name="Notiz 3 4 4 4 2" xfId="25473" xr:uid="{00000000-0005-0000-0000-00006F820000}"/>
    <cellStyle name="Notiz 3 4 4 4 2 2" xfId="39788" xr:uid="{00000000-0005-0000-0000-000070820000}"/>
    <cellStyle name="Notiz 3 4 4 4 3" xfId="32651" xr:uid="{00000000-0005-0000-0000-000071820000}"/>
    <cellStyle name="Notiz 3 5" xfId="1717" xr:uid="{00000000-0005-0000-0000-000072820000}"/>
    <cellStyle name="Notiz 3 5 2" xfId="3742" xr:uid="{00000000-0005-0000-0000-000073820000}"/>
    <cellStyle name="Notiz 3 5 2 2" xfId="13992" xr:uid="{00000000-0005-0000-0000-000074820000}"/>
    <cellStyle name="Notiz 3 5 2 2 2" xfId="14915" xr:uid="{00000000-0005-0000-0000-000075820000}"/>
    <cellStyle name="Notiz 3 5 2 2 2 2" xfId="17272" xr:uid="{00000000-0005-0000-0000-000076820000}"/>
    <cellStyle name="Notiz 3 5 2 2 2 2 2" xfId="24409" xr:uid="{00000000-0005-0000-0000-000077820000}"/>
    <cellStyle name="Notiz 3 5 2 2 2 2 2 2" xfId="38724" xr:uid="{00000000-0005-0000-0000-000078820000}"/>
    <cellStyle name="Notiz 3 5 2 2 2 2 3" xfId="31587" xr:uid="{00000000-0005-0000-0000-000079820000}"/>
    <cellStyle name="Notiz 3 5 2 2 2 3" xfId="19626" xr:uid="{00000000-0005-0000-0000-00007A820000}"/>
    <cellStyle name="Notiz 3 5 2 2 2 3 2" xfId="26763" xr:uid="{00000000-0005-0000-0000-00007B820000}"/>
    <cellStyle name="Notiz 3 5 2 2 2 3 2 2" xfId="41078" xr:uid="{00000000-0005-0000-0000-00007C820000}"/>
    <cellStyle name="Notiz 3 5 2 2 2 3 3" xfId="33941" xr:uid="{00000000-0005-0000-0000-00007D820000}"/>
    <cellStyle name="Notiz 3 5 2 2 2 4" xfId="20902" xr:uid="{00000000-0005-0000-0000-00007E820000}"/>
    <cellStyle name="Notiz 3 5 2 2 2 4 2" xfId="28039" xr:uid="{00000000-0005-0000-0000-00007F820000}"/>
    <cellStyle name="Notiz 3 5 2 2 2 4 2 2" xfId="42354" xr:uid="{00000000-0005-0000-0000-000080820000}"/>
    <cellStyle name="Notiz 3 5 2 2 2 4 3" xfId="35217" xr:uid="{00000000-0005-0000-0000-000081820000}"/>
    <cellStyle name="Notiz 3 5 2 2 2 5" xfId="22078" xr:uid="{00000000-0005-0000-0000-000082820000}"/>
    <cellStyle name="Notiz 3 5 2 2 2 5 2" xfId="36393" xr:uid="{00000000-0005-0000-0000-000083820000}"/>
    <cellStyle name="Notiz 3 5 2 2 2 6" xfId="29234" xr:uid="{00000000-0005-0000-0000-000084820000}"/>
    <cellStyle name="Notiz 3 5 2 2 3" xfId="16361" xr:uid="{00000000-0005-0000-0000-000085820000}"/>
    <cellStyle name="Notiz 3 5 2 2 3 2" xfId="23520" xr:uid="{00000000-0005-0000-0000-000086820000}"/>
    <cellStyle name="Notiz 3 5 2 2 3 2 2" xfId="37835" xr:uid="{00000000-0005-0000-0000-000087820000}"/>
    <cellStyle name="Notiz 3 5 2 2 3 3" xfId="30676" xr:uid="{00000000-0005-0000-0000-000088820000}"/>
    <cellStyle name="Notiz 3 5 2 2 4" xfId="18715" xr:uid="{00000000-0005-0000-0000-000089820000}"/>
    <cellStyle name="Notiz 3 5 2 2 4 2" xfId="25852" xr:uid="{00000000-0005-0000-0000-00008A820000}"/>
    <cellStyle name="Notiz 3 5 2 2 4 2 2" xfId="40167" xr:uid="{00000000-0005-0000-0000-00008B820000}"/>
    <cellStyle name="Notiz 3 5 2 2 4 3" xfId="33030" xr:uid="{00000000-0005-0000-0000-00008C820000}"/>
    <cellStyle name="Notiz 3 5 3" xfId="11687" xr:uid="{00000000-0005-0000-0000-00008D820000}"/>
    <cellStyle name="Notiz 3 5 3 2" xfId="13861" xr:uid="{00000000-0005-0000-0000-00008E820000}"/>
    <cellStyle name="Notiz 3 5 3 2 2" xfId="14493" xr:uid="{00000000-0005-0000-0000-00008F820000}"/>
    <cellStyle name="Notiz 3 5 3 2 2 2" xfId="16862" xr:uid="{00000000-0005-0000-0000-000090820000}"/>
    <cellStyle name="Notiz 3 5 3 2 2 2 2" xfId="24021" xr:uid="{00000000-0005-0000-0000-000091820000}"/>
    <cellStyle name="Notiz 3 5 3 2 2 2 2 2" xfId="38336" xr:uid="{00000000-0005-0000-0000-000092820000}"/>
    <cellStyle name="Notiz 3 5 3 2 2 2 3" xfId="31177" xr:uid="{00000000-0005-0000-0000-000093820000}"/>
    <cellStyle name="Notiz 3 5 3 2 2 3" xfId="19216" xr:uid="{00000000-0005-0000-0000-000094820000}"/>
    <cellStyle name="Notiz 3 5 3 2 2 3 2" xfId="26353" xr:uid="{00000000-0005-0000-0000-000095820000}"/>
    <cellStyle name="Notiz 3 5 3 2 2 3 2 2" xfId="40668" xr:uid="{00000000-0005-0000-0000-000096820000}"/>
    <cellStyle name="Notiz 3 5 3 2 2 3 3" xfId="33531" xr:uid="{00000000-0005-0000-0000-000097820000}"/>
    <cellStyle name="Notiz 3 5 3 2 2 4" xfId="20523" xr:uid="{00000000-0005-0000-0000-000098820000}"/>
    <cellStyle name="Notiz 3 5 3 2 2 4 2" xfId="27660" xr:uid="{00000000-0005-0000-0000-000099820000}"/>
    <cellStyle name="Notiz 3 5 3 2 2 4 2 2" xfId="41975" xr:uid="{00000000-0005-0000-0000-00009A820000}"/>
    <cellStyle name="Notiz 3 5 3 2 2 4 3" xfId="34838" xr:uid="{00000000-0005-0000-0000-00009B820000}"/>
    <cellStyle name="Notiz 3 5 3 2 2 5" xfId="21738" xr:uid="{00000000-0005-0000-0000-00009C820000}"/>
    <cellStyle name="Notiz 3 5 3 2 2 5 2" xfId="36053" xr:uid="{00000000-0005-0000-0000-00009D820000}"/>
    <cellStyle name="Notiz 3 5 3 2 2 6" xfId="28875" xr:uid="{00000000-0005-0000-0000-00009E820000}"/>
    <cellStyle name="Notiz 3 5 3 2 3" xfId="16230" xr:uid="{00000000-0005-0000-0000-00009F820000}"/>
    <cellStyle name="Notiz 3 5 3 2 3 2" xfId="23389" xr:uid="{00000000-0005-0000-0000-0000A0820000}"/>
    <cellStyle name="Notiz 3 5 3 2 3 2 2" xfId="37704" xr:uid="{00000000-0005-0000-0000-0000A1820000}"/>
    <cellStyle name="Notiz 3 5 3 2 3 3" xfId="30545" xr:uid="{00000000-0005-0000-0000-0000A2820000}"/>
    <cellStyle name="Notiz 3 5 3 2 4" xfId="18584" xr:uid="{00000000-0005-0000-0000-0000A3820000}"/>
    <cellStyle name="Notiz 3 5 3 2 4 2" xfId="25721" xr:uid="{00000000-0005-0000-0000-0000A4820000}"/>
    <cellStyle name="Notiz 3 5 3 2 4 2 2" xfId="40036" xr:uid="{00000000-0005-0000-0000-0000A5820000}"/>
    <cellStyle name="Notiz 3 5 3 2 4 3" xfId="32899" xr:uid="{00000000-0005-0000-0000-0000A6820000}"/>
    <cellStyle name="Notiz 3 5 4" xfId="13614" xr:uid="{00000000-0005-0000-0000-0000A7820000}"/>
    <cellStyle name="Notiz 3 5 4 2" xfId="13763" xr:uid="{00000000-0005-0000-0000-0000A8820000}"/>
    <cellStyle name="Notiz 3 5 4 2 2" xfId="16132" xr:uid="{00000000-0005-0000-0000-0000A9820000}"/>
    <cellStyle name="Notiz 3 5 4 2 2 2" xfId="23291" xr:uid="{00000000-0005-0000-0000-0000AA820000}"/>
    <cellStyle name="Notiz 3 5 4 2 2 2 2" xfId="37606" xr:uid="{00000000-0005-0000-0000-0000AB820000}"/>
    <cellStyle name="Notiz 3 5 4 2 2 3" xfId="30447" xr:uid="{00000000-0005-0000-0000-0000AC820000}"/>
    <cellStyle name="Notiz 3 5 4 2 3" xfId="18486" xr:uid="{00000000-0005-0000-0000-0000AD820000}"/>
    <cellStyle name="Notiz 3 5 4 2 3 2" xfId="25623" xr:uid="{00000000-0005-0000-0000-0000AE820000}"/>
    <cellStyle name="Notiz 3 5 4 2 3 2 2" xfId="39938" xr:uid="{00000000-0005-0000-0000-0000AF820000}"/>
    <cellStyle name="Notiz 3 5 4 2 3 3" xfId="32801" xr:uid="{00000000-0005-0000-0000-0000B0820000}"/>
    <cellStyle name="Notiz 3 5 4 2 4" xfId="20011" xr:uid="{00000000-0005-0000-0000-0000B1820000}"/>
    <cellStyle name="Notiz 3 5 4 2 4 2" xfId="27148" xr:uid="{00000000-0005-0000-0000-0000B2820000}"/>
    <cellStyle name="Notiz 3 5 4 2 4 2 2" xfId="41463" xr:uid="{00000000-0005-0000-0000-0000B3820000}"/>
    <cellStyle name="Notiz 3 5 4 2 4 3" xfId="34326" xr:uid="{00000000-0005-0000-0000-0000B4820000}"/>
    <cellStyle name="Notiz 3 5 4 2 5" xfId="21226" xr:uid="{00000000-0005-0000-0000-0000B5820000}"/>
    <cellStyle name="Notiz 3 5 4 2 5 2" xfId="35541" xr:uid="{00000000-0005-0000-0000-0000B6820000}"/>
    <cellStyle name="Notiz 3 5 4 2 6" xfId="28363" xr:uid="{00000000-0005-0000-0000-0000B7820000}"/>
    <cellStyle name="Notiz 3 5 4 3" xfId="15983" xr:uid="{00000000-0005-0000-0000-0000B8820000}"/>
    <cellStyle name="Notiz 3 5 4 3 2" xfId="23142" xr:uid="{00000000-0005-0000-0000-0000B9820000}"/>
    <cellStyle name="Notiz 3 5 4 3 2 2" xfId="37457" xr:uid="{00000000-0005-0000-0000-0000BA820000}"/>
    <cellStyle name="Notiz 3 5 4 3 3" xfId="30298" xr:uid="{00000000-0005-0000-0000-0000BB820000}"/>
    <cellStyle name="Notiz 3 5 4 4" xfId="18337" xr:uid="{00000000-0005-0000-0000-0000BC820000}"/>
    <cellStyle name="Notiz 3 5 4 4 2" xfId="25474" xr:uid="{00000000-0005-0000-0000-0000BD820000}"/>
    <cellStyle name="Notiz 3 5 4 4 2 2" xfId="39789" xr:uid="{00000000-0005-0000-0000-0000BE820000}"/>
    <cellStyle name="Notiz 3 5 4 4 3" xfId="32652" xr:uid="{00000000-0005-0000-0000-0000BF820000}"/>
    <cellStyle name="Notiz 3 6" xfId="1718" xr:uid="{00000000-0005-0000-0000-0000C0820000}"/>
    <cellStyle name="Notiz 3 6 2" xfId="3743" xr:uid="{00000000-0005-0000-0000-0000C1820000}"/>
    <cellStyle name="Notiz 3 6 2 2" xfId="13993" xr:uid="{00000000-0005-0000-0000-0000C2820000}"/>
    <cellStyle name="Notiz 3 6 2 2 2" xfId="14916" xr:uid="{00000000-0005-0000-0000-0000C3820000}"/>
    <cellStyle name="Notiz 3 6 2 2 2 2" xfId="17273" xr:uid="{00000000-0005-0000-0000-0000C4820000}"/>
    <cellStyle name="Notiz 3 6 2 2 2 2 2" xfId="24410" xr:uid="{00000000-0005-0000-0000-0000C5820000}"/>
    <cellStyle name="Notiz 3 6 2 2 2 2 2 2" xfId="38725" xr:uid="{00000000-0005-0000-0000-0000C6820000}"/>
    <cellStyle name="Notiz 3 6 2 2 2 2 3" xfId="31588" xr:uid="{00000000-0005-0000-0000-0000C7820000}"/>
    <cellStyle name="Notiz 3 6 2 2 2 3" xfId="19627" xr:uid="{00000000-0005-0000-0000-0000C8820000}"/>
    <cellStyle name="Notiz 3 6 2 2 2 3 2" xfId="26764" xr:uid="{00000000-0005-0000-0000-0000C9820000}"/>
    <cellStyle name="Notiz 3 6 2 2 2 3 2 2" xfId="41079" xr:uid="{00000000-0005-0000-0000-0000CA820000}"/>
    <cellStyle name="Notiz 3 6 2 2 2 3 3" xfId="33942" xr:uid="{00000000-0005-0000-0000-0000CB820000}"/>
    <cellStyle name="Notiz 3 6 2 2 2 4" xfId="20903" xr:uid="{00000000-0005-0000-0000-0000CC820000}"/>
    <cellStyle name="Notiz 3 6 2 2 2 4 2" xfId="28040" xr:uid="{00000000-0005-0000-0000-0000CD820000}"/>
    <cellStyle name="Notiz 3 6 2 2 2 4 2 2" xfId="42355" xr:uid="{00000000-0005-0000-0000-0000CE820000}"/>
    <cellStyle name="Notiz 3 6 2 2 2 4 3" xfId="35218" xr:uid="{00000000-0005-0000-0000-0000CF820000}"/>
    <cellStyle name="Notiz 3 6 2 2 2 5" xfId="22079" xr:uid="{00000000-0005-0000-0000-0000D0820000}"/>
    <cellStyle name="Notiz 3 6 2 2 2 5 2" xfId="36394" xr:uid="{00000000-0005-0000-0000-0000D1820000}"/>
    <cellStyle name="Notiz 3 6 2 2 2 6" xfId="29235" xr:uid="{00000000-0005-0000-0000-0000D2820000}"/>
    <cellStyle name="Notiz 3 6 2 2 3" xfId="16362" xr:uid="{00000000-0005-0000-0000-0000D3820000}"/>
    <cellStyle name="Notiz 3 6 2 2 3 2" xfId="23521" xr:uid="{00000000-0005-0000-0000-0000D4820000}"/>
    <cellStyle name="Notiz 3 6 2 2 3 2 2" xfId="37836" xr:uid="{00000000-0005-0000-0000-0000D5820000}"/>
    <cellStyle name="Notiz 3 6 2 2 3 3" xfId="30677" xr:uid="{00000000-0005-0000-0000-0000D6820000}"/>
    <cellStyle name="Notiz 3 6 2 2 4" xfId="18716" xr:uid="{00000000-0005-0000-0000-0000D7820000}"/>
    <cellStyle name="Notiz 3 6 2 2 4 2" xfId="25853" xr:uid="{00000000-0005-0000-0000-0000D8820000}"/>
    <cellStyle name="Notiz 3 6 2 2 4 2 2" xfId="40168" xr:uid="{00000000-0005-0000-0000-0000D9820000}"/>
    <cellStyle name="Notiz 3 6 2 2 4 3" xfId="33031" xr:uid="{00000000-0005-0000-0000-0000DA820000}"/>
    <cellStyle name="Notiz 3 6 3" xfId="11688" xr:uid="{00000000-0005-0000-0000-0000DB820000}"/>
    <cellStyle name="Notiz 3 6 3 2" xfId="13862" xr:uid="{00000000-0005-0000-0000-0000DC820000}"/>
    <cellStyle name="Notiz 3 6 3 2 2" xfId="14364" xr:uid="{00000000-0005-0000-0000-0000DD820000}"/>
    <cellStyle name="Notiz 3 6 3 2 2 2" xfId="16733" xr:uid="{00000000-0005-0000-0000-0000DE820000}"/>
    <cellStyle name="Notiz 3 6 3 2 2 2 2" xfId="23892" xr:uid="{00000000-0005-0000-0000-0000DF820000}"/>
    <cellStyle name="Notiz 3 6 3 2 2 2 2 2" xfId="38207" xr:uid="{00000000-0005-0000-0000-0000E0820000}"/>
    <cellStyle name="Notiz 3 6 3 2 2 2 3" xfId="31048" xr:uid="{00000000-0005-0000-0000-0000E1820000}"/>
    <cellStyle name="Notiz 3 6 3 2 2 3" xfId="19087" xr:uid="{00000000-0005-0000-0000-0000E2820000}"/>
    <cellStyle name="Notiz 3 6 3 2 2 3 2" xfId="26224" xr:uid="{00000000-0005-0000-0000-0000E3820000}"/>
    <cellStyle name="Notiz 3 6 3 2 2 3 2 2" xfId="40539" xr:uid="{00000000-0005-0000-0000-0000E4820000}"/>
    <cellStyle name="Notiz 3 6 3 2 2 3 3" xfId="33402" xr:uid="{00000000-0005-0000-0000-0000E5820000}"/>
    <cellStyle name="Notiz 3 6 3 2 2 4" xfId="20420" xr:uid="{00000000-0005-0000-0000-0000E6820000}"/>
    <cellStyle name="Notiz 3 6 3 2 2 4 2" xfId="27557" xr:uid="{00000000-0005-0000-0000-0000E7820000}"/>
    <cellStyle name="Notiz 3 6 3 2 2 4 2 2" xfId="41872" xr:uid="{00000000-0005-0000-0000-0000E8820000}"/>
    <cellStyle name="Notiz 3 6 3 2 2 4 3" xfId="34735" xr:uid="{00000000-0005-0000-0000-0000E9820000}"/>
    <cellStyle name="Notiz 3 6 3 2 2 5" xfId="21635" xr:uid="{00000000-0005-0000-0000-0000EA820000}"/>
    <cellStyle name="Notiz 3 6 3 2 2 5 2" xfId="35950" xr:uid="{00000000-0005-0000-0000-0000EB820000}"/>
    <cellStyle name="Notiz 3 6 3 2 2 6" xfId="28772" xr:uid="{00000000-0005-0000-0000-0000EC820000}"/>
    <cellStyle name="Notiz 3 6 3 2 3" xfId="16231" xr:uid="{00000000-0005-0000-0000-0000ED820000}"/>
    <cellStyle name="Notiz 3 6 3 2 3 2" xfId="23390" xr:uid="{00000000-0005-0000-0000-0000EE820000}"/>
    <cellStyle name="Notiz 3 6 3 2 3 2 2" xfId="37705" xr:uid="{00000000-0005-0000-0000-0000EF820000}"/>
    <cellStyle name="Notiz 3 6 3 2 3 3" xfId="30546" xr:uid="{00000000-0005-0000-0000-0000F0820000}"/>
    <cellStyle name="Notiz 3 6 3 2 4" xfId="18585" xr:uid="{00000000-0005-0000-0000-0000F1820000}"/>
    <cellStyle name="Notiz 3 6 3 2 4 2" xfId="25722" xr:uid="{00000000-0005-0000-0000-0000F2820000}"/>
    <cellStyle name="Notiz 3 6 3 2 4 2 2" xfId="40037" xr:uid="{00000000-0005-0000-0000-0000F3820000}"/>
    <cellStyle name="Notiz 3 6 3 2 4 3" xfId="32900" xr:uid="{00000000-0005-0000-0000-0000F4820000}"/>
    <cellStyle name="Notiz 3 6 4" xfId="13615" xr:uid="{00000000-0005-0000-0000-0000F5820000}"/>
    <cellStyle name="Notiz 3 6 4 2" xfId="14345" xr:uid="{00000000-0005-0000-0000-0000F6820000}"/>
    <cellStyle name="Notiz 3 6 4 2 2" xfId="16714" xr:uid="{00000000-0005-0000-0000-0000F7820000}"/>
    <cellStyle name="Notiz 3 6 4 2 2 2" xfId="23873" xr:uid="{00000000-0005-0000-0000-0000F8820000}"/>
    <cellStyle name="Notiz 3 6 4 2 2 2 2" xfId="38188" xr:uid="{00000000-0005-0000-0000-0000F9820000}"/>
    <cellStyle name="Notiz 3 6 4 2 2 3" xfId="31029" xr:uid="{00000000-0005-0000-0000-0000FA820000}"/>
    <cellStyle name="Notiz 3 6 4 2 3" xfId="19068" xr:uid="{00000000-0005-0000-0000-0000FB820000}"/>
    <cellStyle name="Notiz 3 6 4 2 3 2" xfId="26205" xr:uid="{00000000-0005-0000-0000-0000FC820000}"/>
    <cellStyle name="Notiz 3 6 4 2 3 2 2" xfId="40520" xr:uid="{00000000-0005-0000-0000-0000FD820000}"/>
    <cellStyle name="Notiz 3 6 4 2 3 3" xfId="33383" xr:uid="{00000000-0005-0000-0000-0000FE820000}"/>
    <cellStyle name="Notiz 3 6 4 2 4" xfId="20401" xr:uid="{00000000-0005-0000-0000-0000FF820000}"/>
    <cellStyle name="Notiz 3 6 4 2 4 2" xfId="27538" xr:uid="{00000000-0005-0000-0000-000000830000}"/>
    <cellStyle name="Notiz 3 6 4 2 4 2 2" xfId="41853" xr:uid="{00000000-0005-0000-0000-000001830000}"/>
    <cellStyle name="Notiz 3 6 4 2 4 3" xfId="34716" xr:uid="{00000000-0005-0000-0000-000002830000}"/>
    <cellStyle name="Notiz 3 6 4 2 5" xfId="21616" xr:uid="{00000000-0005-0000-0000-000003830000}"/>
    <cellStyle name="Notiz 3 6 4 2 5 2" xfId="35931" xr:uid="{00000000-0005-0000-0000-000004830000}"/>
    <cellStyle name="Notiz 3 6 4 2 6" xfId="28753" xr:uid="{00000000-0005-0000-0000-000005830000}"/>
    <cellStyle name="Notiz 3 6 4 3" xfId="15984" xr:uid="{00000000-0005-0000-0000-000006830000}"/>
    <cellStyle name="Notiz 3 6 4 3 2" xfId="23143" xr:uid="{00000000-0005-0000-0000-000007830000}"/>
    <cellStyle name="Notiz 3 6 4 3 2 2" xfId="37458" xr:uid="{00000000-0005-0000-0000-000008830000}"/>
    <cellStyle name="Notiz 3 6 4 3 3" xfId="30299" xr:uid="{00000000-0005-0000-0000-000009830000}"/>
    <cellStyle name="Notiz 3 6 4 4" xfId="18338" xr:uid="{00000000-0005-0000-0000-00000A830000}"/>
    <cellStyle name="Notiz 3 6 4 4 2" xfId="25475" xr:uid="{00000000-0005-0000-0000-00000B830000}"/>
    <cellStyle name="Notiz 3 6 4 4 2 2" xfId="39790" xr:uid="{00000000-0005-0000-0000-00000C830000}"/>
    <cellStyle name="Notiz 3 6 4 4 3" xfId="32653" xr:uid="{00000000-0005-0000-0000-00000D830000}"/>
    <cellStyle name="Notiz 3 7" xfId="1719" xr:uid="{00000000-0005-0000-0000-00000E830000}"/>
    <cellStyle name="Notiz 3 7 2" xfId="3744" xr:uid="{00000000-0005-0000-0000-00000F830000}"/>
    <cellStyle name="Notiz 3 7 2 2" xfId="13994" xr:uid="{00000000-0005-0000-0000-000010830000}"/>
    <cellStyle name="Notiz 3 7 2 2 2" xfId="14917" xr:uid="{00000000-0005-0000-0000-000011830000}"/>
    <cellStyle name="Notiz 3 7 2 2 2 2" xfId="17274" xr:uid="{00000000-0005-0000-0000-000012830000}"/>
    <cellStyle name="Notiz 3 7 2 2 2 2 2" xfId="24411" xr:uid="{00000000-0005-0000-0000-000013830000}"/>
    <cellStyle name="Notiz 3 7 2 2 2 2 2 2" xfId="38726" xr:uid="{00000000-0005-0000-0000-000014830000}"/>
    <cellStyle name="Notiz 3 7 2 2 2 2 3" xfId="31589" xr:uid="{00000000-0005-0000-0000-000015830000}"/>
    <cellStyle name="Notiz 3 7 2 2 2 3" xfId="19628" xr:uid="{00000000-0005-0000-0000-000016830000}"/>
    <cellStyle name="Notiz 3 7 2 2 2 3 2" xfId="26765" xr:uid="{00000000-0005-0000-0000-000017830000}"/>
    <cellStyle name="Notiz 3 7 2 2 2 3 2 2" xfId="41080" xr:uid="{00000000-0005-0000-0000-000018830000}"/>
    <cellStyle name="Notiz 3 7 2 2 2 3 3" xfId="33943" xr:uid="{00000000-0005-0000-0000-000019830000}"/>
    <cellStyle name="Notiz 3 7 2 2 2 4" xfId="20904" xr:uid="{00000000-0005-0000-0000-00001A830000}"/>
    <cellStyle name="Notiz 3 7 2 2 2 4 2" xfId="28041" xr:uid="{00000000-0005-0000-0000-00001B830000}"/>
    <cellStyle name="Notiz 3 7 2 2 2 4 2 2" xfId="42356" xr:uid="{00000000-0005-0000-0000-00001C830000}"/>
    <cellStyle name="Notiz 3 7 2 2 2 4 3" xfId="35219" xr:uid="{00000000-0005-0000-0000-00001D830000}"/>
    <cellStyle name="Notiz 3 7 2 2 2 5" xfId="22080" xr:uid="{00000000-0005-0000-0000-00001E830000}"/>
    <cellStyle name="Notiz 3 7 2 2 2 5 2" xfId="36395" xr:uid="{00000000-0005-0000-0000-00001F830000}"/>
    <cellStyle name="Notiz 3 7 2 2 2 6" xfId="29236" xr:uid="{00000000-0005-0000-0000-000020830000}"/>
    <cellStyle name="Notiz 3 7 2 2 3" xfId="16363" xr:uid="{00000000-0005-0000-0000-000021830000}"/>
    <cellStyle name="Notiz 3 7 2 2 3 2" xfId="23522" xr:uid="{00000000-0005-0000-0000-000022830000}"/>
    <cellStyle name="Notiz 3 7 2 2 3 2 2" xfId="37837" xr:uid="{00000000-0005-0000-0000-000023830000}"/>
    <cellStyle name="Notiz 3 7 2 2 3 3" xfId="30678" xr:uid="{00000000-0005-0000-0000-000024830000}"/>
    <cellStyle name="Notiz 3 7 2 2 4" xfId="18717" xr:uid="{00000000-0005-0000-0000-000025830000}"/>
    <cellStyle name="Notiz 3 7 2 2 4 2" xfId="25854" xr:uid="{00000000-0005-0000-0000-000026830000}"/>
    <cellStyle name="Notiz 3 7 2 2 4 2 2" xfId="40169" xr:uid="{00000000-0005-0000-0000-000027830000}"/>
    <cellStyle name="Notiz 3 7 2 2 4 3" xfId="33032" xr:uid="{00000000-0005-0000-0000-000028830000}"/>
    <cellStyle name="Notiz 3 7 3" xfId="11689" xr:uid="{00000000-0005-0000-0000-000029830000}"/>
    <cellStyle name="Notiz 3 7 3 2" xfId="13863" xr:uid="{00000000-0005-0000-0000-00002A830000}"/>
    <cellStyle name="Notiz 3 7 3 2 2" xfId="13917" xr:uid="{00000000-0005-0000-0000-00002B830000}"/>
    <cellStyle name="Notiz 3 7 3 2 2 2" xfId="16286" xr:uid="{00000000-0005-0000-0000-00002C830000}"/>
    <cellStyle name="Notiz 3 7 3 2 2 2 2" xfId="23445" xr:uid="{00000000-0005-0000-0000-00002D830000}"/>
    <cellStyle name="Notiz 3 7 3 2 2 2 2 2" xfId="37760" xr:uid="{00000000-0005-0000-0000-00002E830000}"/>
    <cellStyle name="Notiz 3 7 3 2 2 2 3" xfId="30601" xr:uid="{00000000-0005-0000-0000-00002F830000}"/>
    <cellStyle name="Notiz 3 7 3 2 2 3" xfId="18640" xr:uid="{00000000-0005-0000-0000-000030830000}"/>
    <cellStyle name="Notiz 3 7 3 2 2 3 2" xfId="25777" xr:uid="{00000000-0005-0000-0000-000031830000}"/>
    <cellStyle name="Notiz 3 7 3 2 2 3 2 2" xfId="40092" xr:uid="{00000000-0005-0000-0000-000032830000}"/>
    <cellStyle name="Notiz 3 7 3 2 2 3 3" xfId="32955" xr:uid="{00000000-0005-0000-0000-000033830000}"/>
    <cellStyle name="Notiz 3 7 3 2 2 4" xfId="20081" xr:uid="{00000000-0005-0000-0000-000034830000}"/>
    <cellStyle name="Notiz 3 7 3 2 2 4 2" xfId="27218" xr:uid="{00000000-0005-0000-0000-000035830000}"/>
    <cellStyle name="Notiz 3 7 3 2 2 4 2 2" xfId="41533" xr:uid="{00000000-0005-0000-0000-000036830000}"/>
    <cellStyle name="Notiz 3 7 3 2 2 4 3" xfId="34396" xr:uid="{00000000-0005-0000-0000-000037830000}"/>
    <cellStyle name="Notiz 3 7 3 2 2 5" xfId="21296" xr:uid="{00000000-0005-0000-0000-000038830000}"/>
    <cellStyle name="Notiz 3 7 3 2 2 5 2" xfId="35611" xr:uid="{00000000-0005-0000-0000-000039830000}"/>
    <cellStyle name="Notiz 3 7 3 2 2 6" xfId="28433" xr:uid="{00000000-0005-0000-0000-00003A830000}"/>
    <cellStyle name="Notiz 3 7 3 2 3" xfId="16232" xr:uid="{00000000-0005-0000-0000-00003B830000}"/>
    <cellStyle name="Notiz 3 7 3 2 3 2" xfId="23391" xr:uid="{00000000-0005-0000-0000-00003C830000}"/>
    <cellStyle name="Notiz 3 7 3 2 3 2 2" xfId="37706" xr:uid="{00000000-0005-0000-0000-00003D830000}"/>
    <cellStyle name="Notiz 3 7 3 2 3 3" xfId="30547" xr:uid="{00000000-0005-0000-0000-00003E830000}"/>
    <cellStyle name="Notiz 3 7 3 2 4" xfId="18586" xr:uid="{00000000-0005-0000-0000-00003F830000}"/>
    <cellStyle name="Notiz 3 7 3 2 4 2" xfId="25723" xr:uid="{00000000-0005-0000-0000-000040830000}"/>
    <cellStyle name="Notiz 3 7 3 2 4 2 2" xfId="40038" xr:uid="{00000000-0005-0000-0000-000041830000}"/>
    <cellStyle name="Notiz 3 7 3 2 4 3" xfId="32901" xr:uid="{00000000-0005-0000-0000-000042830000}"/>
    <cellStyle name="Notiz 3 7 4" xfId="13616" xr:uid="{00000000-0005-0000-0000-000043830000}"/>
    <cellStyle name="Notiz 3 7 4 2" xfId="13676" xr:uid="{00000000-0005-0000-0000-000044830000}"/>
    <cellStyle name="Notiz 3 7 4 2 2" xfId="16045" xr:uid="{00000000-0005-0000-0000-000045830000}"/>
    <cellStyle name="Notiz 3 7 4 2 2 2" xfId="23204" xr:uid="{00000000-0005-0000-0000-000046830000}"/>
    <cellStyle name="Notiz 3 7 4 2 2 2 2" xfId="37519" xr:uid="{00000000-0005-0000-0000-000047830000}"/>
    <cellStyle name="Notiz 3 7 4 2 2 3" xfId="30360" xr:uid="{00000000-0005-0000-0000-000048830000}"/>
    <cellStyle name="Notiz 3 7 4 2 3" xfId="18399" xr:uid="{00000000-0005-0000-0000-000049830000}"/>
    <cellStyle name="Notiz 3 7 4 2 3 2" xfId="25536" xr:uid="{00000000-0005-0000-0000-00004A830000}"/>
    <cellStyle name="Notiz 3 7 4 2 3 2 2" xfId="39851" xr:uid="{00000000-0005-0000-0000-00004B830000}"/>
    <cellStyle name="Notiz 3 7 4 2 3 3" xfId="32714" xr:uid="{00000000-0005-0000-0000-00004C830000}"/>
    <cellStyle name="Notiz 3 7 4 2 4" xfId="19925" xr:uid="{00000000-0005-0000-0000-00004D830000}"/>
    <cellStyle name="Notiz 3 7 4 2 4 2" xfId="27062" xr:uid="{00000000-0005-0000-0000-00004E830000}"/>
    <cellStyle name="Notiz 3 7 4 2 4 2 2" xfId="41377" xr:uid="{00000000-0005-0000-0000-00004F830000}"/>
    <cellStyle name="Notiz 3 7 4 2 4 3" xfId="34240" xr:uid="{00000000-0005-0000-0000-000050830000}"/>
    <cellStyle name="Notiz 3 7 4 2 5" xfId="21140" xr:uid="{00000000-0005-0000-0000-000051830000}"/>
    <cellStyle name="Notiz 3 7 4 2 5 2" xfId="35455" xr:uid="{00000000-0005-0000-0000-000052830000}"/>
    <cellStyle name="Notiz 3 7 4 2 6" xfId="28277" xr:uid="{00000000-0005-0000-0000-000053830000}"/>
    <cellStyle name="Notiz 3 7 4 3" xfId="15985" xr:uid="{00000000-0005-0000-0000-000054830000}"/>
    <cellStyle name="Notiz 3 7 4 3 2" xfId="23144" xr:uid="{00000000-0005-0000-0000-000055830000}"/>
    <cellStyle name="Notiz 3 7 4 3 2 2" xfId="37459" xr:uid="{00000000-0005-0000-0000-000056830000}"/>
    <cellStyle name="Notiz 3 7 4 3 3" xfId="30300" xr:uid="{00000000-0005-0000-0000-000057830000}"/>
    <cellStyle name="Notiz 3 7 4 4" xfId="18339" xr:uid="{00000000-0005-0000-0000-000058830000}"/>
    <cellStyle name="Notiz 3 7 4 4 2" xfId="25476" xr:uid="{00000000-0005-0000-0000-000059830000}"/>
    <cellStyle name="Notiz 3 7 4 4 2 2" xfId="39791" xr:uid="{00000000-0005-0000-0000-00005A830000}"/>
    <cellStyle name="Notiz 3 7 4 4 3" xfId="32654" xr:uid="{00000000-0005-0000-0000-00005B830000}"/>
    <cellStyle name="Notiz 3 8" xfId="1720" xr:uid="{00000000-0005-0000-0000-00005C830000}"/>
    <cellStyle name="Notiz 3 8 2" xfId="3745" xr:uid="{00000000-0005-0000-0000-00005D830000}"/>
    <cellStyle name="Notiz 3 8 2 2" xfId="13995" xr:uid="{00000000-0005-0000-0000-00005E830000}"/>
    <cellStyle name="Notiz 3 8 2 2 2" xfId="14918" xr:uid="{00000000-0005-0000-0000-00005F830000}"/>
    <cellStyle name="Notiz 3 8 2 2 2 2" xfId="17275" xr:uid="{00000000-0005-0000-0000-000060830000}"/>
    <cellStyle name="Notiz 3 8 2 2 2 2 2" xfId="24412" xr:uid="{00000000-0005-0000-0000-000061830000}"/>
    <cellStyle name="Notiz 3 8 2 2 2 2 2 2" xfId="38727" xr:uid="{00000000-0005-0000-0000-000062830000}"/>
    <cellStyle name="Notiz 3 8 2 2 2 2 3" xfId="31590" xr:uid="{00000000-0005-0000-0000-000063830000}"/>
    <cellStyle name="Notiz 3 8 2 2 2 3" xfId="19629" xr:uid="{00000000-0005-0000-0000-000064830000}"/>
    <cellStyle name="Notiz 3 8 2 2 2 3 2" xfId="26766" xr:uid="{00000000-0005-0000-0000-000065830000}"/>
    <cellStyle name="Notiz 3 8 2 2 2 3 2 2" xfId="41081" xr:uid="{00000000-0005-0000-0000-000066830000}"/>
    <cellStyle name="Notiz 3 8 2 2 2 3 3" xfId="33944" xr:uid="{00000000-0005-0000-0000-000067830000}"/>
    <cellStyle name="Notiz 3 8 2 2 2 4" xfId="20905" xr:uid="{00000000-0005-0000-0000-000068830000}"/>
    <cellStyle name="Notiz 3 8 2 2 2 4 2" xfId="28042" xr:uid="{00000000-0005-0000-0000-000069830000}"/>
    <cellStyle name="Notiz 3 8 2 2 2 4 2 2" xfId="42357" xr:uid="{00000000-0005-0000-0000-00006A830000}"/>
    <cellStyle name="Notiz 3 8 2 2 2 4 3" xfId="35220" xr:uid="{00000000-0005-0000-0000-00006B830000}"/>
    <cellStyle name="Notiz 3 8 2 2 2 5" xfId="22081" xr:uid="{00000000-0005-0000-0000-00006C830000}"/>
    <cellStyle name="Notiz 3 8 2 2 2 5 2" xfId="36396" xr:uid="{00000000-0005-0000-0000-00006D830000}"/>
    <cellStyle name="Notiz 3 8 2 2 2 6" xfId="29237" xr:uid="{00000000-0005-0000-0000-00006E830000}"/>
    <cellStyle name="Notiz 3 8 2 2 3" xfId="16364" xr:uid="{00000000-0005-0000-0000-00006F830000}"/>
    <cellStyle name="Notiz 3 8 2 2 3 2" xfId="23523" xr:uid="{00000000-0005-0000-0000-000070830000}"/>
    <cellStyle name="Notiz 3 8 2 2 3 2 2" xfId="37838" xr:uid="{00000000-0005-0000-0000-000071830000}"/>
    <cellStyle name="Notiz 3 8 2 2 3 3" xfId="30679" xr:uid="{00000000-0005-0000-0000-000072830000}"/>
    <cellStyle name="Notiz 3 8 2 2 4" xfId="18718" xr:uid="{00000000-0005-0000-0000-000073830000}"/>
    <cellStyle name="Notiz 3 8 2 2 4 2" xfId="25855" xr:uid="{00000000-0005-0000-0000-000074830000}"/>
    <cellStyle name="Notiz 3 8 2 2 4 2 2" xfId="40170" xr:uid="{00000000-0005-0000-0000-000075830000}"/>
    <cellStyle name="Notiz 3 8 2 2 4 3" xfId="33033" xr:uid="{00000000-0005-0000-0000-000076830000}"/>
    <cellStyle name="Notiz 3 8 3" xfId="11690" xr:uid="{00000000-0005-0000-0000-000077830000}"/>
    <cellStyle name="Notiz 3 8 3 2" xfId="13864" xr:uid="{00000000-0005-0000-0000-000078830000}"/>
    <cellStyle name="Notiz 3 8 3 2 2" xfId="14365" xr:uid="{00000000-0005-0000-0000-000079830000}"/>
    <cellStyle name="Notiz 3 8 3 2 2 2" xfId="16734" xr:uid="{00000000-0005-0000-0000-00007A830000}"/>
    <cellStyle name="Notiz 3 8 3 2 2 2 2" xfId="23893" xr:uid="{00000000-0005-0000-0000-00007B830000}"/>
    <cellStyle name="Notiz 3 8 3 2 2 2 2 2" xfId="38208" xr:uid="{00000000-0005-0000-0000-00007C830000}"/>
    <cellStyle name="Notiz 3 8 3 2 2 2 3" xfId="31049" xr:uid="{00000000-0005-0000-0000-00007D830000}"/>
    <cellStyle name="Notiz 3 8 3 2 2 3" xfId="19088" xr:uid="{00000000-0005-0000-0000-00007E830000}"/>
    <cellStyle name="Notiz 3 8 3 2 2 3 2" xfId="26225" xr:uid="{00000000-0005-0000-0000-00007F830000}"/>
    <cellStyle name="Notiz 3 8 3 2 2 3 2 2" xfId="40540" xr:uid="{00000000-0005-0000-0000-000080830000}"/>
    <cellStyle name="Notiz 3 8 3 2 2 3 3" xfId="33403" xr:uid="{00000000-0005-0000-0000-000081830000}"/>
    <cellStyle name="Notiz 3 8 3 2 2 4" xfId="20421" xr:uid="{00000000-0005-0000-0000-000082830000}"/>
    <cellStyle name="Notiz 3 8 3 2 2 4 2" xfId="27558" xr:uid="{00000000-0005-0000-0000-000083830000}"/>
    <cellStyle name="Notiz 3 8 3 2 2 4 2 2" xfId="41873" xr:uid="{00000000-0005-0000-0000-000084830000}"/>
    <cellStyle name="Notiz 3 8 3 2 2 4 3" xfId="34736" xr:uid="{00000000-0005-0000-0000-000085830000}"/>
    <cellStyle name="Notiz 3 8 3 2 2 5" xfId="21636" xr:uid="{00000000-0005-0000-0000-000086830000}"/>
    <cellStyle name="Notiz 3 8 3 2 2 5 2" xfId="35951" xr:uid="{00000000-0005-0000-0000-000087830000}"/>
    <cellStyle name="Notiz 3 8 3 2 2 6" xfId="28773" xr:uid="{00000000-0005-0000-0000-000088830000}"/>
    <cellStyle name="Notiz 3 8 3 2 3" xfId="16233" xr:uid="{00000000-0005-0000-0000-000089830000}"/>
    <cellStyle name="Notiz 3 8 3 2 3 2" xfId="23392" xr:uid="{00000000-0005-0000-0000-00008A830000}"/>
    <cellStyle name="Notiz 3 8 3 2 3 2 2" xfId="37707" xr:uid="{00000000-0005-0000-0000-00008B830000}"/>
    <cellStyle name="Notiz 3 8 3 2 3 3" xfId="30548" xr:uid="{00000000-0005-0000-0000-00008C830000}"/>
    <cellStyle name="Notiz 3 8 3 2 4" xfId="18587" xr:uid="{00000000-0005-0000-0000-00008D830000}"/>
    <cellStyle name="Notiz 3 8 3 2 4 2" xfId="25724" xr:uid="{00000000-0005-0000-0000-00008E830000}"/>
    <cellStyle name="Notiz 3 8 3 2 4 2 2" xfId="40039" xr:uid="{00000000-0005-0000-0000-00008F830000}"/>
    <cellStyle name="Notiz 3 8 3 2 4 3" xfId="32902" xr:uid="{00000000-0005-0000-0000-000090830000}"/>
    <cellStyle name="Notiz 3 8 4" xfId="13617" xr:uid="{00000000-0005-0000-0000-000091830000}"/>
    <cellStyle name="Notiz 3 8 4 2" xfId="14653" xr:uid="{00000000-0005-0000-0000-000092830000}"/>
    <cellStyle name="Notiz 3 8 4 2 2" xfId="17016" xr:uid="{00000000-0005-0000-0000-000093830000}"/>
    <cellStyle name="Notiz 3 8 4 2 2 2" xfId="24175" xr:uid="{00000000-0005-0000-0000-000094830000}"/>
    <cellStyle name="Notiz 3 8 4 2 2 2 2" xfId="38490" xr:uid="{00000000-0005-0000-0000-000095830000}"/>
    <cellStyle name="Notiz 3 8 4 2 2 3" xfId="31331" xr:uid="{00000000-0005-0000-0000-000096830000}"/>
    <cellStyle name="Notiz 3 8 4 2 3" xfId="19370" xr:uid="{00000000-0005-0000-0000-000097830000}"/>
    <cellStyle name="Notiz 3 8 4 2 3 2" xfId="26507" xr:uid="{00000000-0005-0000-0000-000098830000}"/>
    <cellStyle name="Notiz 3 8 4 2 3 2 2" xfId="40822" xr:uid="{00000000-0005-0000-0000-000099830000}"/>
    <cellStyle name="Notiz 3 8 4 2 3 3" xfId="33685" xr:uid="{00000000-0005-0000-0000-00009A830000}"/>
    <cellStyle name="Notiz 3 8 4 2 4" xfId="20668" xr:uid="{00000000-0005-0000-0000-00009B830000}"/>
    <cellStyle name="Notiz 3 8 4 2 4 2" xfId="27805" xr:uid="{00000000-0005-0000-0000-00009C830000}"/>
    <cellStyle name="Notiz 3 8 4 2 4 2 2" xfId="42120" xr:uid="{00000000-0005-0000-0000-00009D830000}"/>
    <cellStyle name="Notiz 3 8 4 2 4 3" xfId="34983" xr:uid="{00000000-0005-0000-0000-00009E830000}"/>
    <cellStyle name="Notiz 3 8 4 2 5" xfId="21883" xr:uid="{00000000-0005-0000-0000-00009F830000}"/>
    <cellStyle name="Notiz 3 8 4 2 5 2" xfId="36198" xr:uid="{00000000-0005-0000-0000-0000A0830000}"/>
    <cellStyle name="Notiz 3 8 4 2 6" xfId="29020" xr:uid="{00000000-0005-0000-0000-0000A1830000}"/>
    <cellStyle name="Notiz 3 8 4 3" xfId="15986" xr:uid="{00000000-0005-0000-0000-0000A2830000}"/>
    <cellStyle name="Notiz 3 8 4 3 2" xfId="23145" xr:uid="{00000000-0005-0000-0000-0000A3830000}"/>
    <cellStyle name="Notiz 3 8 4 3 2 2" xfId="37460" xr:uid="{00000000-0005-0000-0000-0000A4830000}"/>
    <cellStyle name="Notiz 3 8 4 3 3" xfId="30301" xr:uid="{00000000-0005-0000-0000-0000A5830000}"/>
    <cellStyle name="Notiz 3 8 4 4" xfId="18340" xr:uid="{00000000-0005-0000-0000-0000A6830000}"/>
    <cellStyle name="Notiz 3 8 4 4 2" xfId="25477" xr:uid="{00000000-0005-0000-0000-0000A7830000}"/>
    <cellStyle name="Notiz 3 8 4 4 2 2" xfId="39792" xr:uid="{00000000-0005-0000-0000-0000A8830000}"/>
    <cellStyle name="Notiz 3 8 4 4 3" xfId="32655" xr:uid="{00000000-0005-0000-0000-0000A9830000}"/>
    <cellStyle name="Notiz 3 9" xfId="1699" xr:uid="{00000000-0005-0000-0000-0000AA830000}"/>
    <cellStyle name="Notiz 3 9 2" xfId="2988" xr:uid="{00000000-0005-0000-0000-0000AB830000}"/>
    <cellStyle name="Notiz 3 9 2 2" xfId="4111" xr:uid="{00000000-0005-0000-0000-0000AC830000}"/>
    <cellStyle name="Notiz 3 9 2 2 2" xfId="14008" xr:uid="{00000000-0005-0000-0000-0000AD830000}"/>
    <cellStyle name="Notiz 3 9 2 2 2 2" xfId="14920" xr:uid="{00000000-0005-0000-0000-0000AE830000}"/>
    <cellStyle name="Notiz 3 9 2 2 2 2 2" xfId="17277" xr:uid="{00000000-0005-0000-0000-0000AF830000}"/>
    <cellStyle name="Notiz 3 9 2 2 2 2 2 2" xfId="24414" xr:uid="{00000000-0005-0000-0000-0000B0830000}"/>
    <cellStyle name="Notiz 3 9 2 2 2 2 2 2 2" xfId="38729" xr:uid="{00000000-0005-0000-0000-0000B1830000}"/>
    <cellStyle name="Notiz 3 9 2 2 2 2 2 3" xfId="31592" xr:uid="{00000000-0005-0000-0000-0000B2830000}"/>
    <cellStyle name="Notiz 3 9 2 2 2 2 3" xfId="19631" xr:uid="{00000000-0005-0000-0000-0000B3830000}"/>
    <cellStyle name="Notiz 3 9 2 2 2 2 3 2" xfId="26768" xr:uid="{00000000-0005-0000-0000-0000B4830000}"/>
    <cellStyle name="Notiz 3 9 2 2 2 2 3 2 2" xfId="41083" xr:uid="{00000000-0005-0000-0000-0000B5830000}"/>
    <cellStyle name="Notiz 3 9 2 2 2 2 3 3" xfId="33946" xr:uid="{00000000-0005-0000-0000-0000B6830000}"/>
    <cellStyle name="Notiz 3 9 2 2 2 2 4" xfId="20907" xr:uid="{00000000-0005-0000-0000-0000B7830000}"/>
    <cellStyle name="Notiz 3 9 2 2 2 2 4 2" xfId="28044" xr:uid="{00000000-0005-0000-0000-0000B8830000}"/>
    <cellStyle name="Notiz 3 9 2 2 2 2 4 2 2" xfId="42359" xr:uid="{00000000-0005-0000-0000-0000B9830000}"/>
    <cellStyle name="Notiz 3 9 2 2 2 2 4 3" xfId="35222" xr:uid="{00000000-0005-0000-0000-0000BA830000}"/>
    <cellStyle name="Notiz 3 9 2 2 2 2 5" xfId="22083" xr:uid="{00000000-0005-0000-0000-0000BB830000}"/>
    <cellStyle name="Notiz 3 9 2 2 2 2 5 2" xfId="36398" xr:uid="{00000000-0005-0000-0000-0000BC830000}"/>
    <cellStyle name="Notiz 3 9 2 2 2 2 6" xfId="29239" xr:uid="{00000000-0005-0000-0000-0000BD830000}"/>
    <cellStyle name="Notiz 3 9 2 2 2 3" xfId="16377" xr:uid="{00000000-0005-0000-0000-0000BE830000}"/>
    <cellStyle name="Notiz 3 9 2 2 2 3 2" xfId="23536" xr:uid="{00000000-0005-0000-0000-0000BF830000}"/>
    <cellStyle name="Notiz 3 9 2 2 2 3 2 2" xfId="37851" xr:uid="{00000000-0005-0000-0000-0000C0830000}"/>
    <cellStyle name="Notiz 3 9 2 2 2 3 3" xfId="30692" xr:uid="{00000000-0005-0000-0000-0000C1830000}"/>
    <cellStyle name="Notiz 3 9 2 2 2 4" xfId="18731" xr:uid="{00000000-0005-0000-0000-0000C2830000}"/>
    <cellStyle name="Notiz 3 9 2 2 2 4 2" xfId="25868" xr:uid="{00000000-0005-0000-0000-0000C3830000}"/>
    <cellStyle name="Notiz 3 9 2 2 2 4 2 2" xfId="40183" xr:uid="{00000000-0005-0000-0000-0000C4830000}"/>
    <cellStyle name="Notiz 3 9 2 2 2 4 3" xfId="33046" xr:uid="{00000000-0005-0000-0000-0000C5830000}"/>
    <cellStyle name="Notiz 3 9 2 3" xfId="11773" xr:uid="{00000000-0005-0000-0000-0000C6830000}"/>
    <cellStyle name="Notiz 3 9 2 3 2" xfId="13902" xr:uid="{00000000-0005-0000-0000-0000C7830000}"/>
    <cellStyle name="Notiz 3 9 2 3 2 2" xfId="13375" xr:uid="{00000000-0005-0000-0000-0000C8830000}"/>
    <cellStyle name="Notiz 3 9 2 3 2 2 2" xfId="15744" xr:uid="{00000000-0005-0000-0000-0000C9830000}"/>
    <cellStyle name="Notiz 3 9 2 3 2 2 2 2" xfId="22903" xr:uid="{00000000-0005-0000-0000-0000CA830000}"/>
    <cellStyle name="Notiz 3 9 2 3 2 2 2 2 2" xfId="37218" xr:uid="{00000000-0005-0000-0000-0000CB830000}"/>
    <cellStyle name="Notiz 3 9 2 3 2 2 2 3" xfId="30059" xr:uid="{00000000-0005-0000-0000-0000CC830000}"/>
    <cellStyle name="Notiz 3 9 2 3 2 2 3" xfId="18098" xr:uid="{00000000-0005-0000-0000-0000CD830000}"/>
    <cellStyle name="Notiz 3 9 2 3 2 2 3 2" xfId="25235" xr:uid="{00000000-0005-0000-0000-0000CE830000}"/>
    <cellStyle name="Notiz 3 9 2 3 2 2 3 2 2" xfId="39550" xr:uid="{00000000-0005-0000-0000-0000CF830000}"/>
    <cellStyle name="Notiz 3 9 2 3 2 2 3 3" xfId="32413" xr:uid="{00000000-0005-0000-0000-0000D0830000}"/>
    <cellStyle name="Notiz 3 9 2 3 2 2 4" xfId="19802" xr:uid="{00000000-0005-0000-0000-0000D1830000}"/>
    <cellStyle name="Notiz 3 9 2 3 2 2 4 2" xfId="26939" xr:uid="{00000000-0005-0000-0000-0000D2830000}"/>
    <cellStyle name="Notiz 3 9 2 3 2 2 4 2 2" xfId="41254" xr:uid="{00000000-0005-0000-0000-0000D3830000}"/>
    <cellStyle name="Notiz 3 9 2 3 2 2 4 3" xfId="34117" xr:uid="{00000000-0005-0000-0000-0000D4830000}"/>
    <cellStyle name="Notiz 3 9 2 3 2 2 5" xfId="21017" xr:uid="{00000000-0005-0000-0000-0000D5830000}"/>
    <cellStyle name="Notiz 3 9 2 3 2 2 5 2" xfId="35332" xr:uid="{00000000-0005-0000-0000-0000D6830000}"/>
    <cellStyle name="Notiz 3 9 2 3 2 2 6" xfId="28154" xr:uid="{00000000-0005-0000-0000-0000D7830000}"/>
    <cellStyle name="Notiz 3 9 2 3 2 3" xfId="16271" xr:uid="{00000000-0005-0000-0000-0000D8830000}"/>
    <cellStyle name="Notiz 3 9 2 3 2 3 2" xfId="23430" xr:uid="{00000000-0005-0000-0000-0000D9830000}"/>
    <cellStyle name="Notiz 3 9 2 3 2 3 2 2" xfId="37745" xr:uid="{00000000-0005-0000-0000-0000DA830000}"/>
    <cellStyle name="Notiz 3 9 2 3 2 3 3" xfId="30586" xr:uid="{00000000-0005-0000-0000-0000DB830000}"/>
    <cellStyle name="Notiz 3 9 2 3 2 4" xfId="18625" xr:uid="{00000000-0005-0000-0000-0000DC830000}"/>
    <cellStyle name="Notiz 3 9 2 3 2 4 2" xfId="25762" xr:uid="{00000000-0005-0000-0000-0000DD830000}"/>
    <cellStyle name="Notiz 3 9 2 3 2 4 2 2" xfId="40077" xr:uid="{00000000-0005-0000-0000-0000DE830000}"/>
    <cellStyle name="Notiz 3 9 2 3 2 4 3" xfId="32940" xr:uid="{00000000-0005-0000-0000-0000DF830000}"/>
    <cellStyle name="Notiz 3 9 2 4" xfId="13742" xr:uid="{00000000-0005-0000-0000-0000E0830000}"/>
    <cellStyle name="Notiz 3 9 2 4 2" xfId="14684" xr:uid="{00000000-0005-0000-0000-0000E1830000}"/>
    <cellStyle name="Notiz 3 9 2 4 2 2" xfId="17047" xr:uid="{00000000-0005-0000-0000-0000E2830000}"/>
    <cellStyle name="Notiz 3 9 2 4 2 2 2" xfId="24206" xr:uid="{00000000-0005-0000-0000-0000E3830000}"/>
    <cellStyle name="Notiz 3 9 2 4 2 2 2 2" xfId="38521" xr:uid="{00000000-0005-0000-0000-0000E4830000}"/>
    <cellStyle name="Notiz 3 9 2 4 2 2 3" xfId="31362" xr:uid="{00000000-0005-0000-0000-0000E5830000}"/>
    <cellStyle name="Notiz 3 9 2 4 2 3" xfId="19401" xr:uid="{00000000-0005-0000-0000-0000E6830000}"/>
    <cellStyle name="Notiz 3 9 2 4 2 3 2" xfId="26538" xr:uid="{00000000-0005-0000-0000-0000E7830000}"/>
    <cellStyle name="Notiz 3 9 2 4 2 3 2 2" xfId="40853" xr:uid="{00000000-0005-0000-0000-0000E8830000}"/>
    <cellStyle name="Notiz 3 9 2 4 2 3 3" xfId="33716" xr:uid="{00000000-0005-0000-0000-0000E9830000}"/>
    <cellStyle name="Notiz 3 9 2 4 2 4" xfId="20699" xr:uid="{00000000-0005-0000-0000-0000EA830000}"/>
    <cellStyle name="Notiz 3 9 2 4 2 4 2" xfId="27836" xr:uid="{00000000-0005-0000-0000-0000EB830000}"/>
    <cellStyle name="Notiz 3 9 2 4 2 4 2 2" xfId="42151" xr:uid="{00000000-0005-0000-0000-0000EC830000}"/>
    <cellStyle name="Notiz 3 9 2 4 2 4 3" xfId="35014" xr:uid="{00000000-0005-0000-0000-0000ED830000}"/>
    <cellStyle name="Notiz 3 9 2 4 2 5" xfId="21914" xr:uid="{00000000-0005-0000-0000-0000EE830000}"/>
    <cellStyle name="Notiz 3 9 2 4 2 5 2" xfId="36229" xr:uid="{00000000-0005-0000-0000-0000EF830000}"/>
    <cellStyle name="Notiz 3 9 2 4 2 6" xfId="29051" xr:uid="{00000000-0005-0000-0000-0000F0830000}"/>
    <cellStyle name="Notiz 3 9 2 4 3" xfId="16111" xr:uid="{00000000-0005-0000-0000-0000F1830000}"/>
    <cellStyle name="Notiz 3 9 2 4 3 2" xfId="23270" xr:uid="{00000000-0005-0000-0000-0000F2830000}"/>
    <cellStyle name="Notiz 3 9 2 4 3 2 2" xfId="37585" xr:uid="{00000000-0005-0000-0000-0000F3830000}"/>
    <cellStyle name="Notiz 3 9 2 4 3 3" xfId="30426" xr:uid="{00000000-0005-0000-0000-0000F4830000}"/>
    <cellStyle name="Notiz 3 9 2 4 4" xfId="18465" xr:uid="{00000000-0005-0000-0000-0000F5830000}"/>
    <cellStyle name="Notiz 3 9 2 4 4 2" xfId="25602" xr:uid="{00000000-0005-0000-0000-0000F6830000}"/>
    <cellStyle name="Notiz 3 9 2 4 4 2 2" xfId="39917" xr:uid="{00000000-0005-0000-0000-0000F7830000}"/>
    <cellStyle name="Notiz 3 9 2 4 4 3" xfId="32780" xr:uid="{00000000-0005-0000-0000-0000F8830000}"/>
    <cellStyle name="Notiz 3 9 3" xfId="8806" xr:uid="{00000000-0005-0000-0000-0000F9830000}"/>
    <cellStyle name="Notiz 3 9 3 2" xfId="14210" xr:uid="{00000000-0005-0000-0000-0000FA830000}"/>
    <cellStyle name="Notiz 3 9 3 2 2" xfId="14955" xr:uid="{00000000-0005-0000-0000-0000FB830000}"/>
    <cellStyle name="Notiz 3 9 3 2 2 2" xfId="17312" xr:uid="{00000000-0005-0000-0000-0000FC830000}"/>
    <cellStyle name="Notiz 3 9 3 2 2 2 2" xfId="24449" xr:uid="{00000000-0005-0000-0000-0000FD830000}"/>
    <cellStyle name="Notiz 3 9 3 2 2 2 2 2" xfId="38764" xr:uid="{00000000-0005-0000-0000-0000FE830000}"/>
    <cellStyle name="Notiz 3 9 3 2 2 2 3" xfId="31627" xr:uid="{00000000-0005-0000-0000-0000FF830000}"/>
    <cellStyle name="Notiz 3 9 3 2 2 3" xfId="19666" xr:uid="{00000000-0005-0000-0000-000000840000}"/>
    <cellStyle name="Notiz 3 9 3 2 2 3 2" xfId="26803" xr:uid="{00000000-0005-0000-0000-000001840000}"/>
    <cellStyle name="Notiz 3 9 3 2 2 3 2 2" xfId="41118" xr:uid="{00000000-0005-0000-0000-000002840000}"/>
    <cellStyle name="Notiz 3 9 3 2 2 3 3" xfId="33981" xr:uid="{00000000-0005-0000-0000-000003840000}"/>
    <cellStyle name="Notiz 3 9 3 2 2 4" xfId="20942" xr:uid="{00000000-0005-0000-0000-000004840000}"/>
    <cellStyle name="Notiz 3 9 3 2 2 4 2" xfId="28079" xr:uid="{00000000-0005-0000-0000-000005840000}"/>
    <cellStyle name="Notiz 3 9 3 2 2 4 2 2" xfId="42394" xr:uid="{00000000-0005-0000-0000-000006840000}"/>
    <cellStyle name="Notiz 3 9 3 2 2 4 3" xfId="35257" xr:uid="{00000000-0005-0000-0000-000007840000}"/>
    <cellStyle name="Notiz 3 9 3 2 2 5" xfId="22118" xr:uid="{00000000-0005-0000-0000-000008840000}"/>
    <cellStyle name="Notiz 3 9 3 2 2 5 2" xfId="36433" xr:uid="{00000000-0005-0000-0000-000009840000}"/>
    <cellStyle name="Notiz 3 9 3 2 2 6" xfId="29274" xr:uid="{00000000-0005-0000-0000-00000A840000}"/>
    <cellStyle name="Notiz 3 9 3 2 3" xfId="16579" xr:uid="{00000000-0005-0000-0000-00000B840000}"/>
    <cellStyle name="Notiz 3 9 3 2 3 2" xfId="23738" xr:uid="{00000000-0005-0000-0000-00000C840000}"/>
    <cellStyle name="Notiz 3 9 3 2 3 2 2" xfId="38053" xr:uid="{00000000-0005-0000-0000-00000D840000}"/>
    <cellStyle name="Notiz 3 9 3 2 3 3" xfId="30894" xr:uid="{00000000-0005-0000-0000-00000E840000}"/>
    <cellStyle name="Notiz 3 9 3 2 4" xfId="18933" xr:uid="{00000000-0005-0000-0000-00000F840000}"/>
    <cellStyle name="Notiz 3 9 3 2 4 2" xfId="26070" xr:uid="{00000000-0005-0000-0000-000010840000}"/>
    <cellStyle name="Notiz 3 9 3 2 4 2 2" xfId="40385" xr:uid="{00000000-0005-0000-0000-000011840000}"/>
    <cellStyle name="Notiz 3 9 3 2 4 3" xfId="33248" xr:uid="{00000000-0005-0000-0000-000012840000}"/>
    <cellStyle name="Notiz 3 9 4" xfId="3746" xr:uid="{00000000-0005-0000-0000-000013840000}"/>
    <cellStyle name="Notiz 3 9 4 2" xfId="13996" xr:uid="{00000000-0005-0000-0000-000014840000}"/>
    <cellStyle name="Notiz 3 9 4 2 2" xfId="14919" xr:uid="{00000000-0005-0000-0000-000015840000}"/>
    <cellStyle name="Notiz 3 9 4 2 2 2" xfId="17276" xr:uid="{00000000-0005-0000-0000-000016840000}"/>
    <cellStyle name="Notiz 3 9 4 2 2 2 2" xfId="24413" xr:uid="{00000000-0005-0000-0000-000017840000}"/>
    <cellStyle name="Notiz 3 9 4 2 2 2 2 2" xfId="38728" xr:uid="{00000000-0005-0000-0000-000018840000}"/>
    <cellStyle name="Notiz 3 9 4 2 2 2 3" xfId="31591" xr:uid="{00000000-0005-0000-0000-000019840000}"/>
    <cellStyle name="Notiz 3 9 4 2 2 3" xfId="19630" xr:uid="{00000000-0005-0000-0000-00001A840000}"/>
    <cellStyle name="Notiz 3 9 4 2 2 3 2" xfId="26767" xr:uid="{00000000-0005-0000-0000-00001B840000}"/>
    <cellStyle name="Notiz 3 9 4 2 2 3 2 2" xfId="41082" xr:uid="{00000000-0005-0000-0000-00001C840000}"/>
    <cellStyle name="Notiz 3 9 4 2 2 3 3" xfId="33945" xr:uid="{00000000-0005-0000-0000-00001D840000}"/>
    <cellStyle name="Notiz 3 9 4 2 2 4" xfId="20906" xr:uid="{00000000-0005-0000-0000-00001E840000}"/>
    <cellStyle name="Notiz 3 9 4 2 2 4 2" xfId="28043" xr:uid="{00000000-0005-0000-0000-00001F840000}"/>
    <cellStyle name="Notiz 3 9 4 2 2 4 2 2" xfId="42358" xr:uid="{00000000-0005-0000-0000-000020840000}"/>
    <cellStyle name="Notiz 3 9 4 2 2 4 3" xfId="35221" xr:uid="{00000000-0005-0000-0000-000021840000}"/>
    <cellStyle name="Notiz 3 9 4 2 2 5" xfId="22082" xr:uid="{00000000-0005-0000-0000-000022840000}"/>
    <cellStyle name="Notiz 3 9 4 2 2 5 2" xfId="36397" xr:uid="{00000000-0005-0000-0000-000023840000}"/>
    <cellStyle name="Notiz 3 9 4 2 2 6" xfId="29238" xr:uid="{00000000-0005-0000-0000-000024840000}"/>
    <cellStyle name="Notiz 3 9 4 2 3" xfId="16365" xr:uid="{00000000-0005-0000-0000-000025840000}"/>
    <cellStyle name="Notiz 3 9 4 2 3 2" xfId="23524" xr:uid="{00000000-0005-0000-0000-000026840000}"/>
    <cellStyle name="Notiz 3 9 4 2 3 2 2" xfId="37839" xr:uid="{00000000-0005-0000-0000-000027840000}"/>
    <cellStyle name="Notiz 3 9 4 2 3 3" xfId="30680" xr:uid="{00000000-0005-0000-0000-000028840000}"/>
    <cellStyle name="Notiz 3 9 4 2 4" xfId="18719" xr:uid="{00000000-0005-0000-0000-000029840000}"/>
    <cellStyle name="Notiz 3 9 4 2 4 2" xfId="25856" xr:uid="{00000000-0005-0000-0000-00002A840000}"/>
    <cellStyle name="Notiz 3 9 4 2 4 2 2" xfId="40171" xr:uid="{00000000-0005-0000-0000-00002B840000}"/>
    <cellStyle name="Notiz 3 9 4 2 4 3" xfId="33034" xr:uid="{00000000-0005-0000-0000-00002C840000}"/>
    <cellStyle name="Notiz 3 9 5" xfId="2987" xr:uid="{00000000-0005-0000-0000-00002D840000}"/>
    <cellStyle name="Notiz 3 9 5 2" xfId="13901" xr:uid="{00000000-0005-0000-0000-00002E840000}"/>
    <cellStyle name="Notiz 3 9 5 2 2" xfId="14649" xr:uid="{00000000-0005-0000-0000-00002F840000}"/>
    <cellStyle name="Notiz 3 9 5 2 2 2" xfId="17012" xr:uid="{00000000-0005-0000-0000-000030840000}"/>
    <cellStyle name="Notiz 3 9 5 2 2 2 2" xfId="24171" xr:uid="{00000000-0005-0000-0000-000031840000}"/>
    <cellStyle name="Notiz 3 9 5 2 2 2 2 2" xfId="38486" xr:uid="{00000000-0005-0000-0000-000032840000}"/>
    <cellStyle name="Notiz 3 9 5 2 2 2 3" xfId="31327" xr:uid="{00000000-0005-0000-0000-000033840000}"/>
    <cellStyle name="Notiz 3 9 5 2 2 3" xfId="19366" xr:uid="{00000000-0005-0000-0000-000034840000}"/>
    <cellStyle name="Notiz 3 9 5 2 2 3 2" xfId="26503" xr:uid="{00000000-0005-0000-0000-000035840000}"/>
    <cellStyle name="Notiz 3 9 5 2 2 3 2 2" xfId="40818" xr:uid="{00000000-0005-0000-0000-000036840000}"/>
    <cellStyle name="Notiz 3 9 5 2 2 3 3" xfId="33681" xr:uid="{00000000-0005-0000-0000-000037840000}"/>
    <cellStyle name="Notiz 3 9 5 2 2 4" xfId="20664" xr:uid="{00000000-0005-0000-0000-000038840000}"/>
    <cellStyle name="Notiz 3 9 5 2 2 4 2" xfId="27801" xr:uid="{00000000-0005-0000-0000-000039840000}"/>
    <cellStyle name="Notiz 3 9 5 2 2 4 2 2" xfId="42116" xr:uid="{00000000-0005-0000-0000-00003A840000}"/>
    <cellStyle name="Notiz 3 9 5 2 2 4 3" xfId="34979" xr:uid="{00000000-0005-0000-0000-00003B840000}"/>
    <cellStyle name="Notiz 3 9 5 2 2 5" xfId="21879" xr:uid="{00000000-0005-0000-0000-00003C840000}"/>
    <cellStyle name="Notiz 3 9 5 2 2 5 2" xfId="36194" xr:uid="{00000000-0005-0000-0000-00003D840000}"/>
    <cellStyle name="Notiz 3 9 5 2 2 6" xfId="29016" xr:uid="{00000000-0005-0000-0000-00003E840000}"/>
    <cellStyle name="Notiz 3 9 5 2 3" xfId="16270" xr:uid="{00000000-0005-0000-0000-00003F840000}"/>
    <cellStyle name="Notiz 3 9 5 2 3 2" xfId="23429" xr:uid="{00000000-0005-0000-0000-000040840000}"/>
    <cellStyle name="Notiz 3 9 5 2 3 2 2" xfId="37744" xr:uid="{00000000-0005-0000-0000-000041840000}"/>
    <cellStyle name="Notiz 3 9 5 2 3 3" xfId="30585" xr:uid="{00000000-0005-0000-0000-000042840000}"/>
    <cellStyle name="Notiz 3 9 5 2 4" xfId="18624" xr:uid="{00000000-0005-0000-0000-000043840000}"/>
    <cellStyle name="Notiz 3 9 5 2 4 2" xfId="25761" xr:uid="{00000000-0005-0000-0000-000044840000}"/>
    <cellStyle name="Notiz 3 9 5 2 4 2 2" xfId="40076" xr:uid="{00000000-0005-0000-0000-000045840000}"/>
    <cellStyle name="Notiz 3 9 5 2 4 3" xfId="32939" xr:uid="{00000000-0005-0000-0000-000046840000}"/>
    <cellStyle name="Notiz 3 9 6" xfId="11670" xr:uid="{00000000-0005-0000-0000-000047840000}"/>
    <cellStyle name="Notiz 3 9 6 2" xfId="13844" xr:uid="{00000000-0005-0000-0000-000048840000}"/>
    <cellStyle name="Notiz 3 9 6 2 2" xfId="14652" xr:uid="{00000000-0005-0000-0000-000049840000}"/>
    <cellStyle name="Notiz 3 9 6 2 2 2" xfId="17015" xr:uid="{00000000-0005-0000-0000-00004A840000}"/>
    <cellStyle name="Notiz 3 9 6 2 2 2 2" xfId="24174" xr:uid="{00000000-0005-0000-0000-00004B840000}"/>
    <cellStyle name="Notiz 3 9 6 2 2 2 2 2" xfId="38489" xr:uid="{00000000-0005-0000-0000-00004C840000}"/>
    <cellStyle name="Notiz 3 9 6 2 2 2 3" xfId="31330" xr:uid="{00000000-0005-0000-0000-00004D840000}"/>
    <cellStyle name="Notiz 3 9 6 2 2 3" xfId="19369" xr:uid="{00000000-0005-0000-0000-00004E840000}"/>
    <cellStyle name="Notiz 3 9 6 2 2 3 2" xfId="26506" xr:uid="{00000000-0005-0000-0000-00004F840000}"/>
    <cellStyle name="Notiz 3 9 6 2 2 3 2 2" xfId="40821" xr:uid="{00000000-0005-0000-0000-000050840000}"/>
    <cellStyle name="Notiz 3 9 6 2 2 3 3" xfId="33684" xr:uid="{00000000-0005-0000-0000-000051840000}"/>
    <cellStyle name="Notiz 3 9 6 2 2 4" xfId="20667" xr:uid="{00000000-0005-0000-0000-000052840000}"/>
    <cellStyle name="Notiz 3 9 6 2 2 4 2" xfId="27804" xr:uid="{00000000-0005-0000-0000-000053840000}"/>
    <cellStyle name="Notiz 3 9 6 2 2 4 2 2" xfId="42119" xr:uid="{00000000-0005-0000-0000-000054840000}"/>
    <cellStyle name="Notiz 3 9 6 2 2 4 3" xfId="34982" xr:uid="{00000000-0005-0000-0000-000055840000}"/>
    <cellStyle name="Notiz 3 9 6 2 2 5" xfId="21882" xr:uid="{00000000-0005-0000-0000-000056840000}"/>
    <cellStyle name="Notiz 3 9 6 2 2 5 2" xfId="36197" xr:uid="{00000000-0005-0000-0000-000057840000}"/>
    <cellStyle name="Notiz 3 9 6 2 2 6" xfId="29019" xr:uid="{00000000-0005-0000-0000-000058840000}"/>
    <cellStyle name="Notiz 3 9 6 2 3" xfId="16213" xr:uid="{00000000-0005-0000-0000-000059840000}"/>
    <cellStyle name="Notiz 3 9 6 2 3 2" xfId="23372" xr:uid="{00000000-0005-0000-0000-00005A840000}"/>
    <cellStyle name="Notiz 3 9 6 2 3 2 2" xfId="37687" xr:uid="{00000000-0005-0000-0000-00005B840000}"/>
    <cellStyle name="Notiz 3 9 6 2 3 3" xfId="30528" xr:uid="{00000000-0005-0000-0000-00005C840000}"/>
    <cellStyle name="Notiz 3 9 6 2 4" xfId="18567" xr:uid="{00000000-0005-0000-0000-00005D840000}"/>
    <cellStyle name="Notiz 3 9 6 2 4 2" xfId="25704" xr:uid="{00000000-0005-0000-0000-00005E840000}"/>
    <cellStyle name="Notiz 3 9 6 2 4 2 2" xfId="40019" xr:uid="{00000000-0005-0000-0000-00005F840000}"/>
    <cellStyle name="Notiz 3 9 6 2 4 3" xfId="32882" xr:uid="{00000000-0005-0000-0000-000060840000}"/>
    <cellStyle name="Notiz 3 9 7" xfId="13618" xr:uid="{00000000-0005-0000-0000-000061840000}"/>
    <cellStyle name="Notiz 3 9 7 2" xfId="13373" xr:uid="{00000000-0005-0000-0000-000062840000}"/>
    <cellStyle name="Notiz 3 9 7 2 2" xfId="15742" xr:uid="{00000000-0005-0000-0000-000063840000}"/>
    <cellStyle name="Notiz 3 9 7 2 2 2" xfId="22901" xr:uid="{00000000-0005-0000-0000-000064840000}"/>
    <cellStyle name="Notiz 3 9 7 2 2 2 2" xfId="37216" xr:uid="{00000000-0005-0000-0000-000065840000}"/>
    <cellStyle name="Notiz 3 9 7 2 2 3" xfId="30057" xr:uid="{00000000-0005-0000-0000-000066840000}"/>
    <cellStyle name="Notiz 3 9 7 2 3" xfId="18096" xr:uid="{00000000-0005-0000-0000-000067840000}"/>
    <cellStyle name="Notiz 3 9 7 2 3 2" xfId="25233" xr:uid="{00000000-0005-0000-0000-000068840000}"/>
    <cellStyle name="Notiz 3 9 7 2 3 2 2" xfId="39548" xr:uid="{00000000-0005-0000-0000-000069840000}"/>
    <cellStyle name="Notiz 3 9 7 2 3 3" xfId="32411" xr:uid="{00000000-0005-0000-0000-00006A840000}"/>
    <cellStyle name="Notiz 3 9 7 2 4" xfId="19800" xr:uid="{00000000-0005-0000-0000-00006B840000}"/>
    <cellStyle name="Notiz 3 9 7 2 4 2" xfId="26937" xr:uid="{00000000-0005-0000-0000-00006C840000}"/>
    <cellStyle name="Notiz 3 9 7 2 4 2 2" xfId="41252" xr:uid="{00000000-0005-0000-0000-00006D840000}"/>
    <cellStyle name="Notiz 3 9 7 2 4 3" xfId="34115" xr:uid="{00000000-0005-0000-0000-00006E840000}"/>
    <cellStyle name="Notiz 3 9 7 2 5" xfId="21015" xr:uid="{00000000-0005-0000-0000-00006F840000}"/>
    <cellStyle name="Notiz 3 9 7 2 5 2" xfId="35330" xr:uid="{00000000-0005-0000-0000-000070840000}"/>
    <cellStyle name="Notiz 3 9 7 2 6" xfId="28152" xr:uid="{00000000-0005-0000-0000-000071840000}"/>
    <cellStyle name="Notiz 3 9 7 3" xfId="15987" xr:uid="{00000000-0005-0000-0000-000072840000}"/>
    <cellStyle name="Notiz 3 9 7 3 2" xfId="23146" xr:uid="{00000000-0005-0000-0000-000073840000}"/>
    <cellStyle name="Notiz 3 9 7 3 2 2" xfId="37461" xr:uid="{00000000-0005-0000-0000-000074840000}"/>
    <cellStyle name="Notiz 3 9 7 3 3" xfId="30302" xr:uid="{00000000-0005-0000-0000-000075840000}"/>
    <cellStyle name="Notiz 3 9 7 4" xfId="18341" xr:uid="{00000000-0005-0000-0000-000076840000}"/>
    <cellStyle name="Notiz 3 9 7 4 2" xfId="25478" xr:uid="{00000000-0005-0000-0000-000077840000}"/>
    <cellStyle name="Notiz 3 9 7 4 2 2" xfId="39793" xr:uid="{00000000-0005-0000-0000-000078840000}"/>
    <cellStyle name="Notiz 3 9 7 4 3" xfId="32656" xr:uid="{00000000-0005-0000-0000-000079840000}"/>
    <cellStyle name="Notiz 4" xfId="1721" xr:uid="{00000000-0005-0000-0000-00007A840000}"/>
    <cellStyle name="Notiz 4 10" xfId="12276" xr:uid="{00000000-0005-0000-0000-00007B840000}"/>
    <cellStyle name="Notiz 4 10 2" xfId="14526" xr:uid="{00000000-0005-0000-0000-00007C840000}"/>
    <cellStyle name="Notiz 4 10 2 2" xfId="14989" xr:uid="{00000000-0005-0000-0000-00007D840000}"/>
    <cellStyle name="Notiz 4 10 2 2 2" xfId="17346" xr:uid="{00000000-0005-0000-0000-00007E840000}"/>
    <cellStyle name="Notiz 4 10 2 2 2 2" xfId="24483" xr:uid="{00000000-0005-0000-0000-00007F840000}"/>
    <cellStyle name="Notiz 4 10 2 2 2 2 2" xfId="38798" xr:uid="{00000000-0005-0000-0000-000080840000}"/>
    <cellStyle name="Notiz 4 10 2 2 2 3" xfId="31661" xr:uid="{00000000-0005-0000-0000-000081840000}"/>
    <cellStyle name="Notiz 4 10 2 2 3" xfId="19700" xr:uid="{00000000-0005-0000-0000-000082840000}"/>
    <cellStyle name="Notiz 4 10 2 2 3 2" xfId="26837" xr:uid="{00000000-0005-0000-0000-000083840000}"/>
    <cellStyle name="Notiz 4 10 2 2 3 2 2" xfId="41152" xr:uid="{00000000-0005-0000-0000-000084840000}"/>
    <cellStyle name="Notiz 4 10 2 2 3 3" xfId="34015" xr:uid="{00000000-0005-0000-0000-000085840000}"/>
    <cellStyle name="Notiz 4 10 2 2 4" xfId="20976" xr:uid="{00000000-0005-0000-0000-000086840000}"/>
    <cellStyle name="Notiz 4 10 2 2 4 2" xfId="28113" xr:uid="{00000000-0005-0000-0000-000087840000}"/>
    <cellStyle name="Notiz 4 10 2 2 4 2 2" xfId="42428" xr:uid="{00000000-0005-0000-0000-000088840000}"/>
    <cellStyle name="Notiz 4 10 2 2 4 3" xfId="35291" xr:uid="{00000000-0005-0000-0000-000089840000}"/>
    <cellStyle name="Notiz 4 10 2 2 5" xfId="22152" xr:uid="{00000000-0005-0000-0000-00008A840000}"/>
    <cellStyle name="Notiz 4 10 2 2 5 2" xfId="36467" xr:uid="{00000000-0005-0000-0000-00008B840000}"/>
    <cellStyle name="Notiz 4 10 2 2 6" xfId="29308" xr:uid="{00000000-0005-0000-0000-00008C840000}"/>
    <cellStyle name="Notiz 4 10 2 3" xfId="16895" xr:uid="{00000000-0005-0000-0000-00008D840000}"/>
    <cellStyle name="Notiz 4 10 2 3 2" xfId="24054" xr:uid="{00000000-0005-0000-0000-00008E840000}"/>
    <cellStyle name="Notiz 4 10 2 3 2 2" xfId="38369" xr:uid="{00000000-0005-0000-0000-00008F840000}"/>
    <cellStyle name="Notiz 4 10 2 3 3" xfId="31210" xr:uid="{00000000-0005-0000-0000-000090840000}"/>
    <cellStyle name="Notiz 4 10 2 4" xfId="19249" xr:uid="{00000000-0005-0000-0000-000091840000}"/>
    <cellStyle name="Notiz 4 10 2 4 2" xfId="26386" xr:uid="{00000000-0005-0000-0000-000092840000}"/>
    <cellStyle name="Notiz 4 10 2 4 2 2" xfId="40701" xr:uid="{00000000-0005-0000-0000-000093840000}"/>
    <cellStyle name="Notiz 4 10 2 4 3" xfId="33564" xr:uid="{00000000-0005-0000-0000-000094840000}"/>
    <cellStyle name="Notiz 4 2" xfId="1722" xr:uid="{00000000-0005-0000-0000-000095840000}"/>
    <cellStyle name="Notiz 4 2 2" xfId="8089" xr:uid="{00000000-0005-0000-0000-000096840000}"/>
    <cellStyle name="Notiz 4 2 2 2" xfId="14079" xr:uid="{00000000-0005-0000-0000-000097840000}"/>
    <cellStyle name="Notiz 4 2 2 2 2" xfId="14949" xr:uid="{00000000-0005-0000-0000-000098840000}"/>
    <cellStyle name="Notiz 4 2 2 2 2 2" xfId="17306" xr:uid="{00000000-0005-0000-0000-000099840000}"/>
    <cellStyle name="Notiz 4 2 2 2 2 2 2" xfId="24443" xr:uid="{00000000-0005-0000-0000-00009A840000}"/>
    <cellStyle name="Notiz 4 2 2 2 2 2 2 2" xfId="38758" xr:uid="{00000000-0005-0000-0000-00009B840000}"/>
    <cellStyle name="Notiz 4 2 2 2 2 2 3" xfId="31621" xr:uid="{00000000-0005-0000-0000-00009C840000}"/>
    <cellStyle name="Notiz 4 2 2 2 2 3" xfId="19660" xr:uid="{00000000-0005-0000-0000-00009D840000}"/>
    <cellStyle name="Notiz 4 2 2 2 2 3 2" xfId="26797" xr:uid="{00000000-0005-0000-0000-00009E840000}"/>
    <cellStyle name="Notiz 4 2 2 2 2 3 2 2" xfId="41112" xr:uid="{00000000-0005-0000-0000-00009F840000}"/>
    <cellStyle name="Notiz 4 2 2 2 2 3 3" xfId="33975" xr:uid="{00000000-0005-0000-0000-0000A0840000}"/>
    <cellStyle name="Notiz 4 2 2 2 2 4" xfId="20936" xr:uid="{00000000-0005-0000-0000-0000A1840000}"/>
    <cellStyle name="Notiz 4 2 2 2 2 4 2" xfId="28073" xr:uid="{00000000-0005-0000-0000-0000A2840000}"/>
    <cellStyle name="Notiz 4 2 2 2 2 4 2 2" xfId="42388" xr:uid="{00000000-0005-0000-0000-0000A3840000}"/>
    <cellStyle name="Notiz 4 2 2 2 2 4 3" xfId="35251" xr:uid="{00000000-0005-0000-0000-0000A4840000}"/>
    <cellStyle name="Notiz 4 2 2 2 2 5" xfId="22112" xr:uid="{00000000-0005-0000-0000-0000A5840000}"/>
    <cellStyle name="Notiz 4 2 2 2 2 5 2" xfId="36427" xr:uid="{00000000-0005-0000-0000-0000A6840000}"/>
    <cellStyle name="Notiz 4 2 2 2 2 6" xfId="29268" xr:uid="{00000000-0005-0000-0000-0000A7840000}"/>
    <cellStyle name="Notiz 4 2 2 2 3" xfId="16448" xr:uid="{00000000-0005-0000-0000-0000A8840000}"/>
    <cellStyle name="Notiz 4 2 2 2 3 2" xfId="23607" xr:uid="{00000000-0005-0000-0000-0000A9840000}"/>
    <cellStyle name="Notiz 4 2 2 2 3 2 2" xfId="37922" xr:uid="{00000000-0005-0000-0000-0000AA840000}"/>
    <cellStyle name="Notiz 4 2 2 2 3 3" xfId="30763" xr:uid="{00000000-0005-0000-0000-0000AB840000}"/>
    <cellStyle name="Notiz 4 2 2 2 4" xfId="18802" xr:uid="{00000000-0005-0000-0000-0000AC840000}"/>
    <cellStyle name="Notiz 4 2 2 2 4 2" xfId="25939" xr:uid="{00000000-0005-0000-0000-0000AD840000}"/>
    <cellStyle name="Notiz 4 2 2 2 4 2 2" xfId="40254" xr:uid="{00000000-0005-0000-0000-0000AE840000}"/>
    <cellStyle name="Notiz 4 2 2 2 4 3" xfId="33117" xr:uid="{00000000-0005-0000-0000-0000AF840000}"/>
    <cellStyle name="Notiz 4 2 3" xfId="9111" xr:uid="{00000000-0005-0000-0000-0000B0840000}"/>
    <cellStyle name="Notiz 4 2 4" xfId="13619" xr:uid="{00000000-0005-0000-0000-0000B1840000}"/>
    <cellStyle name="Notiz 4 2 4 2" xfId="14344" xr:uid="{00000000-0005-0000-0000-0000B2840000}"/>
    <cellStyle name="Notiz 4 2 4 2 2" xfId="16713" xr:uid="{00000000-0005-0000-0000-0000B3840000}"/>
    <cellStyle name="Notiz 4 2 4 2 2 2" xfId="23872" xr:uid="{00000000-0005-0000-0000-0000B4840000}"/>
    <cellStyle name="Notiz 4 2 4 2 2 2 2" xfId="38187" xr:uid="{00000000-0005-0000-0000-0000B5840000}"/>
    <cellStyle name="Notiz 4 2 4 2 2 3" xfId="31028" xr:uid="{00000000-0005-0000-0000-0000B6840000}"/>
    <cellStyle name="Notiz 4 2 4 2 3" xfId="19067" xr:uid="{00000000-0005-0000-0000-0000B7840000}"/>
    <cellStyle name="Notiz 4 2 4 2 3 2" xfId="26204" xr:uid="{00000000-0005-0000-0000-0000B8840000}"/>
    <cellStyle name="Notiz 4 2 4 2 3 2 2" xfId="40519" xr:uid="{00000000-0005-0000-0000-0000B9840000}"/>
    <cellStyle name="Notiz 4 2 4 2 3 3" xfId="33382" xr:uid="{00000000-0005-0000-0000-0000BA840000}"/>
    <cellStyle name="Notiz 4 2 4 2 4" xfId="20400" xr:uid="{00000000-0005-0000-0000-0000BB840000}"/>
    <cellStyle name="Notiz 4 2 4 2 4 2" xfId="27537" xr:uid="{00000000-0005-0000-0000-0000BC840000}"/>
    <cellStyle name="Notiz 4 2 4 2 4 2 2" xfId="41852" xr:uid="{00000000-0005-0000-0000-0000BD840000}"/>
    <cellStyle name="Notiz 4 2 4 2 4 3" xfId="34715" xr:uid="{00000000-0005-0000-0000-0000BE840000}"/>
    <cellStyle name="Notiz 4 2 4 2 5" xfId="21615" xr:uid="{00000000-0005-0000-0000-0000BF840000}"/>
    <cellStyle name="Notiz 4 2 4 2 5 2" xfId="35930" xr:uid="{00000000-0005-0000-0000-0000C0840000}"/>
    <cellStyle name="Notiz 4 2 4 2 6" xfId="28752" xr:uid="{00000000-0005-0000-0000-0000C1840000}"/>
    <cellStyle name="Notiz 4 2 4 3" xfId="15988" xr:uid="{00000000-0005-0000-0000-0000C2840000}"/>
    <cellStyle name="Notiz 4 2 4 3 2" xfId="23147" xr:uid="{00000000-0005-0000-0000-0000C3840000}"/>
    <cellStyle name="Notiz 4 2 4 3 2 2" xfId="37462" xr:uid="{00000000-0005-0000-0000-0000C4840000}"/>
    <cellStyle name="Notiz 4 2 4 3 3" xfId="30303" xr:uid="{00000000-0005-0000-0000-0000C5840000}"/>
    <cellStyle name="Notiz 4 2 4 4" xfId="18342" xr:uid="{00000000-0005-0000-0000-0000C6840000}"/>
    <cellStyle name="Notiz 4 2 4 4 2" xfId="25479" xr:uid="{00000000-0005-0000-0000-0000C7840000}"/>
    <cellStyle name="Notiz 4 2 4 4 2 2" xfId="39794" xr:uid="{00000000-0005-0000-0000-0000C8840000}"/>
    <cellStyle name="Notiz 4 2 4 4 3" xfId="32657" xr:uid="{00000000-0005-0000-0000-0000C9840000}"/>
    <cellStyle name="Notiz 4 3" xfId="1723" xr:uid="{00000000-0005-0000-0000-0000CA840000}"/>
    <cellStyle name="Notiz 4 3 2" xfId="13620" xr:uid="{00000000-0005-0000-0000-0000CB840000}"/>
    <cellStyle name="Notiz 4 3 2 2" xfId="14100" xr:uid="{00000000-0005-0000-0000-0000CC840000}"/>
    <cellStyle name="Notiz 4 3 2 2 2" xfId="16469" xr:uid="{00000000-0005-0000-0000-0000CD840000}"/>
    <cellStyle name="Notiz 4 3 2 2 2 2" xfId="23628" xr:uid="{00000000-0005-0000-0000-0000CE840000}"/>
    <cellStyle name="Notiz 4 3 2 2 2 2 2" xfId="37943" xr:uid="{00000000-0005-0000-0000-0000CF840000}"/>
    <cellStyle name="Notiz 4 3 2 2 2 3" xfId="30784" xr:uid="{00000000-0005-0000-0000-0000D0840000}"/>
    <cellStyle name="Notiz 4 3 2 2 3" xfId="18823" xr:uid="{00000000-0005-0000-0000-0000D1840000}"/>
    <cellStyle name="Notiz 4 3 2 2 3 2" xfId="25960" xr:uid="{00000000-0005-0000-0000-0000D2840000}"/>
    <cellStyle name="Notiz 4 3 2 2 3 2 2" xfId="40275" xr:uid="{00000000-0005-0000-0000-0000D3840000}"/>
    <cellStyle name="Notiz 4 3 2 2 3 3" xfId="33138" xr:uid="{00000000-0005-0000-0000-0000D4840000}"/>
    <cellStyle name="Notiz 4 3 2 2 4" xfId="20160" xr:uid="{00000000-0005-0000-0000-0000D5840000}"/>
    <cellStyle name="Notiz 4 3 2 2 4 2" xfId="27297" xr:uid="{00000000-0005-0000-0000-0000D6840000}"/>
    <cellStyle name="Notiz 4 3 2 2 4 2 2" xfId="41612" xr:uid="{00000000-0005-0000-0000-0000D7840000}"/>
    <cellStyle name="Notiz 4 3 2 2 4 3" xfId="34475" xr:uid="{00000000-0005-0000-0000-0000D8840000}"/>
    <cellStyle name="Notiz 4 3 2 2 5" xfId="21375" xr:uid="{00000000-0005-0000-0000-0000D9840000}"/>
    <cellStyle name="Notiz 4 3 2 2 5 2" xfId="35690" xr:uid="{00000000-0005-0000-0000-0000DA840000}"/>
    <cellStyle name="Notiz 4 3 2 2 6" xfId="28512" xr:uid="{00000000-0005-0000-0000-0000DB840000}"/>
    <cellStyle name="Notiz 4 3 2 3" xfId="15989" xr:uid="{00000000-0005-0000-0000-0000DC840000}"/>
    <cellStyle name="Notiz 4 3 2 3 2" xfId="23148" xr:uid="{00000000-0005-0000-0000-0000DD840000}"/>
    <cellStyle name="Notiz 4 3 2 3 2 2" xfId="37463" xr:uid="{00000000-0005-0000-0000-0000DE840000}"/>
    <cellStyle name="Notiz 4 3 2 3 3" xfId="30304" xr:uid="{00000000-0005-0000-0000-0000DF840000}"/>
    <cellStyle name="Notiz 4 3 2 4" xfId="18343" xr:uid="{00000000-0005-0000-0000-0000E0840000}"/>
    <cellStyle name="Notiz 4 3 2 4 2" xfId="25480" xr:uid="{00000000-0005-0000-0000-0000E1840000}"/>
    <cellStyle name="Notiz 4 3 2 4 2 2" xfId="39795" xr:uid="{00000000-0005-0000-0000-0000E2840000}"/>
    <cellStyle name="Notiz 4 3 2 4 3" xfId="32658" xr:uid="{00000000-0005-0000-0000-0000E3840000}"/>
    <cellStyle name="Notiz 4 4" xfId="1724" xr:uid="{00000000-0005-0000-0000-0000E4840000}"/>
    <cellStyle name="Notiz 4 4 2" xfId="13621" xr:uid="{00000000-0005-0000-0000-0000E5840000}"/>
    <cellStyle name="Notiz 4 4 2 2" xfId="14007" xr:uid="{00000000-0005-0000-0000-0000E6840000}"/>
    <cellStyle name="Notiz 4 4 2 2 2" xfId="16376" xr:uid="{00000000-0005-0000-0000-0000E7840000}"/>
    <cellStyle name="Notiz 4 4 2 2 2 2" xfId="23535" xr:uid="{00000000-0005-0000-0000-0000E8840000}"/>
    <cellStyle name="Notiz 4 4 2 2 2 2 2" xfId="37850" xr:uid="{00000000-0005-0000-0000-0000E9840000}"/>
    <cellStyle name="Notiz 4 4 2 2 2 3" xfId="30691" xr:uid="{00000000-0005-0000-0000-0000EA840000}"/>
    <cellStyle name="Notiz 4 4 2 2 3" xfId="18730" xr:uid="{00000000-0005-0000-0000-0000EB840000}"/>
    <cellStyle name="Notiz 4 4 2 2 3 2" xfId="25867" xr:uid="{00000000-0005-0000-0000-0000EC840000}"/>
    <cellStyle name="Notiz 4 4 2 2 3 2 2" xfId="40182" xr:uid="{00000000-0005-0000-0000-0000ED840000}"/>
    <cellStyle name="Notiz 4 4 2 2 3 3" xfId="33045" xr:uid="{00000000-0005-0000-0000-0000EE840000}"/>
    <cellStyle name="Notiz 4 4 2 2 4" xfId="20099" xr:uid="{00000000-0005-0000-0000-0000EF840000}"/>
    <cellStyle name="Notiz 4 4 2 2 4 2" xfId="27236" xr:uid="{00000000-0005-0000-0000-0000F0840000}"/>
    <cellStyle name="Notiz 4 4 2 2 4 2 2" xfId="41551" xr:uid="{00000000-0005-0000-0000-0000F1840000}"/>
    <cellStyle name="Notiz 4 4 2 2 4 3" xfId="34414" xr:uid="{00000000-0005-0000-0000-0000F2840000}"/>
    <cellStyle name="Notiz 4 4 2 2 5" xfId="21314" xr:uid="{00000000-0005-0000-0000-0000F3840000}"/>
    <cellStyle name="Notiz 4 4 2 2 5 2" xfId="35629" xr:uid="{00000000-0005-0000-0000-0000F4840000}"/>
    <cellStyle name="Notiz 4 4 2 2 6" xfId="28451" xr:uid="{00000000-0005-0000-0000-0000F5840000}"/>
    <cellStyle name="Notiz 4 4 2 3" xfId="15990" xr:uid="{00000000-0005-0000-0000-0000F6840000}"/>
    <cellStyle name="Notiz 4 4 2 3 2" xfId="23149" xr:uid="{00000000-0005-0000-0000-0000F7840000}"/>
    <cellStyle name="Notiz 4 4 2 3 2 2" xfId="37464" xr:uid="{00000000-0005-0000-0000-0000F8840000}"/>
    <cellStyle name="Notiz 4 4 2 3 3" xfId="30305" xr:uid="{00000000-0005-0000-0000-0000F9840000}"/>
    <cellStyle name="Notiz 4 4 2 4" xfId="18344" xr:uid="{00000000-0005-0000-0000-0000FA840000}"/>
    <cellStyle name="Notiz 4 4 2 4 2" xfId="25481" xr:uid="{00000000-0005-0000-0000-0000FB840000}"/>
    <cellStyle name="Notiz 4 4 2 4 2 2" xfId="39796" xr:uid="{00000000-0005-0000-0000-0000FC840000}"/>
    <cellStyle name="Notiz 4 4 2 4 3" xfId="32659" xr:uid="{00000000-0005-0000-0000-0000FD840000}"/>
    <cellStyle name="Notiz 4 5" xfId="1725" xr:uid="{00000000-0005-0000-0000-0000FE840000}"/>
    <cellStyle name="Notiz 4 5 2" xfId="13622" xr:uid="{00000000-0005-0000-0000-0000FF840000}"/>
    <cellStyle name="Notiz 4 5 2 2" xfId="14622" xr:uid="{00000000-0005-0000-0000-000000850000}"/>
    <cellStyle name="Notiz 4 5 2 2 2" xfId="16985" xr:uid="{00000000-0005-0000-0000-000001850000}"/>
    <cellStyle name="Notiz 4 5 2 2 2 2" xfId="24144" xr:uid="{00000000-0005-0000-0000-000002850000}"/>
    <cellStyle name="Notiz 4 5 2 2 2 2 2" xfId="38459" xr:uid="{00000000-0005-0000-0000-000003850000}"/>
    <cellStyle name="Notiz 4 5 2 2 2 3" xfId="31300" xr:uid="{00000000-0005-0000-0000-000004850000}"/>
    <cellStyle name="Notiz 4 5 2 2 3" xfId="19339" xr:uid="{00000000-0005-0000-0000-000005850000}"/>
    <cellStyle name="Notiz 4 5 2 2 3 2" xfId="26476" xr:uid="{00000000-0005-0000-0000-000006850000}"/>
    <cellStyle name="Notiz 4 5 2 2 3 2 2" xfId="40791" xr:uid="{00000000-0005-0000-0000-000007850000}"/>
    <cellStyle name="Notiz 4 5 2 2 3 3" xfId="33654" xr:uid="{00000000-0005-0000-0000-000008850000}"/>
    <cellStyle name="Notiz 4 5 2 2 4" xfId="20637" xr:uid="{00000000-0005-0000-0000-000009850000}"/>
    <cellStyle name="Notiz 4 5 2 2 4 2" xfId="27774" xr:uid="{00000000-0005-0000-0000-00000A850000}"/>
    <cellStyle name="Notiz 4 5 2 2 4 2 2" xfId="42089" xr:uid="{00000000-0005-0000-0000-00000B850000}"/>
    <cellStyle name="Notiz 4 5 2 2 4 3" xfId="34952" xr:uid="{00000000-0005-0000-0000-00000C850000}"/>
    <cellStyle name="Notiz 4 5 2 2 5" xfId="21852" xr:uid="{00000000-0005-0000-0000-00000D850000}"/>
    <cellStyle name="Notiz 4 5 2 2 5 2" xfId="36167" xr:uid="{00000000-0005-0000-0000-00000E850000}"/>
    <cellStyle name="Notiz 4 5 2 2 6" xfId="28989" xr:uid="{00000000-0005-0000-0000-00000F850000}"/>
    <cellStyle name="Notiz 4 5 2 3" xfId="15991" xr:uid="{00000000-0005-0000-0000-000010850000}"/>
    <cellStyle name="Notiz 4 5 2 3 2" xfId="23150" xr:uid="{00000000-0005-0000-0000-000011850000}"/>
    <cellStyle name="Notiz 4 5 2 3 2 2" xfId="37465" xr:uid="{00000000-0005-0000-0000-000012850000}"/>
    <cellStyle name="Notiz 4 5 2 3 3" xfId="30306" xr:uid="{00000000-0005-0000-0000-000013850000}"/>
    <cellStyle name="Notiz 4 5 2 4" xfId="18345" xr:uid="{00000000-0005-0000-0000-000014850000}"/>
    <cellStyle name="Notiz 4 5 2 4 2" xfId="25482" xr:uid="{00000000-0005-0000-0000-000015850000}"/>
    <cellStyle name="Notiz 4 5 2 4 2 2" xfId="39797" xr:uid="{00000000-0005-0000-0000-000016850000}"/>
    <cellStyle name="Notiz 4 5 2 4 3" xfId="32660" xr:uid="{00000000-0005-0000-0000-000017850000}"/>
    <cellStyle name="Notiz 4 6" xfId="1726" xr:uid="{00000000-0005-0000-0000-000018850000}"/>
    <cellStyle name="Notiz 4 6 2" xfId="13623" xr:uid="{00000000-0005-0000-0000-000019850000}"/>
    <cellStyle name="Notiz 4 6 2 2" xfId="14347" xr:uid="{00000000-0005-0000-0000-00001A850000}"/>
    <cellStyle name="Notiz 4 6 2 2 2" xfId="16716" xr:uid="{00000000-0005-0000-0000-00001B850000}"/>
    <cellStyle name="Notiz 4 6 2 2 2 2" xfId="23875" xr:uid="{00000000-0005-0000-0000-00001C850000}"/>
    <cellStyle name="Notiz 4 6 2 2 2 2 2" xfId="38190" xr:uid="{00000000-0005-0000-0000-00001D850000}"/>
    <cellStyle name="Notiz 4 6 2 2 2 3" xfId="31031" xr:uid="{00000000-0005-0000-0000-00001E850000}"/>
    <cellStyle name="Notiz 4 6 2 2 3" xfId="19070" xr:uid="{00000000-0005-0000-0000-00001F850000}"/>
    <cellStyle name="Notiz 4 6 2 2 3 2" xfId="26207" xr:uid="{00000000-0005-0000-0000-000020850000}"/>
    <cellStyle name="Notiz 4 6 2 2 3 2 2" xfId="40522" xr:uid="{00000000-0005-0000-0000-000021850000}"/>
    <cellStyle name="Notiz 4 6 2 2 3 3" xfId="33385" xr:uid="{00000000-0005-0000-0000-000022850000}"/>
    <cellStyle name="Notiz 4 6 2 2 4" xfId="20403" xr:uid="{00000000-0005-0000-0000-000023850000}"/>
    <cellStyle name="Notiz 4 6 2 2 4 2" xfId="27540" xr:uid="{00000000-0005-0000-0000-000024850000}"/>
    <cellStyle name="Notiz 4 6 2 2 4 2 2" xfId="41855" xr:uid="{00000000-0005-0000-0000-000025850000}"/>
    <cellStyle name="Notiz 4 6 2 2 4 3" xfId="34718" xr:uid="{00000000-0005-0000-0000-000026850000}"/>
    <cellStyle name="Notiz 4 6 2 2 5" xfId="21618" xr:uid="{00000000-0005-0000-0000-000027850000}"/>
    <cellStyle name="Notiz 4 6 2 2 5 2" xfId="35933" xr:uid="{00000000-0005-0000-0000-000028850000}"/>
    <cellStyle name="Notiz 4 6 2 2 6" xfId="28755" xr:uid="{00000000-0005-0000-0000-000029850000}"/>
    <cellStyle name="Notiz 4 6 2 3" xfId="15992" xr:uid="{00000000-0005-0000-0000-00002A850000}"/>
    <cellStyle name="Notiz 4 6 2 3 2" xfId="23151" xr:uid="{00000000-0005-0000-0000-00002B850000}"/>
    <cellStyle name="Notiz 4 6 2 3 2 2" xfId="37466" xr:uid="{00000000-0005-0000-0000-00002C850000}"/>
    <cellStyle name="Notiz 4 6 2 3 3" xfId="30307" xr:uid="{00000000-0005-0000-0000-00002D850000}"/>
    <cellStyle name="Notiz 4 6 2 4" xfId="18346" xr:uid="{00000000-0005-0000-0000-00002E850000}"/>
    <cellStyle name="Notiz 4 6 2 4 2" xfId="25483" xr:uid="{00000000-0005-0000-0000-00002F850000}"/>
    <cellStyle name="Notiz 4 6 2 4 2 2" xfId="39798" xr:uid="{00000000-0005-0000-0000-000030850000}"/>
    <cellStyle name="Notiz 4 6 2 4 3" xfId="32661" xr:uid="{00000000-0005-0000-0000-000031850000}"/>
    <cellStyle name="Notiz 4 7" xfId="3747" xr:uid="{00000000-0005-0000-0000-000032850000}"/>
    <cellStyle name="Notiz 4 8" xfId="8088" xr:uid="{00000000-0005-0000-0000-000033850000}"/>
    <cellStyle name="Notiz 4 8 2" xfId="11932" xr:uid="{00000000-0005-0000-0000-000034850000}"/>
    <cellStyle name="Notiz 4 8 3" xfId="11424" xr:uid="{00000000-0005-0000-0000-000035850000}"/>
    <cellStyle name="Notiz 4 9" xfId="8871" xr:uid="{00000000-0005-0000-0000-000036850000}"/>
    <cellStyle name="Notiz 5" xfId="1727" xr:uid="{00000000-0005-0000-0000-000037850000}"/>
    <cellStyle name="Notiz 5 2" xfId="3748" xr:uid="{00000000-0005-0000-0000-000038850000}"/>
    <cellStyle name="Notiz 5 2 2" xfId="11084" xr:uid="{00000000-0005-0000-0000-000039850000}"/>
    <cellStyle name="Notiz 5 3" xfId="8091" xr:uid="{00000000-0005-0000-0000-00003A850000}"/>
    <cellStyle name="Notiz 5 3 2" xfId="11933" xr:uid="{00000000-0005-0000-0000-00003B850000}"/>
    <cellStyle name="Notiz 5 3 3" xfId="11425" xr:uid="{00000000-0005-0000-0000-00003C850000}"/>
    <cellStyle name="Notiz 5 4" xfId="8090" xr:uid="{00000000-0005-0000-0000-00003D850000}"/>
    <cellStyle name="Notiz 5 5" xfId="8872" xr:uid="{00000000-0005-0000-0000-00003E850000}"/>
    <cellStyle name="Notiz 6" xfId="1728" xr:uid="{00000000-0005-0000-0000-00003F850000}"/>
    <cellStyle name="Notiz 6 2" xfId="8093" xr:uid="{00000000-0005-0000-0000-000040850000}"/>
    <cellStyle name="Notiz 6 2 2" xfId="8094" xr:uid="{00000000-0005-0000-0000-000041850000}"/>
    <cellStyle name="Notiz 6 2 3" xfId="8095" xr:uid="{00000000-0005-0000-0000-000042850000}"/>
    <cellStyle name="Notiz 6 2 4" xfId="9137" xr:uid="{00000000-0005-0000-0000-000043850000}"/>
    <cellStyle name="Notiz 6 2 4 2" xfId="12051" xr:uid="{00000000-0005-0000-0000-000044850000}"/>
    <cellStyle name="Notiz 6 2 4 3" xfId="11934" xr:uid="{00000000-0005-0000-0000-000045850000}"/>
    <cellStyle name="Notiz 6 3" xfId="8096" xr:uid="{00000000-0005-0000-0000-000046850000}"/>
    <cellStyle name="Notiz 6 4" xfId="8097" xr:uid="{00000000-0005-0000-0000-000047850000}"/>
    <cellStyle name="Notiz 6 5" xfId="8092" xr:uid="{00000000-0005-0000-0000-000048850000}"/>
    <cellStyle name="Notiz 6 6" xfId="8873" xr:uid="{00000000-0005-0000-0000-000049850000}"/>
    <cellStyle name="Notiz 6 7" xfId="13624" xr:uid="{00000000-0005-0000-0000-00004A850000}"/>
    <cellStyle name="Notiz 6 7 2" xfId="14101" xr:uid="{00000000-0005-0000-0000-00004B850000}"/>
    <cellStyle name="Notiz 6 7 2 2" xfId="16470" xr:uid="{00000000-0005-0000-0000-00004C850000}"/>
    <cellStyle name="Notiz 6 7 2 2 2" xfId="23629" xr:uid="{00000000-0005-0000-0000-00004D850000}"/>
    <cellStyle name="Notiz 6 7 2 2 2 2" xfId="37944" xr:uid="{00000000-0005-0000-0000-00004E850000}"/>
    <cellStyle name="Notiz 6 7 2 2 3" xfId="30785" xr:uid="{00000000-0005-0000-0000-00004F850000}"/>
    <cellStyle name="Notiz 6 7 2 3" xfId="18824" xr:uid="{00000000-0005-0000-0000-000050850000}"/>
    <cellStyle name="Notiz 6 7 2 3 2" xfId="25961" xr:uid="{00000000-0005-0000-0000-000051850000}"/>
    <cellStyle name="Notiz 6 7 2 3 2 2" xfId="40276" xr:uid="{00000000-0005-0000-0000-000052850000}"/>
    <cellStyle name="Notiz 6 7 2 3 3" xfId="33139" xr:uid="{00000000-0005-0000-0000-000053850000}"/>
    <cellStyle name="Notiz 6 7 2 4" xfId="20161" xr:uid="{00000000-0005-0000-0000-000054850000}"/>
    <cellStyle name="Notiz 6 7 2 4 2" xfId="27298" xr:uid="{00000000-0005-0000-0000-000055850000}"/>
    <cellStyle name="Notiz 6 7 2 4 2 2" xfId="41613" xr:uid="{00000000-0005-0000-0000-000056850000}"/>
    <cellStyle name="Notiz 6 7 2 4 3" xfId="34476" xr:uid="{00000000-0005-0000-0000-000057850000}"/>
    <cellStyle name="Notiz 6 7 2 5" xfId="21376" xr:uid="{00000000-0005-0000-0000-000058850000}"/>
    <cellStyle name="Notiz 6 7 2 5 2" xfId="35691" xr:uid="{00000000-0005-0000-0000-000059850000}"/>
    <cellStyle name="Notiz 6 7 2 6" xfId="28513" xr:uid="{00000000-0005-0000-0000-00005A850000}"/>
    <cellStyle name="Notiz 6 7 3" xfId="15993" xr:uid="{00000000-0005-0000-0000-00005B850000}"/>
    <cellStyle name="Notiz 6 7 3 2" xfId="23152" xr:uid="{00000000-0005-0000-0000-00005C850000}"/>
    <cellStyle name="Notiz 6 7 3 2 2" xfId="37467" xr:uid="{00000000-0005-0000-0000-00005D850000}"/>
    <cellStyle name="Notiz 6 7 3 3" xfId="30308" xr:uid="{00000000-0005-0000-0000-00005E850000}"/>
    <cellStyle name="Notiz 6 7 4" xfId="18347" xr:uid="{00000000-0005-0000-0000-00005F850000}"/>
    <cellStyle name="Notiz 6 7 4 2" xfId="25484" xr:uid="{00000000-0005-0000-0000-000060850000}"/>
    <cellStyle name="Notiz 6 7 4 2 2" xfId="39799" xr:uid="{00000000-0005-0000-0000-000061850000}"/>
    <cellStyle name="Notiz 6 7 4 3" xfId="32662" xr:uid="{00000000-0005-0000-0000-000062850000}"/>
    <cellStyle name="Notiz 7" xfId="8098" xr:uid="{00000000-0005-0000-0000-000063850000}"/>
    <cellStyle name="Notiz 7 2" xfId="8099" xr:uid="{00000000-0005-0000-0000-000064850000}"/>
    <cellStyle name="Notiz 7 2 2" xfId="8100" xr:uid="{00000000-0005-0000-0000-000065850000}"/>
    <cellStyle name="Notiz 7 2 3" xfId="8101" xr:uid="{00000000-0005-0000-0000-000066850000}"/>
    <cellStyle name="Notiz 7 2 4" xfId="8975" xr:uid="{00000000-0005-0000-0000-000067850000}"/>
    <cellStyle name="Notiz 7 3" xfId="8102" xr:uid="{00000000-0005-0000-0000-000068850000}"/>
    <cellStyle name="Notiz 7 3 2" xfId="8103" xr:uid="{00000000-0005-0000-0000-000069850000}"/>
    <cellStyle name="Notiz 7 3 2 2" xfId="11085" xr:uid="{00000000-0005-0000-0000-00006A850000}"/>
    <cellStyle name="Notiz 7 3 3" xfId="8104" xr:uid="{00000000-0005-0000-0000-00006B850000}"/>
    <cellStyle name="Notiz 7 3 4" xfId="8942" xr:uid="{00000000-0005-0000-0000-00006C850000}"/>
    <cellStyle name="Notiz 7 4" xfId="8105" xr:uid="{00000000-0005-0000-0000-00006D850000}"/>
    <cellStyle name="Notiz 7 4 2" xfId="8106" xr:uid="{00000000-0005-0000-0000-00006E850000}"/>
    <cellStyle name="Notiz 7 4 3" xfId="8107" xr:uid="{00000000-0005-0000-0000-00006F850000}"/>
    <cellStyle name="Notiz 7 4 4" xfId="9138" xr:uid="{00000000-0005-0000-0000-000070850000}"/>
    <cellStyle name="Notiz 7 5" xfId="8108" xr:uid="{00000000-0005-0000-0000-000071850000}"/>
    <cellStyle name="Notiz 7 6" xfId="8109" xr:uid="{00000000-0005-0000-0000-000072850000}"/>
    <cellStyle name="Notiz 7 7" xfId="8919" xr:uid="{00000000-0005-0000-0000-000073850000}"/>
    <cellStyle name="Notiz 7 7 2" xfId="12004" xr:uid="{00000000-0005-0000-0000-000074850000}"/>
    <cellStyle name="Notiz 7 7 3" xfId="11935" xr:uid="{00000000-0005-0000-0000-000075850000}"/>
    <cellStyle name="Notiz 8" xfId="8110" xr:uid="{00000000-0005-0000-0000-000076850000}"/>
    <cellStyle name="Notiz 8 2" xfId="8111" xr:uid="{00000000-0005-0000-0000-000077850000}"/>
    <cellStyle name="Notiz 8 2 2" xfId="8112" xr:uid="{00000000-0005-0000-0000-000078850000}"/>
    <cellStyle name="Notiz 8 2 3" xfId="8113" xr:uid="{00000000-0005-0000-0000-000079850000}"/>
    <cellStyle name="Notiz 8 2 4" xfId="9165" xr:uid="{00000000-0005-0000-0000-00007A850000}"/>
    <cellStyle name="Notiz 8 3" xfId="8114" xr:uid="{00000000-0005-0000-0000-00007B850000}"/>
    <cellStyle name="Notiz 8 4" xfId="8115" xr:uid="{00000000-0005-0000-0000-00007C850000}"/>
    <cellStyle name="Notiz 8 5" xfId="8920" xr:uid="{00000000-0005-0000-0000-00007D850000}"/>
    <cellStyle name="Notiz 8 5 2" xfId="12005" xr:uid="{00000000-0005-0000-0000-00007E850000}"/>
    <cellStyle name="Notiz 8 5 3" xfId="11936" xr:uid="{00000000-0005-0000-0000-00007F850000}"/>
    <cellStyle name="Notiz 9" xfId="8116" xr:uid="{00000000-0005-0000-0000-000080850000}"/>
    <cellStyle name="Notiz 9 2" xfId="8117" xr:uid="{00000000-0005-0000-0000-000081850000}"/>
    <cellStyle name="Notiz 9 3" xfId="8118" xr:uid="{00000000-0005-0000-0000-000082850000}"/>
    <cellStyle name="Notiz 9 4" xfId="8921" xr:uid="{00000000-0005-0000-0000-000083850000}"/>
    <cellStyle name="Notiz 9 4 2" xfId="12006" xr:uid="{00000000-0005-0000-0000-000084850000}"/>
    <cellStyle name="Notiz 9 4 3" xfId="11937" xr:uid="{00000000-0005-0000-0000-000085850000}"/>
    <cellStyle name="Output 2" xfId="8120" xr:uid="{00000000-0005-0000-0000-000086850000}"/>
    <cellStyle name="Output 2 2" xfId="11086" xr:uid="{00000000-0005-0000-0000-000087850000}"/>
    <cellStyle name="Output 3" xfId="8121" xr:uid="{00000000-0005-0000-0000-000088850000}"/>
    <cellStyle name="Output 3 2" xfId="14081" xr:uid="{00000000-0005-0000-0000-000089850000}"/>
    <cellStyle name="Output 3 2 2" xfId="14951" xr:uid="{00000000-0005-0000-0000-00008A850000}"/>
    <cellStyle name="Output 3 2 2 2" xfId="17308" xr:uid="{00000000-0005-0000-0000-00008B850000}"/>
    <cellStyle name="Output 3 2 2 2 2" xfId="24445" xr:uid="{00000000-0005-0000-0000-00008C850000}"/>
    <cellStyle name="Output 3 2 2 2 2 2" xfId="38760" xr:uid="{00000000-0005-0000-0000-00008D850000}"/>
    <cellStyle name="Output 3 2 2 2 3" xfId="31623" xr:uid="{00000000-0005-0000-0000-00008E850000}"/>
    <cellStyle name="Output 3 2 2 3" xfId="19662" xr:uid="{00000000-0005-0000-0000-00008F850000}"/>
    <cellStyle name="Output 3 2 2 3 2" xfId="26799" xr:uid="{00000000-0005-0000-0000-000090850000}"/>
    <cellStyle name="Output 3 2 2 3 2 2" xfId="41114" xr:uid="{00000000-0005-0000-0000-000091850000}"/>
    <cellStyle name="Output 3 2 2 3 3" xfId="33977" xr:uid="{00000000-0005-0000-0000-000092850000}"/>
    <cellStyle name="Output 3 2 2 4" xfId="20938" xr:uid="{00000000-0005-0000-0000-000093850000}"/>
    <cellStyle name="Output 3 2 2 4 2" xfId="28075" xr:uid="{00000000-0005-0000-0000-000094850000}"/>
    <cellStyle name="Output 3 2 2 4 2 2" xfId="42390" xr:uid="{00000000-0005-0000-0000-000095850000}"/>
    <cellStyle name="Output 3 2 2 4 3" xfId="35253" xr:uid="{00000000-0005-0000-0000-000096850000}"/>
    <cellStyle name="Output 3 2 2 5" xfId="22114" xr:uid="{00000000-0005-0000-0000-000097850000}"/>
    <cellStyle name="Output 3 2 2 5 2" xfId="36429" xr:uid="{00000000-0005-0000-0000-000098850000}"/>
    <cellStyle name="Output 3 2 2 6" xfId="29270" xr:uid="{00000000-0005-0000-0000-000099850000}"/>
    <cellStyle name="Output 3 2 3" xfId="16450" xr:uid="{00000000-0005-0000-0000-00009A850000}"/>
    <cellStyle name="Output 3 2 3 2" xfId="23609" xr:uid="{00000000-0005-0000-0000-00009B850000}"/>
    <cellStyle name="Output 3 2 3 2 2" xfId="37924" xr:uid="{00000000-0005-0000-0000-00009C850000}"/>
    <cellStyle name="Output 3 2 3 3" xfId="30765" xr:uid="{00000000-0005-0000-0000-00009D850000}"/>
    <cellStyle name="Output 3 2 4" xfId="18804" xr:uid="{00000000-0005-0000-0000-00009E850000}"/>
    <cellStyle name="Output 3 2 4 2" xfId="25941" xr:uid="{00000000-0005-0000-0000-00009F850000}"/>
    <cellStyle name="Output 3 2 4 2 2" xfId="40256" xr:uid="{00000000-0005-0000-0000-0000A0850000}"/>
    <cellStyle name="Output 3 2 4 3" xfId="33119" xr:uid="{00000000-0005-0000-0000-0000A1850000}"/>
    <cellStyle name="Output 4" xfId="14080" xr:uid="{00000000-0005-0000-0000-0000A2850000}"/>
    <cellStyle name="Output 4 2" xfId="14950" xr:uid="{00000000-0005-0000-0000-0000A3850000}"/>
    <cellStyle name="Output 4 2 2" xfId="17307" xr:uid="{00000000-0005-0000-0000-0000A4850000}"/>
    <cellStyle name="Output 4 2 2 2" xfId="24444" xr:uid="{00000000-0005-0000-0000-0000A5850000}"/>
    <cellStyle name="Output 4 2 2 2 2" xfId="38759" xr:uid="{00000000-0005-0000-0000-0000A6850000}"/>
    <cellStyle name="Output 4 2 2 3" xfId="31622" xr:uid="{00000000-0005-0000-0000-0000A7850000}"/>
    <cellStyle name="Output 4 2 3" xfId="19661" xr:uid="{00000000-0005-0000-0000-0000A8850000}"/>
    <cellStyle name="Output 4 2 3 2" xfId="26798" xr:uid="{00000000-0005-0000-0000-0000A9850000}"/>
    <cellStyle name="Output 4 2 3 2 2" xfId="41113" xr:uid="{00000000-0005-0000-0000-0000AA850000}"/>
    <cellStyle name="Output 4 2 3 3" xfId="33976" xr:uid="{00000000-0005-0000-0000-0000AB850000}"/>
    <cellStyle name="Output 4 2 4" xfId="20937" xr:uid="{00000000-0005-0000-0000-0000AC850000}"/>
    <cellStyle name="Output 4 2 4 2" xfId="28074" xr:uid="{00000000-0005-0000-0000-0000AD850000}"/>
    <cellStyle name="Output 4 2 4 2 2" xfId="42389" xr:uid="{00000000-0005-0000-0000-0000AE850000}"/>
    <cellStyle name="Output 4 2 4 3" xfId="35252" xr:uid="{00000000-0005-0000-0000-0000AF850000}"/>
    <cellStyle name="Output 4 2 5" xfId="22113" xr:uid="{00000000-0005-0000-0000-0000B0850000}"/>
    <cellStyle name="Output 4 2 5 2" xfId="36428" xr:uid="{00000000-0005-0000-0000-0000B1850000}"/>
    <cellStyle name="Output 4 2 6" xfId="29269" xr:uid="{00000000-0005-0000-0000-0000B2850000}"/>
    <cellStyle name="Output 4 3" xfId="16449" xr:uid="{00000000-0005-0000-0000-0000B3850000}"/>
    <cellStyle name="Output 4 3 2" xfId="23608" xr:uid="{00000000-0005-0000-0000-0000B4850000}"/>
    <cellStyle name="Output 4 3 2 2" xfId="37923" xr:uid="{00000000-0005-0000-0000-0000B5850000}"/>
    <cellStyle name="Output 4 3 3" xfId="30764" xr:uid="{00000000-0005-0000-0000-0000B6850000}"/>
    <cellStyle name="Output 4 4" xfId="18803" xr:uid="{00000000-0005-0000-0000-0000B7850000}"/>
    <cellStyle name="Output 4 4 2" xfId="25940" xr:uid="{00000000-0005-0000-0000-0000B8850000}"/>
    <cellStyle name="Output 4 4 2 2" xfId="40255" xr:uid="{00000000-0005-0000-0000-0000B9850000}"/>
    <cellStyle name="Output 4 4 3" xfId="33118" xr:uid="{00000000-0005-0000-0000-0000BA850000}"/>
    <cellStyle name="Output 5" xfId="42937" xr:uid="{00000000-0005-0000-0000-0000BB850000}"/>
    <cellStyle name="Percent 10" xfId="1729" xr:uid="{00000000-0005-0000-0000-0000BC850000}"/>
    <cellStyle name="Percent 10 2" xfId="1730" xr:uid="{00000000-0005-0000-0000-0000BD850000}"/>
    <cellStyle name="Percent 10 2 2" xfId="3749" xr:uid="{00000000-0005-0000-0000-0000BE850000}"/>
    <cellStyle name="Percent 10 2 3" xfId="3750" xr:uid="{00000000-0005-0000-0000-0000BF850000}"/>
    <cellStyle name="Percent 10 3" xfId="3751" xr:uid="{00000000-0005-0000-0000-0000C0850000}"/>
    <cellStyle name="Percent 10 4" xfId="3752" xr:uid="{00000000-0005-0000-0000-0000C1850000}"/>
    <cellStyle name="Percent 10 5" xfId="5734" xr:uid="{00000000-0005-0000-0000-0000C2850000}"/>
    <cellStyle name="Percent 2" xfId="1731" xr:uid="{00000000-0005-0000-0000-0000C3850000}"/>
    <cellStyle name="Percent 2 2" xfId="1732" xr:uid="{00000000-0005-0000-0000-0000C4850000}"/>
    <cellStyle name="Percent 2 2 2" xfId="10770" xr:uid="{00000000-0005-0000-0000-0000C5850000}"/>
    <cellStyle name="Percent 2 3" xfId="1733" xr:uid="{00000000-0005-0000-0000-0000C6850000}"/>
    <cellStyle name="Percent 2 3 2" xfId="10771" xr:uid="{00000000-0005-0000-0000-0000C7850000}"/>
    <cellStyle name="Percent 2 4" xfId="1734" xr:uid="{00000000-0005-0000-0000-0000C8850000}"/>
    <cellStyle name="Percent 2 5" xfId="1735" xr:uid="{00000000-0005-0000-0000-0000C9850000}"/>
    <cellStyle name="Percent 2 5 2" xfId="1736" xr:uid="{00000000-0005-0000-0000-0000CA850000}"/>
    <cellStyle name="Percent 2 5 2 2" xfId="1737" xr:uid="{00000000-0005-0000-0000-0000CB850000}"/>
    <cellStyle name="Percent 2 5 2 2 2" xfId="3753" xr:uid="{00000000-0005-0000-0000-0000CC850000}"/>
    <cellStyle name="Percent 2 5 2 2 3" xfId="3754" xr:uid="{00000000-0005-0000-0000-0000CD850000}"/>
    <cellStyle name="Percent 2 5 2 3" xfId="3755" xr:uid="{00000000-0005-0000-0000-0000CE850000}"/>
    <cellStyle name="Percent 2 5 2 4" xfId="3756" xr:uid="{00000000-0005-0000-0000-0000CF850000}"/>
    <cellStyle name="Percent 2 5 2 5" xfId="5736" xr:uid="{00000000-0005-0000-0000-0000D0850000}"/>
    <cellStyle name="Percent 2 5 3" xfId="1738" xr:uid="{00000000-0005-0000-0000-0000D1850000}"/>
    <cellStyle name="Percent 2 5 3 2" xfId="3757" xr:uid="{00000000-0005-0000-0000-0000D2850000}"/>
    <cellStyle name="Percent 2 5 3 3" xfId="3758" xr:uid="{00000000-0005-0000-0000-0000D3850000}"/>
    <cellStyle name="Percent 2 5 4" xfId="3759" xr:uid="{00000000-0005-0000-0000-0000D4850000}"/>
    <cellStyle name="Percent 2 5 5" xfId="3760" xr:uid="{00000000-0005-0000-0000-0000D5850000}"/>
    <cellStyle name="Percent 2 5 6" xfId="5735" xr:uid="{00000000-0005-0000-0000-0000D6850000}"/>
    <cellStyle name="Percent 2 6" xfId="1739" xr:uid="{00000000-0005-0000-0000-0000D7850000}"/>
    <cellStyle name="Percent 2 7" xfId="10769" xr:uid="{00000000-0005-0000-0000-0000D8850000}"/>
    <cellStyle name="Percent 3" xfId="1740" xr:uid="{00000000-0005-0000-0000-0000D9850000}"/>
    <cellStyle name="Percent 3 2" xfId="1741" xr:uid="{00000000-0005-0000-0000-0000DA850000}"/>
    <cellStyle name="Percent 3 3" xfId="1742" xr:uid="{00000000-0005-0000-0000-0000DB850000}"/>
    <cellStyle name="Percent 3 3 2" xfId="8122" xr:uid="{00000000-0005-0000-0000-0000DC850000}"/>
    <cellStyle name="Percent 4" xfId="1743" xr:uid="{00000000-0005-0000-0000-0000DD850000}"/>
    <cellStyle name="Percent 4 2" xfId="8734" xr:uid="{00000000-0005-0000-0000-0000DE850000}"/>
    <cellStyle name="Percent 4 3" xfId="10772" xr:uid="{00000000-0005-0000-0000-0000DF850000}"/>
    <cellStyle name="Percent 5" xfId="1744" xr:uid="{00000000-0005-0000-0000-0000E0850000}"/>
    <cellStyle name="Percent 5 2" xfId="1745" xr:uid="{00000000-0005-0000-0000-0000E1850000}"/>
    <cellStyle name="Percent 5 2 2" xfId="1746" xr:uid="{00000000-0005-0000-0000-0000E2850000}"/>
    <cellStyle name="Percent 5 2 2 2" xfId="1747" xr:uid="{00000000-0005-0000-0000-0000E3850000}"/>
    <cellStyle name="Percent 5 2 2 2 2" xfId="3763" xr:uid="{00000000-0005-0000-0000-0000E4850000}"/>
    <cellStyle name="Percent 5 2 2 2 3" xfId="3764" xr:uid="{00000000-0005-0000-0000-0000E5850000}"/>
    <cellStyle name="Percent 5 2 2 3" xfId="3765" xr:uid="{00000000-0005-0000-0000-0000E6850000}"/>
    <cellStyle name="Percent 5 2 2 4" xfId="3766" xr:uid="{00000000-0005-0000-0000-0000E7850000}"/>
    <cellStyle name="Percent 5 2 2 5" xfId="5737" xr:uid="{00000000-0005-0000-0000-0000E8850000}"/>
    <cellStyle name="Percent 5 2 3" xfId="1748" xr:uid="{00000000-0005-0000-0000-0000E9850000}"/>
    <cellStyle name="Percent 5 2 3 2" xfId="3767" xr:uid="{00000000-0005-0000-0000-0000EA850000}"/>
    <cellStyle name="Percent 5 2 3 3" xfId="3768" xr:uid="{00000000-0005-0000-0000-0000EB850000}"/>
    <cellStyle name="Percent 5 2 3 4" xfId="5738" xr:uid="{00000000-0005-0000-0000-0000EC850000}"/>
    <cellStyle name="Percent 5 2 4" xfId="1749" xr:uid="{00000000-0005-0000-0000-0000ED850000}"/>
    <cellStyle name="Percent 5 2 4 2" xfId="3769" xr:uid="{00000000-0005-0000-0000-0000EE850000}"/>
    <cellStyle name="Percent 5 2 4 3" xfId="3770" xr:uid="{00000000-0005-0000-0000-0000EF850000}"/>
    <cellStyle name="Percent 5 2 5" xfId="1750" xr:uid="{00000000-0005-0000-0000-0000F0850000}"/>
    <cellStyle name="Percent 5 2 5 2" xfId="3771" xr:uid="{00000000-0005-0000-0000-0000F1850000}"/>
    <cellStyle name="Percent 5 2 5 3" xfId="3772" xr:uid="{00000000-0005-0000-0000-0000F2850000}"/>
    <cellStyle name="Percent 5 2 6" xfId="3773" xr:uid="{00000000-0005-0000-0000-0000F3850000}"/>
    <cellStyle name="Percent 5 2 7" xfId="3774" xr:uid="{00000000-0005-0000-0000-0000F4850000}"/>
    <cellStyle name="Percent 5 2 8" xfId="3762" xr:uid="{00000000-0005-0000-0000-0000F5850000}"/>
    <cellStyle name="Percent 5 3" xfId="1751" xr:uid="{00000000-0005-0000-0000-0000F6850000}"/>
    <cellStyle name="Percent 5 3 2" xfId="3775" xr:uid="{00000000-0005-0000-0000-0000F7850000}"/>
    <cellStyle name="Percent 5 3 3" xfId="3776" xr:uid="{00000000-0005-0000-0000-0000F8850000}"/>
    <cellStyle name="Percent 5 4" xfId="3777" xr:uid="{00000000-0005-0000-0000-0000F9850000}"/>
    <cellStyle name="Percent 5 5" xfId="3778" xr:uid="{00000000-0005-0000-0000-0000FA850000}"/>
    <cellStyle name="Percent 5 6" xfId="3761" xr:uid="{00000000-0005-0000-0000-0000FB850000}"/>
    <cellStyle name="Percent 6" xfId="1752" xr:uid="{00000000-0005-0000-0000-0000FC850000}"/>
    <cellStyle name="Percent 6 2" xfId="3779" xr:uid="{00000000-0005-0000-0000-0000FD850000}"/>
    <cellStyle name="Percent 6 3" xfId="3780" xr:uid="{00000000-0005-0000-0000-0000FE850000}"/>
    <cellStyle name="Percent 6 4" xfId="5739" xr:uid="{00000000-0005-0000-0000-0000FF850000}"/>
    <cellStyle name="Percent 7" xfId="1753" xr:uid="{00000000-0005-0000-0000-000000860000}"/>
    <cellStyle name="Percent 7 2" xfId="3781" xr:uid="{00000000-0005-0000-0000-000001860000}"/>
    <cellStyle name="Percent 7 3" xfId="3782" xr:uid="{00000000-0005-0000-0000-000002860000}"/>
    <cellStyle name="Percent 7 4" xfId="5740" xr:uid="{00000000-0005-0000-0000-000003860000}"/>
    <cellStyle name="Percent 8" xfId="1754" xr:uid="{00000000-0005-0000-0000-000004860000}"/>
    <cellStyle name="Percent 8 2" xfId="3783" xr:uid="{00000000-0005-0000-0000-000005860000}"/>
    <cellStyle name="Percent 8 3" xfId="3784" xr:uid="{00000000-0005-0000-0000-000006860000}"/>
    <cellStyle name="Percent 8 4" xfId="5741" xr:uid="{00000000-0005-0000-0000-000007860000}"/>
    <cellStyle name="Percent 9" xfId="1755" xr:uid="{00000000-0005-0000-0000-000008860000}"/>
    <cellStyle name="Prozent 10" xfId="42668" xr:uid="{00000000-0005-0000-0000-000009860000}"/>
    <cellStyle name="Prozent 10 2 2" xfId="43005" xr:uid="{00000000-0005-0000-0000-00000A860000}"/>
    <cellStyle name="Prozent 2" xfId="1756" xr:uid="{00000000-0005-0000-0000-00000B860000}"/>
    <cellStyle name="Prozent 2 2" xfId="1757" xr:uid="{00000000-0005-0000-0000-00000C860000}"/>
    <cellStyle name="Prozent 2 2 2" xfId="1758" xr:uid="{00000000-0005-0000-0000-00000D860000}"/>
    <cellStyle name="Prozent 2 2 2 2" xfId="1759" xr:uid="{00000000-0005-0000-0000-00000E860000}"/>
    <cellStyle name="Prozent 2 2 3" xfId="1760" xr:uid="{00000000-0005-0000-0000-00000F860000}"/>
    <cellStyle name="Prozent 2 2 4" xfId="1761" xr:uid="{00000000-0005-0000-0000-000010860000}"/>
    <cellStyle name="Prozent 2 3" xfId="1762" xr:uid="{00000000-0005-0000-0000-000011860000}"/>
    <cellStyle name="Prozent 2 3 2" xfId="1763" xr:uid="{00000000-0005-0000-0000-000012860000}"/>
    <cellStyle name="Prozent 2 3 2 2" xfId="1764" xr:uid="{00000000-0005-0000-0000-000013860000}"/>
    <cellStyle name="Prozent 2 3 3" xfId="1765" xr:uid="{00000000-0005-0000-0000-000014860000}"/>
    <cellStyle name="Prozent 2 3 4" xfId="1766" xr:uid="{00000000-0005-0000-0000-000015860000}"/>
    <cellStyle name="Prozent 2 3 4 2" xfId="1767" xr:uid="{00000000-0005-0000-0000-000016860000}"/>
    <cellStyle name="Prozent 2 3 4 3" xfId="1768" xr:uid="{00000000-0005-0000-0000-000017860000}"/>
    <cellStyle name="Prozent 2 4" xfId="1769" xr:uid="{00000000-0005-0000-0000-000018860000}"/>
    <cellStyle name="Prozent 2 4 2" xfId="1770" xr:uid="{00000000-0005-0000-0000-000019860000}"/>
    <cellStyle name="Prozent 2 5" xfId="1771" xr:uid="{00000000-0005-0000-0000-00001A860000}"/>
    <cellStyle name="Prozent 2 6" xfId="42992" xr:uid="{00000000-0005-0000-0000-00001B860000}"/>
    <cellStyle name="Prozent 3" xfId="1772" xr:uid="{00000000-0005-0000-0000-00001C860000}"/>
    <cellStyle name="Prozent 3 2" xfId="1773" xr:uid="{00000000-0005-0000-0000-00001D860000}"/>
    <cellStyle name="Prozent 3 2 2" xfId="1774" xr:uid="{00000000-0005-0000-0000-00001E860000}"/>
    <cellStyle name="Prozent 3 2 2 2" xfId="1775" xr:uid="{00000000-0005-0000-0000-00001F860000}"/>
    <cellStyle name="Prozent 3 2 3" xfId="1776" xr:uid="{00000000-0005-0000-0000-000020860000}"/>
    <cellStyle name="Prozent 3 2 3 2" xfId="1777" xr:uid="{00000000-0005-0000-0000-000021860000}"/>
    <cellStyle name="Prozent 3 2 4" xfId="1778" xr:uid="{00000000-0005-0000-0000-000022860000}"/>
    <cellStyle name="Prozent 3 2 5" xfId="1779" xr:uid="{00000000-0005-0000-0000-000023860000}"/>
    <cellStyle name="Prozent 3 3" xfId="1780" xr:uid="{00000000-0005-0000-0000-000024860000}"/>
    <cellStyle name="Prozent 3 3 2" xfId="1781" xr:uid="{00000000-0005-0000-0000-000025860000}"/>
    <cellStyle name="Prozent 3 4" xfId="1782" xr:uid="{00000000-0005-0000-0000-000026860000}"/>
    <cellStyle name="Prozent 3 5" xfId="1783" xr:uid="{00000000-0005-0000-0000-000027860000}"/>
    <cellStyle name="Prozent 4" xfId="1784" xr:uid="{00000000-0005-0000-0000-000028860000}"/>
    <cellStyle name="Prozent 4 2" xfId="1785" xr:uid="{00000000-0005-0000-0000-000029860000}"/>
    <cellStyle name="Prozent 4 2 2" xfId="1786" xr:uid="{00000000-0005-0000-0000-00002A860000}"/>
    <cellStyle name="Prozent 4 2 2 2" xfId="1787" xr:uid="{00000000-0005-0000-0000-00002B860000}"/>
    <cellStyle name="Prozent 4 2 3" xfId="1788" xr:uid="{00000000-0005-0000-0000-00002C860000}"/>
    <cellStyle name="Prozent 4 2 4" xfId="1789" xr:uid="{00000000-0005-0000-0000-00002D860000}"/>
    <cellStyle name="Prozent 4 3" xfId="1790" xr:uid="{00000000-0005-0000-0000-00002E860000}"/>
    <cellStyle name="Prozent 4 3 2" xfId="1791" xr:uid="{00000000-0005-0000-0000-00002F860000}"/>
    <cellStyle name="Prozent 4 4" xfId="1792" xr:uid="{00000000-0005-0000-0000-000030860000}"/>
    <cellStyle name="Prozent 4 4 2" xfId="1793" xr:uid="{00000000-0005-0000-0000-000031860000}"/>
    <cellStyle name="Prozent 4 5" xfId="1794" xr:uid="{00000000-0005-0000-0000-000032860000}"/>
    <cellStyle name="Prozent 5" xfId="1795" xr:uid="{00000000-0005-0000-0000-000033860000}"/>
    <cellStyle name="Prozent 5 2" xfId="1796" xr:uid="{00000000-0005-0000-0000-000034860000}"/>
    <cellStyle name="Prozent 5 2 2" xfId="1797" xr:uid="{00000000-0005-0000-0000-000035860000}"/>
    <cellStyle name="Prozent 5 3" xfId="1798" xr:uid="{00000000-0005-0000-0000-000036860000}"/>
    <cellStyle name="Prozent 5 4" xfId="1799" xr:uid="{00000000-0005-0000-0000-000037860000}"/>
    <cellStyle name="Prozent 5 4 2" xfId="1800" xr:uid="{00000000-0005-0000-0000-000038860000}"/>
    <cellStyle name="Prozent 5 4 3" xfId="1801" xr:uid="{00000000-0005-0000-0000-000039860000}"/>
    <cellStyle name="Prozent 6" xfId="1802" xr:uid="{00000000-0005-0000-0000-00003A860000}"/>
    <cellStyle name="Prozent 6 2" xfId="1803" xr:uid="{00000000-0005-0000-0000-00003B860000}"/>
    <cellStyle name="Prozent 6 3" xfId="1804" xr:uid="{00000000-0005-0000-0000-00003C860000}"/>
    <cellStyle name="Prozent 6 3 2" xfId="3785" xr:uid="{00000000-0005-0000-0000-00003D860000}"/>
    <cellStyle name="Prozent 6 3 3" xfId="3786" xr:uid="{00000000-0005-0000-0000-00003E860000}"/>
    <cellStyle name="Prozent 6 4" xfId="3787" xr:uid="{00000000-0005-0000-0000-00003F860000}"/>
    <cellStyle name="Prozent 6 5" xfId="3788" xr:uid="{00000000-0005-0000-0000-000040860000}"/>
    <cellStyle name="Prozent 6 6" xfId="5742" xr:uid="{00000000-0005-0000-0000-000041860000}"/>
    <cellStyle name="Prozent 7" xfId="1805" xr:uid="{00000000-0005-0000-0000-000042860000}"/>
    <cellStyle name="Prozent 7 2" xfId="1806" xr:uid="{00000000-0005-0000-0000-000043860000}"/>
    <cellStyle name="Prozent 7 2 2" xfId="1807" xr:uid="{00000000-0005-0000-0000-000044860000}"/>
    <cellStyle name="Prozent 7 2 2 2" xfId="3789" xr:uid="{00000000-0005-0000-0000-000045860000}"/>
    <cellStyle name="Prozent 7 2 2 3" xfId="3790" xr:uid="{00000000-0005-0000-0000-000046860000}"/>
    <cellStyle name="Prozent 7 2 3" xfId="3791" xr:uid="{00000000-0005-0000-0000-000047860000}"/>
    <cellStyle name="Prozent 7 2 4" xfId="3792" xr:uid="{00000000-0005-0000-0000-000048860000}"/>
    <cellStyle name="Prozent 7 2 5" xfId="5743" xr:uid="{00000000-0005-0000-0000-000049860000}"/>
    <cellStyle name="Prozent 8" xfId="1808" xr:uid="{00000000-0005-0000-0000-00004A860000}"/>
    <cellStyle name="Prozent 8 2" xfId="1809" xr:uid="{00000000-0005-0000-0000-00004B860000}"/>
    <cellStyle name="Prozent 8 2 2" xfId="3793" xr:uid="{00000000-0005-0000-0000-00004C860000}"/>
    <cellStyle name="Prozent 8 2 3" xfId="3794" xr:uid="{00000000-0005-0000-0000-00004D860000}"/>
    <cellStyle name="Prozent 8 3" xfId="3795" xr:uid="{00000000-0005-0000-0000-00004E860000}"/>
    <cellStyle name="Prozent 8 4" xfId="3796" xr:uid="{00000000-0005-0000-0000-00004F860000}"/>
    <cellStyle name="Prozent 8 5" xfId="5744" xr:uid="{00000000-0005-0000-0000-000050860000}"/>
    <cellStyle name="Prozent 9" xfId="1810" xr:uid="{00000000-0005-0000-0000-000051860000}"/>
    <cellStyle name="Prozent 9 2" xfId="3797" xr:uid="{00000000-0005-0000-0000-000052860000}"/>
    <cellStyle name="Prozent 9 3" xfId="3798" xr:uid="{00000000-0005-0000-0000-000053860000}"/>
    <cellStyle name="Prozent 9 4" xfId="5745" xr:uid="{00000000-0005-0000-0000-000054860000}"/>
    <cellStyle name="row" xfId="1811" xr:uid="{00000000-0005-0000-0000-000055860000}"/>
    <cellStyle name="row 2" xfId="8123" xr:uid="{00000000-0005-0000-0000-000056860000}"/>
    <cellStyle name="row 2 2" xfId="12621" xr:uid="{00000000-0005-0000-0000-000057860000}"/>
    <cellStyle name="row 2 2 2" xfId="14744" xr:uid="{00000000-0005-0000-0000-000058860000}"/>
    <cellStyle name="row 2 2 2 2" xfId="17107" xr:uid="{00000000-0005-0000-0000-000059860000}"/>
    <cellStyle name="row 2 2 2 2 2" xfId="24245" xr:uid="{00000000-0005-0000-0000-00005A860000}"/>
    <cellStyle name="row 2 2 2 2 2 2" xfId="38560" xr:uid="{00000000-0005-0000-0000-00005B860000}"/>
    <cellStyle name="row 2 2 2 2 3" xfId="31422" xr:uid="{00000000-0005-0000-0000-00005C860000}"/>
    <cellStyle name="row 2 2 2 3" xfId="19461" xr:uid="{00000000-0005-0000-0000-00005D860000}"/>
    <cellStyle name="row 2 2 2 3 2" xfId="26598" xr:uid="{00000000-0005-0000-0000-00005E860000}"/>
    <cellStyle name="row 2 2 2 3 2 2" xfId="40913" xr:uid="{00000000-0005-0000-0000-00005F860000}"/>
    <cellStyle name="row 2 2 2 3 3" xfId="33776" xr:uid="{00000000-0005-0000-0000-000060860000}"/>
    <cellStyle name="row 2 2 2 4" xfId="20738" xr:uid="{00000000-0005-0000-0000-000061860000}"/>
    <cellStyle name="row 2 2 2 4 2" xfId="27875" xr:uid="{00000000-0005-0000-0000-000062860000}"/>
    <cellStyle name="row 2 2 2 4 2 2" xfId="42190" xr:uid="{00000000-0005-0000-0000-000063860000}"/>
    <cellStyle name="row 2 2 2 4 3" xfId="35053" xr:uid="{00000000-0005-0000-0000-000064860000}"/>
    <cellStyle name="row 2 2 3" xfId="14011" xr:uid="{00000000-0005-0000-0000-000065860000}"/>
    <cellStyle name="row 2 2 3 2" xfId="16380" xr:uid="{00000000-0005-0000-0000-000066860000}"/>
    <cellStyle name="row 2 2 3 2 2" xfId="23539" xr:uid="{00000000-0005-0000-0000-000067860000}"/>
    <cellStyle name="row 2 2 3 2 2 2" xfId="37854" xr:uid="{00000000-0005-0000-0000-000068860000}"/>
    <cellStyle name="row 2 2 3 2 3" xfId="30695" xr:uid="{00000000-0005-0000-0000-000069860000}"/>
    <cellStyle name="row 2 2 3 3" xfId="18734" xr:uid="{00000000-0005-0000-0000-00006A860000}"/>
    <cellStyle name="row 2 2 3 3 2" xfId="25871" xr:uid="{00000000-0005-0000-0000-00006B860000}"/>
    <cellStyle name="row 2 2 3 3 2 2" xfId="40186" xr:uid="{00000000-0005-0000-0000-00006C860000}"/>
    <cellStyle name="row 2 2 3 3 3" xfId="33049" xr:uid="{00000000-0005-0000-0000-00006D860000}"/>
    <cellStyle name="row 2 2 3 4" xfId="20102" xr:uid="{00000000-0005-0000-0000-00006E860000}"/>
    <cellStyle name="row 2 2 3 4 2" xfId="27239" xr:uid="{00000000-0005-0000-0000-00006F860000}"/>
    <cellStyle name="row 2 2 3 4 2 2" xfId="41554" xr:uid="{00000000-0005-0000-0000-000070860000}"/>
    <cellStyle name="row 2 2 3 4 3" xfId="34417" xr:uid="{00000000-0005-0000-0000-000071860000}"/>
    <cellStyle name="row 2 2 3 5" xfId="21317" xr:uid="{00000000-0005-0000-0000-000072860000}"/>
    <cellStyle name="row 2 2 3 5 2" xfId="35632" xr:uid="{00000000-0005-0000-0000-000073860000}"/>
    <cellStyle name="row 2 2 3 6" xfId="28454" xr:uid="{00000000-0005-0000-0000-000074860000}"/>
    <cellStyle name="row 2 2 4" xfId="19759" xr:uid="{00000000-0005-0000-0000-000075860000}"/>
    <cellStyle name="row 2 2 4 2" xfId="26896" xr:uid="{00000000-0005-0000-0000-000076860000}"/>
    <cellStyle name="row 2 2 4 2 2" xfId="41211" xr:uid="{00000000-0005-0000-0000-000077860000}"/>
    <cellStyle name="row 2 2 4 3" xfId="34074" xr:uid="{00000000-0005-0000-0000-000078860000}"/>
    <cellStyle name="row 3" xfId="12606" xr:uid="{00000000-0005-0000-0000-000079860000}"/>
    <cellStyle name="row 3 2" xfId="14729" xr:uid="{00000000-0005-0000-0000-00007A860000}"/>
    <cellStyle name="row 3 2 2" xfId="17092" xr:uid="{00000000-0005-0000-0000-00007B860000}"/>
    <cellStyle name="row 3 2 2 2" xfId="24236" xr:uid="{00000000-0005-0000-0000-00007C860000}"/>
    <cellStyle name="row 3 2 2 2 2" xfId="38551" xr:uid="{00000000-0005-0000-0000-00007D860000}"/>
    <cellStyle name="row 3 2 2 3" xfId="31407" xr:uid="{00000000-0005-0000-0000-00007E860000}"/>
    <cellStyle name="row 3 2 3" xfId="19446" xr:uid="{00000000-0005-0000-0000-00007F860000}"/>
    <cellStyle name="row 3 2 3 2" xfId="26583" xr:uid="{00000000-0005-0000-0000-000080860000}"/>
    <cellStyle name="row 3 2 3 2 2" xfId="40898" xr:uid="{00000000-0005-0000-0000-000081860000}"/>
    <cellStyle name="row 3 2 3 3" xfId="33761" xr:uid="{00000000-0005-0000-0000-000082860000}"/>
    <cellStyle name="row 3 2 4" xfId="20729" xr:uid="{00000000-0005-0000-0000-000083860000}"/>
    <cellStyle name="row 3 2 4 2" xfId="27866" xr:uid="{00000000-0005-0000-0000-000084860000}"/>
    <cellStyle name="row 3 2 4 2 2" xfId="42181" xr:uid="{00000000-0005-0000-0000-000085860000}"/>
    <cellStyle name="row 3 2 4 3" xfId="35044" xr:uid="{00000000-0005-0000-0000-000086860000}"/>
    <cellStyle name="row 3 3" xfId="14010" xr:uid="{00000000-0005-0000-0000-000087860000}"/>
    <cellStyle name="row 3 3 2" xfId="16379" xr:uid="{00000000-0005-0000-0000-000088860000}"/>
    <cellStyle name="row 3 3 2 2" xfId="23538" xr:uid="{00000000-0005-0000-0000-000089860000}"/>
    <cellStyle name="row 3 3 2 2 2" xfId="37853" xr:uid="{00000000-0005-0000-0000-00008A860000}"/>
    <cellStyle name="row 3 3 2 3" xfId="30694" xr:uid="{00000000-0005-0000-0000-00008B860000}"/>
    <cellStyle name="row 3 3 3" xfId="18733" xr:uid="{00000000-0005-0000-0000-00008C860000}"/>
    <cellStyle name="row 3 3 3 2" xfId="25870" xr:uid="{00000000-0005-0000-0000-00008D860000}"/>
    <cellStyle name="row 3 3 3 2 2" xfId="40185" xr:uid="{00000000-0005-0000-0000-00008E860000}"/>
    <cellStyle name="row 3 3 3 3" xfId="33048" xr:uid="{00000000-0005-0000-0000-00008F860000}"/>
    <cellStyle name="row 3 3 4" xfId="20101" xr:uid="{00000000-0005-0000-0000-000090860000}"/>
    <cellStyle name="row 3 3 4 2" xfId="27238" xr:uid="{00000000-0005-0000-0000-000091860000}"/>
    <cellStyle name="row 3 3 4 2 2" xfId="41553" xr:uid="{00000000-0005-0000-0000-000092860000}"/>
    <cellStyle name="row 3 3 4 3" xfId="34416" xr:uid="{00000000-0005-0000-0000-000093860000}"/>
    <cellStyle name="row 3 3 5" xfId="21316" xr:uid="{00000000-0005-0000-0000-000094860000}"/>
    <cellStyle name="row 3 3 5 2" xfId="35631" xr:uid="{00000000-0005-0000-0000-000095860000}"/>
    <cellStyle name="row 3 3 6" xfId="28453" xr:uid="{00000000-0005-0000-0000-000096860000}"/>
    <cellStyle name="row 3 4" xfId="19744" xr:uid="{00000000-0005-0000-0000-000097860000}"/>
    <cellStyle name="row 3 4 2" xfId="26881" xr:uid="{00000000-0005-0000-0000-000098860000}"/>
    <cellStyle name="row 3 4 2 2" xfId="41196" xr:uid="{00000000-0005-0000-0000-000099860000}"/>
    <cellStyle name="row 3 4 3" xfId="34059" xr:uid="{00000000-0005-0000-0000-00009A860000}"/>
    <cellStyle name="RowCodes" xfId="3799" xr:uid="{00000000-0005-0000-0000-00009B860000}"/>
    <cellStyle name="Row-Col Headings" xfId="3800" xr:uid="{00000000-0005-0000-0000-00009C860000}"/>
    <cellStyle name="RowTitles" xfId="8124" xr:uid="{00000000-0005-0000-0000-00009D860000}"/>
    <cellStyle name="RowTitles 2" xfId="12622" xr:uid="{00000000-0005-0000-0000-00009E860000}"/>
    <cellStyle name="RowTitles 2 2" xfId="14745" xr:uid="{00000000-0005-0000-0000-00009F860000}"/>
    <cellStyle name="RowTitles 2 2 2" xfId="17108" xr:uid="{00000000-0005-0000-0000-0000A0860000}"/>
    <cellStyle name="RowTitles 2 2 2 2" xfId="24246" xr:uid="{00000000-0005-0000-0000-0000A1860000}"/>
    <cellStyle name="RowTitles 2 2 2 2 2" xfId="38561" xr:uid="{00000000-0005-0000-0000-0000A2860000}"/>
    <cellStyle name="RowTitles 2 2 2 3" xfId="31423" xr:uid="{00000000-0005-0000-0000-0000A3860000}"/>
    <cellStyle name="RowTitles 2 2 3" xfId="19462" xr:uid="{00000000-0005-0000-0000-0000A4860000}"/>
    <cellStyle name="RowTitles 2 2 3 2" xfId="26599" xr:uid="{00000000-0005-0000-0000-0000A5860000}"/>
    <cellStyle name="RowTitles 2 2 3 2 2" xfId="40914" xr:uid="{00000000-0005-0000-0000-0000A6860000}"/>
    <cellStyle name="RowTitles 2 2 3 3" xfId="33777" xr:uid="{00000000-0005-0000-0000-0000A7860000}"/>
    <cellStyle name="RowTitles 2 2 4" xfId="20739" xr:uid="{00000000-0005-0000-0000-0000A8860000}"/>
    <cellStyle name="RowTitles 2 2 4 2" xfId="27876" xr:uid="{00000000-0005-0000-0000-0000A9860000}"/>
    <cellStyle name="RowTitles 2 2 4 2 2" xfId="42191" xr:uid="{00000000-0005-0000-0000-0000AA860000}"/>
    <cellStyle name="RowTitles 2 2 4 3" xfId="35054" xr:uid="{00000000-0005-0000-0000-0000AB860000}"/>
    <cellStyle name="RowTitles 2 3" xfId="13356" xr:uid="{00000000-0005-0000-0000-0000AC860000}"/>
    <cellStyle name="RowTitles 2 3 2" xfId="15725" xr:uid="{00000000-0005-0000-0000-0000AD860000}"/>
    <cellStyle name="RowTitles 2 3 2 2" xfId="22884" xr:uid="{00000000-0005-0000-0000-0000AE860000}"/>
    <cellStyle name="RowTitles 2 3 2 2 2" xfId="37199" xr:uid="{00000000-0005-0000-0000-0000AF860000}"/>
    <cellStyle name="RowTitles 2 3 2 3" xfId="30040" xr:uid="{00000000-0005-0000-0000-0000B0860000}"/>
    <cellStyle name="RowTitles 2 3 3" xfId="18079" xr:uid="{00000000-0005-0000-0000-0000B1860000}"/>
    <cellStyle name="RowTitles 2 3 3 2" xfId="25216" xr:uid="{00000000-0005-0000-0000-0000B2860000}"/>
    <cellStyle name="RowTitles 2 3 3 2 2" xfId="39531" xr:uid="{00000000-0005-0000-0000-0000B3860000}"/>
    <cellStyle name="RowTitles 2 3 3 3" xfId="32394" xr:uid="{00000000-0005-0000-0000-0000B4860000}"/>
    <cellStyle name="RowTitles 2 3 4" xfId="19783" xr:uid="{00000000-0005-0000-0000-0000B5860000}"/>
    <cellStyle name="RowTitles 2 3 4 2" xfId="26920" xr:uid="{00000000-0005-0000-0000-0000B6860000}"/>
    <cellStyle name="RowTitles 2 3 4 2 2" xfId="41235" xr:uid="{00000000-0005-0000-0000-0000B7860000}"/>
    <cellStyle name="RowTitles 2 3 4 3" xfId="34098" xr:uid="{00000000-0005-0000-0000-0000B8860000}"/>
    <cellStyle name="RowTitles 2 3 5" xfId="20998" xr:uid="{00000000-0005-0000-0000-0000B9860000}"/>
    <cellStyle name="RowTitles 2 3 5 2" xfId="35313" xr:uid="{00000000-0005-0000-0000-0000BA860000}"/>
    <cellStyle name="RowTitles 2 3 6" xfId="28135" xr:uid="{00000000-0005-0000-0000-0000BB860000}"/>
    <cellStyle name="RowTitles 2 4" xfId="19760" xr:uid="{00000000-0005-0000-0000-0000BC860000}"/>
    <cellStyle name="RowTitles 2 4 2" xfId="26897" xr:uid="{00000000-0005-0000-0000-0000BD860000}"/>
    <cellStyle name="RowTitles 2 4 2 2" xfId="41212" xr:uid="{00000000-0005-0000-0000-0000BE860000}"/>
    <cellStyle name="RowTitles 2 4 3" xfId="34075" xr:uid="{00000000-0005-0000-0000-0000BF860000}"/>
    <cellStyle name="RowTitles_CENTRAL_GOVT" xfId="14994" xr:uid="{00000000-0005-0000-0000-0000C0860000}"/>
    <cellStyle name="RowTitles1-Detail" xfId="8125" xr:uid="{00000000-0005-0000-0000-0000C1860000}"/>
    <cellStyle name="RowTitles1-Detail 2" xfId="12623" xr:uid="{00000000-0005-0000-0000-0000C2860000}"/>
    <cellStyle name="RowTitles1-Detail 2 2" xfId="14746" xr:uid="{00000000-0005-0000-0000-0000C3860000}"/>
    <cellStyle name="RowTitles1-Detail 2 2 2" xfId="17109" xr:uid="{00000000-0005-0000-0000-0000C4860000}"/>
    <cellStyle name="RowTitles1-Detail 2 2 2 2" xfId="31424" xr:uid="{00000000-0005-0000-0000-0000C5860000}"/>
    <cellStyle name="RowTitles1-Detail 2 2 3" xfId="19463" xr:uid="{00000000-0005-0000-0000-0000C6860000}"/>
    <cellStyle name="RowTitles1-Detail 2 2 3 2" xfId="26600" xr:uid="{00000000-0005-0000-0000-0000C7860000}"/>
    <cellStyle name="RowTitles1-Detail 2 2 3 2 2" xfId="40915" xr:uid="{00000000-0005-0000-0000-0000C8860000}"/>
    <cellStyle name="RowTitles1-Detail 2 2 3 3" xfId="33778" xr:uid="{00000000-0005-0000-0000-0000C9860000}"/>
    <cellStyle name="RowTitles1-Detail 2 3" xfId="13638" xr:uid="{00000000-0005-0000-0000-0000CA860000}"/>
    <cellStyle name="RowTitles1-Detail 2 3 2" xfId="16007" xr:uid="{00000000-0005-0000-0000-0000CB860000}"/>
    <cellStyle name="RowTitles1-Detail 2 3 2 2" xfId="23166" xr:uid="{00000000-0005-0000-0000-0000CC860000}"/>
    <cellStyle name="RowTitles1-Detail 2 3 2 2 2" xfId="37481" xr:uid="{00000000-0005-0000-0000-0000CD860000}"/>
    <cellStyle name="RowTitles1-Detail 2 3 2 3" xfId="30322" xr:uid="{00000000-0005-0000-0000-0000CE860000}"/>
    <cellStyle name="RowTitles1-Detail 2 3 3" xfId="18361" xr:uid="{00000000-0005-0000-0000-0000CF860000}"/>
    <cellStyle name="RowTitles1-Detail 2 3 3 2" xfId="25498" xr:uid="{00000000-0005-0000-0000-0000D0860000}"/>
    <cellStyle name="RowTitles1-Detail 2 3 3 2 2" xfId="39813" xr:uid="{00000000-0005-0000-0000-0000D1860000}"/>
    <cellStyle name="RowTitles1-Detail 2 3 3 3" xfId="32676" xr:uid="{00000000-0005-0000-0000-0000D2860000}"/>
    <cellStyle name="RowTitles1-Detail 2 3 4" xfId="19887" xr:uid="{00000000-0005-0000-0000-0000D3860000}"/>
    <cellStyle name="RowTitles1-Detail 2 3 4 2" xfId="27024" xr:uid="{00000000-0005-0000-0000-0000D4860000}"/>
    <cellStyle name="RowTitles1-Detail 2 3 4 2 2" xfId="41339" xr:uid="{00000000-0005-0000-0000-0000D5860000}"/>
    <cellStyle name="RowTitles1-Detail 2 3 4 3" xfId="34202" xr:uid="{00000000-0005-0000-0000-0000D6860000}"/>
    <cellStyle name="RowTitles1-Detail 2 3 5" xfId="21102" xr:uid="{00000000-0005-0000-0000-0000D7860000}"/>
    <cellStyle name="RowTitles1-Detail 2 3 5 2" xfId="35417" xr:uid="{00000000-0005-0000-0000-0000D8860000}"/>
    <cellStyle name="RowTitles1-Detail 2 3 6" xfId="28239" xr:uid="{00000000-0005-0000-0000-0000D9860000}"/>
    <cellStyle name="RowTitles1-Detail 2 4" xfId="19761" xr:uid="{00000000-0005-0000-0000-0000DA860000}"/>
    <cellStyle name="RowTitles1-Detail 2 4 2" xfId="26898" xr:uid="{00000000-0005-0000-0000-0000DB860000}"/>
    <cellStyle name="RowTitles1-Detail 2 4 2 2" xfId="41213" xr:uid="{00000000-0005-0000-0000-0000DC860000}"/>
    <cellStyle name="RowTitles1-Detail 2 4 3" xfId="34076" xr:uid="{00000000-0005-0000-0000-0000DD860000}"/>
    <cellStyle name="RowTitles-Col2" xfId="3801" xr:uid="{00000000-0005-0000-0000-0000DE860000}"/>
    <cellStyle name="RowTitles-Col2 2" xfId="12611" xr:uid="{00000000-0005-0000-0000-0000DF860000}"/>
    <cellStyle name="RowTitles-Col2 2 2" xfId="14734" xr:uid="{00000000-0005-0000-0000-0000E0860000}"/>
    <cellStyle name="RowTitles-Col2 2 2 2" xfId="17097" xr:uid="{00000000-0005-0000-0000-0000E1860000}"/>
    <cellStyle name="RowTitles-Col2 2 2 2 2" xfId="31412" xr:uid="{00000000-0005-0000-0000-0000E2860000}"/>
    <cellStyle name="RowTitles-Col2 2 2 3" xfId="19451" xr:uid="{00000000-0005-0000-0000-0000E3860000}"/>
    <cellStyle name="RowTitles-Col2 2 2 3 2" xfId="26588" xr:uid="{00000000-0005-0000-0000-0000E4860000}"/>
    <cellStyle name="RowTitles-Col2 2 2 3 2 2" xfId="40903" xr:uid="{00000000-0005-0000-0000-0000E5860000}"/>
    <cellStyle name="RowTitles-Col2 2 2 3 3" xfId="33766" xr:uid="{00000000-0005-0000-0000-0000E6860000}"/>
    <cellStyle name="RowTitles-Col2 2 3" xfId="14525" xr:uid="{00000000-0005-0000-0000-0000E7860000}"/>
    <cellStyle name="RowTitles-Col2 2 3 2" xfId="16894" xr:uid="{00000000-0005-0000-0000-0000E8860000}"/>
    <cellStyle name="RowTitles-Col2 2 3 2 2" xfId="24053" xr:uid="{00000000-0005-0000-0000-0000E9860000}"/>
    <cellStyle name="RowTitles-Col2 2 3 2 2 2" xfId="38368" xr:uid="{00000000-0005-0000-0000-0000EA860000}"/>
    <cellStyle name="RowTitles-Col2 2 3 2 3" xfId="31209" xr:uid="{00000000-0005-0000-0000-0000EB860000}"/>
    <cellStyle name="RowTitles-Col2 2 3 3" xfId="19248" xr:uid="{00000000-0005-0000-0000-0000EC860000}"/>
    <cellStyle name="RowTitles-Col2 2 3 3 2" xfId="26385" xr:uid="{00000000-0005-0000-0000-0000ED860000}"/>
    <cellStyle name="RowTitles-Col2 2 3 3 2 2" xfId="40700" xr:uid="{00000000-0005-0000-0000-0000EE860000}"/>
    <cellStyle name="RowTitles-Col2 2 3 3 3" xfId="33563" xr:uid="{00000000-0005-0000-0000-0000EF860000}"/>
    <cellStyle name="RowTitles-Col2 2 3 4" xfId="20548" xr:uid="{00000000-0005-0000-0000-0000F0860000}"/>
    <cellStyle name="RowTitles-Col2 2 3 4 2" xfId="27685" xr:uid="{00000000-0005-0000-0000-0000F1860000}"/>
    <cellStyle name="RowTitles-Col2 2 3 4 2 2" xfId="42000" xr:uid="{00000000-0005-0000-0000-0000F2860000}"/>
    <cellStyle name="RowTitles-Col2 2 3 4 3" xfId="34863" xr:uid="{00000000-0005-0000-0000-0000F3860000}"/>
    <cellStyle name="RowTitles-Col2 2 3 5" xfId="21763" xr:uid="{00000000-0005-0000-0000-0000F4860000}"/>
    <cellStyle name="RowTitles-Col2 2 3 5 2" xfId="36078" xr:uid="{00000000-0005-0000-0000-0000F5860000}"/>
    <cellStyle name="RowTitles-Col2 2 3 6" xfId="28900" xr:uid="{00000000-0005-0000-0000-0000F6860000}"/>
    <cellStyle name="RowTitles-Col2 2 4" xfId="19749" xr:uid="{00000000-0005-0000-0000-0000F7860000}"/>
    <cellStyle name="RowTitles-Col2 2 4 2" xfId="26886" xr:uid="{00000000-0005-0000-0000-0000F8860000}"/>
    <cellStyle name="RowTitles-Col2 2 4 2 2" xfId="41201" xr:uid="{00000000-0005-0000-0000-0000F9860000}"/>
    <cellStyle name="RowTitles-Col2 2 4 3" xfId="34064" xr:uid="{00000000-0005-0000-0000-0000FA860000}"/>
    <cellStyle name="RowTitles-Detail" xfId="3802" xr:uid="{00000000-0005-0000-0000-0000FB860000}"/>
    <cellStyle name="RowTitles-Detail 2" xfId="12612" xr:uid="{00000000-0005-0000-0000-0000FC860000}"/>
    <cellStyle name="RowTitles-Detail 2 2" xfId="14735" xr:uid="{00000000-0005-0000-0000-0000FD860000}"/>
    <cellStyle name="RowTitles-Detail 2 2 2" xfId="17098" xr:uid="{00000000-0005-0000-0000-0000FE860000}"/>
    <cellStyle name="RowTitles-Detail 2 2 2 2" xfId="31413" xr:uid="{00000000-0005-0000-0000-0000FF860000}"/>
    <cellStyle name="RowTitles-Detail 2 2 3" xfId="19452" xr:uid="{00000000-0005-0000-0000-000000870000}"/>
    <cellStyle name="RowTitles-Detail 2 2 3 2" xfId="26589" xr:uid="{00000000-0005-0000-0000-000001870000}"/>
    <cellStyle name="RowTitles-Detail 2 2 3 2 2" xfId="40904" xr:uid="{00000000-0005-0000-0000-000002870000}"/>
    <cellStyle name="RowTitles-Detail 2 2 3 3" xfId="33767" xr:uid="{00000000-0005-0000-0000-000003870000}"/>
    <cellStyle name="RowTitles-Detail 2 3" xfId="13636" xr:uid="{00000000-0005-0000-0000-000004870000}"/>
    <cellStyle name="RowTitles-Detail 2 3 2" xfId="16005" xr:uid="{00000000-0005-0000-0000-000005870000}"/>
    <cellStyle name="RowTitles-Detail 2 3 2 2" xfId="23164" xr:uid="{00000000-0005-0000-0000-000006870000}"/>
    <cellStyle name="RowTitles-Detail 2 3 2 2 2" xfId="37479" xr:uid="{00000000-0005-0000-0000-000007870000}"/>
    <cellStyle name="RowTitles-Detail 2 3 2 3" xfId="30320" xr:uid="{00000000-0005-0000-0000-000008870000}"/>
    <cellStyle name="RowTitles-Detail 2 3 3" xfId="18359" xr:uid="{00000000-0005-0000-0000-000009870000}"/>
    <cellStyle name="RowTitles-Detail 2 3 3 2" xfId="25496" xr:uid="{00000000-0005-0000-0000-00000A870000}"/>
    <cellStyle name="RowTitles-Detail 2 3 3 2 2" xfId="39811" xr:uid="{00000000-0005-0000-0000-00000B870000}"/>
    <cellStyle name="RowTitles-Detail 2 3 3 3" xfId="32674" xr:uid="{00000000-0005-0000-0000-00000C870000}"/>
    <cellStyle name="RowTitles-Detail 2 3 4" xfId="19885" xr:uid="{00000000-0005-0000-0000-00000D870000}"/>
    <cellStyle name="RowTitles-Detail 2 3 4 2" xfId="27022" xr:uid="{00000000-0005-0000-0000-00000E870000}"/>
    <cellStyle name="RowTitles-Detail 2 3 4 2 2" xfId="41337" xr:uid="{00000000-0005-0000-0000-00000F870000}"/>
    <cellStyle name="RowTitles-Detail 2 3 4 3" xfId="34200" xr:uid="{00000000-0005-0000-0000-000010870000}"/>
    <cellStyle name="RowTitles-Detail 2 3 5" xfId="21100" xr:uid="{00000000-0005-0000-0000-000011870000}"/>
    <cellStyle name="RowTitles-Detail 2 3 5 2" xfId="35415" xr:uid="{00000000-0005-0000-0000-000012870000}"/>
    <cellStyle name="RowTitles-Detail 2 3 6" xfId="28237" xr:uid="{00000000-0005-0000-0000-000013870000}"/>
    <cellStyle name="RowTitles-Detail 2 4" xfId="19750" xr:uid="{00000000-0005-0000-0000-000014870000}"/>
    <cellStyle name="RowTitles-Detail 2 4 2" xfId="26887" xr:uid="{00000000-0005-0000-0000-000015870000}"/>
    <cellStyle name="RowTitles-Detail 2 4 2 2" xfId="41202" xr:uid="{00000000-0005-0000-0000-000016870000}"/>
    <cellStyle name="RowTitles-Detail 2 4 3" xfId="34065" xr:uid="{00000000-0005-0000-0000-000017870000}"/>
    <cellStyle name="Schlecht 2" xfId="271" xr:uid="{00000000-0005-0000-0000-000018870000}"/>
    <cellStyle name="Schlecht 2 2" xfId="1813" xr:uid="{00000000-0005-0000-0000-000019870000}"/>
    <cellStyle name="Schlecht 2 2 2" xfId="8127" xr:uid="{00000000-0005-0000-0000-00001A870000}"/>
    <cellStyle name="Schlecht 2 2 2 2" xfId="11087" xr:uid="{00000000-0005-0000-0000-00001B870000}"/>
    <cellStyle name="Schlecht 2 2 3" xfId="8126" xr:uid="{00000000-0005-0000-0000-00001C870000}"/>
    <cellStyle name="Schlecht 2 2 4" xfId="42446" xr:uid="{00000000-0005-0000-0000-00001D870000}"/>
    <cellStyle name="Schlecht 2 3" xfId="2966" xr:uid="{00000000-0005-0000-0000-00001E870000}"/>
    <cellStyle name="Schlecht 2 3 2" xfId="8128" xr:uid="{00000000-0005-0000-0000-00001F870000}"/>
    <cellStyle name="Schlecht 2 3 3" xfId="8795" xr:uid="{00000000-0005-0000-0000-000020870000}"/>
    <cellStyle name="Schlecht 2 3 4" xfId="3803" xr:uid="{00000000-0005-0000-0000-000021870000}"/>
    <cellStyle name="Schlecht 2 3 5" xfId="11759" xr:uid="{00000000-0005-0000-0000-000022870000}"/>
    <cellStyle name="Schlecht 2 3 6" xfId="11426" xr:uid="{00000000-0005-0000-0000-000023870000}"/>
    <cellStyle name="Schlecht 2 4" xfId="2938" xr:uid="{00000000-0005-0000-0000-000024870000}"/>
    <cellStyle name="Schlecht 2 4 2" xfId="8774" xr:uid="{00000000-0005-0000-0000-000025870000}"/>
    <cellStyle name="Schlecht 2 4 3" xfId="8129" xr:uid="{00000000-0005-0000-0000-000026870000}"/>
    <cellStyle name="Schlecht 2 5" xfId="1812" xr:uid="{00000000-0005-0000-0000-000027870000}"/>
    <cellStyle name="Schlecht 2 5 2" xfId="8130" xr:uid="{00000000-0005-0000-0000-000028870000}"/>
    <cellStyle name="Schlecht 2 6" xfId="8131" xr:uid="{00000000-0005-0000-0000-000029870000}"/>
    <cellStyle name="Schlecht 2 7" xfId="3156" xr:uid="{00000000-0005-0000-0000-00002A870000}"/>
    <cellStyle name="Schlecht 3" xfId="1814" xr:uid="{00000000-0005-0000-0000-00002B870000}"/>
    <cellStyle name="Schlecht 3 2" xfId="3804" xr:uid="{00000000-0005-0000-0000-00002C870000}"/>
    <cellStyle name="Schlecht 3 2 2" xfId="8133" xr:uid="{00000000-0005-0000-0000-00002D870000}"/>
    <cellStyle name="Schlecht 3 2 3" xfId="11838" xr:uid="{00000000-0005-0000-0000-00002E870000}"/>
    <cellStyle name="Schlecht 3 3" xfId="8134" xr:uid="{00000000-0005-0000-0000-00002F870000}"/>
    <cellStyle name="Schlecht 3 4" xfId="8135" xr:uid="{00000000-0005-0000-0000-000030870000}"/>
    <cellStyle name="Schlecht 3 5" xfId="8132" xr:uid="{00000000-0005-0000-0000-000031870000}"/>
    <cellStyle name="Schlecht 3 6" xfId="11691" xr:uid="{00000000-0005-0000-0000-000032870000}"/>
    <cellStyle name="Standard" xfId="0" builtinId="0"/>
    <cellStyle name="Standard 10" xfId="50" xr:uid="{00000000-0005-0000-0000-000034870000}"/>
    <cellStyle name="Standard 10 2" xfId="24" xr:uid="{00000000-0005-0000-0000-000035870000}"/>
    <cellStyle name="Standard 10 2 2" xfId="5" xr:uid="{00000000-0005-0000-0000-000036870000}"/>
    <cellStyle name="Standard 10 2 2 2" xfId="9255" xr:uid="{00000000-0005-0000-0000-000037870000}"/>
    <cellStyle name="Standard 10 2 3" xfId="8981" xr:uid="{00000000-0005-0000-0000-000038870000}"/>
    <cellStyle name="Standard 10 3" xfId="1815" xr:uid="{00000000-0005-0000-0000-000039870000}"/>
    <cellStyle name="Standard 10 3 2" xfId="1816" xr:uid="{00000000-0005-0000-0000-00003A870000}"/>
    <cellStyle name="Standard 10 3 3" xfId="9166" xr:uid="{00000000-0005-0000-0000-00003B870000}"/>
    <cellStyle name="Standard 10 3 4" xfId="10773" xr:uid="{00000000-0005-0000-0000-00003C870000}"/>
    <cellStyle name="Standard 10 4" xfId="5746" xr:uid="{00000000-0005-0000-0000-00003D870000}"/>
    <cellStyle name="Standard 10 4 2" xfId="8735" xr:uid="{00000000-0005-0000-0000-00003E870000}"/>
    <cellStyle name="Standard 10 4 2 2" xfId="11945" xr:uid="{00000000-0005-0000-0000-00003F870000}"/>
    <cellStyle name="Standard 10 4 2 3" xfId="11524" xr:uid="{00000000-0005-0000-0000-000040870000}"/>
    <cellStyle name="Standard 10 4 3" xfId="8744" xr:uid="{00000000-0005-0000-0000-000041870000}"/>
    <cellStyle name="Standard 10 4 3 2" xfId="11946" xr:uid="{00000000-0005-0000-0000-000042870000}"/>
    <cellStyle name="Standard 10 4 3 3" xfId="11514" xr:uid="{00000000-0005-0000-0000-000043870000}"/>
    <cellStyle name="Standard 10 4 4" xfId="11499" xr:uid="{00000000-0005-0000-0000-000044870000}"/>
    <cellStyle name="Standard 10 4 5" xfId="11844" xr:uid="{00000000-0005-0000-0000-000045870000}"/>
    <cellStyle name="Standard 10 4 6" xfId="11445" xr:uid="{00000000-0005-0000-0000-000046870000}"/>
    <cellStyle name="Standard 10 5" xfId="6995" xr:uid="{00000000-0005-0000-0000-000047870000}"/>
    <cellStyle name="Standard 10 5 2" xfId="11847" xr:uid="{00000000-0005-0000-0000-000048870000}"/>
    <cellStyle name="Standard 10 5 3" xfId="11477" xr:uid="{00000000-0005-0000-0000-000049870000}"/>
    <cellStyle name="Standard 10 6" xfId="8874" xr:uid="{00000000-0005-0000-0000-00004A870000}"/>
    <cellStyle name="Standard 10_Kennzahlen 2011" xfId="1817" xr:uid="{00000000-0005-0000-0000-00004B870000}"/>
    <cellStyle name="Standard 100" xfId="1818" xr:uid="{00000000-0005-0000-0000-00004C870000}"/>
    <cellStyle name="Standard 100 2" xfId="3805" xr:uid="{00000000-0005-0000-0000-00004D870000}"/>
    <cellStyle name="Standard 100 3" xfId="9256" xr:uid="{00000000-0005-0000-0000-00004E870000}"/>
    <cellStyle name="Standard 1000" xfId="9257" xr:uid="{00000000-0005-0000-0000-00004F870000}"/>
    <cellStyle name="Standard 1001" xfId="9258" xr:uid="{00000000-0005-0000-0000-000050870000}"/>
    <cellStyle name="Standard 1002" xfId="9259" xr:uid="{00000000-0005-0000-0000-000051870000}"/>
    <cellStyle name="Standard 1003" xfId="9260" xr:uid="{00000000-0005-0000-0000-000052870000}"/>
    <cellStyle name="Standard 1004" xfId="9261" xr:uid="{00000000-0005-0000-0000-000053870000}"/>
    <cellStyle name="Standard 1005" xfId="9262" xr:uid="{00000000-0005-0000-0000-000054870000}"/>
    <cellStyle name="Standard 1006" xfId="9263" xr:uid="{00000000-0005-0000-0000-000055870000}"/>
    <cellStyle name="Standard 1007" xfId="9264" xr:uid="{00000000-0005-0000-0000-000056870000}"/>
    <cellStyle name="Standard 1008" xfId="9265" xr:uid="{00000000-0005-0000-0000-000057870000}"/>
    <cellStyle name="Standard 1009" xfId="9266" xr:uid="{00000000-0005-0000-0000-000058870000}"/>
    <cellStyle name="Standard 101" xfId="1819" xr:uid="{00000000-0005-0000-0000-000059870000}"/>
    <cellStyle name="Standard 101 2" xfId="3806" xr:uid="{00000000-0005-0000-0000-00005A870000}"/>
    <cellStyle name="Standard 101 3" xfId="9267" xr:uid="{00000000-0005-0000-0000-00005B870000}"/>
    <cellStyle name="Standard 1010" xfId="9268" xr:uid="{00000000-0005-0000-0000-00005C870000}"/>
    <cellStyle name="Standard 1011" xfId="9269" xr:uid="{00000000-0005-0000-0000-00005D870000}"/>
    <cellStyle name="Standard 1012" xfId="9270" xr:uid="{00000000-0005-0000-0000-00005E870000}"/>
    <cellStyle name="Standard 1013" xfId="9271" xr:uid="{00000000-0005-0000-0000-00005F870000}"/>
    <cellStyle name="Standard 1014" xfId="9272" xr:uid="{00000000-0005-0000-0000-000060870000}"/>
    <cellStyle name="Standard 1015" xfId="9273" xr:uid="{00000000-0005-0000-0000-000061870000}"/>
    <cellStyle name="Standard 1016" xfId="9274" xr:uid="{00000000-0005-0000-0000-000062870000}"/>
    <cellStyle name="Standard 1017" xfId="9275" xr:uid="{00000000-0005-0000-0000-000063870000}"/>
    <cellStyle name="Standard 1018" xfId="9276" xr:uid="{00000000-0005-0000-0000-000064870000}"/>
    <cellStyle name="Standard 1019" xfId="9277" xr:uid="{00000000-0005-0000-0000-000065870000}"/>
    <cellStyle name="Standard 102" xfId="1820" xr:uid="{00000000-0005-0000-0000-000066870000}"/>
    <cellStyle name="Standard 102 2" xfId="9278" xr:uid="{00000000-0005-0000-0000-000067870000}"/>
    <cellStyle name="Standard 1020" xfId="9279" xr:uid="{00000000-0005-0000-0000-000068870000}"/>
    <cellStyle name="Standard 1021" xfId="9280" xr:uid="{00000000-0005-0000-0000-000069870000}"/>
    <cellStyle name="Standard 1022" xfId="9281" xr:uid="{00000000-0005-0000-0000-00006A870000}"/>
    <cellStyle name="Standard 1023" xfId="9282" xr:uid="{00000000-0005-0000-0000-00006B870000}"/>
    <cellStyle name="Standard 1024" xfId="9283" xr:uid="{00000000-0005-0000-0000-00006C870000}"/>
    <cellStyle name="Standard 1025" xfId="9284" xr:uid="{00000000-0005-0000-0000-00006D870000}"/>
    <cellStyle name="Standard 1026" xfId="9285" xr:uid="{00000000-0005-0000-0000-00006E870000}"/>
    <cellStyle name="Standard 1027" xfId="9286" xr:uid="{00000000-0005-0000-0000-00006F870000}"/>
    <cellStyle name="Standard 1028" xfId="9287" xr:uid="{00000000-0005-0000-0000-000070870000}"/>
    <cellStyle name="Standard 1029" xfId="9288" xr:uid="{00000000-0005-0000-0000-000071870000}"/>
    <cellStyle name="Standard 103" xfId="1821" xr:uid="{00000000-0005-0000-0000-000072870000}"/>
    <cellStyle name="Standard 103 2" xfId="9289" xr:uid="{00000000-0005-0000-0000-000073870000}"/>
    <cellStyle name="Standard 1030" xfId="9290" xr:uid="{00000000-0005-0000-0000-000074870000}"/>
    <cellStyle name="Standard 1031" xfId="9291" xr:uid="{00000000-0005-0000-0000-000075870000}"/>
    <cellStyle name="Standard 1032" xfId="9292" xr:uid="{00000000-0005-0000-0000-000076870000}"/>
    <cellStyle name="Standard 1033" xfId="9293" xr:uid="{00000000-0005-0000-0000-000077870000}"/>
    <cellStyle name="Standard 1034" xfId="9294" xr:uid="{00000000-0005-0000-0000-000078870000}"/>
    <cellStyle name="Standard 1035" xfId="9295" xr:uid="{00000000-0005-0000-0000-000079870000}"/>
    <cellStyle name="Standard 1036" xfId="9296" xr:uid="{00000000-0005-0000-0000-00007A870000}"/>
    <cellStyle name="Standard 1037" xfId="9297" xr:uid="{00000000-0005-0000-0000-00007B870000}"/>
    <cellStyle name="Standard 1038" xfId="9298" xr:uid="{00000000-0005-0000-0000-00007C870000}"/>
    <cellStyle name="Standard 1039" xfId="9299" xr:uid="{00000000-0005-0000-0000-00007D870000}"/>
    <cellStyle name="Standard 104" xfId="1822" xr:uid="{00000000-0005-0000-0000-00007E870000}"/>
    <cellStyle name="Standard 104 2" xfId="9300" xr:uid="{00000000-0005-0000-0000-00007F870000}"/>
    <cellStyle name="Standard 1040" xfId="9301" xr:uid="{00000000-0005-0000-0000-000080870000}"/>
    <cellStyle name="Standard 1041" xfId="9302" xr:uid="{00000000-0005-0000-0000-000081870000}"/>
    <cellStyle name="Standard 1042" xfId="9303" xr:uid="{00000000-0005-0000-0000-000082870000}"/>
    <cellStyle name="Standard 1043" xfId="9304" xr:uid="{00000000-0005-0000-0000-000083870000}"/>
    <cellStyle name="Standard 1044" xfId="9305" xr:uid="{00000000-0005-0000-0000-000084870000}"/>
    <cellStyle name="Standard 1045" xfId="9306" xr:uid="{00000000-0005-0000-0000-000085870000}"/>
    <cellStyle name="Standard 1046" xfId="9307" xr:uid="{00000000-0005-0000-0000-000086870000}"/>
    <cellStyle name="Standard 1047" xfId="9308" xr:uid="{00000000-0005-0000-0000-000087870000}"/>
    <cellStyle name="Standard 1048" xfId="9309" xr:uid="{00000000-0005-0000-0000-000088870000}"/>
    <cellStyle name="Standard 1049" xfId="9310" xr:uid="{00000000-0005-0000-0000-000089870000}"/>
    <cellStyle name="Standard 105" xfId="1823" xr:uid="{00000000-0005-0000-0000-00008A870000}"/>
    <cellStyle name="Standard 105 2" xfId="9311" xr:uid="{00000000-0005-0000-0000-00008B870000}"/>
    <cellStyle name="Standard 1050" xfId="9312" xr:uid="{00000000-0005-0000-0000-00008C870000}"/>
    <cellStyle name="Standard 1051" xfId="9313" xr:uid="{00000000-0005-0000-0000-00008D870000}"/>
    <cellStyle name="Standard 1052" xfId="9314" xr:uid="{00000000-0005-0000-0000-00008E870000}"/>
    <cellStyle name="Standard 1053" xfId="9315" xr:uid="{00000000-0005-0000-0000-00008F870000}"/>
    <cellStyle name="Standard 1054" xfId="9316" xr:uid="{00000000-0005-0000-0000-000090870000}"/>
    <cellStyle name="Standard 1055" xfId="9317" xr:uid="{00000000-0005-0000-0000-000091870000}"/>
    <cellStyle name="Standard 1056" xfId="9318" xr:uid="{00000000-0005-0000-0000-000092870000}"/>
    <cellStyle name="Standard 1057" xfId="9319" xr:uid="{00000000-0005-0000-0000-000093870000}"/>
    <cellStyle name="Standard 1058" xfId="9320" xr:uid="{00000000-0005-0000-0000-000094870000}"/>
    <cellStyle name="Standard 1059" xfId="9321" xr:uid="{00000000-0005-0000-0000-000095870000}"/>
    <cellStyle name="Standard 106" xfId="1824" xr:uid="{00000000-0005-0000-0000-000096870000}"/>
    <cellStyle name="Standard 106 2" xfId="9322" xr:uid="{00000000-0005-0000-0000-000097870000}"/>
    <cellStyle name="Standard 1060" xfId="9323" xr:uid="{00000000-0005-0000-0000-000098870000}"/>
    <cellStyle name="Standard 1061" xfId="9324" xr:uid="{00000000-0005-0000-0000-000099870000}"/>
    <cellStyle name="Standard 1062" xfId="9325" xr:uid="{00000000-0005-0000-0000-00009A870000}"/>
    <cellStyle name="Standard 1063" xfId="9326" xr:uid="{00000000-0005-0000-0000-00009B870000}"/>
    <cellStyle name="Standard 1064" xfId="9327" xr:uid="{00000000-0005-0000-0000-00009C870000}"/>
    <cellStyle name="Standard 1065" xfId="9328" xr:uid="{00000000-0005-0000-0000-00009D870000}"/>
    <cellStyle name="Standard 1066" xfId="9329" xr:uid="{00000000-0005-0000-0000-00009E870000}"/>
    <cellStyle name="Standard 1067" xfId="9330" xr:uid="{00000000-0005-0000-0000-00009F870000}"/>
    <cellStyle name="Standard 1068" xfId="9331" xr:uid="{00000000-0005-0000-0000-0000A0870000}"/>
    <cellStyle name="Standard 1069" xfId="9332" xr:uid="{00000000-0005-0000-0000-0000A1870000}"/>
    <cellStyle name="Standard 107" xfId="1825" xr:uid="{00000000-0005-0000-0000-0000A2870000}"/>
    <cellStyle name="Standard 107 2" xfId="1826" xr:uid="{00000000-0005-0000-0000-0000A3870000}"/>
    <cellStyle name="Standard 107 3" xfId="3807" xr:uid="{00000000-0005-0000-0000-0000A4870000}"/>
    <cellStyle name="Standard 107 4" xfId="9333" xr:uid="{00000000-0005-0000-0000-0000A5870000}"/>
    <cellStyle name="Standard 1070" xfId="9334" xr:uid="{00000000-0005-0000-0000-0000A6870000}"/>
    <cellStyle name="Standard 1071" xfId="9335" xr:uid="{00000000-0005-0000-0000-0000A7870000}"/>
    <cellStyle name="Standard 1072" xfId="9336" xr:uid="{00000000-0005-0000-0000-0000A8870000}"/>
    <cellStyle name="Standard 1073" xfId="9337" xr:uid="{00000000-0005-0000-0000-0000A9870000}"/>
    <cellStyle name="Standard 1074" xfId="9338" xr:uid="{00000000-0005-0000-0000-0000AA870000}"/>
    <cellStyle name="Standard 1075" xfId="9339" xr:uid="{00000000-0005-0000-0000-0000AB870000}"/>
    <cellStyle name="Standard 1076" xfId="9340" xr:uid="{00000000-0005-0000-0000-0000AC870000}"/>
    <cellStyle name="Standard 1077" xfId="9341" xr:uid="{00000000-0005-0000-0000-0000AD870000}"/>
    <cellStyle name="Standard 1078" xfId="9342" xr:uid="{00000000-0005-0000-0000-0000AE870000}"/>
    <cellStyle name="Standard 1079" xfId="9343" xr:uid="{00000000-0005-0000-0000-0000AF870000}"/>
    <cellStyle name="Standard 108" xfId="1827" xr:uid="{00000000-0005-0000-0000-0000B0870000}"/>
    <cellStyle name="Standard 108 2" xfId="1828" xr:uid="{00000000-0005-0000-0000-0000B1870000}"/>
    <cellStyle name="Standard 108 3" xfId="3808" xr:uid="{00000000-0005-0000-0000-0000B2870000}"/>
    <cellStyle name="Standard 108 4" xfId="9344" xr:uid="{00000000-0005-0000-0000-0000B3870000}"/>
    <cellStyle name="Standard 1080" xfId="9345" xr:uid="{00000000-0005-0000-0000-0000B4870000}"/>
    <cellStyle name="Standard 1081" xfId="9346" xr:uid="{00000000-0005-0000-0000-0000B5870000}"/>
    <cellStyle name="Standard 1082" xfId="9347" xr:uid="{00000000-0005-0000-0000-0000B6870000}"/>
    <cellStyle name="Standard 1083" xfId="9348" xr:uid="{00000000-0005-0000-0000-0000B7870000}"/>
    <cellStyle name="Standard 1084" xfId="9349" xr:uid="{00000000-0005-0000-0000-0000B8870000}"/>
    <cellStyle name="Standard 1085" xfId="9350" xr:uid="{00000000-0005-0000-0000-0000B9870000}"/>
    <cellStyle name="Standard 1086" xfId="9351" xr:uid="{00000000-0005-0000-0000-0000BA870000}"/>
    <cellStyle name="Standard 1087" xfId="9352" xr:uid="{00000000-0005-0000-0000-0000BB870000}"/>
    <cellStyle name="Standard 1088" xfId="9353" xr:uid="{00000000-0005-0000-0000-0000BC870000}"/>
    <cellStyle name="Standard 1089" xfId="9354" xr:uid="{00000000-0005-0000-0000-0000BD870000}"/>
    <cellStyle name="Standard 109" xfId="1829" xr:uid="{00000000-0005-0000-0000-0000BE870000}"/>
    <cellStyle name="Standard 109 2" xfId="1830" xr:uid="{00000000-0005-0000-0000-0000BF870000}"/>
    <cellStyle name="Standard 109 3" xfId="3809" xr:uid="{00000000-0005-0000-0000-0000C0870000}"/>
    <cellStyle name="Standard 109 4" xfId="9355" xr:uid="{00000000-0005-0000-0000-0000C1870000}"/>
    <cellStyle name="Standard 1090" xfId="9356" xr:uid="{00000000-0005-0000-0000-0000C2870000}"/>
    <cellStyle name="Standard 1091" xfId="9357" xr:uid="{00000000-0005-0000-0000-0000C3870000}"/>
    <cellStyle name="Standard 1092" xfId="9358" xr:uid="{00000000-0005-0000-0000-0000C4870000}"/>
    <cellStyle name="Standard 1093" xfId="9359" xr:uid="{00000000-0005-0000-0000-0000C5870000}"/>
    <cellStyle name="Standard 1094" xfId="9360" xr:uid="{00000000-0005-0000-0000-0000C6870000}"/>
    <cellStyle name="Standard 1095" xfId="9361" xr:uid="{00000000-0005-0000-0000-0000C7870000}"/>
    <cellStyle name="Standard 1096" xfId="9362" xr:uid="{00000000-0005-0000-0000-0000C8870000}"/>
    <cellStyle name="Standard 1097" xfId="9363" xr:uid="{00000000-0005-0000-0000-0000C9870000}"/>
    <cellStyle name="Standard 1098" xfId="9364" xr:uid="{00000000-0005-0000-0000-0000CA870000}"/>
    <cellStyle name="Standard 1099" xfId="9365" xr:uid="{00000000-0005-0000-0000-0000CB870000}"/>
    <cellStyle name="Standard 11" xfId="286" xr:uid="{00000000-0005-0000-0000-0000CC870000}"/>
    <cellStyle name="Standard 11 2" xfId="1832" xr:uid="{00000000-0005-0000-0000-0000CD870000}"/>
    <cellStyle name="Standard 11 2 2" xfId="1833" xr:uid="{00000000-0005-0000-0000-0000CE870000}"/>
    <cellStyle name="Standard 11 2 2 2" xfId="8985" xr:uid="{00000000-0005-0000-0000-0000CF870000}"/>
    <cellStyle name="Standard 11 2 3" xfId="1834" xr:uid="{00000000-0005-0000-0000-0000D0870000}"/>
    <cellStyle name="Standard 11 2 3 2" xfId="1835" xr:uid="{00000000-0005-0000-0000-0000D1870000}"/>
    <cellStyle name="Standard 11 2 3 3" xfId="10774" xr:uid="{00000000-0005-0000-0000-0000D2870000}"/>
    <cellStyle name="Standard 11 2 4" xfId="8982" xr:uid="{00000000-0005-0000-0000-0000D3870000}"/>
    <cellStyle name="Standard 11 3" xfId="1836" xr:uid="{00000000-0005-0000-0000-0000D4870000}"/>
    <cellStyle name="Standard 11 3 2" xfId="9140" xr:uid="{00000000-0005-0000-0000-0000D5870000}"/>
    <cellStyle name="Standard 11 4" xfId="1837" xr:uid="{00000000-0005-0000-0000-0000D6870000}"/>
    <cellStyle name="Standard 11 4 2" xfId="10775" xr:uid="{00000000-0005-0000-0000-0000D7870000}"/>
    <cellStyle name="Standard 11 5" xfId="8875" xr:uid="{00000000-0005-0000-0000-0000D8870000}"/>
    <cellStyle name="Standard 11 5 2" xfId="11968" xr:uid="{00000000-0005-0000-0000-0000D9870000}"/>
    <cellStyle name="Standard 11 5 3" xfId="11478" xr:uid="{00000000-0005-0000-0000-0000DA870000}"/>
    <cellStyle name="Standard 11 6" xfId="1831" xr:uid="{00000000-0005-0000-0000-0000DB870000}"/>
    <cellStyle name="Standard 110" xfId="1838" xr:uid="{00000000-0005-0000-0000-0000DC870000}"/>
    <cellStyle name="Standard 110 2" xfId="1839" xr:uid="{00000000-0005-0000-0000-0000DD870000}"/>
    <cellStyle name="Standard 110 3" xfId="3810" xr:uid="{00000000-0005-0000-0000-0000DE870000}"/>
    <cellStyle name="Standard 110 4" xfId="9366" xr:uid="{00000000-0005-0000-0000-0000DF870000}"/>
    <cellStyle name="Standard 1100" xfId="9367" xr:uid="{00000000-0005-0000-0000-0000E0870000}"/>
    <cellStyle name="Standard 1101" xfId="9368" xr:uid="{00000000-0005-0000-0000-0000E1870000}"/>
    <cellStyle name="Standard 1102" xfId="9369" xr:uid="{00000000-0005-0000-0000-0000E2870000}"/>
    <cellStyle name="Standard 1103" xfId="9370" xr:uid="{00000000-0005-0000-0000-0000E3870000}"/>
    <cellStyle name="Standard 1104" xfId="9371" xr:uid="{00000000-0005-0000-0000-0000E4870000}"/>
    <cellStyle name="Standard 1105" xfId="9372" xr:uid="{00000000-0005-0000-0000-0000E5870000}"/>
    <cellStyle name="Standard 1106" xfId="9373" xr:uid="{00000000-0005-0000-0000-0000E6870000}"/>
    <cellStyle name="Standard 1107" xfId="9374" xr:uid="{00000000-0005-0000-0000-0000E7870000}"/>
    <cellStyle name="Standard 1108" xfId="9375" xr:uid="{00000000-0005-0000-0000-0000E8870000}"/>
    <cellStyle name="Standard 1109" xfId="9376" xr:uid="{00000000-0005-0000-0000-0000E9870000}"/>
    <cellStyle name="Standard 111" xfId="1840" xr:uid="{00000000-0005-0000-0000-0000EA870000}"/>
    <cellStyle name="Standard 111 2" xfId="1841" xr:uid="{00000000-0005-0000-0000-0000EB870000}"/>
    <cellStyle name="Standard 111 3" xfId="3811" xr:uid="{00000000-0005-0000-0000-0000EC870000}"/>
    <cellStyle name="Standard 111 4" xfId="9377" xr:uid="{00000000-0005-0000-0000-0000ED870000}"/>
    <cellStyle name="Standard 1110" xfId="9378" xr:uid="{00000000-0005-0000-0000-0000EE870000}"/>
    <cellStyle name="Standard 1111" xfId="9379" xr:uid="{00000000-0005-0000-0000-0000EF870000}"/>
    <cellStyle name="Standard 1112" xfId="9380" xr:uid="{00000000-0005-0000-0000-0000F0870000}"/>
    <cellStyle name="Standard 1113" xfId="9381" xr:uid="{00000000-0005-0000-0000-0000F1870000}"/>
    <cellStyle name="Standard 1114" xfId="9382" xr:uid="{00000000-0005-0000-0000-0000F2870000}"/>
    <cellStyle name="Standard 1115" xfId="9383" xr:uid="{00000000-0005-0000-0000-0000F3870000}"/>
    <cellStyle name="Standard 1116" xfId="9384" xr:uid="{00000000-0005-0000-0000-0000F4870000}"/>
    <cellStyle name="Standard 1117" xfId="9385" xr:uid="{00000000-0005-0000-0000-0000F5870000}"/>
    <cellStyle name="Standard 1118" xfId="9386" xr:uid="{00000000-0005-0000-0000-0000F6870000}"/>
    <cellStyle name="Standard 1119" xfId="9387" xr:uid="{00000000-0005-0000-0000-0000F7870000}"/>
    <cellStyle name="Standard 112" xfId="1842" xr:uid="{00000000-0005-0000-0000-0000F8870000}"/>
    <cellStyle name="Standard 112 2" xfId="1843" xr:uid="{00000000-0005-0000-0000-0000F9870000}"/>
    <cellStyle name="Standard 112 3" xfId="3812" xr:uid="{00000000-0005-0000-0000-0000FA870000}"/>
    <cellStyle name="Standard 112 4" xfId="9388" xr:uid="{00000000-0005-0000-0000-0000FB870000}"/>
    <cellStyle name="Standard 1120" xfId="9389" xr:uid="{00000000-0005-0000-0000-0000FC870000}"/>
    <cellStyle name="Standard 1121" xfId="9390" xr:uid="{00000000-0005-0000-0000-0000FD870000}"/>
    <cellStyle name="Standard 1122" xfId="9391" xr:uid="{00000000-0005-0000-0000-0000FE870000}"/>
    <cellStyle name="Standard 1123" xfId="9392" xr:uid="{00000000-0005-0000-0000-0000FF870000}"/>
    <cellStyle name="Standard 1124" xfId="9253" xr:uid="{00000000-0005-0000-0000-000000880000}"/>
    <cellStyle name="Standard 1125" xfId="10533" xr:uid="{00000000-0005-0000-0000-000001880000}"/>
    <cellStyle name="Standard 1126" xfId="10704" xr:uid="{00000000-0005-0000-0000-000002880000}"/>
    <cellStyle name="Standard 1127" xfId="10705" xr:uid="{00000000-0005-0000-0000-000003880000}"/>
    <cellStyle name="Standard 1128" xfId="10534" xr:uid="{00000000-0005-0000-0000-000004880000}"/>
    <cellStyle name="Standard 1129" xfId="10707" xr:uid="{00000000-0005-0000-0000-000005880000}"/>
    <cellStyle name="Standard 1129 2" xfId="12131" xr:uid="{00000000-0005-0000-0000-000006880000}"/>
    <cellStyle name="Standard 1129 3" xfId="12122" xr:uid="{00000000-0005-0000-0000-000007880000}"/>
    <cellStyle name="Standard 1129 4" xfId="12089" xr:uid="{00000000-0005-0000-0000-000008880000}"/>
    <cellStyle name="Standard 113" xfId="1844" xr:uid="{00000000-0005-0000-0000-000009880000}"/>
    <cellStyle name="Standard 113 2" xfId="1845" xr:uid="{00000000-0005-0000-0000-00000A880000}"/>
    <cellStyle name="Standard 113 3" xfId="3813" xr:uid="{00000000-0005-0000-0000-00000B880000}"/>
    <cellStyle name="Standard 113 4" xfId="9393" xr:uid="{00000000-0005-0000-0000-00000C880000}"/>
    <cellStyle name="Standard 1130" xfId="10706" xr:uid="{00000000-0005-0000-0000-00000D880000}"/>
    <cellStyle name="Standard 1130 2" xfId="12130" xr:uid="{00000000-0005-0000-0000-00000E880000}"/>
    <cellStyle name="Standard 1130 3" xfId="12121" xr:uid="{00000000-0005-0000-0000-00000F880000}"/>
    <cellStyle name="Standard 1130 4" xfId="12088" xr:uid="{00000000-0005-0000-0000-000010880000}"/>
    <cellStyle name="Standard 1131" xfId="10708" xr:uid="{00000000-0005-0000-0000-000011880000}"/>
    <cellStyle name="Standard 1132" xfId="10830" xr:uid="{00000000-0005-0000-0000-000012880000}"/>
    <cellStyle name="Standard 1132 2" xfId="12132" xr:uid="{00000000-0005-0000-0000-000013880000}"/>
    <cellStyle name="Standard 1132 2 2" xfId="12269" xr:uid="{00000000-0005-0000-0000-000014880000}"/>
    <cellStyle name="Standard 1132 2 3" xfId="12231" xr:uid="{00000000-0005-0000-0000-000015880000}"/>
    <cellStyle name="Standard 1132 3" xfId="12119" xr:uid="{00000000-0005-0000-0000-000016880000}"/>
    <cellStyle name="Standard 1132 3 2" xfId="12266" xr:uid="{00000000-0005-0000-0000-000017880000}"/>
    <cellStyle name="Standard 1132 3 3" xfId="12236" xr:uid="{00000000-0005-0000-0000-000018880000}"/>
    <cellStyle name="Standard 1132 4" xfId="12086" xr:uid="{00000000-0005-0000-0000-000019880000}"/>
    <cellStyle name="Standard 1133" xfId="10831" xr:uid="{00000000-0005-0000-0000-00001A880000}"/>
    <cellStyle name="Standard 1134" xfId="10832" xr:uid="{00000000-0005-0000-0000-00001B880000}"/>
    <cellStyle name="Standard 1135" xfId="10833" xr:uid="{00000000-0005-0000-0000-00001C880000}"/>
    <cellStyle name="Standard 1136" xfId="10834" xr:uid="{00000000-0005-0000-0000-00001D880000}"/>
    <cellStyle name="Standard 1137" xfId="10835" xr:uid="{00000000-0005-0000-0000-00001E880000}"/>
    <cellStyle name="Standard 1138" xfId="10836" xr:uid="{00000000-0005-0000-0000-00001F880000}"/>
    <cellStyle name="Standard 1139" xfId="10837" xr:uid="{00000000-0005-0000-0000-000020880000}"/>
    <cellStyle name="Standard 1139 2" xfId="12134" xr:uid="{00000000-0005-0000-0000-000021880000}"/>
    <cellStyle name="Standard 1139 2 2" xfId="12201" xr:uid="{00000000-0005-0000-0000-000022880000}"/>
    <cellStyle name="Standard 1139 2 2 2" xfId="12273" xr:uid="{00000000-0005-0000-0000-000023880000}"/>
    <cellStyle name="Standard 1139 2 3" xfId="12270" xr:uid="{00000000-0005-0000-0000-000024880000}"/>
    <cellStyle name="Standard 1139 3" xfId="12133" xr:uid="{00000000-0005-0000-0000-000025880000}"/>
    <cellStyle name="Standard 1139 4" xfId="12166" xr:uid="{00000000-0005-0000-0000-000026880000}"/>
    <cellStyle name="Standard 1139 4 2" xfId="12272" xr:uid="{00000000-0005-0000-0000-000027880000}"/>
    <cellStyle name="Standard 1139 5" xfId="12286" xr:uid="{00000000-0005-0000-0000-000028880000}"/>
    <cellStyle name="Standard 1139 5 2" xfId="12292" xr:uid="{00000000-0005-0000-0000-000029880000}"/>
    <cellStyle name="Standard 1139 6" xfId="12290" xr:uid="{00000000-0005-0000-0000-00002A880000}"/>
    <cellStyle name="Standard 1139 6 2" xfId="12297" xr:uid="{00000000-0005-0000-0000-00002B880000}"/>
    <cellStyle name="Standard 1139 6 2 2" xfId="12299" xr:uid="{00000000-0005-0000-0000-00002C880000}"/>
    <cellStyle name="Standard 1139 6 2 2 2" xfId="12305" xr:uid="{00000000-0005-0000-0000-00002D880000}"/>
    <cellStyle name="Standard 1139 6 2 2 3" xfId="14569" xr:uid="{00000000-0005-0000-0000-00002E880000}"/>
    <cellStyle name="Standard 1139 6 2 2 3 2" xfId="14912" xr:uid="{00000000-0005-0000-0000-00002F880000}"/>
    <cellStyle name="Standard 1139 6 2 2 4" xfId="12554" xr:uid="{00000000-0005-0000-0000-000030880000}"/>
    <cellStyle name="Standard 1139 6 2 3" xfId="12311" xr:uid="{00000000-0005-0000-0000-000031880000}"/>
    <cellStyle name="Standard 1139 6 3" xfId="12295" xr:uid="{00000000-0005-0000-0000-000032880000}"/>
    <cellStyle name="Standard 1139 6 3 2" xfId="12306" xr:uid="{00000000-0005-0000-0000-000033880000}"/>
    <cellStyle name="Standard 1139 6 3 3" xfId="14567" xr:uid="{00000000-0005-0000-0000-000034880000}"/>
    <cellStyle name="Standard 1139 6 3 3 2" xfId="14910" xr:uid="{00000000-0005-0000-0000-000035880000}"/>
    <cellStyle name="Standard 1139 6 3 4" xfId="12552" xr:uid="{00000000-0005-0000-0000-000036880000}"/>
    <cellStyle name="Standard 1139 7" xfId="10897" xr:uid="{00000000-0005-0000-0000-000037880000}"/>
    <cellStyle name="Standard 1139 7 2" xfId="12490" xr:uid="{00000000-0005-0000-0000-000038880000}"/>
    <cellStyle name="Standard 1139 8" xfId="14565" xr:uid="{00000000-0005-0000-0000-000039880000}"/>
    <cellStyle name="Standard 1139 8 2" xfId="14908" xr:uid="{00000000-0005-0000-0000-00003A880000}"/>
    <cellStyle name="Standard 1139 9" xfId="12550" xr:uid="{00000000-0005-0000-0000-00003B880000}"/>
    <cellStyle name="Standard 114" xfId="1846" xr:uid="{00000000-0005-0000-0000-00003C880000}"/>
    <cellStyle name="Standard 114 2" xfId="1847" xr:uid="{00000000-0005-0000-0000-00003D880000}"/>
    <cellStyle name="Standard 114 3" xfId="9394" xr:uid="{00000000-0005-0000-0000-00003E880000}"/>
    <cellStyle name="Standard 1140" xfId="11144" xr:uid="{00000000-0005-0000-0000-00003F880000}"/>
    <cellStyle name="Standard 1140 2" xfId="12193" xr:uid="{00000000-0005-0000-0000-000040880000}"/>
    <cellStyle name="Standard 1140 3" xfId="12162" xr:uid="{00000000-0005-0000-0000-000041880000}"/>
    <cellStyle name="Standard 1141" xfId="6" xr:uid="{00000000-0005-0000-0000-000042880000}"/>
    <cellStyle name="Standard 1141 2" xfId="73" xr:uid="{00000000-0005-0000-0000-000043880000}"/>
    <cellStyle name="Standard 1141 2 2" xfId="12194" xr:uid="{00000000-0005-0000-0000-000044880000}"/>
    <cellStyle name="Standard 1141 2 2 2" xfId="43007" xr:uid="{00000000-0005-0000-0000-000045880000}"/>
    <cellStyle name="Standard 1141 3" xfId="12163" xr:uid="{00000000-0005-0000-0000-000046880000}"/>
    <cellStyle name="Standard 1141 4" xfId="11145" xr:uid="{00000000-0005-0000-0000-000047880000}"/>
    <cellStyle name="Standard 1141 5" xfId="42900" xr:uid="{00000000-0005-0000-0000-000048880000}"/>
    <cellStyle name="Standard 1141 5 2" xfId="42979" xr:uid="{00000000-0005-0000-0000-000049880000}"/>
    <cellStyle name="Standard 1141 6" xfId="49" xr:uid="{00000000-0005-0000-0000-00004A880000}"/>
    <cellStyle name="Standard 1142" xfId="11146" xr:uid="{00000000-0005-0000-0000-00004B880000}"/>
    <cellStyle name="Standard 1143" xfId="11147" xr:uid="{00000000-0005-0000-0000-00004C880000}"/>
    <cellStyle name="Standard 1144" xfId="11148" xr:uid="{00000000-0005-0000-0000-00004D880000}"/>
    <cellStyle name="Standard 1145" xfId="11149" xr:uid="{00000000-0005-0000-0000-00004E880000}"/>
    <cellStyle name="Standard 1146" xfId="11150" xr:uid="{00000000-0005-0000-0000-00004F880000}"/>
    <cellStyle name="Standard 1147" xfId="11151" xr:uid="{00000000-0005-0000-0000-000050880000}"/>
    <cellStyle name="Standard 1148" xfId="11152" xr:uid="{00000000-0005-0000-0000-000051880000}"/>
    <cellStyle name="Standard 1149" xfId="11153" xr:uid="{00000000-0005-0000-0000-000052880000}"/>
    <cellStyle name="Standard 115" xfId="1848" xr:uid="{00000000-0005-0000-0000-000053880000}"/>
    <cellStyle name="Standard 115 2" xfId="1849" xr:uid="{00000000-0005-0000-0000-000054880000}"/>
    <cellStyle name="Standard 115 3" xfId="4112" xr:uid="{00000000-0005-0000-0000-000055880000}"/>
    <cellStyle name="Standard 115 4" xfId="3814" xr:uid="{00000000-0005-0000-0000-000056880000}"/>
    <cellStyle name="Standard 1150" xfId="11154" xr:uid="{00000000-0005-0000-0000-000057880000}"/>
    <cellStyle name="Standard 1151" xfId="11155" xr:uid="{00000000-0005-0000-0000-000058880000}"/>
    <cellStyle name="Standard 1152" xfId="11156" xr:uid="{00000000-0005-0000-0000-000059880000}"/>
    <cellStyle name="Standard 1153" xfId="11157" xr:uid="{00000000-0005-0000-0000-00005A880000}"/>
    <cellStyle name="Standard 1154" xfId="11158" xr:uid="{00000000-0005-0000-0000-00005B880000}"/>
    <cellStyle name="Standard 1155" xfId="11159" xr:uid="{00000000-0005-0000-0000-00005C880000}"/>
    <cellStyle name="Standard 1156" xfId="11160" xr:uid="{00000000-0005-0000-0000-00005D880000}"/>
    <cellStyle name="Standard 1157" xfId="11161" xr:uid="{00000000-0005-0000-0000-00005E880000}"/>
    <cellStyle name="Standard 1158" xfId="11162" xr:uid="{00000000-0005-0000-0000-00005F880000}"/>
    <cellStyle name="Standard 1159" xfId="11163" xr:uid="{00000000-0005-0000-0000-000060880000}"/>
    <cellStyle name="Standard 116" xfId="1850" xr:uid="{00000000-0005-0000-0000-000061880000}"/>
    <cellStyle name="Standard 116 2" xfId="1851" xr:uid="{00000000-0005-0000-0000-000062880000}"/>
    <cellStyle name="Standard 116 3" xfId="4113" xr:uid="{00000000-0005-0000-0000-000063880000}"/>
    <cellStyle name="Standard 116 4" xfId="3815" xr:uid="{00000000-0005-0000-0000-000064880000}"/>
    <cellStyle name="Standard 1160" xfId="11164" xr:uid="{00000000-0005-0000-0000-000065880000}"/>
    <cellStyle name="Standard 1161" xfId="11165" xr:uid="{00000000-0005-0000-0000-000066880000}"/>
    <cellStyle name="Standard 1162" xfId="11166" xr:uid="{00000000-0005-0000-0000-000067880000}"/>
    <cellStyle name="Standard 1163" xfId="11167" xr:uid="{00000000-0005-0000-0000-000068880000}"/>
    <cellStyle name="Standard 1164" xfId="11168" xr:uid="{00000000-0005-0000-0000-000069880000}"/>
    <cellStyle name="Standard 1165" xfId="11169" xr:uid="{00000000-0005-0000-0000-00006A880000}"/>
    <cellStyle name="Standard 1166" xfId="11170" xr:uid="{00000000-0005-0000-0000-00006B880000}"/>
    <cellStyle name="Standard 1167" xfId="11171" xr:uid="{00000000-0005-0000-0000-00006C880000}"/>
    <cellStyle name="Standard 1168" xfId="11172" xr:uid="{00000000-0005-0000-0000-00006D880000}"/>
    <cellStyle name="Standard 1169" xfId="11173" xr:uid="{00000000-0005-0000-0000-00006E880000}"/>
    <cellStyle name="Standard 117" xfId="1852" xr:uid="{00000000-0005-0000-0000-00006F880000}"/>
    <cellStyle name="Standard 117 2" xfId="1853" xr:uid="{00000000-0005-0000-0000-000070880000}"/>
    <cellStyle name="Standard 117 3" xfId="4114" xr:uid="{00000000-0005-0000-0000-000071880000}"/>
    <cellStyle name="Standard 117 4" xfId="3816" xr:uid="{00000000-0005-0000-0000-000072880000}"/>
    <cellStyle name="Standard 1170" xfId="11174" xr:uid="{00000000-0005-0000-0000-000073880000}"/>
    <cellStyle name="Standard 1171" xfId="11175" xr:uid="{00000000-0005-0000-0000-000074880000}"/>
    <cellStyle name="Standard 1172" xfId="11176" xr:uid="{00000000-0005-0000-0000-000075880000}"/>
    <cellStyle name="Standard 1173" xfId="11177" xr:uid="{00000000-0005-0000-0000-000076880000}"/>
    <cellStyle name="Standard 1174" xfId="11178" xr:uid="{00000000-0005-0000-0000-000077880000}"/>
    <cellStyle name="Standard 1175" xfId="11179" xr:uid="{00000000-0005-0000-0000-000078880000}"/>
    <cellStyle name="Standard 1176" xfId="11180" xr:uid="{00000000-0005-0000-0000-000079880000}"/>
    <cellStyle name="Standard 1177" xfId="11181" xr:uid="{00000000-0005-0000-0000-00007A880000}"/>
    <cellStyle name="Standard 1178" xfId="11182" xr:uid="{00000000-0005-0000-0000-00007B880000}"/>
    <cellStyle name="Standard 1179" xfId="11183" xr:uid="{00000000-0005-0000-0000-00007C880000}"/>
    <cellStyle name="Standard 118" xfId="1854" xr:uid="{00000000-0005-0000-0000-00007D880000}"/>
    <cellStyle name="Standard 118 2" xfId="1855" xr:uid="{00000000-0005-0000-0000-00007E880000}"/>
    <cellStyle name="Standard 118 3" xfId="4115" xr:uid="{00000000-0005-0000-0000-00007F880000}"/>
    <cellStyle name="Standard 118 4" xfId="3817" xr:uid="{00000000-0005-0000-0000-000080880000}"/>
    <cellStyle name="Standard 1180" xfId="11184" xr:uid="{00000000-0005-0000-0000-000081880000}"/>
    <cellStyle name="Standard 1181" xfId="11185" xr:uid="{00000000-0005-0000-0000-000082880000}"/>
    <cellStyle name="Standard 1182" xfId="11186" xr:uid="{00000000-0005-0000-0000-000083880000}"/>
    <cellStyle name="Standard 1183" xfId="11187" xr:uid="{00000000-0005-0000-0000-000084880000}"/>
    <cellStyle name="Standard 1184" xfId="11188" xr:uid="{00000000-0005-0000-0000-000085880000}"/>
    <cellStyle name="Standard 1185" xfId="11189" xr:uid="{00000000-0005-0000-0000-000086880000}"/>
    <cellStyle name="Standard 1186" xfId="11190" xr:uid="{00000000-0005-0000-0000-000087880000}"/>
    <cellStyle name="Standard 1187" xfId="11191" xr:uid="{00000000-0005-0000-0000-000088880000}"/>
    <cellStyle name="Standard 1188" xfId="11192" xr:uid="{00000000-0005-0000-0000-000089880000}"/>
    <cellStyle name="Standard 1189" xfId="11193" xr:uid="{00000000-0005-0000-0000-00008A880000}"/>
    <cellStyle name="Standard 119" xfId="1856" xr:uid="{00000000-0005-0000-0000-00008B880000}"/>
    <cellStyle name="Standard 119 2" xfId="1857" xr:uid="{00000000-0005-0000-0000-00008C880000}"/>
    <cellStyle name="Standard 119 3" xfId="4116" xr:uid="{00000000-0005-0000-0000-00008D880000}"/>
    <cellStyle name="Standard 119 4" xfId="3818" xr:uid="{00000000-0005-0000-0000-00008E880000}"/>
    <cellStyle name="Standard 1190" xfId="11194" xr:uid="{00000000-0005-0000-0000-00008F880000}"/>
    <cellStyle name="Standard 1191" xfId="11195" xr:uid="{00000000-0005-0000-0000-000090880000}"/>
    <cellStyle name="Standard 1192" xfId="11196" xr:uid="{00000000-0005-0000-0000-000091880000}"/>
    <cellStyle name="Standard 1193" xfId="11197" xr:uid="{00000000-0005-0000-0000-000092880000}"/>
    <cellStyle name="Standard 1194" xfId="11198" xr:uid="{00000000-0005-0000-0000-000093880000}"/>
    <cellStyle name="Standard 1195" xfId="11199" xr:uid="{00000000-0005-0000-0000-000094880000}"/>
    <cellStyle name="Standard 1196" xfId="11200" xr:uid="{00000000-0005-0000-0000-000095880000}"/>
    <cellStyle name="Standard 1197" xfId="11201" xr:uid="{00000000-0005-0000-0000-000096880000}"/>
    <cellStyle name="Standard 1198" xfId="11202" xr:uid="{00000000-0005-0000-0000-000097880000}"/>
    <cellStyle name="Standard 1199" xfId="11203" xr:uid="{00000000-0005-0000-0000-000098880000}"/>
    <cellStyle name="Standard 12" xfId="1858" xr:uid="{00000000-0005-0000-0000-000099880000}"/>
    <cellStyle name="Standard 12 2" xfId="1859" xr:uid="{00000000-0005-0000-0000-00009A880000}"/>
    <cellStyle name="Standard 12 2 2" xfId="1860" xr:uid="{00000000-0005-0000-0000-00009B880000}"/>
    <cellStyle name="Standard 12 2 2 2" xfId="1861" xr:uid="{00000000-0005-0000-0000-00009C880000}"/>
    <cellStyle name="Standard 12 2 2 3" xfId="10776" xr:uid="{00000000-0005-0000-0000-00009D880000}"/>
    <cellStyle name="Standard 12 2 3" xfId="8983" xr:uid="{00000000-0005-0000-0000-00009E880000}"/>
    <cellStyle name="Standard 12 2 4" xfId="9252" xr:uid="{00000000-0005-0000-0000-00009F880000}"/>
    <cellStyle name="Standard 12 3" xfId="1862" xr:uid="{00000000-0005-0000-0000-0000A0880000}"/>
    <cellStyle name="Standard 12 3 2" xfId="1863" xr:uid="{00000000-0005-0000-0000-0000A1880000}"/>
    <cellStyle name="Standard 12 3 2 2" xfId="4118" xr:uid="{00000000-0005-0000-0000-0000A2880000}"/>
    <cellStyle name="Standard 12 3 2 3" xfId="8136" xr:uid="{00000000-0005-0000-0000-0000A3880000}"/>
    <cellStyle name="Standard 12 3 2 4" xfId="11088" xr:uid="{00000000-0005-0000-0000-0000A4880000}"/>
    <cellStyle name="Standard 12 3 3" xfId="4117" xr:uid="{00000000-0005-0000-0000-0000A5880000}"/>
    <cellStyle name="Standard 12 3 4" xfId="8929" xr:uid="{00000000-0005-0000-0000-0000A6880000}"/>
    <cellStyle name="Standard 12 4" xfId="12" xr:uid="{00000000-0005-0000-0000-0000A7880000}"/>
    <cellStyle name="Standard 12 4 2" xfId="8138" xr:uid="{00000000-0005-0000-0000-0000A8880000}"/>
    <cellStyle name="Standard 12 4 3" xfId="9169" xr:uid="{00000000-0005-0000-0000-0000A9880000}"/>
    <cellStyle name="Standard 12 4 4" xfId="9395" xr:uid="{00000000-0005-0000-0000-0000AA880000}"/>
    <cellStyle name="Standard 12 4 5" xfId="8137" xr:uid="{00000000-0005-0000-0000-0000AB880000}"/>
    <cellStyle name="Standard 12 5" xfId="8139" xr:uid="{00000000-0005-0000-0000-0000AC880000}"/>
    <cellStyle name="Standard 12 5 2" xfId="8736" xr:uid="{00000000-0005-0000-0000-0000AD880000}"/>
    <cellStyle name="Standard 120" xfId="1864" xr:uid="{00000000-0005-0000-0000-0000AE880000}"/>
    <cellStyle name="Standard 120 2" xfId="2967" xr:uid="{00000000-0005-0000-0000-0000AF880000}"/>
    <cellStyle name="Standard 120 2 2" xfId="8796" xr:uid="{00000000-0005-0000-0000-0000B0880000}"/>
    <cellStyle name="Standard 120 2 3" xfId="4119" xr:uid="{00000000-0005-0000-0000-0000B1880000}"/>
    <cellStyle name="Standard 120 2 4" xfId="11760" xr:uid="{00000000-0005-0000-0000-0000B2880000}"/>
    <cellStyle name="Standard 120 3" xfId="3819" xr:uid="{00000000-0005-0000-0000-0000B3880000}"/>
    <cellStyle name="Standard 120 4" xfId="11692" xr:uid="{00000000-0005-0000-0000-0000B4880000}"/>
    <cellStyle name="Standard 1200" xfId="11204" xr:uid="{00000000-0005-0000-0000-0000B5880000}"/>
    <cellStyle name="Standard 1201" xfId="11205" xr:uid="{00000000-0005-0000-0000-0000B6880000}"/>
    <cellStyle name="Standard 1202" xfId="11206" xr:uid="{00000000-0005-0000-0000-0000B7880000}"/>
    <cellStyle name="Standard 1203" xfId="11207" xr:uid="{00000000-0005-0000-0000-0000B8880000}"/>
    <cellStyle name="Standard 1204" xfId="11208" xr:uid="{00000000-0005-0000-0000-0000B9880000}"/>
    <cellStyle name="Standard 1205" xfId="11209" xr:uid="{00000000-0005-0000-0000-0000BA880000}"/>
    <cellStyle name="Standard 1206" xfId="11210" xr:uid="{00000000-0005-0000-0000-0000BB880000}"/>
    <cellStyle name="Standard 1207" xfId="11211" xr:uid="{00000000-0005-0000-0000-0000BC880000}"/>
    <cellStyle name="Standard 1208" xfId="11212" xr:uid="{00000000-0005-0000-0000-0000BD880000}"/>
    <cellStyle name="Standard 1209" xfId="11213" xr:uid="{00000000-0005-0000-0000-0000BE880000}"/>
    <cellStyle name="Standard 121" xfId="2924" xr:uid="{00000000-0005-0000-0000-0000BF880000}"/>
    <cellStyle name="Standard 121 2" xfId="2981" xr:uid="{00000000-0005-0000-0000-0000C0880000}"/>
    <cellStyle name="Standard 121 2 2" xfId="8803" xr:uid="{00000000-0005-0000-0000-0000C1880000}"/>
    <cellStyle name="Standard 121 2 3" xfId="16" xr:uid="{00000000-0005-0000-0000-0000C2880000}"/>
    <cellStyle name="Standard 121 2 4" xfId="11771" xr:uid="{00000000-0005-0000-0000-0000C3880000}"/>
    <cellStyle name="Standard 121 3" xfId="8761" xr:uid="{00000000-0005-0000-0000-0000C4880000}"/>
    <cellStyle name="Standard 121 4" xfId="3820" xr:uid="{00000000-0005-0000-0000-0000C5880000}"/>
    <cellStyle name="Standard 121 5" xfId="11739" xr:uid="{00000000-0005-0000-0000-0000C6880000}"/>
    <cellStyle name="Standard 1210" xfId="11214" xr:uid="{00000000-0005-0000-0000-0000C7880000}"/>
    <cellStyle name="Standard 1211" xfId="11215" xr:uid="{00000000-0005-0000-0000-0000C8880000}"/>
    <cellStyle name="Standard 1212" xfId="11216" xr:uid="{00000000-0005-0000-0000-0000C9880000}"/>
    <cellStyle name="Standard 1213" xfId="11217" xr:uid="{00000000-0005-0000-0000-0000CA880000}"/>
    <cellStyle name="Standard 1214" xfId="11218" xr:uid="{00000000-0005-0000-0000-0000CB880000}"/>
    <cellStyle name="Standard 1215" xfId="3" xr:uid="{00000000-0005-0000-0000-0000CC880000}"/>
    <cellStyle name="Standard 1216" xfId="11219" xr:uid="{00000000-0005-0000-0000-0000CD880000}"/>
    <cellStyle name="Standard 1217" xfId="11220" xr:uid="{00000000-0005-0000-0000-0000CE880000}"/>
    <cellStyle name="Standard 1218" xfId="11221" xr:uid="{00000000-0005-0000-0000-0000CF880000}"/>
    <cellStyle name="Standard 1219" xfId="11222" xr:uid="{00000000-0005-0000-0000-0000D0880000}"/>
    <cellStyle name="Standard 122" xfId="2927" xr:uid="{00000000-0005-0000-0000-0000D1880000}"/>
    <cellStyle name="Standard 122 2" xfId="2982" xr:uid="{00000000-0005-0000-0000-0000D2880000}"/>
    <cellStyle name="Standard 122 3" xfId="8763" xr:uid="{00000000-0005-0000-0000-0000D3880000}"/>
    <cellStyle name="Standard 122 4" xfId="4040" xr:uid="{00000000-0005-0000-0000-0000D4880000}"/>
    <cellStyle name="Standard 122 5" xfId="9396" xr:uid="{00000000-0005-0000-0000-0000D5880000}"/>
    <cellStyle name="Standard 122 5 2" xfId="12057" xr:uid="{00000000-0005-0000-0000-0000D6880000}"/>
    <cellStyle name="Standard 122 5 3" xfId="11741" xr:uid="{00000000-0005-0000-0000-0000D7880000}"/>
    <cellStyle name="Standard 1220" xfId="11223" xr:uid="{00000000-0005-0000-0000-0000D8880000}"/>
    <cellStyle name="Standard 1221" xfId="11224" xr:uid="{00000000-0005-0000-0000-0000D9880000}"/>
    <cellStyle name="Standard 1222" xfId="11225" xr:uid="{00000000-0005-0000-0000-0000DA880000}"/>
    <cellStyle name="Standard 1223" xfId="11226" xr:uid="{00000000-0005-0000-0000-0000DB880000}"/>
    <cellStyle name="Standard 1224" xfId="7" xr:uid="{00000000-0005-0000-0000-0000DC880000}"/>
    <cellStyle name="Standard 1225" xfId="31" xr:uid="{00000000-0005-0000-0000-0000DD880000}"/>
    <cellStyle name="Standard 1226" xfId="12202" xr:uid="{00000000-0005-0000-0000-0000DE880000}"/>
    <cellStyle name="Standard 1226 2" xfId="12271" xr:uid="{00000000-0005-0000-0000-0000DF880000}"/>
    <cellStyle name="Standard 1226 3" xfId="12291" xr:uid="{00000000-0005-0000-0000-0000E0880000}"/>
    <cellStyle name="Standard 1226 3 2" xfId="12298" xr:uid="{00000000-0005-0000-0000-0000E1880000}"/>
    <cellStyle name="Standard 1226 3 2 2" xfId="12300" xr:uid="{00000000-0005-0000-0000-0000E2880000}"/>
    <cellStyle name="Standard 1226 3 2 2 2" xfId="12308" xr:uid="{00000000-0005-0000-0000-0000E3880000}"/>
    <cellStyle name="Standard 1226 3 2 2 3" xfId="14570" xr:uid="{00000000-0005-0000-0000-0000E4880000}"/>
    <cellStyle name="Standard 1226 3 2 2 3 2" xfId="14913" xr:uid="{00000000-0005-0000-0000-0000E5880000}"/>
    <cellStyle name="Standard 1226 3 2 2 4" xfId="12555" xr:uid="{00000000-0005-0000-0000-0000E6880000}"/>
    <cellStyle name="Standard 1226 3 2 3" xfId="12312" xr:uid="{00000000-0005-0000-0000-0000E7880000}"/>
    <cellStyle name="Standard 1226 3 3" xfId="12296" xr:uid="{00000000-0005-0000-0000-0000E8880000}"/>
    <cellStyle name="Standard 1226 3 3 2" xfId="12307" xr:uid="{00000000-0005-0000-0000-0000E9880000}"/>
    <cellStyle name="Standard 1226 3 3 3" xfId="14568" xr:uid="{00000000-0005-0000-0000-0000EA880000}"/>
    <cellStyle name="Standard 1226 3 3 3 2" xfId="14911" xr:uid="{00000000-0005-0000-0000-0000EB880000}"/>
    <cellStyle name="Standard 1226 3 3 4" xfId="12553" xr:uid="{00000000-0005-0000-0000-0000EC880000}"/>
    <cellStyle name="Standard 1226 4" xfId="14566" xr:uid="{00000000-0005-0000-0000-0000ED880000}"/>
    <cellStyle name="Standard 1226 4 2" xfId="14909" xr:uid="{00000000-0005-0000-0000-0000EE880000}"/>
    <cellStyle name="Standard 1226 5" xfId="12551" xr:uid="{00000000-0005-0000-0000-0000EF880000}"/>
    <cellStyle name="Standard 1227" xfId="12205" xr:uid="{00000000-0005-0000-0000-0000F0880000}"/>
    <cellStyle name="Standard 1228" xfId="12203" xr:uid="{00000000-0005-0000-0000-0000F1880000}"/>
    <cellStyle name="Standard 1229" xfId="12204" xr:uid="{00000000-0005-0000-0000-0000F2880000}"/>
    <cellStyle name="Standard 123" xfId="2928" xr:uid="{00000000-0005-0000-0000-0000F3880000}"/>
    <cellStyle name="Standard 123 2" xfId="2983" xr:uid="{00000000-0005-0000-0000-0000F4880000}"/>
    <cellStyle name="Standard 123 3" xfId="2985" xr:uid="{00000000-0005-0000-0000-0000F5880000}"/>
    <cellStyle name="Standard 123 3 2" xfId="8804" xr:uid="{00000000-0005-0000-0000-0000F6880000}"/>
    <cellStyle name="Standard 123 3 3" xfId="12232" xr:uid="{00000000-0005-0000-0000-0000F7880000}"/>
    <cellStyle name="Standard 123 4" xfId="8764" xr:uid="{00000000-0005-0000-0000-0000F8880000}"/>
    <cellStyle name="Standard 123 5" xfId="4897" xr:uid="{00000000-0005-0000-0000-0000F9880000}"/>
    <cellStyle name="Standard 123 6" xfId="9397" xr:uid="{00000000-0005-0000-0000-0000FA880000}"/>
    <cellStyle name="Standard 123 6 2" xfId="12058" xr:uid="{00000000-0005-0000-0000-0000FB880000}"/>
    <cellStyle name="Standard 123 6 3" xfId="12108" xr:uid="{00000000-0005-0000-0000-0000FC880000}"/>
    <cellStyle name="Standard 123 6 4" xfId="11742" xr:uid="{00000000-0005-0000-0000-0000FD880000}"/>
    <cellStyle name="Standard 1230" xfId="12206" xr:uid="{00000000-0005-0000-0000-0000FE880000}"/>
    <cellStyle name="Standard 1231" xfId="12208" xr:uid="{00000000-0005-0000-0000-0000FF880000}"/>
    <cellStyle name="Standard 1232" xfId="12209" xr:uid="{00000000-0005-0000-0000-000000890000}"/>
    <cellStyle name="Standard 1233" xfId="12210" xr:uid="{00000000-0005-0000-0000-000001890000}"/>
    <cellStyle name="Standard 1234" xfId="12207" xr:uid="{00000000-0005-0000-0000-000002890000}"/>
    <cellStyle name="Standard 1235" xfId="12211" xr:uid="{00000000-0005-0000-0000-000003890000}"/>
    <cellStyle name="Standard 1236" xfId="12212" xr:uid="{00000000-0005-0000-0000-000004890000}"/>
    <cellStyle name="Standard 1237" xfId="12213" xr:uid="{00000000-0005-0000-0000-000005890000}"/>
    <cellStyle name="Standard 1238" xfId="12214" xr:uid="{00000000-0005-0000-0000-000006890000}"/>
    <cellStyle name="Standard 1239" xfId="12215" xr:uid="{00000000-0005-0000-0000-000007890000}"/>
    <cellStyle name="Standard 124" xfId="4898" xr:uid="{00000000-0005-0000-0000-000008890000}"/>
    <cellStyle name="Standard 124 2" xfId="9398" xr:uid="{00000000-0005-0000-0000-000009890000}"/>
    <cellStyle name="Standard 1240" xfId="12216" xr:uid="{00000000-0005-0000-0000-00000A890000}"/>
    <cellStyle name="Standard 1241" xfId="12217" xr:uid="{00000000-0005-0000-0000-00000B890000}"/>
    <cellStyle name="Standard 1242" xfId="12218" xr:uid="{00000000-0005-0000-0000-00000C890000}"/>
    <cellStyle name="Standard 1243" xfId="12220" xr:uid="{00000000-0005-0000-0000-00000D890000}"/>
    <cellStyle name="Standard 1244" xfId="12219" xr:uid="{00000000-0005-0000-0000-00000E890000}"/>
    <cellStyle name="Standard 1245" xfId="12221" xr:uid="{00000000-0005-0000-0000-00000F890000}"/>
    <cellStyle name="Standard 1246" xfId="12222" xr:uid="{00000000-0005-0000-0000-000010890000}"/>
    <cellStyle name="Standard 1247" xfId="12223" xr:uid="{00000000-0005-0000-0000-000011890000}"/>
    <cellStyle name="Standard 1248" xfId="12288" xr:uid="{00000000-0005-0000-0000-000012890000}"/>
    <cellStyle name="Standard 1249" xfId="12289" xr:uid="{00000000-0005-0000-0000-000013890000}"/>
    <cellStyle name="Standard 125" xfId="4899" xr:uid="{00000000-0005-0000-0000-000014890000}"/>
    <cellStyle name="Standard 125 2" xfId="9399" xr:uid="{00000000-0005-0000-0000-000015890000}"/>
    <cellStyle name="Standard 1250" xfId="12287" xr:uid="{00000000-0005-0000-0000-000016890000}"/>
    <cellStyle name="Standard 1251" xfId="12293" xr:uid="{00000000-0005-0000-0000-000017890000}"/>
    <cellStyle name="Standard 1251 2" xfId="12301" xr:uid="{00000000-0005-0000-0000-000018890000}"/>
    <cellStyle name="Standard 1251 3" xfId="12309" xr:uid="{00000000-0005-0000-0000-000019890000}"/>
    <cellStyle name="Standard 1252" xfId="12294" xr:uid="{00000000-0005-0000-0000-00001A890000}"/>
    <cellStyle name="Standard 1252 2" xfId="12302" xr:uid="{00000000-0005-0000-0000-00001B890000}"/>
    <cellStyle name="Standard 1252 3" xfId="12310" xr:uid="{00000000-0005-0000-0000-00001C890000}"/>
    <cellStyle name="Standard 1253" xfId="12303" xr:uid="{00000000-0005-0000-0000-00001D890000}"/>
    <cellStyle name="Standard 1254" xfId="12304" xr:uid="{00000000-0005-0000-0000-00001E890000}"/>
    <cellStyle name="Standard 1255" xfId="12556" xr:uid="{00000000-0005-0000-0000-00001F890000}"/>
    <cellStyle name="Standard 1256" xfId="12557" xr:uid="{00000000-0005-0000-0000-000020890000}"/>
    <cellStyle name="Standard 1257" xfId="12558" xr:uid="{00000000-0005-0000-0000-000021890000}"/>
    <cellStyle name="Standard 1258" xfId="12559" xr:uid="{00000000-0005-0000-0000-000022890000}"/>
    <cellStyle name="Standard 1259" xfId="12560" xr:uid="{00000000-0005-0000-0000-000023890000}"/>
    <cellStyle name="Standard 126" xfId="4900" xr:uid="{00000000-0005-0000-0000-000024890000}"/>
    <cellStyle name="Standard 126 2" xfId="9400" xr:uid="{00000000-0005-0000-0000-000025890000}"/>
    <cellStyle name="Standard 1260" xfId="12561" xr:uid="{00000000-0005-0000-0000-000026890000}"/>
    <cellStyle name="Standard 1261" xfId="12562" xr:uid="{00000000-0005-0000-0000-000027890000}"/>
    <cellStyle name="Standard 1262" xfId="12563" xr:uid="{00000000-0005-0000-0000-000028890000}"/>
    <cellStyle name="Standard 1263" xfId="12625" xr:uid="{00000000-0005-0000-0000-000029890000}"/>
    <cellStyle name="Standard 1263 2" xfId="42659" xr:uid="{00000000-0005-0000-0000-00002A890000}"/>
    <cellStyle name="Standard 1264" xfId="14992" xr:uid="{00000000-0005-0000-0000-00002B890000}"/>
    <cellStyle name="Standard 1265" xfId="14991" xr:uid="{00000000-0005-0000-0000-00002C890000}"/>
    <cellStyle name="Standard 1266" xfId="314" xr:uid="{00000000-0005-0000-0000-00002D890000}"/>
    <cellStyle name="Standard 1266 3" xfId="43002" xr:uid="{00000000-0005-0000-0000-00002E890000}"/>
    <cellStyle name="Standard 1267" xfId="310" xr:uid="{00000000-0005-0000-0000-00002F890000}"/>
    <cellStyle name="Standard 1268" xfId="309" xr:uid="{00000000-0005-0000-0000-000030890000}"/>
    <cellStyle name="Standard 1269" xfId="307" xr:uid="{00000000-0005-0000-0000-000031890000}"/>
    <cellStyle name="Standard 127" xfId="4901" xr:uid="{00000000-0005-0000-0000-000032890000}"/>
    <cellStyle name="Standard 127 2" xfId="9401" xr:uid="{00000000-0005-0000-0000-000033890000}"/>
    <cellStyle name="Standard 1270" xfId="311" xr:uid="{00000000-0005-0000-0000-000034890000}"/>
    <cellStyle name="Standard 1271" xfId="315" xr:uid="{00000000-0005-0000-0000-000035890000}"/>
    <cellStyle name="Standard 1272" xfId="312" xr:uid="{00000000-0005-0000-0000-000036890000}"/>
    <cellStyle name="Standard 1273" xfId="313" xr:uid="{00000000-0005-0000-0000-000037890000}"/>
    <cellStyle name="Standard 1274" xfId="322" xr:uid="{00000000-0005-0000-0000-000038890000}"/>
    <cellStyle name="Standard 1275" xfId="319" xr:uid="{00000000-0005-0000-0000-000039890000}"/>
    <cellStyle name="Standard 1276" xfId="316" xr:uid="{00000000-0005-0000-0000-00003A890000}"/>
    <cellStyle name="Standard 1277" xfId="324" xr:uid="{00000000-0005-0000-0000-00003B890000}"/>
    <cellStyle name="Standard 1278" xfId="321" xr:uid="{00000000-0005-0000-0000-00003C890000}"/>
    <cellStyle name="Standard 1279" xfId="318" xr:uid="{00000000-0005-0000-0000-00003D890000}"/>
    <cellStyle name="Standard 128" xfId="4902" xr:uid="{00000000-0005-0000-0000-00003E890000}"/>
    <cellStyle name="Standard 128 2" xfId="9402" xr:uid="{00000000-0005-0000-0000-00003F890000}"/>
    <cellStyle name="Standard 1280" xfId="323" xr:uid="{00000000-0005-0000-0000-000040890000}"/>
    <cellStyle name="Standard 1281" xfId="320" xr:uid="{00000000-0005-0000-0000-000041890000}"/>
    <cellStyle name="Standard 1282" xfId="317" xr:uid="{00000000-0005-0000-0000-000042890000}"/>
    <cellStyle name="Standard 1283" xfId="305" xr:uid="{00000000-0005-0000-0000-000043890000}"/>
    <cellStyle name="Standard 1284" xfId="42625" xr:uid="{00000000-0005-0000-0000-000044890000}"/>
    <cellStyle name="Standard 1285" xfId="42626" xr:uid="{00000000-0005-0000-0000-000045890000}"/>
    <cellStyle name="Standard 1286" xfId="42658" xr:uid="{00000000-0005-0000-0000-000046890000}"/>
    <cellStyle name="Standard 1287" xfId="42657" xr:uid="{00000000-0005-0000-0000-000047890000}"/>
    <cellStyle name="Standard 1288" xfId="42656" xr:uid="{00000000-0005-0000-0000-000048890000}"/>
    <cellStyle name="Standard 1289" xfId="42655" xr:uid="{00000000-0005-0000-0000-000049890000}"/>
    <cellStyle name="Standard 129" xfId="4903" xr:uid="{00000000-0005-0000-0000-00004A890000}"/>
    <cellStyle name="Standard 129 2" xfId="9403" xr:uid="{00000000-0005-0000-0000-00004B890000}"/>
    <cellStyle name="Standard 1290" xfId="42654" xr:uid="{00000000-0005-0000-0000-00004C890000}"/>
    <cellStyle name="Standard 1291" xfId="42653" xr:uid="{00000000-0005-0000-0000-00004D890000}"/>
    <cellStyle name="Standard 1292" xfId="42652" xr:uid="{00000000-0005-0000-0000-00004E890000}"/>
    <cellStyle name="Standard 1293" xfId="42651" xr:uid="{00000000-0005-0000-0000-00004F890000}"/>
    <cellStyle name="Standard 1294" xfId="42649" xr:uid="{00000000-0005-0000-0000-000050890000}"/>
    <cellStyle name="Standard 1295" xfId="42648" xr:uid="{00000000-0005-0000-0000-000051890000}"/>
    <cellStyle name="Standard 1296" xfId="42645" xr:uid="{00000000-0005-0000-0000-000052890000}"/>
    <cellStyle name="Standard 1297" xfId="42646" xr:uid="{00000000-0005-0000-0000-000053890000}"/>
    <cellStyle name="Standard 1298" xfId="42643" xr:uid="{00000000-0005-0000-0000-000054890000}"/>
    <cellStyle name="Standard 1299" xfId="42637" xr:uid="{00000000-0005-0000-0000-000055890000}"/>
    <cellStyle name="Standard 13" xfId="1865" xr:uid="{00000000-0005-0000-0000-000056890000}"/>
    <cellStyle name="Standard 13 2" xfId="1866" xr:uid="{00000000-0005-0000-0000-000057890000}"/>
    <cellStyle name="Standard 13 2 2" xfId="8140" xr:uid="{00000000-0005-0000-0000-000058890000}"/>
    <cellStyle name="Standard 13 2 3" xfId="9251" xr:uid="{00000000-0005-0000-0000-000059890000}"/>
    <cellStyle name="Standard 13 3" xfId="1867" xr:uid="{00000000-0005-0000-0000-00005A890000}"/>
    <cellStyle name="Standard 13 3 2" xfId="1868" xr:uid="{00000000-0005-0000-0000-00005B890000}"/>
    <cellStyle name="Standard 13 3 2 2" xfId="4121" xr:uid="{00000000-0005-0000-0000-00005C890000}"/>
    <cellStyle name="Standard 13 3 3" xfId="4120" xr:uid="{00000000-0005-0000-0000-00005D890000}"/>
    <cellStyle name="Standard 13 3 4" xfId="8957" xr:uid="{00000000-0005-0000-0000-00005E890000}"/>
    <cellStyle name="Standard 13 4" xfId="8141" xr:uid="{00000000-0005-0000-0000-00005F890000}"/>
    <cellStyle name="Standard 13 4 2" xfId="8737" xr:uid="{00000000-0005-0000-0000-000060890000}"/>
    <cellStyle name="Standard 13 4 3" xfId="9168" xr:uid="{00000000-0005-0000-0000-000061890000}"/>
    <cellStyle name="Standard 13 4 4" xfId="9404" xr:uid="{00000000-0005-0000-0000-000062890000}"/>
    <cellStyle name="Standard 13 5" xfId="8142" xr:uid="{00000000-0005-0000-0000-000063890000}"/>
    <cellStyle name="Standard 13 6" xfId="8143" xr:uid="{00000000-0005-0000-0000-000064890000}"/>
    <cellStyle name="Standard 13 6 2" xfId="8144" xr:uid="{00000000-0005-0000-0000-000065890000}"/>
    <cellStyle name="Standard 13 7" xfId="8738" xr:uid="{00000000-0005-0000-0000-000066890000}"/>
    <cellStyle name="Standard 130" xfId="4904" xr:uid="{00000000-0005-0000-0000-000067890000}"/>
    <cellStyle name="Standard 130 2" xfId="9405" xr:uid="{00000000-0005-0000-0000-000068890000}"/>
    <cellStyle name="Standard 1300" xfId="42640" xr:uid="{00000000-0005-0000-0000-000069890000}"/>
    <cellStyle name="Standard 1301" xfId="42647" xr:uid="{00000000-0005-0000-0000-00006A890000}"/>
    <cellStyle name="Standard 1302" xfId="42635" xr:uid="{00000000-0005-0000-0000-00006B890000}"/>
    <cellStyle name="Standard 1303" xfId="42642" xr:uid="{00000000-0005-0000-0000-00006C890000}"/>
    <cellStyle name="Standard 1304" xfId="42898" xr:uid="{00000000-0005-0000-0000-00006D890000}"/>
    <cellStyle name="Standard 1305" xfId="42899" xr:uid="{00000000-0005-0000-0000-00006E890000}"/>
    <cellStyle name="Standard 1306" xfId="42903" xr:uid="{00000000-0005-0000-0000-00006F890000}"/>
    <cellStyle name="Standard 1306 2" xfId="42909" xr:uid="{00000000-0005-0000-0000-000070890000}"/>
    <cellStyle name="Standard 1306 3" xfId="42974" xr:uid="{00000000-0005-0000-0000-000071890000}"/>
    <cellStyle name="Standard 1306 3 2" xfId="42983" xr:uid="{00000000-0005-0000-0000-000072890000}"/>
    <cellStyle name="Standard 1306 3 3" xfId="42984" xr:uid="{00000000-0005-0000-0000-000073890000}"/>
    <cellStyle name="Standard 1307" xfId="42912" xr:uid="{00000000-0005-0000-0000-000074890000}"/>
    <cellStyle name="Standard 1307 2" xfId="42978" xr:uid="{00000000-0005-0000-0000-000075890000}"/>
    <cellStyle name="Standard 1308" xfId="42913" xr:uid="{00000000-0005-0000-0000-000076890000}"/>
    <cellStyle name="Standard 1308 2" xfId="42975" xr:uid="{00000000-0005-0000-0000-000077890000}"/>
    <cellStyle name="Standard 1308 2 2" xfId="43009" xr:uid="{C07D92C3-3764-4852-AC1B-4B51CAD057F5}"/>
    <cellStyle name="Standard 1309" xfId="42916" xr:uid="{00000000-0005-0000-0000-000078890000}"/>
    <cellStyle name="Standard 131" xfId="4905" xr:uid="{00000000-0005-0000-0000-000079890000}"/>
    <cellStyle name="Standard 131 2" xfId="9406" xr:uid="{00000000-0005-0000-0000-00007A890000}"/>
    <cellStyle name="Standard 1310" xfId="42920" xr:uid="{00000000-0005-0000-0000-00007B890000}"/>
    <cellStyle name="Standard 1311" xfId="42917" xr:uid="{00000000-0005-0000-0000-00007C890000}"/>
    <cellStyle name="Standard 1312" xfId="42919" xr:uid="{00000000-0005-0000-0000-00007D890000}"/>
    <cellStyle name="Standard 1313" xfId="42918" xr:uid="{00000000-0005-0000-0000-00007E890000}"/>
    <cellStyle name="Standard 1314" xfId="42914" xr:uid="{00000000-0005-0000-0000-00007F890000}"/>
    <cellStyle name="Standard 1315" xfId="42915" xr:uid="{00000000-0005-0000-0000-000080890000}"/>
    <cellStyle name="Standard 1316" xfId="42921" xr:uid="{00000000-0005-0000-0000-000081890000}"/>
    <cellStyle name="Standard 1317" xfId="42922" xr:uid="{00000000-0005-0000-0000-000082890000}"/>
    <cellStyle name="Standard 1318" xfId="42923" xr:uid="{00000000-0005-0000-0000-000083890000}"/>
    <cellStyle name="Standard 1319" xfId="42924" xr:uid="{00000000-0005-0000-0000-000084890000}"/>
    <cellStyle name="Standard 132" xfId="4906" xr:uid="{00000000-0005-0000-0000-000085890000}"/>
    <cellStyle name="Standard 132 2" xfId="9407" xr:uid="{00000000-0005-0000-0000-000086890000}"/>
    <cellStyle name="Standard 1320" xfId="42925" xr:uid="{00000000-0005-0000-0000-000087890000}"/>
    <cellStyle name="Standard 1321" xfId="42926" xr:uid="{00000000-0005-0000-0000-000088890000}"/>
    <cellStyle name="Standard 1322" xfId="42927" xr:uid="{00000000-0005-0000-0000-000089890000}"/>
    <cellStyle name="Standard 1323" xfId="42986" xr:uid="{00000000-0005-0000-0000-00008A890000}"/>
    <cellStyle name="Standard 133" xfId="4907" xr:uid="{00000000-0005-0000-0000-00008B890000}"/>
    <cellStyle name="Standard 133 2" xfId="9408" xr:uid="{00000000-0005-0000-0000-00008C890000}"/>
    <cellStyle name="Standard 134" xfId="4908" xr:uid="{00000000-0005-0000-0000-00008D890000}"/>
    <cellStyle name="Standard 134 2" xfId="9409" xr:uid="{00000000-0005-0000-0000-00008E890000}"/>
    <cellStyle name="Standard 135" xfId="4909" xr:uid="{00000000-0005-0000-0000-00008F890000}"/>
    <cellStyle name="Standard 135 2" xfId="9410" xr:uid="{00000000-0005-0000-0000-000090890000}"/>
    <cellStyle name="Standard 136" xfId="4910" xr:uid="{00000000-0005-0000-0000-000091890000}"/>
    <cellStyle name="Standard 136 2" xfId="9411" xr:uid="{00000000-0005-0000-0000-000092890000}"/>
    <cellStyle name="Standard 137" xfId="4039" xr:uid="{00000000-0005-0000-0000-000093890000}"/>
    <cellStyle name="Standard 138" xfId="4" xr:uid="{00000000-0005-0000-0000-000094890000}"/>
    <cellStyle name="Standard 138 2" xfId="9412" xr:uid="{00000000-0005-0000-0000-000095890000}"/>
    <cellStyle name="Standard 138 3" xfId="11303" xr:uid="{00000000-0005-0000-0000-000096890000}"/>
    <cellStyle name="Standard 138 3 2" xfId="12195" xr:uid="{00000000-0005-0000-0000-000097890000}"/>
    <cellStyle name="Standard 139" xfId="2" xr:uid="{00000000-0005-0000-0000-000098890000}"/>
    <cellStyle name="Standard 139 2" xfId="9413" xr:uid="{00000000-0005-0000-0000-000099890000}"/>
    <cellStyle name="Standard 139 2 2" xfId="12059" xr:uid="{00000000-0005-0000-0000-00009A890000}"/>
    <cellStyle name="Standard 139 2 3" xfId="11519" xr:uid="{00000000-0005-0000-0000-00009B890000}"/>
    <cellStyle name="Standard 139 3" xfId="11304" xr:uid="{00000000-0005-0000-0000-00009C890000}"/>
    <cellStyle name="Standard 139 3 2" xfId="11505" xr:uid="{00000000-0005-0000-0000-00009D890000}"/>
    <cellStyle name="Standard 139 3 3" xfId="12196" xr:uid="{00000000-0005-0000-0000-00009E890000}"/>
    <cellStyle name="Standard 139 3 4" xfId="12263" xr:uid="{00000000-0005-0000-0000-00009F890000}"/>
    <cellStyle name="Standard 139 4" xfId="11492" xr:uid="{00000000-0005-0000-0000-0000A0890000}"/>
    <cellStyle name="Standard 139 5" xfId="11947" xr:uid="{00000000-0005-0000-0000-0000A1890000}"/>
    <cellStyle name="Standard 139 6" xfId="11305" xr:uid="{00000000-0005-0000-0000-0000A2890000}"/>
    <cellStyle name="Standard 139 6 2" xfId="12197" xr:uid="{00000000-0005-0000-0000-0000A3890000}"/>
    <cellStyle name="Standard 139 6 3" xfId="12164" xr:uid="{00000000-0005-0000-0000-0000A4890000}"/>
    <cellStyle name="Standard 139 7" xfId="8745" xr:uid="{00000000-0005-0000-0000-0000A5890000}"/>
    <cellStyle name="Standard 14" xfId="1869" xr:uid="{00000000-0005-0000-0000-0000A6890000}"/>
    <cellStyle name="Standard 14 2" xfId="1870" xr:uid="{00000000-0005-0000-0000-0000A7890000}"/>
    <cellStyle name="Standard 14 2 2" xfId="8145" xr:uid="{00000000-0005-0000-0000-0000A8890000}"/>
    <cellStyle name="Standard 14 2 3" xfId="9073" xr:uid="{00000000-0005-0000-0000-0000A9890000}"/>
    <cellStyle name="Standard 14 3" xfId="1871" xr:uid="{00000000-0005-0000-0000-0000AA890000}"/>
    <cellStyle name="Standard 14 3 2" xfId="8146" xr:uid="{00000000-0005-0000-0000-0000AB890000}"/>
    <cellStyle name="Standard 14 3 3" xfId="9167" xr:uid="{00000000-0005-0000-0000-0000AC890000}"/>
    <cellStyle name="Standard 14 3 4" xfId="10777" xr:uid="{00000000-0005-0000-0000-0000AD890000}"/>
    <cellStyle name="Standard 14 4" xfId="8147" xr:uid="{00000000-0005-0000-0000-0000AE890000}"/>
    <cellStyle name="Standard 14 4 2" xfId="8148" xr:uid="{00000000-0005-0000-0000-0000AF890000}"/>
    <cellStyle name="Standard 14 4 3" xfId="9414" xr:uid="{00000000-0005-0000-0000-0000B0890000}"/>
    <cellStyle name="Standard 14 4 3 2" xfId="12060" xr:uid="{00000000-0005-0000-0000-0000B1890000}"/>
    <cellStyle name="Standard 14 4 3 3" xfId="11938" xr:uid="{00000000-0005-0000-0000-0000B2890000}"/>
    <cellStyle name="Standard 14 4 4" xfId="11481" xr:uid="{00000000-0005-0000-0000-0000B3890000}"/>
    <cellStyle name="Standard 140" xfId="8748" xr:uid="{00000000-0005-0000-0000-0000B4890000}"/>
    <cellStyle name="Standard 140 2" xfId="8826" xr:uid="{00000000-0005-0000-0000-0000B5890000}"/>
    <cellStyle name="Standard 140 2 2" xfId="11960" xr:uid="{00000000-0005-0000-0000-0000B6890000}"/>
    <cellStyle name="Standard 140 2 3" xfId="11356" xr:uid="{00000000-0005-0000-0000-0000B7890000}"/>
    <cellStyle name="Standard 140 2 3 2" xfId="12264" xr:uid="{00000000-0005-0000-0000-0000B8890000}"/>
    <cellStyle name="Standard 140 2 3 3" xfId="12235" xr:uid="{00000000-0005-0000-0000-0000B9890000}"/>
    <cellStyle name="Standard 140 3" xfId="9415" xr:uid="{00000000-0005-0000-0000-0000BA890000}"/>
    <cellStyle name="Standard 140 3 2" xfId="12061" xr:uid="{00000000-0005-0000-0000-0000BB890000}"/>
    <cellStyle name="Standard 140 3 3" xfId="11948" xr:uid="{00000000-0005-0000-0000-0000BC890000}"/>
    <cellStyle name="Standard 140 4" xfId="11307" xr:uid="{00000000-0005-0000-0000-0000BD890000}"/>
    <cellStyle name="Standard 140 4 2" xfId="12198" xr:uid="{00000000-0005-0000-0000-0000BE890000}"/>
    <cellStyle name="Standard 140 4 3" xfId="12165" xr:uid="{00000000-0005-0000-0000-0000BF890000}"/>
    <cellStyle name="Standard 141" xfId="8749" xr:uid="{00000000-0005-0000-0000-0000C0890000}"/>
    <cellStyle name="Standard 141 2" xfId="9416" xr:uid="{00000000-0005-0000-0000-0000C1890000}"/>
    <cellStyle name="Standard 141 2 2" xfId="11520" xr:uid="{00000000-0005-0000-0000-0000C2890000}"/>
    <cellStyle name="Standard 141 2 3" xfId="12062" xr:uid="{00000000-0005-0000-0000-0000C3890000}"/>
    <cellStyle name="Standard 141 2 4" xfId="11357" xr:uid="{00000000-0005-0000-0000-0000C4890000}"/>
    <cellStyle name="Standard 141 3" xfId="11506" xr:uid="{00000000-0005-0000-0000-0000C5890000}"/>
    <cellStyle name="Standard 141 3 2" xfId="12106" xr:uid="{00000000-0005-0000-0000-0000C6890000}"/>
    <cellStyle name="Standard 141 3 3" xfId="12105" xr:uid="{00000000-0005-0000-0000-0000C7890000}"/>
    <cellStyle name="Standard 141 3 4" xfId="12199" xr:uid="{00000000-0005-0000-0000-0000C8890000}"/>
    <cellStyle name="Standard 141 4" xfId="11493" xr:uid="{00000000-0005-0000-0000-0000C9890000}"/>
    <cellStyle name="Standard 141 5" xfId="11949" xr:uid="{00000000-0005-0000-0000-0000CA890000}"/>
    <cellStyle name="Standard 141 6" xfId="11306" xr:uid="{00000000-0005-0000-0000-0000CB890000}"/>
    <cellStyle name="Standard 142" xfId="8808" xr:uid="{00000000-0005-0000-0000-0000CC890000}"/>
    <cellStyle name="Standard 142 2" xfId="9417" xr:uid="{00000000-0005-0000-0000-0000CD890000}"/>
    <cellStyle name="Standard 142 2 2" xfId="11521" xr:uid="{00000000-0005-0000-0000-0000CE890000}"/>
    <cellStyle name="Standard 142 2 3" xfId="12063" xr:uid="{00000000-0005-0000-0000-0000CF890000}"/>
    <cellStyle name="Standard 142 2 4" xfId="11439" xr:uid="{00000000-0005-0000-0000-0000D0890000}"/>
    <cellStyle name="Standard 142 3" xfId="11509" xr:uid="{00000000-0005-0000-0000-0000D1890000}"/>
    <cellStyle name="Standard 142 4" xfId="11494" xr:uid="{00000000-0005-0000-0000-0000D2890000}"/>
    <cellStyle name="Standard 142 5" xfId="11951" xr:uid="{00000000-0005-0000-0000-0000D3890000}"/>
    <cellStyle name="Standard 142 6" xfId="27" xr:uid="{00000000-0005-0000-0000-0000D4890000}"/>
    <cellStyle name="Standard 143" xfId="8809" xr:uid="{00000000-0005-0000-0000-0000D5890000}"/>
    <cellStyle name="Standard 143 2" xfId="9418" xr:uid="{00000000-0005-0000-0000-0000D6890000}"/>
    <cellStyle name="Standard 143 2 2" xfId="11522" xr:uid="{00000000-0005-0000-0000-0000D7890000}"/>
    <cellStyle name="Standard 143 2 3" xfId="12064" xr:uid="{00000000-0005-0000-0000-0000D8890000}"/>
    <cellStyle name="Standard 143 2 4" xfId="11442" xr:uid="{00000000-0005-0000-0000-0000D9890000}"/>
    <cellStyle name="Standard 143 3" xfId="11512" xr:uid="{00000000-0005-0000-0000-0000DA890000}"/>
    <cellStyle name="Standard 143 4" xfId="11495" xr:uid="{00000000-0005-0000-0000-0000DB890000}"/>
    <cellStyle name="Standard 143 5" xfId="11952" xr:uid="{00000000-0005-0000-0000-0000DC890000}"/>
    <cellStyle name="Standard 143 6" xfId="11309" xr:uid="{00000000-0005-0000-0000-0000DD890000}"/>
    <cellStyle name="Standard 144" xfId="8810" xr:uid="{00000000-0005-0000-0000-0000DE890000}"/>
    <cellStyle name="Standard 144 2" xfId="9419" xr:uid="{00000000-0005-0000-0000-0000DF890000}"/>
    <cellStyle name="Standard 144 2 2" xfId="12065" xr:uid="{00000000-0005-0000-0000-0000E0890000}"/>
    <cellStyle name="Standard 144 2 3" xfId="11529" xr:uid="{00000000-0005-0000-0000-0000E1890000}"/>
    <cellStyle name="Standard 144 3" xfId="11510" xr:uid="{00000000-0005-0000-0000-0000E2890000}"/>
    <cellStyle name="Standard 144 4" xfId="11504" xr:uid="{00000000-0005-0000-0000-0000E3890000}"/>
    <cellStyle name="Standard 144 5" xfId="11953" xr:uid="{00000000-0005-0000-0000-0000E4890000}"/>
    <cellStyle name="Standard 144 6" xfId="11440" xr:uid="{00000000-0005-0000-0000-0000E5890000}"/>
    <cellStyle name="Standard 145" xfId="8812" xr:uid="{00000000-0005-0000-0000-0000E6890000}"/>
    <cellStyle name="Standard 145 2" xfId="9420" xr:uid="{00000000-0005-0000-0000-0000E7890000}"/>
    <cellStyle name="Standard 145 2 2" xfId="12066" xr:uid="{00000000-0005-0000-0000-0000E8890000}"/>
    <cellStyle name="Standard 145 2 3" xfId="11525" xr:uid="{00000000-0005-0000-0000-0000E9890000}"/>
    <cellStyle name="Standard 145 3" xfId="11511" xr:uid="{00000000-0005-0000-0000-0000EA890000}"/>
    <cellStyle name="Standard 145 4" xfId="11500" xr:uid="{00000000-0005-0000-0000-0000EB890000}"/>
    <cellStyle name="Standard 145 5" xfId="11955" xr:uid="{00000000-0005-0000-0000-0000EC890000}"/>
    <cellStyle name="Standard 145 6" xfId="11441" xr:uid="{00000000-0005-0000-0000-0000ED890000}"/>
    <cellStyle name="Standard 146" xfId="8813" xr:uid="{00000000-0005-0000-0000-0000EE890000}"/>
    <cellStyle name="Standard 146 2" xfId="9421" xr:uid="{00000000-0005-0000-0000-0000EF890000}"/>
    <cellStyle name="Standard 146 2 2" xfId="12067" xr:uid="{00000000-0005-0000-0000-0000F0890000}"/>
    <cellStyle name="Standard 146 2 3" xfId="11956" xr:uid="{00000000-0005-0000-0000-0000F1890000}"/>
    <cellStyle name="Standard 146 3" xfId="11446" xr:uid="{00000000-0005-0000-0000-0000F2890000}"/>
    <cellStyle name="Standard 147" xfId="8814" xr:uid="{00000000-0005-0000-0000-0000F3890000}"/>
    <cellStyle name="Standard 147 2" xfId="9422" xr:uid="{00000000-0005-0000-0000-0000F4890000}"/>
    <cellStyle name="Standard 147 2 2" xfId="12068" xr:uid="{00000000-0005-0000-0000-0000F5890000}"/>
    <cellStyle name="Standard 147 2 3" xfId="11957" xr:uid="{00000000-0005-0000-0000-0000F6890000}"/>
    <cellStyle name="Standard 147 3" xfId="11451" xr:uid="{00000000-0005-0000-0000-0000F7890000}"/>
    <cellStyle name="Standard 148" xfId="8811" xr:uid="{00000000-0005-0000-0000-0000F8890000}"/>
    <cellStyle name="Standard 148 2" xfId="9423" xr:uid="{00000000-0005-0000-0000-0000F9890000}"/>
    <cellStyle name="Standard 148 2 2" xfId="12069" xr:uid="{00000000-0005-0000-0000-0000FA890000}"/>
    <cellStyle name="Standard 148 2 3" xfId="11954" xr:uid="{00000000-0005-0000-0000-0000FB890000}"/>
    <cellStyle name="Standard 148 3" xfId="11453" xr:uid="{00000000-0005-0000-0000-0000FC890000}"/>
    <cellStyle name="Standard 149" xfId="8815" xr:uid="{00000000-0005-0000-0000-0000FD890000}"/>
    <cellStyle name="Standard 149 2" xfId="9424" xr:uid="{00000000-0005-0000-0000-0000FE890000}"/>
    <cellStyle name="Standard 149 2 2" xfId="12070" xr:uid="{00000000-0005-0000-0000-0000FF890000}"/>
    <cellStyle name="Standard 149 2 3" xfId="11958" xr:uid="{00000000-0005-0000-0000-0000008A0000}"/>
    <cellStyle name="Standard 149 3" xfId="11449" xr:uid="{00000000-0005-0000-0000-0000018A0000}"/>
    <cellStyle name="Standard 15" xfId="1872" xr:uid="{00000000-0005-0000-0000-0000028A0000}"/>
    <cellStyle name="Standard 15 2" xfId="1873" xr:uid="{00000000-0005-0000-0000-0000038A0000}"/>
    <cellStyle name="Standard 15 2 2" xfId="9074" xr:uid="{00000000-0005-0000-0000-0000048A0000}"/>
    <cellStyle name="Standard 15 3" xfId="8149" xr:uid="{00000000-0005-0000-0000-0000058A0000}"/>
    <cellStyle name="Standard 15 3 2" xfId="8150" xr:uid="{00000000-0005-0000-0000-0000068A0000}"/>
    <cellStyle name="Standard 15 4" xfId="8984" xr:uid="{00000000-0005-0000-0000-0000078A0000}"/>
    <cellStyle name="Standard 15 4 2" xfId="9425" xr:uid="{00000000-0005-0000-0000-0000088A0000}"/>
    <cellStyle name="Standard 150" xfId="8828" xr:uid="{00000000-0005-0000-0000-0000098A0000}"/>
    <cellStyle name="Standard 150 2" xfId="8843" xr:uid="{00000000-0005-0000-0000-00000A8A0000}"/>
    <cellStyle name="Standard 150 2 2" xfId="9426" xr:uid="{00000000-0005-0000-0000-00000B8A0000}"/>
    <cellStyle name="Standard 150 2 3" xfId="12111" xr:uid="{00000000-0005-0000-0000-00000C8A0000}"/>
    <cellStyle name="Standard 150 2 4" xfId="11961" xr:uid="{00000000-0005-0000-0000-00000D8A0000}"/>
    <cellStyle name="Standard 150 3" xfId="12123" xr:uid="{00000000-0005-0000-0000-00000E8A0000}"/>
    <cellStyle name="Standard 150 3 2" xfId="12267" xr:uid="{00000000-0005-0000-0000-00000F8A0000}"/>
    <cellStyle name="Standard 150 4" xfId="11452" xr:uid="{00000000-0005-0000-0000-0000108A0000}"/>
    <cellStyle name="Standard 151" xfId="8829" xr:uid="{00000000-0005-0000-0000-0000118A0000}"/>
    <cellStyle name="Standard 151 2" xfId="8844" xr:uid="{00000000-0005-0000-0000-0000128A0000}"/>
    <cellStyle name="Standard 151 2 2" xfId="9427" xr:uid="{00000000-0005-0000-0000-0000138A0000}"/>
    <cellStyle name="Standard 151 2 3" xfId="12112" xr:uid="{00000000-0005-0000-0000-0000148A0000}"/>
    <cellStyle name="Standard 151 2 4" xfId="11962" xr:uid="{00000000-0005-0000-0000-0000158A0000}"/>
    <cellStyle name="Standard 151 3" xfId="12124" xr:uid="{00000000-0005-0000-0000-0000168A0000}"/>
    <cellStyle name="Standard 151 3 2" xfId="12268" xr:uid="{00000000-0005-0000-0000-0000178A0000}"/>
    <cellStyle name="Standard 151 4" xfId="11448" xr:uid="{00000000-0005-0000-0000-0000188A0000}"/>
    <cellStyle name="Standard 152" xfId="8830" xr:uid="{00000000-0005-0000-0000-0000198A0000}"/>
    <cellStyle name="Standard 152 2" xfId="9428" xr:uid="{00000000-0005-0000-0000-00001A8A0000}"/>
    <cellStyle name="Standard 152 2 2" xfId="12071" xr:uid="{00000000-0005-0000-0000-00001B8A0000}"/>
    <cellStyle name="Standard 152 2 3" xfId="11963" xr:uid="{00000000-0005-0000-0000-00001C8A0000}"/>
    <cellStyle name="Standard 152 3" xfId="11456" xr:uid="{00000000-0005-0000-0000-00001D8A0000}"/>
    <cellStyle name="Standard 153" xfId="8831" xr:uid="{00000000-0005-0000-0000-00001E8A0000}"/>
    <cellStyle name="Standard 153 2" xfId="9429" xr:uid="{00000000-0005-0000-0000-00001F8A0000}"/>
    <cellStyle name="Standard 153 2 2" xfId="12072" xr:uid="{00000000-0005-0000-0000-0000208A0000}"/>
    <cellStyle name="Standard 153 2 3" xfId="11964" xr:uid="{00000000-0005-0000-0000-0000218A0000}"/>
    <cellStyle name="Standard 153 3" xfId="11457" xr:uid="{00000000-0005-0000-0000-0000228A0000}"/>
    <cellStyle name="Standard 154" xfId="8832" xr:uid="{00000000-0005-0000-0000-0000238A0000}"/>
    <cellStyle name="Standard 154 2" xfId="8845" xr:uid="{00000000-0005-0000-0000-0000248A0000}"/>
    <cellStyle name="Standard 154 2 2" xfId="9430" xr:uid="{00000000-0005-0000-0000-0000258A0000}"/>
    <cellStyle name="Standard 154 2 3" xfId="12113" xr:uid="{00000000-0005-0000-0000-0000268A0000}"/>
    <cellStyle name="Standard 154 2 4" xfId="11965" xr:uid="{00000000-0005-0000-0000-0000278A0000}"/>
    <cellStyle name="Standard 154 3" xfId="12125" xr:uid="{00000000-0005-0000-0000-0000288A0000}"/>
    <cellStyle name="Standard 154 4" xfId="11458" xr:uid="{00000000-0005-0000-0000-0000298A0000}"/>
    <cellStyle name="Standard 155" xfId="8833" xr:uid="{00000000-0005-0000-0000-00002A8A0000}"/>
    <cellStyle name="Standard 155 2" xfId="8846" xr:uid="{00000000-0005-0000-0000-00002B8A0000}"/>
    <cellStyle name="Standard 155 2 2" xfId="9431" xr:uid="{00000000-0005-0000-0000-00002C8A0000}"/>
    <cellStyle name="Standard 155 2 3" xfId="12114" xr:uid="{00000000-0005-0000-0000-00002D8A0000}"/>
    <cellStyle name="Standard 155 2 4" xfId="11966" xr:uid="{00000000-0005-0000-0000-00002E8A0000}"/>
    <cellStyle name="Standard 155 3" xfId="12126" xr:uid="{00000000-0005-0000-0000-00002F8A0000}"/>
    <cellStyle name="Standard 155 4" xfId="11459" xr:uid="{00000000-0005-0000-0000-0000308A0000}"/>
    <cellStyle name="Standard 156" xfId="8834" xr:uid="{00000000-0005-0000-0000-0000318A0000}"/>
    <cellStyle name="Standard 156 2" xfId="8847" xr:uid="{00000000-0005-0000-0000-0000328A0000}"/>
    <cellStyle name="Standard 156 2 2" xfId="9432" xr:uid="{00000000-0005-0000-0000-0000338A0000}"/>
    <cellStyle name="Standard 156 2 3" xfId="12115" xr:uid="{00000000-0005-0000-0000-0000348A0000}"/>
    <cellStyle name="Standard 156 2 4" xfId="11967" xr:uid="{00000000-0005-0000-0000-0000358A0000}"/>
    <cellStyle name="Standard 156 3" xfId="12127" xr:uid="{00000000-0005-0000-0000-0000368A0000}"/>
    <cellStyle name="Standard 156 4" xfId="11460" xr:uid="{00000000-0005-0000-0000-0000378A0000}"/>
    <cellStyle name="Standard 157" xfId="8835" xr:uid="{00000000-0005-0000-0000-0000388A0000}"/>
    <cellStyle name="Standard 157 2" xfId="21" xr:uid="{00000000-0005-0000-0000-0000398A0000}"/>
    <cellStyle name="Standard 157 2 2" xfId="12073" xr:uid="{00000000-0005-0000-0000-00003A8A0000}"/>
    <cellStyle name="Standard 157 2 3" xfId="22" xr:uid="{00000000-0005-0000-0000-00003B8A0000}"/>
    <cellStyle name="Standard 157 2 4" xfId="9433" xr:uid="{00000000-0005-0000-0000-00003C8A0000}"/>
    <cellStyle name="Standard 157 3" xfId="11461" xr:uid="{00000000-0005-0000-0000-00003D8A0000}"/>
    <cellStyle name="Standard 158" xfId="8838" xr:uid="{00000000-0005-0000-0000-00003E8A0000}"/>
    <cellStyle name="Standard 158 2" xfId="9434" xr:uid="{00000000-0005-0000-0000-00003F8A0000}"/>
    <cellStyle name="Standard 159" xfId="8836" xr:uid="{00000000-0005-0000-0000-0000408A0000}"/>
    <cellStyle name="Standard 159 2" xfId="9435" xr:uid="{00000000-0005-0000-0000-0000418A0000}"/>
    <cellStyle name="Standard 16" xfId="1874" xr:uid="{00000000-0005-0000-0000-0000428A0000}"/>
    <cellStyle name="Standard 16 2" xfId="1875" xr:uid="{00000000-0005-0000-0000-0000438A0000}"/>
    <cellStyle name="Standard 16 2 2" xfId="9236" xr:uid="{00000000-0005-0000-0000-0000448A0000}"/>
    <cellStyle name="Standard 16 3" xfId="8151" xr:uid="{00000000-0005-0000-0000-0000458A0000}"/>
    <cellStyle name="Standard 16 3 2" xfId="8152" xr:uid="{00000000-0005-0000-0000-0000468A0000}"/>
    <cellStyle name="Standard 16 4" xfId="9436" xr:uid="{00000000-0005-0000-0000-0000478A0000}"/>
    <cellStyle name="Standard 160" xfId="8837" xr:uid="{00000000-0005-0000-0000-0000488A0000}"/>
    <cellStyle name="Standard 160 2" xfId="9437" xr:uid="{00000000-0005-0000-0000-0000498A0000}"/>
    <cellStyle name="Standard 161" xfId="8839" xr:uid="{00000000-0005-0000-0000-00004A8A0000}"/>
    <cellStyle name="Standard 161 2" xfId="9438" xr:uid="{00000000-0005-0000-0000-00004B8A0000}"/>
    <cellStyle name="Standard 162" xfId="8840" xr:uid="{00000000-0005-0000-0000-00004C8A0000}"/>
    <cellStyle name="Standard 162 2" xfId="9439" xr:uid="{00000000-0005-0000-0000-00004D8A0000}"/>
    <cellStyle name="Standard 163" xfId="8841" xr:uid="{00000000-0005-0000-0000-00004E8A0000}"/>
    <cellStyle name="Standard 163 2" xfId="9440" xr:uid="{00000000-0005-0000-0000-00004F8A0000}"/>
    <cellStyle name="Standard 164" xfId="8842" xr:uid="{00000000-0005-0000-0000-0000508A0000}"/>
    <cellStyle name="Standard 164 2" xfId="9441" xr:uid="{00000000-0005-0000-0000-0000518A0000}"/>
    <cellStyle name="Standard 165" xfId="9442" xr:uid="{00000000-0005-0000-0000-0000528A0000}"/>
    <cellStyle name="Standard 165 2" xfId="12074" xr:uid="{00000000-0005-0000-0000-0000538A0000}"/>
    <cellStyle name="Standard 165 3" xfId="11462" xr:uid="{00000000-0005-0000-0000-0000548A0000}"/>
    <cellStyle name="Standard 166" xfId="9443" xr:uid="{00000000-0005-0000-0000-0000558A0000}"/>
    <cellStyle name="Standard 166 2" xfId="11517" xr:uid="{00000000-0005-0000-0000-0000568A0000}"/>
    <cellStyle name="Standard 166 3" xfId="12075" xr:uid="{00000000-0005-0000-0000-0000578A0000}"/>
    <cellStyle name="Standard 166 4" xfId="11355" xr:uid="{00000000-0005-0000-0000-0000588A0000}"/>
    <cellStyle name="Standard 167" xfId="9444" xr:uid="{00000000-0005-0000-0000-0000598A0000}"/>
    <cellStyle name="Standard 167 2" xfId="12076" xr:uid="{00000000-0005-0000-0000-00005A8A0000}"/>
    <cellStyle name="Standard 167 3" xfId="11463" xr:uid="{00000000-0005-0000-0000-00005B8A0000}"/>
    <cellStyle name="Standard 168" xfId="9445" xr:uid="{00000000-0005-0000-0000-00005C8A0000}"/>
    <cellStyle name="Standard 168 2" xfId="11518" xr:uid="{00000000-0005-0000-0000-00005D8A0000}"/>
    <cellStyle name="Standard 168 3" xfId="12077" xr:uid="{00000000-0005-0000-0000-00005E8A0000}"/>
    <cellStyle name="Standard 168 4" xfId="11466" xr:uid="{00000000-0005-0000-0000-00005F8A0000}"/>
    <cellStyle name="Standard 169" xfId="9446" xr:uid="{00000000-0005-0000-0000-0000608A0000}"/>
    <cellStyle name="Standard 169 2" xfId="11530" xr:uid="{00000000-0005-0000-0000-0000618A0000}"/>
    <cellStyle name="Standard 169 3" xfId="12078" xr:uid="{00000000-0005-0000-0000-0000628A0000}"/>
    <cellStyle name="Standard 169 4" xfId="11471" xr:uid="{00000000-0005-0000-0000-0000638A0000}"/>
    <cellStyle name="Standard 17" xfId="1876" xr:uid="{00000000-0005-0000-0000-0000648A0000}"/>
    <cellStyle name="Standard 17 2" xfId="1877" xr:uid="{00000000-0005-0000-0000-0000658A0000}"/>
    <cellStyle name="Standard 17 3" xfId="8153" xr:uid="{00000000-0005-0000-0000-0000668A0000}"/>
    <cellStyle name="Standard 17 3 2" xfId="8154" xr:uid="{00000000-0005-0000-0000-0000678A0000}"/>
    <cellStyle name="Standard 17 3 3" xfId="9082" xr:uid="{00000000-0005-0000-0000-0000688A0000}"/>
    <cellStyle name="Standard 17 3 3 2" xfId="12128" xr:uid="{00000000-0005-0000-0000-0000698A0000}"/>
    <cellStyle name="Standard 17 3 3 3" xfId="12116" xr:uid="{00000000-0005-0000-0000-00006A8A0000}"/>
    <cellStyle name="Standard 17 3 3 4" xfId="12032" xr:uid="{00000000-0005-0000-0000-00006B8A0000}"/>
    <cellStyle name="Standard 17 4" xfId="9209" xr:uid="{00000000-0005-0000-0000-00006C8A0000}"/>
    <cellStyle name="Standard 17 5" xfId="9447" xr:uid="{00000000-0005-0000-0000-00006D8A0000}"/>
    <cellStyle name="Standard 170" xfId="9448" xr:uid="{00000000-0005-0000-0000-00006E8A0000}"/>
    <cellStyle name="Standard 170 2" xfId="12079" xr:uid="{00000000-0005-0000-0000-00006F8A0000}"/>
    <cellStyle name="Standard 170 3" xfId="11467" xr:uid="{00000000-0005-0000-0000-0000708A0000}"/>
    <cellStyle name="Standard 171" xfId="9449" xr:uid="{00000000-0005-0000-0000-0000718A0000}"/>
    <cellStyle name="Standard 171 2" xfId="12080" xr:uid="{00000000-0005-0000-0000-0000728A0000}"/>
    <cellStyle name="Standard 171 3" xfId="11490" xr:uid="{00000000-0005-0000-0000-0000738A0000}"/>
    <cellStyle name="Standard 172" xfId="9450" xr:uid="{00000000-0005-0000-0000-0000748A0000}"/>
    <cellStyle name="Standard 172 2" xfId="12081" xr:uid="{00000000-0005-0000-0000-0000758A0000}"/>
    <cellStyle name="Standard 172 3" xfId="11489" xr:uid="{00000000-0005-0000-0000-0000768A0000}"/>
    <cellStyle name="Standard 173" xfId="9451" xr:uid="{00000000-0005-0000-0000-0000778A0000}"/>
    <cellStyle name="Standard 173 2" xfId="12082" xr:uid="{00000000-0005-0000-0000-0000788A0000}"/>
    <cellStyle name="Standard 173 3" xfId="11488" xr:uid="{00000000-0005-0000-0000-0000798A0000}"/>
    <cellStyle name="Standard 174" xfId="9452" xr:uid="{00000000-0005-0000-0000-00007A8A0000}"/>
    <cellStyle name="Standard 174 2" xfId="12083" xr:uid="{00000000-0005-0000-0000-00007B8A0000}"/>
    <cellStyle name="Standard 174 3" xfId="11491" xr:uid="{00000000-0005-0000-0000-00007C8A0000}"/>
    <cellStyle name="Standard 175" xfId="9453" xr:uid="{00000000-0005-0000-0000-00007D8A0000}"/>
    <cellStyle name="Standard 176" xfId="9454" xr:uid="{00000000-0005-0000-0000-00007E8A0000}"/>
    <cellStyle name="Standard 177" xfId="9455" xr:uid="{00000000-0005-0000-0000-00007F8A0000}"/>
    <cellStyle name="Standard 178" xfId="9456" xr:uid="{00000000-0005-0000-0000-0000808A0000}"/>
    <cellStyle name="Standard 179" xfId="9457" xr:uid="{00000000-0005-0000-0000-0000818A0000}"/>
    <cellStyle name="Standard 18" xfId="1878" xr:uid="{00000000-0005-0000-0000-0000828A0000}"/>
    <cellStyle name="Standard 18 2" xfId="1879" xr:uid="{00000000-0005-0000-0000-0000838A0000}"/>
    <cellStyle name="Standard 18 2 2" xfId="9237" xr:uid="{00000000-0005-0000-0000-0000848A0000}"/>
    <cellStyle name="Standard 18 3" xfId="8155" xr:uid="{00000000-0005-0000-0000-0000858A0000}"/>
    <cellStyle name="Standard 18 4" xfId="9458" xr:uid="{00000000-0005-0000-0000-0000868A0000}"/>
    <cellStyle name="Standard 180" xfId="9459" xr:uid="{00000000-0005-0000-0000-0000878A0000}"/>
    <cellStyle name="Standard 181" xfId="9460" xr:uid="{00000000-0005-0000-0000-0000888A0000}"/>
    <cellStyle name="Standard 182" xfId="9461" xr:uid="{00000000-0005-0000-0000-0000898A0000}"/>
    <cellStyle name="Standard 183" xfId="9462" xr:uid="{00000000-0005-0000-0000-00008A8A0000}"/>
    <cellStyle name="Standard 184" xfId="9463" xr:uid="{00000000-0005-0000-0000-00008B8A0000}"/>
    <cellStyle name="Standard 185" xfId="9464" xr:uid="{00000000-0005-0000-0000-00008C8A0000}"/>
    <cellStyle name="Standard 186" xfId="9465" xr:uid="{00000000-0005-0000-0000-00008D8A0000}"/>
    <cellStyle name="Standard 187" xfId="9466" xr:uid="{00000000-0005-0000-0000-00008E8A0000}"/>
    <cellStyle name="Standard 188" xfId="9467" xr:uid="{00000000-0005-0000-0000-00008F8A0000}"/>
    <cellStyle name="Standard 189" xfId="9468" xr:uid="{00000000-0005-0000-0000-0000908A0000}"/>
    <cellStyle name="Standard 19" xfId="1880" xr:uid="{00000000-0005-0000-0000-0000918A0000}"/>
    <cellStyle name="Standard 19 2" xfId="1881" xr:uid="{00000000-0005-0000-0000-0000928A0000}"/>
    <cellStyle name="Standard 19 2 2" xfId="3822" xr:uid="{00000000-0005-0000-0000-0000938A0000}"/>
    <cellStyle name="Standard 19 2 2 2" xfId="4122" xr:uid="{00000000-0005-0000-0000-0000948A0000}"/>
    <cellStyle name="Standard 19 2 3" xfId="3823" xr:uid="{00000000-0005-0000-0000-0000958A0000}"/>
    <cellStyle name="Standard 19 2 4" xfId="3821" xr:uid="{00000000-0005-0000-0000-0000968A0000}"/>
    <cellStyle name="Standard 19 2 5" xfId="3157" xr:uid="{00000000-0005-0000-0000-0000978A0000}"/>
    <cellStyle name="Standard 19 3" xfId="1882" xr:uid="{00000000-0005-0000-0000-0000988A0000}"/>
    <cellStyle name="Standard 19 3 2" xfId="1883" xr:uid="{00000000-0005-0000-0000-0000998A0000}"/>
    <cellStyle name="Standard 19 3 2 2" xfId="3824" xr:uid="{00000000-0005-0000-0000-00009A8A0000}"/>
    <cellStyle name="Standard 19 3 2 3" xfId="11693" xr:uid="{00000000-0005-0000-0000-00009B8A0000}"/>
    <cellStyle name="Standard 19 3 3" xfId="2968" xr:uid="{00000000-0005-0000-0000-00009C8A0000}"/>
    <cellStyle name="Standard 19 3 3 2" xfId="8797" xr:uid="{00000000-0005-0000-0000-00009D8A0000}"/>
    <cellStyle name="Standard 19 3 3 3" xfId="3825" xr:uid="{00000000-0005-0000-0000-00009E8A0000}"/>
    <cellStyle name="Standard 19 3 3 4" xfId="11761" xr:uid="{00000000-0005-0000-0000-00009F8A0000}"/>
    <cellStyle name="Standard 19 4" xfId="3826" xr:uid="{00000000-0005-0000-0000-0000A08A0000}"/>
    <cellStyle name="Standard 19 5" xfId="3827" xr:uid="{00000000-0005-0000-0000-0000A18A0000}"/>
    <cellStyle name="Standard 19 6" xfId="9242" xr:uid="{00000000-0005-0000-0000-0000A28A0000}"/>
    <cellStyle name="Standard 190" xfId="9469" xr:uid="{00000000-0005-0000-0000-0000A38A0000}"/>
    <cellStyle name="Standard 191" xfId="9470" xr:uid="{00000000-0005-0000-0000-0000A48A0000}"/>
    <cellStyle name="Standard 192" xfId="9471" xr:uid="{00000000-0005-0000-0000-0000A58A0000}"/>
    <cellStyle name="Standard 193" xfId="9472" xr:uid="{00000000-0005-0000-0000-0000A68A0000}"/>
    <cellStyle name="Standard 194" xfId="9473" xr:uid="{00000000-0005-0000-0000-0000A78A0000}"/>
    <cellStyle name="Standard 195" xfId="9474" xr:uid="{00000000-0005-0000-0000-0000A88A0000}"/>
    <cellStyle name="Standard 196" xfId="9475" xr:uid="{00000000-0005-0000-0000-0000A98A0000}"/>
    <cellStyle name="Standard 197" xfId="9476" xr:uid="{00000000-0005-0000-0000-0000AA8A0000}"/>
    <cellStyle name="Standard 198" xfId="9477" xr:uid="{00000000-0005-0000-0000-0000AB8A0000}"/>
    <cellStyle name="Standard 199" xfId="9478" xr:uid="{00000000-0005-0000-0000-0000AC8A0000}"/>
    <cellStyle name="Standard 2" xfId="8" xr:uid="{00000000-0005-0000-0000-0000AD8A0000}"/>
    <cellStyle name="Standard 2 10" xfId="1884" xr:uid="{00000000-0005-0000-0000-0000AE8A0000}"/>
    <cellStyle name="Standard 2 10 2" xfId="3829" xr:uid="{00000000-0005-0000-0000-0000AF8A0000}"/>
    <cellStyle name="Standard 2 10 2 2" xfId="8156" xr:uid="{00000000-0005-0000-0000-0000B08A0000}"/>
    <cellStyle name="Standard 2 10 2 2 2" xfId="8157" xr:uid="{00000000-0005-0000-0000-0000B18A0000}"/>
    <cellStyle name="Standard 2 10 2 3" xfId="8158" xr:uid="{00000000-0005-0000-0000-0000B28A0000}"/>
    <cellStyle name="Standard 2 10 3" xfId="3828" xr:uid="{00000000-0005-0000-0000-0000B38A0000}"/>
    <cellStyle name="Standard 2 10 3 2" xfId="8159" xr:uid="{00000000-0005-0000-0000-0000B48A0000}"/>
    <cellStyle name="Standard 2 10 4" xfId="8160" xr:uid="{00000000-0005-0000-0000-0000B58A0000}"/>
    <cellStyle name="Standard 2 10 4 2" xfId="8161" xr:uid="{00000000-0005-0000-0000-0000B68A0000}"/>
    <cellStyle name="Standard 2 10 5" xfId="8162" xr:uid="{00000000-0005-0000-0000-0000B78A0000}"/>
    <cellStyle name="Standard 2 10 6" xfId="11694" xr:uid="{00000000-0005-0000-0000-0000B88A0000}"/>
    <cellStyle name="Standard 2 11" xfId="1885" xr:uid="{00000000-0005-0000-0000-0000B98A0000}"/>
    <cellStyle name="Standard 2 11 2" xfId="3830" xr:uid="{00000000-0005-0000-0000-0000BA8A0000}"/>
    <cellStyle name="Standard 2 11 3" xfId="11695" xr:uid="{00000000-0005-0000-0000-0000BB8A0000}"/>
    <cellStyle name="Standard 2 12" xfId="2986" xr:uid="{00000000-0005-0000-0000-0000BC8A0000}"/>
    <cellStyle name="Standard 2 12 2" xfId="3832" xr:uid="{00000000-0005-0000-0000-0000BD8A0000}"/>
    <cellStyle name="Standard 2 12 2 2" xfId="8163" xr:uid="{00000000-0005-0000-0000-0000BE8A0000}"/>
    <cellStyle name="Standard 2 12 3" xfId="8164" xr:uid="{00000000-0005-0000-0000-0000BF8A0000}"/>
    <cellStyle name="Standard 2 12 4" xfId="8805" xr:uid="{00000000-0005-0000-0000-0000C08A0000}"/>
    <cellStyle name="Standard 2 12 5" xfId="3831" xr:uid="{00000000-0005-0000-0000-0000C18A0000}"/>
    <cellStyle name="Standard 2 12 6" xfId="11772" xr:uid="{00000000-0005-0000-0000-0000C28A0000}"/>
    <cellStyle name="Standard 2 12 7" xfId="12233" xr:uid="{00000000-0005-0000-0000-0000C38A0000}"/>
    <cellStyle name="Standard 2 13" xfId="3833" xr:uid="{00000000-0005-0000-0000-0000C48A0000}"/>
    <cellStyle name="Standard 2 13 2" xfId="8165" xr:uid="{00000000-0005-0000-0000-0000C58A0000}"/>
    <cellStyle name="Standard 2 14" xfId="3834" xr:uid="{00000000-0005-0000-0000-0000C68A0000}"/>
    <cellStyle name="Standard 2 14 2" xfId="8166" xr:uid="{00000000-0005-0000-0000-0000C78A0000}"/>
    <cellStyle name="Standard 2 15" xfId="3835" xr:uid="{00000000-0005-0000-0000-0000C88A0000}"/>
    <cellStyle name="Standard 2 15 2" xfId="8168" xr:uid="{00000000-0005-0000-0000-0000C98A0000}"/>
    <cellStyle name="Standard 2 15 2 2" xfId="11089" xr:uid="{00000000-0005-0000-0000-0000CA8A0000}"/>
    <cellStyle name="Standard 2 15 3" xfId="8167" xr:uid="{00000000-0005-0000-0000-0000CB8A0000}"/>
    <cellStyle name="Standard 2 16" xfId="3836" xr:uid="{00000000-0005-0000-0000-0000CC8A0000}"/>
    <cellStyle name="Standard 2 16 2" xfId="3837" xr:uid="{00000000-0005-0000-0000-0000CD8A0000}"/>
    <cellStyle name="Standard 2 16 3" xfId="3838" xr:uid="{00000000-0005-0000-0000-0000CE8A0000}"/>
    <cellStyle name="Standard 2 16 4" xfId="8169" xr:uid="{00000000-0005-0000-0000-0000CF8A0000}"/>
    <cellStyle name="Standard 2 16 5" xfId="11090" xr:uid="{00000000-0005-0000-0000-0000D08A0000}"/>
    <cellStyle name="Standard 2 17" xfId="3839" xr:uid="{00000000-0005-0000-0000-0000D18A0000}"/>
    <cellStyle name="Standard 2 18" xfId="9250" xr:uid="{00000000-0005-0000-0000-0000D28A0000}"/>
    <cellStyle name="Standard 2 18 2" xfId="11427" xr:uid="{00000000-0005-0000-0000-0000D38A0000}"/>
    <cellStyle name="Standard 2 18 3" xfId="12489" xr:uid="{00000000-0005-0000-0000-0000D48A0000}"/>
    <cellStyle name="Standard 2 19" xfId="11485" xr:uid="{00000000-0005-0000-0000-0000D58A0000}"/>
    <cellStyle name="Standard 2 2" xfId="9" xr:uid="{00000000-0005-0000-0000-0000D68A0000}"/>
    <cellStyle name="Standard 2 2 10" xfId="1886" xr:uid="{00000000-0005-0000-0000-0000D78A0000}"/>
    <cellStyle name="Standard 2 2 11" xfId="42999" xr:uid="{00000000-0005-0000-0000-0000D88A0000}"/>
    <cellStyle name="Standard 2 2 12" xfId="52" xr:uid="{00000000-0005-0000-0000-0000D98A0000}"/>
    <cellStyle name="Standard 2 2 2" xfId="10" xr:uid="{00000000-0005-0000-0000-0000DA8A0000}"/>
    <cellStyle name="Standard 2 2 2 2" xfId="11" xr:uid="{00000000-0005-0000-0000-0000DB8A0000}"/>
    <cellStyle name="Standard 2 2 2 2 2" xfId="1888" xr:uid="{00000000-0005-0000-0000-0000DC8A0000}"/>
    <cellStyle name="Standard 2 2 2 2 2 2" xfId="1889" xr:uid="{00000000-0005-0000-0000-0000DD8A0000}"/>
    <cellStyle name="Standard 2 2 2 2 2 2 2" xfId="1890" xr:uid="{00000000-0005-0000-0000-0000DE8A0000}"/>
    <cellStyle name="Standard 2 2 2 2 2 2 2 2" xfId="4126" xr:uid="{00000000-0005-0000-0000-0000DF8A0000}"/>
    <cellStyle name="Standard 2 2 2 2 2 2 3" xfId="4125" xr:uid="{00000000-0005-0000-0000-0000E08A0000}"/>
    <cellStyle name="Standard 2 2 2 2 2 3" xfId="1891" xr:uid="{00000000-0005-0000-0000-0000E18A0000}"/>
    <cellStyle name="Standard 2 2 2 2 2 3 2" xfId="4127" xr:uid="{00000000-0005-0000-0000-0000E28A0000}"/>
    <cellStyle name="Standard 2 2 2 2 2 4" xfId="4124" xr:uid="{00000000-0005-0000-0000-0000E38A0000}"/>
    <cellStyle name="Standard 2 2 2 2 2 5" xfId="19" xr:uid="{00000000-0005-0000-0000-0000E48A0000}"/>
    <cellStyle name="Standard 2 2 2 2 3" xfId="1892" xr:uid="{00000000-0005-0000-0000-0000E58A0000}"/>
    <cellStyle name="Standard 2 2 2 2 3 2" xfId="1893" xr:uid="{00000000-0005-0000-0000-0000E68A0000}"/>
    <cellStyle name="Standard 2 2 2 2 3 2 2" xfId="4129" xr:uid="{00000000-0005-0000-0000-0000E78A0000}"/>
    <cellStyle name="Standard 2 2 2 2 3 3" xfId="4128" xr:uid="{00000000-0005-0000-0000-0000E88A0000}"/>
    <cellStyle name="Standard 2 2 2 2 4" xfId="1894" xr:uid="{00000000-0005-0000-0000-0000E98A0000}"/>
    <cellStyle name="Standard 2 2 2 2 4 2" xfId="4130" xr:uid="{00000000-0005-0000-0000-0000EA8A0000}"/>
    <cellStyle name="Standard 2 2 2 2 5" xfId="4123" xr:uid="{00000000-0005-0000-0000-0000EB8A0000}"/>
    <cellStyle name="Standard 2 2 2 2 6" xfId="10778" xr:uid="{00000000-0005-0000-0000-0000EC8A0000}"/>
    <cellStyle name="Standard 2 2 2 2 7" xfId="1887" xr:uid="{00000000-0005-0000-0000-0000ED8A0000}"/>
    <cellStyle name="Standard 2 2 2 3" xfId="1895" xr:uid="{00000000-0005-0000-0000-0000EE8A0000}"/>
    <cellStyle name="Standard 2 2 2 3 2" xfId="1896" xr:uid="{00000000-0005-0000-0000-0000EF8A0000}"/>
    <cellStyle name="Standard 2 2 2 3 2 2" xfId="1897" xr:uid="{00000000-0005-0000-0000-0000F08A0000}"/>
    <cellStyle name="Standard 2 2 2 3 2 2 2" xfId="4133" xr:uid="{00000000-0005-0000-0000-0000F18A0000}"/>
    <cellStyle name="Standard 2 2 2 3 2 3" xfId="4132" xr:uid="{00000000-0005-0000-0000-0000F28A0000}"/>
    <cellStyle name="Standard 2 2 2 3 3" xfId="1898" xr:uid="{00000000-0005-0000-0000-0000F38A0000}"/>
    <cellStyle name="Standard 2 2 2 3 3 2" xfId="4134" xr:uid="{00000000-0005-0000-0000-0000F48A0000}"/>
    <cellStyle name="Standard 2 2 2 3 4" xfId="4131" xr:uid="{00000000-0005-0000-0000-0000F58A0000}"/>
    <cellStyle name="Standard 2 2 2 3 5" xfId="10779" xr:uid="{00000000-0005-0000-0000-0000F68A0000}"/>
    <cellStyle name="Standard 2 2 2 4" xfId="1899" xr:uid="{00000000-0005-0000-0000-0000F78A0000}"/>
    <cellStyle name="Standard 2 2 2 4 2" xfId="1900" xr:uid="{00000000-0005-0000-0000-0000F88A0000}"/>
    <cellStyle name="Standard 2 2 2 4 2 2" xfId="4136" xr:uid="{00000000-0005-0000-0000-0000F98A0000}"/>
    <cellStyle name="Standard 2 2 2 4 3" xfId="4135" xr:uid="{00000000-0005-0000-0000-0000FA8A0000}"/>
    <cellStyle name="Standard 2 2 2 5" xfId="1901" xr:uid="{00000000-0005-0000-0000-0000FB8A0000}"/>
    <cellStyle name="Standard 2 2 2 6" xfId="1902" xr:uid="{00000000-0005-0000-0000-0000FC8A0000}"/>
    <cellStyle name="Standard 2 2 2 6 2" xfId="1903" xr:uid="{00000000-0005-0000-0000-0000FD8A0000}"/>
    <cellStyle name="Standard 2 2 2 6 2 2" xfId="4138" xr:uid="{00000000-0005-0000-0000-0000FE8A0000}"/>
    <cellStyle name="Standard 2 2 2 6 3" xfId="4137" xr:uid="{00000000-0005-0000-0000-0000FF8A0000}"/>
    <cellStyle name="Standard 2 2 2 7" xfId="3158" xr:uid="{00000000-0005-0000-0000-0000008B0000}"/>
    <cellStyle name="Standard 2 2 2 8" xfId="8962" xr:uid="{00000000-0005-0000-0000-0000018B0000}"/>
    <cellStyle name="Standard 2 2 3" xfId="272" xr:uid="{00000000-0005-0000-0000-0000028B0000}"/>
    <cellStyle name="Standard 2 2 3 2" xfId="1904" xr:uid="{00000000-0005-0000-0000-0000038B0000}"/>
    <cellStyle name="Standard 2 2 3 2 2" xfId="1905" xr:uid="{00000000-0005-0000-0000-0000048B0000}"/>
    <cellStyle name="Standard 2 2 3 2 2 2" xfId="1906" xr:uid="{00000000-0005-0000-0000-0000058B0000}"/>
    <cellStyle name="Standard 2 2 3 2 2 2 2" xfId="4142" xr:uid="{00000000-0005-0000-0000-0000068B0000}"/>
    <cellStyle name="Standard 2 2 3 2 2 3" xfId="4141" xr:uid="{00000000-0005-0000-0000-0000078B0000}"/>
    <cellStyle name="Standard 2 2 3 2 3" xfId="1907" xr:uid="{00000000-0005-0000-0000-0000088B0000}"/>
    <cellStyle name="Standard 2 2 3 2 3 2" xfId="4143" xr:uid="{00000000-0005-0000-0000-0000098B0000}"/>
    <cellStyle name="Standard 2 2 3 2 4" xfId="4140" xr:uid="{00000000-0005-0000-0000-00000A8B0000}"/>
    <cellStyle name="Standard 2 2 3 2 5" xfId="10781" xr:uid="{00000000-0005-0000-0000-00000B8B0000}"/>
    <cellStyle name="Standard 2 2 3 3" xfId="1908" xr:uid="{00000000-0005-0000-0000-00000C8B0000}"/>
    <cellStyle name="Standard 2 2 3 3 2" xfId="1909" xr:uid="{00000000-0005-0000-0000-00000D8B0000}"/>
    <cellStyle name="Standard 2 2 3 3 2 2" xfId="4145" xr:uid="{00000000-0005-0000-0000-00000E8B0000}"/>
    <cellStyle name="Standard 2 2 3 3 3" xfId="4144" xr:uid="{00000000-0005-0000-0000-00000F8B0000}"/>
    <cellStyle name="Standard 2 2 3 3 4" xfId="11091" xr:uid="{00000000-0005-0000-0000-0000108B0000}"/>
    <cellStyle name="Standard 2 2 3 4" xfId="1910" xr:uid="{00000000-0005-0000-0000-0000118B0000}"/>
    <cellStyle name="Standard 2 2 3 4 2" xfId="4146" xr:uid="{00000000-0005-0000-0000-0000128B0000}"/>
    <cellStyle name="Standard 2 2 3 5" xfId="4139" xr:uid="{00000000-0005-0000-0000-0000138B0000}"/>
    <cellStyle name="Standard 2 2 3 6" xfId="10780" xr:uid="{00000000-0005-0000-0000-0000148B0000}"/>
    <cellStyle name="Standard 2 2 3 6 2" xfId="12102" xr:uid="{00000000-0005-0000-0000-0000158B0000}"/>
    <cellStyle name="Standard 2 2 3 6 3" xfId="11696" xr:uid="{00000000-0005-0000-0000-0000168B0000}"/>
    <cellStyle name="Standard 2 2 4" xfId="1911" xr:uid="{00000000-0005-0000-0000-0000178B0000}"/>
    <cellStyle name="Standard 2 2 4 2" xfId="1912" xr:uid="{00000000-0005-0000-0000-0000188B0000}"/>
    <cellStyle name="Standard 2 2 4 2 2" xfId="1913" xr:uid="{00000000-0005-0000-0000-0000198B0000}"/>
    <cellStyle name="Standard 2 2 4 2 2 2" xfId="4149" xr:uid="{00000000-0005-0000-0000-00001A8B0000}"/>
    <cellStyle name="Standard 2 2 4 2 3" xfId="4148" xr:uid="{00000000-0005-0000-0000-00001B8B0000}"/>
    <cellStyle name="Standard 2 2 4 2 4" xfId="10783" xr:uid="{00000000-0005-0000-0000-00001C8B0000}"/>
    <cellStyle name="Standard 2 2 4 3" xfId="1914" xr:uid="{00000000-0005-0000-0000-00001D8B0000}"/>
    <cellStyle name="Standard 2 2 4 3 2" xfId="4150" xr:uid="{00000000-0005-0000-0000-00001E8B0000}"/>
    <cellStyle name="Standard 2 2 4 3 3" xfId="8170" xr:uid="{00000000-0005-0000-0000-00001F8B0000}"/>
    <cellStyle name="Standard 2 2 4 4" xfId="4147" xr:uid="{00000000-0005-0000-0000-0000208B0000}"/>
    <cellStyle name="Standard 2 2 4 5" xfId="10782" xr:uid="{00000000-0005-0000-0000-0000218B0000}"/>
    <cellStyle name="Standard 2 2 5" xfId="1915" xr:uid="{00000000-0005-0000-0000-0000228B0000}"/>
    <cellStyle name="Standard 2 2 5 2" xfId="1916" xr:uid="{00000000-0005-0000-0000-0000238B0000}"/>
    <cellStyle name="Standard 2 2 5 2 2" xfId="4152" xr:uid="{00000000-0005-0000-0000-0000248B0000}"/>
    <cellStyle name="Standard 2 2 5 2 3" xfId="8171" xr:uid="{00000000-0005-0000-0000-0000258B0000}"/>
    <cellStyle name="Standard 2 2 5 3" xfId="4151" xr:uid="{00000000-0005-0000-0000-0000268B0000}"/>
    <cellStyle name="Standard 2 2 6" xfId="1917" xr:uid="{00000000-0005-0000-0000-0000278B0000}"/>
    <cellStyle name="Standard 2 2 6 2" xfId="1918" xr:uid="{00000000-0005-0000-0000-0000288B0000}"/>
    <cellStyle name="Standard 2 2 6 2 2" xfId="1919" xr:uid="{00000000-0005-0000-0000-0000298B0000}"/>
    <cellStyle name="Standard 2 2 6 2 2 2" xfId="4154" xr:uid="{00000000-0005-0000-0000-00002A8B0000}"/>
    <cellStyle name="Standard 2 2 6 2 3" xfId="4153" xr:uid="{00000000-0005-0000-0000-00002B8B0000}"/>
    <cellStyle name="Standard 2 2 7" xfId="1920" xr:uid="{00000000-0005-0000-0000-00002C8B0000}"/>
    <cellStyle name="Standard 2 2 7 2" xfId="1921" xr:uid="{00000000-0005-0000-0000-00002D8B0000}"/>
    <cellStyle name="Standard 2 2 7 3" xfId="1922" xr:uid="{00000000-0005-0000-0000-00002E8B0000}"/>
    <cellStyle name="Standard 2 2 7 3 2" xfId="4156" xr:uid="{00000000-0005-0000-0000-00002F8B0000}"/>
    <cellStyle name="Standard 2 2 7 4" xfId="4155" xr:uid="{00000000-0005-0000-0000-0000308B0000}"/>
    <cellStyle name="Standard 2 2 8" xfId="1923" xr:uid="{00000000-0005-0000-0000-0000318B0000}"/>
    <cellStyle name="Standard 2 2 8 2" xfId="1924" xr:uid="{00000000-0005-0000-0000-0000328B0000}"/>
    <cellStyle name="Standard 2 2 8 2 2" xfId="1925" xr:uid="{00000000-0005-0000-0000-0000338B0000}"/>
    <cellStyle name="Standard 2 2 8 2 2 2" xfId="4158" xr:uid="{00000000-0005-0000-0000-0000348B0000}"/>
    <cellStyle name="Standard 2 2 8 2 3" xfId="4157" xr:uid="{00000000-0005-0000-0000-0000358B0000}"/>
    <cellStyle name="Standard 2 2 9" xfId="1926" xr:uid="{00000000-0005-0000-0000-0000368B0000}"/>
    <cellStyle name="Standard 2 2 9 2" xfId="1927" xr:uid="{00000000-0005-0000-0000-0000378B0000}"/>
    <cellStyle name="Standard 2 2 9 2 2" xfId="4160" xr:uid="{00000000-0005-0000-0000-0000388B0000}"/>
    <cellStyle name="Standard 2 2 9 3" xfId="4159" xr:uid="{00000000-0005-0000-0000-0000398B0000}"/>
    <cellStyle name="Standard 2 2_BBE12 Tab. H2.3 120506" xfId="3840" xr:uid="{00000000-0005-0000-0000-00003A8B0000}"/>
    <cellStyle name="Standard 2 20" xfId="11484" xr:uid="{00000000-0005-0000-0000-00003B8B0000}"/>
    <cellStyle name="Standard 2 21" xfId="325" xr:uid="{00000000-0005-0000-0000-00003C8B0000}"/>
    <cellStyle name="Standard 2 22" xfId="306" xr:uid="{00000000-0005-0000-0000-00003D8B0000}"/>
    <cellStyle name="Standard 2 23" xfId="42667" xr:uid="{00000000-0005-0000-0000-00003E8B0000}"/>
    <cellStyle name="Standard 2 24" xfId="42988" xr:uid="{00000000-0005-0000-0000-00003F8B0000}"/>
    <cellStyle name="Standard 2 3" xfId="23" xr:uid="{00000000-0005-0000-0000-0000408B0000}"/>
    <cellStyle name="Standard 2 3 10" xfId="3159" xr:uid="{00000000-0005-0000-0000-0000418B0000}"/>
    <cellStyle name="Standard 2 3 11" xfId="42976" xr:uid="{00000000-0005-0000-0000-0000428B0000}"/>
    <cellStyle name="Standard 2 3 12" xfId="328" xr:uid="{00000000-0005-0000-0000-0000438B0000}"/>
    <cellStyle name="Standard 2 3 2" xfId="1929" xr:uid="{00000000-0005-0000-0000-0000448B0000}"/>
    <cellStyle name="Standard 2 3 2 2" xfId="1930" xr:uid="{00000000-0005-0000-0000-0000458B0000}"/>
    <cellStyle name="Standard 2 3 2 2 2" xfId="1931" xr:uid="{00000000-0005-0000-0000-0000468B0000}"/>
    <cellStyle name="Standard 2 3 2 2 2 2" xfId="4162" xr:uid="{00000000-0005-0000-0000-0000478B0000}"/>
    <cellStyle name="Standard 2 3 2 2 2 3" xfId="8172" xr:uid="{00000000-0005-0000-0000-0000488B0000}"/>
    <cellStyle name="Standard 2 3 2 2 3" xfId="4161" xr:uid="{00000000-0005-0000-0000-0000498B0000}"/>
    <cellStyle name="Standard 2 3 2 2 3 2" xfId="8173" xr:uid="{00000000-0005-0000-0000-00004A8B0000}"/>
    <cellStyle name="Standard 2 3 2 3" xfId="1932" xr:uid="{00000000-0005-0000-0000-00004B8B0000}"/>
    <cellStyle name="Standard 2 3 2 3 2" xfId="1933" xr:uid="{00000000-0005-0000-0000-00004C8B0000}"/>
    <cellStyle name="Standard 2 3 2 3 2 2" xfId="4164" xr:uid="{00000000-0005-0000-0000-00004D8B0000}"/>
    <cellStyle name="Standard 2 3 2 3 2 3" xfId="8174" xr:uid="{00000000-0005-0000-0000-00004E8B0000}"/>
    <cellStyle name="Standard 2 3 2 3 2 4" xfId="11092" xr:uid="{00000000-0005-0000-0000-00004F8B0000}"/>
    <cellStyle name="Standard 2 3 2 3 3" xfId="4163" xr:uid="{00000000-0005-0000-0000-0000508B0000}"/>
    <cellStyle name="Standard 2 3 2 3 4" xfId="10784" xr:uid="{00000000-0005-0000-0000-0000518B0000}"/>
    <cellStyle name="Standard 2 3 3" xfId="1934" xr:uid="{00000000-0005-0000-0000-0000528B0000}"/>
    <cellStyle name="Standard 2 3 3 2" xfId="1935" xr:uid="{00000000-0005-0000-0000-0000538B0000}"/>
    <cellStyle name="Standard 2 3 3 2 2" xfId="4166" xr:uid="{00000000-0005-0000-0000-0000548B0000}"/>
    <cellStyle name="Standard 2 3 3 2 3" xfId="8175" xr:uid="{00000000-0005-0000-0000-0000558B0000}"/>
    <cellStyle name="Standard 2 3 3 3" xfId="4165" xr:uid="{00000000-0005-0000-0000-0000568B0000}"/>
    <cellStyle name="Standard 2 3 3 3 2" xfId="8176" xr:uid="{00000000-0005-0000-0000-0000578B0000}"/>
    <cellStyle name="Standard 2 3 3 4" xfId="8177" xr:uid="{00000000-0005-0000-0000-0000588B0000}"/>
    <cellStyle name="Standard 2 3 4" xfId="1936" xr:uid="{00000000-0005-0000-0000-0000598B0000}"/>
    <cellStyle name="Standard 2 3 4 2" xfId="1937" xr:uid="{00000000-0005-0000-0000-00005A8B0000}"/>
    <cellStyle name="Standard 2 3 4 2 2" xfId="4168" xr:uid="{00000000-0005-0000-0000-00005B8B0000}"/>
    <cellStyle name="Standard 2 3 4 2 2 2" xfId="8179" xr:uid="{00000000-0005-0000-0000-00005C8B0000}"/>
    <cellStyle name="Standard 2 3 4 2 2 3" xfId="11093" xr:uid="{00000000-0005-0000-0000-00005D8B0000}"/>
    <cellStyle name="Standard 2 3 4 2 3" xfId="8178" xr:uid="{00000000-0005-0000-0000-00005E8B0000}"/>
    <cellStyle name="Standard 2 3 4 3" xfId="4167" xr:uid="{00000000-0005-0000-0000-00005F8B0000}"/>
    <cellStyle name="Standard 2 3 4 3 2" xfId="8180" xr:uid="{00000000-0005-0000-0000-0000608B0000}"/>
    <cellStyle name="Standard 2 3 4 3 3" xfId="11094" xr:uid="{00000000-0005-0000-0000-0000618B0000}"/>
    <cellStyle name="Standard 2 3 5" xfId="1938" xr:uid="{00000000-0005-0000-0000-0000628B0000}"/>
    <cellStyle name="Standard 2 3 5 2" xfId="3841" xr:uid="{00000000-0005-0000-0000-0000638B0000}"/>
    <cellStyle name="Standard 2 3 5 2 2" xfId="8181" xr:uid="{00000000-0005-0000-0000-0000648B0000}"/>
    <cellStyle name="Standard 2 3 5 2 3" xfId="11095" xr:uid="{00000000-0005-0000-0000-0000658B0000}"/>
    <cellStyle name="Standard 2 3 5 3" xfId="3842" xr:uid="{00000000-0005-0000-0000-0000668B0000}"/>
    <cellStyle name="Standard 2 3 5 4" xfId="10785" xr:uid="{00000000-0005-0000-0000-0000678B0000}"/>
    <cellStyle name="Standard 2 3 6" xfId="1928" xr:uid="{00000000-0005-0000-0000-0000688B0000}"/>
    <cellStyle name="Standard 2 3 6 2" xfId="8182" xr:uid="{00000000-0005-0000-0000-0000698B0000}"/>
    <cellStyle name="Standard 2 3 6 2 2" xfId="11096" xr:uid="{00000000-0005-0000-0000-00006A8B0000}"/>
    <cellStyle name="Standard 2 3 6 3" xfId="11697" xr:uid="{00000000-0005-0000-0000-00006B8B0000}"/>
    <cellStyle name="Standard 2 3 7" xfId="8183" xr:uid="{00000000-0005-0000-0000-00006C8B0000}"/>
    <cellStyle name="Standard 2 3 8" xfId="8184" xr:uid="{00000000-0005-0000-0000-00006D8B0000}"/>
    <cellStyle name="Standard 2 3 9" xfId="4914" xr:uid="{00000000-0005-0000-0000-00006E8B0000}"/>
    <cellStyle name="Standard 2 4" xfId="331" xr:uid="{00000000-0005-0000-0000-00006F8B0000}"/>
    <cellStyle name="Standard 2 4 10" xfId="8747" xr:uid="{00000000-0005-0000-0000-0000708B0000}"/>
    <cellStyle name="Standard 2 4 10 2" xfId="11428" xr:uid="{00000000-0005-0000-0000-0000718B0000}"/>
    <cellStyle name="Standard 2 4 11" xfId="8922" xr:uid="{00000000-0005-0000-0000-0000728B0000}"/>
    <cellStyle name="Standard 2 4 12" xfId="12277" xr:uid="{00000000-0005-0000-0000-0000738B0000}"/>
    <cellStyle name="Standard 2 4 13" xfId="42977" xr:uid="{00000000-0005-0000-0000-0000748B0000}"/>
    <cellStyle name="Standard 2 4 2" xfId="1940" xr:uid="{00000000-0005-0000-0000-0000758B0000}"/>
    <cellStyle name="Standard 2 4 2 2" xfId="1941" xr:uid="{00000000-0005-0000-0000-0000768B0000}"/>
    <cellStyle name="Standard 2 4 2 2 2" xfId="1942" xr:uid="{00000000-0005-0000-0000-0000778B0000}"/>
    <cellStyle name="Standard 2 4 2 2 2 2" xfId="4172" xr:uid="{00000000-0005-0000-0000-0000788B0000}"/>
    <cellStyle name="Standard 2 4 2 2 2 3" xfId="8185" xr:uid="{00000000-0005-0000-0000-0000798B0000}"/>
    <cellStyle name="Standard 2 4 2 2 3" xfId="4171" xr:uid="{00000000-0005-0000-0000-00007A8B0000}"/>
    <cellStyle name="Standard 2 4 2 2 3 2" xfId="8186" xr:uid="{00000000-0005-0000-0000-00007B8B0000}"/>
    <cellStyle name="Standard 2 4 2 2 4" xfId="8187" xr:uid="{00000000-0005-0000-0000-00007C8B0000}"/>
    <cellStyle name="Standard 2 4 2 2 5" xfId="42447" xr:uid="{00000000-0005-0000-0000-00007D8B0000}"/>
    <cellStyle name="Standard 2 4 2 3" xfId="1943" xr:uid="{00000000-0005-0000-0000-00007E8B0000}"/>
    <cellStyle name="Standard 2 4 2 3 2" xfId="8188" xr:uid="{00000000-0005-0000-0000-00007F8B0000}"/>
    <cellStyle name="Standard 2 4 2 3 2 2" xfId="11097" xr:uid="{00000000-0005-0000-0000-0000808B0000}"/>
    <cellStyle name="Standard 2 4 2 3 3" xfId="10786" xr:uid="{00000000-0005-0000-0000-0000818B0000}"/>
    <cellStyle name="Standard 2 4 2 4" xfId="1944" xr:uid="{00000000-0005-0000-0000-0000828B0000}"/>
    <cellStyle name="Standard 2 4 2 4 2" xfId="1945" xr:uid="{00000000-0005-0000-0000-0000838B0000}"/>
    <cellStyle name="Standard 2 4 2 4 2 2" xfId="4174" xr:uid="{00000000-0005-0000-0000-0000848B0000}"/>
    <cellStyle name="Standard 2 4 2 4 3" xfId="4173" xr:uid="{00000000-0005-0000-0000-0000858B0000}"/>
    <cellStyle name="Standard 2 4 2 5" xfId="1946" xr:uid="{00000000-0005-0000-0000-0000868B0000}"/>
    <cellStyle name="Standard 2 4 2 5 2" xfId="4175" xr:uid="{00000000-0005-0000-0000-0000878B0000}"/>
    <cellStyle name="Standard 2 4 2 6" xfId="3843" xr:uid="{00000000-0005-0000-0000-0000888B0000}"/>
    <cellStyle name="Standard 2 4 2 6 2" xfId="4176" xr:uid="{00000000-0005-0000-0000-0000898B0000}"/>
    <cellStyle name="Standard 2 4 2 7" xfId="3844" xr:uid="{00000000-0005-0000-0000-00008A8B0000}"/>
    <cellStyle name="Standard 2 4 2 7 2" xfId="4177" xr:uid="{00000000-0005-0000-0000-00008B8B0000}"/>
    <cellStyle name="Standard 2 4 2 8" xfId="4170" xr:uid="{00000000-0005-0000-0000-00008C8B0000}"/>
    <cellStyle name="Standard 2 4 2 9" xfId="8980" xr:uid="{00000000-0005-0000-0000-00008D8B0000}"/>
    <cellStyle name="Standard 2 4 3" xfId="1947" xr:uid="{00000000-0005-0000-0000-00008E8B0000}"/>
    <cellStyle name="Standard 2 4 3 2" xfId="1948" xr:uid="{00000000-0005-0000-0000-00008F8B0000}"/>
    <cellStyle name="Standard 2 4 3 2 2" xfId="1949" xr:uid="{00000000-0005-0000-0000-0000908B0000}"/>
    <cellStyle name="Standard 2 4 3 2 2 2" xfId="4180" xr:uid="{00000000-0005-0000-0000-0000918B0000}"/>
    <cellStyle name="Standard 2 4 3 2 3" xfId="4179" xr:uid="{00000000-0005-0000-0000-0000928B0000}"/>
    <cellStyle name="Standard 2 4 3 2 4" xfId="10788" xr:uid="{00000000-0005-0000-0000-0000938B0000}"/>
    <cellStyle name="Standard 2 4 3 3" xfId="1950" xr:uid="{00000000-0005-0000-0000-0000948B0000}"/>
    <cellStyle name="Standard 2 4 3 3 2" xfId="4181" xr:uid="{00000000-0005-0000-0000-0000958B0000}"/>
    <cellStyle name="Standard 2 4 3 4" xfId="3845" xr:uid="{00000000-0005-0000-0000-0000968B0000}"/>
    <cellStyle name="Standard 2 4 3 4 2" xfId="4182" xr:uid="{00000000-0005-0000-0000-0000978B0000}"/>
    <cellStyle name="Standard 2 4 3 5" xfId="3846" xr:uid="{00000000-0005-0000-0000-0000988B0000}"/>
    <cellStyle name="Standard 2 4 3 5 2" xfId="4183" xr:uid="{00000000-0005-0000-0000-0000998B0000}"/>
    <cellStyle name="Standard 2 4 3 6" xfId="4178" xr:uid="{00000000-0005-0000-0000-00009A8B0000}"/>
    <cellStyle name="Standard 2 4 3 7" xfId="8959" xr:uid="{00000000-0005-0000-0000-00009B8B0000}"/>
    <cellStyle name="Standard 2 4 3 8" xfId="10787" xr:uid="{00000000-0005-0000-0000-00009C8B0000}"/>
    <cellStyle name="Standard 2 4 3 9" xfId="12278" xr:uid="{00000000-0005-0000-0000-00009D8B0000}"/>
    <cellStyle name="Standard 2 4 4" xfId="1951" xr:uid="{00000000-0005-0000-0000-00009E8B0000}"/>
    <cellStyle name="Standard 2 4 4 2" xfId="8189" xr:uid="{00000000-0005-0000-0000-00009F8B0000}"/>
    <cellStyle name="Standard 2 4 5" xfId="1952" xr:uid="{00000000-0005-0000-0000-0000A08B0000}"/>
    <cellStyle name="Standard 2 4 5 2" xfId="1953" xr:uid="{00000000-0005-0000-0000-0000A18B0000}"/>
    <cellStyle name="Standard 2 4 5 2 2" xfId="4185" xr:uid="{00000000-0005-0000-0000-0000A28B0000}"/>
    <cellStyle name="Standard 2 4 5 2 3" xfId="8190" xr:uid="{00000000-0005-0000-0000-0000A38B0000}"/>
    <cellStyle name="Standard 2 4 5 2 4" xfId="11099" xr:uid="{00000000-0005-0000-0000-0000A48B0000}"/>
    <cellStyle name="Standard 2 4 5 3" xfId="4184" xr:uid="{00000000-0005-0000-0000-0000A58B0000}"/>
    <cellStyle name="Standard 2 4 5 3 2" xfId="8191" xr:uid="{00000000-0005-0000-0000-0000A68B0000}"/>
    <cellStyle name="Standard 2 4 5 4" xfId="10789" xr:uid="{00000000-0005-0000-0000-0000A78B0000}"/>
    <cellStyle name="Standard 2 4 5 5" xfId="11098" xr:uid="{00000000-0005-0000-0000-0000A88B0000}"/>
    <cellStyle name="Standard 2 4 6" xfId="1954" xr:uid="{00000000-0005-0000-0000-0000A98B0000}"/>
    <cellStyle name="Standard 2 4 6 2" xfId="4186" xr:uid="{00000000-0005-0000-0000-0000AA8B0000}"/>
    <cellStyle name="Standard 2 4 7" xfId="1939" xr:uid="{00000000-0005-0000-0000-0000AB8B0000}"/>
    <cellStyle name="Standard 2 4 7 2" xfId="4187" xr:uid="{00000000-0005-0000-0000-0000AC8B0000}"/>
    <cellStyle name="Standard 2 4 8" xfId="2991" xr:uid="{00000000-0005-0000-0000-0000AD8B0000}"/>
    <cellStyle name="Standard 2 4 8 2" xfId="4188" xr:uid="{00000000-0005-0000-0000-0000AE8B0000}"/>
    <cellStyle name="Standard 2 4 8 3" xfId="3847" xr:uid="{00000000-0005-0000-0000-0000AF8B0000}"/>
    <cellStyle name="Standard 2 4 8 4" xfId="11774" xr:uid="{00000000-0005-0000-0000-0000B08B0000}"/>
    <cellStyle name="Standard 2 4 9" xfId="4169" xr:uid="{00000000-0005-0000-0000-0000B18B0000}"/>
    <cellStyle name="Standard 2 5" xfId="1955" xr:uid="{00000000-0005-0000-0000-0000B28B0000}"/>
    <cellStyle name="Standard 2 5 2" xfId="1956" xr:uid="{00000000-0005-0000-0000-0000B38B0000}"/>
    <cellStyle name="Standard 2 5 2 2" xfId="1957" xr:uid="{00000000-0005-0000-0000-0000B48B0000}"/>
    <cellStyle name="Standard 2 5 2 2 2" xfId="8192" xr:uid="{00000000-0005-0000-0000-0000B58B0000}"/>
    <cellStyle name="Standard 2 5 2 3" xfId="1958" xr:uid="{00000000-0005-0000-0000-0000B68B0000}"/>
    <cellStyle name="Standard 2 5 2 3 2" xfId="1959" xr:uid="{00000000-0005-0000-0000-0000B78B0000}"/>
    <cellStyle name="Standard 2 5 2 3 2 2" xfId="4192" xr:uid="{00000000-0005-0000-0000-0000B88B0000}"/>
    <cellStyle name="Standard 2 5 2 3 3" xfId="4191" xr:uid="{00000000-0005-0000-0000-0000B98B0000}"/>
    <cellStyle name="Standard 2 5 2 3 4" xfId="10790" xr:uid="{00000000-0005-0000-0000-0000BA8B0000}"/>
    <cellStyle name="Standard 2 5 2 4" xfId="1960" xr:uid="{00000000-0005-0000-0000-0000BB8B0000}"/>
    <cellStyle name="Standard 2 5 2 4 2" xfId="4193" xr:uid="{00000000-0005-0000-0000-0000BC8B0000}"/>
    <cellStyle name="Standard 2 5 2 5" xfId="3848" xr:uid="{00000000-0005-0000-0000-0000BD8B0000}"/>
    <cellStyle name="Standard 2 5 2 5 2" xfId="4194" xr:uid="{00000000-0005-0000-0000-0000BE8B0000}"/>
    <cellStyle name="Standard 2 5 2 6" xfId="3849" xr:uid="{00000000-0005-0000-0000-0000BF8B0000}"/>
    <cellStyle name="Standard 2 5 2 6 2" xfId="4195" xr:uid="{00000000-0005-0000-0000-0000C08B0000}"/>
    <cellStyle name="Standard 2 5 2 7" xfId="4190" xr:uid="{00000000-0005-0000-0000-0000C18B0000}"/>
    <cellStyle name="Standard 2 5 3" xfId="1961" xr:uid="{00000000-0005-0000-0000-0000C28B0000}"/>
    <cellStyle name="Standard 2 5 3 2" xfId="1962" xr:uid="{00000000-0005-0000-0000-0000C38B0000}"/>
    <cellStyle name="Standard 2 5 3 2 2" xfId="3850" xr:uid="{00000000-0005-0000-0000-0000C48B0000}"/>
    <cellStyle name="Standard 2 5 3 2 3" xfId="10792" xr:uid="{00000000-0005-0000-0000-0000C58B0000}"/>
    <cellStyle name="Standard 2 5 3 2 3 2" xfId="12103" xr:uid="{00000000-0005-0000-0000-0000C68B0000}"/>
    <cellStyle name="Standard 2 5 3 2 3 3" xfId="11698" xr:uid="{00000000-0005-0000-0000-0000C78B0000}"/>
    <cellStyle name="Standard 2 5 3 3" xfId="1963" xr:uid="{00000000-0005-0000-0000-0000C88B0000}"/>
    <cellStyle name="Standard 2 5 3 3 2" xfId="8193" xr:uid="{00000000-0005-0000-0000-0000C98B0000}"/>
    <cellStyle name="Standard 2 5 3 4" xfId="3851" xr:uid="{00000000-0005-0000-0000-0000CA8B0000}"/>
    <cellStyle name="Standard 2 5 3 5" xfId="10791" xr:uid="{00000000-0005-0000-0000-0000CB8B0000}"/>
    <cellStyle name="Standard 2 5 4" xfId="1964" xr:uid="{00000000-0005-0000-0000-0000CC8B0000}"/>
    <cellStyle name="Standard 2 5 4 2" xfId="1965" xr:uid="{00000000-0005-0000-0000-0000CD8B0000}"/>
    <cellStyle name="Standard 2 5 4 2 2" xfId="4196" xr:uid="{00000000-0005-0000-0000-0000CE8B0000}"/>
    <cellStyle name="Standard 2 5 4 2 3" xfId="8194" xr:uid="{00000000-0005-0000-0000-0000CF8B0000}"/>
    <cellStyle name="Standard 2 5 4 3" xfId="1966" xr:uid="{00000000-0005-0000-0000-0000D08B0000}"/>
    <cellStyle name="Standard 2 5 4 3 2" xfId="4197" xr:uid="{00000000-0005-0000-0000-0000D18B0000}"/>
    <cellStyle name="Standard 2 5 5" xfId="3852" xr:uid="{00000000-0005-0000-0000-0000D28B0000}"/>
    <cellStyle name="Standard 2 5 5 2" xfId="4198" xr:uid="{00000000-0005-0000-0000-0000D38B0000}"/>
    <cellStyle name="Standard 2 5 5 3" xfId="8195" xr:uid="{00000000-0005-0000-0000-0000D48B0000}"/>
    <cellStyle name="Standard 2 5 6" xfId="3853" xr:uid="{00000000-0005-0000-0000-0000D58B0000}"/>
    <cellStyle name="Standard 2 5 6 2" xfId="4199" xr:uid="{00000000-0005-0000-0000-0000D68B0000}"/>
    <cellStyle name="Standard 2 5 7" xfId="4189" xr:uid="{00000000-0005-0000-0000-0000D78B0000}"/>
    <cellStyle name="Standard 2 5 8" xfId="9058" xr:uid="{00000000-0005-0000-0000-0000D88B0000}"/>
    <cellStyle name="Standard 2 6" xfId="1967" xr:uid="{00000000-0005-0000-0000-0000D98B0000}"/>
    <cellStyle name="Standard 2 6 2" xfId="1968" xr:uid="{00000000-0005-0000-0000-0000DA8B0000}"/>
    <cellStyle name="Standard 2 6 2 2" xfId="1969" xr:uid="{00000000-0005-0000-0000-0000DB8B0000}"/>
    <cellStyle name="Standard 2 6 2 2 2" xfId="8197" xr:uid="{00000000-0005-0000-0000-0000DC8B0000}"/>
    <cellStyle name="Standard 2 6 2 2 3" xfId="8196" xr:uid="{00000000-0005-0000-0000-0000DD8B0000}"/>
    <cellStyle name="Standard 2 6 2 3" xfId="8198" xr:uid="{00000000-0005-0000-0000-0000DE8B0000}"/>
    <cellStyle name="Standard 2 6 3" xfId="1970" xr:uid="{00000000-0005-0000-0000-0000DF8B0000}"/>
    <cellStyle name="Standard 2 6 3 2" xfId="3854" xr:uid="{00000000-0005-0000-0000-0000E08B0000}"/>
    <cellStyle name="Standard 2 6 3 2 2" xfId="8200" xr:uid="{00000000-0005-0000-0000-0000E18B0000}"/>
    <cellStyle name="Standard 2 6 3 3" xfId="8199" xr:uid="{00000000-0005-0000-0000-0000E28B0000}"/>
    <cellStyle name="Standard 2 6 3 4" xfId="11699" xr:uid="{00000000-0005-0000-0000-0000E38B0000}"/>
    <cellStyle name="Standard 2 6 4" xfId="8201" xr:uid="{00000000-0005-0000-0000-0000E48B0000}"/>
    <cellStyle name="Standard 2 6 4 2" xfId="8202" xr:uid="{00000000-0005-0000-0000-0000E58B0000}"/>
    <cellStyle name="Standard 2 6 4 3" xfId="11939" xr:uid="{00000000-0005-0000-0000-0000E68B0000}"/>
    <cellStyle name="Standard 2 6 4 4" xfId="11483" xr:uid="{00000000-0005-0000-0000-0000E78B0000}"/>
    <cellStyle name="Standard 2 6 5" xfId="8203" xr:uid="{00000000-0005-0000-0000-0000E88B0000}"/>
    <cellStyle name="Standard 2 7" xfId="1971" xr:uid="{00000000-0005-0000-0000-0000E98B0000}"/>
    <cellStyle name="Standard 2 7 2" xfId="1972" xr:uid="{00000000-0005-0000-0000-0000EA8B0000}"/>
    <cellStyle name="Standard 2 7 2 2" xfId="8204" xr:uid="{00000000-0005-0000-0000-0000EB8B0000}"/>
    <cellStyle name="Standard 2 7 2 2 2" xfId="8205" xr:uid="{00000000-0005-0000-0000-0000EC8B0000}"/>
    <cellStyle name="Standard 2 7 2 3" xfId="8206" xr:uid="{00000000-0005-0000-0000-0000ED8B0000}"/>
    <cellStyle name="Standard 2 7 3" xfId="1973" xr:uid="{00000000-0005-0000-0000-0000EE8B0000}"/>
    <cellStyle name="Standard 2 7 3 2" xfId="8208" xr:uid="{00000000-0005-0000-0000-0000EF8B0000}"/>
    <cellStyle name="Standard 2 7 3 3" xfId="8207" xr:uid="{00000000-0005-0000-0000-0000F08B0000}"/>
    <cellStyle name="Standard 2 7 4" xfId="8209" xr:uid="{00000000-0005-0000-0000-0000F18B0000}"/>
    <cellStyle name="Standard 2 7 4 2" xfId="8210" xr:uid="{00000000-0005-0000-0000-0000F28B0000}"/>
    <cellStyle name="Standard 2 7 5" xfId="8211" xr:uid="{00000000-0005-0000-0000-0000F38B0000}"/>
    <cellStyle name="Standard 2 8" xfId="1974" xr:uid="{00000000-0005-0000-0000-0000F48B0000}"/>
    <cellStyle name="Standard 2 8 2" xfId="1975" xr:uid="{00000000-0005-0000-0000-0000F58B0000}"/>
    <cellStyle name="Standard 2 8 2 2" xfId="3855" xr:uid="{00000000-0005-0000-0000-0000F68B0000}"/>
    <cellStyle name="Standard 2 8 2 2 2" xfId="8214" xr:uid="{00000000-0005-0000-0000-0000F78B0000}"/>
    <cellStyle name="Standard 2 8 2 2 3" xfId="8213" xr:uid="{00000000-0005-0000-0000-0000F88B0000}"/>
    <cellStyle name="Standard 2 8 2 3" xfId="3856" xr:uid="{00000000-0005-0000-0000-0000F98B0000}"/>
    <cellStyle name="Standard 2 8 2 3 2" xfId="8215" xr:uid="{00000000-0005-0000-0000-0000FA8B0000}"/>
    <cellStyle name="Standard 2 8 2 4" xfId="8212" xr:uid="{00000000-0005-0000-0000-0000FB8B0000}"/>
    <cellStyle name="Standard 2 8 3" xfId="1976" xr:uid="{00000000-0005-0000-0000-0000FC8B0000}"/>
    <cellStyle name="Standard 2 8 3 2" xfId="3857" xr:uid="{00000000-0005-0000-0000-0000FD8B0000}"/>
    <cellStyle name="Standard 2 8 3 3" xfId="3858" xr:uid="{00000000-0005-0000-0000-0000FE8B0000}"/>
    <cellStyle name="Standard 2 8 4" xfId="1977" xr:uid="{00000000-0005-0000-0000-0000FF8B0000}"/>
    <cellStyle name="Standard 2 8 4 2" xfId="4200" xr:uid="{00000000-0005-0000-0000-0000008C0000}"/>
    <cellStyle name="Standard 2 8 4 2 2" xfId="8217" xr:uid="{00000000-0005-0000-0000-0000018C0000}"/>
    <cellStyle name="Standard 2 8 4 3" xfId="3859" xr:uid="{00000000-0005-0000-0000-0000028C0000}"/>
    <cellStyle name="Standard 2 8 4 4" xfId="8216" xr:uid="{00000000-0005-0000-0000-0000038C0000}"/>
    <cellStyle name="Standard 2 8 4 5" xfId="11700" xr:uid="{00000000-0005-0000-0000-0000048C0000}"/>
    <cellStyle name="Standard 2 8 5" xfId="8218" xr:uid="{00000000-0005-0000-0000-0000058C0000}"/>
    <cellStyle name="Standard 2 9" xfId="1978" xr:uid="{00000000-0005-0000-0000-0000068C0000}"/>
    <cellStyle name="Standard 2 9 2" xfId="3860" xr:uid="{00000000-0005-0000-0000-0000078C0000}"/>
    <cellStyle name="Standard 2 9 2 2" xfId="8219" xr:uid="{00000000-0005-0000-0000-0000088C0000}"/>
    <cellStyle name="Standard 2 9 2 2 2" xfId="8220" xr:uid="{00000000-0005-0000-0000-0000098C0000}"/>
    <cellStyle name="Standard 2 9 2 3" xfId="8221" xr:uid="{00000000-0005-0000-0000-00000A8C0000}"/>
    <cellStyle name="Standard 2 9 3" xfId="3861" xr:uid="{00000000-0005-0000-0000-00000B8C0000}"/>
    <cellStyle name="Standard 2 9 3 2" xfId="3862" xr:uid="{00000000-0005-0000-0000-00000C8C0000}"/>
    <cellStyle name="Standard 2 9 3 2 2" xfId="8223" xr:uid="{00000000-0005-0000-0000-00000D8C0000}"/>
    <cellStyle name="Standard 2 9 3 3" xfId="3863" xr:uid="{00000000-0005-0000-0000-00000E8C0000}"/>
    <cellStyle name="Standard 2 9 3 4" xfId="8222" xr:uid="{00000000-0005-0000-0000-00000F8C0000}"/>
    <cellStyle name="Standard 2 9 4" xfId="3864" xr:uid="{00000000-0005-0000-0000-0000108C0000}"/>
    <cellStyle name="Standard 2 9 4 2" xfId="8225" xr:uid="{00000000-0005-0000-0000-0000118C0000}"/>
    <cellStyle name="Standard 2 9 4 3" xfId="8224" xr:uid="{00000000-0005-0000-0000-0000128C0000}"/>
    <cellStyle name="Standard 2 9 5" xfId="3865" xr:uid="{00000000-0005-0000-0000-0000138C0000}"/>
    <cellStyle name="Standard 2 9 5 2" xfId="8226" xr:uid="{00000000-0005-0000-0000-0000148C0000}"/>
    <cellStyle name="Standard 2_BBE12 Tab. H2.3 120506" xfId="3866" xr:uid="{00000000-0005-0000-0000-0000158C0000}"/>
    <cellStyle name="Standard 20" xfId="1979" xr:uid="{00000000-0005-0000-0000-0000168C0000}"/>
    <cellStyle name="Standard 20 2" xfId="1980" xr:uid="{00000000-0005-0000-0000-0000178C0000}"/>
    <cellStyle name="Standard 20 3" xfId="9243" xr:uid="{00000000-0005-0000-0000-0000188C0000}"/>
    <cellStyle name="Standard 20 4" xfId="9479" xr:uid="{00000000-0005-0000-0000-0000198C0000}"/>
    <cellStyle name="Standard 200" xfId="9480" xr:uid="{00000000-0005-0000-0000-00001A8C0000}"/>
    <cellStyle name="Standard 201" xfId="9481" xr:uid="{00000000-0005-0000-0000-00001B8C0000}"/>
    <cellStyle name="Standard 202" xfId="9482" xr:uid="{00000000-0005-0000-0000-00001C8C0000}"/>
    <cellStyle name="Standard 203" xfId="9483" xr:uid="{00000000-0005-0000-0000-00001D8C0000}"/>
    <cellStyle name="Standard 204" xfId="9484" xr:uid="{00000000-0005-0000-0000-00001E8C0000}"/>
    <cellStyle name="Standard 205" xfId="9485" xr:uid="{00000000-0005-0000-0000-00001F8C0000}"/>
    <cellStyle name="Standard 206" xfId="9486" xr:uid="{00000000-0005-0000-0000-0000208C0000}"/>
    <cellStyle name="Standard 207" xfId="9487" xr:uid="{00000000-0005-0000-0000-0000218C0000}"/>
    <cellStyle name="Standard 208" xfId="9488" xr:uid="{00000000-0005-0000-0000-0000228C0000}"/>
    <cellStyle name="Standard 209" xfId="9489" xr:uid="{00000000-0005-0000-0000-0000238C0000}"/>
    <cellStyle name="Standard 21" xfId="1981" xr:uid="{00000000-0005-0000-0000-0000248C0000}"/>
    <cellStyle name="Standard 21 2" xfId="1982" xr:uid="{00000000-0005-0000-0000-0000258C0000}"/>
    <cellStyle name="Standard 21 3" xfId="9490" xr:uid="{00000000-0005-0000-0000-0000268C0000}"/>
    <cellStyle name="Standard 210" xfId="9491" xr:uid="{00000000-0005-0000-0000-0000278C0000}"/>
    <cellStyle name="Standard 211" xfId="9492" xr:uid="{00000000-0005-0000-0000-0000288C0000}"/>
    <cellStyle name="Standard 212" xfId="9493" xr:uid="{00000000-0005-0000-0000-0000298C0000}"/>
    <cellStyle name="Standard 213" xfId="9494" xr:uid="{00000000-0005-0000-0000-00002A8C0000}"/>
    <cellStyle name="Standard 214" xfId="9495" xr:uid="{00000000-0005-0000-0000-00002B8C0000}"/>
    <cellStyle name="Standard 215" xfId="9496" xr:uid="{00000000-0005-0000-0000-00002C8C0000}"/>
    <cellStyle name="Standard 216" xfId="9497" xr:uid="{00000000-0005-0000-0000-00002D8C0000}"/>
    <cellStyle name="Standard 217" xfId="9498" xr:uid="{00000000-0005-0000-0000-00002E8C0000}"/>
    <cellStyle name="Standard 218" xfId="9499" xr:uid="{00000000-0005-0000-0000-00002F8C0000}"/>
    <cellStyle name="Standard 219" xfId="9500" xr:uid="{00000000-0005-0000-0000-0000308C0000}"/>
    <cellStyle name="Standard 22" xfId="1983" xr:uid="{00000000-0005-0000-0000-0000318C0000}"/>
    <cellStyle name="Standard 22 2" xfId="1984" xr:uid="{00000000-0005-0000-0000-0000328C0000}"/>
    <cellStyle name="Standard 22 2 2" xfId="1985" xr:uid="{00000000-0005-0000-0000-0000338C0000}"/>
    <cellStyle name="Standard 22 2 2 2" xfId="1986" xr:uid="{00000000-0005-0000-0000-0000348C0000}"/>
    <cellStyle name="Standard 22 2 2 2 2" xfId="4204" xr:uid="{00000000-0005-0000-0000-0000358C0000}"/>
    <cellStyle name="Standard 22 2 2 3" xfId="4203" xr:uid="{00000000-0005-0000-0000-0000368C0000}"/>
    <cellStyle name="Standard 22 2 3" xfId="1987" xr:uid="{00000000-0005-0000-0000-0000378C0000}"/>
    <cellStyle name="Standard 22 2 3 2" xfId="4205" xr:uid="{00000000-0005-0000-0000-0000388C0000}"/>
    <cellStyle name="Standard 22 2 4" xfId="3867" xr:uid="{00000000-0005-0000-0000-0000398C0000}"/>
    <cellStyle name="Standard 22 2 4 2" xfId="4206" xr:uid="{00000000-0005-0000-0000-00003A8C0000}"/>
    <cellStyle name="Standard 22 2 5" xfId="3868" xr:uid="{00000000-0005-0000-0000-00003B8C0000}"/>
    <cellStyle name="Standard 22 2 5 2" xfId="4207" xr:uid="{00000000-0005-0000-0000-00003C8C0000}"/>
    <cellStyle name="Standard 22 2 6" xfId="4202" xr:uid="{00000000-0005-0000-0000-00003D8C0000}"/>
    <cellStyle name="Standard 22 2 7" xfId="3160" xr:uid="{00000000-0005-0000-0000-00003E8C0000}"/>
    <cellStyle name="Standard 22 3" xfId="1988" xr:uid="{00000000-0005-0000-0000-00003F8C0000}"/>
    <cellStyle name="Standard 22 3 2" xfId="1989" xr:uid="{00000000-0005-0000-0000-0000408C0000}"/>
    <cellStyle name="Standard 22 3 2 2" xfId="4209" xr:uid="{00000000-0005-0000-0000-0000418C0000}"/>
    <cellStyle name="Standard 22 3 3" xfId="4208" xr:uid="{00000000-0005-0000-0000-0000428C0000}"/>
    <cellStyle name="Standard 22 4" xfId="1990" xr:uid="{00000000-0005-0000-0000-0000438C0000}"/>
    <cellStyle name="Standard 22 4 2" xfId="4210" xr:uid="{00000000-0005-0000-0000-0000448C0000}"/>
    <cellStyle name="Standard 22 5" xfId="3869" xr:uid="{00000000-0005-0000-0000-0000458C0000}"/>
    <cellStyle name="Standard 22 6" xfId="3870" xr:uid="{00000000-0005-0000-0000-0000468C0000}"/>
    <cellStyle name="Standard 22 6 2" xfId="4211" xr:uid="{00000000-0005-0000-0000-0000478C0000}"/>
    <cellStyle name="Standard 22 7" xfId="4201" xr:uid="{00000000-0005-0000-0000-0000488C0000}"/>
    <cellStyle name="Standard 220" xfId="9501" xr:uid="{00000000-0005-0000-0000-0000498C0000}"/>
    <cellStyle name="Standard 221" xfId="9502" xr:uid="{00000000-0005-0000-0000-00004A8C0000}"/>
    <cellStyle name="Standard 222" xfId="9503" xr:uid="{00000000-0005-0000-0000-00004B8C0000}"/>
    <cellStyle name="Standard 223" xfId="9504" xr:uid="{00000000-0005-0000-0000-00004C8C0000}"/>
    <cellStyle name="Standard 224" xfId="9505" xr:uid="{00000000-0005-0000-0000-00004D8C0000}"/>
    <cellStyle name="Standard 225" xfId="9506" xr:uid="{00000000-0005-0000-0000-00004E8C0000}"/>
    <cellStyle name="Standard 226" xfId="9507" xr:uid="{00000000-0005-0000-0000-00004F8C0000}"/>
    <cellStyle name="Standard 227" xfId="9508" xr:uid="{00000000-0005-0000-0000-0000508C0000}"/>
    <cellStyle name="Standard 228" xfId="9509" xr:uid="{00000000-0005-0000-0000-0000518C0000}"/>
    <cellStyle name="Standard 229" xfId="9510" xr:uid="{00000000-0005-0000-0000-0000528C0000}"/>
    <cellStyle name="Standard 23" xfId="1991" xr:uid="{00000000-0005-0000-0000-0000538C0000}"/>
    <cellStyle name="Standard 23 2" xfId="1992" xr:uid="{00000000-0005-0000-0000-0000548C0000}"/>
    <cellStyle name="Standard 23 2 2" xfId="3873" xr:uid="{00000000-0005-0000-0000-0000558C0000}"/>
    <cellStyle name="Standard 23 2 3" xfId="3872" xr:uid="{00000000-0005-0000-0000-0000568C0000}"/>
    <cellStyle name="Standard 23 2 4" xfId="3161" xr:uid="{00000000-0005-0000-0000-0000578C0000}"/>
    <cellStyle name="Standard 23 3" xfId="3871" xr:uid="{00000000-0005-0000-0000-0000588C0000}"/>
    <cellStyle name="Standard 23 4" xfId="9511" xr:uid="{00000000-0005-0000-0000-0000598C0000}"/>
    <cellStyle name="Standard 23 4 2" xfId="12084" xr:uid="{00000000-0005-0000-0000-00005A8C0000}"/>
    <cellStyle name="Standard 23 4 3" xfId="11701" xr:uid="{00000000-0005-0000-0000-00005B8C0000}"/>
    <cellStyle name="Standard 230" xfId="9512" xr:uid="{00000000-0005-0000-0000-00005C8C0000}"/>
    <cellStyle name="Standard 231" xfId="9513" xr:uid="{00000000-0005-0000-0000-00005D8C0000}"/>
    <cellStyle name="Standard 232" xfId="9514" xr:uid="{00000000-0005-0000-0000-00005E8C0000}"/>
    <cellStyle name="Standard 233" xfId="9515" xr:uid="{00000000-0005-0000-0000-00005F8C0000}"/>
    <cellStyle name="Standard 234" xfId="9516" xr:uid="{00000000-0005-0000-0000-0000608C0000}"/>
    <cellStyle name="Standard 235" xfId="9517" xr:uid="{00000000-0005-0000-0000-0000618C0000}"/>
    <cellStyle name="Standard 236" xfId="9518" xr:uid="{00000000-0005-0000-0000-0000628C0000}"/>
    <cellStyle name="Standard 236 2" xfId="9519" xr:uid="{00000000-0005-0000-0000-0000638C0000}"/>
    <cellStyle name="Standard 236 3" xfId="9520" xr:uid="{00000000-0005-0000-0000-0000648C0000}"/>
    <cellStyle name="Standard 237" xfId="9521" xr:uid="{00000000-0005-0000-0000-0000658C0000}"/>
    <cellStyle name="Standard 238" xfId="9522" xr:uid="{00000000-0005-0000-0000-0000668C0000}"/>
    <cellStyle name="Standard 239" xfId="9523" xr:uid="{00000000-0005-0000-0000-0000678C0000}"/>
    <cellStyle name="Standard 24" xfId="1993" xr:uid="{00000000-0005-0000-0000-0000688C0000}"/>
    <cellStyle name="Standard 24 2" xfId="1994" xr:uid="{00000000-0005-0000-0000-0000698C0000}"/>
    <cellStyle name="Standard 24 3" xfId="8227" xr:uid="{00000000-0005-0000-0000-00006A8C0000}"/>
    <cellStyle name="Standard 24 4" xfId="9524" xr:uid="{00000000-0005-0000-0000-00006B8C0000}"/>
    <cellStyle name="Standard 24 5" xfId="12279" xr:uid="{00000000-0005-0000-0000-00006C8C0000}"/>
    <cellStyle name="Standard 240" xfId="9525" xr:uid="{00000000-0005-0000-0000-00006D8C0000}"/>
    <cellStyle name="Standard 241" xfId="9526" xr:uid="{00000000-0005-0000-0000-00006E8C0000}"/>
    <cellStyle name="Standard 242" xfId="9527" xr:uid="{00000000-0005-0000-0000-00006F8C0000}"/>
    <cellStyle name="Standard 243" xfId="9528" xr:uid="{00000000-0005-0000-0000-0000708C0000}"/>
    <cellStyle name="Standard 244" xfId="9529" xr:uid="{00000000-0005-0000-0000-0000718C0000}"/>
    <cellStyle name="Standard 245" xfId="9530" xr:uid="{00000000-0005-0000-0000-0000728C0000}"/>
    <cellStyle name="Standard 246" xfId="9531" xr:uid="{00000000-0005-0000-0000-0000738C0000}"/>
    <cellStyle name="Standard 247" xfId="9532" xr:uid="{00000000-0005-0000-0000-0000748C0000}"/>
    <cellStyle name="Standard 248" xfId="9533" xr:uid="{00000000-0005-0000-0000-0000758C0000}"/>
    <cellStyle name="Standard 249" xfId="9534" xr:uid="{00000000-0005-0000-0000-0000768C0000}"/>
    <cellStyle name="Standard 25" xfId="1995" xr:uid="{00000000-0005-0000-0000-0000778C0000}"/>
    <cellStyle name="Standard 25 2" xfId="1996" xr:uid="{00000000-0005-0000-0000-0000788C0000}"/>
    <cellStyle name="Standard 25 3" xfId="1997" xr:uid="{00000000-0005-0000-0000-0000798C0000}"/>
    <cellStyle name="Standard 25 3 2" xfId="1998" xr:uid="{00000000-0005-0000-0000-00007A8C0000}"/>
    <cellStyle name="Standard 25 4" xfId="1999" xr:uid="{00000000-0005-0000-0000-00007B8C0000}"/>
    <cellStyle name="Standard 25 5" xfId="9535" xr:uid="{00000000-0005-0000-0000-00007C8C0000}"/>
    <cellStyle name="Standard 250" xfId="9536" xr:uid="{00000000-0005-0000-0000-00007D8C0000}"/>
    <cellStyle name="Standard 251" xfId="9537" xr:uid="{00000000-0005-0000-0000-00007E8C0000}"/>
    <cellStyle name="Standard 252" xfId="9538" xr:uid="{00000000-0005-0000-0000-00007F8C0000}"/>
    <cellStyle name="Standard 253" xfId="9539" xr:uid="{00000000-0005-0000-0000-0000808C0000}"/>
    <cellStyle name="Standard 254" xfId="9540" xr:uid="{00000000-0005-0000-0000-0000818C0000}"/>
    <cellStyle name="Standard 255" xfId="9541" xr:uid="{00000000-0005-0000-0000-0000828C0000}"/>
    <cellStyle name="Standard 256" xfId="9542" xr:uid="{00000000-0005-0000-0000-0000838C0000}"/>
    <cellStyle name="Standard 257" xfId="9543" xr:uid="{00000000-0005-0000-0000-0000848C0000}"/>
    <cellStyle name="Standard 258" xfId="9544" xr:uid="{00000000-0005-0000-0000-0000858C0000}"/>
    <cellStyle name="Standard 259" xfId="9545" xr:uid="{00000000-0005-0000-0000-0000868C0000}"/>
    <cellStyle name="Standard 26" xfId="2000" xr:uid="{00000000-0005-0000-0000-0000878C0000}"/>
    <cellStyle name="Standard 26 2" xfId="3875" xr:uid="{00000000-0005-0000-0000-0000888C0000}"/>
    <cellStyle name="Standard 26 3" xfId="3874" xr:uid="{00000000-0005-0000-0000-0000898C0000}"/>
    <cellStyle name="Standard 26 4" xfId="9546" xr:uid="{00000000-0005-0000-0000-00008A8C0000}"/>
    <cellStyle name="Standard 26 4 2" xfId="12085" xr:uid="{00000000-0005-0000-0000-00008B8C0000}"/>
    <cellStyle name="Standard 26 4 3" xfId="11702" xr:uid="{00000000-0005-0000-0000-00008C8C0000}"/>
    <cellStyle name="Standard 260" xfId="9547" xr:uid="{00000000-0005-0000-0000-00008D8C0000}"/>
    <cellStyle name="Standard 261" xfId="9548" xr:uid="{00000000-0005-0000-0000-00008E8C0000}"/>
    <cellStyle name="Standard 262" xfId="9549" xr:uid="{00000000-0005-0000-0000-00008F8C0000}"/>
    <cellStyle name="Standard 263" xfId="9550" xr:uid="{00000000-0005-0000-0000-0000908C0000}"/>
    <cellStyle name="Standard 263 2" xfId="9551" xr:uid="{00000000-0005-0000-0000-0000918C0000}"/>
    <cellStyle name="Standard 263 3" xfId="9552" xr:uid="{00000000-0005-0000-0000-0000928C0000}"/>
    <cellStyle name="Standard 264" xfId="9553" xr:uid="{00000000-0005-0000-0000-0000938C0000}"/>
    <cellStyle name="Standard 265" xfId="9554" xr:uid="{00000000-0005-0000-0000-0000948C0000}"/>
    <cellStyle name="Standard 266" xfId="9555" xr:uid="{00000000-0005-0000-0000-0000958C0000}"/>
    <cellStyle name="Standard 267" xfId="9556" xr:uid="{00000000-0005-0000-0000-0000968C0000}"/>
    <cellStyle name="Standard 268" xfId="9557" xr:uid="{00000000-0005-0000-0000-0000978C0000}"/>
    <cellStyle name="Standard 269" xfId="9558" xr:uid="{00000000-0005-0000-0000-0000988C0000}"/>
    <cellStyle name="Standard 27" xfId="2001" xr:uid="{00000000-0005-0000-0000-0000998C0000}"/>
    <cellStyle name="Standard 27 2" xfId="2002" xr:uid="{00000000-0005-0000-0000-00009A8C0000}"/>
    <cellStyle name="Standard 27 3" xfId="9559" xr:uid="{00000000-0005-0000-0000-00009B8C0000}"/>
    <cellStyle name="Standard 270" xfId="9560" xr:uid="{00000000-0005-0000-0000-00009C8C0000}"/>
    <cellStyle name="Standard 271" xfId="9561" xr:uid="{00000000-0005-0000-0000-00009D8C0000}"/>
    <cellStyle name="Standard 272" xfId="9562" xr:uid="{00000000-0005-0000-0000-00009E8C0000}"/>
    <cellStyle name="Standard 273" xfId="9563" xr:uid="{00000000-0005-0000-0000-00009F8C0000}"/>
    <cellStyle name="Standard 274" xfId="9564" xr:uid="{00000000-0005-0000-0000-0000A08C0000}"/>
    <cellStyle name="Standard 275" xfId="9565" xr:uid="{00000000-0005-0000-0000-0000A18C0000}"/>
    <cellStyle name="Standard 276" xfId="9566" xr:uid="{00000000-0005-0000-0000-0000A28C0000}"/>
    <cellStyle name="Standard 277" xfId="9567" xr:uid="{00000000-0005-0000-0000-0000A38C0000}"/>
    <cellStyle name="Standard 278" xfId="9568" xr:uid="{00000000-0005-0000-0000-0000A48C0000}"/>
    <cellStyle name="Standard 279" xfId="9569" xr:uid="{00000000-0005-0000-0000-0000A58C0000}"/>
    <cellStyle name="Standard 28" xfId="2003" xr:uid="{00000000-0005-0000-0000-0000A68C0000}"/>
    <cellStyle name="Standard 28 2" xfId="2004" xr:uid="{00000000-0005-0000-0000-0000A78C0000}"/>
    <cellStyle name="Standard 28 2 2" xfId="2005" xr:uid="{00000000-0005-0000-0000-0000A88C0000}"/>
    <cellStyle name="Standard 28 3" xfId="2006" xr:uid="{00000000-0005-0000-0000-0000A98C0000}"/>
    <cellStyle name="Standard 28 4" xfId="2007" xr:uid="{00000000-0005-0000-0000-0000AA8C0000}"/>
    <cellStyle name="Standard 28 5" xfId="3876" xr:uid="{00000000-0005-0000-0000-0000AB8C0000}"/>
    <cellStyle name="Standard 28 6" xfId="9570" xr:uid="{00000000-0005-0000-0000-0000AC8C0000}"/>
    <cellStyle name="Standard 280" xfId="9571" xr:uid="{00000000-0005-0000-0000-0000AD8C0000}"/>
    <cellStyle name="Standard 281" xfId="9572" xr:uid="{00000000-0005-0000-0000-0000AE8C0000}"/>
    <cellStyle name="Standard 282" xfId="9573" xr:uid="{00000000-0005-0000-0000-0000AF8C0000}"/>
    <cellStyle name="Standard 283" xfId="9574" xr:uid="{00000000-0005-0000-0000-0000B08C0000}"/>
    <cellStyle name="Standard 284" xfId="9575" xr:uid="{00000000-0005-0000-0000-0000B18C0000}"/>
    <cellStyle name="Standard 285" xfId="9576" xr:uid="{00000000-0005-0000-0000-0000B28C0000}"/>
    <cellStyle name="Standard 286" xfId="9577" xr:uid="{00000000-0005-0000-0000-0000B38C0000}"/>
    <cellStyle name="Standard 287" xfId="9578" xr:uid="{00000000-0005-0000-0000-0000B48C0000}"/>
    <cellStyle name="Standard 288" xfId="9579" xr:uid="{00000000-0005-0000-0000-0000B58C0000}"/>
    <cellStyle name="Standard 289" xfId="9580" xr:uid="{00000000-0005-0000-0000-0000B68C0000}"/>
    <cellStyle name="Standard 29" xfId="2008" xr:uid="{00000000-0005-0000-0000-0000B78C0000}"/>
    <cellStyle name="Standard 29 2" xfId="2009" xr:uid="{00000000-0005-0000-0000-0000B88C0000}"/>
    <cellStyle name="Standard 29 2 2" xfId="2010" xr:uid="{00000000-0005-0000-0000-0000B98C0000}"/>
    <cellStyle name="Standard 29 2 2 2" xfId="4212" xr:uid="{00000000-0005-0000-0000-0000BA8C0000}"/>
    <cellStyle name="Standard 29 3" xfId="2011" xr:uid="{00000000-0005-0000-0000-0000BB8C0000}"/>
    <cellStyle name="Standard 29 4" xfId="2012" xr:uid="{00000000-0005-0000-0000-0000BC8C0000}"/>
    <cellStyle name="Standard 29 4 2" xfId="4213" xr:uid="{00000000-0005-0000-0000-0000BD8C0000}"/>
    <cellStyle name="Standard 29 5" xfId="3878" xr:uid="{00000000-0005-0000-0000-0000BE8C0000}"/>
    <cellStyle name="Standard 29 6" xfId="3877" xr:uid="{00000000-0005-0000-0000-0000BF8C0000}"/>
    <cellStyle name="Standard 290" xfId="9581" xr:uid="{00000000-0005-0000-0000-0000C08C0000}"/>
    <cellStyle name="Standard 291" xfId="9582" xr:uid="{00000000-0005-0000-0000-0000C18C0000}"/>
    <cellStyle name="Standard 292" xfId="9583" xr:uid="{00000000-0005-0000-0000-0000C28C0000}"/>
    <cellStyle name="Standard 293" xfId="9584" xr:uid="{00000000-0005-0000-0000-0000C38C0000}"/>
    <cellStyle name="Standard 294" xfId="9585" xr:uid="{00000000-0005-0000-0000-0000C48C0000}"/>
    <cellStyle name="Standard 295" xfId="9586" xr:uid="{00000000-0005-0000-0000-0000C58C0000}"/>
    <cellStyle name="Standard 296" xfId="9587" xr:uid="{00000000-0005-0000-0000-0000C68C0000}"/>
    <cellStyle name="Standard 297" xfId="9588" xr:uid="{00000000-0005-0000-0000-0000C78C0000}"/>
    <cellStyle name="Standard 298" xfId="9589" xr:uid="{00000000-0005-0000-0000-0000C88C0000}"/>
    <cellStyle name="Standard 299" xfId="9590" xr:uid="{00000000-0005-0000-0000-0000C98C0000}"/>
    <cellStyle name="Standard 3" xfId="26" xr:uid="{00000000-0005-0000-0000-0000CA8C0000}"/>
    <cellStyle name="Standard 3 10" xfId="2014" xr:uid="{00000000-0005-0000-0000-0000CB8C0000}"/>
    <cellStyle name="Standard 3 10 2" xfId="2015" xr:uid="{00000000-0005-0000-0000-0000CC8C0000}"/>
    <cellStyle name="Standard 3 10 2 2" xfId="4215" xr:uid="{00000000-0005-0000-0000-0000CD8C0000}"/>
    <cellStyle name="Standard 3 10 3" xfId="4214" xr:uid="{00000000-0005-0000-0000-0000CE8C0000}"/>
    <cellStyle name="Standard 3 11" xfId="2016" xr:uid="{00000000-0005-0000-0000-0000CF8C0000}"/>
    <cellStyle name="Standard 3 11 2" xfId="3879" xr:uid="{00000000-0005-0000-0000-0000D08C0000}"/>
    <cellStyle name="Standard 3 11 3" xfId="3880" xr:uid="{00000000-0005-0000-0000-0000D18C0000}"/>
    <cellStyle name="Standard 3 12" xfId="2017" xr:uid="{00000000-0005-0000-0000-0000D28C0000}"/>
    <cellStyle name="Standard 3 12 2" xfId="3881" xr:uid="{00000000-0005-0000-0000-0000D38C0000}"/>
    <cellStyle name="Standard 3 12 3" xfId="11704" xr:uid="{00000000-0005-0000-0000-0000D48C0000}"/>
    <cellStyle name="Standard 3 13" xfId="2018" xr:uid="{00000000-0005-0000-0000-0000D58C0000}"/>
    <cellStyle name="Standard 3 13 2" xfId="3882" xr:uid="{00000000-0005-0000-0000-0000D68C0000}"/>
    <cellStyle name="Standard 3 13 3" xfId="3883" xr:uid="{00000000-0005-0000-0000-0000D78C0000}"/>
    <cellStyle name="Standard 3 14" xfId="2019" xr:uid="{00000000-0005-0000-0000-0000D88C0000}"/>
    <cellStyle name="Standard 3 14 2" xfId="2020" xr:uid="{00000000-0005-0000-0000-0000D98C0000}"/>
    <cellStyle name="Standard 3 14 3" xfId="3884" xr:uid="{00000000-0005-0000-0000-0000DA8C0000}"/>
    <cellStyle name="Standard 3 15" xfId="2013" xr:uid="{00000000-0005-0000-0000-0000DB8C0000}"/>
    <cellStyle name="Standard 3 15 2" xfId="3885" xr:uid="{00000000-0005-0000-0000-0000DC8C0000}"/>
    <cellStyle name="Standard 3 15 3" xfId="11703" xr:uid="{00000000-0005-0000-0000-0000DD8C0000}"/>
    <cellStyle name="Standard 3 16" xfId="2984" xr:uid="{00000000-0005-0000-0000-0000DE8C0000}"/>
    <cellStyle name="Standard 3 16 2" xfId="3082" xr:uid="{00000000-0005-0000-0000-0000DF8C0000}"/>
    <cellStyle name="Standard 3 16 3" xfId="12109" xr:uid="{00000000-0005-0000-0000-0000E08C0000}"/>
    <cellStyle name="Standard 3 16 3 2" xfId="12265" xr:uid="{00000000-0005-0000-0000-0000E18C0000}"/>
    <cellStyle name="Standard 3 17" xfId="10793" xr:uid="{00000000-0005-0000-0000-0000E28C0000}"/>
    <cellStyle name="Standard 3 18" xfId="53" xr:uid="{00000000-0005-0000-0000-0000E38C0000}"/>
    <cellStyle name="Standard 3 2" xfId="273" xr:uid="{00000000-0005-0000-0000-0000E48C0000}"/>
    <cellStyle name="Standard 3 2 10" xfId="2969" xr:uid="{00000000-0005-0000-0000-0000E58C0000}"/>
    <cellStyle name="Standard 3 2 11" xfId="2021" xr:uid="{00000000-0005-0000-0000-0000E68C0000}"/>
    <cellStyle name="Standard 3 2 12" xfId="3162" xr:uid="{00000000-0005-0000-0000-0000E78C0000}"/>
    <cellStyle name="Standard 3 2 2" xfId="2022" xr:uid="{00000000-0005-0000-0000-0000E88C0000}"/>
    <cellStyle name="Standard 3 2 2 2" xfId="2023" xr:uid="{00000000-0005-0000-0000-0000E98C0000}"/>
    <cellStyle name="Standard 3 2 2 2 2" xfId="2024" xr:uid="{00000000-0005-0000-0000-0000EA8C0000}"/>
    <cellStyle name="Standard 3 2 2 2 2 2" xfId="2025" xr:uid="{00000000-0005-0000-0000-0000EB8C0000}"/>
    <cellStyle name="Standard 3 2 2 2 2 2 2" xfId="4219" xr:uid="{00000000-0005-0000-0000-0000EC8C0000}"/>
    <cellStyle name="Standard 3 2 2 2 2 2 3" xfId="8228" xr:uid="{00000000-0005-0000-0000-0000ED8C0000}"/>
    <cellStyle name="Standard 3 2 2 2 2 3" xfId="4218" xr:uid="{00000000-0005-0000-0000-0000EE8C0000}"/>
    <cellStyle name="Standard 3 2 2 2 2 4" xfId="11707" xr:uid="{00000000-0005-0000-0000-0000EF8C0000}"/>
    <cellStyle name="Standard 3 2 2 2 3" xfId="2026" xr:uid="{00000000-0005-0000-0000-0000F08C0000}"/>
    <cellStyle name="Standard 3 2 2 2 3 2" xfId="4220" xr:uid="{00000000-0005-0000-0000-0000F18C0000}"/>
    <cellStyle name="Standard 3 2 2 2 3 3" xfId="8229" xr:uid="{00000000-0005-0000-0000-0000F28C0000}"/>
    <cellStyle name="Standard 3 2 2 2 4" xfId="4217" xr:uid="{00000000-0005-0000-0000-0000F38C0000}"/>
    <cellStyle name="Standard 3 2 2 2 5" xfId="11706" xr:uid="{00000000-0005-0000-0000-0000F48C0000}"/>
    <cellStyle name="Standard 3 2 2 2 6" xfId="42448" xr:uid="{00000000-0005-0000-0000-0000F58C0000}"/>
    <cellStyle name="Standard 3 2 2 3" xfId="2027" xr:uid="{00000000-0005-0000-0000-0000F68C0000}"/>
    <cellStyle name="Standard 3 2 2 3 2" xfId="2028" xr:uid="{00000000-0005-0000-0000-0000F78C0000}"/>
    <cellStyle name="Standard 3 2 2 3 2 2" xfId="4222" xr:uid="{00000000-0005-0000-0000-0000F88C0000}"/>
    <cellStyle name="Standard 3 2 2 3 3" xfId="2029" xr:uid="{00000000-0005-0000-0000-0000F98C0000}"/>
    <cellStyle name="Standard 3 2 2 3 3 2" xfId="4223" xr:uid="{00000000-0005-0000-0000-0000FA8C0000}"/>
    <cellStyle name="Standard 3 2 2 3 4" xfId="4221" xr:uid="{00000000-0005-0000-0000-0000FB8C0000}"/>
    <cellStyle name="Standard 3 2 2 3 5" xfId="11708" xr:uid="{00000000-0005-0000-0000-0000FC8C0000}"/>
    <cellStyle name="Standard 3 2 2 4" xfId="2030" xr:uid="{00000000-0005-0000-0000-0000FD8C0000}"/>
    <cellStyle name="Standard 3 2 2 4 2" xfId="4224" xr:uid="{00000000-0005-0000-0000-0000FE8C0000}"/>
    <cellStyle name="Standard 3 2 2 5" xfId="4216" xr:uid="{00000000-0005-0000-0000-0000FF8C0000}"/>
    <cellStyle name="Standard 3 2 2 6" xfId="3163" xr:uid="{00000000-0005-0000-0000-0000008D0000}"/>
    <cellStyle name="Standard 3 2 2 7" xfId="11705" xr:uid="{00000000-0005-0000-0000-0000018D0000}"/>
    <cellStyle name="Standard 3 2 3" xfId="2031" xr:uid="{00000000-0005-0000-0000-0000028D0000}"/>
    <cellStyle name="Standard 3 2 3 2" xfId="2032" xr:uid="{00000000-0005-0000-0000-0000038D0000}"/>
    <cellStyle name="Standard 3 2 3 2 2" xfId="2033" xr:uid="{00000000-0005-0000-0000-0000048D0000}"/>
    <cellStyle name="Standard 3 2 3 2 2 2" xfId="4227" xr:uid="{00000000-0005-0000-0000-0000058D0000}"/>
    <cellStyle name="Standard 3 2 3 2 3" xfId="4226" xr:uid="{00000000-0005-0000-0000-0000068D0000}"/>
    <cellStyle name="Standard 3 2 3 2 4" xfId="10794" xr:uid="{00000000-0005-0000-0000-0000078D0000}"/>
    <cellStyle name="Standard 3 2 3 3" xfId="2034" xr:uid="{00000000-0005-0000-0000-0000088D0000}"/>
    <cellStyle name="Standard 3 2 3 3 2" xfId="4228" xr:uid="{00000000-0005-0000-0000-0000098D0000}"/>
    <cellStyle name="Standard 3 2 3 4" xfId="4225" xr:uid="{00000000-0005-0000-0000-00000A8D0000}"/>
    <cellStyle name="Standard 3 2 3 5" xfId="11709" xr:uid="{00000000-0005-0000-0000-00000B8D0000}"/>
    <cellStyle name="Standard 3 2 3 6" xfId="42449" xr:uid="{00000000-0005-0000-0000-00000C8D0000}"/>
    <cellStyle name="Standard 3 2 4" xfId="2035" xr:uid="{00000000-0005-0000-0000-00000D8D0000}"/>
    <cellStyle name="Standard 3 2 4 2" xfId="2036" xr:uid="{00000000-0005-0000-0000-00000E8D0000}"/>
    <cellStyle name="Standard 3 2 4 2 2" xfId="4230" xr:uid="{00000000-0005-0000-0000-00000F8D0000}"/>
    <cellStyle name="Standard 3 2 4 2 3" xfId="8230" xr:uid="{00000000-0005-0000-0000-0000108D0000}"/>
    <cellStyle name="Standard 3 2 4 2 4" xfId="11100" xr:uid="{00000000-0005-0000-0000-0000118D0000}"/>
    <cellStyle name="Standard 3 2 4 3" xfId="2037" xr:uid="{00000000-0005-0000-0000-0000128D0000}"/>
    <cellStyle name="Standard 3 2 4 3 2" xfId="4231" xr:uid="{00000000-0005-0000-0000-0000138D0000}"/>
    <cellStyle name="Standard 3 2 4 4" xfId="4229" xr:uid="{00000000-0005-0000-0000-0000148D0000}"/>
    <cellStyle name="Standard 3 2 4 5" xfId="10795" xr:uid="{00000000-0005-0000-0000-0000158D0000}"/>
    <cellStyle name="Standard 3 2 4 5 2" xfId="12104" xr:uid="{00000000-0005-0000-0000-0000168D0000}"/>
    <cellStyle name="Standard 3 2 4 5 3" xfId="11710" xr:uid="{00000000-0005-0000-0000-0000178D0000}"/>
    <cellStyle name="Standard 3 2 5" xfId="2038" xr:uid="{00000000-0005-0000-0000-0000188D0000}"/>
    <cellStyle name="Standard 3 2 5 2" xfId="2039" xr:uid="{00000000-0005-0000-0000-0000198D0000}"/>
    <cellStyle name="Standard 3 2 5 2 2" xfId="2040" xr:uid="{00000000-0005-0000-0000-00001A8D0000}"/>
    <cellStyle name="Standard 3 2 5 2 2 2" xfId="4233" xr:uid="{00000000-0005-0000-0000-00001B8D0000}"/>
    <cellStyle name="Standard 3 2 5 2 3" xfId="4232" xr:uid="{00000000-0005-0000-0000-00001C8D0000}"/>
    <cellStyle name="Standard 3 2 5 2 4" xfId="10796" xr:uid="{00000000-0005-0000-0000-00001D8D0000}"/>
    <cellStyle name="Standard 3 2 5 2 5" xfId="11101" xr:uid="{00000000-0005-0000-0000-00001E8D0000}"/>
    <cellStyle name="Standard 3 2 5 3" xfId="8231" xr:uid="{00000000-0005-0000-0000-00001F8D0000}"/>
    <cellStyle name="Standard 3 2 6" xfId="2041" xr:uid="{00000000-0005-0000-0000-0000208D0000}"/>
    <cellStyle name="Standard 3 2 6 2" xfId="2042" xr:uid="{00000000-0005-0000-0000-0000218D0000}"/>
    <cellStyle name="Standard 3 2 6 3" xfId="2043" xr:uid="{00000000-0005-0000-0000-0000228D0000}"/>
    <cellStyle name="Standard 3 2 6 3 2" xfId="4235" xr:uid="{00000000-0005-0000-0000-0000238D0000}"/>
    <cellStyle name="Standard 3 2 6 4" xfId="4234" xr:uid="{00000000-0005-0000-0000-0000248D0000}"/>
    <cellStyle name="Standard 3 2 7" xfId="2044" xr:uid="{00000000-0005-0000-0000-0000258D0000}"/>
    <cellStyle name="Standard 3 2 7 2" xfId="2045" xr:uid="{00000000-0005-0000-0000-0000268D0000}"/>
    <cellStyle name="Standard 3 2 7 2 2" xfId="2046" xr:uid="{00000000-0005-0000-0000-0000278D0000}"/>
    <cellStyle name="Standard 3 2 7 2 2 2" xfId="4237" xr:uid="{00000000-0005-0000-0000-0000288D0000}"/>
    <cellStyle name="Standard 3 2 7 2 3" xfId="4236" xr:uid="{00000000-0005-0000-0000-0000298D0000}"/>
    <cellStyle name="Standard 3 2 8" xfId="2047" xr:uid="{00000000-0005-0000-0000-00002A8D0000}"/>
    <cellStyle name="Standard 3 2 8 2" xfId="2048" xr:uid="{00000000-0005-0000-0000-00002B8D0000}"/>
    <cellStyle name="Standard 3 2 8 2 2" xfId="4239" xr:uid="{00000000-0005-0000-0000-00002C8D0000}"/>
    <cellStyle name="Standard 3 2 8 3" xfId="4238" xr:uid="{00000000-0005-0000-0000-00002D8D0000}"/>
    <cellStyle name="Standard 3 2 9" xfId="2049" xr:uid="{00000000-0005-0000-0000-00002E8D0000}"/>
    <cellStyle name="Standard 3 3" xfId="332" xr:uid="{00000000-0005-0000-0000-00002F8D0000}"/>
    <cellStyle name="Standard 3 3 10" xfId="2990" xr:uid="{00000000-0005-0000-0000-0000308D0000}"/>
    <cellStyle name="Standard 3 3 11" xfId="8759" xr:uid="{00000000-0005-0000-0000-0000318D0000}"/>
    <cellStyle name="Standard 3 3 12" xfId="12280" xr:uid="{00000000-0005-0000-0000-0000328D0000}"/>
    <cellStyle name="Standard 3 3 2" xfId="75" xr:uid="{00000000-0005-0000-0000-0000338D0000}"/>
    <cellStyle name="Standard 3 3 2 2" xfId="2051" xr:uid="{00000000-0005-0000-0000-0000348D0000}"/>
    <cellStyle name="Standard 3 3 2 2 2" xfId="2052" xr:uid="{00000000-0005-0000-0000-0000358D0000}"/>
    <cellStyle name="Standard 3 3 2 2 2 2" xfId="2053" xr:uid="{00000000-0005-0000-0000-0000368D0000}"/>
    <cellStyle name="Standard 3 3 2 2 2 2 2" xfId="4242" xr:uid="{00000000-0005-0000-0000-0000378D0000}"/>
    <cellStyle name="Standard 3 3 2 2 2 3" xfId="4241" xr:uid="{00000000-0005-0000-0000-0000388D0000}"/>
    <cellStyle name="Standard 3 3 2 2 3" xfId="2054" xr:uid="{00000000-0005-0000-0000-0000398D0000}"/>
    <cellStyle name="Standard 3 3 2 2 3 2" xfId="4243" xr:uid="{00000000-0005-0000-0000-00003A8D0000}"/>
    <cellStyle name="Standard 3 3 2 2 4" xfId="4240" xr:uid="{00000000-0005-0000-0000-00003B8D0000}"/>
    <cellStyle name="Standard 3 3 2 2 5" xfId="10798" xr:uid="{00000000-0005-0000-0000-00003C8D0000}"/>
    <cellStyle name="Standard 3 3 2 3" xfId="2055" xr:uid="{00000000-0005-0000-0000-00003D8D0000}"/>
    <cellStyle name="Standard 3 3 2 3 2" xfId="2056" xr:uid="{00000000-0005-0000-0000-00003E8D0000}"/>
    <cellStyle name="Standard 3 3 2 3 2 2" xfId="4245" xr:uid="{00000000-0005-0000-0000-00003F8D0000}"/>
    <cellStyle name="Standard 3 3 2 3 3" xfId="4244" xr:uid="{00000000-0005-0000-0000-0000408D0000}"/>
    <cellStyle name="Standard 3 3 2 4" xfId="2057" xr:uid="{00000000-0005-0000-0000-0000418D0000}"/>
    <cellStyle name="Standard 3 3 2 4 2" xfId="4246" xr:uid="{00000000-0005-0000-0000-0000428D0000}"/>
    <cellStyle name="Standard 3 3 2 5" xfId="2058" xr:uid="{00000000-0005-0000-0000-0000438D0000}"/>
    <cellStyle name="Standard 3 3 2 5 2" xfId="4247" xr:uid="{00000000-0005-0000-0000-0000448D0000}"/>
    <cellStyle name="Standard 3 3 2 6" xfId="8978" xr:uid="{00000000-0005-0000-0000-0000458D0000}"/>
    <cellStyle name="Standard 3 3 2 7" xfId="10797" xr:uid="{00000000-0005-0000-0000-0000468D0000}"/>
    <cellStyle name="Standard 3 3 3" xfId="2059" xr:uid="{00000000-0005-0000-0000-0000478D0000}"/>
    <cellStyle name="Standard 3 3 3 2" xfId="2060" xr:uid="{00000000-0005-0000-0000-0000488D0000}"/>
    <cellStyle name="Standard 3 3 3 2 2" xfId="2061" xr:uid="{00000000-0005-0000-0000-0000498D0000}"/>
    <cellStyle name="Standard 3 3 3 2 2 2" xfId="4249" xr:uid="{00000000-0005-0000-0000-00004A8D0000}"/>
    <cellStyle name="Standard 3 3 3 2 3" xfId="4248" xr:uid="{00000000-0005-0000-0000-00004B8D0000}"/>
    <cellStyle name="Standard 3 3 3 2 4" xfId="10800" xr:uid="{00000000-0005-0000-0000-00004C8D0000}"/>
    <cellStyle name="Standard 3 3 3 2 5" xfId="11102" xr:uid="{00000000-0005-0000-0000-00004D8D0000}"/>
    <cellStyle name="Standard 3 3 3 3" xfId="2062" xr:uid="{00000000-0005-0000-0000-00004E8D0000}"/>
    <cellStyle name="Standard 3 3 3 3 2" xfId="4250" xr:uid="{00000000-0005-0000-0000-00004F8D0000}"/>
    <cellStyle name="Standard 3 3 3 4" xfId="2063" xr:uid="{00000000-0005-0000-0000-0000508D0000}"/>
    <cellStyle name="Standard 3 3 3 4 2" xfId="4251" xr:uid="{00000000-0005-0000-0000-0000518D0000}"/>
    <cellStyle name="Standard 3 3 3 5" xfId="10799" xr:uid="{00000000-0005-0000-0000-0000528D0000}"/>
    <cellStyle name="Standard 3 3 4" xfId="2064" xr:uid="{00000000-0005-0000-0000-0000538D0000}"/>
    <cellStyle name="Standard 3 3 4 2" xfId="2065" xr:uid="{00000000-0005-0000-0000-0000548D0000}"/>
    <cellStyle name="Standard 3 3 4 2 2" xfId="4253" xr:uid="{00000000-0005-0000-0000-0000558D0000}"/>
    <cellStyle name="Standard 3 3 4 3" xfId="4252" xr:uid="{00000000-0005-0000-0000-0000568D0000}"/>
    <cellStyle name="Standard 3 3 4 4" xfId="10801" xr:uid="{00000000-0005-0000-0000-0000578D0000}"/>
    <cellStyle name="Standard 3 3 5" xfId="2066" xr:uid="{00000000-0005-0000-0000-0000588D0000}"/>
    <cellStyle name="Standard 3 3 5 2" xfId="2067" xr:uid="{00000000-0005-0000-0000-0000598D0000}"/>
    <cellStyle name="Standard 3 3 5 3" xfId="2068" xr:uid="{00000000-0005-0000-0000-00005A8D0000}"/>
    <cellStyle name="Standard 3 3 5 3 2" xfId="4255" xr:uid="{00000000-0005-0000-0000-00005B8D0000}"/>
    <cellStyle name="Standard 3 3 5 4" xfId="4254" xr:uid="{00000000-0005-0000-0000-00005C8D0000}"/>
    <cellStyle name="Standard 3 3 5 5" xfId="10802" xr:uid="{00000000-0005-0000-0000-00005D8D0000}"/>
    <cellStyle name="Standard 3 3 6" xfId="2069" xr:uid="{00000000-0005-0000-0000-00005E8D0000}"/>
    <cellStyle name="Standard 3 3 7" xfId="2070" xr:uid="{00000000-0005-0000-0000-00005F8D0000}"/>
    <cellStyle name="Standard 3 3 7 2" xfId="4256" xr:uid="{00000000-0005-0000-0000-0000608D0000}"/>
    <cellStyle name="Standard 3 3 8" xfId="2071" xr:uid="{00000000-0005-0000-0000-0000618D0000}"/>
    <cellStyle name="Standard 3 3 8 2" xfId="4257" xr:uid="{00000000-0005-0000-0000-0000628D0000}"/>
    <cellStyle name="Standard 3 3 9" xfId="2050" xr:uid="{00000000-0005-0000-0000-0000638D0000}"/>
    <cellStyle name="Standard 3 3 9 2" xfId="3886" xr:uid="{00000000-0005-0000-0000-0000648D0000}"/>
    <cellStyle name="Standard 3 3 9 2 2" xfId="11839" xr:uid="{00000000-0005-0000-0000-0000658D0000}"/>
    <cellStyle name="Standard 3 3 9 2 3" xfId="11472" xr:uid="{00000000-0005-0000-0000-0000668D0000}"/>
    <cellStyle name="Standard 3 3 9 3" xfId="11711" xr:uid="{00000000-0005-0000-0000-0000678D0000}"/>
    <cellStyle name="Standard 3 3 9 4" xfId="11308" xr:uid="{00000000-0005-0000-0000-0000688D0000}"/>
    <cellStyle name="Standard 3 4" xfId="76" xr:uid="{00000000-0005-0000-0000-0000698D0000}"/>
    <cellStyle name="Standard 3 4 2" xfId="2072" xr:uid="{00000000-0005-0000-0000-00006A8D0000}"/>
    <cellStyle name="Standard 3 4 2 2" xfId="2073" xr:uid="{00000000-0005-0000-0000-00006B8D0000}"/>
    <cellStyle name="Standard 3 4 2 2 2" xfId="2074" xr:uid="{00000000-0005-0000-0000-00006C8D0000}"/>
    <cellStyle name="Standard 3 4 2 2 2 2" xfId="4260" xr:uid="{00000000-0005-0000-0000-00006D8D0000}"/>
    <cellStyle name="Standard 3 4 2 2 3" xfId="4259" xr:uid="{00000000-0005-0000-0000-00006E8D0000}"/>
    <cellStyle name="Standard 3 4 2 3" xfId="2075" xr:uid="{00000000-0005-0000-0000-00006F8D0000}"/>
    <cellStyle name="Standard 3 4 2 3 2" xfId="4261" xr:uid="{00000000-0005-0000-0000-0000708D0000}"/>
    <cellStyle name="Standard 3 4 2 4" xfId="4258" xr:uid="{00000000-0005-0000-0000-0000718D0000}"/>
    <cellStyle name="Standard 3 4 2 5" xfId="3164" xr:uid="{00000000-0005-0000-0000-0000728D0000}"/>
    <cellStyle name="Standard 3 4 3" xfId="2076" xr:uid="{00000000-0005-0000-0000-0000738D0000}"/>
    <cellStyle name="Standard 3 4 3 2" xfId="2077" xr:uid="{00000000-0005-0000-0000-0000748D0000}"/>
    <cellStyle name="Standard 3 4 3 2 2" xfId="4263" xr:uid="{00000000-0005-0000-0000-0000758D0000}"/>
    <cellStyle name="Standard 3 4 3 3" xfId="4262" xr:uid="{00000000-0005-0000-0000-0000768D0000}"/>
    <cellStyle name="Standard 3 4 3 4" xfId="10803" xr:uid="{00000000-0005-0000-0000-0000778D0000}"/>
    <cellStyle name="Standard 3 4 4" xfId="2078" xr:uid="{00000000-0005-0000-0000-0000788D0000}"/>
    <cellStyle name="Standard 3 4 4 2" xfId="4264" xr:uid="{00000000-0005-0000-0000-0000798D0000}"/>
    <cellStyle name="Standard 3 4 5" xfId="2079" xr:uid="{00000000-0005-0000-0000-00007A8D0000}"/>
    <cellStyle name="Standard 3 4 5 2" xfId="4265" xr:uid="{00000000-0005-0000-0000-00007B8D0000}"/>
    <cellStyle name="Standard 3 4 6" xfId="8923" xr:uid="{00000000-0005-0000-0000-00007C8D0000}"/>
    <cellStyle name="Standard 3 5" xfId="2080" xr:uid="{00000000-0005-0000-0000-00007D8D0000}"/>
    <cellStyle name="Standard 3 5 2" xfId="2081" xr:uid="{00000000-0005-0000-0000-00007E8D0000}"/>
    <cellStyle name="Standard 3 5 2 2" xfId="2082" xr:uid="{00000000-0005-0000-0000-00007F8D0000}"/>
    <cellStyle name="Standard 3 5 2 2 2" xfId="4268" xr:uid="{00000000-0005-0000-0000-0000808D0000}"/>
    <cellStyle name="Standard 3 5 2 3" xfId="4267" xr:uid="{00000000-0005-0000-0000-0000818D0000}"/>
    <cellStyle name="Standard 3 5 2 4" xfId="3166" xr:uid="{00000000-0005-0000-0000-0000828D0000}"/>
    <cellStyle name="Standard 3 5 3" xfId="2083" xr:uid="{00000000-0005-0000-0000-0000838D0000}"/>
    <cellStyle name="Standard 3 5 3 2" xfId="4269" xr:uid="{00000000-0005-0000-0000-0000848D0000}"/>
    <cellStyle name="Standard 3 5 4" xfId="4266" xr:uid="{00000000-0005-0000-0000-0000858D0000}"/>
    <cellStyle name="Standard 3 5 5" xfId="3165" xr:uid="{00000000-0005-0000-0000-0000868D0000}"/>
    <cellStyle name="Standard 3 5 5 2" xfId="11777" xr:uid="{00000000-0005-0000-0000-0000878D0000}"/>
    <cellStyle name="Standard 3 5 5 3" xfId="11482" xr:uid="{00000000-0005-0000-0000-0000888D0000}"/>
    <cellStyle name="Standard 3 5 6" xfId="8960" xr:uid="{00000000-0005-0000-0000-0000898D0000}"/>
    <cellStyle name="Standard 3 6" xfId="2084" xr:uid="{00000000-0005-0000-0000-00008A8D0000}"/>
    <cellStyle name="Standard 3 6 2" xfId="2085" xr:uid="{00000000-0005-0000-0000-00008B8D0000}"/>
    <cellStyle name="Standard 3 6 2 2" xfId="4271" xr:uid="{00000000-0005-0000-0000-00008C8D0000}"/>
    <cellStyle name="Standard 3 6 3" xfId="4270" xr:uid="{00000000-0005-0000-0000-00008D8D0000}"/>
    <cellStyle name="Standard 3 6 4" xfId="8926" xr:uid="{00000000-0005-0000-0000-00008E8D0000}"/>
    <cellStyle name="Standard 3 7" xfId="2086" xr:uid="{00000000-0005-0000-0000-00008F8D0000}"/>
    <cellStyle name="Standard 3 7 2" xfId="2087" xr:uid="{00000000-0005-0000-0000-0000908D0000}"/>
    <cellStyle name="Standard 3 7 2 2" xfId="2088" xr:uid="{00000000-0005-0000-0000-0000918D0000}"/>
    <cellStyle name="Standard 3 7 2 2 2" xfId="4273" xr:uid="{00000000-0005-0000-0000-0000928D0000}"/>
    <cellStyle name="Standard 3 7 2 3" xfId="4272" xr:uid="{00000000-0005-0000-0000-0000938D0000}"/>
    <cellStyle name="Standard 3 7 3" xfId="10804" xr:uid="{00000000-0005-0000-0000-0000948D0000}"/>
    <cellStyle name="Standard 3 8" xfId="2089" xr:uid="{00000000-0005-0000-0000-0000958D0000}"/>
    <cellStyle name="Standard 3 8 2" xfId="2090" xr:uid="{00000000-0005-0000-0000-0000968D0000}"/>
    <cellStyle name="Standard 3 8 3" xfId="2091" xr:uid="{00000000-0005-0000-0000-0000978D0000}"/>
    <cellStyle name="Standard 3 8 3 2" xfId="4275" xr:uid="{00000000-0005-0000-0000-0000988D0000}"/>
    <cellStyle name="Standard 3 8 4" xfId="4274" xr:uid="{00000000-0005-0000-0000-0000998D0000}"/>
    <cellStyle name="Standard 3 9" xfId="2092" xr:uid="{00000000-0005-0000-0000-00009A8D0000}"/>
    <cellStyle name="Standard 3 9 2" xfId="2093" xr:uid="{00000000-0005-0000-0000-00009B8D0000}"/>
    <cellStyle name="Standard 3 9 2 2" xfId="2094" xr:uid="{00000000-0005-0000-0000-00009C8D0000}"/>
    <cellStyle name="Standard 3 9 2 2 2" xfId="4277" xr:uid="{00000000-0005-0000-0000-00009D8D0000}"/>
    <cellStyle name="Standard 3 9 2 3" xfId="4276" xr:uid="{00000000-0005-0000-0000-00009E8D0000}"/>
    <cellStyle name="Standard 3 9 3" xfId="10805" xr:uid="{00000000-0005-0000-0000-00009F8D0000}"/>
    <cellStyle name="Standard 3 9 4" xfId="11103" xr:uid="{00000000-0005-0000-0000-0000A08D0000}"/>
    <cellStyle name="Standard 3_3_1_Schüler_B-Schulen_insg" xfId="8232" xr:uid="{00000000-0005-0000-0000-0000A18D0000}"/>
    <cellStyle name="Standard 30" xfId="2095" xr:uid="{00000000-0005-0000-0000-0000A28D0000}"/>
    <cellStyle name="Standard 30 2" xfId="2096" xr:uid="{00000000-0005-0000-0000-0000A38D0000}"/>
    <cellStyle name="Standard 30 3" xfId="2097" xr:uid="{00000000-0005-0000-0000-0000A48D0000}"/>
    <cellStyle name="Standard 30 3 2" xfId="3888" xr:uid="{00000000-0005-0000-0000-0000A58D0000}"/>
    <cellStyle name="Standard 30 3 3" xfId="8233" xr:uid="{00000000-0005-0000-0000-0000A68D0000}"/>
    <cellStyle name="Standard 30 4" xfId="2098" xr:uid="{00000000-0005-0000-0000-0000A78D0000}"/>
    <cellStyle name="Standard 30 4 2" xfId="3889" xr:uid="{00000000-0005-0000-0000-0000A88D0000}"/>
    <cellStyle name="Standard 30 4 3" xfId="3890" xr:uid="{00000000-0005-0000-0000-0000A98D0000}"/>
    <cellStyle name="Standard 30 5" xfId="3891" xr:uid="{00000000-0005-0000-0000-0000AA8D0000}"/>
    <cellStyle name="Standard 30 6" xfId="4278" xr:uid="{00000000-0005-0000-0000-0000AB8D0000}"/>
    <cellStyle name="Standard 30 7" xfId="3887" xr:uid="{00000000-0005-0000-0000-0000AC8D0000}"/>
    <cellStyle name="Standard 300" xfId="9591" xr:uid="{00000000-0005-0000-0000-0000AD8D0000}"/>
    <cellStyle name="Standard 301" xfId="9592" xr:uid="{00000000-0005-0000-0000-0000AE8D0000}"/>
    <cellStyle name="Standard 302" xfId="9593" xr:uid="{00000000-0005-0000-0000-0000AF8D0000}"/>
    <cellStyle name="Standard 303" xfId="9594" xr:uid="{00000000-0005-0000-0000-0000B08D0000}"/>
    <cellStyle name="Standard 304" xfId="9595" xr:uid="{00000000-0005-0000-0000-0000B18D0000}"/>
    <cellStyle name="Standard 305" xfId="9596" xr:uid="{00000000-0005-0000-0000-0000B28D0000}"/>
    <cellStyle name="Standard 306" xfId="9597" xr:uid="{00000000-0005-0000-0000-0000B38D0000}"/>
    <cellStyle name="Standard 307" xfId="9598" xr:uid="{00000000-0005-0000-0000-0000B48D0000}"/>
    <cellStyle name="Standard 308" xfId="9599" xr:uid="{00000000-0005-0000-0000-0000B58D0000}"/>
    <cellStyle name="Standard 309" xfId="9600" xr:uid="{00000000-0005-0000-0000-0000B68D0000}"/>
    <cellStyle name="Standard 31" xfId="2099" xr:uid="{00000000-0005-0000-0000-0000B78D0000}"/>
    <cellStyle name="Standard 31 2" xfId="2100" xr:uid="{00000000-0005-0000-0000-0000B88D0000}"/>
    <cellStyle name="Standard 31 2 2" xfId="11104" xr:uid="{00000000-0005-0000-0000-0000B98D0000}"/>
    <cellStyle name="Standard 31 3" xfId="2101" xr:uid="{00000000-0005-0000-0000-0000BA8D0000}"/>
    <cellStyle name="Standard 31 3 2" xfId="3892" xr:uid="{00000000-0005-0000-0000-0000BB8D0000}"/>
    <cellStyle name="Standard 31 4" xfId="2102" xr:uid="{00000000-0005-0000-0000-0000BC8D0000}"/>
    <cellStyle name="Standard 31 4 2" xfId="3893" xr:uid="{00000000-0005-0000-0000-0000BD8D0000}"/>
    <cellStyle name="Standard 31 4 3" xfId="3894" xr:uid="{00000000-0005-0000-0000-0000BE8D0000}"/>
    <cellStyle name="Standard 31 5" xfId="9601" xr:uid="{00000000-0005-0000-0000-0000BF8D0000}"/>
    <cellStyle name="Standard 310" xfId="9602" xr:uid="{00000000-0005-0000-0000-0000C08D0000}"/>
    <cellStyle name="Standard 311" xfId="9603" xr:uid="{00000000-0005-0000-0000-0000C18D0000}"/>
    <cellStyle name="Standard 312" xfId="9604" xr:uid="{00000000-0005-0000-0000-0000C28D0000}"/>
    <cellStyle name="Standard 313" xfId="9605" xr:uid="{00000000-0005-0000-0000-0000C38D0000}"/>
    <cellStyle name="Standard 314" xfId="9606" xr:uid="{00000000-0005-0000-0000-0000C48D0000}"/>
    <cellStyle name="Standard 315" xfId="9607" xr:uid="{00000000-0005-0000-0000-0000C58D0000}"/>
    <cellStyle name="Standard 316" xfId="9608" xr:uid="{00000000-0005-0000-0000-0000C68D0000}"/>
    <cellStyle name="Standard 317" xfId="9609" xr:uid="{00000000-0005-0000-0000-0000C78D0000}"/>
    <cellStyle name="Standard 318" xfId="9610" xr:uid="{00000000-0005-0000-0000-0000C88D0000}"/>
    <cellStyle name="Standard 319" xfId="9611" xr:uid="{00000000-0005-0000-0000-0000C98D0000}"/>
    <cellStyle name="Standard 32" xfId="2103" xr:uid="{00000000-0005-0000-0000-0000CA8D0000}"/>
    <cellStyle name="Standard 32 2" xfId="2104" xr:uid="{00000000-0005-0000-0000-0000CB8D0000}"/>
    <cellStyle name="Standard 32 3" xfId="2105" xr:uid="{00000000-0005-0000-0000-0000CC8D0000}"/>
    <cellStyle name="Standard 32 3 2" xfId="3895" xr:uid="{00000000-0005-0000-0000-0000CD8D0000}"/>
    <cellStyle name="Standard 32 4" xfId="2106" xr:uid="{00000000-0005-0000-0000-0000CE8D0000}"/>
    <cellStyle name="Standard 32 4 2" xfId="3896" xr:uid="{00000000-0005-0000-0000-0000CF8D0000}"/>
    <cellStyle name="Standard 32 4 3" xfId="3897" xr:uid="{00000000-0005-0000-0000-0000D08D0000}"/>
    <cellStyle name="Standard 32 5" xfId="9612" xr:uid="{00000000-0005-0000-0000-0000D18D0000}"/>
    <cellStyle name="Standard 32 6" xfId="11105" xr:uid="{00000000-0005-0000-0000-0000D28D0000}"/>
    <cellStyle name="Standard 320" xfId="9613" xr:uid="{00000000-0005-0000-0000-0000D38D0000}"/>
    <cellStyle name="Standard 321" xfId="9614" xr:uid="{00000000-0005-0000-0000-0000D48D0000}"/>
    <cellStyle name="Standard 322" xfId="9615" xr:uid="{00000000-0005-0000-0000-0000D58D0000}"/>
    <cellStyle name="Standard 323" xfId="9616" xr:uid="{00000000-0005-0000-0000-0000D68D0000}"/>
    <cellStyle name="Standard 324" xfId="9617" xr:uid="{00000000-0005-0000-0000-0000D78D0000}"/>
    <cellStyle name="Standard 325" xfId="9618" xr:uid="{00000000-0005-0000-0000-0000D88D0000}"/>
    <cellStyle name="Standard 326" xfId="9619" xr:uid="{00000000-0005-0000-0000-0000D98D0000}"/>
    <cellStyle name="Standard 327" xfId="9620" xr:uid="{00000000-0005-0000-0000-0000DA8D0000}"/>
    <cellStyle name="Standard 328" xfId="9621" xr:uid="{00000000-0005-0000-0000-0000DB8D0000}"/>
    <cellStyle name="Standard 329" xfId="9622" xr:uid="{00000000-0005-0000-0000-0000DC8D0000}"/>
    <cellStyle name="Standard 33" xfId="2107" xr:uid="{00000000-0005-0000-0000-0000DD8D0000}"/>
    <cellStyle name="Standard 33 2" xfId="2108" xr:uid="{00000000-0005-0000-0000-0000DE8D0000}"/>
    <cellStyle name="Standard 33 2 2" xfId="3899" xr:uid="{00000000-0005-0000-0000-0000DF8D0000}"/>
    <cellStyle name="Standard 33 3" xfId="2109" xr:uid="{00000000-0005-0000-0000-0000E08D0000}"/>
    <cellStyle name="Standard 33 3 2" xfId="3900" xr:uid="{00000000-0005-0000-0000-0000E18D0000}"/>
    <cellStyle name="Standard 33 3 3" xfId="3901" xr:uid="{00000000-0005-0000-0000-0000E28D0000}"/>
    <cellStyle name="Standard 33 4" xfId="3898" xr:uid="{00000000-0005-0000-0000-0000E38D0000}"/>
    <cellStyle name="Standard 33 5" xfId="9623" xr:uid="{00000000-0005-0000-0000-0000E48D0000}"/>
    <cellStyle name="Standard 330" xfId="9624" xr:uid="{00000000-0005-0000-0000-0000E58D0000}"/>
    <cellStyle name="Standard 330 2" xfId="9625" xr:uid="{00000000-0005-0000-0000-0000E68D0000}"/>
    <cellStyle name="Standard 330 3" xfId="9626" xr:uid="{00000000-0005-0000-0000-0000E78D0000}"/>
    <cellStyle name="Standard 331" xfId="9627" xr:uid="{00000000-0005-0000-0000-0000E88D0000}"/>
    <cellStyle name="Standard 332" xfId="9628" xr:uid="{00000000-0005-0000-0000-0000E98D0000}"/>
    <cellStyle name="Standard 333" xfId="9629" xr:uid="{00000000-0005-0000-0000-0000EA8D0000}"/>
    <cellStyle name="Standard 334" xfId="9630" xr:uid="{00000000-0005-0000-0000-0000EB8D0000}"/>
    <cellStyle name="Standard 335" xfId="9631" xr:uid="{00000000-0005-0000-0000-0000EC8D0000}"/>
    <cellStyle name="Standard 336" xfId="9632" xr:uid="{00000000-0005-0000-0000-0000ED8D0000}"/>
    <cellStyle name="Standard 337" xfId="9633" xr:uid="{00000000-0005-0000-0000-0000EE8D0000}"/>
    <cellStyle name="Standard 338" xfId="9634" xr:uid="{00000000-0005-0000-0000-0000EF8D0000}"/>
    <cellStyle name="Standard 339" xfId="9635" xr:uid="{00000000-0005-0000-0000-0000F08D0000}"/>
    <cellStyle name="Standard 34" xfId="2110" xr:uid="{00000000-0005-0000-0000-0000F18D0000}"/>
    <cellStyle name="Standard 34 2" xfId="2111" xr:uid="{00000000-0005-0000-0000-0000F28D0000}"/>
    <cellStyle name="Standard 34 2 2" xfId="3903" xr:uid="{00000000-0005-0000-0000-0000F38D0000}"/>
    <cellStyle name="Standard 34 2 3" xfId="3904" xr:uid="{00000000-0005-0000-0000-0000F48D0000}"/>
    <cellStyle name="Standard 34 3" xfId="3905" xr:uid="{00000000-0005-0000-0000-0000F58D0000}"/>
    <cellStyle name="Standard 34 4" xfId="3902" xr:uid="{00000000-0005-0000-0000-0000F68D0000}"/>
    <cellStyle name="Standard 34 5" xfId="9636" xr:uid="{00000000-0005-0000-0000-0000F78D0000}"/>
    <cellStyle name="Standard 340" xfId="9637" xr:uid="{00000000-0005-0000-0000-0000F88D0000}"/>
    <cellStyle name="Standard 341" xfId="9638" xr:uid="{00000000-0005-0000-0000-0000F98D0000}"/>
    <cellStyle name="Standard 342" xfId="9639" xr:uid="{00000000-0005-0000-0000-0000FA8D0000}"/>
    <cellStyle name="Standard 343" xfId="9640" xr:uid="{00000000-0005-0000-0000-0000FB8D0000}"/>
    <cellStyle name="Standard 344" xfId="9641" xr:uid="{00000000-0005-0000-0000-0000FC8D0000}"/>
    <cellStyle name="Standard 345" xfId="9642" xr:uid="{00000000-0005-0000-0000-0000FD8D0000}"/>
    <cellStyle name="Standard 346" xfId="9643" xr:uid="{00000000-0005-0000-0000-0000FE8D0000}"/>
    <cellStyle name="Standard 347" xfId="9644" xr:uid="{00000000-0005-0000-0000-0000FF8D0000}"/>
    <cellStyle name="Standard 348" xfId="9645" xr:uid="{00000000-0005-0000-0000-0000008E0000}"/>
    <cellStyle name="Standard 349" xfId="9646" xr:uid="{00000000-0005-0000-0000-0000018E0000}"/>
    <cellStyle name="Standard 35" xfId="2112" xr:uid="{00000000-0005-0000-0000-0000028E0000}"/>
    <cellStyle name="Standard 35 2" xfId="2113" xr:uid="{00000000-0005-0000-0000-0000038E0000}"/>
    <cellStyle name="Standard 35 2 2" xfId="3907" xr:uid="{00000000-0005-0000-0000-0000048E0000}"/>
    <cellStyle name="Standard 35 2 3" xfId="3908" xr:uid="{00000000-0005-0000-0000-0000058E0000}"/>
    <cellStyle name="Standard 35 3" xfId="3909" xr:uid="{00000000-0005-0000-0000-0000068E0000}"/>
    <cellStyle name="Standard 35 4" xfId="3906" xr:uid="{00000000-0005-0000-0000-0000078E0000}"/>
    <cellStyle name="Standard 35 5" xfId="5747" xr:uid="{00000000-0005-0000-0000-0000088E0000}"/>
    <cellStyle name="Standard 35 6" xfId="9647" xr:uid="{00000000-0005-0000-0000-0000098E0000}"/>
    <cellStyle name="Standard 350" xfId="9648" xr:uid="{00000000-0005-0000-0000-00000A8E0000}"/>
    <cellStyle name="Standard 351" xfId="9649" xr:uid="{00000000-0005-0000-0000-00000B8E0000}"/>
    <cellStyle name="Standard 352" xfId="9650" xr:uid="{00000000-0005-0000-0000-00000C8E0000}"/>
    <cellStyle name="Standard 353" xfId="9651" xr:uid="{00000000-0005-0000-0000-00000D8E0000}"/>
    <cellStyle name="Standard 354" xfId="9652" xr:uid="{00000000-0005-0000-0000-00000E8E0000}"/>
    <cellStyle name="Standard 355" xfId="9653" xr:uid="{00000000-0005-0000-0000-00000F8E0000}"/>
    <cellStyle name="Standard 356" xfId="9654" xr:uid="{00000000-0005-0000-0000-0000108E0000}"/>
    <cellStyle name="Standard 357" xfId="9655" xr:uid="{00000000-0005-0000-0000-0000118E0000}"/>
    <cellStyle name="Standard 358" xfId="9656" xr:uid="{00000000-0005-0000-0000-0000128E0000}"/>
    <cellStyle name="Standard 359" xfId="9657" xr:uid="{00000000-0005-0000-0000-0000138E0000}"/>
    <cellStyle name="Standard 36" xfId="2114" xr:uid="{00000000-0005-0000-0000-0000148E0000}"/>
    <cellStyle name="Standard 36 2" xfId="2115" xr:uid="{00000000-0005-0000-0000-0000158E0000}"/>
    <cellStyle name="Standard 36 2 2" xfId="3911" xr:uid="{00000000-0005-0000-0000-0000168E0000}"/>
    <cellStyle name="Standard 36 2 3" xfId="3912" xr:uid="{00000000-0005-0000-0000-0000178E0000}"/>
    <cellStyle name="Standard 36 3" xfId="3913" xr:uid="{00000000-0005-0000-0000-0000188E0000}"/>
    <cellStyle name="Standard 36 4" xfId="3910" xr:uid="{00000000-0005-0000-0000-0000198E0000}"/>
    <cellStyle name="Standard 36 5" xfId="5748" xr:uid="{00000000-0005-0000-0000-00001A8E0000}"/>
    <cellStyle name="Standard 36 6" xfId="9658" xr:uid="{00000000-0005-0000-0000-00001B8E0000}"/>
    <cellStyle name="Standard 360" xfId="9659" xr:uid="{00000000-0005-0000-0000-00001C8E0000}"/>
    <cellStyle name="Standard 361" xfId="9660" xr:uid="{00000000-0005-0000-0000-00001D8E0000}"/>
    <cellStyle name="Standard 362" xfId="9661" xr:uid="{00000000-0005-0000-0000-00001E8E0000}"/>
    <cellStyle name="Standard 363" xfId="9662" xr:uid="{00000000-0005-0000-0000-00001F8E0000}"/>
    <cellStyle name="Standard 364" xfId="9663" xr:uid="{00000000-0005-0000-0000-0000208E0000}"/>
    <cellStyle name="Standard 365" xfId="9664" xr:uid="{00000000-0005-0000-0000-0000218E0000}"/>
    <cellStyle name="Standard 366" xfId="9665" xr:uid="{00000000-0005-0000-0000-0000228E0000}"/>
    <cellStyle name="Standard 367" xfId="9666" xr:uid="{00000000-0005-0000-0000-0000238E0000}"/>
    <cellStyle name="Standard 367 2" xfId="9667" xr:uid="{00000000-0005-0000-0000-0000248E0000}"/>
    <cellStyle name="Standard 367 3" xfId="9668" xr:uid="{00000000-0005-0000-0000-0000258E0000}"/>
    <cellStyle name="Standard 368" xfId="9669" xr:uid="{00000000-0005-0000-0000-0000268E0000}"/>
    <cellStyle name="Standard 369" xfId="9670" xr:uid="{00000000-0005-0000-0000-0000278E0000}"/>
    <cellStyle name="Standard 37" xfId="2116" xr:uid="{00000000-0005-0000-0000-0000288E0000}"/>
    <cellStyle name="Standard 37 2" xfId="2117" xr:uid="{00000000-0005-0000-0000-0000298E0000}"/>
    <cellStyle name="Standard 37 2 2" xfId="3914" xr:uid="{00000000-0005-0000-0000-00002A8E0000}"/>
    <cellStyle name="Standard 37 2 3" xfId="3915" xr:uid="{00000000-0005-0000-0000-00002B8E0000}"/>
    <cellStyle name="Standard 37 3" xfId="2118" xr:uid="{00000000-0005-0000-0000-00002C8E0000}"/>
    <cellStyle name="Standard 37 4" xfId="5749" xr:uid="{00000000-0005-0000-0000-00002D8E0000}"/>
    <cellStyle name="Standard 37 5" xfId="11712" xr:uid="{00000000-0005-0000-0000-00002E8E0000}"/>
    <cellStyle name="Standard 370" xfId="9671" xr:uid="{00000000-0005-0000-0000-00002F8E0000}"/>
    <cellStyle name="Standard 371" xfId="9672" xr:uid="{00000000-0005-0000-0000-0000308E0000}"/>
    <cellStyle name="Standard 372" xfId="9673" xr:uid="{00000000-0005-0000-0000-0000318E0000}"/>
    <cellStyle name="Standard 373" xfId="9674" xr:uid="{00000000-0005-0000-0000-0000328E0000}"/>
    <cellStyle name="Standard 374" xfId="9675" xr:uid="{00000000-0005-0000-0000-0000338E0000}"/>
    <cellStyle name="Standard 375" xfId="9676" xr:uid="{00000000-0005-0000-0000-0000348E0000}"/>
    <cellStyle name="Standard 376" xfId="9677" xr:uid="{00000000-0005-0000-0000-0000358E0000}"/>
    <cellStyle name="Standard 377" xfId="9678" xr:uid="{00000000-0005-0000-0000-0000368E0000}"/>
    <cellStyle name="Standard 378" xfId="9679" xr:uid="{00000000-0005-0000-0000-0000378E0000}"/>
    <cellStyle name="Standard 379" xfId="9680" xr:uid="{00000000-0005-0000-0000-0000388E0000}"/>
    <cellStyle name="Standard 38" xfId="2119" xr:uid="{00000000-0005-0000-0000-0000398E0000}"/>
    <cellStyle name="Standard 38 2" xfId="2120" xr:uid="{00000000-0005-0000-0000-00003A8E0000}"/>
    <cellStyle name="Standard 38 2 2" xfId="3916" xr:uid="{00000000-0005-0000-0000-00003B8E0000}"/>
    <cellStyle name="Standard 38 2 3" xfId="3917" xr:uid="{00000000-0005-0000-0000-00003C8E0000}"/>
    <cellStyle name="Standard 38 3" xfId="2121" xr:uid="{00000000-0005-0000-0000-00003D8E0000}"/>
    <cellStyle name="Standard 38 4" xfId="5750" xr:uid="{00000000-0005-0000-0000-00003E8E0000}"/>
    <cellStyle name="Standard 38 5" xfId="11713" xr:uid="{00000000-0005-0000-0000-00003F8E0000}"/>
    <cellStyle name="Standard 380" xfId="9681" xr:uid="{00000000-0005-0000-0000-0000408E0000}"/>
    <cellStyle name="Standard 381" xfId="9682" xr:uid="{00000000-0005-0000-0000-0000418E0000}"/>
    <cellStyle name="Standard 382" xfId="9683" xr:uid="{00000000-0005-0000-0000-0000428E0000}"/>
    <cellStyle name="Standard 383" xfId="9684" xr:uid="{00000000-0005-0000-0000-0000438E0000}"/>
    <cellStyle name="Standard 384" xfId="9685" xr:uid="{00000000-0005-0000-0000-0000448E0000}"/>
    <cellStyle name="Standard 385" xfId="9686" xr:uid="{00000000-0005-0000-0000-0000458E0000}"/>
    <cellStyle name="Standard 386" xfId="9687" xr:uid="{00000000-0005-0000-0000-0000468E0000}"/>
    <cellStyle name="Standard 387" xfId="9688" xr:uid="{00000000-0005-0000-0000-0000478E0000}"/>
    <cellStyle name="Standard 388" xfId="9689" xr:uid="{00000000-0005-0000-0000-0000488E0000}"/>
    <cellStyle name="Standard 389" xfId="9690" xr:uid="{00000000-0005-0000-0000-0000498E0000}"/>
    <cellStyle name="Standard 39" xfId="2122" xr:uid="{00000000-0005-0000-0000-00004A8E0000}"/>
    <cellStyle name="Standard 39 2" xfId="2123" xr:uid="{00000000-0005-0000-0000-00004B8E0000}"/>
    <cellStyle name="Standard 39 2 2" xfId="3918" xr:uid="{00000000-0005-0000-0000-00004C8E0000}"/>
    <cellStyle name="Standard 39 2 3" xfId="3919" xr:uid="{00000000-0005-0000-0000-00004D8E0000}"/>
    <cellStyle name="Standard 39 3" xfId="2124" xr:uid="{00000000-0005-0000-0000-00004E8E0000}"/>
    <cellStyle name="Standard 39 4" xfId="5751" xr:uid="{00000000-0005-0000-0000-00004F8E0000}"/>
    <cellStyle name="Standard 39 5" xfId="11714" xr:uid="{00000000-0005-0000-0000-0000508E0000}"/>
    <cellStyle name="Standard 390" xfId="9691" xr:uid="{00000000-0005-0000-0000-0000518E0000}"/>
    <cellStyle name="Standard 391" xfId="9692" xr:uid="{00000000-0005-0000-0000-0000528E0000}"/>
    <cellStyle name="Standard 392" xfId="9693" xr:uid="{00000000-0005-0000-0000-0000538E0000}"/>
    <cellStyle name="Standard 393" xfId="9694" xr:uid="{00000000-0005-0000-0000-0000548E0000}"/>
    <cellStyle name="Standard 394" xfId="9695" xr:uid="{00000000-0005-0000-0000-0000558E0000}"/>
    <cellStyle name="Standard 395" xfId="9696" xr:uid="{00000000-0005-0000-0000-0000568E0000}"/>
    <cellStyle name="Standard 396" xfId="9697" xr:uid="{00000000-0005-0000-0000-0000578E0000}"/>
    <cellStyle name="Standard 397" xfId="9698" xr:uid="{00000000-0005-0000-0000-0000588E0000}"/>
    <cellStyle name="Standard 398" xfId="9699" xr:uid="{00000000-0005-0000-0000-0000598E0000}"/>
    <cellStyle name="Standard 399" xfId="9700" xr:uid="{00000000-0005-0000-0000-00005A8E0000}"/>
    <cellStyle name="Standard 4" xfId="29" xr:uid="{00000000-0005-0000-0000-00005B8E0000}"/>
    <cellStyle name="Standard 4 10" xfId="8234" xr:uid="{00000000-0005-0000-0000-00005C8E0000}"/>
    <cellStyle name="Standard 4 10 2" xfId="11106" xr:uid="{00000000-0005-0000-0000-00005D8E0000}"/>
    <cellStyle name="Standard 4 10 2 2" xfId="12157" xr:uid="{00000000-0005-0000-0000-00005E8E0000}"/>
    <cellStyle name="Standard 4 10 2 3" xfId="11940" xr:uid="{00000000-0005-0000-0000-00005F8E0000}"/>
    <cellStyle name="Standard 4 10 2 4" xfId="12189" xr:uid="{00000000-0005-0000-0000-0000608E0000}"/>
    <cellStyle name="Standard 4 10 2 5" xfId="12259" xr:uid="{00000000-0005-0000-0000-0000618E0000}"/>
    <cellStyle name="Standard 4 10 3" xfId="11465" xr:uid="{00000000-0005-0000-0000-0000628E0000}"/>
    <cellStyle name="Standard 4 11" xfId="10806" xr:uid="{00000000-0005-0000-0000-0000638E0000}"/>
    <cellStyle name="Standard 4 12" xfId="54" xr:uid="{00000000-0005-0000-0000-0000648E0000}"/>
    <cellStyle name="Standard 4 2" xfId="333" xr:uid="{00000000-0005-0000-0000-0000658E0000}"/>
    <cellStyle name="Standard 4 2 2" xfId="2126" xr:uid="{00000000-0005-0000-0000-0000668E0000}"/>
    <cellStyle name="Standard 4 2 2 2" xfId="2127" xr:uid="{00000000-0005-0000-0000-0000678E0000}"/>
    <cellStyle name="Standard 4 2 2 2 2" xfId="2128" xr:uid="{00000000-0005-0000-0000-0000688E0000}"/>
    <cellStyle name="Standard 4 2 2 3" xfId="8235" xr:uid="{00000000-0005-0000-0000-0000698E0000}"/>
    <cellStyle name="Standard 4 2 2 4" xfId="8236" xr:uid="{00000000-0005-0000-0000-00006A8E0000}"/>
    <cellStyle name="Standard 4 2 2 5" xfId="9240" xr:uid="{00000000-0005-0000-0000-00006B8E0000}"/>
    <cellStyle name="Standard 4 2 2 5 2" xfId="12054" xr:uid="{00000000-0005-0000-0000-00006C8E0000}"/>
    <cellStyle name="Standard 4 2 2 5 3" xfId="11716" xr:uid="{00000000-0005-0000-0000-00006D8E0000}"/>
    <cellStyle name="Standard 4 2 2 6" xfId="42450" xr:uid="{00000000-0005-0000-0000-00006E8E0000}"/>
    <cellStyle name="Standard 4 2 3" xfId="2129" xr:uid="{00000000-0005-0000-0000-00006F8E0000}"/>
    <cellStyle name="Standard 4 2 3 2" xfId="2130" xr:uid="{00000000-0005-0000-0000-0000708E0000}"/>
    <cellStyle name="Standard 4 2 3 2 2" xfId="10807" xr:uid="{00000000-0005-0000-0000-0000718E0000}"/>
    <cellStyle name="Standard 4 2 3 3" xfId="3921" xr:uid="{00000000-0005-0000-0000-0000728E0000}"/>
    <cellStyle name="Standard 4 2 3 3 2" xfId="8237" xr:uid="{00000000-0005-0000-0000-0000738E0000}"/>
    <cellStyle name="Standard 4 2 3 4" xfId="11717" xr:uid="{00000000-0005-0000-0000-0000748E0000}"/>
    <cellStyle name="Standard 4 2 3 5" xfId="42451" xr:uid="{00000000-0005-0000-0000-0000758E0000}"/>
    <cellStyle name="Standard 4 2 4" xfId="2131" xr:uid="{00000000-0005-0000-0000-0000768E0000}"/>
    <cellStyle name="Standard 4 2 4 2" xfId="2132" xr:uid="{00000000-0005-0000-0000-0000778E0000}"/>
    <cellStyle name="Standard 4 2 4 3" xfId="2133" xr:uid="{00000000-0005-0000-0000-0000788E0000}"/>
    <cellStyle name="Standard 4 2 4 3 2" xfId="8238" xr:uid="{00000000-0005-0000-0000-0000798E0000}"/>
    <cellStyle name="Standard 4 2 4 4" xfId="2134" xr:uid="{00000000-0005-0000-0000-00007A8E0000}"/>
    <cellStyle name="Standard 4 2 4 5" xfId="11718" xr:uid="{00000000-0005-0000-0000-00007B8E0000}"/>
    <cellStyle name="Standard 4 2 5" xfId="2135" xr:uid="{00000000-0005-0000-0000-00007C8E0000}"/>
    <cellStyle name="Standard 4 2 5 2" xfId="2136" xr:uid="{00000000-0005-0000-0000-00007D8E0000}"/>
    <cellStyle name="Standard 4 2 5 2 2" xfId="10809" xr:uid="{00000000-0005-0000-0000-00007E8E0000}"/>
    <cellStyle name="Standard 4 2 5 2 3" xfId="11107" xr:uid="{00000000-0005-0000-0000-00007F8E0000}"/>
    <cellStyle name="Standard 4 2 5 3" xfId="10808" xr:uid="{00000000-0005-0000-0000-0000808E0000}"/>
    <cellStyle name="Standard 4 2 6" xfId="2137" xr:uid="{00000000-0005-0000-0000-0000818E0000}"/>
    <cellStyle name="Standard 4 2 6 2" xfId="10810" xr:uid="{00000000-0005-0000-0000-0000828E0000}"/>
    <cellStyle name="Standard 4 2 7" xfId="2138" xr:uid="{00000000-0005-0000-0000-0000838E0000}"/>
    <cellStyle name="Standard 4 2 7 2" xfId="8239" xr:uid="{00000000-0005-0000-0000-0000848E0000}"/>
    <cellStyle name="Standard 4 2 8" xfId="2125" xr:uid="{00000000-0005-0000-0000-0000858E0000}"/>
    <cellStyle name="Standard 4 2 8 2" xfId="3920" xr:uid="{00000000-0005-0000-0000-0000868E0000}"/>
    <cellStyle name="Standard 4 2 8 3" xfId="11715" xr:uid="{00000000-0005-0000-0000-0000878E0000}"/>
    <cellStyle name="Standard 4 2 8 4" xfId="11429" xr:uid="{00000000-0005-0000-0000-0000888E0000}"/>
    <cellStyle name="Standard 4 2 9" xfId="3167" xr:uid="{00000000-0005-0000-0000-0000898E0000}"/>
    <cellStyle name="Standard 4 3" xfId="2139" xr:uid="{00000000-0005-0000-0000-00008A8E0000}"/>
    <cellStyle name="Standard 4 3 2" xfId="2140" xr:uid="{00000000-0005-0000-0000-00008B8E0000}"/>
    <cellStyle name="Standard 4 3 2 2" xfId="2141" xr:uid="{00000000-0005-0000-0000-00008C8E0000}"/>
    <cellStyle name="Standard 4 3 2 2 2" xfId="8240" xr:uid="{00000000-0005-0000-0000-00008D8E0000}"/>
    <cellStyle name="Standard 4 3 2 3" xfId="3923" xr:uid="{00000000-0005-0000-0000-00008E8E0000}"/>
    <cellStyle name="Standard 4 3 2 3 2" xfId="8241" xr:uid="{00000000-0005-0000-0000-00008F8E0000}"/>
    <cellStyle name="Standard 4 3 2 4" xfId="8979" xr:uid="{00000000-0005-0000-0000-0000908E0000}"/>
    <cellStyle name="Standard 4 3 2 4 2" xfId="12027" xr:uid="{00000000-0005-0000-0000-0000918E0000}"/>
    <cellStyle name="Standard 4 3 2 4 3" xfId="11720" xr:uid="{00000000-0005-0000-0000-0000928E0000}"/>
    <cellStyle name="Standard 4 3 3" xfId="2142" xr:uid="{00000000-0005-0000-0000-0000938E0000}"/>
    <cellStyle name="Standard 4 3 3 2" xfId="3924" xr:uid="{00000000-0005-0000-0000-0000948E0000}"/>
    <cellStyle name="Standard 4 3 3 2 2" xfId="8243" xr:uid="{00000000-0005-0000-0000-0000958E0000}"/>
    <cellStyle name="Standard 4 3 3 3" xfId="8244" xr:uid="{00000000-0005-0000-0000-0000968E0000}"/>
    <cellStyle name="Standard 4 3 3 4" xfId="8242" xr:uid="{00000000-0005-0000-0000-0000978E0000}"/>
    <cellStyle name="Standard 4 3 3 5" xfId="11721" xr:uid="{00000000-0005-0000-0000-0000988E0000}"/>
    <cellStyle name="Standard 4 3 4" xfId="2143" xr:uid="{00000000-0005-0000-0000-0000998E0000}"/>
    <cellStyle name="Standard 4 3 4 2" xfId="4279" xr:uid="{00000000-0005-0000-0000-00009A8E0000}"/>
    <cellStyle name="Standard 4 3 4 2 2" xfId="8246" xr:uid="{00000000-0005-0000-0000-00009B8E0000}"/>
    <cellStyle name="Standard 4 3 4 3" xfId="8247" xr:uid="{00000000-0005-0000-0000-00009C8E0000}"/>
    <cellStyle name="Standard 4 3 4 4" xfId="8245" xr:uid="{00000000-0005-0000-0000-00009D8E0000}"/>
    <cellStyle name="Standard 4 3 5" xfId="2144" xr:uid="{00000000-0005-0000-0000-00009E8E0000}"/>
    <cellStyle name="Standard 4 3 5 2" xfId="4280" xr:uid="{00000000-0005-0000-0000-00009F8E0000}"/>
    <cellStyle name="Standard 4 3 5 3" xfId="8248" xr:uid="{00000000-0005-0000-0000-0000A08E0000}"/>
    <cellStyle name="Standard 4 3 6" xfId="3922" xr:uid="{00000000-0005-0000-0000-0000A18E0000}"/>
    <cellStyle name="Standard 4 3 6 2" xfId="8249" xr:uid="{00000000-0005-0000-0000-0000A28E0000}"/>
    <cellStyle name="Standard 4 3 6 3" xfId="11840" xr:uid="{00000000-0005-0000-0000-0000A38E0000}"/>
    <cellStyle name="Standard 4 3 6 4" xfId="11475" xr:uid="{00000000-0005-0000-0000-0000A48E0000}"/>
    <cellStyle name="Standard 4 3 7" xfId="11719" xr:uid="{00000000-0005-0000-0000-0000A58E0000}"/>
    <cellStyle name="Standard 4 4" xfId="2145" xr:uid="{00000000-0005-0000-0000-0000A68E0000}"/>
    <cellStyle name="Standard 4 4 2" xfId="2146" xr:uid="{00000000-0005-0000-0000-0000A78E0000}"/>
    <cellStyle name="Standard 4 4 2 2" xfId="2147" xr:uid="{00000000-0005-0000-0000-0000A88E0000}"/>
    <cellStyle name="Standard 4 4 2 2 2" xfId="4281" xr:uid="{00000000-0005-0000-0000-0000A98E0000}"/>
    <cellStyle name="Standard 4 4 2 2 2 2" xfId="8251" xr:uid="{00000000-0005-0000-0000-0000AA8E0000}"/>
    <cellStyle name="Standard 4 4 2 2 3" xfId="8250" xr:uid="{00000000-0005-0000-0000-0000AB8E0000}"/>
    <cellStyle name="Standard 4 4 2 3" xfId="2148" xr:uid="{00000000-0005-0000-0000-0000AC8E0000}"/>
    <cellStyle name="Standard 4 4 2 3 2" xfId="4282" xr:uid="{00000000-0005-0000-0000-0000AD8E0000}"/>
    <cellStyle name="Standard 4 4 2 3 3" xfId="8252" xr:uid="{00000000-0005-0000-0000-0000AE8E0000}"/>
    <cellStyle name="Standard 4 4 3" xfId="2149" xr:uid="{00000000-0005-0000-0000-0000AF8E0000}"/>
    <cellStyle name="Standard 4 4 3 2" xfId="3925" xr:uid="{00000000-0005-0000-0000-0000B08E0000}"/>
    <cellStyle name="Standard 4 4 3 3" xfId="3926" xr:uid="{00000000-0005-0000-0000-0000B18E0000}"/>
    <cellStyle name="Standard 4 4 4" xfId="8253" xr:uid="{00000000-0005-0000-0000-0000B28E0000}"/>
    <cellStyle name="Standard 4 4 4 2" xfId="8254" xr:uid="{00000000-0005-0000-0000-0000B38E0000}"/>
    <cellStyle name="Standard 4 4 5" xfId="8255" xr:uid="{00000000-0005-0000-0000-0000B48E0000}"/>
    <cellStyle name="Standard 4 4 6" xfId="8961" xr:uid="{00000000-0005-0000-0000-0000B58E0000}"/>
    <cellStyle name="Standard 4 4 7" xfId="12087" xr:uid="{00000000-0005-0000-0000-0000B68E0000}"/>
    <cellStyle name="Standard 4 4 7 2" xfId="12120" xr:uid="{00000000-0005-0000-0000-0000B78E0000}"/>
    <cellStyle name="Standard 4 4 7 3" xfId="12200" xr:uid="{00000000-0005-0000-0000-0000B88E0000}"/>
    <cellStyle name="Standard 4 5" xfId="2150" xr:uid="{00000000-0005-0000-0000-0000B98E0000}"/>
    <cellStyle name="Standard 4 5 2" xfId="2151" xr:uid="{00000000-0005-0000-0000-0000BA8E0000}"/>
    <cellStyle name="Standard 4 5 2 2" xfId="2152" xr:uid="{00000000-0005-0000-0000-0000BB8E0000}"/>
    <cellStyle name="Standard 4 5 2 2 2" xfId="8256" xr:uid="{00000000-0005-0000-0000-0000BC8E0000}"/>
    <cellStyle name="Standard 4 5 2 3" xfId="8257" xr:uid="{00000000-0005-0000-0000-0000BD8E0000}"/>
    <cellStyle name="Standard 4 5 3" xfId="2153" xr:uid="{00000000-0005-0000-0000-0000BE8E0000}"/>
    <cellStyle name="Standard 4 5 3 2" xfId="8259" xr:uid="{00000000-0005-0000-0000-0000BF8E0000}"/>
    <cellStyle name="Standard 4 5 3 3" xfId="8258" xr:uid="{00000000-0005-0000-0000-0000C08E0000}"/>
    <cellStyle name="Standard 4 5 4" xfId="2154" xr:uid="{00000000-0005-0000-0000-0000C18E0000}"/>
    <cellStyle name="Standard 4 5 4 2" xfId="4284" xr:uid="{00000000-0005-0000-0000-0000C28E0000}"/>
    <cellStyle name="Standard 4 5 4 2 2" xfId="8261" xr:uid="{00000000-0005-0000-0000-0000C38E0000}"/>
    <cellStyle name="Standard 4 5 4 3" xfId="8260" xr:uid="{00000000-0005-0000-0000-0000C48E0000}"/>
    <cellStyle name="Standard 4 5 5" xfId="4283" xr:uid="{00000000-0005-0000-0000-0000C58E0000}"/>
    <cellStyle name="Standard 4 5 5 2" xfId="8262" xr:uid="{00000000-0005-0000-0000-0000C68E0000}"/>
    <cellStyle name="Standard 4 5 6" xfId="9059" xr:uid="{00000000-0005-0000-0000-0000C78E0000}"/>
    <cellStyle name="Standard 4 6" xfId="2155" xr:uid="{00000000-0005-0000-0000-0000C88E0000}"/>
    <cellStyle name="Standard 4 6 2" xfId="2156" xr:uid="{00000000-0005-0000-0000-0000C98E0000}"/>
    <cellStyle name="Standard 4 6 2 2" xfId="2157" xr:uid="{00000000-0005-0000-0000-0000CA8E0000}"/>
    <cellStyle name="Standard 4 6 2 2 2" xfId="4286" xr:uid="{00000000-0005-0000-0000-0000CB8E0000}"/>
    <cellStyle name="Standard 4 6 2 2 2 2" xfId="8264" xr:uid="{00000000-0005-0000-0000-0000CC8E0000}"/>
    <cellStyle name="Standard 4 6 2 2 3" xfId="8263" xr:uid="{00000000-0005-0000-0000-0000CD8E0000}"/>
    <cellStyle name="Standard 4 6 2 3" xfId="4285" xr:uid="{00000000-0005-0000-0000-0000CE8E0000}"/>
    <cellStyle name="Standard 4 6 2 3 2" xfId="8265" xr:uid="{00000000-0005-0000-0000-0000CF8E0000}"/>
    <cellStyle name="Standard 4 6 2 4" xfId="42453" xr:uid="{00000000-0005-0000-0000-0000D08E0000}"/>
    <cellStyle name="Standard 4 6 3" xfId="2158" xr:uid="{00000000-0005-0000-0000-0000D18E0000}"/>
    <cellStyle name="Standard 4 6 3 2" xfId="8266" xr:uid="{00000000-0005-0000-0000-0000D28E0000}"/>
    <cellStyle name="Standard 4 6 4" xfId="3927" xr:uid="{00000000-0005-0000-0000-0000D38E0000}"/>
    <cellStyle name="Standard 4 6 4 2" xfId="8268" xr:uid="{00000000-0005-0000-0000-0000D48E0000}"/>
    <cellStyle name="Standard 4 6 4 3" xfId="8267" xr:uid="{00000000-0005-0000-0000-0000D58E0000}"/>
    <cellStyle name="Standard 4 6 5" xfId="8269" xr:uid="{00000000-0005-0000-0000-0000D68E0000}"/>
    <cellStyle name="Standard 4 6 6" xfId="9098" xr:uid="{00000000-0005-0000-0000-0000D78E0000}"/>
    <cellStyle name="Standard 4 6 6 2" xfId="12039" xr:uid="{00000000-0005-0000-0000-0000D88E0000}"/>
    <cellStyle name="Standard 4 6 6 3" xfId="11722" xr:uid="{00000000-0005-0000-0000-0000D98E0000}"/>
    <cellStyle name="Standard 4 6 7" xfId="42452" xr:uid="{00000000-0005-0000-0000-0000DA8E0000}"/>
    <cellStyle name="Standard 4 7" xfId="2159" xr:uid="{00000000-0005-0000-0000-0000DB8E0000}"/>
    <cellStyle name="Standard 4 7 2" xfId="2160" xr:uid="{00000000-0005-0000-0000-0000DC8E0000}"/>
    <cellStyle name="Standard 4 7 2 2" xfId="4288" xr:uid="{00000000-0005-0000-0000-0000DD8E0000}"/>
    <cellStyle name="Standard 4 7 2 2 2" xfId="8272" xr:uid="{00000000-0005-0000-0000-0000DE8E0000}"/>
    <cellStyle name="Standard 4 7 2 2 3" xfId="8271" xr:uid="{00000000-0005-0000-0000-0000DF8E0000}"/>
    <cellStyle name="Standard 4 7 2 3" xfId="8273" xr:uid="{00000000-0005-0000-0000-0000E08E0000}"/>
    <cellStyle name="Standard 4 7 2 4" xfId="8270" xr:uid="{00000000-0005-0000-0000-0000E18E0000}"/>
    <cellStyle name="Standard 4 7 3" xfId="4287" xr:uid="{00000000-0005-0000-0000-0000E28E0000}"/>
    <cellStyle name="Standard 4 7 3 2" xfId="8275" xr:uid="{00000000-0005-0000-0000-0000E38E0000}"/>
    <cellStyle name="Standard 4 7 3 3" xfId="8274" xr:uid="{00000000-0005-0000-0000-0000E48E0000}"/>
    <cellStyle name="Standard 4 7 4" xfId="8276" xr:uid="{00000000-0005-0000-0000-0000E58E0000}"/>
    <cellStyle name="Standard 4 7 4 2" xfId="8277" xr:uid="{00000000-0005-0000-0000-0000E68E0000}"/>
    <cellStyle name="Standard 4 7 5" xfId="8278" xr:uid="{00000000-0005-0000-0000-0000E78E0000}"/>
    <cellStyle name="Standard 4 8" xfId="2161" xr:uid="{00000000-0005-0000-0000-0000E88E0000}"/>
    <cellStyle name="Standard 4 8 2" xfId="3929" xr:uid="{00000000-0005-0000-0000-0000E98E0000}"/>
    <cellStyle name="Standard 4 8 2 2" xfId="8279" xr:uid="{00000000-0005-0000-0000-0000EA8E0000}"/>
    <cellStyle name="Standard 4 8 2 2 2" xfId="8280" xr:uid="{00000000-0005-0000-0000-0000EB8E0000}"/>
    <cellStyle name="Standard 4 8 2 3" xfId="8281" xr:uid="{00000000-0005-0000-0000-0000EC8E0000}"/>
    <cellStyle name="Standard 4 8 3" xfId="3928" xr:uid="{00000000-0005-0000-0000-0000ED8E0000}"/>
    <cellStyle name="Standard 4 8 3 2" xfId="8283" xr:uid="{00000000-0005-0000-0000-0000EE8E0000}"/>
    <cellStyle name="Standard 4 8 3 3" xfId="8282" xr:uid="{00000000-0005-0000-0000-0000EF8E0000}"/>
    <cellStyle name="Standard 4 8 4" xfId="8284" xr:uid="{00000000-0005-0000-0000-0000F08E0000}"/>
    <cellStyle name="Standard 4 8 4 2" xfId="8285" xr:uid="{00000000-0005-0000-0000-0000F18E0000}"/>
    <cellStyle name="Standard 4 8 5" xfId="8286" xr:uid="{00000000-0005-0000-0000-0000F28E0000}"/>
    <cellStyle name="Standard 4 8 6" xfId="11723" xr:uid="{00000000-0005-0000-0000-0000F38E0000}"/>
    <cellStyle name="Standard 4 9" xfId="4911" xr:uid="{00000000-0005-0000-0000-0000F48E0000}"/>
    <cellStyle name="Standard 4 9 2" xfId="8287" xr:uid="{00000000-0005-0000-0000-0000F58E0000}"/>
    <cellStyle name="Standard 4 9 2 2" xfId="11941" xr:uid="{00000000-0005-0000-0000-0000F68E0000}"/>
    <cellStyle name="Standard 4 9 2 3" xfId="12107" xr:uid="{00000000-0005-0000-0000-0000F78E0000}"/>
    <cellStyle name="Standard 4 9 2 4" xfId="12110" xr:uid="{00000000-0005-0000-0000-0000F88E0000}"/>
    <cellStyle name="Standard 4 9 2 5" xfId="11507" xr:uid="{00000000-0005-0000-0000-0000F98E0000}"/>
    <cellStyle name="Standard 4 9 3" xfId="8822" xr:uid="{00000000-0005-0000-0000-0000FA8E0000}"/>
    <cellStyle name="Standard 4 9 3 2" xfId="12230" xr:uid="{00000000-0005-0000-0000-0000FB8E0000}"/>
    <cellStyle name="Standard 4 9 3 3" xfId="12234" xr:uid="{00000000-0005-0000-0000-0000FC8E0000}"/>
    <cellStyle name="Standard 4_Tabelle1" xfId="2162" xr:uid="{00000000-0005-0000-0000-0000FD8E0000}"/>
    <cellStyle name="Standard 40" xfId="2163" xr:uid="{00000000-0005-0000-0000-0000FE8E0000}"/>
    <cellStyle name="Standard 40 2" xfId="2164" xr:uid="{00000000-0005-0000-0000-0000FF8E0000}"/>
    <cellStyle name="Standard 40 2 2" xfId="3930" xr:uid="{00000000-0005-0000-0000-0000008F0000}"/>
    <cellStyle name="Standard 40 2 3" xfId="3931" xr:uid="{00000000-0005-0000-0000-0000018F0000}"/>
    <cellStyle name="Standard 40 3" xfId="3932" xr:uid="{00000000-0005-0000-0000-0000028F0000}"/>
    <cellStyle name="Standard 40 4" xfId="5752" xr:uid="{00000000-0005-0000-0000-0000038F0000}"/>
    <cellStyle name="Standard 40 5" xfId="9701" xr:uid="{00000000-0005-0000-0000-0000048F0000}"/>
    <cellStyle name="Standard 400" xfId="9702" xr:uid="{00000000-0005-0000-0000-0000058F0000}"/>
    <cellStyle name="Standard 401" xfId="9703" xr:uid="{00000000-0005-0000-0000-0000068F0000}"/>
    <cellStyle name="Standard 402" xfId="9704" xr:uid="{00000000-0005-0000-0000-0000078F0000}"/>
    <cellStyle name="Standard 403" xfId="9705" xr:uid="{00000000-0005-0000-0000-0000088F0000}"/>
    <cellStyle name="Standard 404" xfId="9706" xr:uid="{00000000-0005-0000-0000-0000098F0000}"/>
    <cellStyle name="Standard 405" xfId="9707" xr:uid="{00000000-0005-0000-0000-00000A8F0000}"/>
    <cellStyle name="Standard 406" xfId="9708" xr:uid="{00000000-0005-0000-0000-00000B8F0000}"/>
    <cellStyle name="Standard 407" xfId="9709" xr:uid="{00000000-0005-0000-0000-00000C8F0000}"/>
    <cellStyle name="Standard 408" xfId="9710" xr:uid="{00000000-0005-0000-0000-00000D8F0000}"/>
    <cellStyle name="Standard 409" xfId="9711" xr:uid="{00000000-0005-0000-0000-00000E8F0000}"/>
    <cellStyle name="Standard 41" xfId="2165" xr:uid="{00000000-0005-0000-0000-00000F8F0000}"/>
    <cellStyle name="Standard 41 2" xfId="2166" xr:uid="{00000000-0005-0000-0000-0000108F0000}"/>
    <cellStyle name="Standard 41 2 2" xfId="3933" xr:uid="{00000000-0005-0000-0000-0000118F0000}"/>
    <cellStyle name="Standard 41 2 3" xfId="3934" xr:uid="{00000000-0005-0000-0000-0000128F0000}"/>
    <cellStyle name="Standard 41 3" xfId="3935" xr:uid="{00000000-0005-0000-0000-0000138F0000}"/>
    <cellStyle name="Standard 41 4" xfId="5753" xr:uid="{00000000-0005-0000-0000-0000148F0000}"/>
    <cellStyle name="Standard 41 5" xfId="9712" xr:uid="{00000000-0005-0000-0000-0000158F0000}"/>
    <cellStyle name="Standard 410" xfId="9713" xr:uid="{00000000-0005-0000-0000-0000168F0000}"/>
    <cellStyle name="Standard 411" xfId="9714" xr:uid="{00000000-0005-0000-0000-0000178F0000}"/>
    <cellStyle name="Standard 412" xfId="9715" xr:uid="{00000000-0005-0000-0000-0000188F0000}"/>
    <cellStyle name="Standard 413" xfId="9716" xr:uid="{00000000-0005-0000-0000-0000198F0000}"/>
    <cellStyle name="Standard 414" xfId="9717" xr:uid="{00000000-0005-0000-0000-00001A8F0000}"/>
    <cellStyle name="Standard 415" xfId="9718" xr:uid="{00000000-0005-0000-0000-00001B8F0000}"/>
    <cellStyle name="Standard 416" xfId="9719" xr:uid="{00000000-0005-0000-0000-00001C8F0000}"/>
    <cellStyle name="Standard 417" xfId="9720" xr:uid="{00000000-0005-0000-0000-00001D8F0000}"/>
    <cellStyle name="Standard 418" xfId="9721" xr:uid="{00000000-0005-0000-0000-00001E8F0000}"/>
    <cellStyle name="Standard 419" xfId="9722" xr:uid="{00000000-0005-0000-0000-00001F8F0000}"/>
    <cellStyle name="Standard 42" xfId="2167" xr:uid="{00000000-0005-0000-0000-0000208F0000}"/>
    <cellStyle name="Standard 42 2" xfId="2168" xr:uid="{00000000-0005-0000-0000-0000218F0000}"/>
    <cellStyle name="Standard 42 2 2" xfId="3936" xr:uid="{00000000-0005-0000-0000-0000228F0000}"/>
    <cellStyle name="Standard 42 2 3" xfId="3937" xr:uid="{00000000-0005-0000-0000-0000238F0000}"/>
    <cellStyle name="Standard 42 3" xfId="3938" xr:uid="{00000000-0005-0000-0000-0000248F0000}"/>
    <cellStyle name="Standard 42 4" xfId="5754" xr:uid="{00000000-0005-0000-0000-0000258F0000}"/>
    <cellStyle name="Standard 42 5" xfId="9723" xr:uid="{00000000-0005-0000-0000-0000268F0000}"/>
    <cellStyle name="Standard 420" xfId="9724" xr:uid="{00000000-0005-0000-0000-0000278F0000}"/>
    <cellStyle name="Standard 421" xfId="9725" xr:uid="{00000000-0005-0000-0000-0000288F0000}"/>
    <cellStyle name="Standard 422" xfId="9726" xr:uid="{00000000-0005-0000-0000-0000298F0000}"/>
    <cellStyle name="Standard 423" xfId="9727" xr:uid="{00000000-0005-0000-0000-00002A8F0000}"/>
    <cellStyle name="Standard 424" xfId="9728" xr:uid="{00000000-0005-0000-0000-00002B8F0000}"/>
    <cellStyle name="Standard 425" xfId="9729" xr:uid="{00000000-0005-0000-0000-00002C8F0000}"/>
    <cellStyle name="Standard 426" xfId="9730" xr:uid="{00000000-0005-0000-0000-00002D8F0000}"/>
    <cellStyle name="Standard 427" xfId="9731" xr:uid="{00000000-0005-0000-0000-00002E8F0000}"/>
    <cellStyle name="Standard 428" xfId="9732" xr:uid="{00000000-0005-0000-0000-00002F8F0000}"/>
    <cellStyle name="Standard 429" xfId="9733" xr:uid="{00000000-0005-0000-0000-0000308F0000}"/>
    <cellStyle name="Standard 43" xfId="2169" xr:uid="{00000000-0005-0000-0000-0000318F0000}"/>
    <cellStyle name="Standard 43 2" xfId="2170" xr:uid="{00000000-0005-0000-0000-0000328F0000}"/>
    <cellStyle name="Standard 43 2 2" xfId="3939" xr:uid="{00000000-0005-0000-0000-0000338F0000}"/>
    <cellStyle name="Standard 43 2 3" xfId="3940" xr:uid="{00000000-0005-0000-0000-0000348F0000}"/>
    <cellStyle name="Standard 43 3" xfId="3941" xr:uid="{00000000-0005-0000-0000-0000358F0000}"/>
    <cellStyle name="Standard 43 4" xfId="5755" xr:uid="{00000000-0005-0000-0000-0000368F0000}"/>
    <cellStyle name="Standard 43 5" xfId="9734" xr:uid="{00000000-0005-0000-0000-0000378F0000}"/>
    <cellStyle name="Standard 430" xfId="9735" xr:uid="{00000000-0005-0000-0000-0000388F0000}"/>
    <cellStyle name="Standard 431" xfId="9736" xr:uid="{00000000-0005-0000-0000-0000398F0000}"/>
    <cellStyle name="Standard 432" xfId="9737" xr:uid="{00000000-0005-0000-0000-00003A8F0000}"/>
    <cellStyle name="Standard 433" xfId="9738" xr:uid="{00000000-0005-0000-0000-00003B8F0000}"/>
    <cellStyle name="Standard 434" xfId="9739" xr:uid="{00000000-0005-0000-0000-00003C8F0000}"/>
    <cellStyle name="Standard 435" xfId="9740" xr:uid="{00000000-0005-0000-0000-00003D8F0000}"/>
    <cellStyle name="Standard 436" xfId="9741" xr:uid="{00000000-0005-0000-0000-00003E8F0000}"/>
    <cellStyle name="Standard 437" xfId="9742" xr:uid="{00000000-0005-0000-0000-00003F8F0000}"/>
    <cellStyle name="Standard 438" xfId="9743" xr:uid="{00000000-0005-0000-0000-0000408F0000}"/>
    <cellStyle name="Standard 439" xfId="9744" xr:uid="{00000000-0005-0000-0000-0000418F0000}"/>
    <cellStyle name="Standard 44" xfId="2171" xr:uid="{00000000-0005-0000-0000-0000428F0000}"/>
    <cellStyle name="Standard 44 2" xfId="2172" xr:uid="{00000000-0005-0000-0000-0000438F0000}"/>
    <cellStyle name="Standard 44 2 2" xfId="3942" xr:uid="{00000000-0005-0000-0000-0000448F0000}"/>
    <cellStyle name="Standard 44 2 3" xfId="3943" xr:uid="{00000000-0005-0000-0000-0000458F0000}"/>
    <cellStyle name="Standard 44 3" xfId="3944" xr:uid="{00000000-0005-0000-0000-0000468F0000}"/>
    <cellStyle name="Standard 44 4" xfId="5756" xr:uid="{00000000-0005-0000-0000-0000478F0000}"/>
    <cellStyle name="Standard 44 5" xfId="9745" xr:uid="{00000000-0005-0000-0000-0000488F0000}"/>
    <cellStyle name="Standard 440" xfId="9746" xr:uid="{00000000-0005-0000-0000-0000498F0000}"/>
    <cellStyle name="Standard 441" xfId="9747" xr:uid="{00000000-0005-0000-0000-00004A8F0000}"/>
    <cellStyle name="Standard 442" xfId="9748" xr:uid="{00000000-0005-0000-0000-00004B8F0000}"/>
    <cellStyle name="Standard 443" xfId="9749" xr:uid="{00000000-0005-0000-0000-00004C8F0000}"/>
    <cellStyle name="Standard 444" xfId="9750" xr:uid="{00000000-0005-0000-0000-00004D8F0000}"/>
    <cellStyle name="Standard 445" xfId="9751" xr:uid="{00000000-0005-0000-0000-00004E8F0000}"/>
    <cellStyle name="Standard 446" xfId="9752" xr:uid="{00000000-0005-0000-0000-00004F8F0000}"/>
    <cellStyle name="Standard 447" xfId="9753" xr:uid="{00000000-0005-0000-0000-0000508F0000}"/>
    <cellStyle name="Standard 448" xfId="9754" xr:uid="{00000000-0005-0000-0000-0000518F0000}"/>
    <cellStyle name="Standard 449" xfId="9755" xr:uid="{00000000-0005-0000-0000-0000528F0000}"/>
    <cellStyle name="Standard 45" xfId="2173" xr:uid="{00000000-0005-0000-0000-0000538F0000}"/>
    <cellStyle name="Standard 45 2" xfId="2174" xr:uid="{00000000-0005-0000-0000-0000548F0000}"/>
    <cellStyle name="Standard 45 2 2" xfId="3945" xr:uid="{00000000-0005-0000-0000-0000558F0000}"/>
    <cellStyle name="Standard 45 2 3" xfId="3946" xr:uid="{00000000-0005-0000-0000-0000568F0000}"/>
    <cellStyle name="Standard 45 3" xfId="3947" xr:uid="{00000000-0005-0000-0000-0000578F0000}"/>
    <cellStyle name="Standard 45 4" xfId="5757" xr:uid="{00000000-0005-0000-0000-0000588F0000}"/>
    <cellStyle name="Standard 45 5" xfId="9756" xr:uid="{00000000-0005-0000-0000-0000598F0000}"/>
    <cellStyle name="Standard 450" xfId="9757" xr:uid="{00000000-0005-0000-0000-00005A8F0000}"/>
    <cellStyle name="Standard 451" xfId="9758" xr:uid="{00000000-0005-0000-0000-00005B8F0000}"/>
    <cellStyle name="Standard 452" xfId="9759" xr:uid="{00000000-0005-0000-0000-00005C8F0000}"/>
    <cellStyle name="Standard 453" xfId="9760" xr:uid="{00000000-0005-0000-0000-00005D8F0000}"/>
    <cellStyle name="Standard 454" xfId="9761" xr:uid="{00000000-0005-0000-0000-00005E8F0000}"/>
    <cellStyle name="Standard 455" xfId="9762" xr:uid="{00000000-0005-0000-0000-00005F8F0000}"/>
    <cellStyle name="Standard 456" xfId="9763" xr:uid="{00000000-0005-0000-0000-0000608F0000}"/>
    <cellStyle name="Standard 457" xfId="9764" xr:uid="{00000000-0005-0000-0000-0000618F0000}"/>
    <cellStyle name="Standard 458" xfId="9765" xr:uid="{00000000-0005-0000-0000-0000628F0000}"/>
    <cellStyle name="Standard 459" xfId="9766" xr:uid="{00000000-0005-0000-0000-0000638F0000}"/>
    <cellStyle name="Standard 46" xfId="2175" xr:uid="{00000000-0005-0000-0000-0000648F0000}"/>
    <cellStyle name="Standard 46 2" xfId="2176" xr:uid="{00000000-0005-0000-0000-0000658F0000}"/>
    <cellStyle name="Standard 46 2 2" xfId="3948" xr:uid="{00000000-0005-0000-0000-0000668F0000}"/>
    <cellStyle name="Standard 46 2 3" xfId="3949" xr:uid="{00000000-0005-0000-0000-0000678F0000}"/>
    <cellStyle name="Standard 46 3" xfId="3950" xr:uid="{00000000-0005-0000-0000-0000688F0000}"/>
    <cellStyle name="Standard 46 4" xfId="5758" xr:uid="{00000000-0005-0000-0000-0000698F0000}"/>
    <cellStyle name="Standard 46 5" xfId="9767" xr:uid="{00000000-0005-0000-0000-00006A8F0000}"/>
    <cellStyle name="Standard 460" xfId="9768" xr:uid="{00000000-0005-0000-0000-00006B8F0000}"/>
    <cellStyle name="Standard 461" xfId="9769" xr:uid="{00000000-0005-0000-0000-00006C8F0000}"/>
    <cellStyle name="Standard 462" xfId="9770" xr:uid="{00000000-0005-0000-0000-00006D8F0000}"/>
    <cellStyle name="Standard 463" xfId="9771" xr:uid="{00000000-0005-0000-0000-00006E8F0000}"/>
    <cellStyle name="Standard 464" xfId="9772" xr:uid="{00000000-0005-0000-0000-00006F8F0000}"/>
    <cellStyle name="Standard 465" xfId="9773" xr:uid="{00000000-0005-0000-0000-0000708F0000}"/>
    <cellStyle name="Standard 466" xfId="9774" xr:uid="{00000000-0005-0000-0000-0000718F0000}"/>
    <cellStyle name="Standard 467" xfId="9775" xr:uid="{00000000-0005-0000-0000-0000728F0000}"/>
    <cellStyle name="Standard 468" xfId="9776" xr:uid="{00000000-0005-0000-0000-0000738F0000}"/>
    <cellStyle name="Standard 469" xfId="9777" xr:uid="{00000000-0005-0000-0000-0000748F0000}"/>
    <cellStyle name="Standard 47" xfId="2177" xr:uid="{00000000-0005-0000-0000-0000758F0000}"/>
    <cellStyle name="Standard 47 2" xfId="2178" xr:uid="{00000000-0005-0000-0000-0000768F0000}"/>
    <cellStyle name="Standard 47 2 2" xfId="3951" xr:uid="{00000000-0005-0000-0000-0000778F0000}"/>
    <cellStyle name="Standard 47 2 3" xfId="3952" xr:uid="{00000000-0005-0000-0000-0000788F0000}"/>
    <cellStyle name="Standard 47 3" xfId="3953" xr:uid="{00000000-0005-0000-0000-0000798F0000}"/>
    <cellStyle name="Standard 47 4" xfId="5759" xr:uid="{00000000-0005-0000-0000-00007A8F0000}"/>
    <cellStyle name="Standard 47 5" xfId="9778" xr:uid="{00000000-0005-0000-0000-00007B8F0000}"/>
    <cellStyle name="Standard 470" xfId="9779" xr:uid="{00000000-0005-0000-0000-00007C8F0000}"/>
    <cellStyle name="Standard 471" xfId="9780" xr:uid="{00000000-0005-0000-0000-00007D8F0000}"/>
    <cellStyle name="Standard 472" xfId="9781" xr:uid="{00000000-0005-0000-0000-00007E8F0000}"/>
    <cellStyle name="Standard 473" xfId="9782" xr:uid="{00000000-0005-0000-0000-00007F8F0000}"/>
    <cellStyle name="Standard 474" xfId="9783" xr:uid="{00000000-0005-0000-0000-0000808F0000}"/>
    <cellStyle name="Standard 475" xfId="9784" xr:uid="{00000000-0005-0000-0000-0000818F0000}"/>
    <cellStyle name="Standard 476" xfId="9785" xr:uid="{00000000-0005-0000-0000-0000828F0000}"/>
    <cellStyle name="Standard 477" xfId="9786" xr:uid="{00000000-0005-0000-0000-0000838F0000}"/>
    <cellStyle name="Standard 478" xfId="9787" xr:uid="{00000000-0005-0000-0000-0000848F0000}"/>
    <cellStyle name="Standard 479" xfId="9788" xr:uid="{00000000-0005-0000-0000-0000858F0000}"/>
    <cellStyle name="Standard 48" xfId="2179" xr:uid="{00000000-0005-0000-0000-0000868F0000}"/>
    <cellStyle name="Standard 48 2" xfId="2180" xr:uid="{00000000-0005-0000-0000-0000878F0000}"/>
    <cellStyle name="Standard 48 2 2" xfId="3954" xr:uid="{00000000-0005-0000-0000-0000888F0000}"/>
    <cellStyle name="Standard 48 2 3" xfId="3955" xr:uid="{00000000-0005-0000-0000-0000898F0000}"/>
    <cellStyle name="Standard 48 3" xfId="3956" xr:uid="{00000000-0005-0000-0000-00008A8F0000}"/>
    <cellStyle name="Standard 48 4" xfId="5760" xr:uid="{00000000-0005-0000-0000-00008B8F0000}"/>
    <cellStyle name="Standard 48 5" xfId="9789" xr:uid="{00000000-0005-0000-0000-00008C8F0000}"/>
    <cellStyle name="Standard 480" xfId="9790" xr:uid="{00000000-0005-0000-0000-00008D8F0000}"/>
    <cellStyle name="Standard 481" xfId="9791" xr:uid="{00000000-0005-0000-0000-00008E8F0000}"/>
    <cellStyle name="Standard 482" xfId="9792" xr:uid="{00000000-0005-0000-0000-00008F8F0000}"/>
    <cellStyle name="Standard 483" xfId="9793" xr:uid="{00000000-0005-0000-0000-0000908F0000}"/>
    <cellStyle name="Standard 484" xfId="9794" xr:uid="{00000000-0005-0000-0000-0000918F0000}"/>
    <cellStyle name="Standard 485" xfId="9795" xr:uid="{00000000-0005-0000-0000-0000928F0000}"/>
    <cellStyle name="Standard 486" xfId="9796" xr:uid="{00000000-0005-0000-0000-0000938F0000}"/>
    <cellStyle name="Standard 487" xfId="9797" xr:uid="{00000000-0005-0000-0000-0000948F0000}"/>
    <cellStyle name="Standard 488" xfId="9798" xr:uid="{00000000-0005-0000-0000-0000958F0000}"/>
    <cellStyle name="Standard 489" xfId="9799" xr:uid="{00000000-0005-0000-0000-0000968F0000}"/>
    <cellStyle name="Standard 49" xfId="2181" xr:uid="{00000000-0005-0000-0000-0000978F0000}"/>
    <cellStyle name="Standard 49 2" xfId="2182" xr:uid="{00000000-0005-0000-0000-0000988F0000}"/>
    <cellStyle name="Standard 49 2 2" xfId="3957" xr:uid="{00000000-0005-0000-0000-0000998F0000}"/>
    <cellStyle name="Standard 49 2 3" xfId="3958" xr:uid="{00000000-0005-0000-0000-00009A8F0000}"/>
    <cellStyle name="Standard 49 3" xfId="3959" xr:uid="{00000000-0005-0000-0000-00009B8F0000}"/>
    <cellStyle name="Standard 49 4" xfId="5761" xr:uid="{00000000-0005-0000-0000-00009C8F0000}"/>
    <cellStyle name="Standard 49 5" xfId="9800" xr:uid="{00000000-0005-0000-0000-00009D8F0000}"/>
    <cellStyle name="Standard 490" xfId="9801" xr:uid="{00000000-0005-0000-0000-00009E8F0000}"/>
    <cellStyle name="Standard 491" xfId="9802" xr:uid="{00000000-0005-0000-0000-00009F8F0000}"/>
    <cellStyle name="Standard 492" xfId="9803" xr:uid="{00000000-0005-0000-0000-0000A08F0000}"/>
    <cellStyle name="Standard 493" xfId="9804" xr:uid="{00000000-0005-0000-0000-0000A18F0000}"/>
    <cellStyle name="Standard 494" xfId="9805" xr:uid="{00000000-0005-0000-0000-0000A28F0000}"/>
    <cellStyle name="Standard 495" xfId="9806" xr:uid="{00000000-0005-0000-0000-0000A38F0000}"/>
    <cellStyle name="Standard 496" xfId="9807" xr:uid="{00000000-0005-0000-0000-0000A48F0000}"/>
    <cellStyle name="Standard 497" xfId="9808" xr:uid="{00000000-0005-0000-0000-0000A58F0000}"/>
    <cellStyle name="Standard 498" xfId="9809" xr:uid="{00000000-0005-0000-0000-0000A68F0000}"/>
    <cellStyle name="Standard 499" xfId="9810" xr:uid="{00000000-0005-0000-0000-0000A78F0000}"/>
    <cellStyle name="Standard 5" xfId="56" xr:uid="{00000000-0005-0000-0000-0000A88F0000}"/>
    <cellStyle name="Standard 5 10" xfId="2970" xr:uid="{00000000-0005-0000-0000-0000A98F0000}"/>
    <cellStyle name="Standard 5 10 2" xfId="11762" xr:uid="{00000000-0005-0000-0000-0000AA8F0000}"/>
    <cellStyle name="Standard 5 10 3" xfId="11470" xr:uid="{00000000-0005-0000-0000-0000AB8F0000}"/>
    <cellStyle name="Standard 5 11" xfId="2183" xr:uid="{00000000-0005-0000-0000-0000AC8F0000}"/>
    <cellStyle name="Standard 5 12" xfId="8876" xr:uid="{00000000-0005-0000-0000-0000AD8F0000}"/>
    <cellStyle name="Standard 5 13" xfId="12281" xr:uid="{00000000-0005-0000-0000-0000AE8F0000}"/>
    <cellStyle name="Standard 5 2" xfId="275" xr:uid="{00000000-0005-0000-0000-0000AF8F0000}"/>
    <cellStyle name="Standard 5 2 10" xfId="8924" xr:uid="{00000000-0005-0000-0000-0000B08F0000}"/>
    <cellStyle name="Standard 5 2 11" xfId="12282" xr:uid="{00000000-0005-0000-0000-0000B18F0000}"/>
    <cellStyle name="Standard 5 2 12" xfId="330" xr:uid="{00000000-0005-0000-0000-0000B28F0000}"/>
    <cellStyle name="Standard 5 2 2" xfId="2185" xr:uid="{00000000-0005-0000-0000-0000B38F0000}"/>
    <cellStyle name="Standard 5 2 2 2" xfId="2186" xr:uid="{00000000-0005-0000-0000-0000B48F0000}"/>
    <cellStyle name="Standard 5 2 2 2 2" xfId="2187" xr:uid="{00000000-0005-0000-0000-0000B58F0000}"/>
    <cellStyle name="Standard 5 2 2 2 3" xfId="2188" xr:uid="{00000000-0005-0000-0000-0000B68F0000}"/>
    <cellStyle name="Standard 5 2 2 2 3 2" xfId="4290" xr:uid="{00000000-0005-0000-0000-0000B78F0000}"/>
    <cellStyle name="Standard 5 2 2 2 4" xfId="4289" xr:uid="{00000000-0005-0000-0000-0000B88F0000}"/>
    <cellStyle name="Standard 5 2 2 2 5" xfId="10811" xr:uid="{00000000-0005-0000-0000-0000B98F0000}"/>
    <cellStyle name="Standard 5 2 3" xfId="2189" xr:uid="{00000000-0005-0000-0000-0000BA8F0000}"/>
    <cellStyle name="Standard 5 2 3 2" xfId="2190" xr:uid="{00000000-0005-0000-0000-0000BB8F0000}"/>
    <cellStyle name="Standard 5 2 3 2 2" xfId="2191" xr:uid="{00000000-0005-0000-0000-0000BC8F0000}"/>
    <cellStyle name="Standard 5 2 3 2 2 2" xfId="4292" xr:uid="{00000000-0005-0000-0000-0000BD8F0000}"/>
    <cellStyle name="Standard 5 2 3 2 3" xfId="4291" xr:uid="{00000000-0005-0000-0000-0000BE8F0000}"/>
    <cellStyle name="Standard 5 2 4" xfId="2192" xr:uid="{00000000-0005-0000-0000-0000BF8F0000}"/>
    <cellStyle name="Standard 5 2 4 2" xfId="2193" xr:uid="{00000000-0005-0000-0000-0000C08F0000}"/>
    <cellStyle name="Standard 5 2 4 3" xfId="2194" xr:uid="{00000000-0005-0000-0000-0000C18F0000}"/>
    <cellStyle name="Standard 5 2 4 3 2" xfId="4294" xr:uid="{00000000-0005-0000-0000-0000C28F0000}"/>
    <cellStyle name="Standard 5 2 4 4" xfId="4293" xr:uid="{00000000-0005-0000-0000-0000C38F0000}"/>
    <cellStyle name="Standard 5 2 5" xfId="2195" xr:uid="{00000000-0005-0000-0000-0000C48F0000}"/>
    <cellStyle name="Standard 5 2 5 2" xfId="2196" xr:uid="{00000000-0005-0000-0000-0000C58F0000}"/>
    <cellStyle name="Standard 5 2 5 2 2" xfId="2197" xr:uid="{00000000-0005-0000-0000-0000C68F0000}"/>
    <cellStyle name="Standard 5 2 5 2 2 2" xfId="4296" xr:uid="{00000000-0005-0000-0000-0000C78F0000}"/>
    <cellStyle name="Standard 5 2 5 2 3" xfId="4295" xr:uid="{00000000-0005-0000-0000-0000C88F0000}"/>
    <cellStyle name="Standard 5 2 5 3" xfId="10812" xr:uid="{00000000-0005-0000-0000-0000C98F0000}"/>
    <cellStyle name="Standard 5 2 6" xfId="2198" xr:uid="{00000000-0005-0000-0000-0000CA8F0000}"/>
    <cellStyle name="Standard 5 2 6 2" xfId="2199" xr:uid="{00000000-0005-0000-0000-0000CB8F0000}"/>
    <cellStyle name="Standard 5 2 6 2 2" xfId="4298" xr:uid="{00000000-0005-0000-0000-0000CC8F0000}"/>
    <cellStyle name="Standard 5 2 6 3" xfId="4297" xr:uid="{00000000-0005-0000-0000-0000CD8F0000}"/>
    <cellStyle name="Standard 5 2 7" xfId="2926" xr:uid="{00000000-0005-0000-0000-0000CE8F0000}"/>
    <cellStyle name="Standard 5 2 7 2" xfId="11740" xr:uid="{00000000-0005-0000-0000-0000CF8F0000}"/>
    <cellStyle name="Standard 5 2 7 3" xfId="11474" xr:uid="{00000000-0005-0000-0000-0000D08F0000}"/>
    <cellStyle name="Standard 5 2 8" xfId="2971" xr:uid="{00000000-0005-0000-0000-0000D18F0000}"/>
    <cellStyle name="Standard 5 2 9" xfId="2184" xr:uid="{00000000-0005-0000-0000-0000D28F0000}"/>
    <cellStyle name="Standard 5 3" xfId="274" xr:uid="{00000000-0005-0000-0000-0000D38F0000}"/>
    <cellStyle name="Standard 5 3 2" xfId="2201" xr:uid="{00000000-0005-0000-0000-0000D48F0000}"/>
    <cellStyle name="Standard 5 3 2 2" xfId="2202" xr:uid="{00000000-0005-0000-0000-0000D58F0000}"/>
    <cellStyle name="Standard 5 3 2 3" xfId="2203" xr:uid="{00000000-0005-0000-0000-0000D68F0000}"/>
    <cellStyle name="Standard 5 3 2 3 2" xfId="4300" xr:uid="{00000000-0005-0000-0000-0000D78F0000}"/>
    <cellStyle name="Standard 5 3 2 4" xfId="4299" xr:uid="{00000000-0005-0000-0000-0000D88F0000}"/>
    <cellStyle name="Standard 5 3 2 5" xfId="9075" xr:uid="{00000000-0005-0000-0000-0000D98F0000}"/>
    <cellStyle name="Standard 5 3 3" xfId="2204" xr:uid="{00000000-0005-0000-0000-0000DA8F0000}"/>
    <cellStyle name="Standard 5 3 3 2" xfId="9241" xr:uid="{00000000-0005-0000-0000-0000DB8F0000}"/>
    <cellStyle name="Standard 5 3 4" xfId="3960" xr:uid="{00000000-0005-0000-0000-0000DC8F0000}"/>
    <cellStyle name="Standard 5 3 4 2" xfId="8288" xr:uid="{00000000-0005-0000-0000-0000DD8F0000}"/>
    <cellStyle name="Standard 5 3 4 3" xfId="11108" xr:uid="{00000000-0005-0000-0000-0000DE8F0000}"/>
    <cellStyle name="Standard 5 3 5" xfId="3168" xr:uid="{00000000-0005-0000-0000-0000DF8F0000}"/>
    <cellStyle name="Standard 5 3 6" xfId="10813" xr:uid="{00000000-0005-0000-0000-0000E08F0000}"/>
    <cellStyle name="Standard 5 3 7" xfId="2200" xr:uid="{00000000-0005-0000-0000-0000E18F0000}"/>
    <cellStyle name="Standard 5 4" xfId="2205" xr:uid="{00000000-0005-0000-0000-0000E28F0000}"/>
    <cellStyle name="Standard 5 4 2" xfId="2206" xr:uid="{00000000-0005-0000-0000-0000E38F0000}"/>
    <cellStyle name="Standard 5 4 2 2" xfId="2207" xr:uid="{00000000-0005-0000-0000-0000E48F0000}"/>
    <cellStyle name="Standard 5 4 2 2 2" xfId="4302" xr:uid="{00000000-0005-0000-0000-0000E58F0000}"/>
    <cellStyle name="Standard 5 4 2 3" xfId="4301" xr:uid="{00000000-0005-0000-0000-0000E68F0000}"/>
    <cellStyle name="Standard 5 4 2 4" xfId="10814" xr:uid="{00000000-0005-0000-0000-0000E78F0000}"/>
    <cellStyle name="Standard 5 4 3" xfId="9112" xr:uid="{00000000-0005-0000-0000-0000E88F0000}"/>
    <cellStyle name="Standard 5 5" xfId="2208" xr:uid="{00000000-0005-0000-0000-0000E98F0000}"/>
    <cellStyle name="Standard 5 5 2" xfId="18" xr:uid="{00000000-0005-0000-0000-0000EA8F0000}"/>
    <cellStyle name="Standard 5 5 3" xfId="2209" xr:uid="{00000000-0005-0000-0000-0000EB8F0000}"/>
    <cellStyle name="Standard 5 5 3 2" xfId="4304" xr:uid="{00000000-0005-0000-0000-0000EC8F0000}"/>
    <cellStyle name="Standard 5 5 4" xfId="4303" xr:uid="{00000000-0005-0000-0000-0000ED8F0000}"/>
    <cellStyle name="Standard 5 5 5" xfId="10815" xr:uid="{00000000-0005-0000-0000-0000EE8F0000}"/>
    <cellStyle name="Standard 5 6" xfId="2210" xr:uid="{00000000-0005-0000-0000-0000EF8F0000}"/>
    <cellStyle name="Standard 5 6 2" xfId="2211" xr:uid="{00000000-0005-0000-0000-0000F08F0000}"/>
    <cellStyle name="Standard 5 6 2 2" xfId="2212" xr:uid="{00000000-0005-0000-0000-0000F18F0000}"/>
    <cellStyle name="Standard 5 6 2 2 2" xfId="4306" xr:uid="{00000000-0005-0000-0000-0000F28F0000}"/>
    <cellStyle name="Standard 5 6 2 3" xfId="4305" xr:uid="{00000000-0005-0000-0000-0000F38F0000}"/>
    <cellStyle name="Standard 5 6 3" xfId="2213" xr:uid="{00000000-0005-0000-0000-0000F48F0000}"/>
    <cellStyle name="Standard 5 7" xfId="2214" xr:uid="{00000000-0005-0000-0000-0000F58F0000}"/>
    <cellStyle name="Standard 5 7 2" xfId="2215" xr:uid="{00000000-0005-0000-0000-0000F68F0000}"/>
    <cellStyle name="Standard 5 7 2 2" xfId="4308" xr:uid="{00000000-0005-0000-0000-0000F78F0000}"/>
    <cellStyle name="Standard 5 7 3" xfId="4307" xr:uid="{00000000-0005-0000-0000-0000F88F0000}"/>
    <cellStyle name="Standard 5 8" xfId="2216" xr:uid="{00000000-0005-0000-0000-0000F98F0000}"/>
    <cellStyle name="Standard 5 9" xfId="2217" xr:uid="{00000000-0005-0000-0000-0000FA8F0000}"/>
    <cellStyle name="Standard 5 9 2" xfId="3961" xr:uid="{00000000-0005-0000-0000-0000FB8F0000}"/>
    <cellStyle name="Standard 5 9 3" xfId="3962" xr:uid="{00000000-0005-0000-0000-0000FC8F0000}"/>
    <cellStyle name="Standard 50" xfId="2218" xr:uid="{00000000-0005-0000-0000-0000FD8F0000}"/>
    <cellStyle name="Standard 50 2" xfId="2219" xr:uid="{00000000-0005-0000-0000-0000FE8F0000}"/>
    <cellStyle name="Standard 50 2 2" xfId="3963" xr:uid="{00000000-0005-0000-0000-0000FF8F0000}"/>
    <cellStyle name="Standard 50 2 3" xfId="3964" xr:uid="{00000000-0005-0000-0000-000000900000}"/>
    <cellStyle name="Standard 50 3" xfId="3965" xr:uid="{00000000-0005-0000-0000-000001900000}"/>
    <cellStyle name="Standard 50 4" xfId="5762" xr:uid="{00000000-0005-0000-0000-000002900000}"/>
    <cellStyle name="Standard 50 5" xfId="9811" xr:uid="{00000000-0005-0000-0000-000003900000}"/>
    <cellStyle name="Standard 500" xfId="9812" xr:uid="{00000000-0005-0000-0000-000004900000}"/>
    <cellStyle name="Standard 501" xfId="9813" xr:uid="{00000000-0005-0000-0000-000005900000}"/>
    <cellStyle name="Standard 502" xfId="9814" xr:uid="{00000000-0005-0000-0000-000006900000}"/>
    <cellStyle name="Standard 503" xfId="9815" xr:uid="{00000000-0005-0000-0000-000007900000}"/>
    <cellStyle name="Standard 504" xfId="9816" xr:uid="{00000000-0005-0000-0000-000008900000}"/>
    <cellStyle name="Standard 505" xfId="9817" xr:uid="{00000000-0005-0000-0000-000009900000}"/>
    <cellStyle name="Standard 506" xfId="9818" xr:uid="{00000000-0005-0000-0000-00000A900000}"/>
    <cellStyle name="Standard 507" xfId="9819" xr:uid="{00000000-0005-0000-0000-00000B900000}"/>
    <cellStyle name="Standard 508" xfId="9820" xr:uid="{00000000-0005-0000-0000-00000C900000}"/>
    <cellStyle name="Standard 509" xfId="9821" xr:uid="{00000000-0005-0000-0000-00000D900000}"/>
    <cellStyle name="Standard 51" xfId="2220" xr:uid="{00000000-0005-0000-0000-00000E900000}"/>
    <cellStyle name="Standard 51 2" xfId="2221" xr:uid="{00000000-0005-0000-0000-00000F900000}"/>
    <cellStyle name="Standard 51 2 2" xfId="3966" xr:uid="{00000000-0005-0000-0000-000010900000}"/>
    <cellStyle name="Standard 51 2 3" xfId="11724" xr:uid="{00000000-0005-0000-0000-000011900000}"/>
    <cellStyle name="Standard 51 3" xfId="3967" xr:uid="{00000000-0005-0000-0000-000012900000}"/>
    <cellStyle name="Standard 51 4" xfId="5763" xr:uid="{00000000-0005-0000-0000-000013900000}"/>
    <cellStyle name="Standard 51 5" xfId="9822" xr:uid="{00000000-0005-0000-0000-000014900000}"/>
    <cellStyle name="Standard 510" xfId="9823" xr:uid="{00000000-0005-0000-0000-000015900000}"/>
    <cellStyle name="Standard 511" xfId="9824" xr:uid="{00000000-0005-0000-0000-000016900000}"/>
    <cellStyle name="Standard 512" xfId="9825" xr:uid="{00000000-0005-0000-0000-000017900000}"/>
    <cellStyle name="Standard 513" xfId="9826" xr:uid="{00000000-0005-0000-0000-000018900000}"/>
    <cellStyle name="Standard 514" xfId="9827" xr:uid="{00000000-0005-0000-0000-000019900000}"/>
    <cellStyle name="Standard 515" xfId="9828" xr:uid="{00000000-0005-0000-0000-00001A900000}"/>
    <cellStyle name="Standard 516" xfId="9829" xr:uid="{00000000-0005-0000-0000-00001B900000}"/>
    <cellStyle name="Standard 517" xfId="9830" xr:uid="{00000000-0005-0000-0000-00001C900000}"/>
    <cellStyle name="Standard 518" xfId="9831" xr:uid="{00000000-0005-0000-0000-00001D900000}"/>
    <cellStyle name="Standard 519" xfId="9832" xr:uid="{00000000-0005-0000-0000-00001E900000}"/>
    <cellStyle name="Standard 52" xfId="2222" xr:uid="{00000000-0005-0000-0000-00001F900000}"/>
    <cellStyle name="Standard 52 2" xfId="2223" xr:uid="{00000000-0005-0000-0000-000020900000}"/>
    <cellStyle name="Standard 52 2 2" xfId="3968" xr:uid="{00000000-0005-0000-0000-000021900000}"/>
    <cellStyle name="Standard 52 2 3" xfId="11725" xr:uid="{00000000-0005-0000-0000-000022900000}"/>
    <cellStyle name="Standard 52 3" xfId="3969" xr:uid="{00000000-0005-0000-0000-000023900000}"/>
    <cellStyle name="Standard 52 4" xfId="5764" xr:uid="{00000000-0005-0000-0000-000024900000}"/>
    <cellStyle name="Standard 52 5" xfId="9833" xr:uid="{00000000-0005-0000-0000-000025900000}"/>
    <cellStyle name="Standard 520" xfId="9834" xr:uid="{00000000-0005-0000-0000-000026900000}"/>
    <cellStyle name="Standard 521" xfId="9835" xr:uid="{00000000-0005-0000-0000-000027900000}"/>
    <cellStyle name="Standard 522" xfId="9836" xr:uid="{00000000-0005-0000-0000-000028900000}"/>
    <cellStyle name="Standard 523" xfId="9837" xr:uid="{00000000-0005-0000-0000-000029900000}"/>
    <cellStyle name="Standard 524" xfId="9838" xr:uid="{00000000-0005-0000-0000-00002A900000}"/>
    <cellStyle name="Standard 525" xfId="9839" xr:uid="{00000000-0005-0000-0000-00002B900000}"/>
    <cellStyle name="Standard 526" xfId="9840" xr:uid="{00000000-0005-0000-0000-00002C900000}"/>
    <cellStyle name="Standard 527" xfId="9841" xr:uid="{00000000-0005-0000-0000-00002D900000}"/>
    <cellStyle name="Standard 528" xfId="9842" xr:uid="{00000000-0005-0000-0000-00002E900000}"/>
    <cellStyle name="Standard 529" xfId="9843" xr:uid="{00000000-0005-0000-0000-00002F900000}"/>
    <cellStyle name="Standard 53" xfId="2224" xr:uid="{00000000-0005-0000-0000-000030900000}"/>
    <cellStyle name="Standard 53 2" xfId="2225" xr:uid="{00000000-0005-0000-0000-000031900000}"/>
    <cellStyle name="Standard 53 2 2" xfId="3970" xr:uid="{00000000-0005-0000-0000-000032900000}"/>
    <cellStyle name="Standard 53 2 3" xfId="11726" xr:uid="{00000000-0005-0000-0000-000033900000}"/>
    <cellStyle name="Standard 53 3" xfId="3971" xr:uid="{00000000-0005-0000-0000-000034900000}"/>
    <cellStyle name="Standard 53 4" xfId="5765" xr:uid="{00000000-0005-0000-0000-000035900000}"/>
    <cellStyle name="Standard 53 5" xfId="9844" xr:uid="{00000000-0005-0000-0000-000036900000}"/>
    <cellStyle name="Standard 530" xfId="9845" xr:uid="{00000000-0005-0000-0000-000037900000}"/>
    <cellStyle name="Standard 531" xfId="9846" xr:uid="{00000000-0005-0000-0000-000038900000}"/>
    <cellStyle name="Standard 532" xfId="9847" xr:uid="{00000000-0005-0000-0000-000039900000}"/>
    <cellStyle name="Standard 533" xfId="9848" xr:uid="{00000000-0005-0000-0000-00003A900000}"/>
    <cellStyle name="Standard 534" xfId="9849" xr:uid="{00000000-0005-0000-0000-00003B900000}"/>
    <cellStyle name="Standard 535" xfId="9850" xr:uid="{00000000-0005-0000-0000-00003C900000}"/>
    <cellStyle name="Standard 536" xfId="9851" xr:uid="{00000000-0005-0000-0000-00003D900000}"/>
    <cellStyle name="Standard 537" xfId="9852" xr:uid="{00000000-0005-0000-0000-00003E900000}"/>
    <cellStyle name="Standard 538" xfId="9853" xr:uid="{00000000-0005-0000-0000-00003F900000}"/>
    <cellStyle name="Standard 539" xfId="9854" xr:uid="{00000000-0005-0000-0000-000040900000}"/>
    <cellStyle name="Standard 54" xfId="2226" xr:uid="{00000000-0005-0000-0000-000041900000}"/>
    <cellStyle name="Standard 54 2" xfId="2227" xr:uid="{00000000-0005-0000-0000-000042900000}"/>
    <cellStyle name="Standard 54 2 2" xfId="4309" xr:uid="{00000000-0005-0000-0000-000043900000}"/>
    <cellStyle name="Standard 54 3" xfId="3972" xr:uid="{00000000-0005-0000-0000-000044900000}"/>
    <cellStyle name="Standard 54 4" xfId="5766" xr:uid="{00000000-0005-0000-0000-000045900000}"/>
    <cellStyle name="Standard 540" xfId="9855" xr:uid="{00000000-0005-0000-0000-000046900000}"/>
    <cellStyle name="Standard 541" xfId="9856" xr:uid="{00000000-0005-0000-0000-000047900000}"/>
    <cellStyle name="Standard 542" xfId="9857" xr:uid="{00000000-0005-0000-0000-000048900000}"/>
    <cellStyle name="Standard 543" xfId="9858" xr:uid="{00000000-0005-0000-0000-000049900000}"/>
    <cellStyle name="Standard 544" xfId="9859" xr:uid="{00000000-0005-0000-0000-00004A900000}"/>
    <cellStyle name="Standard 545" xfId="9860" xr:uid="{00000000-0005-0000-0000-00004B900000}"/>
    <cellStyle name="Standard 546" xfId="9861" xr:uid="{00000000-0005-0000-0000-00004C900000}"/>
    <cellStyle name="Standard 547" xfId="9862" xr:uid="{00000000-0005-0000-0000-00004D900000}"/>
    <cellStyle name="Standard 548" xfId="9863" xr:uid="{00000000-0005-0000-0000-00004E900000}"/>
    <cellStyle name="Standard 549" xfId="9864" xr:uid="{00000000-0005-0000-0000-00004F900000}"/>
    <cellStyle name="Standard 55" xfId="2228" xr:uid="{00000000-0005-0000-0000-000050900000}"/>
    <cellStyle name="Standard 55 2" xfId="2229" xr:uid="{00000000-0005-0000-0000-000051900000}"/>
    <cellStyle name="Standard 55 2 2" xfId="4310" xr:uid="{00000000-0005-0000-0000-000052900000}"/>
    <cellStyle name="Standard 55 3" xfId="3973" xr:uid="{00000000-0005-0000-0000-000053900000}"/>
    <cellStyle name="Standard 55 4" xfId="5767" xr:uid="{00000000-0005-0000-0000-000054900000}"/>
    <cellStyle name="Standard 55 5" xfId="9865" xr:uid="{00000000-0005-0000-0000-000055900000}"/>
    <cellStyle name="Standard 550" xfId="9866" xr:uid="{00000000-0005-0000-0000-000056900000}"/>
    <cellStyle name="Standard 551" xfId="9867" xr:uid="{00000000-0005-0000-0000-000057900000}"/>
    <cellStyle name="Standard 552" xfId="9868" xr:uid="{00000000-0005-0000-0000-000058900000}"/>
    <cellStyle name="Standard 553" xfId="9869" xr:uid="{00000000-0005-0000-0000-000059900000}"/>
    <cellStyle name="Standard 554" xfId="9870" xr:uid="{00000000-0005-0000-0000-00005A900000}"/>
    <cellStyle name="Standard 555" xfId="9871" xr:uid="{00000000-0005-0000-0000-00005B900000}"/>
    <cellStyle name="Standard 556" xfId="9872" xr:uid="{00000000-0005-0000-0000-00005C900000}"/>
    <cellStyle name="Standard 557" xfId="9873" xr:uid="{00000000-0005-0000-0000-00005D900000}"/>
    <cellStyle name="Standard 558" xfId="9874" xr:uid="{00000000-0005-0000-0000-00005E900000}"/>
    <cellStyle name="Standard 559" xfId="9875" xr:uid="{00000000-0005-0000-0000-00005F900000}"/>
    <cellStyle name="Standard 56" xfId="2230" xr:uid="{00000000-0005-0000-0000-000060900000}"/>
    <cellStyle name="Standard 56 2" xfId="2231" xr:uid="{00000000-0005-0000-0000-000061900000}"/>
    <cellStyle name="Standard 56 2 2" xfId="4311" xr:uid="{00000000-0005-0000-0000-000062900000}"/>
    <cellStyle name="Standard 56 3" xfId="3974" xr:uid="{00000000-0005-0000-0000-000063900000}"/>
    <cellStyle name="Standard 56 4" xfId="5768" xr:uid="{00000000-0005-0000-0000-000064900000}"/>
    <cellStyle name="Standard 560" xfId="9876" xr:uid="{00000000-0005-0000-0000-000065900000}"/>
    <cellStyle name="Standard 561" xfId="9877" xr:uid="{00000000-0005-0000-0000-000066900000}"/>
    <cellStyle name="Standard 562" xfId="9878" xr:uid="{00000000-0005-0000-0000-000067900000}"/>
    <cellStyle name="Standard 563" xfId="9879" xr:uid="{00000000-0005-0000-0000-000068900000}"/>
    <cellStyle name="Standard 564" xfId="9880" xr:uid="{00000000-0005-0000-0000-000069900000}"/>
    <cellStyle name="Standard 565" xfId="9881" xr:uid="{00000000-0005-0000-0000-00006A900000}"/>
    <cellStyle name="Standard 566" xfId="9882" xr:uid="{00000000-0005-0000-0000-00006B900000}"/>
    <cellStyle name="Standard 567" xfId="9883" xr:uid="{00000000-0005-0000-0000-00006C900000}"/>
    <cellStyle name="Standard 568" xfId="9884" xr:uid="{00000000-0005-0000-0000-00006D900000}"/>
    <cellStyle name="Standard 569" xfId="9885" xr:uid="{00000000-0005-0000-0000-00006E900000}"/>
    <cellStyle name="Standard 57" xfId="2232" xr:uid="{00000000-0005-0000-0000-00006F900000}"/>
    <cellStyle name="Standard 57 2" xfId="2233" xr:uid="{00000000-0005-0000-0000-000070900000}"/>
    <cellStyle name="Standard 57 2 2" xfId="4312" xr:uid="{00000000-0005-0000-0000-000071900000}"/>
    <cellStyle name="Standard 57 3" xfId="3975" xr:uid="{00000000-0005-0000-0000-000072900000}"/>
    <cellStyle name="Standard 57 4" xfId="5769" xr:uid="{00000000-0005-0000-0000-000073900000}"/>
    <cellStyle name="Standard 570" xfId="9886" xr:uid="{00000000-0005-0000-0000-000074900000}"/>
    <cellStyle name="Standard 571" xfId="9887" xr:uid="{00000000-0005-0000-0000-000075900000}"/>
    <cellStyle name="Standard 572" xfId="9888" xr:uid="{00000000-0005-0000-0000-000076900000}"/>
    <cellStyle name="Standard 573" xfId="9889" xr:uid="{00000000-0005-0000-0000-000077900000}"/>
    <cellStyle name="Standard 574" xfId="9890" xr:uid="{00000000-0005-0000-0000-000078900000}"/>
    <cellStyle name="Standard 575" xfId="9891" xr:uid="{00000000-0005-0000-0000-000079900000}"/>
    <cellStyle name="Standard 576" xfId="9892" xr:uid="{00000000-0005-0000-0000-00007A900000}"/>
    <cellStyle name="Standard 577" xfId="9893" xr:uid="{00000000-0005-0000-0000-00007B900000}"/>
    <cellStyle name="Standard 578" xfId="9894" xr:uid="{00000000-0005-0000-0000-00007C900000}"/>
    <cellStyle name="Standard 579" xfId="9895" xr:uid="{00000000-0005-0000-0000-00007D900000}"/>
    <cellStyle name="Standard 58" xfId="2234" xr:uid="{00000000-0005-0000-0000-00007E900000}"/>
    <cellStyle name="Standard 58 2" xfId="2235" xr:uid="{00000000-0005-0000-0000-00007F900000}"/>
    <cellStyle name="Standard 58 2 2" xfId="4313" xr:uid="{00000000-0005-0000-0000-000080900000}"/>
    <cellStyle name="Standard 58 3" xfId="3976" xr:uid="{00000000-0005-0000-0000-000081900000}"/>
    <cellStyle name="Standard 58 4" xfId="5770" xr:uid="{00000000-0005-0000-0000-000082900000}"/>
    <cellStyle name="Standard 580" xfId="9896" xr:uid="{00000000-0005-0000-0000-000083900000}"/>
    <cellStyle name="Standard 581" xfId="9897" xr:uid="{00000000-0005-0000-0000-000084900000}"/>
    <cellStyle name="Standard 582" xfId="9898" xr:uid="{00000000-0005-0000-0000-000085900000}"/>
    <cellStyle name="Standard 583" xfId="9899" xr:uid="{00000000-0005-0000-0000-000086900000}"/>
    <cellStyle name="Standard 584" xfId="9900" xr:uid="{00000000-0005-0000-0000-000087900000}"/>
    <cellStyle name="Standard 585" xfId="9901" xr:uid="{00000000-0005-0000-0000-000088900000}"/>
    <cellStyle name="Standard 586" xfId="9902" xr:uid="{00000000-0005-0000-0000-000089900000}"/>
    <cellStyle name="Standard 587" xfId="9903" xr:uid="{00000000-0005-0000-0000-00008A900000}"/>
    <cellStyle name="Standard 588" xfId="9904" xr:uid="{00000000-0005-0000-0000-00008B900000}"/>
    <cellStyle name="Standard 589" xfId="9905" xr:uid="{00000000-0005-0000-0000-00008C900000}"/>
    <cellStyle name="Standard 59" xfId="2236" xr:uid="{00000000-0005-0000-0000-00008D900000}"/>
    <cellStyle name="Standard 59 2" xfId="2237" xr:uid="{00000000-0005-0000-0000-00008E900000}"/>
    <cellStyle name="Standard 59 2 2" xfId="4314" xr:uid="{00000000-0005-0000-0000-00008F900000}"/>
    <cellStyle name="Standard 59 3" xfId="3977" xr:uid="{00000000-0005-0000-0000-000090900000}"/>
    <cellStyle name="Standard 59 4" xfId="5771" xr:uid="{00000000-0005-0000-0000-000091900000}"/>
    <cellStyle name="Standard 590" xfId="9906" xr:uid="{00000000-0005-0000-0000-000092900000}"/>
    <cellStyle name="Standard 591" xfId="9907" xr:uid="{00000000-0005-0000-0000-000093900000}"/>
    <cellStyle name="Standard 592" xfId="9908" xr:uid="{00000000-0005-0000-0000-000094900000}"/>
    <cellStyle name="Standard 593" xfId="9909" xr:uid="{00000000-0005-0000-0000-000095900000}"/>
    <cellStyle name="Standard 594" xfId="9910" xr:uid="{00000000-0005-0000-0000-000096900000}"/>
    <cellStyle name="Standard 595" xfId="9911" xr:uid="{00000000-0005-0000-0000-000097900000}"/>
    <cellStyle name="Standard 596" xfId="9912" xr:uid="{00000000-0005-0000-0000-000098900000}"/>
    <cellStyle name="Standard 597" xfId="9913" xr:uid="{00000000-0005-0000-0000-000099900000}"/>
    <cellStyle name="Standard 598" xfId="9914" xr:uid="{00000000-0005-0000-0000-00009A900000}"/>
    <cellStyle name="Standard 599" xfId="9915" xr:uid="{00000000-0005-0000-0000-00009B900000}"/>
    <cellStyle name="Standard 6" xfId="55" xr:uid="{00000000-0005-0000-0000-00009C900000}"/>
    <cellStyle name="Standard 6 10" xfId="2972" xr:uid="{00000000-0005-0000-0000-00009D900000}"/>
    <cellStyle name="Standard 6 10 2" xfId="8798" xr:uid="{00000000-0005-0000-0000-00009E900000}"/>
    <cellStyle name="Standard 6 10 3" xfId="8746" xr:uid="{00000000-0005-0000-0000-00009F900000}"/>
    <cellStyle name="Standard 6 10 4" xfId="11763" xr:uid="{00000000-0005-0000-0000-0000A0900000}"/>
    <cellStyle name="Standard 6 11" xfId="2238" xr:uid="{00000000-0005-0000-0000-0000A1900000}"/>
    <cellStyle name="Standard 6 12" xfId="2992" xr:uid="{00000000-0005-0000-0000-0000A2900000}"/>
    <cellStyle name="Standard 6 13" xfId="8877" xr:uid="{00000000-0005-0000-0000-0000A3900000}"/>
    <cellStyle name="Standard 6 14" xfId="12283" xr:uid="{00000000-0005-0000-0000-0000A4900000}"/>
    <cellStyle name="Standard 6 15" xfId="329" xr:uid="{00000000-0005-0000-0000-0000A5900000}"/>
    <cellStyle name="Standard 6 2" xfId="2239" xr:uid="{00000000-0005-0000-0000-0000A6900000}"/>
    <cellStyle name="Standard 6 2 2" xfId="2240" xr:uid="{00000000-0005-0000-0000-0000A7900000}"/>
    <cellStyle name="Standard 6 2 2 2" xfId="2241" xr:uid="{00000000-0005-0000-0000-0000A8900000}"/>
    <cellStyle name="Standard 6 2 2 2 2" xfId="2242" xr:uid="{00000000-0005-0000-0000-0000A9900000}"/>
    <cellStyle name="Standard 6 2 2 2 2 2" xfId="4316" xr:uid="{00000000-0005-0000-0000-0000AA900000}"/>
    <cellStyle name="Standard 6 2 2 2 3" xfId="4315" xr:uid="{00000000-0005-0000-0000-0000AB900000}"/>
    <cellStyle name="Standard 6 2 2 2 4" xfId="10817" xr:uid="{00000000-0005-0000-0000-0000AC900000}"/>
    <cellStyle name="Standard 6 2 2 2 5" xfId="11109" xr:uid="{00000000-0005-0000-0000-0000AD900000}"/>
    <cellStyle name="Standard 6 2 2 3" xfId="10816" xr:uid="{00000000-0005-0000-0000-0000AE900000}"/>
    <cellStyle name="Standard 6 2 2 4" xfId="42454" xr:uid="{00000000-0005-0000-0000-0000AF900000}"/>
    <cellStyle name="Standard 6 2 3" xfId="2243" xr:uid="{00000000-0005-0000-0000-0000B0900000}"/>
    <cellStyle name="Standard 6 2 3 2" xfId="2244" xr:uid="{00000000-0005-0000-0000-0000B1900000}"/>
    <cellStyle name="Standard 6 2 3 3" xfId="2245" xr:uid="{00000000-0005-0000-0000-0000B2900000}"/>
    <cellStyle name="Standard 6 2 3 3 2" xfId="4318" xr:uid="{00000000-0005-0000-0000-0000B3900000}"/>
    <cellStyle name="Standard 6 2 3 4" xfId="4317" xr:uid="{00000000-0005-0000-0000-0000B4900000}"/>
    <cellStyle name="Standard 6 2 3 5" xfId="10818" xr:uid="{00000000-0005-0000-0000-0000B5900000}"/>
    <cellStyle name="Standard 6 2 4" xfId="2246" xr:uid="{00000000-0005-0000-0000-0000B6900000}"/>
    <cellStyle name="Standard 6 2 4 2" xfId="2247" xr:uid="{00000000-0005-0000-0000-0000B7900000}"/>
    <cellStyle name="Standard 6 2 4 2 2" xfId="2248" xr:uid="{00000000-0005-0000-0000-0000B8900000}"/>
    <cellStyle name="Standard 6 2 4 2 2 2" xfId="4320" xr:uid="{00000000-0005-0000-0000-0000B9900000}"/>
    <cellStyle name="Standard 6 2 4 2 3" xfId="4319" xr:uid="{00000000-0005-0000-0000-0000BA900000}"/>
    <cellStyle name="Standard 6 2 5" xfId="2249" xr:uid="{00000000-0005-0000-0000-0000BB900000}"/>
    <cellStyle name="Standard 6 2 5 2" xfId="2250" xr:uid="{00000000-0005-0000-0000-0000BC900000}"/>
    <cellStyle name="Standard 6 2 5 2 2" xfId="4322" xr:uid="{00000000-0005-0000-0000-0000BD900000}"/>
    <cellStyle name="Standard 6 2 5 3" xfId="4321" xr:uid="{00000000-0005-0000-0000-0000BE900000}"/>
    <cellStyle name="Standard 6 2 5 4" xfId="10819" xr:uid="{00000000-0005-0000-0000-0000BF900000}"/>
    <cellStyle name="Standard 6 2 6" xfId="8760" xr:uid="{00000000-0005-0000-0000-0000C0900000}"/>
    <cellStyle name="Standard 6 2 6 2" xfId="11950" xr:uid="{00000000-0005-0000-0000-0000C1900000}"/>
    <cellStyle name="Standard 6 2 6 3" xfId="11476" xr:uid="{00000000-0005-0000-0000-0000C2900000}"/>
    <cellStyle name="Standard 6 2 7" xfId="8925" xr:uid="{00000000-0005-0000-0000-0000C3900000}"/>
    <cellStyle name="Standard 6 2 7 2" xfId="12007" xr:uid="{00000000-0005-0000-0000-0000C4900000}"/>
    <cellStyle name="Standard 6 2 7 3" xfId="11727" xr:uid="{00000000-0005-0000-0000-0000C5900000}"/>
    <cellStyle name="Standard 6 3" xfId="2251" xr:uid="{00000000-0005-0000-0000-0000C6900000}"/>
    <cellStyle name="Standard 6 3 2" xfId="2252" xr:uid="{00000000-0005-0000-0000-0000C7900000}"/>
    <cellStyle name="Standard 6 3 2 2" xfId="2253" xr:uid="{00000000-0005-0000-0000-0000C8900000}"/>
    <cellStyle name="Standard 6 3 2 3" xfId="2254" xr:uid="{00000000-0005-0000-0000-0000C9900000}"/>
    <cellStyle name="Standard 6 3 2 3 2" xfId="4324" xr:uid="{00000000-0005-0000-0000-0000CA900000}"/>
    <cellStyle name="Standard 6 3 2 4" xfId="4323" xr:uid="{00000000-0005-0000-0000-0000CB900000}"/>
    <cellStyle name="Standard 6 3 3" xfId="2255" xr:uid="{00000000-0005-0000-0000-0000CC900000}"/>
    <cellStyle name="Standard 6 3 4" xfId="8963" xr:uid="{00000000-0005-0000-0000-0000CD900000}"/>
    <cellStyle name="Standard 6 4" xfId="2256" xr:uid="{00000000-0005-0000-0000-0000CE900000}"/>
    <cellStyle name="Standard 6 4 2" xfId="2257" xr:uid="{00000000-0005-0000-0000-0000CF900000}"/>
    <cellStyle name="Standard 6 4 2 2" xfId="2258" xr:uid="{00000000-0005-0000-0000-0000D0900000}"/>
    <cellStyle name="Standard 6 4 2 2 2" xfId="4327" xr:uid="{00000000-0005-0000-0000-0000D1900000}"/>
    <cellStyle name="Standard 6 4 2 3" xfId="4326" xr:uid="{00000000-0005-0000-0000-0000D2900000}"/>
    <cellStyle name="Standard 6 4 3" xfId="2259" xr:uid="{00000000-0005-0000-0000-0000D3900000}"/>
    <cellStyle name="Standard 6 4 4" xfId="4325" xr:uid="{00000000-0005-0000-0000-0000D4900000}"/>
    <cellStyle name="Standard 6 5" xfId="2260" xr:uid="{00000000-0005-0000-0000-0000D5900000}"/>
    <cellStyle name="Standard 6 5 2" xfId="2261" xr:uid="{00000000-0005-0000-0000-0000D6900000}"/>
    <cellStyle name="Standard 6 5 3" xfId="2262" xr:uid="{00000000-0005-0000-0000-0000D7900000}"/>
    <cellStyle name="Standard 6 5 3 2" xfId="4328" xr:uid="{00000000-0005-0000-0000-0000D8900000}"/>
    <cellStyle name="Standard 6 5 4" xfId="2263" xr:uid="{00000000-0005-0000-0000-0000D9900000}"/>
    <cellStyle name="Standard 6 5 4 2" xfId="4329" xr:uid="{00000000-0005-0000-0000-0000DA900000}"/>
    <cellStyle name="Standard 6 5 5" xfId="9113" xr:uid="{00000000-0005-0000-0000-0000DB900000}"/>
    <cellStyle name="Standard 6 6" xfId="2264" xr:uid="{00000000-0005-0000-0000-0000DC900000}"/>
    <cellStyle name="Standard 6 6 2" xfId="2265" xr:uid="{00000000-0005-0000-0000-0000DD900000}"/>
    <cellStyle name="Standard 6 6 2 2" xfId="2266" xr:uid="{00000000-0005-0000-0000-0000DE900000}"/>
    <cellStyle name="Standard 6 6 2 2 2" xfId="4331" xr:uid="{00000000-0005-0000-0000-0000DF900000}"/>
    <cellStyle name="Standard 6 6 2 3" xfId="4330" xr:uid="{00000000-0005-0000-0000-0000E0900000}"/>
    <cellStyle name="Standard 6 7" xfId="2267" xr:uid="{00000000-0005-0000-0000-0000E1900000}"/>
    <cellStyle name="Standard 6 7 2" xfId="2268" xr:uid="{00000000-0005-0000-0000-0000E2900000}"/>
    <cellStyle name="Standard 6 7 2 2" xfId="4333" xr:uid="{00000000-0005-0000-0000-0000E3900000}"/>
    <cellStyle name="Standard 6 7 3" xfId="4332" xr:uid="{00000000-0005-0000-0000-0000E4900000}"/>
    <cellStyle name="Standard 6 8" xfId="2269" xr:uid="{00000000-0005-0000-0000-0000E5900000}"/>
    <cellStyle name="Standard 6 8 2" xfId="3978" xr:uid="{00000000-0005-0000-0000-0000E6900000}"/>
    <cellStyle name="Standard 6 8 3" xfId="3979" xr:uid="{00000000-0005-0000-0000-0000E7900000}"/>
    <cellStyle name="Standard 6 9" xfId="2270" xr:uid="{00000000-0005-0000-0000-0000E8900000}"/>
    <cellStyle name="Standard 6_SOFI Tab. H1.2-1A" xfId="2271" xr:uid="{00000000-0005-0000-0000-0000E9900000}"/>
    <cellStyle name="Standard 60" xfId="2272" xr:uid="{00000000-0005-0000-0000-0000EA900000}"/>
    <cellStyle name="Standard 60 2" xfId="2273" xr:uid="{00000000-0005-0000-0000-0000EB900000}"/>
    <cellStyle name="Standard 60 2 2" xfId="4334" xr:uid="{00000000-0005-0000-0000-0000EC900000}"/>
    <cellStyle name="Standard 60 3" xfId="3980" xr:uid="{00000000-0005-0000-0000-0000ED900000}"/>
    <cellStyle name="Standard 60 4" xfId="5772" xr:uid="{00000000-0005-0000-0000-0000EE900000}"/>
    <cellStyle name="Standard 600" xfId="9916" xr:uid="{00000000-0005-0000-0000-0000EF900000}"/>
    <cellStyle name="Standard 601" xfId="9917" xr:uid="{00000000-0005-0000-0000-0000F0900000}"/>
    <cellStyle name="Standard 602" xfId="9918" xr:uid="{00000000-0005-0000-0000-0000F1900000}"/>
    <cellStyle name="Standard 603" xfId="9919" xr:uid="{00000000-0005-0000-0000-0000F2900000}"/>
    <cellStyle name="Standard 604" xfId="9920" xr:uid="{00000000-0005-0000-0000-0000F3900000}"/>
    <cellStyle name="Standard 605" xfId="9921" xr:uid="{00000000-0005-0000-0000-0000F4900000}"/>
    <cellStyle name="Standard 606" xfId="9922" xr:uid="{00000000-0005-0000-0000-0000F5900000}"/>
    <cellStyle name="Standard 607" xfId="9923" xr:uid="{00000000-0005-0000-0000-0000F6900000}"/>
    <cellStyle name="Standard 608" xfId="9924" xr:uid="{00000000-0005-0000-0000-0000F7900000}"/>
    <cellStyle name="Standard 609" xfId="9925" xr:uid="{00000000-0005-0000-0000-0000F8900000}"/>
    <cellStyle name="Standard 61" xfId="2274" xr:uid="{00000000-0005-0000-0000-0000F9900000}"/>
    <cellStyle name="Standard 61 2" xfId="2275" xr:uid="{00000000-0005-0000-0000-0000FA900000}"/>
    <cellStyle name="Standard 61 2 2" xfId="4335" xr:uid="{00000000-0005-0000-0000-0000FB900000}"/>
    <cellStyle name="Standard 61 3" xfId="3981" xr:uid="{00000000-0005-0000-0000-0000FC900000}"/>
    <cellStyle name="Standard 61 4" xfId="5773" xr:uid="{00000000-0005-0000-0000-0000FD900000}"/>
    <cellStyle name="Standard 610" xfId="9926" xr:uid="{00000000-0005-0000-0000-0000FE900000}"/>
    <cellStyle name="Standard 611" xfId="9927" xr:uid="{00000000-0005-0000-0000-0000FF900000}"/>
    <cellStyle name="Standard 612" xfId="9928" xr:uid="{00000000-0005-0000-0000-000000910000}"/>
    <cellStyle name="Standard 613" xfId="9929" xr:uid="{00000000-0005-0000-0000-000001910000}"/>
    <cellStyle name="Standard 614" xfId="9930" xr:uid="{00000000-0005-0000-0000-000002910000}"/>
    <cellStyle name="Standard 615" xfId="9931" xr:uid="{00000000-0005-0000-0000-000003910000}"/>
    <cellStyle name="Standard 616" xfId="9932" xr:uid="{00000000-0005-0000-0000-000004910000}"/>
    <cellStyle name="Standard 617" xfId="9933" xr:uid="{00000000-0005-0000-0000-000005910000}"/>
    <cellStyle name="Standard 618" xfId="9934" xr:uid="{00000000-0005-0000-0000-000006910000}"/>
    <cellStyle name="Standard 619" xfId="9935" xr:uid="{00000000-0005-0000-0000-000007910000}"/>
    <cellStyle name="Standard 62" xfId="2276" xr:uid="{00000000-0005-0000-0000-000008910000}"/>
    <cellStyle name="Standard 62 2" xfId="2277" xr:uid="{00000000-0005-0000-0000-000009910000}"/>
    <cellStyle name="Standard 62 2 2" xfId="4336" xr:uid="{00000000-0005-0000-0000-00000A910000}"/>
    <cellStyle name="Standard 62 3" xfId="3982" xr:uid="{00000000-0005-0000-0000-00000B910000}"/>
    <cellStyle name="Standard 62 4" xfId="5774" xr:uid="{00000000-0005-0000-0000-00000C910000}"/>
    <cellStyle name="Standard 620" xfId="9936" xr:uid="{00000000-0005-0000-0000-00000D910000}"/>
    <cellStyle name="Standard 621" xfId="9937" xr:uid="{00000000-0005-0000-0000-00000E910000}"/>
    <cellStyle name="Standard 622" xfId="9938" xr:uid="{00000000-0005-0000-0000-00000F910000}"/>
    <cellStyle name="Standard 623" xfId="9939" xr:uid="{00000000-0005-0000-0000-000010910000}"/>
    <cellStyle name="Standard 624" xfId="9940" xr:uid="{00000000-0005-0000-0000-000011910000}"/>
    <cellStyle name="Standard 625" xfId="9941" xr:uid="{00000000-0005-0000-0000-000012910000}"/>
    <cellStyle name="Standard 626" xfId="9942" xr:uid="{00000000-0005-0000-0000-000013910000}"/>
    <cellStyle name="Standard 627" xfId="9943" xr:uid="{00000000-0005-0000-0000-000014910000}"/>
    <cellStyle name="Standard 628" xfId="9944" xr:uid="{00000000-0005-0000-0000-000015910000}"/>
    <cellStyle name="Standard 629" xfId="9945" xr:uid="{00000000-0005-0000-0000-000016910000}"/>
    <cellStyle name="Standard 63" xfId="2278" xr:uid="{00000000-0005-0000-0000-000017910000}"/>
    <cellStyle name="Standard 63 2" xfId="2279" xr:uid="{00000000-0005-0000-0000-000018910000}"/>
    <cellStyle name="Standard 63 2 2" xfId="4337" xr:uid="{00000000-0005-0000-0000-000019910000}"/>
    <cellStyle name="Standard 63 3" xfId="3983" xr:uid="{00000000-0005-0000-0000-00001A910000}"/>
    <cellStyle name="Standard 63 4" xfId="5775" xr:uid="{00000000-0005-0000-0000-00001B910000}"/>
    <cellStyle name="Standard 630" xfId="9946" xr:uid="{00000000-0005-0000-0000-00001C910000}"/>
    <cellStyle name="Standard 631" xfId="9947" xr:uid="{00000000-0005-0000-0000-00001D910000}"/>
    <cellStyle name="Standard 632" xfId="9948" xr:uid="{00000000-0005-0000-0000-00001E910000}"/>
    <cellStyle name="Standard 633" xfId="9949" xr:uid="{00000000-0005-0000-0000-00001F910000}"/>
    <cellStyle name="Standard 634" xfId="9950" xr:uid="{00000000-0005-0000-0000-000020910000}"/>
    <cellStyle name="Standard 635" xfId="9951" xr:uid="{00000000-0005-0000-0000-000021910000}"/>
    <cellStyle name="Standard 636" xfId="9952" xr:uid="{00000000-0005-0000-0000-000022910000}"/>
    <cellStyle name="Standard 637" xfId="9953" xr:uid="{00000000-0005-0000-0000-000023910000}"/>
    <cellStyle name="Standard 638" xfId="9954" xr:uid="{00000000-0005-0000-0000-000024910000}"/>
    <cellStyle name="Standard 639" xfId="9955" xr:uid="{00000000-0005-0000-0000-000025910000}"/>
    <cellStyle name="Standard 64" xfId="2280" xr:uid="{00000000-0005-0000-0000-000026910000}"/>
    <cellStyle name="Standard 64 2" xfId="2281" xr:uid="{00000000-0005-0000-0000-000027910000}"/>
    <cellStyle name="Standard 64 2 2" xfId="4338" xr:uid="{00000000-0005-0000-0000-000028910000}"/>
    <cellStyle name="Standard 64 3" xfId="3984" xr:uid="{00000000-0005-0000-0000-000029910000}"/>
    <cellStyle name="Standard 64 4" xfId="5776" xr:uid="{00000000-0005-0000-0000-00002A910000}"/>
    <cellStyle name="Standard 640" xfId="9956" xr:uid="{00000000-0005-0000-0000-00002B910000}"/>
    <cellStyle name="Standard 641" xfId="9957" xr:uid="{00000000-0005-0000-0000-00002C910000}"/>
    <cellStyle name="Standard 642" xfId="9958" xr:uid="{00000000-0005-0000-0000-00002D910000}"/>
    <cellStyle name="Standard 643" xfId="9959" xr:uid="{00000000-0005-0000-0000-00002E910000}"/>
    <cellStyle name="Standard 644" xfId="9960" xr:uid="{00000000-0005-0000-0000-00002F910000}"/>
    <cellStyle name="Standard 645" xfId="9961" xr:uid="{00000000-0005-0000-0000-000030910000}"/>
    <cellStyle name="Standard 646" xfId="9962" xr:uid="{00000000-0005-0000-0000-000031910000}"/>
    <cellStyle name="Standard 647" xfId="9963" xr:uid="{00000000-0005-0000-0000-000032910000}"/>
    <cellStyle name="Standard 648" xfId="9964" xr:uid="{00000000-0005-0000-0000-000033910000}"/>
    <cellStyle name="Standard 649" xfId="9965" xr:uid="{00000000-0005-0000-0000-000034910000}"/>
    <cellStyle name="Standard 65" xfId="2282" xr:uid="{00000000-0005-0000-0000-000035910000}"/>
    <cellStyle name="Standard 65 2" xfId="2283" xr:uid="{00000000-0005-0000-0000-000036910000}"/>
    <cellStyle name="Standard 65 2 2" xfId="4339" xr:uid="{00000000-0005-0000-0000-000037910000}"/>
    <cellStyle name="Standard 65 3" xfId="3985" xr:uid="{00000000-0005-0000-0000-000038910000}"/>
    <cellStyle name="Standard 65 4" xfId="5777" xr:uid="{00000000-0005-0000-0000-000039910000}"/>
    <cellStyle name="Standard 650" xfId="9966" xr:uid="{00000000-0005-0000-0000-00003A910000}"/>
    <cellStyle name="Standard 651" xfId="9967" xr:uid="{00000000-0005-0000-0000-00003B910000}"/>
    <cellStyle name="Standard 652" xfId="9968" xr:uid="{00000000-0005-0000-0000-00003C910000}"/>
    <cellStyle name="Standard 653" xfId="9969" xr:uid="{00000000-0005-0000-0000-00003D910000}"/>
    <cellStyle name="Standard 654" xfId="9970" xr:uid="{00000000-0005-0000-0000-00003E910000}"/>
    <cellStyle name="Standard 655" xfId="9971" xr:uid="{00000000-0005-0000-0000-00003F910000}"/>
    <cellStyle name="Standard 656" xfId="9972" xr:uid="{00000000-0005-0000-0000-000040910000}"/>
    <cellStyle name="Standard 657" xfId="9973" xr:uid="{00000000-0005-0000-0000-000041910000}"/>
    <cellStyle name="Standard 658" xfId="9974" xr:uid="{00000000-0005-0000-0000-000042910000}"/>
    <cellStyle name="Standard 659" xfId="9975" xr:uid="{00000000-0005-0000-0000-000043910000}"/>
    <cellStyle name="Standard 66" xfId="2284" xr:uid="{00000000-0005-0000-0000-000044910000}"/>
    <cellStyle name="Standard 66 2" xfId="2285" xr:uid="{00000000-0005-0000-0000-000045910000}"/>
    <cellStyle name="Standard 66 2 2" xfId="4340" xr:uid="{00000000-0005-0000-0000-000046910000}"/>
    <cellStyle name="Standard 66 3" xfId="3986" xr:uid="{00000000-0005-0000-0000-000047910000}"/>
    <cellStyle name="Standard 66 4" xfId="5778" xr:uid="{00000000-0005-0000-0000-000048910000}"/>
    <cellStyle name="Standard 660" xfId="9976" xr:uid="{00000000-0005-0000-0000-000049910000}"/>
    <cellStyle name="Standard 661" xfId="9977" xr:uid="{00000000-0005-0000-0000-00004A910000}"/>
    <cellStyle name="Standard 662" xfId="9978" xr:uid="{00000000-0005-0000-0000-00004B910000}"/>
    <cellStyle name="Standard 663" xfId="9979" xr:uid="{00000000-0005-0000-0000-00004C910000}"/>
    <cellStyle name="Standard 664" xfId="9980" xr:uid="{00000000-0005-0000-0000-00004D910000}"/>
    <cellStyle name="Standard 665" xfId="9981" xr:uid="{00000000-0005-0000-0000-00004E910000}"/>
    <cellStyle name="Standard 666" xfId="9982" xr:uid="{00000000-0005-0000-0000-00004F910000}"/>
    <cellStyle name="Standard 667" xfId="9983" xr:uid="{00000000-0005-0000-0000-000050910000}"/>
    <cellStyle name="Standard 668" xfId="9984" xr:uid="{00000000-0005-0000-0000-000051910000}"/>
    <cellStyle name="Standard 669" xfId="9985" xr:uid="{00000000-0005-0000-0000-000052910000}"/>
    <cellStyle name="Standard 67" xfId="2286" xr:uid="{00000000-0005-0000-0000-000053910000}"/>
    <cellStyle name="Standard 67 2" xfId="2287" xr:uid="{00000000-0005-0000-0000-000054910000}"/>
    <cellStyle name="Standard 67 2 2" xfId="4341" xr:uid="{00000000-0005-0000-0000-000055910000}"/>
    <cellStyle name="Standard 67 3" xfId="3987" xr:uid="{00000000-0005-0000-0000-000056910000}"/>
    <cellStyle name="Standard 67 4" xfId="5779" xr:uid="{00000000-0005-0000-0000-000057910000}"/>
    <cellStyle name="Standard 670" xfId="9986" xr:uid="{00000000-0005-0000-0000-000058910000}"/>
    <cellStyle name="Standard 671" xfId="9987" xr:uid="{00000000-0005-0000-0000-000059910000}"/>
    <cellStyle name="Standard 672" xfId="9988" xr:uid="{00000000-0005-0000-0000-00005A910000}"/>
    <cellStyle name="Standard 673" xfId="9989" xr:uid="{00000000-0005-0000-0000-00005B910000}"/>
    <cellStyle name="Standard 674" xfId="9990" xr:uid="{00000000-0005-0000-0000-00005C910000}"/>
    <cellStyle name="Standard 675" xfId="9991" xr:uid="{00000000-0005-0000-0000-00005D910000}"/>
    <cellStyle name="Standard 676" xfId="9992" xr:uid="{00000000-0005-0000-0000-00005E910000}"/>
    <cellStyle name="Standard 677" xfId="9993" xr:uid="{00000000-0005-0000-0000-00005F910000}"/>
    <cellStyle name="Standard 678" xfId="9994" xr:uid="{00000000-0005-0000-0000-000060910000}"/>
    <cellStyle name="Standard 679" xfId="9995" xr:uid="{00000000-0005-0000-0000-000061910000}"/>
    <cellStyle name="Standard 68" xfId="2288" xr:uid="{00000000-0005-0000-0000-000062910000}"/>
    <cellStyle name="Standard 68 2" xfId="2289" xr:uid="{00000000-0005-0000-0000-000063910000}"/>
    <cellStyle name="Standard 68 2 2" xfId="4342" xr:uid="{00000000-0005-0000-0000-000064910000}"/>
    <cellStyle name="Standard 68 3" xfId="3988" xr:uid="{00000000-0005-0000-0000-000065910000}"/>
    <cellStyle name="Standard 68 4" xfId="5780" xr:uid="{00000000-0005-0000-0000-000066910000}"/>
    <cellStyle name="Standard 680" xfId="9996" xr:uid="{00000000-0005-0000-0000-000067910000}"/>
    <cellStyle name="Standard 681" xfId="9997" xr:uid="{00000000-0005-0000-0000-000068910000}"/>
    <cellStyle name="Standard 682" xfId="9998" xr:uid="{00000000-0005-0000-0000-000069910000}"/>
    <cellStyle name="Standard 683" xfId="9999" xr:uid="{00000000-0005-0000-0000-00006A910000}"/>
    <cellStyle name="Standard 684" xfId="10000" xr:uid="{00000000-0005-0000-0000-00006B910000}"/>
    <cellStyle name="Standard 685" xfId="10001" xr:uid="{00000000-0005-0000-0000-00006C910000}"/>
    <cellStyle name="Standard 686" xfId="10002" xr:uid="{00000000-0005-0000-0000-00006D910000}"/>
    <cellStyle name="Standard 687" xfId="10003" xr:uid="{00000000-0005-0000-0000-00006E910000}"/>
    <cellStyle name="Standard 688" xfId="10004" xr:uid="{00000000-0005-0000-0000-00006F910000}"/>
    <cellStyle name="Standard 689" xfId="10005" xr:uid="{00000000-0005-0000-0000-000070910000}"/>
    <cellStyle name="Standard 69" xfId="2290" xr:uid="{00000000-0005-0000-0000-000071910000}"/>
    <cellStyle name="Standard 69 2" xfId="2291" xr:uid="{00000000-0005-0000-0000-000072910000}"/>
    <cellStyle name="Standard 69 2 2" xfId="4343" xr:uid="{00000000-0005-0000-0000-000073910000}"/>
    <cellStyle name="Standard 69 3" xfId="3989" xr:uid="{00000000-0005-0000-0000-000074910000}"/>
    <cellStyle name="Standard 69 4" xfId="5781" xr:uid="{00000000-0005-0000-0000-000075910000}"/>
    <cellStyle name="Standard 690" xfId="10006" xr:uid="{00000000-0005-0000-0000-000076910000}"/>
    <cellStyle name="Standard 691" xfId="10007" xr:uid="{00000000-0005-0000-0000-000077910000}"/>
    <cellStyle name="Standard 692" xfId="10008" xr:uid="{00000000-0005-0000-0000-000078910000}"/>
    <cellStyle name="Standard 693" xfId="10009" xr:uid="{00000000-0005-0000-0000-000079910000}"/>
    <cellStyle name="Standard 694" xfId="10010" xr:uid="{00000000-0005-0000-0000-00007A910000}"/>
    <cellStyle name="Standard 695" xfId="10011" xr:uid="{00000000-0005-0000-0000-00007B910000}"/>
    <cellStyle name="Standard 696" xfId="10012" xr:uid="{00000000-0005-0000-0000-00007C910000}"/>
    <cellStyle name="Standard 697" xfId="10013" xr:uid="{00000000-0005-0000-0000-00007D910000}"/>
    <cellStyle name="Standard 698" xfId="10014" xr:uid="{00000000-0005-0000-0000-00007E910000}"/>
    <cellStyle name="Standard 699" xfId="10015" xr:uid="{00000000-0005-0000-0000-00007F910000}"/>
    <cellStyle name="Standard 7" xfId="78" xr:uid="{00000000-0005-0000-0000-000080910000}"/>
    <cellStyle name="Standard 7 10" xfId="2293" xr:uid="{00000000-0005-0000-0000-000081910000}"/>
    <cellStyle name="Standard 7 10 2" xfId="4345" xr:uid="{00000000-0005-0000-0000-000082910000}"/>
    <cellStyle name="Standard 7 11" xfId="2292" xr:uid="{00000000-0005-0000-0000-000083910000}"/>
    <cellStyle name="Standard 7 11 2" xfId="4344" xr:uid="{00000000-0005-0000-0000-000084910000}"/>
    <cellStyle name="Standard 7 11 3" xfId="11728" xr:uid="{00000000-0005-0000-0000-000085910000}"/>
    <cellStyle name="Standard 7 12" xfId="2989" xr:uid="{00000000-0005-0000-0000-000086910000}"/>
    <cellStyle name="Standard 7 13" xfId="8878" xr:uid="{00000000-0005-0000-0000-000087910000}"/>
    <cellStyle name="Standard 7 14" xfId="12284" xr:uid="{00000000-0005-0000-0000-000088910000}"/>
    <cellStyle name="Standard 7 15" xfId="334" xr:uid="{00000000-0005-0000-0000-000089910000}"/>
    <cellStyle name="Standard 7 16" xfId="42666" xr:uid="{00000000-0005-0000-0000-00008A910000}"/>
    <cellStyle name="Standard 7 16 2" xfId="42902" xr:uid="{00000000-0005-0000-0000-00008B910000}"/>
    <cellStyle name="Standard 7 16 2 2" xfId="42990" xr:uid="{00000000-0005-0000-0000-00008C910000}"/>
    <cellStyle name="Standard 7 16 2 3" xfId="42980" xr:uid="{00000000-0005-0000-0000-00008D910000}"/>
    <cellStyle name="Standard 7 16 2 3 2" xfId="42981" xr:uid="{00000000-0005-0000-0000-00008E910000}"/>
    <cellStyle name="Standard 7 16 2 3 3" xfId="42982" xr:uid="{00000000-0005-0000-0000-00008F910000}"/>
    <cellStyle name="Standard 7 16 2 3 4" xfId="42985" xr:uid="{00000000-0005-0000-0000-000090910000}"/>
    <cellStyle name="Standard 7 16 2 3 5" xfId="42998" xr:uid="{00000000-0005-0000-0000-000091910000}"/>
    <cellStyle name="Standard 7 16 3" xfId="43008" xr:uid="{00000000-0005-0000-0000-000092910000}"/>
    <cellStyle name="Standard 7 2" xfId="2294" xr:uid="{00000000-0005-0000-0000-000093910000}"/>
    <cellStyle name="Standard 7 2 2" xfId="2295" xr:uid="{00000000-0005-0000-0000-000094910000}"/>
    <cellStyle name="Standard 7 2 2 2" xfId="2296" xr:uid="{00000000-0005-0000-0000-000095910000}"/>
    <cellStyle name="Standard 7 2 2 3" xfId="2297" xr:uid="{00000000-0005-0000-0000-000096910000}"/>
    <cellStyle name="Standard 7 2 2 3 2" xfId="4347" xr:uid="{00000000-0005-0000-0000-000097910000}"/>
    <cellStyle name="Standard 7 2 2 4" xfId="4346" xr:uid="{00000000-0005-0000-0000-000098910000}"/>
    <cellStyle name="Standard 7 2 2 5" xfId="42455" xr:uid="{00000000-0005-0000-0000-000099910000}"/>
    <cellStyle name="Standard 7 2 3" xfId="8289" xr:uid="{00000000-0005-0000-0000-00009A910000}"/>
    <cellStyle name="Standard 7 2 4" xfId="8885" xr:uid="{00000000-0005-0000-0000-00009B910000}"/>
    <cellStyle name="Standard 7 2 4 2" xfId="11970" xr:uid="{00000000-0005-0000-0000-00009C910000}"/>
    <cellStyle name="Standard 7 2 4 3" xfId="11729" xr:uid="{00000000-0005-0000-0000-00009D910000}"/>
    <cellStyle name="Standard 7 2 5" xfId="12285" xr:uid="{00000000-0005-0000-0000-00009E910000}"/>
    <cellStyle name="Standard 7 3" xfId="2298" xr:uid="{00000000-0005-0000-0000-00009F910000}"/>
    <cellStyle name="Standard 7 3 2" xfId="2299" xr:uid="{00000000-0005-0000-0000-0000A0910000}"/>
    <cellStyle name="Standard 7 3 2 2" xfId="2300" xr:uid="{00000000-0005-0000-0000-0000A1910000}"/>
    <cellStyle name="Standard 7 3 2 2 2" xfId="4349" xr:uid="{00000000-0005-0000-0000-0000A2910000}"/>
    <cellStyle name="Standard 7 3 2 3" xfId="4348" xr:uid="{00000000-0005-0000-0000-0000A3910000}"/>
    <cellStyle name="Standard 7 3 3" xfId="2301" xr:uid="{00000000-0005-0000-0000-0000A4910000}"/>
    <cellStyle name="Standard 7 3 3 2" xfId="9139" xr:uid="{00000000-0005-0000-0000-0000A5910000}"/>
    <cellStyle name="Standard 7 3 3 3" xfId="11110" xr:uid="{00000000-0005-0000-0000-0000A6910000}"/>
    <cellStyle name="Standard 7 3 4" xfId="3990" xr:uid="{00000000-0005-0000-0000-0000A7910000}"/>
    <cellStyle name="Standard 7 3 5" xfId="8928" xr:uid="{00000000-0005-0000-0000-0000A8910000}"/>
    <cellStyle name="Standard 7 3 6" xfId="10820" xr:uid="{00000000-0005-0000-0000-0000A9910000}"/>
    <cellStyle name="Standard 7 4" xfId="2302" xr:uid="{00000000-0005-0000-0000-0000AA910000}"/>
    <cellStyle name="Standard 7 4 2" xfId="2303" xr:uid="{00000000-0005-0000-0000-0000AB910000}"/>
    <cellStyle name="Standard 7 4 2 2" xfId="10821" xr:uid="{00000000-0005-0000-0000-0000AC910000}"/>
    <cellStyle name="Standard 7 4 3" xfId="2304" xr:uid="{00000000-0005-0000-0000-0000AD910000}"/>
    <cellStyle name="Standard 7 4 3 2" xfId="4351" xr:uid="{00000000-0005-0000-0000-0000AE910000}"/>
    <cellStyle name="Standard 7 4 4" xfId="4350" xr:uid="{00000000-0005-0000-0000-0000AF910000}"/>
    <cellStyle name="Standard 7 4 5" xfId="9114" xr:uid="{00000000-0005-0000-0000-0000B0910000}"/>
    <cellStyle name="Standard 7 5" xfId="2305" xr:uid="{00000000-0005-0000-0000-0000B1910000}"/>
    <cellStyle name="Standard 7 5 2" xfId="2306" xr:uid="{00000000-0005-0000-0000-0000B2910000}"/>
    <cellStyle name="Standard 7 5 2 2" xfId="8290" xr:uid="{00000000-0005-0000-0000-0000B3910000}"/>
    <cellStyle name="Standard 7 6" xfId="2307" xr:uid="{00000000-0005-0000-0000-0000B4910000}"/>
    <cellStyle name="Standard 7 6 2" xfId="2308" xr:uid="{00000000-0005-0000-0000-0000B5910000}"/>
    <cellStyle name="Standard 7 6 2 2" xfId="4353" xr:uid="{00000000-0005-0000-0000-0000B6910000}"/>
    <cellStyle name="Standard 7 6 3" xfId="4352" xr:uid="{00000000-0005-0000-0000-0000B7910000}"/>
    <cellStyle name="Standard 7 7" xfId="2309" xr:uid="{00000000-0005-0000-0000-0000B8910000}"/>
    <cellStyle name="Standard 7 7 2" xfId="2310" xr:uid="{00000000-0005-0000-0000-0000B9910000}"/>
    <cellStyle name="Standard 7 7 2 2" xfId="4355" xr:uid="{00000000-0005-0000-0000-0000BA910000}"/>
    <cellStyle name="Standard 7 7 3" xfId="4354" xr:uid="{00000000-0005-0000-0000-0000BB910000}"/>
    <cellStyle name="Standard 7 7 4" xfId="10822" xr:uid="{00000000-0005-0000-0000-0000BC910000}"/>
    <cellStyle name="Standard 7 8" xfId="2311" xr:uid="{00000000-0005-0000-0000-0000BD910000}"/>
    <cellStyle name="Standard 7 8 2" xfId="3991" xr:uid="{00000000-0005-0000-0000-0000BE910000}"/>
    <cellStyle name="Standard 7 8 3" xfId="11730" xr:uid="{00000000-0005-0000-0000-0000BF910000}"/>
    <cellStyle name="Standard 7 9" xfId="2312" xr:uid="{00000000-0005-0000-0000-0000C0910000}"/>
    <cellStyle name="Standard 70" xfId="2313" xr:uid="{00000000-0005-0000-0000-0000C1910000}"/>
    <cellStyle name="Standard 70 2" xfId="2314" xr:uid="{00000000-0005-0000-0000-0000C2910000}"/>
    <cellStyle name="Standard 70 2 2" xfId="4356" xr:uid="{00000000-0005-0000-0000-0000C3910000}"/>
    <cellStyle name="Standard 70 3" xfId="3992" xr:uid="{00000000-0005-0000-0000-0000C4910000}"/>
    <cellStyle name="Standard 70 4" xfId="5782" xr:uid="{00000000-0005-0000-0000-0000C5910000}"/>
    <cellStyle name="Standard 700" xfId="10016" xr:uid="{00000000-0005-0000-0000-0000C6910000}"/>
    <cellStyle name="Standard 701" xfId="10017" xr:uid="{00000000-0005-0000-0000-0000C7910000}"/>
    <cellStyle name="Standard 702" xfId="10018" xr:uid="{00000000-0005-0000-0000-0000C8910000}"/>
    <cellStyle name="Standard 703" xfId="10019" xr:uid="{00000000-0005-0000-0000-0000C9910000}"/>
    <cellStyle name="Standard 704" xfId="10020" xr:uid="{00000000-0005-0000-0000-0000CA910000}"/>
    <cellStyle name="Standard 705" xfId="10021" xr:uid="{00000000-0005-0000-0000-0000CB910000}"/>
    <cellStyle name="Standard 706" xfId="10022" xr:uid="{00000000-0005-0000-0000-0000CC910000}"/>
    <cellStyle name="Standard 707" xfId="10023" xr:uid="{00000000-0005-0000-0000-0000CD910000}"/>
    <cellStyle name="Standard 708" xfId="10024" xr:uid="{00000000-0005-0000-0000-0000CE910000}"/>
    <cellStyle name="Standard 709" xfId="10025" xr:uid="{00000000-0005-0000-0000-0000CF910000}"/>
    <cellStyle name="Standard 71" xfId="2315" xr:uid="{00000000-0005-0000-0000-0000D0910000}"/>
    <cellStyle name="Standard 71 2" xfId="2316" xr:uid="{00000000-0005-0000-0000-0000D1910000}"/>
    <cellStyle name="Standard 71 2 2" xfId="4357" xr:uid="{00000000-0005-0000-0000-0000D2910000}"/>
    <cellStyle name="Standard 71 3" xfId="3993" xr:uid="{00000000-0005-0000-0000-0000D3910000}"/>
    <cellStyle name="Standard 71 4" xfId="5783" xr:uid="{00000000-0005-0000-0000-0000D4910000}"/>
    <cellStyle name="Standard 710" xfId="10026" xr:uid="{00000000-0005-0000-0000-0000D5910000}"/>
    <cellStyle name="Standard 711" xfId="10027" xr:uid="{00000000-0005-0000-0000-0000D6910000}"/>
    <cellStyle name="Standard 712" xfId="10028" xr:uid="{00000000-0005-0000-0000-0000D7910000}"/>
    <cellStyle name="Standard 713" xfId="10029" xr:uid="{00000000-0005-0000-0000-0000D8910000}"/>
    <cellStyle name="Standard 714" xfId="10030" xr:uid="{00000000-0005-0000-0000-0000D9910000}"/>
    <cellStyle name="Standard 715" xfId="10031" xr:uid="{00000000-0005-0000-0000-0000DA910000}"/>
    <cellStyle name="Standard 716" xfId="10032" xr:uid="{00000000-0005-0000-0000-0000DB910000}"/>
    <cellStyle name="Standard 717" xfId="10033" xr:uid="{00000000-0005-0000-0000-0000DC910000}"/>
    <cellStyle name="Standard 718" xfId="10034" xr:uid="{00000000-0005-0000-0000-0000DD910000}"/>
    <cellStyle name="Standard 719" xfId="10035" xr:uid="{00000000-0005-0000-0000-0000DE910000}"/>
    <cellStyle name="Standard 72" xfId="2317" xr:uid="{00000000-0005-0000-0000-0000DF910000}"/>
    <cellStyle name="Standard 72 2" xfId="2318" xr:uid="{00000000-0005-0000-0000-0000E0910000}"/>
    <cellStyle name="Standard 72 2 2" xfId="4358" xr:uid="{00000000-0005-0000-0000-0000E1910000}"/>
    <cellStyle name="Standard 72 3" xfId="3994" xr:uid="{00000000-0005-0000-0000-0000E2910000}"/>
    <cellStyle name="Standard 72 4" xfId="5784" xr:uid="{00000000-0005-0000-0000-0000E3910000}"/>
    <cellStyle name="Standard 720" xfId="10036" xr:uid="{00000000-0005-0000-0000-0000E4910000}"/>
    <cellStyle name="Standard 721" xfId="10037" xr:uid="{00000000-0005-0000-0000-0000E5910000}"/>
    <cellStyle name="Standard 722" xfId="10038" xr:uid="{00000000-0005-0000-0000-0000E6910000}"/>
    <cellStyle name="Standard 723" xfId="10039" xr:uid="{00000000-0005-0000-0000-0000E7910000}"/>
    <cellStyle name="Standard 724" xfId="10040" xr:uid="{00000000-0005-0000-0000-0000E8910000}"/>
    <cellStyle name="Standard 725" xfId="10041" xr:uid="{00000000-0005-0000-0000-0000E9910000}"/>
    <cellStyle name="Standard 726" xfId="10042" xr:uid="{00000000-0005-0000-0000-0000EA910000}"/>
    <cellStyle name="Standard 727" xfId="10043" xr:uid="{00000000-0005-0000-0000-0000EB910000}"/>
    <cellStyle name="Standard 728" xfId="10044" xr:uid="{00000000-0005-0000-0000-0000EC910000}"/>
    <cellStyle name="Standard 729" xfId="10045" xr:uid="{00000000-0005-0000-0000-0000ED910000}"/>
    <cellStyle name="Standard 73" xfId="2319" xr:uid="{00000000-0005-0000-0000-0000EE910000}"/>
    <cellStyle name="Standard 73 2" xfId="2320" xr:uid="{00000000-0005-0000-0000-0000EF910000}"/>
    <cellStyle name="Standard 73 2 2" xfId="4359" xr:uid="{00000000-0005-0000-0000-0000F0910000}"/>
    <cellStyle name="Standard 73 3" xfId="3995" xr:uid="{00000000-0005-0000-0000-0000F1910000}"/>
    <cellStyle name="Standard 73 4" xfId="5785" xr:uid="{00000000-0005-0000-0000-0000F2910000}"/>
    <cellStyle name="Standard 730" xfId="10046" xr:uid="{00000000-0005-0000-0000-0000F3910000}"/>
    <cellStyle name="Standard 731" xfId="10047" xr:uid="{00000000-0005-0000-0000-0000F4910000}"/>
    <cellStyle name="Standard 732" xfId="10048" xr:uid="{00000000-0005-0000-0000-0000F5910000}"/>
    <cellStyle name="Standard 733" xfId="10049" xr:uid="{00000000-0005-0000-0000-0000F6910000}"/>
    <cellStyle name="Standard 734" xfId="10050" xr:uid="{00000000-0005-0000-0000-0000F7910000}"/>
    <cellStyle name="Standard 735" xfId="10051" xr:uid="{00000000-0005-0000-0000-0000F8910000}"/>
    <cellStyle name="Standard 736" xfId="10052" xr:uid="{00000000-0005-0000-0000-0000F9910000}"/>
    <cellStyle name="Standard 737" xfId="10053" xr:uid="{00000000-0005-0000-0000-0000FA910000}"/>
    <cellStyle name="Standard 738" xfId="10054" xr:uid="{00000000-0005-0000-0000-0000FB910000}"/>
    <cellStyle name="Standard 739" xfId="10055" xr:uid="{00000000-0005-0000-0000-0000FC910000}"/>
    <cellStyle name="Standard 74" xfId="2321" xr:uid="{00000000-0005-0000-0000-0000FD910000}"/>
    <cellStyle name="Standard 74 2" xfId="2322" xr:uid="{00000000-0005-0000-0000-0000FE910000}"/>
    <cellStyle name="Standard 74 2 2" xfId="4360" xr:uid="{00000000-0005-0000-0000-0000FF910000}"/>
    <cellStyle name="Standard 74 3" xfId="3996" xr:uid="{00000000-0005-0000-0000-000000920000}"/>
    <cellStyle name="Standard 74 4" xfId="5786" xr:uid="{00000000-0005-0000-0000-000001920000}"/>
    <cellStyle name="Standard 740" xfId="10056" xr:uid="{00000000-0005-0000-0000-000002920000}"/>
    <cellStyle name="Standard 741" xfId="10057" xr:uid="{00000000-0005-0000-0000-000003920000}"/>
    <cellStyle name="Standard 742" xfId="10058" xr:uid="{00000000-0005-0000-0000-000004920000}"/>
    <cellStyle name="Standard 743" xfId="10059" xr:uid="{00000000-0005-0000-0000-000005920000}"/>
    <cellStyle name="Standard 744" xfId="10060" xr:uid="{00000000-0005-0000-0000-000006920000}"/>
    <cellStyle name="Standard 745" xfId="10061" xr:uid="{00000000-0005-0000-0000-000007920000}"/>
    <cellStyle name="Standard 746" xfId="10062" xr:uid="{00000000-0005-0000-0000-000008920000}"/>
    <cellStyle name="Standard 747" xfId="10063" xr:uid="{00000000-0005-0000-0000-000009920000}"/>
    <cellStyle name="Standard 748" xfId="10064" xr:uid="{00000000-0005-0000-0000-00000A920000}"/>
    <cellStyle name="Standard 749" xfId="10065" xr:uid="{00000000-0005-0000-0000-00000B920000}"/>
    <cellStyle name="Standard 75" xfId="2323" xr:uid="{00000000-0005-0000-0000-00000C920000}"/>
    <cellStyle name="Standard 75 2" xfId="2324" xr:uid="{00000000-0005-0000-0000-00000D920000}"/>
    <cellStyle name="Standard 75 2 2" xfId="4361" xr:uid="{00000000-0005-0000-0000-00000E920000}"/>
    <cellStyle name="Standard 75 3" xfId="3997" xr:uid="{00000000-0005-0000-0000-00000F920000}"/>
    <cellStyle name="Standard 75 4" xfId="5787" xr:uid="{00000000-0005-0000-0000-000010920000}"/>
    <cellStyle name="Standard 750" xfId="10066" xr:uid="{00000000-0005-0000-0000-000011920000}"/>
    <cellStyle name="Standard 751" xfId="10067" xr:uid="{00000000-0005-0000-0000-000012920000}"/>
    <cellStyle name="Standard 752" xfId="10068" xr:uid="{00000000-0005-0000-0000-000013920000}"/>
    <cellStyle name="Standard 753" xfId="10069" xr:uid="{00000000-0005-0000-0000-000014920000}"/>
    <cellStyle name="Standard 754" xfId="10070" xr:uid="{00000000-0005-0000-0000-000015920000}"/>
    <cellStyle name="Standard 755" xfId="10071" xr:uid="{00000000-0005-0000-0000-000016920000}"/>
    <cellStyle name="Standard 756" xfId="10072" xr:uid="{00000000-0005-0000-0000-000017920000}"/>
    <cellStyle name="Standard 757" xfId="10073" xr:uid="{00000000-0005-0000-0000-000018920000}"/>
    <cellStyle name="Standard 758" xfId="10074" xr:uid="{00000000-0005-0000-0000-000019920000}"/>
    <cellStyle name="Standard 759" xfId="10075" xr:uid="{00000000-0005-0000-0000-00001A920000}"/>
    <cellStyle name="Standard 76" xfId="2325" xr:uid="{00000000-0005-0000-0000-00001B920000}"/>
    <cellStyle name="Standard 76 2" xfId="2326" xr:uid="{00000000-0005-0000-0000-00001C920000}"/>
    <cellStyle name="Standard 76 2 2" xfId="4362" xr:uid="{00000000-0005-0000-0000-00001D920000}"/>
    <cellStyle name="Standard 76 3" xfId="3998" xr:uid="{00000000-0005-0000-0000-00001E920000}"/>
    <cellStyle name="Standard 76 4" xfId="5788" xr:uid="{00000000-0005-0000-0000-00001F920000}"/>
    <cellStyle name="Standard 760" xfId="10076" xr:uid="{00000000-0005-0000-0000-000020920000}"/>
    <cellStyle name="Standard 761" xfId="10077" xr:uid="{00000000-0005-0000-0000-000021920000}"/>
    <cellStyle name="Standard 762" xfId="10078" xr:uid="{00000000-0005-0000-0000-000022920000}"/>
    <cellStyle name="Standard 763" xfId="10079" xr:uid="{00000000-0005-0000-0000-000023920000}"/>
    <cellStyle name="Standard 764" xfId="10080" xr:uid="{00000000-0005-0000-0000-000024920000}"/>
    <cellStyle name="Standard 765" xfId="10081" xr:uid="{00000000-0005-0000-0000-000025920000}"/>
    <cellStyle name="Standard 766" xfId="10082" xr:uid="{00000000-0005-0000-0000-000026920000}"/>
    <cellStyle name="Standard 767" xfId="10083" xr:uid="{00000000-0005-0000-0000-000027920000}"/>
    <cellStyle name="Standard 768" xfId="10084" xr:uid="{00000000-0005-0000-0000-000028920000}"/>
    <cellStyle name="Standard 769" xfId="10085" xr:uid="{00000000-0005-0000-0000-000029920000}"/>
    <cellStyle name="Standard 77" xfId="2327" xr:uid="{00000000-0005-0000-0000-00002A920000}"/>
    <cellStyle name="Standard 77 2" xfId="2328" xr:uid="{00000000-0005-0000-0000-00002B920000}"/>
    <cellStyle name="Standard 77 2 2" xfId="4363" xr:uid="{00000000-0005-0000-0000-00002C920000}"/>
    <cellStyle name="Standard 77 3" xfId="3999" xr:uid="{00000000-0005-0000-0000-00002D920000}"/>
    <cellStyle name="Standard 77 4" xfId="5789" xr:uid="{00000000-0005-0000-0000-00002E920000}"/>
    <cellStyle name="Standard 770" xfId="10086" xr:uid="{00000000-0005-0000-0000-00002F920000}"/>
    <cellStyle name="Standard 771" xfId="10087" xr:uid="{00000000-0005-0000-0000-000030920000}"/>
    <cellStyle name="Standard 772" xfId="10088" xr:uid="{00000000-0005-0000-0000-000031920000}"/>
    <cellStyle name="Standard 773" xfId="10089" xr:uid="{00000000-0005-0000-0000-000032920000}"/>
    <cellStyle name="Standard 774" xfId="10090" xr:uid="{00000000-0005-0000-0000-000033920000}"/>
    <cellStyle name="Standard 775" xfId="10091" xr:uid="{00000000-0005-0000-0000-000034920000}"/>
    <cellStyle name="Standard 776" xfId="10092" xr:uid="{00000000-0005-0000-0000-000035920000}"/>
    <cellStyle name="Standard 777" xfId="10093" xr:uid="{00000000-0005-0000-0000-000036920000}"/>
    <cellStyle name="Standard 778" xfId="10094" xr:uid="{00000000-0005-0000-0000-000037920000}"/>
    <cellStyle name="Standard 779" xfId="10095" xr:uid="{00000000-0005-0000-0000-000038920000}"/>
    <cellStyle name="Standard 78" xfId="2329" xr:uid="{00000000-0005-0000-0000-000039920000}"/>
    <cellStyle name="Standard 78 2" xfId="2330" xr:uid="{00000000-0005-0000-0000-00003A920000}"/>
    <cellStyle name="Standard 78 2 2" xfId="4364" xr:uid="{00000000-0005-0000-0000-00003B920000}"/>
    <cellStyle name="Standard 78 3" xfId="4000" xr:uid="{00000000-0005-0000-0000-00003C920000}"/>
    <cellStyle name="Standard 78 4" xfId="5790" xr:uid="{00000000-0005-0000-0000-00003D920000}"/>
    <cellStyle name="Standard 780" xfId="10096" xr:uid="{00000000-0005-0000-0000-00003E920000}"/>
    <cellStyle name="Standard 781" xfId="10097" xr:uid="{00000000-0005-0000-0000-00003F920000}"/>
    <cellStyle name="Standard 782" xfId="10098" xr:uid="{00000000-0005-0000-0000-000040920000}"/>
    <cellStyle name="Standard 783" xfId="10099" xr:uid="{00000000-0005-0000-0000-000041920000}"/>
    <cellStyle name="Standard 784" xfId="10100" xr:uid="{00000000-0005-0000-0000-000042920000}"/>
    <cellStyle name="Standard 785" xfId="10101" xr:uid="{00000000-0005-0000-0000-000043920000}"/>
    <cellStyle name="Standard 786" xfId="10102" xr:uid="{00000000-0005-0000-0000-000044920000}"/>
    <cellStyle name="Standard 787" xfId="10103" xr:uid="{00000000-0005-0000-0000-000045920000}"/>
    <cellStyle name="Standard 788" xfId="10104" xr:uid="{00000000-0005-0000-0000-000046920000}"/>
    <cellStyle name="Standard 789" xfId="10105" xr:uid="{00000000-0005-0000-0000-000047920000}"/>
    <cellStyle name="Standard 79" xfId="2331" xr:uid="{00000000-0005-0000-0000-000048920000}"/>
    <cellStyle name="Standard 79 2" xfId="2332" xr:uid="{00000000-0005-0000-0000-000049920000}"/>
    <cellStyle name="Standard 79 2 2" xfId="4365" xr:uid="{00000000-0005-0000-0000-00004A920000}"/>
    <cellStyle name="Standard 79 3" xfId="4001" xr:uid="{00000000-0005-0000-0000-00004B920000}"/>
    <cellStyle name="Standard 79 4" xfId="5791" xr:uid="{00000000-0005-0000-0000-00004C920000}"/>
    <cellStyle name="Standard 790" xfId="10106" xr:uid="{00000000-0005-0000-0000-00004D920000}"/>
    <cellStyle name="Standard 791" xfId="10107" xr:uid="{00000000-0005-0000-0000-00004E920000}"/>
    <cellStyle name="Standard 792" xfId="10108" xr:uid="{00000000-0005-0000-0000-00004F920000}"/>
    <cellStyle name="Standard 793" xfId="10109" xr:uid="{00000000-0005-0000-0000-000050920000}"/>
    <cellStyle name="Standard 794" xfId="10110" xr:uid="{00000000-0005-0000-0000-000051920000}"/>
    <cellStyle name="Standard 795" xfId="10111" xr:uid="{00000000-0005-0000-0000-000052920000}"/>
    <cellStyle name="Standard 796" xfId="10112" xr:uid="{00000000-0005-0000-0000-000053920000}"/>
    <cellStyle name="Standard 797" xfId="10113" xr:uid="{00000000-0005-0000-0000-000054920000}"/>
    <cellStyle name="Standard 798" xfId="10114" xr:uid="{00000000-0005-0000-0000-000055920000}"/>
    <cellStyle name="Standard 799" xfId="10115" xr:uid="{00000000-0005-0000-0000-000056920000}"/>
    <cellStyle name="Standard 8" xfId="79" xr:uid="{00000000-0005-0000-0000-000057920000}"/>
    <cellStyle name="Standard 8 10" xfId="2333" xr:uid="{00000000-0005-0000-0000-000058920000}"/>
    <cellStyle name="Standard 8 11" xfId="42989" xr:uid="{00000000-0005-0000-0000-000059920000}"/>
    <cellStyle name="Standard 8 2" xfId="2334" xr:uid="{00000000-0005-0000-0000-00005A920000}"/>
    <cellStyle name="Standard 8 2 2" xfId="2335" xr:uid="{00000000-0005-0000-0000-00005B920000}"/>
    <cellStyle name="Standard 8 2 2 2" xfId="2336" xr:uid="{00000000-0005-0000-0000-00005C920000}"/>
    <cellStyle name="Standard 8 2 2 3" xfId="9076" xr:uid="{00000000-0005-0000-0000-00005D920000}"/>
    <cellStyle name="Standard 8 2 2 4" xfId="10823" xr:uid="{00000000-0005-0000-0000-00005E920000}"/>
    <cellStyle name="Standard 8 2 3" xfId="8291" xr:uid="{00000000-0005-0000-0000-00005F920000}"/>
    <cellStyle name="Standard 8 2 4" xfId="8292" xr:uid="{00000000-0005-0000-0000-000060920000}"/>
    <cellStyle name="Standard 8 2 5" xfId="8976" xr:uid="{00000000-0005-0000-0000-000061920000}"/>
    <cellStyle name="Standard 8 3" xfId="2337" xr:uid="{00000000-0005-0000-0000-000062920000}"/>
    <cellStyle name="Standard 8 3 2" xfId="2338" xr:uid="{00000000-0005-0000-0000-000063920000}"/>
    <cellStyle name="Standard 8 3 2 2" xfId="10825" xr:uid="{00000000-0005-0000-0000-000064920000}"/>
    <cellStyle name="Standard 8 3 2 3" xfId="11111" xr:uid="{00000000-0005-0000-0000-000065920000}"/>
    <cellStyle name="Standard 8 3 3" xfId="2339" xr:uid="{00000000-0005-0000-0000-000066920000}"/>
    <cellStyle name="Standard 8 3 4" xfId="4366" xr:uid="{00000000-0005-0000-0000-000067920000}"/>
    <cellStyle name="Standard 8 3 5" xfId="10824" xr:uid="{00000000-0005-0000-0000-000068920000}"/>
    <cellStyle name="Standard 8 4" xfId="2340" xr:uid="{00000000-0005-0000-0000-000069920000}"/>
    <cellStyle name="Standard 8 4 2" xfId="2341" xr:uid="{00000000-0005-0000-0000-00006A920000}"/>
    <cellStyle name="Standard 8 4 3" xfId="2342" xr:uid="{00000000-0005-0000-0000-00006B920000}"/>
    <cellStyle name="Standard 8 4 4" xfId="10826" xr:uid="{00000000-0005-0000-0000-00006C920000}"/>
    <cellStyle name="Standard 8 5" xfId="2343" xr:uid="{00000000-0005-0000-0000-00006D920000}"/>
    <cellStyle name="Standard 8 5 2" xfId="2344" xr:uid="{00000000-0005-0000-0000-00006E920000}"/>
    <cellStyle name="Standard 8 5 3" xfId="10827" xr:uid="{00000000-0005-0000-0000-00006F920000}"/>
    <cellStyle name="Standard 8 6" xfId="2345" xr:uid="{00000000-0005-0000-0000-000070920000}"/>
    <cellStyle name="Standard 8 7" xfId="2346" xr:uid="{00000000-0005-0000-0000-000071920000}"/>
    <cellStyle name="Standard 8 7 2" xfId="4002" xr:uid="{00000000-0005-0000-0000-000072920000}"/>
    <cellStyle name="Standard 8 7 3" xfId="4003" xr:uid="{00000000-0005-0000-0000-000073920000}"/>
    <cellStyle name="Standard 8 8" xfId="5792" xr:uid="{00000000-0005-0000-0000-000074920000}"/>
    <cellStyle name="Standard 8 8 2" xfId="11845" xr:uid="{00000000-0005-0000-0000-000075920000}"/>
    <cellStyle name="Standard 8 8 3" xfId="11430" xr:uid="{00000000-0005-0000-0000-000076920000}"/>
    <cellStyle name="Standard 8 9" xfId="8816" xr:uid="{00000000-0005-0000-0000-000077920000}"/>
    <cellStyle name="Standard 8 9 2" xfId="11959" xr:uid="{00000000-0005-0000-0000-000078920000}"/>
    <cellStyle name="Standard 8 9 3" xfId="11443" xr:uid="{00000000-0005-0000-0000-000079920000}"/>
    <cellStyle name="Standard 8_SOFI Tab. H1.2-1A" xfId="2347" xr:uid="{00000000-0005-0000-0000-00007A920000}"/>
    <cellStyle name="Standard 80" xfId="2348" xr:uid="{00000000-0005-0000-0000-00007B920000}"/>
    <cellStyle name="Standard 80 2" xfId="2349" xr:uid="{00000000-0005-0000-0000-00007C920000}"/>
    <cellStyle name="Standard 80 2 2" xfId="4367" xr:uid="{00000000-0005-0000-0000-00007D920000}"/>
    <cellStyle name="Standard 80 3" xfId="4004" xr:uid="{00000000-0005-0000-0000-00007E920000}"/>
    <cellStyle name="Standard 80 4" xfId="5793" xr:uid="{00000000-0005-0000-0000-00007F920000}"/>
    <cellStyle name="Standard 800" xfId="10116" xr:uid="{00000000-0005-0000-0000-000080920000}"/>
    <cellStyle name="Standard 801" xfId="10117" xr:uid="{00000000-0005-0000-0000-000081920000}"/>
    <cellStyle name="Standard 802" xfId="10118" xr:uid="{00000000-0005-0000-0000-000082920000}"/>
    <cellStyle name="Standard 803" xfId="10119" xr:uid="{00000000-0005-0000-0000-000083920000}"/>
    <cellStyle name="Standard 804" xfId="10120" xr:uid="{00000000-0005-0000-0000-000084920000}"/>
    <cellStyle name="Standard 805" xfId="10121" xr:uid="{00000000-0005-0000-0000-000085920000}"/>
    <cellStyle name="Standard 806" xfId="10122" xr:uid="{00000000-0005-0000-0000-000086920000}"/>
    <cellStyle name="Standard 807" xfId="10123" xr:uid="{00000000-0005-0000-0000-000087920000}"/>
    <cellStyle name="Standard 808" xfId="10124" xr:uid="{00000000-0005-0000-0000-000088920000}"/>
    <cellStyle name="Standard 809" xfId="10125" xr:uid="{00000000-0005-0000-0000-000089920000}"/>
    <cellStyle name="Standard 81" xfId="2350" xr:uid="{00000000-0005-0000-0000-00008A920000}"/>
    <cellStyle name="Standard 81 2" xfId="2351" xr:uid="{00000000-0005-0000-0000-00008B920000}"/>
    <cellStyle name="Standard 81 2 2" xfId="4368" xr:uid="{00000000-0005-0000-0000-00008C920000}"/>
    <cellStyle name="Standard 81 3" xfId="4005" xr:uid="{00000000-0005-0000-0000-00008D920000}"/>
    <cellStyle name="Standard 81 4" xfId="5794" xr:uid="{00000000-0005-0000-0000-00008E920000}"/>
    <cellStyle name="Standard 810" xfId="10126" xr:uid="{00000000-0005-0000-0000-00008F920000}"/>
    <cellStyle name="Standard 811" xfId="10127" xr:uid="{00000000-0005-0000-0000-000090920000}"/>
    <cellStyle name="Standard 812" xfId="10128" xr:uid="{00000000-0005-0000-0000-000091920000}"/>
    <cellStyle name="Standard 813" xfId="10129" xr:uid="{00000000-0005-0000-0000-000092920000}"/>
    <cellStyle name="Standard 814" xfId="10130" xr:uid="{00000000-0005-0000-0000-000093920000}"/>
    <cellStyle name="Standard 815" xfId="10131" xr:uid="{00000000-0005-0000-0000-000094920000}"/>
    <cellStyle name="Standard 816" xfId="10132" xr:uid="{00000000-0005-0000-0000-000095920000}"/>
    <cellStyle name="Standard 817" xfId="10133" xr:uid="{00000000-0005-0000-0000-000096920000}"/>
    <cellStyle name="Standard 818" xfId="10134" xr:uid="{00000000-0005-0000-0000-000097920000}"/>
    <cellStyle name="Standard 819" xfId="10135" xr:uid="{00000000-0005-0000-0000-000098920000}"/>
    <cellStyle name="Standard 82" xfId="2352" xr:uid="{00000000-0005-0000-0000-000099920000}"/>
    <cellStyle name="Standard 82 2" xfId="2353" xr:uid="{00000000-0005-0000-0000-00009A920000}"/>
    <cellStyle name="Standard 82 2 2" xfId="4369" xr:uid="{00000000-0005-0000-0000-00009B920000}"/>
    <cellStyle name="Standard 82 3" xfId="4006" xr:uid="{00000000-0005-0000-0000-00009C920000}"/>
    <cellStyle name="Standard 82 4" xfId="5795" xr:uid="{00000000-0005-0000-0000-00009D920000}"/>
    <cellStyle name="Standard 820" xfId="10136" xr:uid="{00000000-0005-0000-0000-00009E920000}"/>
    <cellStyle name="Standard 821" xfId="10137" xr:uid="{00000000-0005-0000-0000-00009F920000}"/>
    <cellStyle name="Standard 822" xfId="10138" xr:uid="{00000000-0005-0000-0000-0000A0920000}"/>
    <cellStyle name="Standard 823" xfId="10139" xr:uid="{00000000-0005-0000-0000-0000A1920000}"/>
    <cellStyle name="Standard 824" xfId="10140" xr:uid="{00000000-0005-0000-0000-0000A2920000}"/>
    <cellStyle name="Standard 825" xfId="10141" xr:uid="{00000000-0005-0000-0000-0000A3920000}"/>
    <cellStyle name="Standard 826" xfId="10142" xr:uid="{00000000-0005-0000-0000-0000A4920000}"/>
    <cellStyle name="Standard 827" xfId="10143" xr:uid="{00000000-0005-0000-0000-0000A5920000}"/>
    <cellStyle name="Standard 828" xfId="10144" xr:uid="{00000000-0005-0000-0000-0000A6920000}"/>
    <cellStyle name="Standard 829" xfId="10145" xr:uid="{00000000-0005-0000-0000-0000A7920000}"/>
    <cellStyle name="Standard 83" xfId="2354" xr:uid="{00000000-0005-0000-0000-0000A8920000}"/>
    <cellStyle name="Standard 83 2" xfId="2355" xr:uid="{00000000-0005-0000-0000-0000A9920000}"/>
    <cellStyle name="Standard 83 2 2" xfId="4370" xr:uid="{00000000-0005-0000-0000-0000AA920000}"/>
    <cellStyle name="Standard 83 3" xfId="4007" xr:uid="{00000000-0005-0000-0000-0000AB920000}"/>
    <cellStyle name="Standard 83 4" xfId="5796" xr:uid="{00000000-0005-0000-0000-0000AC920000}"/>
    <cellStyle name="Standard 830" xfId="10146" xr:uid="{00000000-0005-0000-0000-0000AD920000}"/>
    <cellStyle name="Standard 831" xfId="10147" xr:uid="{00000000-0005-0000-0000-0000AE920000}"/>
    <cellStyle name="Standard 832" xfId="10148" xr:uid="{00000000-0005-0000-0000-0000AF920000}"/>
    <cellStyle name="Standard 833" xfId="10149" xr:uid="{00000000-0005-0000-0000-0000B0920000}"/>
    <cellStyle name="Standard 834" xfId="10150" xr:uid="{00000000-0005-0000-0000-0000B1920000}"/>
    <cellStyle name="Standard 835" xfId="10151" xr:uid="{00000000-0005-0000-0000-0000B2920000}"/>
    <cellStyle name="Standard 836" xfId="10152" xr:uid="{00000000-0005-0000-0000-0000B3920000}"/>
    <cellStyle name="Standard 837" xfId="10153" xr:uid="{00000000-0005-0000-0000-0000B4920000}"/>
    <cellStyle name="Standard 838" xfId="10154" xr:uid="{00000000-0005-0000-0000-0000B5920000}"/>
    <cellStyle name="Standard 839" xfId="10155" xr:uid="{00000000-0005-0000-0000-0000B6920000}"/>
    <cellStyle name="Standard 84" xfId="2356" xr:uid="{00000000-0005-0000-0000-0000B7920000}"/>
    <cellStyle name="Standard 84 2" xfId="2357" xr:uid="{00000000-0005-0000-0000-0000B8920000}"/>
    <cellStyle name="Standard 84 2 2" xfId="4371" xr:uid="{00000000-0005-0000-0000-0000B9920000}"/>
    <cellStyle name="Standard 84 3" xfId="4008" xr:uid="{00000000-0005-0000-0000-0000BA920000}"/>
    <cellStyle name="Standard 84 4" xfId="5797" xr:uid="{00000000-0005-0000-0000-0000BB920000}"/>
    <cellStyle name="Standard 840" xfId="10156" xr:uid="{00000000-0005-0000-0000-0000BC920000}"/>
    <cellStyle name="Standard 841" xfId="10157" xr:uid="{00000000-0005-0000-0000-0000BD920000}"/>
    <cellStyle name="Standard 842" xfId="10158" xr:uid="{00000000-0005-0000-0000-0000BE920000}"/>
    <cellStyle name="Standard 843" xfId="10159" xr:uid="{00000000-0005-0000-0000-0000BF920000}"/>
    <cellStyle name="Standard 844" xfId="10160" xr:uid="{00000000-0005-0000-0000-0000C0920000}"/>
    <cellStyle name="Standard 845" xfId="10161" xr:uid="{00000000-0005-0000-0000-0000C1920000}"/>
    <cellStyle name="Standard 846" xfId="10162" xr:uid="{00000000-0005-0000-0000-0000C2920000}"/>
    <cellStyle name="Standard 847" xfId="10163" xr:uid="{00000000-0005-0000-0000-0000C3920000}"/>
    <cellStyle name="Standard 848" xfId="10164" xr:uid="{00000000-0005-0000-0000-0000C4920000}"/>
    <cellStyle name="Standard 849" xfId="10165" xr:uid="{00000000-0005-0000-0000-0000C5920000}"/>
    <cellStyle name="Standard 85" xfId="2358" xr:uid="{00000000-0005-0000-0000-0000C6920000}"/>
    <cellStyle name="Standard 85 2" xfId="2359" xr:uid="{00000000-0005-0000-0000-0000C7920000}"/>
    <cellStyle name="Standard 85 2 2" xfId="4372" xr:uid="{00000000-0005-0000-0000-0000C8920000}"/>
    <cellStyle name="Standard 85 3" xfId="4009" xr:uid="{00000000-0005-0000-0000-0000C9920000}"/>
    <cellStyle name="Standard 85 4" xfId="5798" xr:uid="{00000000-0005-0000-0000-0000CA920000}"/>
    <cellStyle name="Standard 850" xfId="10166" xr:uid="{00000000-0005-0000-0000-0000CB920000}"/>
    <cellStyle name="Standard 851" xfId="10167" xr:uid="{00000000-0005-0000-0000-0000CC920000}"/>
    <cellStyle name="Standard 852" xfId="10168" xr:uid="{00000000-0005-0000-0000-0000CD920000}"/>
    <cellStyle name="Standard 853" xfId="10169" xr:uid="{00000000-0005-0000-0000-0000CE920000}"/>
    <cellStyle name="Standard 854" xfId="10170" xr:uid="{00000000-0005-0000-0000-0000CF920000}"/>
    <cellStyle name="Standard 855" xfId="10171" xr:uid="{00000000-0005-0000-0000-0000D0920000}"/>
    <cellStyle name="Standard 856" xfId="10172" xr:uid="{00000000-0005-0000-0000-0000D1920000}"/>
    <cellStyle name="Standard 857" xfId="10173" xr:uid="{00000000-0005-0000-0000-0000D2920000}"/>
    <cellStyle name="Standard 858" xfId="10174" xr:uid="{00000000-0005-0000-0000-0000D3920000}"/>
    <cellStyle name="Standard 859" xfId="10175" xr:uid="{00000000-0005-0000-0000-0000D4920000}"/>
    <cellStyle name="Standard 86" xfId="2360" xr:uid="{00000000-0005-0000-0000-0000D5920000}"/>
    <cellStyle name="Standard 86 2" xfId="2361" xr:uid="{00000000-0005-0000-0000-0000D6920000}"/>
    <cellStyle name="Standard 86 2 2" xfId="4373" xr:uid="{00000000-0005-0000-0000-0000D7920000}"/>
    <cellStyle name="Standard 86 3" xfId="4010" xr:uid="{00000000-0005-0000-0000-0000D8920000}"/>
    <cellStyle name="Standard 86 4" xfId="5799" xr:uid="{00000000-0005-0000-0000-0000D9920000}"/>
    <cellStyle name="Standard 860" xfId="10176" xr:uid="{00000000-0005-0000-0000-0000DA920000}"/>
    <cellStyle name="Standard 861" xfId="10177" xr:uid="{00000000-0005-0000-0000-0000DB920000}"/>
    <cellStyle name="Standard 862" xfId="10178" xr:uid="{00000000-0005-0000-0000-0000DC920000}"/>
    <cellStyle name="Standard 863" xfId="10179" xr:uid="{00000000-0005-0000-0000-0000DD920000}"/>
    <cellStyle name="Standard 864" xfId="10180" xr:uid="{00000000-0005-0000-0000-0000DE920000}"/>
    <cellStyle name="Standard 865" xfId="10181" xr:uid="{00000000-0005-0000-0000-0000DF920000}"/>
    <cellStyle name="Standard 866" xfId="10182" xr:uid="{00000000-0005-0000-0000-0000E0920000}"/>
    <cellStyle name="Standard 867" xfId="10183" xr:uid="{00000000-0005-0000-0000-0000E1920000}"/>
    <cellStyle name="Standard 868" xfId="10184" xr:uid="{00000000-0005-0000-0000-0000E2920000}"/>
    <cellStyle name="Standard 869" xfId="10185" xr:uid="{00000000-0005-0000-0000-0000E3920000}"/>
    <cellStyle name="Standard 87" xfId="2362" xr:uid="{00000000-0005-0000-0000-0000E4920000}"/>
    <cellStyle name="Standard 87 2" xfId="2363" xr:uid="{00000000-0005-0000-0000-0000E5920000}"/>
    <cellStyle name="Standard 87 2 2" xfId="4374" xr:uid="{00000000-0005-0000-0000-0000E6920000}"/>
    <cellStyle name="Standard 87 3" xfId="4011" xr:uid="{00000000-0005-0000-0000-0000E7920000}"/>
    <cellStyle name="Standard 87 4" xfId="5800" xr:uid="{00000000-0005-0000-0000-0000E8920000}"/>
    <cellStyle name="Standard 870" xfId="10186" xr:uid="{00000000-0005-0000-0000-0000E9920000}"/>
    <cellStyle name="Standard 871" xfId="10187" xr:uid="{00000000-0005-0000-0000-0000EA920000}"/>
    <cellStyle name="Standard 872" xfId="10188" xr:uid="{00000000-0005-0000-0000-0000EB920000}"/>
    <cellStyle name="Standard 873" xfId="10189" xr:uid="{00000000-0005-0000-0000-0000EC920000}"/>
    <cellStyle name="Standard 874" xfId="10190" xr:uid="{00000000-0005-0000-0000-0000ED920000}"/>
    <cellStyle name="Standard 875" xfId="10191" xr:uid="{00000000-0005-0000-0000-0000EE920000}"/>
    <cellStyle name="Standard 876" xfId="10192" xr:uid="{00000000-0005-0000-0000-0000EF920000}"/>
    <cellStyle name="Standard 877" xfId="10193" xr:uid="{00000000-0005-0000-0000-0000F0920000}"/>
    <cellStyle name="Standard 878" xfId="10194" xr:uid="{00000000-0005-0000-0000-0000F1920000}"/>
    <cellStyle name="Standard 879" xfId="10195" xr:uid="{00000000-0005-0000-0000-0000F2920000}"/>
    <cellStyle name="Standard 88" xfId="2364" xr:uid="{00000000-0005-0000-0000-0000F3920000}"/>
    <cellStyle name="Standard 88 2" xfId="2365" xr:uid="{00000000-0005-0000-0000-0000F4920000}"/>
    <cellStyle name="Standard 88 2 2" xfId="4375" xr:uid="{00000000-0005-0000-0000-0000F5920000}"/>
    <cellStyle name="Standard 88 3" xfId="4012" xr:uid="{00000000-0005-0000-0000-0000F6920000}"/>
    <cellStyle name="Standard 88 4" xfId="5801" xr:uid="{00000000-0005-0000-0000-0000F7920000}"/>
    <cellStyle name="Standard 880" xfId="10196" xr:uid="{00000000-0005-0000-0000-0000F8920000}"/>
    <cellStyle name="Standard 881" xfId="10197" xr:uid="{00000000-0005-0000-0000-0000F9920000}"/>
    <cellStyle name="Standard 882" xfId="10198" xr:uid="{00000000-0005-0000-0000-0000FA920000}"/>
    <cellStyle name="Standard 883" xfId="10199" xr:uid="{00000000-0005-0000-0000-0000FB920000}"/>
    <cellStyle name="Standard 884" xfId="10200" xr:uid="{00000000-0005-0000-0000-0000FC920000}"/>
    <cellStyle name="Standard 885" xfId="10201" xr:uid="{00000000-0005-0000-0000-0000FD920000}"/>
    <cellStyle name="Standard 886" xfId="10202" xr:uid="{00000000-0005-0000-0000-0000FE920000}"/>
    <cellStyle name="Standard 887" xfId="10203" xr:uid="{00000000-0005-0000-0000-0000FF920000}"/>
    <cellStyle name="Standard 888" xfId="10204" xr:uid="{00000000-0005-0000-0000-000000930000}"/>
    <cellStyle name="Standard 889" xfId="10205" xr:uid="{00000000-0005-0000-0000-000001930000}"/>
    <cellStyle name="Standard 89" xfId="2366" xr:uid="{00000000-0005-0000-0000-000002930000}"/>
    <cellStyle name="Standard 89 2" xfId="2367" xr:uid="{00000000-0005-0000-0000-000003930000}"/>
    <cellStyle name="Standard 89 2 2" xfId="4376" xr:uid="{00000000-0005-0000-0000-000004930000}"/>
    <cellStyle name="Standard 89 3" xfId="4013" xr:uid="{00000000-0005-0000-0000-000005930000}"/>
    <cellStyle name="Standard 890" xfId="10206" xr:uid="{00000000-0005-0000-0000-000006930000}"/>
    <cellStyle name="Standard 891" xfId="10207" xr:uid="{00000000-0005-0000-0000-000007930000}"/>
    <cellStyle name="Standard 892" xfId="10208" xr:uid="{00000000-0005-0000-0000-000008930000}"/>
    <cellStyle name="Standard 893" xfId="10209" xr:uid="{00000000-0005-0000-0000-000009930000}"/>
    <cellStyle name="Standard 894" xfId="10210" xr:uid="{00000000-0005-0000-0000-00000A930000}"/>
    <cellStyle name="Standard 895" xfId="10211" xr:uid="{00000000-0005-0000-0000-00000B930000}"/>
    <cellStyle name="Standard 896" xfId="10212" xr:uid="{00000000-0005-0000-0000-00000C930000}"/>
    <cellStyle name="Standard 897" xfId="10213" xr:uid="{00000000-0005-0000-0000-00000D930000}"/>
    <cellStyle name="Standard 898" xfId="10214" xr:uid="{00000000-0005-0000-0000-00000E930000}"/>
    <cellStyle name="Standard 899" xfId="10215" xr:uid="{00000000-0005-0000-0000-00000F930000}"/>
    <cellStyle name="Standard 9" xfId="140" xr:uid="{00000000-0005-0000-0000-000010930000}"/>
    <cellStyle name="Standard 9 10" xfId="9245" xr:uid="{00000000-0005-0000-0000-000011930000}"/>
    <cellStyle name="Standard 9 10 2" xfId="12056" xr:uid="{00000000-0005-0000-0000-000012930000}"/>
    <cellStyle name="Standard 9 10 3" xfId="11454" xr:uid="{00000000-0005-0000-0000-000013930000}"/>
    <cellStyle name="Standard 9 11" xfId="11473" xr:uid="{00000000-0005-0000-0000-000014930000}"/>
    <cellStyle name="Standard 9 12" xfId="2368" xr:uid="{00000000-0005-0000-0000-000015930000}"/>
    <cellStyle name="Standard 9 13" xfId="42991" xr:uid="{00000000-0005-0000-0000-000016930000}"/>
    <cellStyle name="Standard 9 2" xfId="2369" xr:uid="{00000000-0005-0000-0000-000017930000}"/>
    <cellStyle name="Standard 9 2 2" xfId="2370" xr:uid="{00000000-0005-0000-0000-000018930000}"/>
    <cellStyle name="Standard 9 2 2 2" xfId="2371" xr:uid="{00000000-0005-0000-0000-000019930000}"/>
    <cellStyle name="Standard 9 2 2 3" xfId="2372" xr:uid="{00000000-0005-0000-0000-00001A930000}"/>
    <cellStyle name="Standard 9 2 2 3 2" xfId="4378" xr:uid="{00000000-0005-0000-0000-00001B930000}"/>
    <cellStyle name="Standard 9 2 2 4" xfId="4377" xr:uid="{00000000-0005-0000-0000-00001C930000}"/>
    <cellStyle name="Standard 9 2 2 5" xfId="42456" xr:uid="{00000000-0005-0000-0000-00001D930000}"/>
    <cellStyle name="Standard 9 2 3" xfId="2373" xr:uid="{00000000-0005-0000-0000-00001E930000}"/>
    <cellStyle name="Standard 9 2 3 2" xfId="2374" xr:uid="{00000000-0005-0000-0000-00001F930000}"/>
    <cellStyle name="Standard 9 2 3 3" xfId="10828" xr:uid="{00000000-0005-0000-0000-000020930000}"/>
    <cellStyle name="Standard 9 2 4" xfId="8293" xr:uid="{00000000-0005-0000-0000-000021930000}"/>
    <cellStyle name="Standard 9 2 5" xfId="8977" xr:uid="{00000000-0005-0000-0000-000022930000}"/>
    <cellStyle name="Standard 9 2_SOFI Tab. H1.2-1A" xfId="2375" xr:uid="{00000000-0005-0000-0000-000023930000}"/>
    <cellStyle name="Standard 9 3" xfId="2376" xr:uid="{00000000-0005-0000-0000-000024930000}"/>
    <cellStyle name="Standard 9 3 2" xfId="2377" xr:uid="{00000000-0005-0000-0000-000025930000}"/>
    <cellStyle name="Standard 9 3 2 2" xfId="2378" xr:uid="{00000000-0005-0000-0000-000026930000}"/>
    <cellStyle name="Standard 9 3 2 2 2" xfId="2379" xr:uid="{00000000-0005-0000-0000-000027930000}"/>
    <cellStyle name="Standard 9 3 2 2 2 2" xfId="4381" xr:uid="{00000000-0005-0000-0000-000028930000}"/>
    <cellStyle name="Standard 9 3 2 2 3" xfId="4380" xr:uid="{00000000-0005-0000-0000-000029930000}"/>
    <cellStyle name="Standard 9 3 2 3" xfId="2380" xr:uid="{00000000-0005-0000-0000-00002A930000}"/>
    <cellStyle name="Standard 9 3 2 4" xfId="10829" xr:uid="{00000000-0005-0000-0000-00002B930000}"/>
    <cellStyle name="Standard 9 3 3" xfId="2381" xr:uid="{00000000-0005-0000-0000-00002C930000}"/>
    <cellStyle name="Standard 9 3 3 2" xfId="2382" xr:uid="{00000000-0005-0000-0000-00002D930000}"/>
    <cellStyle name="Standard 9 3 3 2 2" xfId="4383" xr:uid="{00000000-0005-0000-0000-00002E930000}"/>
    <cellStyle name="Standard 9 3 3 3" xfId="4382" xr:uid="{00000000-0005-0000-0000-00002F930000}"/>
    <cellStyle name="Standard 9 3 4" xfId="2383" xr:uid="{00000000-0005-0000-0000-000030930000}"/>
    <cellStyle name="Standard 9 3 5" xfId="4379" xr:uid="{00000000-0005-0000-0000-000031930000}"/>
    <cellStyle name="Standard 9 4" xfId="2384" xr:uid="{00000000-0005-0000-0000-000032930000}"/>
    <cellStyle name="Standard 9 4 2" xfId="2385" xr:uid="{00000000-0005-0000-0000-000033930000}"/>
    <cellStyle name="Standard 9 4 2 2" xfId="2386" xr:uid="{00000000-0005-0000-0000-000034930000}"/>
    <cellStyle name="Standard 9 4 2 2 2" xfId="4385" xr:uid="{00000000-0005-0000-0000-000035930000}"/>
    <cellStyle name="Standard 9 4 2 3" xfId="4384" xr:uid="{00000000-0005-0000-0000-000036930000}"/>
    <cellStyle name="Standard 9 4 3" xfId="2387" xr:uid="{00000000-0005-0000-0000-000037930000}"/>
    <cellStyle name="Standard 9 5" xfId="5802" xr:uid="{00000000-0005-0000-0000-000038930000}"/>
    <cellStyle name="Standard 9 5 2" xfId="8294" xr:uid="{00000000-0005-0000-0000-000039930000}"/>
    <cellStyle name="Standard 9 5 2 2" xfId="11112" xr:uid="{00000000-0005-0000-0000-00003A930000}"/>
    <cellStyle name="Standard 9 5 2 2 2" xfId="12158" xr:uid="{00000000-0005-0000-0000-00003B930000}"/>
    <cellStyle name="Standard 9 5 2 2 3" xfId="11942" xr:uid="{00000000-0005-0000-0000-00003C930000}"/>
    <cellStyle name="Standard 9 5 2 2 4" xfId="12190" xr:uid="{00000000-0005-0000-0000-00003D930000}"/>
    <cellStyle name="Standard 9 5 2 2 5" xfId="12260" xr:uid="{00000000-0005-0000-0000-00003E930000}"/>
    <cellStyle name="Standard 9 5 2 3" xfId="11523" xr:uid="{00000000-0005-0000-0000-00003F930000}"/>
    <cellStyle name="Standard 9 5 3" xfId="11508" xr:uid="{00000000-0005-0000-0000-000040930000}"/>
    <cellStyle name="Standard 9 5 4" xfId="11498" xr:uid="{00000000-0005-0000-0000-000041930000}"/>
    <cellStyle name="Standard 9 5 5" xfId="11846" xr:uid="{00000000-0005-0000-0000-000042930000}"/>
    <cellStyle name="Standard 9 5 6" xfId="11431" xr:uid="{00000000-0005-0000-0000-000043930000}"/>
    <cellStyle name="Standard 9 6" xfId="8295" xr:uid="{00000000-0005-0000-0000-000044930000}"/>
    <cellStyle name="Standard 9 6 2" xfId="11528" xr:uid="{00000000-0005-0000-0000-000045930000}"/>
    <cellStyle name="Standard 9 6 3" xfId="11513" xr:uid="{00000000-0005-0000-0000-000046930000}"/>
    <cellStyle name="Standard 9 6 4" xfId="11503" xr:uid="{00000000-0005-0000-0000-000047930000}"/>
    <cellStyle name="Standard 9 6 5" xfId="11943" xr:uid="{00000000-0005-0000-0000-000048930000}"/>
    <cellStyle name="Standard 9 6 6" xfId="11444" xr:uid="{00000000-0005-0000-0000-000049930000}"/>
    <cellStyle name="Standard 9 7" xfId="8296" xr:uid="{00000000-0005-0000-0000-00004A930000}"/>
    <cellStyle name="Standard 9 7 2" xfId="11526" xr:uid="{00000000-0005-0000-0000-00004B930000}"/>
    <cellStyle name="Standard 9 7 3" xfId="11515" xr:uid="{00000000-0005-0000-0000-00004C930000}"/>
    <cellStyle name="Standard 9 7 4" xfId="11501" xr:uid="{00000000-0005-0000-0000-00004D930000}"/>
    <cellStyle name="Standard 9 7 5" xfId="11944" xr:uid="{00000000-0005-0000-0000-00004E930000}"/>
    <cellStyle name="Standard 9 7 6" xfId="11447" xr:uid="{00000000-0005-0000-0000-00004F930000}"/>
    <cellStyle name="Standard 9 8" xfId="8879" xr:uid="{00000000-0005-0000-0000-000050930000}"/>
    <cellStyle name="Standard 9 8 2" xfId="11527" xr:uid="{00000000-0005-0000-0000-000051930000}"/>
    <cellStyle name="Standard 9 8 3" xfId="11516" xr:uid="{00000000-0005-0000-0000-000052930000}"/>
    <cellStyle name="Standard 9 8 4" xfId="11502" xr:uid="{00000000-0005-0000-0000-000053930000}"/>
    <cellStyle name="Standard 9 8 5" xfId="11969" xr:uid="{00000000-0005-0000-0000-000054930000}"/>
    <cellStyle name="Standard 9 8 6" xfId="11455" xr:uid="{00000000-0005-0000-0000-000055930000}"/>
    <cellStyle name="Standard 9 9" xfId="9083" xr:uid="{00000000-0005-0000-0000-000056930000}"/>
    <cellStyle name="Standard 9 9 2" xfId="12033" xr:uid="{00000000-0005-0000-0000-000057930000}"/>
    <cellStyle name="Standard 9 9 3" xfId="11450" xr:uid="{00000000-0005-0000-0000-000058930000}"/>
    <cellStyle name="Standard 9_SOFI Tab. H1.2-1A" xfId="2388" xr:uid="{00000000-0005-0000-0000-000059930000}"/>
    <cellStyle name="Standard 90" xfId="2389" xr:uid="{00000000-0005-0000-0000-00005A930000}"/>
    <cellStyle name="Standard 90 2" xfId="4014" xr:uid="{00000000-0005-0000-0000-00005B930000}"/>
    <cellStyle name="Standard 90 3" xfId="10216" xr:uid="{00000000-0005-0000-0000-00005C930000}"/>
    <cellStyle name="Standard 900" xfId="10217" xr:uid="{00000000-0005-0000-0000-00005D930000}"/>
    <cellStyle name="Standard 901" xfId="10218" xr:uid="{00000000-0005-0000-0000-00005E930000}"/>
    <cellStyle name="Standard 902" xfId="10219" xr:uid="{00000000-0005-0000-0000-00005F930000}"/>
    <cellStyle name="Standard 903" xfId="10220" xr:uid="{00000000-0005-0000-0000-000060930000}"/>
    <cellStyle name="Standard 904" xfId="10221" xr:uid="{00000000-0005-0000-0000-000061930000}"/>
    <cellStyle name="Standard 905" xfId="10222" xr:uid="{00000000-0005-0000-0000-000062930000}"/>
    <cellStyle name="Standard 906" xfId="10223" xr:uid="{00000000-0005-0000-0000-000063930000}"/>
    <cellStyle name="Standard 907" xfId="10224" xr:uid="{00000000-0005-0000-0000-000064930000}"/>
    <cellStyle name="Standard 908" xfId="10225" xr:uid="{00000000-0005-0000-0000-000065930000}"/>
    <cellStyle name="Standard 909" xfId="10226" xr:uid="{00000000-0005-0000-0000-000066930000}"/>
    <cellStyle name="Standard 91" xfId="2390" xr:uid="{00000000-0005-0000-0000-000067930000}"/>
    <cellStyle name="Standard 91 2" xfId="4015" xr:uid="{00000000-0005-0000-0000-000068930000}"/>
    <cellStyle name="Standard 91 3" xfId="10227" xr:uid="{00000000-0005-0000-0000-000069930000}"/>
    <cellStyle name="Standard 910" xfId="10228" xr:uid="{00000000-0005-0000-0000-00006A930000}"/>
    <cellStyle name="Standard 911" xfId="10229" xr:uid="{00000000-0005-0000-0000-00006B930000}"/>
    <cellStyle name="Standard 912" xfId="10230" xr:uid="{00000000-0005-0000-0000-00006C930000}"/>
    <cellStyle name="Standard 913" xfId="10231" xr:uid="{00000000-0005-0000-0000-00006D930000}"/>
    <cellStyle name="Standard 914" xfId="10232" xr:uid="{00000000-0005-0000-0000-00006E930000}"/>
    <cellStyle name="Standard 915" xfId="10233" xr:uid="{00000000-0005-0000-0000-00006F930000}"/>
    <cellStyle name="Standard 916" xfId="10234" xr:uid="{00000000-0005-0000-0000-000070930000}"/>
    <cellStyle name="Standard 917" xfId="10235" xr:uid="{00000000-0005-0000-0000-000071930000}"/>
    <cellStyle name="Standard 918" xfId="10236" xr:uid="{00000000-0005-0000-0000-000072930000}"/>
    <cellStyle name="Standard 919" xfId="10237" xr:uid="{00000000-0005-0000-0000-000073930000}"/>
    <cellStyle name="Standard 92" xfId="2391" xr:uid="{00000000-0005-0000-0000-000074930000}"/>
    <cellStyle name="Standard 92 2" xfId="4016" xr:uid="{00000000-0005-0000-0000-000075930000}"/>
    <cellStyle name="Standard 92 3" xfId="10238" xr:uid="{00000000-0005-0000-0000-000076930000}"/>
    <cellStyle name="Standard 920" xfId="10239" xr:uid="{00000000-0005-0000-0000-000077930000}"/>
    <cellStyle name="Standard 921" xfId="10240" xr:uid="{00000000-0005-0000-0000-000078930000}"/>
    <cellStyle name="Standard 922" xfId="10241" xr:uid="{00000000-0005-0000-0000-000079930000}"/>
    <cellStyle name="Standard 923" xfId="10242" xr:uid="{00000000-0005-0000-0000-00007A930000}"/>
    <cellStyle name="Standard 924" xfId="10243" xr:uid="{00000000-0005-0000-0000-00007B930000}"/>
    <cellStyle name="Standard 925" xfId="10244" xr:uid="{00000000-0005-0000-0000-00007C930000}"/>
    <cellStyle name="Standard 926" xfId="10245" xr:uid="{00000000-0005-0000-0000-00007D930000}"/>
    <cellStyle name="Standard 927" xfId="10246" xr:uid="{00000000-0005-0000-0000-00007E930000}"/>
    <cellStyle name="Standard 928" xfId="10247" xr:uid="{00000000-0005-0000-0000-00007F930000}"/>
    <cellStyle name="Standard 929" xfId="10248" xr:uid="{00000000-0005-0000-0000-000080930000}"/>
    <cellStyle name="Standard 93" xfId="2392" xr:uid="{00000000-0005-0000-0000-000081930000}"/>
    <cellStyle name="Standard 93 2" xfId="4017" xr:uid="{00000000-0005-0000-0000-000082930000}"/>
    <cellStyle name="Standard 93 3" xfId="10249" xr:uid="{00000000-0005-0000-0000-000083930000}"/>
    <cellStyle name="Standard 930" xfId="10250" xr:uid="{00000000-0005-0000-0000-000084930000}"/>
    <cellStyle name="Standard 931" xfId="10251" xr:uid="{00000000-0005-0000-0000-000085930000}"/>
    <cellStyle name="Standard 932" xfId="10252" xr:uid="{00000000-0005-0000-0000-000086930000}"/>
    <cellStyle name="Standard 933" xfId="10253" xr:uid="{00000000-0005-0000-0000-000087930000}"/>
    <cellStyle name="Standard 934" xfId="10254" xr:uid="{00000000-0005-0000-0000-000088930000}"/>
    <cellStyle name="Standard 935" xfId="10255" xr:uid="{00000000-0005-0000-0000-000089930000}"/>
    <cellStyle name="Standard 936" xfId="10256" xr:uid="{00000000-0005-0000-0000-00008A930000}"/>
    <cellStyle name="Standard 937" xfId="10257" xr:uid="{00000000-0005-0000-0000-00008B930000}"/>
    <cellStyle name="Standard 938" xfId="10258" xr:uid="{00000000-0005-0000-0000-00008C930000}"/>
    <cellStyle name="Standard 939" xfId="10259" xr:uid="{00000000-0005-0000-0000-00008D930000}"/>
    <cellStyle name="Standard 94" xfId="2393" xr:uid="{00000000-0005-0000-0000-00008E930000}"/>
    <cellStyle name="Standard 94 2" xfId="4018" xr:uid="{00000000-0005-0000-0000-00008F930000}"/>
    <cellStyle name="Standard 94 3" xfId="10260" xr:uid="{00000000-0005-0000-0000-000090930000}"/>
    <cellStyle name="Standard 940" xfId="10261" xr:uid="{00000000-0005-0000-0000-000091930000}"/>
    <cellStyle name="Standard 941" xfId="10262" xr:uid="{00000000-0005-0000-0000-000092930000}"/>
    <cellStyle name="Standard 942" xfId="10263" xr:uid="{00000000-0005-0000-0000-000093930000}"/>
    <cellStyle name="Standard 943" xfId="10264" xr:uid="{00000000-0005-0000-0000-000094930000}"/>
    <cellStyle name="Standard 944" xfId="10265" xr:uid="{00000000-0005-0000-0000-000095930000}"/>
    <cellStyle name="Standard 945" xfId="10266" xr:uid="{00000000-0005-0000-0000-000096930000}"/>
    <cellStyle name="Standard 946" xfId="10267" xr:uid="{00000000-0005-0000-0000-000097930000}"/>
    <cellStyle name="Standard 947" xfId="10268" xr:uid="{00000000-0005-0000-0000-000098930000}"/>
    <cellStyle name="Standard 948" xfId="10269" xr:uid="{00000000-0005-0000-0000-000099930000}"/>
    <cellStyle name="Standard 949" xfId="10270" xr:uid="{00000000-0005-0000-0000-00009A930000}"/>
    <cellStyle name="Standard 95" xfId="2394" xr:uid="{00000000-0005-0000-0000-00009B930000}"/>
    <cellStyle name="Standard 95 2" xfId="4019" xr:uid="{00000000-0005-0000-0000-00009C930000}"/>
    <cellStyle name="Standard 95 3" xfId="10271" xr:uid="{00000000-0005-0000-0000-00009D930000}"/>
    <cellStyle name="Standard 950" xfId="10272" xr:uid="{00000000-0005-0000-0000-00009E930000}"/>
    <cellStyle name="Standard 951" xfId="10273" xr:uid="{00000000-0005-0000-0000-00009F930000}"/>
    <cellStyle name="Standard 952" xfId="10274" xr:uid="{00000000-0005-0000-0000-0000A0930000}"/>
    <cellStyle name="Standard 953" xfId="10275" xr:uid="{00000000-0005-0000-0000-0000A1930000}"/>
    <cellStyle name="Standard 954" xfId="10276" xr:uid="{00000000-0005-0000-0000-0000A2930000}"/>
    <cellStyle name="Standard 955" xfId="10277" xr:uid="{00000000-0005-0000-0000-0000A3930000}"/>
    <cellStyle name="Standard 956" xfId="10278" xr:uid="{00000000-0005-0000-0000-0000A4930000}"/>
    <cellStyle name="Standard 957" xfId="10279" xr:uid="{00000000-0005-0000-0000-0000A5930000}"/>
    <cellStyle name="Standard 958" xfId="10280" xr:uid="{00000000-0005-0000-0000-0000A6930000}"/>
    <cellStyle name="Standard 959" xfId="10281" xr:uid="{00000000-0005-0000-0000-0000A7930000}"/>
    <cellStyle name="Standard 96" xfId="2395" xr:uid="{00000000-0005-0000-0000-0000A8930000}"/>
    <cellStyle name="Standard 96 2" xfId="4020" xr:uid="{00000000-0005-0000-0000-0000A9930000}"/>
    <cellStyle name="Standard 96 3" xfId="10282" xr:uid="{00000000-0005-0000-0000-0000AA930000}"/>
    <cellStyle name="Standard 960" xfId="10283" xr:uid="{00000000-0005-0000-0000-0000AB930000}"/>
    <cellStyle name="Standard 961" xfId="10284" xr:uid="{00000000-0005-0000-0000-0000AC930000}"/>
    <cellStyle name="Standard 962" xfId="10285" xr:uid="{00000000-0005-0000-0000-0000AD930000}"/>
    <cellStyle name="Standard 963" xfId="10286" xr:uid="{00000000-0005-0000-0000-0000AE930000}"/>
    <cellStyle name="Standard 964" xfId="10287" xr:uid="{00000000-0005-0000-0000-0000AF930000}"/>
    <cellStyle name="Standard 965" xfId="10288" xr:uid="{00000000-0005-0000-0000-0000B0930000}"/>
    <cellStyle name="Standard 966" xfId="10289" xr:uid="{00000000-0005-0000-0000-0000B1930000}"/>
    <cellStyle name="Standard 967" xfId="10290" xr:uid="{00000000-0005-0000-0000-0000B2930000}"/>
    <cellStyle name="Standard 968" xfId="10291" xr:uid="{00000000-0005-0000-0000-0000B3930000}"/>
    <cellStyle name="Standard 969" xfId="10292" xr:uid="{00000000-0005-0000-0000-0000B4930000}"/>
    <cellStyle name="Standard 97" xfId="2396" xr:uid="{00000000-0005-0000-0000-0000B5930000}"/>
    <cellStyle name="Standard 97 2" xfId="4021" xr:uid="{00000000-0005-0000-0000-0000B6930000}"/>
    <cellStyle name="Standard 97 3" xfId="10293" xr:uid="{00000000-0005-0000-0000-0000B7930000}"/>
    <cellStyle name="Standard 970" xfId="10294" xr:uid="{00000000-0005-0000-0000-0000B8930000}"/>
    <cellStyle name="Standard 971" xfId="10295" xr:uid="{00000000-0005-0000-0000-0000B9930000}"/>
    <cellStyle name="Standard 972" xfId="10296" xr:uid="{00000000-0005-0000-0000-0000BA930000}"/>
    <cellStyle name="Standard 973" xfId="10297" xr:uid="{00000000-0005-0000-0000-0000BB930000}"/>
    <cellStyle name="Standard 974" xfId="10298" xr:uid="{00000000-0005-0000-0000-0000BC930000}"/>
    <cellStyle name="Standard 975" xfId="10299" xr:uid="{00000000-0005-0000-0000-0000BD930000}"/>
    <cellStyle name="Standard 976" xfId="10300" xr:uid="{00000000-0005-0000-0000-0000BE930000}"/>
    <cellStyle name="Standard 977" xfId="10301" xr:uid="{00000000-0005-0000-0000-0000BF930000}"/>
    <cellStyle name="Standard 978" xfId="10302" xr:uid="{00000000-0005-0000-0000-0000C0930000}"/>
    <cellStyle name="Standard 979" xfId="10303" xr:uid="{00000000-0005-0000-0000-0000C1930000}"/>
    <cellStyle name="Standard 98" xfId="2397" xr:uid="{00000000-0005-0000-0000-0000C2930000}"/>
    <cellStyle name="Standard 98 2" xfId="4022" xr:uid="{00000000-0005-0000-0000-0000C3930000}"/>
    <cellStyle name="Standard 98 3" xfId="10304" xr:uid="{00000000-0005-0000-0000-0000C4930000}"/>
    <cellStyle name="Standard 980" xfId="10305" xr:uid="{00000000-0005-0000-0000-0000C5930000}"/>
    <cellStyle name="Standard 981" xfId="10306" xr:uid="{00000000-0005-0000-0000-0000C6930000}"/>
    <cellStyle name="Standard 982" xfId="10307" xr:uid="{00000000-0005-0000-0000-0000C7930000}"/>
    <cellStyle name="Standard 983" xfId="10308" xr:uid="{00000000-0005-0000-0000-0000C8930000}"/>
    <cellStyle name="Standard 984" xfId="10309" xr:uid="{00000000-0005-0000-0000-0000C9930000}"/>
    <cellStyle name="Standard 985" xfId="10310" xr:uid="{00000000-0005-0000-0000-0000CA930000}"/>
    <cellStyle name="Standard 986" xfId="10311" xr:uid="{00000000-0005-0000-0000-0000CB930000}"/>
    <cellStyle name="Standard 987" xfId="10312" xr:uid="{00000000-0005-0000-0000-0000CC930000}"/>
    <cellStyle name="Standard 988" xfId="10313" xr:uid="{00000000-0005-0000-0000-0000CD930000}"/>
    <cellStyle name="Standard 989" xfId="10314" xr:uid="{00000000-0005-0000-0000-0000CE930000}"/>
    <cellStyle name="Standard 99" xfId="2398" xr:uid="{00000000-0005-0000-0000-0000CF930000}"/>
    <cellStyle name="Standard 99 2" xfId="4023" xr:uid="{00000000-0005-0000-0000-0000D0930000}"/>
    <cellStyle name="Standard 99 3" xfId="10315" xr:uid="{00000000-0005-0000-0000-0000D1930000}"/>
    <cellStyle name="Standard 990" xfId="10316" xr:uid="{00000000-0005-0000-0000-0000D2930000}"/>
    <cellStyle name="Standard 991" xfId="10317" xr:uid="{00000000-0005-0000-0000-0000D3930000}"/>
    <cellStyle name="Standard 992" xfId="10318" xr:uid="{00000000-0005-0000-0000-0000D4930000}"/>
    <cellStyle name="Standard 993" xfId="10319" xr:uid="{00000000-0005-0000-0000-0000D5930000}"/>
    <cellStyle name="Standard 994" xfId="10320" xr:uid="{00000000-0005-0000-0000-0000D6930000}"/>
    <cellStyle name="Standard 995" xfId="10321" xr:uid="{00000000-0005-0000-0000-0000D7930000}"/>
    <cellStyle name="Standard 996" xfId="10322" xr:uid="{00000000-0005-0000-0000-0000D8930000}"/>
    <cellStyle name="Standard 997" xfId="10323" xr:uid="{00000000-0005-0000-0000-0000D9930000}"/>
    <cellStyle name="Standard 998" xfId="10324" xr:uid="{00000000-0005-0000-0000-0000DA930000}"/>
    <cellStyle name="Standard 999" xfId="10325" xr:uid="{00000000-0005-0000-0000-0000DB930000}"/>
    <cellStyle name="Standard_d1_2008" xfId="17" xr:uid="{00000000-0005-0000-0000-0000DC930000}"/>
    <cellStyle name="Stil 1" xfId="8297" xr:uid="{00000000-0005-0000-0000-0000DD930000}"/>
    <cellStyle name="style1385638635423" xfId="2399" xr:uid="{00000000-0005-0000-0000-0000DE930000}"/>
    <cellStyle name="style1385638635423 2" xfId="4024" xr:uid="{00000000-0005-0000-0000-0000DF930000}"/>
    <cellStyle name="style1385638635423 2 2" xfId="4387" xr:uid="{00000000-0005-0000-0000-0000E0930000}"/>
    <cellStyle name="style1385638635423 3" xfId="4386" xr:uid="{00000000-0005-0000-0000-0000E1930000}"/>
    <cellStyle name="style1385638635438" xfId="2400" xr:uid="{00000000-0005-0000-0000-0000E2930000}"/>
    <cellStyle name="style1385638635438 2" xfId="4025" xr:uid="{00000000-0005-0000-0000-0000E3930000}"/>
    <cellStyle name="style1385638635438 2 2" xfId="4389" xr:uid="{00000000-0005-0000-0000-0000E4930000}"/>
    <cellStyle name="style1385638635438 3" xfId="4388" xr:uid="{00000000-0005-0000-0000-0000E5930000}"/>
    <cellStyle name="style1385638635470" xfId="2401" xr:uid="{00000000-0005-0000-0000-0000E6930000}"/>
    <cellStyle name="style1385638635470 2" xfId="4026" xr:uid="{00000000-0005-0000-0000-0000E7930000}"/>
    <cellStyle name="style1385638635470 2 2" xfId="4391" xr:uid="{00000000-0005-0000-0000-0000E8930000}"/>
    <cellStyle name="style1385638635470 3" xfId="4390" xr:uid="{00000000-0005-0000-0000-0000E9930000}"/>
    <cellStyle name="style1390319780511" xfId="8298" xr:uid="{00000000-0005-0000-0000-0000EA930000}"/>
    <cellStyle name="style1390319780652" xfId="8299" xr:uid="{00000000-0005-0000-0000-0000EB930000}"/>
    <cellStyle name="style1390319782886" xfId="8300" xr:uid="{00000000-0005-0000-0000-0000EC930000}"/>
    <cellStyle name="style1390319783058" xfId="8301" xr:uid="{00000000-0005-0000-0000-0000ED930000}"/>
    <cellStyle name="style1390320633788" xfId="10326" xr:uid="{00000000-0005-0000-0000-0000EE930000}"/>
    <cellStyle name="style1390320633851" xfId="10327" xr:uid="{00000000-0005-0000-0000-0000EF930000}"/>
    <cellStyle name="style1390320633897" xfId="10328" xr:uid="{00000000-0005-0000-0000-0000F0930000}"/>
    <cellStyle name="style1390320633960" xfId="10329" xr:uid="{00000000-0005-0000-0000-0000F1930000}"/>
    <cellStyle name="style1390320634007" xfId="10330" xr:uid="{00000000-0005-0000-0000-0000F2930000}"/>
    <cellStyle name="style1390320634522" xfId="10331" xr:uid="{00000000-0005-0000-0000-0000F3930000}"/>
    <cellStyle name="style1390320634585" xfId="10332" xr:uid="{00000000-0005-0000-0000-0000F4930000}"/>
    <cellStyle name="style1390320634647" xfId="10333" xr:uid="{00000000-0005-0000-0000-0000F5930000}"/>
    <cellStyle name="style1390320634710" xfId="10334" xr:uid="{00000000-0005-0000-0000-0000F6930000}"/>
    <cellStyle name="style1390320635960" xfId="10335" xr:uid="{00000000-0005-0000-0000-0000F7930000}"/>
    <cellStyle name="style1390320636163" xfId="10336" xr:uid="{00000000-0005-0000-0000-0000F8930000}"/>
    <cellStyle name="style1390320636491" xfId="10337" xr:uid="{00000000-0005-0000-0000-0000F9930000}"/>
    <cellStyle name="style1390320636616" xfId="10338" xr:uid="{00000000-0005-0000-0000-0000FA930000}"/>
    <cellStyle name="style1390320637757" xfId="10339" xr:uid="{00000000-0005-0000-0000-0000FB930000}"/>
    <cellStyle name="style1390320637851" xfId="10340" xr:uid="{00000000-0005-0000-0000-0000FC930000}"/>
    <cellStyle name="style1390320637897" xfId="10341" xr:uid="{00000000-0005-0000-0000-0000FD930000}"/>
    <cellStyle name="style1390320637960" xfId="10342" xr:uid="{00000000-0005-0000-0000-0000FE930000}"/>
    <cellStyle name="style1390320638054" xfId="10343" xr:uid="{00000000-0005-0000-0000-0000FF930000}"/>
    <cellStyle name="style1390320638116" xfId="10344" xr:uid="{00000000-0005-0000-0000-000000940000}"/>
    <cellStyle name="style1390320641116" xfId="10345" xr:uid="{00000000-0005-0000-0000-000001940000}"/>
    <cellStyle name="style1390320641460" xfId="10346" xr:uid="{00000000-0005-0000-0000-000002940000}"/>
    <cellStyle name="style1390320641507" xfId="10347" xr:uid="{00000000-0005-0000-0000-000003940000}"/>
    <cellStyle name="style1390320905713" xfId="10348" xr:uid="{00000000-0005-0000-0000-000004940000}"/>
    <cellStyle name="style1390320905823" xfId="10349" xr:uid="{00000000-0005-0000-0000-000005940000}"/>
    <cellStyle name="style1390320906042" xfId="10350" xr:uid="{00000000-0005-0000-0000-000006940000}"/>
    <cellStyle name="style1390320906088" xfId="10351" xr:uid="{00000000-0005-0000-0000-000007940000}"/>
    <cellStyle name="style1390320906151" xfId="10352" xr:uid="{00000000-0005-0000-0000-000008940000}"/>
    <cellStyle name="style1390320906198" xfId="10353" xr:uid="{00000000-0005-0000-0000-000009940000}"/>
    <cellStyle name="style1390320906526" xfId="10354" xr:uid="{00000000-0005-0000-0000-00000A940000}"/>
    <cellStyle name="style1390320906573" xfId="10355" xr:uid="{00000000-0005-0000-0000-00000B940000}"/>
    <cellStyle name="style1390320906635" xfId="10356" xr:uid="{00000000-0005-0000-0000-00000C940000}"/>
    <cellStyle name="style1390320906682" xfId="10357" xr:uid="{00000000-0005-0000-0000-00000D940000}"/>
    <cellStyle name="style1390320906729" xfId="10358" xr:uid="{00000000-0005-0000-0000-00000E940000}"/>
    <cellStyle name="style1390320906838" xfId="10359" xr:uid="{00000000-0005-0000-0000-00000F940000}"/>
    <cellStyle name="style1390320906995" xfId="10360" xr:uid="{00000000-0005-0000-0000-000010940000}"/>
    <cellStyle name="style1390320909151" xfId="10361" xr:uid="{00000000-0005-0000-0000-000011940000}"/>
    <cellStyle name="style1390320910620" xfId="10362" xr:uid="{00000000-0005-0000-0000-000012940000}"/>
    <cellStyle name="style1390320910854" xfId="10363" xr:uid="{00000000-0005-0000-0000-000013940000}"/>
    <cellStyle name="style1390320910901" xfId="10364" xr:uid="{00000000-0005-0000-0000-000014940000}"/>
    <cellStyle name="style1390320912995" xfId="10365" xr:uid="{00000000-0005-0000-0000-000015940000}"/>
    <cellStyle name="style1390320913104" xfId="10366" xr:uid="{00000000-0005-0000-0000-000016940000}"/>
    <cellStyle name="style1390320914151" xfId="10367" xr:uid="{00000000-0005-0000-0000-000017940000}"/>
    <cellStyle name="style1390320914198" xfId="10368" xr:uid="{00000000-0005-0000-0000-000018940000}"/>
    <cellStyle name="style1390320914245" xfId="10369" xr:uid="{00000000-0005-0000-0000-000019940000}"/>
    <cellStyle name="style1390320914292" xfId="10370" xr:uid="{00000000-0005-0000-0000-00001A940000}"/>
    <cellStyle name="style1390320914339" xfId="10371" xr:uid="{00000000-0005-0000-0000-00001B940000}"/>
    <cellStyle name="style1390320914385" xfId="10372" xr:uid="{00000000-0005-0000-0000-00001C940000}"/>
    <cellStyle name="style1390320914432" xfId="10373" xr:uid="{00000000-0005-0000-0000-00001D940000}"/>
    <cellStyle name="style1390320914495" xfId="10374" xr:uid="{00000000-0005-0000-0000-00001E940000}"/>
    <cellStyle name="style1390320914526" xfId="10375" xr:uid="{00000000-0005-0000-0000-00001F940000}"/>
    <cellStyle name="style1390320914667" xfId="10376" xr:uid="{00000000-0005-0000-0000-000020940000}"/>
    <cellStyle name="style1390320916901" xfId="10377" xr:uid="{00000000-0005-0000-0000-000021940000}"/>
    <cellStyle name="style1390320916932" xfId="10378" xr:uid="{00000000-0005-0000-0000-000022940000}"/>
    <cellStyle name="style1390320916979" xfId="10379" xr:uid="{00000000-0005-0000-0000-000023940000}"/>
    <cellStyle name="style1390320917104" xfId="10380" xr:uid="{00000000-0005-0000-0000-000024940000}"/>
    <cellStyle name="style1390320917135" xfId="10381" xr:uid="{00000000-0005-0000-0000-000025940000}"/>
    <cellStyle name="style1390320918432" xfId="10382" xr:uid="{00000000-0005-0000-0000-000026940000}"/>
    <cellStyle name="style1390320918479" xfId="10383" xr:uid="{00000000-0005-0000-0000-000027940000}"/>
    <cellStyle name="style1390321018105" xfId="10384" xr:uid="{00000000-0005-0000-0000-000028940000}"/>
    <cellStyle name="style1390321018199" xfId="10385" xr:uid="{00000000-0005-0000-0000-000029940000}"/>
    <cellStyle name="style1390321018262" xfId="10386" xr:uid="{00000000-0005-0000-0000-00002A940000}"/>
    <cellStyle name="style1390321018309" xfId="10387" xr:uid="{00000000-0005-0000-0000-00002B940000}"/>
    <cellStyle name="style1390321018355" xfId="10388" xr:uid="{00000000-0005-0000-0000-00002C940000}"/>
    <cellStyle name="style1390321018418" xfId="10389" xr:uid="{00000000-0005-0000-0000-00002D940000}"/>
    <cellStyle name="style1390321018980" xfId="10390" xr:uid="{00000000-0005-0000-0000-00002E940000}"/>
    <cellStyle name="style1390321019043" xfId="10391" xr:uid="{00000000-0005-0000-0000-00002F940000}"/>
    <cellStyle name="style1390321019090" xfId="10392" xr:uid="{00000000-0005-0000-0000-000030940000}"/>
    <cellStyle name="style1390321019152" xfId="10393" xr:uid="{00000000-0005-0000-0000-000031940000}"/>
    <cellStyle name="style1390321019199" xfId="10394" xr:uid="{00000000-0005-0000-0000-000032940000}"/>
    <cellStyle name="style1390321019309" xfId="10395" xr:uid="{00000000-0005-0000-0000-000033940000}"/>
    <cellStyle name="style1390321019465" xfId="10396" xr:uid="{00000000-0005-0000-0000-000034940000}"/>
    <cellStyle name="style1390321021309" xfId="10397" xr:uid="{00000000-0005-0000-0000-000035940000}"/>
    <cellStyle name="style1390321022762" xfId="10398" xr:uid="{00000000-0005-0000-0000-000036940000}"/>
    <cellStyle name="style1390321022996" xfId="10399" xr:uid="{00000000-0005-0000-0000-000037940000}"/>
    <cellStyle name="style1390321023043" xfId="10400" xr:uid="{00000000-0005-0000-0000-000038940000}"/>
    <cellStyle name="style1390321025074" xfId="10401" xr:uid="{00000000-0005-0000-0000-000039940000}"/>
    <cellStyle name="style1390321025184" xfId="10402" xr:uid="{00000000-0005-0000-0000-00003A940000}"/>
    <cellStyle name="style1390321026262" xfId="10403" xr:uid="{00000000-0005-0000-0000-00003B940000}"/>
    <cellStyle name="style1390321026309" xfId="10404" xr:uid="{00000000-0005-0000-0000-00003C940000}"/>
    <cellStyle name="style1390321026356" xfId="10405" xr:uid="{00000000-0005-0000-0000-00003D940000}"/>
    <cellStyle name="style1390321026387" xfId="10406" xr:uid="{00000000-0005-0000-0000-00003E940000}"/>
    <cellStyle name="style1390321026434" xfId="10407" xr:uid="{00000000-0005-0000-0000-00003F940000}"/>
    <cellStyle name="style1390321026481" xfId="10408" xr:uid="{00000000-0005-0000-0000-000040940000}"/>
    <cellStyle name="style1390321026527" xfId="10409" xr:uid="{00000000-0005-0000-0000-000041940000}"/>
    <cellStyle name="style1390321026574" xfId="10410" xr:uid="{00000000-0005-0000-0000-000042940000}"/>
    <cellStyle name="style1390321026621" xfId="10411" xr:uid="{00000000-0005-0000-0000-000043940000}"/>
    <cellStyle name="style1390321026746" xfId="10412" xr:uid="{00000000-0005-0000-0000-000044940000}"/>
    <cellStyle name="style1390321028746" xfId="10413" xr:uid="{00000000-0005-0000-0000-000045940000}"/>
    <cellStyle name="style1390321028793" xfId="10414" xr:uid="{00000000-0005-0000-0000-000046940000}"/>
    <cellStyle name="style1390321028824" xfId="10415" xr:uid="{00000000-0005-0000-0000-000047940000}"/>
    <cellStyle name="style1390321028949" xfId="10416" xr:uid="{00000000-0005-0000-0000-000048940000}"/>
    <cellStyle name="style1390321028996" xfId="10417" xr:uid="{00000000-0005-0000-0000-000049940000}"/>
    <cellStyle name="style1390321030152" xfId="10418" xr:uid="{00000000-0005-0000-0000-00004A940000}"/>
    <cellStyle name="style1390321030215" xfId="10419" xr:uid="{00000000-0005-0000-0000-00004B940000}"/>
    <cellStyle name="style1390321093981" xfId="8302" xr:uid="{00000000-0005-0000-0000-00004C940000}"/>
    <cellStyle name="style1390321094028" xfId="8303" xr:uid="{00000000-0005-0000-0000-00004D940000}"/>
    <cellStyle name="style1390321094075" xfId="8304" xr:uid="{00000000-0005-0000-0000-00004E940000}"/>
    <cellStyle name="style1390321094122" xfId="8305" xr:uid="{00000000-0005-0000-0000-00004F940000}"/>
    <cellStyle name="style1390321094185" xfId="8306" xr:uid="{00000000-0005-0000-0000-000050940000}"/>
    <cellStyle name="style1390321094247" xfId="8307" xr:uid="{00000000-0005-0000-0000-000051940000}"/>
    <cellStyle name="style1390321094856" xfId="8308" xr:uid="{00000000-0005-0000-0000-000052940000}"/>
    <cellStyle name="style1390321094919" xfId="8309" xr:uid="{00000000-0005-0000-0000-000053940000}"/>
    <cellStyle name="style1390321094966" xfId="8310" xr:uid="{00000000-0005-0000-0000-000054940000}"/>
    <cellStyle name="style1390321095013" xfId="8311" xr:uid="{00000000-0005-0000-0000-000055940000}"/>
    <cellStyle name="style1390321095060" xfId="8312" xr:uid="{00000000-0005-0000-0000-000056940000}"/>
    <cellStyle name="style1390321095106" xfId="8313" xr:uid="{00000000-0005-0000-0000-000057940000}"/>
    <cellStyle name="style1390321095247" xfId="8314" xr:uid="{00000000-0005-0000-0000-000058940000}"/>
    <cellStyle name="style1390321099091" xfId="8315" xr:uid="{00000000-0005-0000-0000-000059940000}"/>
    <cellStyle name="style1390321099560" xfId="8316" xr:uid="{00000000-0005-0000-0000-00005A940000}"/>
    <cellStyle name="style1390321168592" xfId="8317" xr:uid="{00000000-0005-0000-0000-00005B940000}"/>
    <cellStyle name="style1390321168654" xfId="8318" xr:uid="{00000000-0005-0000-0000-00005C940000}"/>
    <cellStyle name="style1390321168701" xfId="8319" xr:uid="{00000000-0005-0000-0000-00005D940000}"/>
    <cellStyle name="style1390321168748" xfId="8320" xr:uid="{00000000-0005-0000-0000-00005E940000}"/>
    <cellStyle name="style1390321168811" xfId="8321" xr:uid="{00000000-0005-0000-0000-00005F940000}"/>
    <cellStyle name="style1390321168857" xfId="8322" xr:uid="{00000000-0005-0000-0000-000060940000}"/>
    <cellStyle name="style1390321169326" xfId="8323" xr:uid="{00000000-0005-0000-0000-000061940000}"/>
    <cellStyle name="style1390321169389" xfId="8324" xr:uid="{00000000-0005-0000-0000-000062940000}"/>
    <cellStyle name="style1390321169436" xfId="8325" xr:uid="{00000000-0005-0000-0000-000063940000}"/>
    <cellStyle name="style1390321169639" xfId="8326" xr:uid="{00000000-0005-0000-0000-000064940000}"/>
    <cellStyle name="style1390321169701" xfId="8327" xr:uid="{00000000-0005-0000-0000-000065940000}"/>
    <cellStyle name="style1390321169748" xfId="8328" xr:uid="{00000000-0005-0000-0000-000066940000}"/>
    <cellStyle name="style1390321170123" xfId="8329" xr:uid="{00000000-0005-0000-0000-000067940000}"/>
    <cellStyle name="style1390321170170" xfId="8330" xr:uid="{00000000-0005-0000-0000-000068940000}"/>
    <cellStyle name="style1390321170217" xfId="8331" xr:uid="{00000000-0005-0000-0000-000069940000}"/>
    <cellStyle name="style1390321170248" xfId="8332" xr:uid="{00000000-0005-0000-0000-00006A940000}"/>
    <cellStyle name="style1390321170482" xfId="8333" xr:uid="{00000000-0005-0000-0000-00006B940000}"/>
    <cellStyle name="style1390321170529" xfId="8334" xr:uid="{00000000-0005-0000-0000-00006C940000}"/>
    <cellStyle name="style1390321170592" xfId="8335" xr:uid="{00000000-0005-0000-0000-00006D940000}"/>
    <cellStyle name="style1390321170639" xfId="8336" xr:uid="{00000000-0005-0000-0000-00006E940000}"/>
    <cellStyle name="style1390321170686" xfId="8337" xr:uid="{00000000-0005-0000-0000-00006F940000}"/>
    <cellStyle name="style1390321170732" xfId="8338" xr:uid="{00000000-0005-0000-0000-000070940000}"/>
    <cellStyle name="style1390321170795" xfId="8339" xr:uid="{00000000-0005-0000-0000-000071940000}"/>
    <cellStyle name="style1390321170857" xfId="8340" xr:uid="{00000000-0005-0000-0000-000072940000}"/>
    <cellStyle name="style1390321170904" xfId="8341" xr:uid="{00000000-0005-0000-0000-000073940000}"/>
    <cellStyle name="style1390321171076" xfId="8342" xr:uid="{00000000-0005-0000-0000-000074940000}"/>
    <cellStyle name="style1390321171373" xfId="8343" xr:uid="{00000000-0005-0000-0000-000075940000}"/>
    <cellStyle name="style1390321171529" xfId="8344" xr:uid="{00000000-0005-0000-0000-000076940000}"/>
    <cellStyle name="style1390321171592" xfId="8345" xr:uid="{00000000-0005-0000-0000-000077940000}"/>
    <cellStyle name="style1390321171639" xfId="8346" xr:uid="{00000000-0005-0000-0000-000078940000}"/>
    <cellStyle name="style1392977568832" xfId="8347" xr:uid="{00000000-0005-0000-0000-000079940000}"/>
    <cellStyle name="style1392977568926" xfId="8348" xr:uid="{00000000-0005-0000-0000-00007A940000}"/>
    <cellStyle name="style1392977569723" xfId="8349" xr:uid="{00000000-0005-0000-0000-00007B940000}"/>
    <cellStyle name="style1392977569863" xfId="8350" xr:uid="{00000000-0005-0000-0000-00007C940000}"/>
    <cellStyle name="style1392977571598" xfId="8351" xr:uid="{00000000-0005-0000-0000-00007D940000}"/>
    <cellStyle name="style1392977571629" xfId="8352" xr:uid="{00000000-0005-0000-0000-00007E940000}"/>
    <cellStyle name="style1392977571660" xfId="8353" xr:uid="{00000000-0005-0000-0000-00007F940000}"/>
    <cellStyle name="style1392977571691" xfId="8354" xr:uid="{00000000-0005-0000-0000-000080940000}"/>
    <cellStyle name="style1409137545777" xfId="2402" xr:uid="{00000000-0005-0000-0000-000081940000}"/>
    <cellStyle name="style1409137545777 2" xfId="2403" xr:uid="{00000000-0005-0000-0000-000082940000}"/>
    <cellStyle name="style1409137545777 2 2" xfId="4393" xr:uid="{00000000-0005-0000-0000-000083940000}"/>
    <cellStyle name="style1409137545777 3" xfId="4392" xr:uid="{00000000-0005-0000-0000-000084940000}"/>
    <cellStyle name="style1409137546292" xfId="2404" xr:uid="{00000000-0005-0000-0000-000085940000}"/>
    <cellStyle name="style1409137546292 2" xfId="2405" xr:uid="{00000000-0005-0000-0000-000086940000}"/>
    <cellStyle name="style1409137546292 2 2" xfId="4395" xr:uid="{00000000-0005-0000-0000-000087940000}"/>
    <cellStyle name="style1409137546292 3" xfId="4394" xr:uid="{00000000-0005-0000-0000-000088940000}"/>
    <cellStyle name="style1410424099488" xfId="2406" xr:uid="{00000000-0005-0000-0000-000089940000}"/>
    <cellStyle name="style1410424099488 2" xfId="2407" xr:uid="{00000000-0005-0000-0000-00008A940000}"/>
    <cellStyle name="style1410424099488 2 2" xfId="4397" xr:uid="{00000000-0005-0000-0000-00008B940000}"/>
    <cellStyle name="style1410424099488 3" xfId="4396" xr:uid="{00000000-0005-0000-0000-00008C940000}"/>
    <cellStyle name="style1421153551845" xfId="10703" xr:uid="{00000000-0005-0000-0000-00008D940000}"/>
    <cellStyle name="style1421153551923" xfId="10702" xr:uid="{00000000-0005-0000-0000-00008E940000}"/>
    <cellStyle name="style1421153551970" xfId="10701" xr:uid="{00000000-0005-0000-0000-00008F940000}"/>
    <cellStyle name="style1421153552033" xfId="10700" xr:uid="{00000000-0005-0000-0000-000090940000}"/>
    <cellStyle name="style1421153552095" xfId="10699" xr:uid="{00000000-0005-0000-0000-000091940000}"/>
    <cellStyle name="style1421153552173" xfId="10698" xr:uid="{00000000-0005-0000-0000-000092940000}"/>
    <cellStyle name="style1421153552251" xfId="10697" xr:uid="{00000000-0005-0000-0000-000093940000}"/>
    <cellStyle name="style1421153552330" xfId="10696" xr:uid="{00000000-0005-0000-0000-000094940000}"/>
    <cellStyle name="style1421153552423" xfId="10695" xr:uid="{00000000-0005-0000-0000-000095940000}"/>
    <cellStyle name="style1421153552517" xfId="10694" xr:uid="{00000000-0005-0000-0000-000096940000}"/>
    <cellStyle name="style1421153552626" xfId="10693" xr:uid="{00000000-0005-0000-0000-000097940000}"/>
    <cellStyle name="style1421153552720" xfId="10692" xr:uid="{00000000-0005-0000-0000-000098940000}"/>
    <cellStyle name="style1421153552798" xfId="10691" xr:uid="{00000000-0005-0000-0000-000099940000}"/>
    <cellStyle name="style1421153552876" xfId="10690" xr:uid="{00000000-0005-0000-0000-00009A940000}"/>
    <cellStyle name="style1421153552986" xfId="10689" xr:uid="{00000000-0005-0000-0000-00009B940000}"/>
    <cellStyle name="style1421153553064" xfId="10688" xr:uid="{00000000-0005-0000-0000-00009C940000}"/>
    <cellStyle name="style1421153553158" xfId="10687" xr:uid="{00000000-0005-0000-0000-00009D940000}"/>
    <cellStyle name="style1421153553236" xfId="10686" xr:uid="{00000000-0005-0000-0000-00009E940000}"/>
    <cellStyle name="style1421153553330" xfId="10685" xr:uid="{00000000-0005-0000-0000-00009F940000}"/>
    <cellStyle name="style1421153553423" xfId="10684" xr:uid="{00000000-0005-0000-0000-0000A0940000}"/>
    <cellStyle name="style1421153553533" xfId="10683" xr:uid="{00000000-0005-0000-0000-0000A1940000}"/>
    <cellStyle name="style1421153553611" xfId="10682" xr:uid="{00000000-0005-0000-0000-0000A2940000}"/>
    <cellStyle name="style1421153553673" xfId="10681" xr:uid="{00000000-0005-0000-0000-0000A3940000}"/>
    <cellStyle name="style1421153553736" xfId="10680" xr:uid="{00000000-0005-0000-0000-0000A4940000}"/>
    <cellStyle name="style1421153553767" xfId="10679" xr:uid="{00000000-0005-0000-0000-0000A5940000}"/>
    <cellStyle name="style1421153553830" xfId="10678" xr:uid="{00000000-0005-0000-0000-0000A6940000}"/>
    <cellStyle name="style1421153553876" xfId="10677" xr:uid="{00000000-0005-0000-0000-0000A7940000}"/>
    <cellStyle name="style1421153553939" xfId="10676" xr:uid="{00000000-0005-0000-0000-0000A8940000}"/>
    <cellStyle name="style1421153554001" xfId="10675" xr:uid="{00000000-0005-0000-0000-0000A9940000}"/>
    <cellStyle name="style1421153554064" xfId="10674" xr:uid="{00000000-0005-0000-0000-0000AA940000}"/>
    <cellStyle name="style1421153554126" xfId="10673" xr:uid="{00000000-0005-0000-0000-0000AB940000}"/>
    <cellStyle name="style1421153554298" xfId="10672" xr:uid="{00000000-0005-0000-0000-0000AC940000}"/>
    <cellStyle name="style1421153554345" xfId="10671" xr:uid="{00000000-0005-0000-0000-0000AD940000}"/>
    <cellStyle name="style1421153554408" xfId="10670" xr:uid="{00000000-0005-0000-0000-0000AE940000}"/>
    <cellStyle name="style1421153554470" xfId="10669" xr:uid="{00000000-0005-0000-0000-0000AF940000}"/>
    <cellStyle name="style1421153554548" xfId="10668" xr:uid="{00000000-0005-0000-0000-0000B0940000}"/>
    <cellStyle name="style1421153554611" xfId="10667" xr:uid="{00000000-0005-0000-0000-0000B1940000}"/>
    <cellStyle name="style1421153554689" xfId="10666" xr:uid="{00000000-0005-0000-0000-0000B2940000}"/>
    <cellStyle name="style1421153554767" xfId="10665" xr:uid="{00000000-0005-0000-0000-0000B3940000}"/>
    <cellStyle name="style1421153554845" xfId="10664" xr:uid="{00000000-0005-0000-0000-0000B4940000}"/>
    <cellStyle name="style1421153554955" xfId="10663" xr:uid="{00000000-0005-0000-0000-0000B5940000}"/>
    <cellStyle name="style1421153555048" xfId="10662" xr:uid="{00000000-0005-0000-0000-0000B6940000}"/>
    <cellStyle name="style1421153555095" xfId="10661" xr:uid="{00000000-0005-0000-0000-0000B7940000}"/>
    <cellStyle name="style1421153555142" xfId="10660" xr:uid="{00000000-0005-0000-0000-0000B8940000}"/>
    <cellStyle name="style1421153555205" xfId="10659" xr:uid="{00000000-0005-0000-0000-0000B9940000}"/>
    <cellStyle name="style1421153555251" xfId="10658" xr:uid="{00000000-0005-0000-0000-0000BA940000}"/>
    <cellStyle name="style1421153555314" xfId="10657" xr:uid="{00000000-0005-0000-0000-0000BB940000}"/>
    <cellStyle name="style1421153555376" xfId="10656" xr:uid="{00000000-0005-0000-0000-0000BC940000}"/>
    <cellStyle name="style1421153555423" xfId="10655" xr:uid="{00000000-0005-0000-0000-0000BD940000}"/>
    <cellStyle name="style1421153555470" xfId="10654" xr:uid="{00000000-0005-0000-0000-0000BE940000}"/>
    <cellStyle name="style1421153555861" xfId="10653" xr:uid="{00000000-0005-0000-0000-0000BF940000}"/>
    <cellStyle name="style1421153555923" xfId="10652" xr:uid="{00000000-0005-0000-0000-0000C0940000}"/>
    <cellStyle name="style1421153555970" xfId="10651" xr:uid="{00000000-0005-0000-0000-0000C1940000}"/>
    <cellStyle name="style1421153558267" xfId="10650" xr:uid="{00000000-0005-0000-0000-0000C2940000}"/>
    <cellStyle name="style1421153558345" xfId="10649" xr:uid="{00000000-0005-0000-0000-0000C3940000}"/>
    <cellStyle name="style1421153558423" xfId="10648" xr:uid="{00000000-0005-0000-0000-0000C4940000}"/>
    <cellStyle name="style1421153558533" xfId="10647" xr:uid="{00000000-0005-0000-0000-0000C5940000}"/>
    <cellStyle name="style1421153558642" xfId="10646" xr:uid="{00000000-0005-0000-0000-0000C6940000}"/>
    <cellStyle name="style1421153558720" xfId="10645" xr:uid="{00000000-0005-0000-0000-0000C7940000}"/>
    <cellStyle name="style1421153558845" xfId="10644" xr:uid="{00000000-0005-0000-0000-0000C8940000}"/>
    <cellStyle name="style1421153558939" xfId="10643" xr:uid="{00000000-0005-0000-0000-0000C9940000}"/>
    <cellStyle name="style1421153559048" xfId="10642" xr:uid="{00000000-0005-0000-0000-0000CA940000}"/>
    <cellStyle name="style1421153559189" xfId="10641" xr:uid="{00000000-0005-0000-0000-0000CB940000}"/>
    <cellStyle name="style1421153559252" xfId="10640" xr:uid="{00000000-0005-0000-0000-0000CC940000}"/>
    <cellStyle name="style1421153559502" xfId="10639" xr:uid="{00000000-0005-0000-0000-0000CD940000}"/>
    <cellStyle name="style1421153564142" xfId="10638" xr:uid="{00000000-0005-0000-0000-0000CE940000}"/>
    <cellStyle name="style1421153564330" xfId="10637" xr:uid="{00000000-0005-0000-0000-0000CF940000}"/>
    <cellStyle name="style1421153564689" xfId="10636" xr:uid="{00000000-0005-0000-0000-0000D0940000}"/>
    <cellStyle name="style1421153564752" xfId="10635" xr:uid="{00000000-0005-0000-0000-0000D1940000}"/>
    <cellStyle name="style1421153566908" xfId="10634" xr:uid="{00000000-0005-0000-0000-0000D2940000}"/>
    <cellStyle name="style1421153567111" xfId="10633" xr:uid="{00000000-0005-0000-0000-0000D3940000}"/>
    <cellStyle name="style1421153892240" xfId="8355" xr:uid="{00000000-0005-0000-0000-0000D4940000}"/>
    <cellStyle name="style1421153892334" xfId="8356" xr:uid="{00000000-0005-0000-0000-0000D5940000}"/>
    <cellStyle name="style1421153892412" xfId="8357" xr:uid="{00000000-0005-0000-0000-0000D6940000}"/>
    <cellStyle name="style1421153892459" xfId="8358" xr:uid="{00000000-0005-0000-0000-0000D7940000}"/>
    <cellStyle name="style1421153892506" xfId="8359" xr:uid="{00000000-0005-0000-0000-0000D8940000}"/>
    <cellStyle name="style1421153892568" xfId="8360" xr:uid="{00000000-0005-0000-0000-0000D9940000}"/>
    <cellStyle name="style1421153892631" xfId="8361" xr:uid="{00000000-0005-0000-0000-0000DA940000}"/>
    <cellStyle name="style1421153892693" xfId="8362" xr:uid="{00000000-0005-0000-0000-0000DB940000}"/>
    <cellStyle name="style1421153892756" xfId="8363" xr:uid="{00000000-0005-0000-0000-0000DC940000}"/>
    <cellStyle name="style1421153892834" xfId="8364" xr:uid="{00000000-0005-0000-0000-0000DD940000}"/>
    <cellStyle name="style1421153892912" xfId="8365" xr:uid="{00000000-0005-0000-0000-0000DE940000}"/>
    <cellStyle name="style1421153893131" xfId="8366" xr:uid="{00000000-0005-0000-0000-0000DF940000}"/>
    <cellStyle name="style1421153893193" xfId="8367" xr:uid="{00000000-0005-0000-0000-0000E0940000}"/>
    <cellStyle name="style1421153893240" xfId="8368" xr:uid="{00000000-0005-0000-0000-0000E1940000}"/>
    <cellStyle name="style1421153893303" xfId="8369" xr:uid="{00000000-0005-0000-0000-0000E2940000}"/>
    <cellStyle name="style1421153893365" xfId="8370" xr:uid="{00000000-0005-0000-0000-0000E3940000}"/>
    <cellStyle name="style1421153893459" xfId="8371" xr:uid="{00000000-0005-0000-0000-0000E4940000}"/>
    <cellStyle name="style1421153893553" xfId="8372" xr:uid="{00000000-0005-0000-0000-0000E5940000}"/>
    <cellStyle name="style1421153893646" xfId="8373" xr:uid="{00000000-0005-0000-0000-0000E6940000}"/>
    <cellStyle name="style1421153893756" xfId="8374" xr:uid="{00000000-0005-0000-0000-0000E7940000}"/>
    <cellStyle name="style1421153893834" xfId="8375" xr:uid="{00000000-0005-0000-0000-0000E8940000}"/>
    <cellStyle name="style1421153893896" xfId="8376" xr:uid="{00000000-0005-0000-0000-0000E9940000}"/>
    <cellStyle name="style1421153893943" xfId="8377" xr:uid="{00000000-0005-0000-0000-0000EA940000}"/>
    <cellStyle name="style1421153894006" xfId="8378" xr:uid="{00000000-0005-0000-0000-0000EB940000}"/>
    <cellStyle name="style1421153894068" xfId="8379" xr:uid="{00000000-0005-0000-0000-0000EC940000}"/>
    <cellStyle name="style1421153894131" xfId="8380" xr:uid="{00000000-0005-0000-0000-0000ED940000}"/>
    <cellStyle name="style1421153894256" xfId="8381" xr:uid="{00000000-0005-0000-0000-0000EE940000}"/>
    <cellStyle name="style1421153894318" xfId="8382" xr:uid="{00000000-0005-0000-0000-0000EF940000}"/>
    <cellStyle name="style1421153894475" xfId="8383" xr:uid="{00000000-0005-0000-0000-0000F0940000}"/>
    <cellStyle name="style1421153894553" xfId="8384" xr:uid="{00000000-0005-0000-0000-0000F1940000}"/>
    <cellStyle name="style1421153894600" xfId="8385" xr:uid="{00000000-0005-0000-0000-0000F2940000}"/>
    <cellStyle name="style1421153894646" xfId="8386" xr:uid="{00000000-0005-0000-0000-0000F3940000}"/>
    <cellStyle name="style1421153894709" xfId="8387" xr:uid="{00000000-0005-0000-0000-0000F4940000}"/>
    <cellStyle name="style1421153894787" xfId="8388" xr:uid="{00000000-0005-0000-0000-0000F5940000}"/>
    <cellStyle name="style1421153894881" xfId="8389" xr:uid="{00000000-0005-0000-0000-0000F6940000}"/>
    <cellStyle name="style1421153895365" xfId="8390" xr:uid="{00000000-0005-0000-0000-0000F7940000}"/>
    <cellStyle name="style1421153895412" xfId="8391" xr:uid="{00000000-0005-0000-0000-0000F8940000}"/>
    <cellStyle name="style1421153895521" xfId="8392" xr:uid="{00000000-0005-0000-0000-0000F9940000}"/>
    <cellStyle name="style1421153895600" xfId="8393" xr:uid="{00000000-0005-0000-0000-0000FA940000}"/>
    <cellStyle name="style1421153896318" xfId="8394" xr:uid="{00000000-0005-0000-0000-0000FB940000}"/>
    <cellStyle name="style1421153896584" xfId="8395" xr:uid="{00000000-0005-0000-0000-0000FC940000}"/>
    <cellStyle name="style1421153896631" xfId="8396" xr:uid="{00000000-0005-0000-0000-0000FD940000}"/>
    <cellStyle name="style1421153896678" xfId="8397" xr:uid="{00000000-0005-0000-0000-0000FE940000}"/>
    <cellStyle name="style1421153896725" xfId="8398" xr:uid="{00000000-0005-0000-0000-0000FF940000}"/>
    <cellStyle name="style1421153896771" xfId="8399" xr:uid="{00000000-0005-0000-0000-000000950000}"/>
    <cellStyle name="style1421153896834" xfId="8400" xr:uid="{00000000-0005-0000-0000-000001950000}"/>
    <cellStyle name="style1421153896881" xfId="8401" xr:uid="{00000000-0005-0000-0000-000002950000}"/>
    <cellStyle name="style1421153896943" xfId="8402" xr:uid="{00000000-0005-0000-0000-000003950000}"/>
    <cellStyle name="style1421153897006" xfId="8403" xr:uid="{00000000-0005-0000-0000-000004950000}"/>
    <cellStyle name="style1421153897084" xfId="8404" xr:uid="{00000000-0005-0000-0000-000005950000}"/>
    <cellStyle name="style1421153898771" xfId="8405" xr:uid="{00000000-0005-0000-0000-000006950000}"/>
    <cellStyle name="style1421153898881" xfId="8406" xr:uid="{00000000-0005-0000-0000-000007950000}"/>
    <cellStyle name="style1421153898959" xfId="8407" xr:uid="{00000000-0005-0000-0000-000008950000}"/>
    <cellStyle name="style1421153899053" xfId="8408" xr:uid="{00000000-0005-0000-0000-000009950000}"/>
    <cellStyle name="style1421153899084" xfId="8409" xr:uid="{00000000-0005-0000-0000-00000A950000}"/>
    <cellStyle name="style1421153899146" xfId="8410" xr:uid="{00000000-0005-0000-0000-00000B950000}"/>
    <cellStyle name="style1421153899193" xfId="8411" xr:uid="{00000000-0005-0000-0000-00000C950000}"/>
    <cellStyle name="style1421153899318" xfId="8412" xr:uid="{00000000-0005-0000-0000-00000D950000}"/>
    <cellStyle name="style1421153899365" xfId="8413" xr:uid="{00000000-0005-0000-0000-00000E950000}"/>
    <cellStyle name="style1421153899412" xfId="8414" xr:uid="{00000000-0005-0000-0000-00000F950000}"/>
    <cellStyle name="style1421153899615" xfId="8415" xr:uid="{00000000-0005-0000-0000-000010950000}"/>
    <cellStyle name="style1421153899662" xfId="8416" xr:uid="{00000000-0005-0000-0000-000011950000}"/>
    <cellStyle name="style1421153900865" xfId="8417" xr:uid="{00000000-0005-0000-0000-000012950000}"/>
    <cellStyle name="style1421153900928" xfId="8418" xr:uid="{00000000-0005-0000-0000-000013950000}"/>
    <cellStyle name="style1421153900990" xfId="8419" xr:uid="{00000000-0005-0000-0000-000014950000}"/>
    <cellStyle name="style1421153901068" xfId="8420" xr:uid="{00000000-0005-0000-0000-000015950000}"/>
    <cellStyle name="style1421153901334" xfId="8421" xr:uid="{00000000-0005-0000-0000-000016950000}"/>
    <cellStyle name="style1421153901381" xfId="8422" xr:uid="{00000000-0005-0000-0000-000017950000}"/>
    <cellStyle name="style1421153901443" xfId="8423" xr:uid="{00000000-0005-0000-0000-000018950000}"/>
    <cellStyle name="style1421153901506" xfId="8424" xr:uid="{00000000-0005-0000-0000-000019950000}"/>
    <cellStyle name="style1421153901584" xfId="8425" xr:uid="{00000000-0005-0000-0000-00001A950000}"/>
    <cellStyle name="style1421153901662" xfId="8426" xr:uid="{00000000-0005-0000-0000-00001B950000}"/>
    <cellStyle name="style1421153901740" xfId="8427" xr:uid="{00000000-0005-0000-0000-00001C950000}"/>
    <cellStyle name="style1421153901834" xfId="8428" xr:uid="{00000000-0005-0000-0000-00001D950000}"/>
    <cellStyle name="style1421153901928" xfId="8429" xr:uid="{00000000-0005-0000-0000-00001E950000}"/>
    <cellStyle name="style1421153902006" xfId="8430" xr:uid="{00000000-0005-0000-0000-00001F950000}"/>
    <cellStyle name="style1421153902084" xfId="8431" xr:uid="{00000000-0005-0000-0000-000020950000}"/>
    <cellStyle name="style1421153902162" xfId="8432" xr:uid="{00000000-0005-0000-0000-000021950000}"/>
    <cellStyle name="style1421153902428" xfId="8433" xr:uid="{00000000-0005-0000-0000-000022950000}"/>
    <cellStyle name="style1421153902506" xfId="8434" xr:uid="{00000000-0005-0000-0000-000023950000}"/>
    <cellStyle name="style1421153902600" xfId="8435" xr:uid="{00000000-0005-0000-0000-000024950000}"/>
    <cellStyle name="style1421153904412" xfId="8436" xr:uid="{00000000-0005-0000-0000-000025950000}"/>
    <cellStyle name="style1421153904490" xfId="8437" xr:uid="{00000000-0005-0000-0000-000026950000}"/>
    <cellStyle name="style1421153904553" xfId="8438" xr:uid="{00000000-0005-0000-0000-000027950000}"/>
    <cellStyle name="style1421153904631" xfId="8439" xr:uid="{00000000-0005-0000-0000-000028950000}"/>
    <cellStyle name="style1421153904693" xfId="8440" xr:uid="{00000000-0005-0000-0000-000029950000}"/>
    <cellStyle name="style1421153904756" xfId="8441" xr:uid="{00000000-0005-0000-0000-00002A950000}"/>
    <cellStyle name="style1421153904818" xfId="8442" xr:uid="{00000000-0005-0000-0000-00002B950000}"/>
    <cellStyle name="style1421153904865" xfId="8443" xr:uid="{00000000-0005-0000-0000-00002C950000}"/>
    <cellStyle name="style1421153904912" xfId="8444" xr:uid="{00000000-0005-0000-0000-00002D950000}"/>
    <cellStyle name="style1421153905334" xfId="8445" xr:uid="{00000000-0005-0000-0000-00002E950000}"/>
    <cellStyle name="style1421153908693" xfId="8446" xr:uid="{00000000-0005-0000-0000-00002F950000}"/>
    <cellStyle name="style1421153908725" xfId="8447" xr:uid="{00000000-0005-0000-0000-000030950000}"/>
    <cellStyle name="style1421153908772" xfId="8448" xr:uid="{00000000-0005-0000-0000-000031950000}"/>
    <cellStyle name="style1421153909100" xfId="8449" xr:uid="{00000000-0005-0000-0000-000032950000}"/>
    <cellStyle name="style1421153909162" xfId="8450" xr:uid="{00000000-0005-0000-0000-000033950000}"/>
    <cellStyle name="style1421153911256" xfId="8451" xr:uid="{00000000-0005-0000-0000-000034950000}"/>
    <cellStyle name="style1421153911553" xfId="8452" xr:uid="{00000000-0005-0000-0000-000035950000}"/>
    <cellStyle name="style1421153914272" xfId="8453" xr:uid="{00000000-0005-0000-0000-000036950000}"/>
    <cellStyle name="style1421153914365" xfId="8454" xr:uid="{00000000-0005-0000-0000-000037950000}"/>
    <cellStyle name="style1421153914444" xfId="8455" xr:uid="{00000000-0005-0000-0000-000038950000}"/>
    <cellStyle name="style1421153992976" xfId="10632" xr:uid="{00000000-0005-0000-0000-000039950000}"/>
    <cellStyle name="style1421153993038" xfId="10631" xr:uid="{00000000-0005-0000-0000-00003A950000}"/>
    <cellStyle name="style1421153993101" xfId="10630" xr:uid="{00000000-0005-0000-0000-00003B950000}"/>
    <cellStyle name="style1421153993148" xfId="10629" xr:uid="{00000000-0005-0000-0000-00003C950000}"/>
    <cellStyle name="style1421153993226" xfId="10628" xr:uid="{00000000-0005-0000-0000-00003D950000}"/>
    <cellStyle name="style1421153993304" xfId="10627" xr:uid="{00000000-0005-0000-0000-00003E950000}"/>
    <cellStyle name="style1421153993366" xfId="10626" xr:uid="{00000000-0005-0000-0000-00003F950000}"/>
    <cellStyle name="style1421153993460" xfId="10625" xr:uid="{00000000-0005-0000-0000-000040950000}"/>
    <cellStyle name="style1421153993538" xfId="10624" xr:uid="{00000000-0005-0000-0000-000041950000}"/>
    <cellStyle name="style1421153993632" xfId="10623" xr:uid="{00000000-0005-0000-0000-000042950000}"/>
    <cellStyle name="style1421153993726" xfId="10622" xr:uid="{00000000-0005-0000-0000-000043950000}"/>
    <cellStyle name="style1421153993820" xfId="10621" xr:uid="{00000000-0005-0000-0000-000044950000}"/>
    <cellStyle name="style1421153993898" xfId="10620" xr:uid="{00000000-0005-0000-0000-000045950000}"/>
    <cellStyle name="style1421153993960" xfId="10619" xr:uid="{00000000-0005-0000-0000-000046950000}"/>
    <cellStyle name="style1421153994054" xfId="10618" xr:uid="{00000000-0005-0000-0000-000047950000}"/>
    <cellStyle name="style1421153994132" xfId="10617" xr:uid="{00000000-0005-0000-0000-000048950000}"/>
    <cellStyle name="style1421153994226" xfId="10616" xr:uid="{00000000-0005-0000-0000-000049950000}"/>
    <cellStyle name="style1421153994320" xfId="10615" xr:uid="{00000000-0005-0000-0000-00004A950000}"/>
    <cellStyle name="style1421153994413" xfId="10614" xr:uid="{00000000-0005-0000-0000-00004B950000}"/>
    <cellStyle name="style1421153994507" xfId="10613" xr:uid="{00000000-0005-0000-0000-00004C950000}"/>
    <cellStyle name="style1421153994601" xfId="10612" xr:uid="{00000000-0005-0000-0000-00004D950000}"/>
    <cellStyle name="style1421153994695" xfId="10611" xr:uid="{00000000-0005-0000-0000-00004E950000}"/>
    <cellStyle name="style1421153994757" xfId="10610" xr:uid="{00000000-0005-0000-0000-00004F950000}"/>
    <cellStyle name="style1421153994851" xfId="10609" xr:uid="{00000000-0005-0000-0000-000050950000}"/>
    <cellStyle name="style1421153994945" xfId="10608" xr:uid="{00000000-0005-0000-0000-000051950000}"/>
    <cellStyle name="style1421153995038" xfId="10607" xr:uid="{00000000-0005-0000-0000-000052950000}"/>
    <cellStyle name="style1421153995226" xfId="10606" xr:uid="{00000000-0005-0000-0000-000053950000}"/>
    <cellStyle name="style1421153995304" xfId="10605" xr:uid="{00000000-0005-0000-0000-000054950000}"/>
    <cellStyle name="style1421153995445" xfId="10604" xr:uid="{00000000-0005-0000-0000-000055950000}"/>
    <cellStyle name="style1421153995507" xfId="10603" xr:uid="{00000000-0005-0000-0000-000056950000}"/>
    <cellStyle name="style1421153995570" xfId="10602" xr:uid="{00000000-0005-0000-0000-000057950000}"/>
    <cellStyle name="style1421153995632" xfId="10601" xr:uid="{00000000-0005-0000-0000-000058950000}"/>
    <cellStyle name="style1421153995726" xfId="10600" xr:uid="{00000000-0005-0000-0000-000059950000}"/>
    <cellStyle name="style1421153995820" xfId="10599" xr:uid="{00000000-0005-0000-0000-00005A950000}"/>
    <cellStyle name="style1421153995945" xfId="10598" xr:uid="{00000000-0005-0000-0000-00005B950000}"/>
    <cellStyle name="style1421153996398" xfId="10597" xr:uid="{00000000-0005-0000-0000-00005C950000}"/>
    <cellStyle name="style1421153996445" xfId="10596" xr:uid="{00000000-0005-0000-0000-00005D950000}"/>
    <cellStyle name="style1421153996538" xfId="10595" xr:uid="{00000000-0005-0000-0000-00005E950000}"/>
    <cellStyle name="style1421153996601" xfId="10594" xr:uid="{00000000-0005-0000-0000-00005F950000}"/>
    <cellStyle name="style1421153997398" xfId="10593" xr:uid="{00000000-0005-0000-0000-000060950000}"/>
    <cellStyle name="style1421153997507" xfId="10592" xr:uid="{00000000-0005-0000-0000-000061950000}"/>
    <cellStyle name="style1421153997570" xfId="10591" xr:uid="{00000000-0005-0000-0000-000062950000}"/>
    <cellStyle name="style1421153997648" xfId="10590" xr:uid="{00000000-0005-0000-0000-000063950000}"/>
    <cellStyle name="style1421153997726" xfId="10589" xr:uid="{00000000-0005-0000-0000-000064950000}"/>
    <cellStyle name="style1421153997804" xfId="10588" xr:uid="{00000000-0005-0000-0000-000065950000}"/>
    <cellStyle name="style1421153997882" xfId="10587" xr:uid="{00000000-0005-0000-0000-000066950000}"/>
    <cellStyle name="style1421153997960" xfId="10586" xr:uid="{00000000-0005-0000-0000-000067950000}"/>
    <cellStyle name="style1421153998023" xfId="10585" xr:uid="{00000000-0005-0000-0000-000068950000}"/>
    <cellStyle name="style1421153998101" xfId="10584" xr:uid="{00000000-0005-0000-0000-000069950000}"/>
    <cellStyle name="style1421153998195" xfId="10583" xr:uid="{00000000-0005-0000-0000-00006A950000}"/>
    <cellStyle name="style1421153999992" xfId="10582" xr:uid="{00000000-0005-0000-0000-00006B950000}"/>
    <cellStyle name="style1421154000070" xfId="10581" xr:uid="{00000000-0005-0000-0000-00006C950000}"/>
    <cellStyle name="style1421154000117" xfId="10580" xr:uid="{00000000-0005-0000-0000-00006D950000}"/>
    <cellStyle name="style1421154000163" xfId="10579" xr:uid="{00000000-0005-0000-0000-00006E950000}"/>
    <cellStyle name="style1421154000226" xfId="10578" xr:uid="{00000000-0005-0000-0000-00006F950000}"/>
    <cellStyle name="style1421154000288" xfId="10577" xr:uid="{00000000-0005-0000-0000-000070950000}"/>
    <cellStyle name="style1421154000351" xfId="10576" xr:uid="{00000000-0005-0000-0000-000071950000}"/>
    <cellStyle name="style1421154000507" xfId="10575" xr:uid="{00000000-0005-0000-0000-000072950000}"/>
    <cellStyle name="style1421154000570" xfId="10574" xr:uid="{00000000-0005-0000-0000-000073950000}"/>
    <cellStyle name="style1421154000648" xfId="10573" xr:uid="{00000000-0005-0000-0000-000074950000}"/>
    <cellStyle name="style1421154000726" xfId="10572" xr:uid="{00000000-0005-0000-0000-000075950000}"/>
    <cellStyle name="style1421154000804" xfId="10571" xr:uid="{00000000-0005-0000-0000-000076950000}"/>
    <cellStyle name="style1421154002132" xfId="10570" xr:uid="{00000000-0005-0000-0000-000077950000}"/>
    <cellStyle name="style1421154002195" xfId="10569" xr:uid="{00000000-0005-0000-0000-000078950000}"/>
    <cellStyle name="style1421154002242" xfId="10568" xr:uid="{00000000-0005-0000-0000-000079950000}"/>
    <cellStyle name="style1421154002288" xfId="10567" xr:uid="{00000000-0005-0000-0000-00007A950000}"/>
    <cellStyle name="style1421154002335" xfId="10566" xr:uid="{00000000-0005-0000-0000-00007B950000}"/>
    <cellStyle name="style1421154002398" xfId="10565" xr:uid="{00000000-0005-0000-0000-00007C950000}"/>
    <cellStyle name="style1421154002445" xfId="10564" xr:uid="{00000000-0005-0000-0000-00007D950000}"/>
    <cellStyle name="style1421154002507" xfId="10563" xr:uid="{00000000-0005-0000-0000-00007E950000}"/>
    <cellStyle name="style1421154002554" xfId="10562" xr:uid="{00000000-0005-0000-0000-00007F950000}"/>
    <cellStyle name="style1421154002617" xfId="10561" xr:uid="{00000000-0005-0000-0000-000080950000}"/>
    <cellStyle name="style1421154002945" xfId="10560" xr:uid="{00000000-0005-0000-0000-000081950000}"/>
    <cellStyle name="style1421154003007" xfId="10559" xr:uid="{00000000-0005-0000-0000-000082950000}"/>
    <cellStyle name="style1421154003054" xfId="10558" xr:uid="{00000000-0005-0000-0000-000083950000}"/>
    <cellStyle name="style1421154003117" xfId="10557" xr:uid="{00000000-0005-0000-0000-000084950000}"/>
    <cellStyle name="style1421154003163" xfId="10556" xr:uid="{00000000-0005-0000-0000-000085950000}"/>
    <cellStyle name="style1421154003210" xfId="10555" xr:uid="{00000000-0005-0000-0000-000086950000}"/>
    <cellStyle name="style1421154003429" xfId="10554" xr:uid="{00000000-0005-0000-0000-000087950000}"/>
    <cellStyle name="style1421154003538" xfId="10553" xr:uid="{00000000-0005-0000-0000-000088950000}"/>
    <cellStyle name="style1421154003632" xfId="10552" xr:uid="{00000000-0005-0000-0000-000089950000}"/>
    <cellStyle name="style1421154005960" xfId="10551" xr:uid="{00000000-0005-0000-0000-00008A950000}"/>
    <cellStyle name="style1421154006038" xfId="10550" xr:uid="{00000000-0005-0000-0000-00008B950000}"/>
    <cellStyle name="style1421154006117" xfId="10549" xr:uid="{00000000-0005-0000-0000-00008C950000}"/>
    <cellStyle name="style1421154006195" xfId="10548" xr:uid="{00000000-0005-0000-0000-00008D950000}"/>
    <cellStyle name="style1421154006273" xfId="10547" xr:uid="{00000000-0005-0000-0000-00008E950000}"/>
    <cellStyle name="style1421154006367" xfId="10546" xr:uid="{00000000-0005-0000-0000-00008F950000}"/>
    <cellStyle name="style1421154006460" xfId="10545" xr:uid="{00000000-0005-0000-0000-000090950000}"/>
    <cellStyle name="style1421154006538" xfId="10544" xr:uid="{00000000-0005-0000-0000-000091950000}"/>
    <cellStyle name="style1421154006632" xfId="10543" xr:uid="{00000000-0005-0000-0000-000092950000}"/>
    <cellStyle name="style1421154006929" xfId="10542" xr:uid="{00000000-0005-0000-0000-000093950000}"/>
    <cellStyle name="style1421154010617" xfId="10541" xr:uid="{00000000-0005-0000-0000-000094950000}"/>
    <cellStyle name="style1421154010695" xfId="10540" xr:uid="{00000000-0005-0000-0000-000095950000}"/>
    <cellStyle name="style1421154010773" xfId="10539" xr:uid="{00000000-0005-0000-0000-000096950000}"/>
    <cellStyle name="style1421154011007" xfId="10538" xr:uid="{00000000-0005-0000-0000-000097950000}"/>
    <cellStyle name="style1421154011085" xfId="10537" xr:uid="{00000000-0005-0000-0000-000098950000}"/>
    <cellStyle name="style1421154013648" xfId="10536" xr:uid="{00000000-0005-0000-0000-000099950000}"/>
    <cellStyle name="style1421154013929" xfId="10535" xr:uid="{00000000-0005-0000-0000-00009A950000}"/>
    <cellStyle name="style1421155390681" xfId="8456" xr:uid="{00000000-0005-0000-0000-00009B950000}"/>
    <cellStyle name="style1421155390869" xfId="8457" xr:uid="{00000000-0005-0000-0000-00009C950000}"/>
    <cellStyle name="style1421155391056" xfId="8458" xr:uid="{00000000-0005-0000-0000-00009D950000}"/>
    <cellStyle name="style1421155391119" xfId="8459" xr:uid="{00000000-0005-0000-0000-00009E950000}"/>
    <cellStyle name="style1421155391197" xfId="8460" xr:uid="{00000000-0005-0000-0000-00009F950000}"/>
    <cellStyle name="style1421155391337" xfId="8461" xr:uid="{00000000-0005-0000-0000-0000A0950000}"/>
    <cellStyle name="style1421155391462" xfId="8462" xr:uid="{00000000-0005-0000-0000-0000A1950000}"/>
    <cellStyle name="style1421155391603" xfId="8463" xr:uid="{00000000-0005-0000-0000-0000A2950000}"/>
    <cellStyle name="style1421155391681" xfId="8464" xr:uid="{00000000-0005-0000-0000-0000A3950000}"/>
    <cellStyle name="style1421155391759" xfId="8465" xr:uid="{00000000-0005-0000-0000-0000A4950000}"/>
    <cellStyle name="style1421155391822" xfId="8466" xr:uid="{00000000-0005-0000-0000-0000A5950000}"/>
    <cellStyle name="style1421155391947" xfId="8467" xr:uid="{00000000-0005-0000-0000-0000A6950000}"/>
    <cellStyle name="style1421155392041" xfId="8468" xr:uid="{00000000-0005-0000-0000-0000A7950000}"/>
    <cellStyle name="style1421155392119" xfId="8469" xr:uid="{00000000-0005-0000-0000-0000A8950000}"/>
    <cellStyle name="style1421155392259" xfId="8470" xr:uid="{00000000-0005-0000-0000-0000A9950000}"/>
    <cellStyle name="style1421155392337" xfId="8471" xr:uid="{00000000-0005-0000-0000-0000AA950000}"/>
    <cellStyle name="style1421155392431" xfId="8472" xr:uid="{00000000-0005-0000-0000-0000AB950000}"/>
    <cellStyle name="style1421155392478" xfId="8473" xr:uid="{00000000-0005-0000-0000-0000AC950000}"/>
    <cellStyle name="style1421155392541" xfId="8474" xr:uid="{00000000-0005-0000-0000-0000AD950000}"/>
    <cellStyle name="style1421155392603" xfId="8475" xr:uid="{00000000-0005-0000-0000-0000AE950000}"/>
    <cellStyle name="style1421155392712" xfId="8476" xr:uid="{00000000-0005-0000-0000-0000AF950000}"/>
    <cellStyle name="style1421155392791" xfId="8477" xr:uid="{00000000-0005-0000-0000-0000B0950000}"/>
    <cellStyle name="style1421155392853" xfId="8478" xr:uid="{00000000-0005-0000-0000-0000B1950000}"/>
    <cellStyle name="style1421155392931" xfId="8479" xr:uid="{00000000-0005-0000-0000-0000B2950000}"/>
    <cellStyle name="style1421155392978" xfId="8480" xr:uid="{00000000-0005-0000-0000-0000B3950000}"/>
    <cellStyle name="style1421155393041" xfId="8481" xr:uid="{00000000-0005-0000-0000-0000B4950000}"/>
    <cellStyle name="style1421155393087" xfId="8482" xr:uid="{00000000-0005-0000-0000-0000B5950000}"/>
    <cellStyle name="style1421155393197" xfId="8483" xr:uid="{00000000-0005-0000-0000-0000B6950000}"/>
    <cellStyle name="style1421155393259" xfId="8484" xr:uid="{00000000-0005-0000-0000-0000B7950000}"/>
    <cellStyle name="style1421155393306" xfId="8485" xr:uid="{00000000-0005-0000-0000-0000B8950000}"/>
    <cellStyle name="style1421155393369" xfId="8486" xr:uid="{00000000-0005-0000-0000-0000B9950000}"/>
    <cellStyle name="style1421155393416" xfId="8487" xr:uid="{00000000-0005-0000-0000-0000BA950000}"/>
    <cellStyle name="style1421155393478" xfId="8488" xr:uid="{00000000-0005-0000-0000-0000BB950000}"/>
    <cellStyle name="style1421155393541" xfId="8489" xr:uid="{00000000-0005-0000-0000-0000BC950000}"/>
    <cellStyle name="style1421155393587" xfId="8490" xr:uid="{00000000-0005-0000-0000-0000BD950000}"/>
    <cellStyle name="style1421155393650" xfId="8491" xr:uid="{00000000-0005-0000-0000-0000BE950000}"/>
    <cellStyle name="style1421155393697" xfId="8492" xr:uid="{00000000-0005-0000-0000-0000BF950000}"/>
    <cellStyle name="style1421155393775" xfId="8493" xr:uid="{00000000-0005-0000-0000-0000C0950000}"/>
    <cellStyle name="style1421155393837" xfId="8494" xr:uid="{00000000-0005-0000-0000-0000C1950000}"/>
    <cellStyle name="style1421155393916" xfId="8495" xr:uid="{00000000-0005-0000-0000-0000C2950000}"/>
    <cellStyle name="style1421155394056" xfId="8496" xr:uid="{00000000-0005-0000-0000-0000C3950000}"/>
    <cellStyle name="style1421155394119" xfId="8497" xr:uid="{00000000-0005-0000-0000-0000C4950000}"/>
    <cellStyle name="style1421155394181" xfId="8498" xr:uid="{00000000-0005-0000-0000-0000C5950000}"/>
    <cellStyle name="style1421155394244" xfId="8499" xr:uid="{00000000-0005-0000-0000-0000C6950000}"/>
    <cellStyle name="style1421155394306" xfId="8500" xr:uid="{00000000-0005-0000-0000-0000C7950000}"/>
    <cellStyle name="style1421155394400" xfId="8501" xr:uid="{00000000-0005-0000-0000-0000C8950000}"/>
    <cellStyle name="style1421155394478" xfId="8502" xr:uid="{00000000-0005-0000-0000-0000C9950000}"/>
    <cellStyle name="style1421155394556" xfId="8503" xr:uid="{00000000-0005-0000-0000-0000CA950000}"/>
    <cellStyle name="style1421155394681" xfId="8504" xr:uid="{00000000-0005-0000-0000-0000CB950000}"/>
    <cellStyle name="style1421155394744" xfId="8505" xr:uid="{00000000-0005-0000-0000-0000CC950000}"/>
    <cellStyle name="style1421155394806" xfId="8506" xr:uid="{00000000-0005-0000-0000-0000CD950000}"/>
    <cellStyle name="style1421155394947" xfId="8507" xr:uid="{00000000-0005-0000-0000-0000CE950000}"/>
    <cellStyle name="style1421155395025" xfId="8508" xr:uid="{00000000-0005-0000-0000-0000CF950000}"/>
    <cellStyle name="style1421155395072" xfId="8509" xr:uid="{00000000-0005-0000-0000-0000D0950000}"/>
    <cellStyle name="style1421155395134" xfId="8510" xr:uid="{00000000-0005-0000-0000-0000D1950000}"/>
    <cellStyle name="style1421155395244" xfId="8511" xr:uid="{00000000-0005-0000-0000-0000D2950000}"/>
    <cellStyle name="style1421155395322" xfId="8512" xr:uid="{00000000-0005-0000-0000-0000D3950000}"/>
    <cellStyle name="style1421155395369" xfId="8513" xr:uid="{00000000-0005-0000-0000-0000D4950000}"/>
    <cellStyle name="style1421155395416" xfId="8514" xr:uid="{00000000-0005-0000-0000-0000D5950000}"/>
    <cellStyle name="style1421155395478" xfId="8515" xr:uid="{00000000-0005-0000-0000-0000D6950000}"/>
    <cellStyle name="style1421155395525" xfId="8516" xr:uid="{00000000-0005-0000-0000-0000D7950000}"/>
    <cellStyle name="style1421155395744" xfId="8517" xr:uid="{00000000-0005-0000-0000-0000D8950000}"/>
    <cellStyle name="style1421155395791" xfId="8518" xr:uid="{00000000-0005-0000-0000-0000D9950000}"/>
    <cellStyle name="style1421155395869" xfId="8519" xr:uid="{00000000-0005-0000-0000-0000DA950000}"/>
    <cellStyle name="style1421155395931" xfId="8520" xr:uid="{00000000-0005-0000-0000-0000DB950000}"/>
    <cellStyle name="style1421155396400" xfId="8521" xr:uid="{00000000-0005-0000-0000-0000DC950000}"/>
    <cellStyle name="style1421155396463" xfId="8522" xr:uid="{00000000-0005-0000-0000-0000DD950000}"/>
    <cellStyle name="style1421155397916" xfId="8523" xr:uid="{00000000-0005-0000-0000-0000DE950000}"/>
    <cellStyle name="style1421155403384" xfId="8524" xr:uid="{00000000-0005-0000-0000-0000DF950000}"/>
    <cellStyle name="style1421155403463" xfId="8525" xr:uid="{00000000-0005-0000-0000-0000E0950000}"/>
    <cellStyle name="style1421155403509" xfId="8526" xr:uid="{00000000-0005-0000-0000-0000E1950000}"/>
    <cellStyle name="style1421155403681" xfId="8527" xr:uid="{00000000-0005-0000-0000-0000E2950000}"/>
    <cellStyle name="style1421155403744" xfId="8528" xr:uid="{00000000-0005-0000-0000-0000E3950000}"/>
    <cellStyle name="style1421155403806" xfId="8529" xr:uid="{00000000-0005-0000-0000-0000E4950000}"/>
    <cellStyle name="style1421155403885" xfId="8530" xr:uid="{00000000-0005-0000-0000-0000E5950000}"/>
    <cellStyle name="style1421155403947" xfId="8531" xr:uid="{00000000-0005-0000-0000-0000E6950000}"/>
    <cellStyle name="style1421155404416" xfId="8532" xr:uid="{00000000-0005-0000-0000-0000E7950000}"/>
    <cellStyle name="style1421155404666" xfId="8533" xr:uid="{00000000-0005-0000-0000-0000E8950000}"/>
    <cellStyle name="style1421155404744" xfId="8534" xr:uid="{00000000-0005-0000-0000-0000E9950000}"/>
    <cellStyle name="style1421155404869" xfId="8535" xr:uid="{00000000-0005-0000-0000-0000EA950000}"/>
    <cellStyle name="style1421155404947" xfId="8536" xr:uid="{00000000-0005-0000-0000-0000EB950000}"/>
    <cellStyle name="style1432115046898" xfId="2408" xr:uid="{00000000-0005-0000-0000-0000EC950000}"/>
    <cellStyle name="style1432115046898 2" xfId="4398" xr:uid="{00000000-0005-0000-0000-0000ED950000}"/>
    <cellStyle name="style1432115046929" xfId="2409" xr:uid="{00000000-0005-0000-0000-0000EE950000}"/>
    <cellStyle name="style1432115046929 2" xfId="4399" xr:uid="{00000000-0005-0000-0000-0000EF950000}"/>
    <cellStyle name="style1432115046960" xfId="2410" xr:uid="{00000000-0005-0000-0000-0000F0950000}"/>
    <cellStyle name="style1432115046960 2" xfId="4400" xr:uid="{00000000-0005-0000-0000-0000F1950000}"/>
    <cellStyle name="style1432115047007" xfId="2411" xr:uid="{00000000-0005-0000-0000-0000F2950000}"/>
    <cellStyle name="style1432115047007 2" xfId="4401" xr:uid="{00000000-0005-0000-0000-0000F3950000}"/>
    <cellStyle name="style1432115047038" xfId="2412" xr:uid="{00000000-0005-0000-0000-0000F4950000}"/>
    <cellStyle name="style1432115047038 2" xfId="4402" xr:uid="{00000000-0005-0000-0000-0000F5950000}"/>
    <cellStyle name="style1432115047569" xfId="2413" xr:uid="{00000000-0005-0000-0000-0000F6950000}"/>
    <cellStyle name="style1432115047569 2" xfId="4403" xr:uid="{00000000-0005-0000-0000-0000F7950000}"/>
    <cellStyle name="style1432115047662" xfId="2414" xr:uid="{00000000-0005-0000-0000-0000F8950000}"/>
    <cellStyle name="style1432115047662 2" xfId="4404" xr:uid="{00000000-0005-0000-0000-0000F9950000}"/>
    <cellStyle name="style1432115047771" xfId="2415" xr:uid="{00000000-0005-0000-0000-0000FA950000}"/>
    <cellStyle name="style1432115047771 2" xfId="4405" xr:uid="{00000000-0005-0000-0000-0000FB950000}"/>
    <cellStyle name="style1432115047959" xfId="2416" xr:uid="{00000000-0005-0000-0000-0000FC950000}"/>
    <cellStyle name="style1432115047959 2" xfId="4406" xr:uid="{00000000-0005-0000-0000-0000FD950000}"/>
    <cellStyle name="style1432115047990" xfId="2417" xr:uid="{00000000-0005-0000-0000-0000FE950000}"/>
    <cellStyle name="style1432115047990 2" xfId="4407" xr:uid="{00000000-0005-0000-0000-0000FF950000}"/>
    <cellStyle name="style1432115048037" xfId="2418" xr:uid="{00000000-0005-0000-0000-000000960000}"/>
    <cellStyle name="style1432115048037 2" xfId="4408" xr:uid="{00000000-0005-0000-0000-000001960000}"/>
    <cellStyle name="style1432115048177" xfId="2419" xr:uid="{00000000-0005-0000-0000-000002960000}"/>
    <cellStyle name="style1432115048177 2" xfId="4409" xr:uid="{00000000-0005-0000-0000-000003960000}"/>
    <cellStyle name="style1432115048177 3" xfId="42971" xr:uid="{00000000-0005-0000-0000-000004960000}"/>
    <cellStyle name="style1432115048224" xfId="2420" xr:uid="{00000000-0005-0000-0000-000005960000}"/>
    <cellStyle name="style1432115048224 2" xfId="4410" xr:uid="{00000000-0005-0000-0000-000006960000}"/>
    <cellStyle name="style1432115048224 3" xfId="42969" xr:uid="{00000000-0005-0000-0000-000007960000}"/>
    <cellStyle name="style1432115048224 4" xfId="42994" xr:uid="{00000000-0005-0000-0000-000008960000}"/>
    <cellStyle name="style1432115048333" xfId="2421" xr:uid="{00000000-0005-0000-0000-000009960000}"/>
    <cellStyle name="style1432115048333 2" xfId="4411" xr:uid="{00000000-0005-0000-0000-00000A960000}"/>
    <cellStyle name="style1432115048333 3" xfId="42996" xr:uid="{00000000-0005-0000-0000-00000B960000}"/>
    <cellStyle name="style1432115048551" xfId="2422" xr:uid="{00000000-0005-0000-0000-00000C960000}"/>
    <cellStyle name="style1432115048551 2" xfId="4412" xr:uid="{00000000-0005-0000-0000-00000D960000}"/>
    <cellStyle name="style1432115048583" xfId="2423" xr:uid="{00000000-0005-0000-0000-00000E960000}"/>
    <cellStyle name="style1432115048583 2" xfId="4413" xr:uid="{00000000-0005-0000-0000-00000F960000}"/>
    <cellStyle name="style1432115048614" xfId="2424" xr:uid="{00000000-0005-0000-0000-000010960000}"/>
    <cellStyle name="style1432115048614 2" xfId="4414" xr:uid="{00000000-0005-0000-0000-000011960000}"/>
    <cellStyle name="style1432115048645" xfId="2425" xr:uid="{00000000-0005-0000-0000-000012960000}"/>
    <cellStyle name="style1432115048645 2" xfId="4415" xr:uid="{00000000-0005-0000-0000-000013960000}"/>
    <cellStyle name="style1432115048676" xfId="2426" xr:uid="{00000000-0005-0000-0000-000014960000}"/>
    <cellStyle name="style1432115048676 2" xfId="4416" xr:uid="{00000000-0005-0000-0000-000015960000}"/>
    <cellStyle name="style1432115048707" xfId="2427" xr:uid="{00000000-0005-0000-0000-000016960000}"/>
    <cellStyle name="style1432115048707 2" xfId="4417" xr:uid="{00000000-0005-0000-0000-000017960000}"/>
    <cellStyle name="style1432115048739" xfId="2428" xr:uid="{00000000-0005-0000-0000-000018960000}"/>
    <cellStyle name="style1432115048739 2" xfId="4418" xr:uid="{00000000-0005-0000-0000-000019960000}"/>
    <cellStyle name="style1432115048770" xfId="2429" xr:uid="{00000000-0005-0000-0000-00001A960000}"/>
    <cellStyle name="style1432115048770 2" xfId="4419" xr:uid="{00000000-0005-0000-0000-00001B960000}"/>
    <cellStyle name="style1432115048801" xfId="2430" xr:uid="{00000000-0005-0000-0000-00001C960000}"/>
    <cellStyle name="style1432115048801 2" xfId="4420" xr:uid="{00000000-0005-0000-0000-00001D960000}"/>
    <cellStyle name="style1432115048832" xfId="2431" xr:uid="{00000000-0005-0000-0000-00001E960000}"/>
    <cellStyle name="style1432115048832 2" xfId="4421" xr:uid="{00000000-0005-0000-0000-00001F960000}"/>
    <cellStyle name="style1432115048957" xfId="2432" xr:uid="{00000000-0005-0000-0000-000020960000}"/>
    <cellStyle name="style1432115048957 2" xfId="4422" xr:uid="{00000000-0005-0000-0000-000021960000}"/>
    <cellStyle name="style1432115049066" xfId="2433" xr:uid="{00000000-0005-0000-0000-000022960000}"/>
    <cellStyle name="style1432115049066 2" xfId="4423" xr:uid="{00000000-0005-0000-0000-000023960000}"/>
    <cellStyle name="style1432115049113" xfId="2434" xr:uid="{00000000-0005-0000-0000-000024960000}"/>
    <cellStyle name="style1432115049113 2" xfId="4424" xr:uid="{00000000-0005-0000-0000-000025960000}"/>
    <cellStyle name="style1432115049144" xfId="2435" xr:uid="{00000000-0005-0000-0000-000026960000}"/>
    <cellStyle name="style1432115049144 2" xfId="4425" xr:uid="{00000000-0005-0000-0000-000027960000}"/>
    <cellStyle name="style1432115049222" xfId="2436" xr:uid="{00000000-0005-0000-0000-000028960000}"/>
    <cellStyle name="style1432115049222 2" xfId="4426" xr:uid="{00000000-0005-0000-0000-000029960000}"/>
    <cellStyle name="style1432115049238" xfId="2437" xr:uid="{00000000-0005-0000-0000-00002A960000}"/>
    <cellStyle name="style1432115049238 2" xfId="4427" xr:uid="{00000000-0005-0000-0000-00002B960000}"/>
    <cellStyle name="style1432115049269" xfId="2438" xr:uid="{00000000-0005-0000-0000-00002C960000}"/>
    <cellStyle name="style1432115049269 2" xfId="4428" xr:uid="{00000000-0005-0000-0000-00002D960000}"/>
    <cellStyle name="style1432115049300" xfId="2439" xr:uid="{00000000-0005-0000-0000-00002E960000}"/>
    <cellStyle name="style1432115049300 2" xfId="4429" xr:uid="{00000000-0005-0000-0000-00002F960000}"/>
    <cellStyle name="style1432115049347" xfId="2440" xr:uid="{00000000-0005-0000-0000-000030960000}"/>
    <cellStyle name="style1432115049347 2" xfId="4430" xr:uid="{00000000-0005-0000-0000-000031960000}"/>
    <cellStyle name="style1432115049363" xfId="2441" xr:uid="{00000000-0005-0000-0000-000032960000}"/>
    <cellStyle name="style1432115049363 2" xfId="4431" xr:uid="{00000000-0005-0000-0000-000033960000}"/>
    <cellStyle name="style1432115049409" xfId="2442" xr:uid="{00000000-0005-0000-0000-000034960000}"/>
    <cellStyle name="style1432115049409 2" xfId="4432" xr:uid="{00000000-0005-0000-0000-000035960000}"/>
    <cellStyle name="style1432115049441" xfId="2443" xr:uid="{00000000-0005-0000-0000-000036960000}"/>
    <cellStyle name="style1432115049441 2" xfId="4433" xr:uid="{00000000-0005-0000-0000-000037960000}"/>
    <cellStyle name="style1434371616151" xfId="2444" xr:uid="{00000000-0005-0000-0000-000038960000}"/>
    <cellStyle name="style1434371616151 2" xfId="4434" xr:uid="{00000000-0005-0000-0000-000039960000}"/>
    <cellStyle name="style1434371616306" xfId="2445" xr:uid="{00000000-0005-0000-0000-00003A960000}"/>
    <cellStyle name="style1434371616306 2" xfId="4435" xr:uid="{00000000-0005-0000-0000-00003B960000}"/>
    <cellStyle name="style1434371616423" xfId="2446" xr:uid="{00000000-0005-0000-0000-00003C960000}"/>
    <cellStyle name="style1434371616423 2" xfId="4436" xr:uid="{00000000-0005-0000-0000-00003D960000}"/>
    <cellStyle name="style1434371634456" xfId="2447" xr:uid="{00000000-0005-0000-0000-00003E960000}"/>
    <cellStyle name="style1434371634456 2" xfId="4437" xr:uid="{00000000-0005-0000-0000-00003F960000}"/>
    <cellStyle name="style1434371634492" xfId="2448" xr:uid="{00000000-0005-0000-0000-000040960000}"/>
    <cellStyle name="style1434371634492 2" xfId="4438" xr:uid="{00000000-0005-0000-0000-000041960000}"/>
    <cellStyle name="style1434371634528" xfId="2449" xr:uid="{00000000-0005-0000-0000-000042960000}"/>
    <cellStyle name="style1434371634528 2" xfId="4439" xr:uid="{00000000-0005-0000-0000-000043960000}"/>
    <cellStyle name="style1434371634623" xfId="2450" xr:uid="{00000000-0005-0000-0000-000044960000}"/>
    <cellStyle name="style1434371634623 2" xfId="4440" xr:uid="{00000000-0005-0000-0000-000045960000}"/>
    <cellStyle name="style1434371634660" xfId="2451" xr:uid="{00000000-0005-0000-0000-000046960000}"/>
    <cellStyle name="style1434371634660 2" xfId="4441" xr:uid="{00000000-0005-0000-0000-000047960000}"/>
    <cellStyle name="style1434371634695" xfId="2452" xr:uid="{00000000-0005-0000-0000-000048960000}"/>
    <cellStyle name="style1434371634695 2" xfId="4442" xr:uid="{00000000-0005-0000-0000-000049960000}"/>
    <cellStyle name="style1434371635017" xfId="2453" xr:uid="{00000000-0005-0000-0000-00004A960000}"/>
    <cellStyle name="style1434371635017 2" xfId="4443" xr:uid="{00000000-0005-0000-0000-00004B960000}"/>
    <cellStyle name="style1434371635047" xfId="2454" xr:uid="{00000000-0005-0000-0000-00004C960000}"/>
    <cellStyle name="style1434371635047 2" xfId="4444" xr:uid="{00000000-0005-0000-0000-00004D960000}"/>
    <cellStyle name="style1434371635087" xfId="2455" xr:uid="{00000000-0005-0000-0000-00004E960000}"/>
    <cellStyle name="style1434371635087 2" xfId="4445" xr:uid="{00000000-0005-0000-0000-00004F960000}"/>
    <cellStyle name="style1434371635288" xfId="2456" xr:uid="{00000000-0005-0000-0000-000050960000}"/>
    <cellStyle name="style1434371635288 2" xfId="4446" xr:uid="{00000000-0005-0000-0000-000051960000}"/>
    <cellStyle name="style1434371635394" xfId="2457" xr:uid="{00000000-0005-0000-0000-000052960000}"/>
    <cellStyle name="style1434371635394 2" xfId="4447" xr:uid="{00000000-0005-0000-0000-000053960000}"/>
    <cellStyle name="style1434371635501" xfId="2458" xr:uid="{00000000-0005-0000-0000-000054960000}"/>
    <cellStyle name="style1434371635501 2" xfId="4448" xr:uid="{00000000-0005-0000-0000-000055960000}"/>
    <cellStyle name="style1436190653413" xfId="2459" xr:uid="{00000000-0005-0000-0000-000056960000}"/>
    <cellStyle name="style1436190653413 2" xfId="2460" xr:uid="{00000000-0005-0000-0000-000057960000}"/>
    <cellStyle name="style1436190653413 2 2" xfId="4450" xr:uid="{00000000-0005-0000-0000-000058960000}"/>
    <cellStyle name="style1436190653413 3" xfId="4449" xr:uid="{00000000-0005-0000-0000-000059960000}"/>
    <cellStyle name="style1436190653538" xfId="2461" xr:uid="{00000000-0005-0000-0000-00005A960000}"/>
    <cellStyle name="style1436190653538 2" xfId="2462" xr:uid="{00000000-0005-0000-0000-00005B960000}"/>
    <cellStyle name="style1436190653538 2 2" xfId="4452" xr:uid="{00000000-0005-0000-0000-00005C960000}"/>
    <cellStyle name="style1436190653538 3" xfId="4451" xr:uid="{00000000-0005-0000-0000-00005D960000}"/>
    <cellStyle name="style1436190653663" xfId="2463" xr:uid="{00000000-0005-0000-0000-00005E960000}"/>
    <cellStyle name="style1436190653663 2" xfId="2464" xr:uid="{00000000-0005-0000-0000-00005F960000}"/>
    <cellStyle name="style1436190653663 2 2" xfId="4454" xr:uid="{00000000-0005-0000-0000-000060960000}"/>
    <cellStyle name="style1436190653663 3" xfId="4453" xr:uid="{00000000-0005-0000-0000-000061960000}"/>
    <cellStyle name="style1436190653756" xfId="2465" xr:uid="{00000000-0005-0000-0000-000062960000}"/>
    <cellStyle name="style1436190653756 2" xfId="2466" xr:uid="{00000000-0005-0000-0000-000063960000}"/>
    <cellStyle name="style1436190653756 2 2" xfId="4456" xr:uid="{00000000-0005-0000-0000-000064960000}"/>
    <cellStyle name="style1436190653756 3" xfId="4455" xr:uid="{00000000-0005-0000-0000-000065960000}"/>
    <cellStyle name="style1436190653897" xfId="2467" xr:uid="{00000000-0005-0000-0000-000066960000}"/>
    <cellStyle name="style1436190653897 2" xfId="2468" xr:uid="{00000000-0005-0000-0000-000067960000}"/>
    <cellStyle name="style1436190653897 2 2" xfId="4458" xr:uid="{00000000-0005-0000-0000-000068960000}"/>
    <cellStyle name="style1436190653897 3" xfId="4457" xr:uid="{00000000-0005-0000-0000-000069960000}"/>
    <cellStyle name="style1436190654053" xfId="2469" xr:uid="{00000000-0005-0000-0000-00006A960000}"/>
    <cellStyle name="style1436190654053 2" xfId="2470" xr:uid="{00000000-0005-0000-0000-00006B960000}"/>
    <cellStyle name="style1436190654053 2 2" xfId="4460" xr:uid="{00000000-0005-0000-0000-00006C960000}"/>
    <cellStyle name="style1436190654053 3" xfId="4459" xr:uid="{00000000-0005-0000-0000-00006D960000}"/>
    <cellStyle name="style1436190654163" xfId="2471" xr:uid="{00000000-0005-0000-0000-00006E960000}"/>
    <cellStyle name="style1436190654163 2" xfId="2472" xr:uid="{00000000-0005-0000-0000-00006F960000}"/>
    <cellStyle name="style1436190654163 2 2" xfId="4462" xr:uid="{00000000-0005-0000-0000-000070960000}"/>
    <cellStyle name="style1436190654163 3" xfId="4461" xr:uid="{00000000-0005-0000-0000-000071960000}"/>
    <cellStyle name="style1436190654303" xfId="2473" xr:uid="{00000000-0005-0000-0000-000072960000}"/>
    <cellStyle name="style1436190654303 2" xfId="2474" xr:uid="{00000000-0005-0000-0000-000073960000}"/>
    <cellStyle name="style1436190654303 2 2" xfId="4464" xr:uid="{00000000-0005-0000-0000-000074960000}"/>
    <cellStyle name="style1436190654303 3" xfId="4463" xr:uid="{00000000-0005-0000-0000-000075960000}"/>
    <cellStyle name="style1436190654444" xfId="2475" xr:uid="{00000000-0005-0000-0000-000076960000}"/>
    <cellStyle name="style1436190654444 2" xfId="2476" xr:uid="{00000000-0005-0000-0000-000077960000}"/>
    <cellStyle name="style1436190654444 2 2" xfId="4466" xr:uid="{00000000-0005-0000-0000-000078960000}"/>
    <cellStyle name="style1436190654444 3" xfId="4465" xr:uid="{00000000-0005-0000-0000-000079960000}"/>
    <cellStyle name="style1436190654600" xfId="2477" xr:uid="{00000000-0005-0000-0000-00007A960000}"/>
    <cellStyle name="style1436190654600 2" xfId="2478" xr:uid="{00000000-0005-0000-0000-00007B960000}"/>
    <cellStyle name="style1436190654600 2 2" xfId="4468" xr:uid="{00000000-0005-0000-0000-00007C960000}"/>
    <cellStyle name="style1436190654600 3" xfId="4467" xr:uid="{00000000-0005-0000-0000-00007D960000}"/>
    <cellStyle name="style1436190654694" xfId="2479" xr:uid="{00000000-0005-0000-0000-00007E960000}"/>
    <cellStyle name="style1436190654694 2" xfId="2480" xr:uid="{00000000-0005-0000-0000-00007F960000}"/>
    <cellStyle name="style1436190654694 2 2" xfId="4470" xr:uid="{00000000-0005-0000-0000-000080960000}"/>
    <cellStyle name="style1436190654694 3" xfId="4469" xr:uid="{00000000-0005-0000-0000-000081960000}"/>
    <cellStyle name="style1436190654803" xfId="2481" xr:uid="{00000000-0005-0000-0000-000082960000}"/>
    <cellStyle name="style1436190654803 2" xfId="2482" xr:uid="{00000000-0005-0000-0000-000083960000}"/>
    <cellStyle name="style1436190654803 2 2" xfId="4472" xr:uid="{00000000-0005-0000-0000-000084960000}"/>
    <cellStyle name="style1436190654803 3" xfId="4471" xr:uid="{00000000-0005-0000-0000-000085960000}"/>
    <cellStyle name="style1436190654913" xfId="2483" xr:uid="{00000000-0005-0000-0000-000086960000}"/>
    <cellStyle name="style1436190654913 2" xfId="2484" xr:uid="{00000000-0005-0000-0000-000087960000}"/>
    <cellStyle name="style1436190654913 2 2" xfId="4474" xr:uid="{00000000-0005-0000-0000-000088960000}"/>
    <cellStyle name="style1436190654913 3" xfId="4473" xr:uid="{00000000-0005-0000-0000-000089960000}"/>
    <cellStyle name="style1436190655022" xfId="2485" xr:uid="{00000000-0005-0000-0000-00008A960000}"/>
    <cellStyle name="style1436190655022 2" xfId="2486" xr:uid="{00000000-0005-0000-0000-00008B960000}"/>
    <cellStyle name="style1436190655022 2 2" xfId="4476" xr:uid="{00000000-0005-0000-0000-00008C960000}"/>
    <cellStyle name="style1436190655022 3" xfId="4475" xr:uid="{00000000-0005-0000-0000-00008D960000}"/>
    <cellStyle name="style1436190655178" xfId="2487" xr:uid="{00000000-0005-0000-0000-00008E960000}"/>
    <cellStyle name="style1436190655178 2" xfId="2488" xr:uid="{00000000-0005-0000-0000-00008F960000}"/>
    <cellStyle name="style1436190655178 2 2" xfId="4478" xr:uid="{00000000-0005-0000-0000-000090960000}"/>
    <cellStyle name="style1436190655178 3" xfId="4477" xr:uid="{00000000-0005-0000-0000-000091960000}"/>
    <cellStyle name="style1436190655303" xfId="2489" xr:uid="{00000000-0005-0000-0000-000092960000}"/>
    <cellStyle name="style1436190655303 2" xfId="2490" xr:uid="{00000000-0005-0000-0000-000093960000}"/>
    <cellStyle name="style1436190655303 2 2" xfId="4480" xr:uid="{00000000-0005-0000-0000-000094960000}"/>
    <cellStyle name="style1436190655303 3" xfId="4479" xr:uid="{00000000-0005-0000-0000-000095960000}"/>
    <cellStyle name="style1436190655397" xfId="2491" xr:uid="{00000000-0005-0000-0000-000096960000}"/>
    <cellStyle name="style1436190655397 2" xfId="2492" xr:uid="{00000000-0005-0000-0000-000097960000}"/>
    <cellStyle name="style1436190655397 2 2" xfId="4482" xr:uid="{00000000-0005-0000-0000-000098960000}"/>
    <cellStyle name="style1436190655397 3" xfId="4481" xr:uid="{00000000-0005-0000-0000-000099960000}"/>
    <cellStyle name="style1436190655460" xfId="2493" xr:uid="{00000000-0005-0000-0000-00009A960000}"/>
    <cellStyle name="style1436190655460 2" xfId="2494" xr:uid="{00000000-0005-0000-0000-00009B960000}"/>
    <cellStyle name="style1436190655460 2 2" xfId="4484" xr:uid="{00000000-0005-0000-0000-00009C960000}"/>
    <cellStyle name="style1436190655460 3" xfId="4483" xr:uid="{00000000-0005-0000-0000-00009D960000}"/>
    <cellStyle name="style1436190655538" xfId="2495" xr:uid="{00000000-0005-0000-0000-00009E960000}"/>
    <cellStyle name="style1436190655538 2" xfId="2496" xr:uid="{00000000-0005-0000-0000-00009F960000}"/>
    <cellStyle name="style1436190655538 2 2" xfId="4486" xr:uid="{00000000-0005-0000-0000-0000A0960000}"/>
    <cellStyle name="style1436190655538 3" xfId="4485" xr:uid="{00000000-0005-0000-0000-0000A1960000}"/>
    <cellStyle name="style1436190655616" xfId="2497" xr:uid="{00000000-0005-0000-0000-0000A2960000}"/>
    <cellStyle name="style1436190655616 2" xfId="2498" xr:uid="{00000000-0005-0000-0000-0000A3960000}"/>
    <cellStyle name="style1436190655616 2 2" xfId="4488" xr:uid="{00000000-0005-0000-0000-0000A4960000}"/>
    <cellStyle name="style1436190655616 3" xfId="4487" xr:uid="{00000000-0005-0000-0000-0000A5960000}"/>
    <cellStyle name="style1436190655694" xfId="2499" xr:uid="{00000000-0005-0000-0000-0000A6960000}"/>
    <cellStyle name="style1436190655694 2" xfId="2500" xr:uid="{00000000-0005-0000-0000-0000A7960000}"/>
    <cellStyle name="style1436190655694 2 2" xfId="4490" xr:uid="{00000000-0005-0000-0000-0000A8960000}"/>
    <cellStyle name="style1436190655694 3" xfId="4489" xr:uid="{00000000-0005-0000-0000-0000A9960000}"/>
    <cellStyle name="style1436190655788" xfId="2501" xr:uid="{00000000-0005-0000-0000-0000AA960000}"/>
    <cellStyle name="style1436190655788 2" xfId="2502" xr:uid="{00000000-0005-0000-0000-0000AB960000}"/>
    <cellStyle name="style1436190655788 2 2" xfId="4492" xr:uid="{00000000-0005-0000-0000-0000AC960000}"/>
    <cellStyle name="style1436190655788 3" xfId="4491" xr:uid="{00000000-0005-0000-0000-0000AD960000}"/>
    <cellStyle name="style1436190655897" xfId="2503" xr:uid="{00000000-0005-0000-0000-0000AE960000}"/>
    <cellStyle name="style1436190655897 2" xfId="2504" xr:uid="{00000000-0005-0000-0000-0000AF960000}"/>
    <cellStyle name="style1436190655897 2 2" xfId="4494" xr:uid="{00000000-0005-0000-0000-0000B0960000}"/>
    <cellStyle name="style1436190655897 3" xfId="4493" xr:uid="{00000000-0005-0000-0000-0000B1960000}"/>
    <cellStyle name="style1436190655991" xfId="2505" xr:uid="{00000000-0005-0000-0000-0000B2960000}"/>
    <cellStyle name="style1436190655991 2" xfId="2506" xr:uid="{00000000-0005-0000-0000-0000B3960000}"/>
    <cellStyle name="style1436190655991 2 2" xfId="4496" xr:uid="{00000000-0005-0000-0000-0000B4960000}"/>
    <cellStyle name="style1436190655991 3" xfId="4495" xr:uid="{00000000-0005-0000-0000-0000B5960000}"/>
    <cellStyle name="style1436190656069" xfId="2507" xr:uid="{00000000-0005-0000-0000-0000B6960000}"/>
    <cellStyle name="style1436190656069 2" xfId="2508" xr:uid="{00000000-0005-0000-0000-0000B7960000}"/>
    <cellStyle name="style1436190656069 2 2" xfId="4498" xr:uid="{00000000-0005-0000-0000-0000B8960000}"/>
    <cellStyle name="style1436190656069 3" xfId="4497" xr:uid="{00000000-0005-0000-0000-0000B9960000}"/>
    <cellStyle name="style1436190656131" xfId="2509" xr:uid="{00000000-0005-0000-0000-0000BA960000}"/>
    <cellStyle name="style1436190656131 2" xfId="2510" xr:uid="{00000000-0005-0000-0000-0000BB960000}"/>
    <cellStyle name="style1436190656131 2 2" xfId="4500" xr:uid="{00000000-0005-0000-0000-0000BC960000}"/>
    <cellStyle name="style1436190656131 3" xfId="4499" xr:uid="{00000000-0005-0000-0000-0000BD960000}"/>
    <cellStyle name="style1436190656210" xfId="2511" xr:uid="{00000000-0005-0000-0000-0000BE960000}"/>
    <cellStyle name="style1436190656210 2" xfId="2512" xr:uid="{00000000-0005-0000-0000-0000BF960000}"/>
    <cellStyle name="style1436190656210 2 2" xfId="4502" xr:uid="{00000000-0005-0000-0000-0000C0960000}"/>
    <cellStyle name="style1436190656210 3" xfId="4501" xr:uid="{00000000-0005-0000-0000-0000C1960000}"/>
    <cellStyle name="style1436190656272" xfId="2513" xr:uid="{00000000-0005-0000-0000-0000C2960000}"/>
    <cellStyle name="style1436190656272 2" xfId="2514" xr:uid="{00000000-0005-0000-0000-0000C3960000}"/>
    <cellStyle name="style1436190656272 2 2" xfId="4504" xr:uid="{00000000-0005-0000-0000-0000C4960000}"/>
    <cellStyle name="style1436190656272 3" xfId="4503" xr:uid="{00000000-0005-0000-0000-0000C5960000}"/>
    <cellStyle name="style1436190656335" xfId="2515" xr:uid="{00000000-0005-0000-0000-0000C6960000}"/>
    <cellStyle name="style1436190656335 2" xfId="2516" xr:uid="{00000000-0005-0000-0000-0000C7960000}"/>
    <cellStyle name="style1436190656335 2 2" xfId="4506" xr:uid="{00000000-0005-0000-0000-0000C8960000}"/>
    <cellStyle name="style1436190656335 3" xfId="4505" xr:uid="{00000000-0005-0000-0000-0000C9960000}"/>
    <cellStyle name="style1436190656413" xfId="2517" xr:uid="{00000000-0005-0000-0000-0000CA960000}"/>
    <cellStyle name="style1436190656413 2" xfId="2518" xr:uid="{00000000-0005-0000-0000-0000CB960000}"/>
    <cellStyle name="style1436190656413 2 2" xfId="4508" xr:uid="{00000000-0005-0000-0000-0000CC960000}"/>
    <cellStyle name="style1436190656413 3" xfId="4507" xr:uid="{00000000-0005-0000-0000-0000CD960000}"/>
    <cellStyle name="style1436190656475" xfId="2519" xr:uid="{00000000-0005-0000-0000-0000CE960000}"/>
    <cellStyle name="style1436190656475 2" xfId="2520" xr:uid="{00000000-0005-0000-0000-0000CF960000}"/>
    <cellStyle name="style1436190656475 2 2" xfId="4510" xr:uid="{00000000-0005-0000-0000-0000D0960000}"/>
    <cellStyle name="style1436190656475 3" xfId="4509" xr:uid="{00000000-0005-0000-0000-0000D1960000}"/>
    <cellStyle name="style1436190656553" xfId="2521" xr:uid="{00000000-0005-0000-0000-0000D2960000}"/>
    <cellStyle name="style1436190656553 2" xfId="2522" xr:uid="{00000000-0005-0000-0000-0000D3960000}"/>
    <cellStyle name="style1436190656553 2 2" xfId="4512" xr:uid="{00000000-0005-0000-0000-0000D4960000}"/>
    <cellStyle name="style1436190656553 3" xfId="4511" xr:uid="{00000000-0005-0000-0000-0000D5960000}"/>
    <cellStyle name="style1436190656756" xfId="2523" xr:uid="{00000000-0005-0000-0000-0000D6960000}"/>
    <cellStyle name="style1436190656756 2" xfId="2524" xr:uid="{00000000-0005-0000-0000-0000D7960000}"/>
    <cellStyle name="style1436190656756 2 2" xfId="4514" xr:uid="{00000000-0005-0000-0000-0000D8960000}"/>
    <cellStyle name="style1436190656756 3" xfId="4513" xr:uid="{00000000-0005-0000-0000-0000D9960000}"/>
    <cellStyle name="style1436190656819" xfId="2525" xr:uid="{00000000-0005-0000-0000-0000DA960000}"/>
    <cellStyle name="style1436190656819 2" xfId="2526" xr:uid="{00000000-0005-0000-0000-0000DB960000}"/>
    <cellStyle name="style1436190656819 2 2" xfId="4516" xr:uid="{00000000-0005-0000-0000-0000DC960000}"/>
    <cellStyle name="style1436190656819 3" xfId="4515" xr:uid="{00000000-0005-0000-0000-0000DD960000}"/>
    <cellStyle name="style1436190656866" xfId="2527" xr:uid="{00000000-0005-0000-0000-0000DE960000}"/>
    <cellStyle name="style1436190656866 2" xfId="2528" xr:uid="{00000000-0005-0000-0000-0000DF960000}"/>
    <cellStyle name="style1436190656866 2 2" xfId="4518" xr:uid="{00000000-0005-0000-0000-0000E0960000}"/>
    <cellStyle name="style1436190656866 3" xfId="4517" xr:uid="{00000000-0005-0000-0000-0000E1960000}"/>
    <cellStyle name="style1436190656913" xfId="2529" xr:uid="{00000000-0005-0000-0000-0000E2960000}"/>
    <cellStyle name="style1436190656913 2" xfId="2530" xr:uid="{00000000-0005-0000-0000-0000E3960000}"/>
    <cellStyle name="style1436190656913 2 2" xfId="4520" xr:uid="{00000000-0005-0000-0000-0000E4960000}"/>
    <cellStyle name="style1436190656913 3" xfId="4519" xr:uid="{00000000-0005-0000-0000-0000E5960000}"/>
    <cellStyle name="style1436190656975" xfId="2531" xr:uid="{00000000-0005-0000-0000-0000E6960000}"/>
    <cellStyle name="style1436190656975 2" xfId="2532" xr:uid="{00000000-0005-0000-0000-0000E7960000}"/>
    <cellStyle name="style1436190656975 2 2" xfId="4522" xr:uid="{00000000-0005-0000-0000-0000E8960000}"/>
    <cellStyle name="style1436190656975 3" xfId="4521" xr:uid="{00000000-0005-0000-0000-0000E9960000}"/>
    <cellStyle name="style1436190657131" xfId="2533" xr:uid="{00000000-0005-0000-0000-0000EA960000}"/>
    <cellStyle name="style1436190657131 2" xfId="2534" xr:uid="{00000000-0005-0000-0000-0000EB960000}"/>
    <cellStyle name="style1436190657131 2 2" xfId="4524" xr:uid="{00000000-0005-0000-0000-0000EC960000}"/>
    <cellStyle name="style1436190657131 3" xfId="4523" xr:uid="{00000000-0005-0000-0000-0000ED960000}"/>
    <cellStyle name="style1436190657241" xfId="2535" xr:uid="{00000000-0005-0000-0000-0000EE960000}"/>
    <cellStyle name="style1436190657241 2" xfId="2536" xr:uid="{00000000-0005-0000-0000-0000EF960000}"/>
    <cellStyle name="style1436190657241 2 2" xfId="4526" xr:uid="{00000000-0005-0000-0000-0000F0960000}"/>
    <cellStyle name="style1436190657241 3" xfId="4525" xr:uid="{00000000-0005-0000-0000-0000F1960000}"/>
    <cellStyle name="style1436190657288" xfId="2537" xr:uid="{00000000-0005-0000-0000-0000F2960000}"/>
    <cellStyle name="style1436190657288 2" xfId="2538" xr:uid="{00000000-0005-0000-0000-0000F3960000}"/>
    <cellStyle name="style1436190657288 2 2" xfId="4528" xr:uid="{00000000-0005-0000-0000-0000F4960000}"/>
    <cellStyle name="style1436190657288 3" xfId="4527" xr:uid="{00000000-0005-0000-0000-0000F5960000}"/>
    <cellStyle name="style1436190657350" xfId="2539" xr:uid="{00000000-0005-0000-0000-0000F6960000}"/>
    <cellStyle name="style1436190657350 2" xfId="2540" xr:uid="{00000000-0005-0000-0000-0000F7960000}"/>
    <cellStyle name="style1436190657350 2 2" xfId="4530" xr:uid="{00000000-0005-0000-0000-0000F8960000}"/>
    <cellStyle name="style1436190657350 3" xfId="4529" xr:uid="{00000000-0005-0000-0000-0000F9960000}"/>
    <cellStyle name="style1436190657397" xfId="2541" xr:uid="{00000000-0005-0000-0000-0000FA960000}"/>
    <cellStyle name="style1436190657397 2" xfId="2542" xr:uid="{00000000-0005-0000-0000-0000FB960000}"/>
    <cellStyle name="style1436190657397 2 2" xfId="4532" xr:uid="{00000000-0005-0000-0000-0000FC960000}"/>
    <cellStyle name="style1436190657397 3" xfId="4531" xr:uid="{00000000-0005-0000-0000-0000FD960000}"/>
    <cellStyle name="style1436190657460" xfId="2543" xr:uid="{00000000-0005-0000-0000-0000FE960000}"/>
    <cellStyle name="style1436190657460 2" xfId="2544" xr:uid="{00000000-0005-0000-0000-0000FF960000}"/>
    <cellStyle name="style1436190657460 2 2" xfId="4534" xr:uid="{00000000-0005-0000-0000-000000970000}"/>
    <cellStyle name="style1436190657460 3" xfId="4533" xr:uid="{00000000-0005-0000-0000-000001970000}"/>
    <cellStyle name="style1436190657538" xfId="2545" xr:uid="{00000000-0005-0000-0000-000002970000}"/>
    <cellStyle name="style1436190657538 2" xfId="2546" xr:uid="{00000000-0005-0000-0000-000003970000}"/>
    <cellStyle name="style1436190657538 2 2" xfId="4536" xr:uid="{00000000-0005-0000-0000-000004970000}"/>
    <cellStyle name="style1436190657538 3" xfId="4535" xr:uid="{00000000-0005-0000-0000-000005970000}"/>
    <cellStyle name="style1436190657600" xfId="2547" xr:uid="{00000000-0005-0000-0000-000006970000}"/>
    <cellStyle name="style1436190657600 2" xfId="2548" xr:uid="{00000000-0005-0000-0000-000007970000}"/>
    <cellStyle name="style1436190657600 2 2" xfId="4538" xr:uid="{00000000-0005-0000-0000-000008970000}"/>
    <cellStyle name="style1436190657600 3" xfId="4537" xr:uid="{00000000-0005-0000-0000-000009970000}"/>
    <cellStyle name="style1436190657678" xfId="2549" xr:uid="{00000000-0005-0000-0000-00000A970000}"/>
    <cellStyle name="style1436190657678 2" xfId="2550" xr:uid="{00000000-0005-0000-0000-00000B970000}"/>
    <cellStyle name="style1436190657678 2 2" xfId="4540" xr:uid="{00000000-0005-0000-0000-00000C970000}"/>
    <cellStyle name="style1436190657678 3" xfId="4539" xr:uid="{00000000-0005-0000-0000-00000D970000}"/>
    <cellStyle name="style1436190657741" xfId="2551" xr:uid="{00000000-0005-0000-0000-00000E970000}"/>
    <cellStyle name="style1436190657741 2" xfId="2552" xr:uid="{00000000-0005-0000-0000-00000F970000}"/>
    <cellStyle name="style1436190657741 2 2" xfId="4542" xr:uid="{00000000-0005-0000-0000-000010970000}"/>
    <cellStyle name="style1436190657741 3" xfId="4541" xr:uid="{00000000-0005-0000-0000-000011970000}"/>
    <cellStyle name="style1436190657819" xfId="2553" xr:uid="{00000000-0005-0000-0000-000012970000}"/>
    <cellStyle name="style1436190657819 2" xfId="2554" xr:uid="{00000000-0005-0000-0000-000013970000}"/>
    <cellStyle name="style1436190657819 2 2" xfId="4544" xr:uid="{00000000-0005-0000-0000-000014970000}"/>
    <cellStyle name="style1436190657819 3" xfId="4543" xr:uid="{00000000-0005-0000-0000-000015970000}"/>
    <cellStyle name="style1436190657881" xfId="2555" xr:uid="{00000000-0005-0000-0000-000016970000}"/>
    <cellStyle name="style1436190657881 2" xfId="2556" xr:uid="{00000000-0005-0000-0000-000017970000}"/>
    <cellStyle name="style1436190657881 2 2" xfId="4546" xr:uid="{00000000-0005-0000-0000-000018970000}"/>
    <cellStyle name="style1436190657881 3" xfId="4545" xr:uid="{00000000-0005-0000-0000-000019970000}"/>
    <cellStyle name="style1436190657944" xfId="2557" xr:uid="{00000000-0005-0000-0000-00001A970000}"/>
    <cellStyle name="style1436190657944 2" xfId="2558" xr:uid="{00000000-0005-0000-0000-00001B970000}"/>
    <cellStyle name="style1436190657944 2 2" xfId="4548" xr:uid="{00000000-0005-0000-0000-00001C970000}"/>
    <cellStyle name="style1436190657944 3" xfId="4547" xr:uid="{00000000-0005-0000-0000-00001D970000}"/>
    <cellStyle name="style1436190658022" xfId="2559" xr:uid="{00000000-0005-0000-0000-00001E970000}"/>
    <cellStyle name="style1436190658022 2" xfId="2560" xr:uid="{00000000-0005-0000-0000-00001F970000}"/>
    <cellStyle name="style1436190658022 2 2" xfId="4550" xr:uid="{00000000-0005-0000-0000-000020970000}"/>
    <cellStyle name="style1436190658022 3" xfId="4549" xr:uid="{00000000-0005-0000-0000-000021970000}"/>
    <cellStyle name="style1436190658085" xfId="2561" xr:uid="{00000000-0005-0000-0000-000022970000}"/>
    <cellStyle name="style1436190658085 2" xfId="2562" xr:uid="{00000000-0005-0000-0000-000023970000}"/>
    <cellStyle name="style1436190658085 2 2" xfId="4552" xr:uid="{00000000-0005-0000-0000-000024970000}"/>
    <cellStyle name="style1436190658085 3" xfId="4551" xr:uid="{00000000-0005-0000-0000-000025970000}"/>
    <cellStyle name="style1436190658131" xfId="2563" xr:uid="{00000000-0005-0000-0000-000026970000}"/>
    <cellStyle name="style1436190658131 2" xfId="2564" xr:uid="{00000000-0005-0000-0000-000027970000}"/>
    <cellStyle name="style1436190658131 2 2" xfId="4554" xr:uid="{00000000-0005-0000-0000-000028970000}"/>
    <cellStyle name="style1436190658131 3" xfId="4553" xr:uid="{00000000-0005-0000-0000-000029970000}"/>
    <cellStyle name="style1436190658194" xfId="2565" xr:uid="{00000000-0005-0000-0000-00002A970000}"/>
    <cellStyle name="style1436190658194 2" xfId="2566" xr:uid="{00000000-0005-0000-0000-00002B970000}"/>
    <cellStyle name="style1436190658194 2 2" xfId="4556" xr:uid="{00000000-0005-0000-0000-00002C970000}"/>
    <cellStyle name="style1436190658194 3" xfId="4555" xr:uid="{00000000-0005-0000-0000-00002D970000}"/>
    <cellStyle name="style1436190658256" xfId="2567" xr:uid="{00000000-0005-0000-0000-00002E970000}"/>
    <cellStyle name="style1436190658256 2" xfId="2568" xr:uid="{00000000-0005-0000-0000-00002F970000}"/>
    <cellStyle name="style1436190658256 2 2" xfId="4558" xr:uid="{00000000-0005-0000-0000-000030970000}"/>
    <cellStyle name="style1436190658256 3" xfId="4557" xr:uid="{00000000-0005-0000-0000-000031970000}"/>
    <cellStyle name="style1436190658303" xfId="2569" xr:uid="{00000000-0005-0000-0000-000032970000}"/>
    <cellStyle name="style1436190658303 2" xfId="2570" xr:uid="{00000000-0005-0000-0000-000033970000}"/>
    <cellStyle name="style1436190658303 2 2" xfId="4560" xr:uid="{00000000-0005-0000-0000-000034970000}"/>
    <cellStyle name="style1436190658303 3" xfId="4559" xr:uid="{00000000-0005-0000-0000-000035970000}"/>
    <cellStyle name="style1436190658366" xfId="2571" xr:uid="{00000000-0005-0000-0000-000036970000}"/>
    <cellStyle name="style1436190658366 2" xfId="2572" xr:uid="{00000000-0005-0000-0000-000037970000}"/>
    <cellStyle name="style1436190658366 2 2" xfId="4562" xr:uid="{00000000-0005-0000-0000-000038970000}"/>
    <cellStyle name="style1436190658366 3" xfId="4561" xr:uid="{00000000-0005-0000-0000-000039970000}"/>
    <cellStyle name="style1436190658413" xfId="2573" xr:uid="{00000000-0005-0000-0000-00003A970000}"/>
    <cellStyle name="style1436190658413 2" xfId="2574" xr:uid="{00000000-0005-0000-0000-00003B970000}"/>
    <cellStyle name="style1436190658413 2 2" xfId="4564" xr:uid="{00000000-0005-0000-0000-00003C970000}"/>
    <cellStyle name="style1436190658413 3" xfId="4563" xr:uid="{00000000-0005-0000-0000-00003D970000}"/>
    <cellStyle name="style1436190658459" xfId="2575" xr:uid="{00000000-0005-0000-0000-00003E970000}"/>
    <cellStyle name="style1436190658459 2" xfId="2576" xr:uid="{00000000-0005-0000-0000-00003F970000}"/>
    <cellStyle name="style1436190658459 2 2" xfId="4566" xr:uid="{00000000-0005-0000-0000-000040970000}"/>
    <cellStyle name="style1436190658459 3" xfId="4565" xr:uid="{00000000-0005-0000-0000-000041970000}"/>
    <cellStyle name="style1436190658538" xfId="2577" xr:uid="{00000000-0005-0000-0000-000042970000}"/>
    <cellStyle name="style1436190658538 2" xfId="2578" xr:uid="{00000000-0005-0000-0000-000043970000}"/>
    <cellStyle name="style1436190658538 2 2" xfId="4568" xr:uid="{00000000-0005-0000-0000-000044970000}"/>
    <cellStyle name="style1436190658538 3" xfId="4567" xr:uid="{00000000-0005-0000-0000-000045970000}"/>
    <cellStyle name="style1436190658600" xfId="2579" xr:uid="{00000000-0005-0000-0000-000046970000}"/>
    <cellStyle name="style1436190658600 2" xfId="2580" xr:uid="{00000000-0005-0000-0000-000047970000}"/>
    <cellStyle name="style1436190658600 2 2" xfId="4570" xr:uid="{00000000-0005-0000-0000-000048970000}"/>
    <cellStyle name="style1436190658600 3" xfId="4569" xr:uid="{00000000-0005-0000-0000-000049970000}"/>
    <cellStyle name="style1436190658694" xfId="2581" xr:uid="{00000000-0005-0000-0000-00004A970000}"/>
    <cellStyle name="style1436190658694 2" xfId="2582" xr:uid="{00000000-0005-0000-0000-00004B970000}"/>
    <cellStyle name="style1436190658694 2 2" xfId="4572" xr:uid="{00000000-0005-0000-0000-00004C970000}"/>
    <cellStyle name="style1436190658694 3" xfId="4571" xr:uid="{00000000-0005-0000-0000-00004D970000}"/>
    <cellStyle name="style1436190658772" xfId="2583" xr:uid="{00000000-0005-0000-0000-00004E970000}"/>
    <cellStyle name="style1436190658772 2" xfId="2584" xr:uid="{00000000-0005-0000-0000-00004F970000}"/>
    <cellStyle name="style1436190658772 2 2" xfId="4574" xr:uid="{00000000-0005-0000-0000-000050970000}"/>
    <cellStyle name="style1436190658772 3" xfId="4573" xr:uid="{00000000-0005-0000-0000-000051970000}"/>
    <cellStyle name="style1436190658866" xfId="2585" xr:uid="{00000000-0005-0000-0000-000052970000}"/>
    <cellStyle name="style1436190658866 2" xfId="2586" xr:uid="{00000000-0005-0000-0000-000053970000}"/>
    <cellStyle name="style1436190658866 2 2" xfId="4576" xr:uid="{00000000-0005-0000-0000-000054970000}"/>
    <cellStyle name="style1436190658866 3" xfId="4575" xr:uid="{00000000-0005-0000-0000-000055970000}"/>
    <cellStyle name="style1436190658991" xfId="2587" xr:uid="{00000000-0005-0000-0000-000056970000}"/>
    <cellStyle name="style1436190658991 2" xfId="2588" xr:uid="{00000000-0005-0000-0000-000057970000}"/>
    <cellStyle name="style1436190658991 2 2" xfId="4578" xr:uid="{00000000-0005-0000-0000-000058970000}"/>
    <cellStyle name="style1436190658991 3" xfId="4577" xr:uid="{00000000-0005-0000-0000-000059970000}"/>
    <cellStyle name="style1436190659100" xfId="2589" xr:uid="{00000000-0005-0000-0000-00005A970000}"/>
    <cellStyle name="style1436190659100 2" xfId="2590" xr:uid="{00000000-0005-0000-0000-00005B970000}"/>
    <cellStyle name="style1436190659100 2 2" xfId="4580" xr:uid="{00000000-0005-0000-0000-00005C970000}"/>
    <cellStyle name="style1436190659100 3" xfId="4579" xr:uid="{00000000-0005-0000-0000-00005D970000}"/>
    <cellStyle name="style1436190659616" xfId="2591" xr:uid="{00000000-0005-0000-0000-00005E970000}"/>
    <cellStyle name="style1436190659616 2" xfId="2592" xr:uid="{00000000-0005-0000-0000-00005F970000}"/>
    <cellStyle name="style1436190659616 2 2" xfId="4582" xr:uid="{00000000-0005-0000-0000-000060970000}"/>
    <cellStyle name="style1436190659616 3" xfId="4581" xr:uid="{00000000-0005-0000-0000-000061970000}"/>
    <cellStyle name="style1436190659741" xfId="2593" xr:uid="{00000000-0005-0000-0000-000062970000}"/>
    <cellStyle name="style1436190659741 2" xfId="2594" xr:uid="{00000000-0005-0000-0000-000063970000}"/>
    <cellStyle name="style1436190659741 2 2" xfId="4584" xr:uid="{00000000-0005-0000-0000-000064970000}"/>
    <cellStyle name="style1436190659741 3" xfId="4583" xr:uid="{00000000-0005-0000-0000-000065970000}"/>
    <cellStyle name="style1436190659866" xfId="2595" xr:uid="{00000000-0005-0000-0000-000066970000}"/>
    <cellStyle name="style1436190659866 2" xfId="2596" xr:uid="{00000000-0005-0000-0000-000067970000}"/>
    <cellStyle name="style1436190659866 2 2" xfId="4586" xr:uid="{00000000-0005-0000-0000-000068970000}"/>
    <cellStyle name="style1436190659866 3" xfId="4585" xr:uid="{00000000-0005-0000-0000-000069970000}"/>
    <cellStyle name="style1436190660100" xfId="2597" xr:uid="{00000000-0005-0000-0000-00006A970000}"/>
    <cellStyle name="style1436190660100 2" xfId="2598" xr:uid="{00000000-0005-0000-0000-00006B970000}"/>
    <cellStyle name="style1436190660100 2 2" xfId="4588" xr:uid="{00000000-0005-0000-0000-00006C970000}"/>
    <cellStyle name="style1436190660100 3" xfId="4587" xr:uid="{00000000-0005-0000-0000-00006D970000}"/>
    <cellStyle name="style1436190660209" xfId="2599" xr:uid="{00000000-0005-0000-0000-00006E970000}"/>
    <cellStyle name="style1436190660209 2" xfId="2600" xr:uid="{00000000-0005-0000-0000-00006F970000}"/>
    <cellStyle name="style1436190660209 2 2" xfId="4590" xr:uid="{00000000-0005-0000-0000-000070970000}"/>
    <cellStyle name="style1436190660209 3" xfId="4589" xr:uid="{00000000-0005-0000-0000-000071970000}"/>
    <cellStyle name="style1436190732209" xfId="2601" xr:uid="{00000000-0005-0000-0000-000072970000}"/>
    <cellStyle name="style1436190732209 2" xfId="4591" xr:uid="{00000000-0005-0000-0000-000073970000}"/>
    <cellStyle name="style1436190732365" xfId="2602" xr:uid="{00000000-0005-0000-0000-000074970000}"/>
    <cellStyle name="style1436190732365 2" xfId="4592" xr:uid="{00000000-0005-0000-0000-000075970000}"/>
    <cellStyle name="style1436190732490" xfId="2603" xr:uid="{00000000-0005-0000-0000-000076970000}"/>
    <cellStyle name="style1436190732490 2" xfId="4593" xr:uid="{00000000-0005-0000-0000-000077970000}"/>
    <cellStyle name="style1436190732615" xfId="2604" xr:uid="{00000000-0005-0000-0000-000078970000}"/>
    <cellStyle name="style1436190732615 2" xfId="4594" xr:uid="{00000000-0005-0000-0000-000079970000}"/>
    <cellStyle name="style1436190732772" xfId="2605" xr:uid="{00000000-0005-0000-0000-00007A970000}"/>
    <cellStyle name="style1436190732772 2" xfId="4595" xr:uid="{00000000-0005-0000-0000-00007B970000}"/>
    <cellStyle name="style1436190732928" xfId="2606" xr:uid="{00000000-0005-0000-0000-00007C970000}"/>
    <cellStyle name="style1436190732928 2" xfId="4596" xr:uid="{00000000-0005-0000-0000-00007D970000}"/>
    <cellStyle name="style1436190733084" xfId="2607" xr:uid="{00000000-0005-0000-0000-00007E970000}"/>
    <cellStyle name="style1436190733084 2" xfId="4597" xr:uid="{00000000-0005-0000-0000-00007F970000}"/>
    <cellStyle name="style1436190733256" xfId="2608" xr:uid="{00000000-0005-0000-0000-000080970000}"/>
    <cellStyle name="style1436190733256 2" xfId="4598" xr:uid="{00000000-0005-0000-0000-000081970000}"/>
    <cellStyle name="style1436190733459" xfId="2609" xr:uid="{00000000-0005-0000-0000-000082970000}"/>
    <cellStyle name="style1436190733459 2" xfId="4599" xr:uid="{00000000-0005-0000-0000-000083970000}"/>
    <cellStyle name="style1436190733553" xfId="2610" xr:uid="{00000000-0005-0000-0000-000084970000}"/>
    <cellStyle name="style1436190733553 2" xfId="4600" xr:uid="{00000000-0005-0000-0000-000085970000}"/>
    <cellStyle name="style1436190733631" xfId="2611" xr:uid="{00000000-0005-0000-0000-000086970000}"/>
    <cellStyle name="style1436190733631 2" xfId="4601" xr:uid="{00000000-0005-0000-0000-000087970000}"/>
    <cellStyle name="style1436190733725" xfId="2612" xr:uid="{00000000-0005-0000-0000-000088970000}"/>
    <cellStyle name="style1436190733725 2" xfId="4602" xr:uid="{00000000-0005-0000-0000-000089970000}"/>
    <cellStyle name="style1436190733818" xfId="2613" xr:uid="{00000000-0005-0000-0000-00008A970000}"/>
    <cellStyle name="style1436190733818 2" xfId="4603" xr:uid="{00000000-0005-0000-0000-00008B970000}"/>
    <cellStyle name="style1436190733912" xfId="2614" xr:uid="{00000000-0005-0000-0000-00008C970000}"/>
    <cellStyle name="style1436190733912 2" xfId="4604" xr:uid="{00000000-0005-0000-0000-00008D970000}"/>
    <cellStyle name="style1436190734068" xfId="2615" xr:uid="{00000000-0005-0000-0000-00008E970000}"/>
    <cellStyle name="style1436190734068 2" xfId="4605" xr:uid="{00000000-0005-0000-0000-00008F970000}"/>
    <cellStyle name="style1436190734178" xfId="2616" xr:uid="{00000000-0005-0000-0000-000090970000}"/>
    <cellStyle name="style1436190734178 2" xfId="4606" xr:uid="{00000000-0005-0000-0000-000091970000}"/>
    <cellStyle name="style1436190734303" xfId="2617" xr:uid="{00000000-0005-0000-0000-000092970000}"/>
    <cellStyle name="style1436190734303 2" xfId="4607" xr:uid="{00000000-0005-0000-0000-000093970000}"/>
    <cellStyle name="style1436190734428" xfId="2618" xr:uid="{00000000-0005-0000-0000-000094970000}"/>
    <cellStyle name="style1436190734428 2" xfId="4608" xr:uid="{00000000-0005-0000-0000-000095970000}"/>
    <cellStyle name="style1436190734537" xfId="2619" xr:uid="{00000000-0005-0000-0000-000096970000}"/>
    <cellStyle name="style1436190734537 2" xfId="4609" xr:uid="{00000000-0005-0000-0000-000097970000}"/>
    <cellStyle name="style1436190734678" xfId="2620" xr:uid="{00000000-0005-0000-0000-000098970000}"/>
    <cellStyle name="style1436190734678 2" xfId="4610" xr:uid="{00000000-0005-0000-0000-000099970000}"/>
    <cellStyle name="style1436190734834" xfId="2621" xr:uid="{00000000-0005-0000-0000-00009A970000}"/>
    <cellStyle name="style1436190734834 2" xfId="4611" xr:uid="{00000000-0005-0000-0000-00009B970000}"/>
    <cellStyle name="style1436190734990" xfId="2622" xr:uid="{00000000-0005-0000-0000-00009C970000}"/>
    <cellStyle name="style1436190734990 2" xfId="4612" xr:uid="{00000000-0005-0000-0000-00009D970000}"/>
    <cellStyle name="style1436190735147" xfId="2623" xr:uid="{00000000-0005-0000-0000-00009E970000}"/>
    <cellStyle name="style1436190735147 2" xfId="4613" xr:uid="{00000000-0005-0000-0000-00009F970000}"/>
    <cellStyle name="style1436190735350" xfId="2624" xr:uid="{00000000-0005-0000-0000-0000A0970000}"/>
    <cellStyle name="style1436190735350 2" xfId="4614" xr:uid="{00000000-0005-0000-0000-0000A1970000}"/>
    <cellStyle name="style1436190735428" xfId="2625" xr:uid="{00000000-0005-0000-0000-0000A2970000}"/>
    <cellStyle name="style1436190735428 2" xfId="4615" xr:uid="{00000000-0005-0000-0000-0000A3970000}"/>
    <cellStyle name="style1436190735522" xfId="2626" xr:uid="{00000000-0005-0000-0000-0000A4970000}"/>
    <cellStyle name="style1436190735522 2" xfId="4616" xr:uid="{00000000-0005-0000-0000-0000A5970000}"/>
    <cellStyle name="style1436190735647" xfId="2627" xr:uid="{00000000-0005-0000-0000-0000A6970000}"/>
    <cellStyle name="style1436190735647 2" xfId="4617" xr:uid="{00000000-0005-0000-0000-0000A7970000}"/>
    <cellStyle name="style1436190735803" xfId="2628" xr:uid="{00000000-0005-0000-0000-0000A8970000}"/>
    <cellStyle name="style1436190735803 2" xfId="4618" xr:uid="{00000000-0005-0000-0000-0000A9970000}"/>
    <cellStyle name="style1436190735975" xfId="2629" xr:uid="{00000000-0005-0000-0000-0000AA970000}"/>
    <cellStyle name="style1436190735975 2" xfId="4619" xr:uid="{00000000-0005-0000-0000-0000AB970000}"/>
    <cellStyle name="style1436190736053" xfId="2630" xr:uid="{00000000-0005-0000-0000-0000AC970000}"/>
    <cellStyle name="style1436190736053 2" xfId="4620" xr:uid="{00000000-0005-0000-0000-0000AD970000}"/>
    <cellStyle name="style1436190736147" xfId="2631" xr:uid="{00000000-0005-0000-0000-0000AE970000}"/>
    <cellStyle name="style1436190736147 2" xfId="4621" xr:uid="{00000000-0005-0000-0000-0000AF970000}"/>
    <cellStyle name="style1436190736209" xfId="2632" xr:uid="{00000000-0005-0000-0000-0000B0970000}"/>
    <cellStyle name="style1436190736209 2" xfId="4622" xr:uid="{00000000-0005-0000-0000-0000B1970000}"/>
    <cellStyle name="style1436190736350" xfId="2633" xr:uid="{00000000-0005-0000-0000-0000B2970000}"/>
    <cellStyle name="style1436190736350 2" xfId="4623" xr:uid="{00000000-0005-0000-0000-0000B3970000}"/>
    <cellStyle name="style1436190736459" xfId="2634" xr:uid="{00000000-0005-0000-0000-0000B4970000}"/>
    <cellStyle name="style1436190736459 2" xfId="4624" xr:uid="{00000000-0005-0000-0000-0000B5970000}"/>
    <cellStyle name="style1436190736568" xfId="2635" xr:uid="{00000000-0005-0000-0000-0000B6970000}"/>
    <cellStyle name="style1436190736568 2" xfId="4625" xr:uid="{00000000-0005-0000-0000-0000B7970000}"/>
    <cellStyle name="style1436190736693" xfId="2636" xr:uid="{00000000-0005-0000-0000-0000B8970000}"/>
    <cellStyle name="style1436190736693 2" xfId="4626" xr:uid="{00000000-0005-0000-0000-0000B9970000}"/>
    <cellStyle name="style1436190736803" xfId="2637" xr:uid="{00000000-0005-0000-0000-0000BA970000}"/>
    <cellStyle name="style1436190736803 2" xfId="4627" xr:uid="{00000000-0005-0000-0000-0000BB970000}"/>
    <cellStyle name="style1436190736975" xfId="2638" xr:uid="{00000000-0005-0000-0000-0000BC970000}"/>
    <cellStyle name="style1436190736975 2" xfId="4628" xr:uid="{00000000-0005-0000-0000-0000BD970000}"/>
    <cellStyle name="style1436190737131" xfId="2639" xr:uid="{00000000-0005-0000-0000-0000BE970000}"/>
    <cellStyle name="style1436190737131 2" xfId="4629" xr:uid="{00000000-0005-0000-0000-0000BF970000}"/>
    <cellStyle name="style1436190737287" xfId="2640" xr:uid="{00000000-0005-0000-0000-0000C0970000}"/>
    <cellStyle name="style1436190737287 2" xfId="4630" xr:uid="{00000000-0005-0000-0000-0000C1970000}"/>
    <cellStyle name="style1436190737396" xfId="2641" xr:uid="{00000000-0005-0000-0000-0000C2970000}"/>
    <cellStyle name="style1436190737396 2" xfId="4631" xr:uid="{00000000-0005-0000-0000-0000C3970000}"/>
    <cellStyle name="style1436190737490" xfId="2642" xr:uid="{00000000-0005-0000-0000-0000C4970000}"/>
    <cellStyle name="style1436190737490 2" xfId="4632" xr:uid="{00000000-0005-0000-0000-0000C5970000}"/>
    <cellStyle name="style1436190737568" xfId="2643" xr:uid="{00000000-0005-0000-0000-0000C6970000}"/>
    <cellStyle name="style1436190737568 2" xfId="4633" xr:uid="{00000000-0005-0000-0000-0000C7970000}"/>
    <cellStyle name="style1436190737693" xfId="2644" xr:uid="{00000000-0005-0000-0000-0000C8970000}"/>
    <cellStyle name="style1436190737693 2" xfId="4634" xr:uid="{00000000-0005-0000-0000-0000C9970000}"/>
    <cellStyle name="style1436190737834" xfId="2645" xr:uid="{00000000-0005-0000-0000-0000CA970000}"/>
    <cellStyle name="style1436190737834 2" xfId="4635" xr:uid="{00000000-0005-0000-0000-0000CB970000}"/>
    <cellStyle name="style1436190737990" xfId="2646" xr:uid="{00000000-0005-0000-0000-0000CC970000}"/>
    <cellStyle name="style1436190737990 2" xfId="4636" xr:uid="{00000000-0005-0000-0000-0000CD970000}"/>
    <cellStyle name="style1436190738162" xfId="2647" xr:uid="{00000000-0005-0000-0000-0000CE970000}"/>
    <cellStyle name="style1436190738162 2" xfId="4637" xr:uid="{00000000-0005-0000-0000-0000CF970000}"/>
    <cellStyle name="style1436190738287" xfId="2648" xr:uid="{00000000-0005-0000-0000-0000D0970000}"/>
    <cellStyle name="style1436190738287 2" xfId="4638" xr:uid="{00000000-0005-0000-0000-0000D1970000}"/>
    <cellStyle name="style1436190738412" xfId="2649" xr:uid="{00000000-0005-0000-0000-0000D2970000}"/>
    <cellStyle name="style1436190738412 2" xfId="4639" xr:uid="{00000000-0005-0000-0000-0000D3970000}"/>
    <cellStyle name="style1436190738568" xfId="2650" xr:uid="{00000000-0005-0000-0000-0000D4970000}"/>
    <cellStyle name="style1436190738568 2" xfId="4640" xr:uid="{00000000-0005-0000-0000-0000D5970000}"/>
    <cellStyle name="style1436190738725" xfId="2651" xr:uid="{00000000-0005-0000-0000-0000D6970000}"/>
    <cellStyle name="style1436190738725 2" xfId="4641" xr:uid="{00000000-0005-0000-0000-0000D7970000}"/>
    <cellStyle name="style1436190738850" xfId="2652" xr:uid="{00000000-0005-0000-0000-0000D8970000}"/>
    <cellStyle name="style1436190738850 2" xfId="4642" xr:uid="{00000000-0005-0000-0000-0000D9970000}"/>
    <cellStyle name="style1436190738959" xfId="2653" xr:uid="{00000000-0005-0000-0000-0000DA970000}"/>
    <cellStyle name="style1436190738959 2" xfId="4643" xr:uid="{00000000-0005-0000-0000-0000DB970000}"/>
    <cellStyle name="style1436190739100" xfId="2654" xr:uid="{00000000-0005-0000-0000-0000DC970000}"/>
    <cellStyle name="style1436190739100 2" xfId="4644" xr:uid="{00000000-0005-0000-0000-0000DD970000}"/>
    <cellStyle name="style1436190739225" xfId="2655" xr:uid="{00000000-0005-0000-0000-0000DE970000}"/>
    <cellStyle name="style1436190739225 2" xfId="4645" xr:uid="{00000000-0005-0000-0000-0000DF970000}"/>
    <cellStyle name="style1436190739334" xfId="2656" xr:uid="{00000000-0005-0000-0000-0000E0970000}"/>
    <cellStyle name="style1436190739334 2" xfId="4646" xr:uid="{00000000-0005-0000-0000-0000E1970000}"/>
    <cellStyle name="style1436190739459" xfId="2657" xr:uid="{00000000-0005-0000-0000-0000E2970000}"/>
    <cellStyle name="style1436190739459 2" xfId="4647" xr:uid="{00000000-0005-0000-0000-0000E3970000}"/>
    <cellStyle name="style1436190739584" xfId="2658" xr:uid="{00000000-0005-0000-0000-0000E4970000}"/>
    <cellStyle name="style1436190739584 2" xfId="4648" xr:uid="{00000000-0005-0000-0000-0000E5970000}"/>
    <cellStyle name="style1436190739693" xfId="2659" xr:uid="{00000000-0005-0000-0000-0000E6970000}"/>
    <cellStyle name="style1436190739693 2" xfId="4649" xr:uid="{00000000-0005-0000-0000-0000E7970000}"/>
    <cellStyle name="style1436190740021" xfId="2660" xr:uid="{00000000-0005-0000-0000-0000E8970000}"/>
    <cellStyle name="style1436190740021 2" xfId="4650" xr:uid="{00000000-0005-0000-0000-0000E9970000}"/>
    <cellStyle name="style1436190740100" xfId="2661" xr:uid="{00000000-0005-0000-0000-0000EA970000}"/>
    <cellStyle name="style1436190740100 2" xfId="4651" xr:uid="{00000000-0005-0000-0000-0000EB970000}"/>
    <cellStyle name="style1436190740162" xfId="2662" xr:uid="{00000000-0005-0000-0000-0000EC970000}"/>
    <cellStyle name="style1436190740162 2" xfId="4652" xr:uid="{00000000-0005-0000-0000-0000ED970000}"/>
    <cellStyle name="style1436190740240" xfId="2663" xr:uid="{00000000-0005-0000-0000-0000EE970000}"/>
    <cellStyle name="style1436190740240 2" xfId="4653" xr:uid="{00000000-0005-0000-0000-0000EF970000}"/>
    <cellStyle name="style1436190740553" xfId="2664" xr:uid="{00000000-0005-0000-0000-0000F0970000}"/>
    <cellStyle name="style1436190740553 2" xfId="4654" xr:uid="{00000000-0005-0000-0000-0000F1970000}"/>
    <cellStyle name="style1436190740818" xfId="2665" xr:uid="{00000000-0005-0000-0000-0000F2970000}"/>
    <cellStyle name="style1436190740818 2" xfId="4655" xr:uid="{00000000-0005-0000-0000-0000F3970000}"/>
    <cellStyle name="style1436190740896" xfId="2666" xr:uid="{00000000-0005-0000-0000-0000F4970000}"/>
    <cellStyle name="style1436190740896 2" xfId="4656" xr:uid="{00000000-0005-0000-0000-0000F5970000}"/>
    <cellStyle name="style1436190741100" xfId="2667" xr:uid="{00000000-0005-0000-0000-0000F6970000}"/>
    <cellStyle name="style1436190741100 2" xfId="4657" xr:uid="{00000000-0005-0000-0000-0000F7970000}"/>
    <cellStyle name="style1436190741287" xfId="2668" xr:uid="{00000000-0005-0000-0000-0000F8970000}"/>
    <cellStyle name="style1436190741287 2" xfId="4658" xr:uid="{00000000-0005-0000-0000-0000F9970000}"/>
    <cellStyle name="style1436190741350" xfId="2669" xr:uid="{00000000-0005-0000-0000-0000FA970000}"/>
    <cellStyle name="style1436190741350 2" xfId="4659" xr:uid="{00000000-0005-0000-0000-0000FB970000}"/>
    <cellStyle name="style1447915123597" xfId="3084" xr:uid="{00000000-0005-0000-0000-0000FC970000}"/>
    <cellStyle name="style1447915123660" xfId="3085" xr:uid="{00000000-0005-0000-0000-0000FD970000}"/>
    <cellStyle name="style1447915123691" xfId="3086" xr:uid="{00000000-0005-0000-0000-0000FE970000}"/>
    <cellStyle name="style1447915123706" xfId="3087" xr:uid="{00000000-0005-0000-0000-0000FF970000}"/>
    <cellStyle name="style1447915123738" xfId="3088" xr:uid="{00000000-0005-0000-0000-000000980000}"/>
    <cellStyle name="style1447915123753" xfId="3089" xr:uid="{00000000-0005-0000-0000-000001980000}"/>
    <cellStyle name="style1447915123784" xfId="3090" xr:uid="{00000000-0005-0000-0000-000002980000}"/>
    <cellStyle name="style1447915123800" xfId="3091" xr:uid="{00000000-0005-0000-0000-000003980000}"/>
    <cellStyle name="style1447915123831" xfId="3092" xr:uid="{00000000-0005-0000-0000-000004980000}"/>
    <cellStyle name="style1447915123847" xfId="3093" xr:uid="{00000000-0005-0000-0000-000005980000}"/>
    <cellStyle name="style1447915123862" xfId="3094" xr:uid="{00000000-0005-0000-0000-000006980000}"/>
    <cellStyle name="style1447915123894" xfId="3095" xr:uid="{00000000-0005-0000-0000-000007980000}"/>
    <cellStyle name="style1447915123925" xfId="3096" xr:uid="{00000000-0005-0000-0000-000008980000}"/>
    <cellStyle name="style1447915123956" xfId="3097" xr:uid="{00000000-0005-0000-0000-000009980000}"/>
    <cellStyle name="style1447915123972" xfId="3098" xr:uid="{00000000-0005-0000-0000-00000A980000}"/>
    <cellStyle name="style1447915123987" xfId="3099" xr:uid="{00000000-0005-0000-0000-00000B980000}"/>
    <cellStyle name="style1447915124003" xfId="3100" xr:uid="{00000000-0005-0000-0000-00000C980000}"/>
    <cellStyle name="style1447915124018" xfId="3101" xr:uid="{00000000-0005-0000-0000-00000D980000}"/>
    <cellStyle name="style1447915124034" xfId="3102" xr:uid="{00000000-0005-0000-0000-00000E980000}"/>
    <cellStyle name="style1447915124065" xfId="3103" xr:uid="{00000000-0005-0000-0000-00000F980000}"/>
    <cellStyle name="style1447915124081" xfId="3104" xr:uid="{00000000-0005-0000-0000-000010980000}"/>
    <cellStyle name="style1447915124096" xfId="3105" xr:uid="{00000000-0005-0000-0000-000011980000}"/>
    <cellStyle name="style1447915124112" xfId="3106" xr:uid="{00000000-0005-0000-0000-000012980000}"/>
    <cellStyle name="style1447915124143" xfId="3107" xr:uid="{00000000-0005-0000-0000-000013980000}"/>
    <cellStyle name="style1447915124190" xfId="3108" xr:uid="{00000000-0005-0000-0000-000014980000}"/>
    <cellStyle name="style1447915124206" xfId="3109" xr:uid="{00000000-0005-0000-0000-000015980000}"/>
    <cellStyle name="style1447915124221" xfId="3110" xr:uid="{00000000-0005-0000-0000-000016980000}"/>
    <cellStyle name="style1447915124252" xfId="3111" xr:uid="{00000000-0005-0000-0000-000017980000}"/>
    <cellStyle name="style1447915124268" xfId="3112" xr:uid="{00000000-0005-0000-0000-000018980000}"/>
    <cellStyle name="style1447915124284" xfId="3113" xr:uid="{00000000-0005-0000-0000-000019980000}"/>
    <cellStyle name="style1447915124299" xfId="3114" xr:uid="{00000000-0005-0000-0000-00001A980000}"/>
    <cellStyle name="style1447915124330" xfId="3115" xr:uid="{00000000-0005-0000-0000-00001B980000}"/>
    <cellStyle name="style1447915124346" xfId="3116" xr:uid="{00000000-0005-0000-0000-00001C980000}"/>
    <cellStyle name="style1447915124362" xfId="3117" xr:uid="{00000000-0005-0000-0000-00001D980000}"/>
    <cellStyle name="style1447915124377" xfId="3118" xr:uid="{00000000-0005-0000-0000-00001E980000}"/>
    <cellStyle name="style1447915124424" xfId="3119" xr:uid="{00000000-0005-0000-0000-00001F980000}"/>
    <cellStyle name="style1447915124440" xfId="3120" xr:uid="{00000000-0005-0000-0000-000020980000}"/>
    <cellStyle name="style1447915124455" xfId="3121" xr:uid="{00000000-0005-0000-0000-000021980000}"/>
    <cellStyle name="style1447915124486" xfId="3122" xr:uid="{00000000-0005-0000-0000-000022980000}"/>
    <cellStyle name="style1447915124502" xfId="3123" xr:uid="{00000000-0005-0000-0000-000023980000}"/>
    <cellStyle name="style1447915124518" xfId="3124" xr:uid="{00000000-0005-0000-0000-000024980000}"/>
    <cellStyle name="style1447915124533" xfId="3125" xr:uid="{00000000-0005-0000-0000-000025980000}"/>
    <cellStyle name="style1447915124549" xfId="3126" xr:uid="{00000000-0005-0000-0000-000026980000}"/>
    <cellStyle name="style1447915124642" xfId="3127" xr:uid="{00000000-0005-0000-0000-000027980000}"/>
    <cellStyle name="style1447915124674" xfId="3128" xr:uid="{00000000-0005-0000-0000-000028980000}"/>
    <cellStyle name="style1447915124689" xfId="3129" xr:uid="{00000000-0005-0000-0000-000029980000}"/>
    <cellStyle name="style1450441815830" xfId="3169" xr:uid="{00000000-0005-0000-0000-00002A980000}"/>
    <cellStyle name="style1450441815830 2" xfId="4660" xr:uid="{00000000-0005-0000-0000-00002B980000}"/>
    <cellStyle name="style1450441820002" xfId="3170" xr:uid="{00000000-0005-0000-0000-00002C980000}"/>
    <cellStyle name="style1450441820002 2" xfId="4661" xr:uid="{00000000-0005-0000-0000-00002D980000}"/>
    <cellStyle name="style1450441822049" xfId="3171" xr:uid="{00000000-0005-0000-0000-00002E980000}"/>
    <cellStyle name="style1450441822049 2" xfId="4662" xr:uid="{00000000-0005-0000-0000-00002F980000}"/>
    <cellStyle name="style1450441824674" xfId="3172" xr:uid="{00000000-0005-0000-0000-000030980000}"/>
    <cellStyle name="style1450441824674 2" xfId="4663" xr:uid="{00000000-0005-0000-0000-000031980000}"/>
    <cellStyle name="style1450441824737" xfId="3173" xr:uid="{00000000-0005-0000-0000-000032980000}"/>
    <cellStyle name="style1450441824737 2" xfId="4664" xr:uid="{00000000-0005-0000-0000-000033980000}"/>
    <cellStyle name="style1450441824799" xfId="3174" xr:uid="{00000000-0005-0000-0000-000034980000}"/>
    <cellStyle name="style1450441824799 2" xfId="4665" xr:uid="{00000000-0005-0000-0000-000035980000}"/>
    <cellStyle name="style1450441824924" xfId="3175" xr:uid="{00000000-0005-0000-0000-000036980000}"/>
    <cellStyle name="style1450441824924 2" xfId="4666" xr:uid="{00000000-0005-0000-0000-000037980000}"/>
    <cellStyle name="style1450441825002" xfId="3176" xr:uid="{00000000-0005-0000-0000-000038980000}"/>
    <cellStyle name="style1450441825002 2" xfId="4667" xr:uid="{00000000-0005-0000-0000-000039980000}"/>
    <cellStyle name="style1450441825081" xfId="3177" xr:uid="{00000000-0005-0000-0000-00003A980000}"/>
    <cellStyle name="style1450441825081 2" xfId="4668" xr:uid="{00000000-0005-0000-0000-00003B980000}"/>
    <cellStyle name="style1450441984761" xfId="10420" xr:uid="{00000000-0005-0000-0000-00003C980000}"/>
    <cellStyle name="style1452610070749" xfId="42457" xr:uid="{00000000-0005-0000-0000-00003D980000}"/>
    <cellStyle name="style1452610070858" xfId="42458" xr:uid="{00000000-0005-0000-0000-00003E980000}"/>
    <cellStyle name="style1452610070937" xfId="42459" xr:uid="{00000000-0005-0000-0000-00003F980000}"/>
    <cellStyle name="style1452610070999" xfId="42460" xr:uid="{00000000-0005-0000-0000-000040980000}"/>
    <cellStyle name="style1452610071093" xfId="42461" xr:uid="{00000000-0005-0000-0000-000041980000}"/>
    <cellStyle name="style1452610071202" xfId="42462" xr:uid="{00000000-0005-0000-0000-000042980000}"/>
    <cellStyle name="style1452610071280" xfId="42463" xr:uid="{00000000-0005-0000-0000-000043980000}"/>
    <cellStyle name="style1452610071374" xfId="42464" xr:uid="{00000000-0005-0000-0000-000044980000}"/>
    <cellStyle name="style1452610071499" xfId="42465" xr:uid="{00000000-0005-0000-0000-000045980000}"/>
    <cellStyle name="style1452610071624" xfId="42466" xr:uid="{00000000-0005-0000-0000-000046980000}"/>
    <cellStyle name="style1452610071780" xfId="42467" xr:uid="{00000000-0005-0000-0000-000047980000}"/>
    <cellStyle name="style1452610071937" xfId="42468" xr:uid="{00000000-0005-0000-0000-000048980000}"/>
    <cellStyle name="style1452610071999" xfId="42469" xr:uid="{00000000-0005-0000-0000-000049980000}"/>
    <cellStyle name="style1452610072077" xfId="42470" xr:uid="{00000000-0005-0000-0000-00004A980000}"/>
    <cellStyle name="style1452610072171" xfId="42471" xr:uid="{00000000-0005-0000-0000-00004B980000}"/>
    <cellStyle name="style1452610072233" xfId="42472" xr:uid="{00000000-0005-0000-0000-00004C980000}"/>
    <cellStyle name="style1452610072312" xfId="42473" xr:uid="{00000000-0005-0000-0000-00004D980000}"/>
    <cellStyle name="style1452610072405" xfId="42474" xr:uid="{00000000-0005-0000-0000-00004E980000}"/>
    <cellStyle name="style1452610072483" xfId="42475" xr:uid="{00000000-0005-0000-0000-00004F980000}"/>
    <cellStyle name="style1452610072577" xfId="42476" xr:uid="{00000000-0005-0000-0000-000050980000}"/>
    <cellStyle name="style1452610072655" xfId="42477" xr:uid="{00000000-0005-0000-0000-000051980000}"/>
    <cellStyle name="style1452610072733" xfId="42478" xr:uid="{00000000-0005-0000-0000-000052980000}"/>
    <cellStyle name="style1452610072827" xfId="42479" xr:uid="{00000000-0005-0000-0000-000053980000}"/>
    <cellStyle name="style1452610072921" xfId="42480" xr:uid="{00000000-0005-0000-0000-000054980000}"/>
    <cellStyle name="style1452610073015" xfId="42481" xr:uid="{00000000-0005-0000-0000-000055980000}"/>
    <cellStyle name="style1452610073109" xfId="42482" xr:uid="{00000000-0005-0000-0000-000056980000}"/>
    <cellStyle name="style1452610073171" xfId="42483" xr:uid="{00000000-0005-0000-0000-000057980000}"/>
    <cellStyle name="style1452610073265" xfId="42484" xr:uid="{00000000-0005-0000-0000-000058980000}"/>
    <cellStyle name="style1452610073343" xfId="42485" xr:uid="{00000000-0005-0000-0000-000059980000}"/>
    <cellStyle name="style1452610073421" xfId="42486" xr:uid="{00000000-0005-0000-0000-00005A980000}"/>
    <cellStyle name="style1452610073515" xfId="42487" xr:uid="{00000000-0005-0000-0000-00005B980000}"/>
    <cellStyle name="style1452610073593" xfId="42488" xr:uid="{00000000-0005-0000-0000-00005C980000}"/>
    <cellStyle name="style1452610073687" xfId="42489" xr:uid="{00000000-0005-0000-0000-00005D980000}"/>
    <cellStyle name="style1452610073765" xfId="42490" xr:uid="{00000000-0005-0000-0000-00005E980000}"/>
    <cellStyle name="style1452610073859" xfId="42491" xr:uid="{00000000-0005-0000-0000-00005F980000}"/>
    <cellStyle name="style1452610073921" xfId="42492" xr:uid="{00000000-0005-0000-0000-000060980000}"/>
    <cellStyle name="style1452610073999" xfId="42493" xr:uid="{00000000-0005-0000-0000-000061980000}"/>
    <cellStyle name="style1452610074093" xfId="42494" xr:uid="{00000000-0005-0000-0000-000062980000}"/>
    <cellStyle name="style1452610074155" xfId="42495" xr:uid="{00000000-0005-0000-0000-000063980000}"/>
    <cellStyle name="style1452610074280" xfId="42496" xr:uid="{00000000-0005-0000-0000-000064980000}"/>
    <cellStyle name="style1452610074343" xfId="42497" xr:uid="{00000000-0005-0000-0000-000065980000}"/>
    <cellStyle name="style1452610074405" xfId="42498" xr:uid="{00000000-0005-0000-0000-000066980000}"/>
    <cellStyle name="style1452610074468" xfId="42499" xr:uid="{00000000-0005-0000-0000-000067980000}"/>
    <cellStyle name="style1452610074562" xfId="42500" xr:uid="{00000000-0005-0000-0000-000068980000}"/>
    <cellStyle name="style1452610074640" xfId="42501" xr:uid="{00000000-0005-0000-0000-000069980000}"/>
    <cellStyle name="style1452610074734" xfId="42502" xr:uid="{00000000-0005-0000-0000-00006A980000}"/>
    <cellStyle name="style1452610074827" xfId="42503" xr:uid="{00000000-0005-0000-0000-00006B980000}"/>
    <cellStyle name="style1452610074937" xfId="42504" xr:uid="{00000000-0005-0000-0000-00006C980000}"/>
    <cellStyle name="style1452610075046" xfId="42505" xr:uid="{00000000-0005-0000-0000-00006D980000}"/>
    <cellStyle name="style1452610075124" xfId="42506" xr:uid="{00000000-0005-0000-0000-00006E980000}"/>
    <cellStyle name="style1452610075218" xfId="42507" xr:uid="{00000000-0005-0000-0000-00006F980000}"/>
    <cellStyle name="style1452610075296" xfId="42508" xr:uid="{00000000-0005-0000-0000-000070980000}"/>
    <cellStyle name="style1452610075374" xfId="42509" xr:uid="{00000000-0005-0000-0000-000071980000}"/>
    <cellStyle name="style1452610075437" xfId="42510" xr:uid="{00000000-0005-0000-0000-000072980000}"/>
    <cellStyle name="style1452610075499" xfId="42511" xr:uid="{00000000-0005-0000-0000-000073980000}"/>
    <cellStyle name="style1452610075577" xfId="42512" xr:uid="{00000000-0005-0000-0000-000074980000}"/>
    <cellStyle name="style1452610075640" xfId="42513" xr:uid="{00000000-0005-0000-0000-000075980000}"/>
    <cellStyle name="style1452610075718" xfId="42514" xr:uid="{00000000-0005-0000-0000-000076980000}"/>
    <cellStyle name="style1452610075780" xfId="42515" xr:uid="{00000000-0005-0000-0000-000077980000}"/>
    <cellStyle name="style1452610075843" xfId="42516" xr:uid="{00000000-0005-0000-0000-000078980000}"/>
    <cellStyle name="style1452610075906" xfId="42517" xr:uid="{00000000-0005-0000-0000-000079980000}"/>
    <cellStyle name="style1452610075968" xfId="42518" xr:uid="{00000000-0005-0000-0000-00007A980000}"/>
    <cellStyle name="style1452610076031" xfId="42519" xr:uid="{00000000-0005-0000-0000-00007B980000}"/>
    <cellStyle name="style1452610076093" xfId="42520" xr:uid="{00000000-0005-0000-0000-00007C980000}"/>
    <cellStyle name="style1452610076187" xfId="42521" xr:uid="{00000000-0005-0000-0000-00007D980000}"/>
    <cellStyle name="style1452610076265" xfId="42522" xr:uid="{00000000-0005-0000-0000-00007E980000}"/>
    <cellStyle name="style1452610076359" xfId="42523" xr:uid="{00000000-0005-0000-0000-00007F980000}"/>
    <cellStyle name="style1452610076437" xfId="42524" xr:uid="{00000000-0005-0000-0000-000080980000}"/>
    <cellStyle name="style1452610076593" xfId="42525" xr:uid="{00000000-0005-0000-0000-000081980000}"/>
    <cellStyle name="style1452610076671" xfId="42526" xr:uid="{00000000-0005-0000-0000-000082980000}"/>
    <cellStyle name="style1452610076749" xfId="42527" xr:uid="{00000000-0005-0000-0000-000083980000}"/>
    <cellStyle name="style1452610076921" xfId="42528" xr:uid="{00000000-0005-0000-0000-000084980000}"/>
    <cellStyle name="style1452610076984" xfId="42529" xr:uid="{00000000-0005-0000-0000-000085980000}"/>
    <cellStyle name="style1452610077077" xfId="42530" xr:uid="{00000000-0005-0000-0000-000086980000}"/>
    <cellStyle name="style1452610077156" xfId="42531" xr:uid="{00000000-0005-0000-0000-000087980000}"/>
    <cellStyle name="style1452610077265" xfId="42532" xr:uid="{00000000-0005-0000-0000-000088980000}"/>
    <cellStyle name="style1452610077359" xfId="42533" xr:uid="{00000000-0005-0000-0000-000089980000}"/>
    <cellStyle name="style1452610077484" xfId="42534" xr:uid="{00000000-0005-0000-0000-00008A980000}"/>
    <cellStyle name="style1452610077546" xfId="42535" xr:uid="{00000000-0005-0000-0000-00008B980000}"/>
    <cellStyle name="style1452610077656" xfId="42536" xr:uid="{00000000-0005-0000-0000-00008C980000}"/>
    <cellStyle name="style1452610077718" xfId="42537" xr:uid="{00000000-0005-0000-0000-00008D980000}"/>
    <cellStyle name="style1452610077796" xfId="42538" xr:uid="{00000000-0005-0000-0000-00008E980000}"/>
    <cellStyle name="style1452610077859" xfId="42539" xr:uid="{00000000-0005-0000-0000-00008F980000}"/>
    <cellStyle name="style1452610077921" xfId="42540" xr:uid="{00000000-0005-0000-0000-000090980000}"/>
    <cellStyle name="style1452610077984" xfId="42541" xr:uid="{00000000-0005-0000-0000-000091980000}"/>
    <cellStyle name="style1452610078109" xfId="42542" xr:uid="{00000000-0005-0000-0000-000092980000}"/>
    <cellStyle name="style1452610078202" xfId="42543" xr:uid="{00000000-0005-0000-0000-000093980000}"/>
    <cellStyle name="style1452610078265" xfId="42544" xr:uid="{00000000-0005-0000-0000-000094980000}"/>
    <cellStyle name="style1452610078327" xfId="42545" xr:uid="{00000000-0005-0000-0000-000095980000}"/>
    <cellStyle name="style1452610078390" xfId="42546" xr:uid="{00000000-0005-0000-0000-000096980000}"/>
    <cellStyle name="style1452610078468" xfId="42547" xr:uid="{00000000-0005-0000-0000-000097980000}"/>
    <cellStyle name="style1452610078531" xfId="42548" xr:uid="{00000000-0005-0000-0000-000098980000}"/>
    <cellStyle name="style1452610078593" xfId="42549" xr:uid="{00000000-0005-0000-0000-000099980000}"/>
    <cellStyle name="style1452610078640" xfId="42550" xr:uid="{00000000-0005-0000-0000-00009A980000}"/>
    <cellStyle name="style1452610078703" xfId="42551" xr:uid="{00000000-0005-0000-0000-00009B980000}"/>
    <cellStyle name="style1452610078749" xfId="42552" xr:uid="{00000000-0005-0000-0000-00009C980000}"/>
    <cellStyle name="style1452610078812" xfId="42553" xr:uid="{00000000-0005-0000-0000-00009D980000}"/>
    <cellStyle name="style1452610078937" xfId="42554" xr:uid="{00000000-0005-0000-0000-00009E980000}"/>
    <cellStyle name="style1452610078999" xfId="42555" xr:uid="{00000000-0005-0000-0000-00009F980000}"/>
    <cellStyle name="style1452610079062" xfId="42556" xr:uid="{00000000-0005-0000-0000-0000A0980000}"/>
    <cellStyle name="style1452610079109" xfId="42557" xr:uid="{00000000-0005-0000-0000-0000A1980000}"/>
    <cellStyle name="style1452610079156" xfId="42558" xr:uid="{00000000-0005-0000-0000-0000A2980000}"/>
    <cellStyle name="style1452610079218" xfId="42559" xr:uid="{00000000-0005-0000-0000-0000A3980000}"/>
    <cellStyle name="style1452610079374" xfId="42560" xr:uid="{00000000-0005-0000-0000-0000A4980000}"/>
    <cellStyle name="style1452610079656" xfId="42561" xr:uid="{00000000-0005-0000-0000-0000A5980000}"/>
    <cellStyle name="style1452610079718" xfId="42562" xr:uid="{00000000-0005-0000-0000-0000A6980000}"/>
    <cellStyle name="style1454061660362" xfId="10421" xr:uid="{00000000-0005-0000-0000-0000A7980000}"/>
    <cellStyle name="style1454061660440" xfId="10422" xr:uid="{00000000-0005-0000-0000-0000A8980000}"/>
    <cellStyle name="style1454061660627" xfId="10423" xr:uid="{00000000-0005-0000-0000-0000A9980000}"/>
    <cellStyle name="style1454061660721" xfId="10424" xr:uid="{00000000-0005-0000-0000-0000AA980000}"/>
    <cellStyle name="style1454061660893" xfId="10425" xr:uid="{00000000-0005-0000-0000-0000AB980000}"/>
    <cellStyle name="style1454061660987" xfId="10426" xr:uid="{00000000-0005-0000-0000-0000AC980000}"/>
    <cellStyle name="style1454062517534" xfId="2670" xr:uid="{00000000-0005-0000-0000-0000AD980000}"/>
    <cellStyle name="style1454062517534 2" xfId="2671" xr:uid="{00000000-0005-0000-0000-0000AE980000}"/>
    <cellStyle name="style1454062517534 2 2" xfId="4670" xr:uid="{00000000-0005-0000-0000-0000AF980000}"/>
    <cellStyle name="style1454062517534 3" xfId="4669" xr:uid="{00000000-0005-0000-0000-0000B0980000}"/>
    <cellStyle name="style1454062517753" xfId="2672" xr:uid="{00000000-0005-0000-0000-0000B1980000}"/>
    <cellStyle name="style1454062517753 2" xfId="2673" xr:uid="{00000000-0005-0000-0000-0000B2980000}"/>
    <cellStyle name="style1454062517753 2 2" xfId="4672" xr:uid="{00000000-0005-0000-0000-0000B3980000}"/>
    <cellStyle name="style1454062517753 3" xfId="4671" xr:uid="{00000000-0005-0000-0000-0000B4980000}"/>
    <cellStyle name="style1454062517878" xfId="2674" xr:uid="{00000000-0005-0000-0000-0000B5980000}"/>
    <cellStyle name="style1454062517878 2" xfId="2675" xr:uid="{00000000-0005-0000-0000-0000B6980000}"/>
    <cellStyle name="style1454062517878 2 2" xfId="4674" xr:uid="{00000000-0005-0000-0000-0000B7980000}"/>
    <cellStyle name="style1454062517878 3" xfId="4673" xr:uid="{00000000-0005-0000-0000-0000B8980000}"/>
    <cellStyle name="style1454062518003" xfId="2676" xr:uid="{00000000-0005-0000-0000-0000B9980000}"/>
    <cellStyle name="style1454062518003 2" xfId="2677" xr:uid="{00000000-0005-0000-0000-0000BA980000}"/>
    <cellStyle name="style1454062518003 2 2" xfId="4676" xr:uid="{00000000-0005-0000-0000-0000BB980000}"/>
    <cellStyle name="style1454062518003 3" xfId="4675" xr:uid="{00000000-0005-0000-0000-0000BC980000}"/>
    <cellStyle name="style1454062518097" xfId="2678" xr:uid="{00000000-0005-0000-0000-0000BD980000}"/>
    <cellStyle name="style1454062518097 2" xfId="2679" xr:uid="{00000000-0005-0000-0000-0000BE980000}"/>
    <cellStyle name="style1454062518097 2 2" xfId="4678" xr:uid="{00000000-0005-0000-0000-0000BF980000}"/>
    <cellStyle name="style1454062518097 3" xfId="4677" xr:uid="{00000000-0005-0000-0000-0000C0980000}"/>
    <cellStyle name="style1454062518206" xfId="2680" xr:uid="{00000000-0005-0000-0000-0000C1980000}"/>
    <cellStyle name="style1454062518206 2" xfId="2681" xr:uid="{00000000-0005-0000-0000-0000C2980000}"/>
    <cellStyle name="style1454062518206 2 2" xfId="4680" xr:uid="{00000000-0005-0000-0000-0000C3980000}"/>
    <cellStyle name="style1454062518206 3" xfId="4679" xr:uid="{00000000-0005-0000-0000-0000C4980000}"/>
    <cellStyle name="style1454062518331" xfId="2682" xr:uid="{00000000-0005-0000-0000-0000C5980000}"/>
    <cellStyle name="style1454062518331 2" xfId="2683" xr:uid="{00000000-0005-0000-0000-0000C6980000}"/>
    <cellStyle name="style1454062518331 2 2" xfId="4682" xr:uid="{00000000-0005-0000-0000-0000C7980000}"/>
    <cellStyle name="style1454062518331 3" xfId="4681" xr:uid="{00000000-0005-0000-0000-0000C8980000}"/>
    <cellStyle name="style1454062518456" xfId="2684" xr:uid="{00000000-0005-0000-0000-0000C9980000}"/>
    <cellStyle name="style1454062518456 2" xfId="2685" xr:uid="{00000000-0005-0000-0000-0000CA980000}"/>
    <cellStyle name="style1454062518456 2 2" xfId="4684" xr:uid="{00000000-0005-0000-0000-0000CB980000}"/>
    <cellStyle name="style1454062518456 3" xfId="4683" xr:uid="{00000000-0005-0000-0000-0000CC980000}"/>
    <cellStyle name="style1454062518566" xfId="2686" xr:uid="{00000000-0005-0000-0000-0000CD980000}"/>
    <cellStyle name="style1454062518566 2" xfId="2687" xr:uid="{00000000-0005-0000-0000-0000CE980000}"/>
    <cellStyle name="style1454062518566 2 2" xfId="4686" xr:uid="{00000000-0005-0000-0000-0000CF980000}"/>
    <cellStyle name="style1454062518566 3" xfId="4685" xr:uid="{00000000-0005-0000-0000-0000D0980000}"/>
    <cellStyle name="style1454062518675" xfId="2688" xr:uid="{00000000-0005-0000-0000-0000D1980000}"/>
    <cellStyle name="style1454062518675 2" xfId="2689" xr:uid="{00000000-0005-0000-0000-0000D2980000}"/>
    <cellStyle name="style1454062518675 2 2" xfId="4688" xr:uid="{00000000-0005-0000-0000-0000D3980000}"/>
    <cellStyle name="style1454062518675 3" xfId="4687" xr:uid="{00000000-0005-0000-0000-0000D4980000}"/>
    <cellStyle name="style1454062518769" xfId="2690" xr:uid="{00000000-0005-0000-0000-0000D5980000}"/>
    <cellStyle name="style1454062518769 2" xfId="2691" xr:uid="{00000000-0005-0000-0000-0000D6980000}"/>
    <cellStyle name="style1454062518769 2 2" xfId="4690" xr:uid="{00000000-0005-0000-0000-0000D7980000}"/>
    <cellStyle name="style1454062518769 3" xfId="4689" xr:uid="{00000000-0005-0000-0000-0000D8980000}"/>
    <cellStyle name="style1454062518894" xfId="2692" xr:uid="{00000000-0005-0000-0000-0000D9980000}"/>
    <cellStyle name="style1454062518894 2" xfId="2693" xr:uid="{00000000-0005-0000-0000-0000DA980000}"/>
    <cellStyle name="style1454062518894 2 2" xfId="4692" xr:uid="{00000000-0005-0000-0000-0000DB980000}"/>
    <cellStyle name="style1454062518894 3" xfId="4691" xr:uid="{00000000-0005-0000-0000-0000DC980000}"/>
    <cellStyle name="style1454062519034" xfId="2694" xr:uid="{00000000-0005-0000-0000-0000DD980000}"/>
    <cellStyle name="style1454062519034 2" xfId="2695" xr:uid="{00000000-0005-0000-0000-0000DE980000}"/>
    <cellStyle name="style1454062519034 2 2" xfId="4694" xr:uid="{00000000-0005-0000-0000-0000DF980000}"/>
    <cellStyle name="style1454062519034 3" xfId="4693" xr:uid="{00000000-0005-0000-0000-0000E0980000}"/>
    <cellStyle name="style1454062519144" xfId="2696" xr:uid="{00000000-0005-0000-0000-0000E1980000}"/>
    <cellStyle name="style1454062519144 2" xfId="2697" xr:uid="{00000000-0005-0000-0000-0000E2980000}"/>
    <cellStyle name="style1454062519144 2 2" xfId="4696" xr:uid="{00000000-0005-0000-0000-0000E3980000}"/>
    <cellStyle name="style1454062519144 3" xfId="4695" xr:uid="{00000000-0005-0000-0000-0000E4980000}"/>
    <cellStyle name="style1454062519300" xfId="2698" xr:uid="{00000000-0005-0000-0000-0000E5980000}"/>
    <cellStyle name="style1454062519300 2" xfId="2699" xr:uid="{00000000-0005-0000-0000-0000E6980000}"/>
    <cellStyle name="style1454062519300 2 2" xfId="4698" xr:uid="{00000000-0005-0000-0000-0000E7980000}"/>
    <cellStyle name="style1454062519300 3" xfId="4697" xr:uid="{00000000-0005-0000-0000-0000E8980000}"/>
    <cellStyle name="style1454062519425" xfId="2700" xr:uid="{00000000-0005-0000-0000-0000E9980000}"/>
    <cellStyle name="style1454062519425 2" xfId="2701" xr:uid="{00000000-0005-0000-0000-0000EA980000}"/>
    <cellStyle name="style1454062519425 2 2" xfId="4700" xr:uid="{00000000-0005-0000-0000-0000EB980000}"/>
    <cellStyle name="style1454062519425 3" xfId="4699" xr:uid="{00000000-0005-0000-0000-0000EC980000}"/>
    <cellStyle name="style1454062519550" xfId="2702" xr:uid="{00000000-0005-0000-0000-0000ED980000}"/>
    <cellStyle name="style1454062519550 2" xfId="2703" xr:uid="{00000000-0005-0000-0000-0000EE980000}"/>
    <cellStyle name="style1454062519550 2 2" xfId="4702" xr:uid="{00000000-0005-0000-0000-0000EF980000}"/>
    <cellStyle name="style1454062519550 3" xfId="4701" xr:uid="{00000000-0005-0000-0000-0000F0980000}"/>
    <cellStyle name="style1454062519675" xfId="2704" xr:uid="{00000000-0005-0000-0000-0000F1980000}"/>
    <cellStyle name="style1454062519675 2" xfId="2705" xr:uid="{00000000-0005-0000-0000-0000F2980000}"/>
    <cellStyle name="style1454062519675 2 2" xfId="4704" xr:uid="{00000000-0005-0000-0000-0000F3980000}"/>
    <cellStyle name="style1454062519675 3" xfId="4703" xr:uid="{00000000-0005-0000-0000-0000F4980000}"/>
    <cellStyle name="style1454062519784" xfId="2706" xr:uid="{00000000-0005-0000-0000-0000F5980000}"/>
    <cellStyle name="style1454062519784 2" xfId="2707" xr:uid="{00000000-0005-0000-0000-0000F6980000}"/>
    <cellStyle name="style1454062519784 2 2" xfId="4706" xr:uid="{00000000-0005-0000-0000-0000F7980000}"/>
    <cellStyle name="style1454062519784 3" xfId="4705" xr:uid="{00000000-0005-0000-0000-0000F8980000}"/>
    <cellStyle name="style1454062519941" xfId="2708" xr:uid="{00000000-0005-0000-0000-0000F9980000}"/>
    <cellStyle name="style1454062519941 2" xfId="2709" xr:uid="{00000000-0005-0000-0000-0000FA980000}"/>
    <cellStyle name="style1454062519941 2 2" xfId="4708" xr:uid="{00000000-0005-0000-0000-0000FB980000}"/>
    <cellStyle name="style1454062519941 3" xfId="4707" xr:uid="{00000000-0005-0000-0000-0000FC980000}"/>
    <cellStyle name="style1454062520112" xfId="2710" xr:uid="{00000000-0005-0000-0000-0000FD980000}"/>
    <cellStyle name="style1454062520112 2" xfId="2711" xr:uid="{00000000-0005-0000-0000-0000FE980000}"/>
    <cellStyle name="style1454062520112 2 2" xfId="4710" xr:uid="{00000000-0005-0000-0000-0000FF980000}"/>
    <cellStyle name="style1454062520112 3" xfId="4709" xr:uid="{00000000-0005-0000-0000-000000990000}"/>
    <cellStyle name="style1454062520269" xfId="2712" xr:uid="{00000000-0005-0000-0000-000001990000}"/>
    <cellStyle name="style1454062520269 2" xfId="2713" xr:uid="{00000000-0005-0000-0000-000002990000}"/>
    <cellStyle name="style1454062520269 2 2" xfId="4712" xr:uid="{00000000-0005-0000-0000-000003990000}"/>
    <cellStyle name="style1454062520269 3" xfId="4711" xr:uid="{00000000-0005-0000-0000-000004990000}"/>
    <cellStyle name="style1454062520409" xfId="2714" xr:uid="{00000000-0005-0000-0000-000005990000}"/>
    <cellStyle name="style1454062520409 2" xfId="2715" xr:uid="{00000000-0005-0000-0000-000006990000}"/>
    <cellStyle name="style1454062520409 2 2" xfId="4714" xr:uid="{00000000-0005-0000-0000-000007990000}"/>
    <cellStyle name="style1454062520409 3" xfId="4713" xr:uid="{00000000-0005-0000-0000-000008990000}"/>
    <cellStyle name="style1454062520487" xfId="2716" xr:uid="{00000000-0005-0000-0000-000009990000}"/>
    <cellStyle name="style1454062520487 2" xfId="2717" xr:uid="{00000000-0005-0000-0000-00000A990000}"/>
    <cellStyle name="style1454062520487 2 2" xfId="4716" xr:uid="{00000000-0005-0000-0000-00000B990000}"/>
    <cellStyle name="style1454062520487 3" xfId="4715" xr:uid="{00000000-0005-0000-0000-00000C990000}"/>
    <cellStyle name="style1454062520597" xfId="2718" xr:uid="{00000000-0005-0000-0000-00000D990000}"/>
    <cellStyle name="style1454062520597 2" xfId="2719" xr:uid="{00000000-0005-0000-0000-00000E990000}"/>
    <cellStyle name="style1454062520597 2 2" xfId="4718" xr:uid="{00000000-0005-0000-0000-00000F990000}"/>
    <cellStyle name="style1454062520597 3" xfId="4717" xr:uid="{00000000-0005-0000-0000-000010990000}"/>
    <cellStyle name="style1454062520722" xfId="2720" xr:uid="{00000000-0005-0000-0000-000011990000}"/>
    <cellStyle name="style1454062520722 2" xfId="2721" xr:uid="{00000000-0005-0000-0000-000012990000}"/>
    <cellStyle name="style1454062520722 2 2" xfId="4720" xr:uid="{00000000-0005-0000-0000-000013990000}"/>
    <cellStyle name="style1454062520722 3" xfId="4719" xr:uid="{00000000-0005-0000-0000-000014990000}"/>
    <cellStyle name="style1454062520800" xfId="2722" xr:uid="{00000000-0005-0000-0000-000015990000}"/>
    <cellStyle name="style1454062520800 2" xfId="2723" xr:uid="{00000000-0005-0000-0000-000016990000}"/>
    <cellStyle name="style1454062520800 2 2" xfId="4722" xr:uid="{00000000-0005-0000-0000-000017990000}"/>
    <cellStyle name="style1454062520800 3" xfId="4721" xr:uid="{00000000-0005-0000-0000-000018990000}"/>
    <cellStyle name="style1454062520894" xfId="2724" xr:uid="{00000000-0005-0000-0000-000019990000}"/>
    <cellStyle name="style1454062520894 2" xfId="2725" xr:uid="{00000000-0005-0000-0000-00001A990000}"/>
    <cellStyle name="style1454062520894 2 2" xfId="4724" xr:uid="{00000000-0005-0000-0000-00001B990000}"/>
    <cellStyle name="style1454062520894 3" xfId="4723" xr:uid="{00000000-0005-0000-0000-00001C990000}"/>
    <cellStyle name="style1454062520972" xfId="2726" xr:uid="{00000000-0005-0000-0000-00001D990000}"/>
    <cellStyle name="style1454062520972 2" xfId="2727" xr:uid="{00000000-0005-0000-0000-00001E990000}"/>
    <cellStyle name="style1454062520972 2 2" xfId="4726" xr:uid="{00000000-0005-0000-0000-00001F990000}"/>
    <cellStyle name="style1454062520972 3" xfId="4725" xr:uid="{00000000-0005-0000-0000-000020990000}"/>
    <cellStyle name="style1454062521050" xfId="2728" xr:uid="{00000000-0005-0000-0000-000021990000}"/>
    <cellStyle name="style1454062521050 2" xfId="2729" xr:uid="{00000000-0005-0000-0000-000022990000}"/>
    <cellStyle name="style1454062521050 2 2" xfId="4728" xr:uid="{00000000-0005-0000-0000-000023990000}"/>
    <cellStyle name="style1454062521050 3" xfId="4727" xr:uid="{00000000-0005-0000-0000-000024990000}"/>
    <cellStyle name="style1454062521144" xfId="2730" xr:uid="{00000000-0005-0000-0000-000025990000}"/>
    <cellStyle name="style1454062521144 2" xfId="2731" xr:uid="{00000000-0005-0000-0000-000026990000}"/>
    <cellStyle name="style1454062521144 2 2" xfId="4730" xr:uid="{00000000-0005-0000-0000-000027990000}"/>
    <cellStyle name="style1454062521144 3" xfId="4729" xr:uid="{00000000-0005-0000-0000-000028990000}"/>
    <cellStyle name="style1454062521206" xfId="2732" xr:uid="{00000000-0005-0000-0000-000029990000}"/>
    <cellStyle name="style1454062521206 2" xfId="2733" xr:uid="{00000000-0005-0000-0000-00002A990000}"/>
    <cellStyle name="style1454062521206 2 2" xfId="4732" xr:uid="{00000000-0005-0000-0000-00002B990000}"/>
    <cellStyle name="style1454062521206 3" xfId="4731" xr:uid="{00000000-0005-0000-0000-00002C990000}"/>
    <cellStyle name="style1454062521284" xfId="2734" xr:uid="{00000000-0005-0000-0000-00002D990000}"/>
    <cellStyle name="style1454062521284 2" xfId="2735" xr:uid="{00000000-0005-0000-0000-00002E990000}"/>
    <cellStyle name="style1454062521284 2 2" xfId="4734" xr:uid="{00000000-0005-0000-0000-00002F990000}"/>
    <cellStyle name="style1454062521284 3" xfId="4733" xr:uid="{00000000-0005-0000-0000-000030990000}"/>
    <cellStyle name="style1454062521362" xfId="2736" xr:uid="{00000000-0005-0000-0000-000031990000}"/>
    <cellStyle name="style1454062521362 2" xfId="2737" xr:uid="{00000000-0005-0000-0000-000032990000}"/>
    <cellStyle name="style1454062521362 2 2" xfId="4736" xr:uid="{00000000-0005-0000-0000-000033990000}"/>
    <cellStyle name="style1454062521362 3" xfId="4735" xr:uid="{00000000-0005-0000-0000-000034990000}"/>
    <cellStyle name="style1454062521441" xfId="2738" xr:uid="{00000000-0005-0000-0000-000035990000}"/>
    <cellStyle name="style1454062521441 2" xfId="2739" xr:uid="{00000000-0005-0000-0000-000036990000}"/>
    <cellStyle name="style1454062521441 2 2" xfId="4738" xr:uid="{00000000-0005-0000-0000-000037990000}"/>
    <cellStyle name="style1454062521441 3" xfId="4737" xr:uid="{00000000-0005-0000-0000-000038990000}"/>
    <cellStyle name="style1454062521519" xfId="2740" xr:uid="{00000000-0005-0000-0000-000039990000}"/>
    <cellStyle name="style1454062521519 2" xfId="2741" xr:uid="{00000000-0005-0000-0000-00003A990000}"/>
    <cellStyle name="style1454062521519 2 2" xfId="4740" xr:uid="{00000000-0005-0000-0000-00003B990000}"/>
    <cellStyle name="style1454062521519 3" xfId="4739" xr:uid="{00000000-0005-0000-0000-00003C990000}"/>
    <cellStyle name="style1454062521581" xfId="2742" xr:uid="{00000000-0005-0000-0000-00003D990000}"/>
    <cellStyle name="style1454062521581 2" xfId="2743" xr:uid="{00000000-0005-0000-0000-00003E990000}"/>
    <cellStyle name="style1454062521581 2 2" xfId="4742" xr:uid="{00000000-0005-0000-0000-00003F990000}"/>
    <cellStyle name="style1454062521581 3" xfId="4741" xr:uid="{00000000-0005-0000-0000-000040990000}"/>
    <cellStyle name="style1454062521644" xfId="2744" xr:uid="{00000000-0005-0000-0000-000041990000}"/>
    <cellStyle name="style1454062521644 2" xfId="2745" xr:uid="{00000000-0005-0000-0000-000042990000}"/>
    <cellStyle name="style1454062521644 2 2" xfId="4744" xr:uid="{00000000-0005-0000-0000-000043990000}"/>
    <cellStyle name="style1454062521644 3" xfId="4743" xr:uid="{00000000-0005-0000-0000-000044990000}"/>
    <cellStyle name="style1454062521737" xfId="2746" xr:uid="{00000000-0005-0000-0000-000045990000}"/>
    <cellStyle name="style1454062521737 2" xfId="2747" xr:uid="{00000000-0005-0000-0000-000046990000}"/>
    <cellStyle name="style1454062521737 2 2" xfId="4746" xr:uid="{00000000-0005-0000-0000-000047990000}"/>
    <cellStyle name="style1454062521737 3" xfId="4745" xr:uid="{00000000-0005-0000-0000-000048990000}"/>
    <cellStyle name="style1454062521831" xfId="2748" xr:uid="{00000000-0005-0000-0000-000049990000}"/>
    <cellStyle name="style1454062521831 2" xfId="2749" xr:uid="{00000000-0005-0000-0000-00004A990000}"/>
    <cellStyle name="style1454062521831 2 2" xfId="4748" xr:uid="{00000000-0005-0000-0000-00004B990000}"/>
    <cellStyle name="style1454062521831 3" xfId="4747" xr:uid="{00000000-0005-0000-0000-00004C990000}"/>
    <cellStyle name="style1454062521925" xfId="2750" xr:uid="{00000000-0005-0000-0000-00004D990000}"/>
    <cellStyle name="style1454062521925 2" xfId="2751" xr:uid="{00000000-0005-0000-0000-00004E990000}"/>
    <cellStyle name="style1454062521925 2 2" xfId="4750" xr:uid="{00000000-0005-0000-0000-00004F990000}"/>
    <cellStyle name="style1454062521925 3" xfId="4749" xr:uid="{00000000-0005-0000-0000-000050990000}"/>
    <cellStyle name="style1454062522003" xfId="2752" xr:uid="{00000000-0005-0000-0000-000051990000}"/>
    <cellStyle name="style1454062522003 2" xfId="2753" xr:uid="{00000000-0005-0000-0000-000052990000}"/>
    <cellStyle name="style1454062522003 2 2" xfId="4752" xr:uid="{00000000-0005-0000-0000-000053990000}"/>
    <cellStyle name="style1454062522003 3" xfId="4751" xr:uid="{00000000-0005-0000-0000-000054990000}"/>
    <cellStyle name="style1454062522081" xfId="2754" xr:uid="{00000000-0005-0000-0000-000055990000}"/>
    <cellStyle name="style1454062522081 2" xfId="2755" xr:uid="{00000000-0005-0000-0000-000056990000}"/>
    <cellStyle name="style1454062522081 2 2" xfId="4754" xr:uid="{00000000-0005-0000-0000-000057990000}"/>
    <cellStyle name="style1454062522081 3" xfId="4753" xr:uid="{00000000-0005-0000-0000-000058990000}"/>
    <cellStyle name="style1454062522175" xfId="2756" xr:uid="{00000000-0005-0000-0000-000059990000}"/>
    <cellStyle name="style1454062522175 2" xfId="2757" xr:uid="{00000000-0005-0000-0000-00005A990000}"/>
    <cellStyle name="style1454062522175 2 2" xfId="4756" xr:uid="{00000000-0005-0000-0000-00005B990000}"/>
    <cellStyle name="style1454062522175 3" xfId="4755" xr:uid="{00000000-0005-0000-0000-00005C990000}"/>
    <cellStyle name="style1454062522253" xfId="2758" xr:uid="{00000000-0005-0000-0000-00005D990000}"/>
    <cellStyle name="style1454062522253 2" xfId="2759" xr:uid="{00000000-0005-0000-0000-00005E990000}"/>
    <cellStyle name="style1454062522253 2 2" xfId="4758" xr:uid="{00000000-0005-0000-0000-00005F990000}"/>
    <cellStyle name="style1454062522253 3" xfId="4757" xr:uid="{00000000-0005-0000-0000-000060990000}"/>
    <cellStyle name="style1454062522347" xfId="2760" xr:uid="{00000000-0005-0000-0000-000061990000}"/>
    <cellStyle name="style1454062522347 2" xfId="2761" xr:uid="{00000000-0005-0000-0000-000062990000}"/>
    <cellStyle name="style1454062522347 2 2" xfId="4760" xr:uid="{00000000-0005-0000-0000-000063990000}"/>
    <cellStyle name="style1454062522347 3" xfId="4759" xr:uid="{00000000-0005-0000-0000-000064990000}"/>
    <cellStyle name="style1454062522456" xfId="2762" xr:uid="{00000000-0005-0000-0000-000065990000}"/>
    <cellStyle name="style1454062522456 2" xfId="2763" xr:uid="{00000000-0005-0000-0000-000066990000}"/>
    <cellStyle name="style1454062522456 2 2" xfId="4762" xr:uid="{00000000-0005-0000-0000-000067990000}"/>
    <cellStyle name="style1454062522456 3" xfId="4761" xr:uid="{00000000-0005-0000-0000-000068990000}"/>
    <cellStyle name="style1454062522566" xfId="2764" xr:uid="{00000000-0005-0000-0000-000069990000}"/>
    <cellStyle name="style1454062522566 2" xfId="2765" xr:uid="{00000000-0005-0000-0000-00006A990000}"/>
    <cellStyle name="style1454062522566 2 2" xfId="4764" xr:uid="{00000000-0005-0000-0000-00006B990000}"/>
    <cellStyle name="style1454062522566 3" xfId="4763" xr:uid="{00000000-0005-0000-0000-00006C990000}"/>
    <cellStyle name="style1454062522628" xfId="2766" xr:uid="{00000000-0005-0000-0000-00006D990000}"/>
    <cellStyle name="style1454062522628 2" xfId="2767" xr:uid="{00000000-0005-0000-0000-00006E990000}"/>
    <cellStyle name="style1454062522628 2 2" xfId="4766" xr:uid="{00000000-0005-0000-0000-00006F990000}"/>
    <cellStyle name="style1454062522628 3" xfId="4765" xr:uid="{00000000-0005-0000-0000-000070990000}"/>
    <cellStyle name="style1454062522800" xfId="2768" xr:uid="{00000000-0005-0000-0000-000071990000}"/>
    <cellStyle name="style1454062522800 2" xfId="2769" xr:uid="{00000000-0005-0000-0000-000072990000}"/>
    <cellStyle name="style1454062522800 2 2" xfId="4768" xr:uid="{00000000-0005-0000-0000-000073990000}"/>
    <cellStyle name="style1454062522800 3" xfId="4767" xr:uid="{00000000-0005-0000-0000-000074990000}"/>
    <cellStyle name="style1454062522863" xfId="2770" xr:uid="{00000000-0005-0000-0000-000075990000}"/>
    <cellStyle name="style1454062522863 2" xfId="2771" xr:uid="{00000000-0005-0000-0000-000076990000}"/>
    <cellStyle name="style1454062522863 2 2" xfId="4770" xr:uid="{00000000-0005-0000-0000-000077990000}"/>
    <cellStyle name="style1454062522863 3" xfId="4769" xr:uid="{00000000-0005-0000-0000-000078990000}"/>
    <cellStyle name="style1454062778770" xfId="2772" xr:uid="{00000000-0005-0000-0000-000079990000}"/>
    <cellStyle name="style1454062778770 2" xfId="4771" xr:uid="{00000000-0005-0000-0000-00007A990000}"/>
    <cellStyle name="style1454062778895" xfId="2773" xr:uid="{00000000-0005-0000-0000-00007B990000}"/>
    <cellStyle name="style1454062778895 2" xfId="4772" xr:uid="{00000000-0005-0000-0000-00007C990000}"/>
    <cellStyle name="style1454062779004" xfId="2774" xr:uid="{00000000-0005-0000-0000-00007D990000}"/>
    <cellStyle name="style1454062779004 2" xfId="4773" xr:uid="{00000000-0005-0000-0000-00007E990000}"/>
    <cellStyle name="style1454062779114" xfId="2775" xr:uid="{00000000-0005-0000-0000-00007F990000}"/>
    <cellStyle name="style1454062779114 2" xfId="4774" xr:uid="{00000000-0005-0000-0000-000080990000}"/>
    <cellStyle name="style1454062779270" xfId="2776" xr:uid="{00000000-0005-0000-0000-000081990000}"/>
    <cellStyle name="style1454062779270 2" xfId="4775" xr:uid="{00000000-0005-0000-0000-000082990000}"/>
    <cellStyle name="style1454062779426" xfId="2777" xr:uid="{00000000-0005-0000-0000-000083990000}"/>
    <cellStyle name="style1454062779426 2" xfId="4776" xr:uid="{00000000-0005-0000-0000-000084990000}"/>
    <cellStyle name="style1454062779582" xfId="2778" xr:uid="{00000000-0005-0000-0000-000085990000}"/>
    <cellStyle name="style1454062779582 2" xfId="4777" xr:uid="{00000000-0005-0000-0000-000086990000}"/>
    <cellStyle name="style1454062779739" xfId="2779" xr:uid="{00000000-0005-0000-0000-000087990000}"/>
    <cellStyle name="style1454062779739 2" xfId="4778" xr:uid="{00000000-0005-0000-0000-000088990000}"/>
    <cellStyle name="style1454062779832" xfId="2780" xr:uid="{00000000-0005-0000-0000-000089990000}"/>
    <cellStyle name="style1454062779832 2" xfId="4779" xr:uid="{00000000-0005-0000-0000-00008A990000}"/>
    <cellStyle name="style1454062779926" xfId="2781" xr:uid="{00000000-0005-0000-0000-00008B990000}"/>
    <cellStyle name="style1454062779926 2" xfId="4780" xr:uid="{00000000-0005-0000-0000-00008C990000}"/>
    <cellStyle name="style1454062780035" xfId="2782" xr:uid="{00000000-0005-0000-0000-00008D990000}"/>
    <cellStyle name="style1454062780035 2" xfId="4781" xr:uid="{00000000-0005-0000-0000-00008E990000}"/>
    <cellStyle name="style1454062780192" xfId="2783" xr:uid="{00000000-0005-0000-0000-00008F990000}"/>
    <cellStyle name="style1454062780192 2" xfId="4782" xr:uid="{00000000-0005-0000-0000-000090990000}"/>
    <cellStyle name="style1454062780285" xfId="2784" xr:uid="{00000000-0005-0000-0000-000091990000}"/>
    <cellStyle name="style1454062780285 2" xfId="4783" xr:uid="{00000000-0005-0000-0000-000092990000}"/>
    <cellStyle name="style1454062780348" xfId="2785" xr:uid="{00000000-0005-0000-0000-000093990000}"/>
    <cellStyle name="style1454062780348 2" xfId="4784" xr:uid="{00000000-0005-0000-0000-000094990000}"/>
    <cellStyle name="style1454062780442" xfId="2786" xr:uid="{00000000-0005-0000-0000-000095990000}"/>
    <cellStyle name="style1454062780442 2" xfId="4785" xr:uid="{00000000-0005-0000-0000-000096990000}"/>
    <cellStyle name="style1454062780504" xfId="2787" xr:uid="{00000000-0005-0000-0000-000097990000}"/>
    <cellStyle name="style1454062780504 2" xfId="4786" xr:uid="{00000000-0005-0000-0000-000098990000}"/>
    <cellStyle name="style1454062780582" xfId="2788" xr:uid="{00000000-0005-0000-0000-000099990000}"/>
    <cellStyle name="style1454062780582 2" xfId="4787" xr:uid="{00000000-0005-0000-0000-00009A990000}"/>
    <cellStyle name="style1454062780660" xfId="2789" xr:uid="{00000000-0005-0000-0000-00009B990000}"/>
    <cellStyle name="style1454062780660 2" xfId="4788" xr:uid="{00000000-0005-0000-0000-00009C990000}"/>
    <cellStyle name="style1454062780754" xfId="2790" xr:uid="{00000000-0005-0000-0000-00009D990000}"/>
    <cellStyle name="style1454062780754 2" xfId="4789" xr:uid="{00000000-0005-0000-0000-00009E990000}"/>
    <cellStyle name="style1454062780895" xfId="2791" xr:uid="{00000000-0005-0000-0000-00009F990000}"/>
    <cellStyle name="style1454062780895 2" xfId="4790" xr:uid="{00000000-0005-0000-0000-0000A0990000}"/>
    <cellStyle name="style1454062781051" xfId="2792" xr:uid="{00000000-0005-0000-0000-0000A1990000}"/>
    <cellStyle name="style1454062781051 2" xfId="4791" xr:uid="{00000000-0005-0000-0000-0000A2990000}"/>
    <cellStyle name="style1454062781207" xfId="2793" xr:uid="{00000000-0005-0000-0000-0000A3990000}"/>
    <cellStyle name="style1454062781207 2" xfId="4792" xr:uid="{00000000-0005-0000-0000-0000A4990000}"/>
    <cellStyle name="style1454062781301" xfId="2794" xr:uid="{00000000-0005-0000-0000-0000A5990000}"/>
    <cellStyle name="style1454062781301 2" xfId="4793" xr:uid="{00000000-0005-0000-0000-0000A6990000}"/>
    <cellStyle name="style1454062781426" xfId="2795" xr:uid="{00000000-0005-0000-0000-0000A7990000}"/>
    <cellStyle name="style1454062781426 2" xfId="4794" xr:uid="{00000000-0005-0000-0000-0000A8990000}"/>
    <cellStyle name="style1454062781520" xfId="2796" xr:uid="{00000000-0005-0000-0000-0000A9990000}"/>
    <cellStyle name="style1454062781520 2" xfId="4795" xr:uid="{00000000-0005-0000-0000-0000AA990000}"/>
    <cellStyle name="style1454062781629" xfId="2797" xr:uid="{00000000-0005-0000-0000-0000AB990000}"/>
    <cellStyle name="style1454062781629 2" xfId="4796" xr:uid="{00000000-0005-0000-0000-0000AC990000}"/>
    <cellStyle name="style1454062781754" xfId="2798" xr:uid="{00000000-0005-0000-0000-0000AD990000}"/>
    <cellStyle name="style1454062781754 2" xfId="4797" xr:uid="{00000000-0005-0000-0000-0000AE990000}"/>
    <cellStyle name="style1454062781879" xfId="2799" xr:uid="{00000000-0005-0000-0000-0000AF990000}"/>
    <cellStyle name="style1454062781879 2" xfId="4798" xr:uid="{00000000-0005-0000-0000-0000B0990000}"/>
    <cellStyle name="style1454062781973" xfId="2800" xr:uid="{00000000-0005-0000-0000-0000B1990000}"/>
    <cellStyle name="style1454062781973 2" xfId="4799" xr:uid="{00000000-0005-0000-0000-0000B2990000}"/>
    <cellStyle name="style1454062782067" xfId="2801" xr:uid="{00000000-0005-0000-0000-0000B3990000}"/>
    <cellStyle name="style1454062782067 2" xfId="4800" xr:uid="{00000000-0005-0000-0000-0000B4990000}"/>
    <cellStyle name="style1454062782160" xfId="2802" xr:uid="{00000000-0005-0000-0000-0000B5990000}"/>
    <cellStyle name="style1454062782160 2" xfId="4801" xr:uid="{00000000-0005-0000-0000-0000B6990000}"/>
    <cellStyle name="style1454062782317" xfId="2803" xr:uid="{00000000-0005-0000-0000-0000B7990000}"/>
    <cellStyle name="style1454062782317 2" xfId="4802" xr:uid="{00000000-0005-0000-0000-0000B8990000}"/>
    <cellStyle name="style1454062782473" xfId="2804" xr:uid="{00000000-0005-0000-0000-0000B9990000}"/>
    <cellStyle name="style1454062782473 2" xfId="4803" xr:uid="{00000000-0005-0000-0000-0000BA990000}"/>
    <cellStyle name="style1454062782645" xfId="2805" xr:uid="{00000000-0005-0000-0000-0000BB990000}"/>
    <cellStyle name="style1454062782645 2" xfId="4804" xr:uid="{00000000-0005-0000-0000-0000BC990000}"/>
    <cellStyle name="style1454062782707" xfId="2806" xr:uid="{00000000-0005-0000-0000-0000BD990000}"/>
    <cellStyle name="style1454062782707 2" xfId="4805" xr:uid="{00000000-0005-0000-0000-0000BE990000}"/>
    <cellStyle name="style1454062782770" xfId="2807" xr:uid="{00000000-0005-0000-0000-0000BF990000}"/>
    <cellStyle name="style1454062782770 2" xfId="4806" xr:uid="{00000000-0005-0000-0000-0000C0990000}"/>
    <cellStyle name="style1454062782848" xfId="2808" xr:uid="{00000000-0005-0000-0000-0000C1990000}"/>
    <cellStyle name="style1454062782848 2" xfId="4807" xr:uid="{00000000-0005-0000-0000-0000C2990000}"/>
    <cellStyle name="style1454062782942" xfId="2809" xr:uid="{00000000-0005-0000-0000-0000C3990000}"/>
    <cellStyle name="style1454062782942 2" xfId="4808" xr:uid="{00000000-0005-0000-0000-0000C4990000}"/>
    <cellStyle name="style1454062783098" xfId="2810" xr:uid="{00000000-0005-0000-0000-0000C5990000}"/>
    <cellStyle name="style1454062783098 2" xfId="4809" xr:uid="{00000000-0005-0000-0000-0000C6990000}"/>
    <cellStyle name="style1454062783254" xfId="2811" xr:uid="{00000000-0005-0000-0000-0000C7990000}"/>
    <cellStyle name="style1454062783254 2" xfId="4810" xr:uid="{00000000-0005-0000-0000-0000C8990000}"/>
    <cellStyle name="style1454062783411" xfId="2812" xr:uid="{00000000-0005-0000-0000-0000C9990000}"/>
    <cellStyle name="style1454062783411 2" xfId="4811" xr:uid="{00000000-0005-0000-0000-0000CA990000}"/>
    <cellStyle name="style1454062783567" xfId="2813" xr:uid="{00000000-0005-0000-0000-0000CB990000}"/>
    <cellStyle name="style1454062783567 2" xfId="4812" xr:uid="{00000000-0005-0000-0000-0000CC990000}"/>
    <cellStyle name="style1454062783723" xfId="2814" xr:uid="{00000000-0005-0000-0000-0000CD990000}"/>
    <cellStyle name="style1454062783723 2" xfId="4813" xr:uid="{00000000-0005-0000-0000-0000CE990000}"/>
    <cellStyle name="style1454062783879" xfId="2815" xr:uid="{00000000-0005-0000-0000-0000CF990000}"/>
    <cellStyle name="style1454062783879 2" xfId="4814" xr:uid="{00000000-0005-0000-0000-0000D0990000}"/>
    <cellStyle name="style1454062784036" xfId="2816" xr:uid="{00000000-0005-0000-0000-0000D1990000}"/>
    <cellStyle name="style1454062784036 2" xfId="4815" xr:uid="{00000000-0005-0000-0000-0000D2990000}"/>
    <cellStyle name="style1454062784161" xfId="2817" xr:uid="{00000000-0005-0000-0000-0000D3990000}"/>
    <cellStyle name="style1454062784161 2" xfId="4816" xr:uid="{00000000-0005-0000-0000-0000D4990000}"/>
    <cellStyle name="style1454062784286" xfId="2818" xr:uid="{00000000-0005-0000-0000-0000D5990000}"/>
    <cellStyle name="style1454062784286 2" xfId="4817" xr:uid="{00000000-0005-0000-0000-0000D6990000}"/>
    <cellStyle name="style1454062784395" xfId="2819" xr:uid="{00000000-0005-0000-0000-0000D7990000}"/>
    <cellStyle name="style1454062784395 2" xfId="4818" xr:uid="{00000000-0005-0000-0000-0000D8990000}"/>
    <cellStyle name="style1454062784520" xfId="2820" xr:uid="{00000000-0005-0000-0000-0000D9990000}"/>
    <cellStyle name="style1454062784520 2" xfId="4819" xr:uid="{00000000-0005-0000-0000-0000DA990000}"/>
    <cellStyle name="style1454062784629" xfId="2821" xr:uid="{00000000-0005-0000-0000-0000DB990000}"/>
    <cellStyle name="style1454062784629 2" xfId="4820" xr:uid="{00000000-0005-0000-0000-0000DC990000}"/>
    <cellStyle name="style1454062784692" xfId="2822" xr:uid="{00000000-0005-0000-0000-0000DD990000}"/>
    <cellStyle name="style1454062784692 2" xfId="4821" xr:uid="{00000000-0005-0000-0000-0000DE990000}"/>
    <cellStyle name="style1454062784754" xfId="2823" xr:uid="{00000000-0005-0000-0000-0000DF990000}"/>
    <cellStyle name="style1454062784754 2" xfId="4822" xr:uid="{00000000-0005-0000-0000-0000E0990000}"/>
    <cellStyle name="style1454062784817" xfId="2824" xr:uid="{00000000-0005-0000-0000-0000E1990000}"/>
    <cellStyle name="style1454062784817 2" xfId="4823" xr:uid="{00000000-0005-0000-0000-0000E2990000}"/>
    <cellStyle name="style1454062784879" xfId="2825" xr:uid="{00000000-0005-0000-0000-0000E3990000}"/>
    <cellStyle name="style1454062784879 2" xfId="4824" xr:uid="{00000000-0005-0000-0000-0000E4990000}"/>
    <cellStyle name="style1454062784942" xfId="2826" xr:uid="{00000000-0005-0000-0000-0000E5990000}"/>
    <cellStyle name="style1454062784942 2" xfId="4825" xr:uid="{00000000-0005-0000-0000-0000E6990000}"/>
    <cellStyle name="style1454062785004" xfId="2827" xr:uid="{00000000-0005-0000-0000-0000E7990000}"/>
    <cellStyle name="style1454062785004 2" xfId="4826" xr:uid="{00000000-0005-0000-0000-0000E8990000}"/>
    <cellStyle name="style1454062785067" xfId="2828" xr:uid="{00000000-0005-0000-0000-0000E9990000}"/>
    <cellStyle name="style1454062785067 2" xfId="4827" xr:uid="{00000000-0005-0000-0000-0000EA990000}"/>
    <cellStyle name="style1454062785129" xfId="2829" xr:uid="{00000000-0005-0000-0000-0000EB990000}"/>
    <cellStyle name="style1454062785129 2" xfId="4828" xr:uid="{00000000-0005-0000-0000-0000EC990000}"/>
    <cellStyle name="style1454062785207" xfId="2830" xr:uid="{00000000-0005-0000-0000-0000ED990000}"/>
    <cellStyle name="style1454062785207 2" xfId="4829" xr:uid="{00000000-0005-0000-0000-0000EE990000}"/>
    <cellStyle name="style1454062785286" xfId="2831" xr:uid="{00000000-0005-0000-0000-0000EF990000}"/>
    <cellStyle name="style1454062785286 2" xfId="4830" xr:uid="{00000000-0005-0000-0000-0000F0990000}"/>
    <cellStyle name="style1456317170647" xfId="10427" xr:uid="{00000000-0005-0000-0000-0000F1990000}"/>
    <cellStyle name="style1456317170959" xfId="10428" xr:uid="{00000000-0005-0000-0000-0000F2990000}"/>
    <cellStyle name="style1456317171069" xfId="10429" xr:uid="{00000000-0005-0000-0000-0000F3990000}"/>
    <cellStyle name="style1456317171194" xfId="10430" xr:uid="{00000000-0005-0000-0000-0000F4990000}"/>
    <cellStyle name="style1456317171319" xfId="10431" xr:uid="{00000000-0005-0000-0000-0000F5990000}"/>
    <cellStyle name="style1456317171428" xfId="10432" xr:uid="{00000000-0005-0000-0000-0000F6990000}"/>
    <cellStyle name="style1456317172131" xfId="10433" xr:uid="{00000000-0005-0000-0000-0000F7990000}"/>
    <cellStyle name="style1456317172240" xfId="10434" xr:uid="{00000000-0005-0000-0000-0000F8990000}"/>
    <cellStyle name="style1456317172350" xfId="10435" xr:uid="{00000000-0005-0000-0000-0000F9990000}"/>
    <cellStyle name="style1456317172444" xfId="10436" xr:uid="{00000000-0005-0000-0000-0000FA990000}"/>
    <cellStyle name="style1456317172553" xfId="10437" xr:uid="{00000000-0005-0000-0000-0000FB990000}"/>
    <cellStyle name="style1456317172772" xfId="10438" xr:uid="{00000000-0005-0000-0000-0000FC990000}"/>
    <cellStyle name="style1456317173084" xfId="10439" xr:uid="{00000000-0005-0000-0000-0000FD990000}"/>
    <cellStyle name="style1456317177897" xfId="10440" xr:uid="{00000000-0005-0000-0000-0000FE990000}"/>
    <cellStyle name="style1456317180053" xfId="10441" xr:uid="{00000000-0005-0000-0000-0000FF990000}"/>
    <cellStyle name="style1456317180491" xfId="10442" xr:uid="{00000000-0005-0000-0000-0000009A0000}"/>
    <cellStyle name="style1456317180569" xfId="10443" xr:uid="{00000000-0005-0000-0000-0000019A0000}"/>
    <cellStyle name="style1456317184991" xfId="10444" xr:uid="{00000000-0005-0000-0000-0000029A0000}"/>
    <cellStyle name="style1456317185085" xfId="10445" xr:uid="{00000000-0005-0000-0000-0000039A0000}"/>
    <cellStyle name="style1456317185194" xfId="10446" xr:uid="{00000000-0005-0000-0000-0000049A0000}"/>
    <cellStyle name="style1456317185335" xfId="10447" xr:uid="{00000000-0005-0000-0000-0000059A0000}"/>
    <cellStyle name="style1456317185397" xfId="10448" xr:uid="{00000000-0005-0000-0000-0000069A0000}"/>
    <cellStyle name="style1456317185475" xfId="10449" xr:uid="{00000000-0005-0000-0000-0000079A0000}"/>
    <cellStyle name="style1456317185553" xfId="10450" xr:uid="{00000000-0005-0000-0000-0000089A0000}"/>
    <cellStyle name="style1456317185632" xfId="10451" xr:uid="{00000000-0005-0000-0000-0000099A0000}"/>
    <cellStyle name="style1456317185725" xfId="10452" xr:uid="{00000000-0005-0000-0000-00000A9A0000}"/>
    <cellStyle name="style1456317185819" xfId="10453" xr:uid="{00000000-0005-0000-0000-00000B9A0000}"/>
    <cellStyle name="style1456317185897" xfId="10454" xr:uid="{00000000-0005-0000-0000-00000C9A0000}"/>
    <cellStyle name="style1456317185991" xfId="10455" xr:uid="{00000000-0005-0000-0000-00000D9A0000}"/>
    <cellStyle name="style1456317186132" xfId="10456" xr:uid="{00000000-0005-0000-0000-00000E9A0000}"/>
    <cellStyle name="style1456317186194" xfId="10457" xr:uid="{00000000-0005-0000-0000-00000F9A0000}"/>
    <cellStyle name="style1456317186272" xfId="10458" xr:uid="{00000000-0005-0000-0000-0000109A0000}"/>
    <cellStyle name="style1456317186397" xfId="10459" xr:uid="{00000000-0005-0000-0000-0000119A0000}"/>
    <cellStyle name="style1456317188132" xfId="10460" xr:uid="{00000000-0005-0000-0000-0000129A0000}"/>
    <cellStyle name="style1456317188225" xfId="10461" xr:uid="{00000000-0005-0000-0000-0000139A0000}"/>
    <cellStyle name="style1456317188366" xfId="10462" xr:uid="{00000000-0005-0000-0000-0000149A0000}"/>
    <cellStyle name="style1456320735159" xfId="8537" xr:uid="{00000000-0005-0000-0000-0000159A0000}"/>
    <cellStyle name="style1456320735221" xfId="8538" xr:uid="{00000000-0005-0000-0000-0000169A0000}"/>
    <cellStyle name="style1456320735362" xfId="8539" xr:uid="{00000000-0005-0000-0000-0000179A0000}"/>
    <cellStyle name="style1456320735471" xfId="8540" xr:uid="{00000000-0005-0000-0000-0000189A0000}"/>
    <cellStyle name="style1456320735549" xfId="8541" xr:uid="{00000000-0005-0000-0000-0000199A0000}"/>
    <cellStyle name="style1456320735643" xfId="8542" xr:uid="{00000000-0005-0000-0000-00001A9A0000}"/>
    <cellStyle name="style1456320735737" xfId="8543" xr:uid="{00000000-0005-0000-0000-00001B9A0000}"/>
    <cellStyle name="style1456320737018" xfId="8544" xr:uid="{00000000-0005-0000-0000-00001C9A0000}"/>
    <cellStyle name="style1456320737159" xfId="8545" xr:uid="{00000000-0005-0000-0000-00001D9A0000}"/>
    <cellStyle name="style1456320737330" xfId="8546" xr:uid="{00000000-0005-0000-0000-00001E9A0000}"/>
    <cellStyle name="style1456320737440" xfId="8547" xr:uid="{00000000-0005-0000-0000-00001F9A0000}"/>
    <cellStyle name="style1456320737534" xfId="8548" xr:uid="{00000000-0005-0000-0000-0000209A0000}"/>
    <cellStyle name="style1456320737627" xfId="8549" xr:uid="{00000000-0005-0000-0000-0000219A0000}"/>
    <cellStyle name="style1456320737831" xfId="8550" xr:uid="{00000000-0005-0000-0000-0000229A0000}"/>
    <cellStyle name="style1456320738424" xfId="8551" xr:uid="{00000000-0005-0000-0000-0000239A0000}"/>
    <cellStyle name="style1456320741674" xfId="8552" xr:uid="{00000000-0005-0000-0000-0000249A0000}"/>
    <cellStyle name="style1456320741784" xfId="8553" xr:uid="{00000000-0005-0000-0000-0000259A0000}"/>
    <cellStyle name="style1456320741909" xfId="8554" xr:uid="{00000000-0005-0000-0000-0000269A0000}"/>
    <cellStyle name="style1456320742299" xfId="8555" xr:uid="{00000000-0005-0000-0000-0000279A0000}"/>
    <cellStyle name="style1456320742378" xfId="8556" xr:uid="{00000000-0005-0000-0000-0000289A0000}"/>
    <cellStyle name="style1456320742471" xfId="8557" xr:uid="{00000000-0005-0000-0000-0000299A0000}"/>
    <cellStyle name="style1456320743018" xfId="8558" xr:uid="{00000000-0005-0000-0000-00002A9A0000}"/>
    <cellStyle name="style1456320743471" xfId="8559" xr:uid="{00000000-0005-0000-0000-00002B9A0000}"/>
    <cellStyle name="style1456320743534" xfId="8560" xr:uid="{00000000-0005-0000-0000-00002C9A0000}"/>
    <cellStyle name="style1456320743596" xfId="8561" xr:uid="{00000000-0005-0000-0000-00002D9A0000}"/>
    <cellStyle name="style1456320743690" xfId="8562" xr:uid="{00000000-0005-0000-0000-00002E9A0000}"/>
    <cellStyle name="style1456320744128" xfId="8563" xr:uid="{00000000-0005-0000-0000-00002F9A0000}"/>
    <cellStyle name="style1456322007176" xfId="10463" xr:uid="{00000000-0005-0000-0000-0000309A0000}"/>
    <cellStyle name="style1456322007536" xfId="10464" xr:uid="{00000000-0005-0000-0000-0000319A0000}"/>
    <cellStyle name="style1459931500790" xfId="8564" xr:uid="{00000000-0005-0000-0000-0000329A0000}"/>
    <cellStyle name="style1459931501024" xfId="8565" xr:uid="{00000000-0005-0000-0000-0000339A0000}"/>
    <cellStyle name="style1459931501165" xfId="8566" xr:uid="{00000000-0005-0000-0000-0000349A0000}"/>
    <cellStyle name="style1459931501274" xfId="8567" xr:uid="{00000000-0005-0000-0000-0000359A0000}"/>
    <cellStyle name="style1459931501462" xfId="8568" xr:uid="{00000000-0005-0000-0000-0000369A0000}"/>
    <cellStyle name="style1459931501603" xfId="8569" xr:uid="{00000000-0005-0000-0000-0000379A0000}"/>
    <cellStyle name="style1459931501712" xfId="8570" xr:uid="{00000000-0005-0000-0000-0000389A0000}"/>
    <cellStyle name="style1459931501853" xfId="8571" xr:uid="{00000000-0005-0000-0000-0000399A0000}"/>
    <cellStyle name="style1459931502071" xfId="8572" xr:uid="{00000000-0005-0000-0000-00003A9A0000}"/>
    <cellStyle name="style1459931502243" xfId="8573" xr:uid="{00000000-0005-0000-0000-00003B9A0000}"/>
    <cellStyle name="style1459931502353" xfId="8574" xr:uid="{00000000-0005-0000-0000-00003C9A0000}"/>
    <cellStyle name="style1459931502478" xfId="8575" xr:uid="{00000000-0005-0000-0000-00003D9A0000}"/>
    <cellStyle name="style1459931502571" xfId="8576" xr:uid="{00000000-0005-0000-0000-00003E9A0000}"/>
    <cellStyle name="style1459931502650" xfId="8577" xr:uid="{00000000-0005-0000-0000-00003F9A0000}"/>
    <cellStyle name="style1459931503712" xfId="8578" xr:uid="{00000000-0005-0000-0000-0000409A0000}"/>
    <cellStyle name="style1459931504025" xfId="8579" xr:uid="{00000000-0005-0000-0000-0000419A0000}"/>
    <cellStyle name="style1459931504415" xfId="8580" xr:uid="{00000000-0005-0000-0000-0000429A0000}"/>
    <cellStyle name="style1459931507525" xfId="8581" xr:uid="{00000000-0005-0000-0000-0000439A0000}"/>
    <cellStyle name="style1459931507603" xfId="8582" xr:uid="{00000000-0005-0000-0000-0000449A0000}"/>
    <cellStyle name="style1459931507712" xfId="8583" xr:uid="{00000000-0005-0000-0000-0000459A0000}"/>
    <cellStyle name="style1459931507790" xfId="8584" xr:uid="{00000000-0005-0000-0000-0000469A0000}"/>
    <cellStyle name="style1459931507868" xfId="8585" xr:uid="{00000000-0005-0000-0000-0000479A0000}"/>
    <cellStyle name="style1459931507947" xfId="8586" xr:uid="{00000000-0005-0000-0000-0000489A0000}"/>
    <cellStyle name="style1459931508025" xfId="8587" xr:uid="{00000000-0005-0000-0000-0000499A0000}"/>
    <cellStyle name="style1459931508087" xfId="8588" xr:uid="{00000000-0005-0000-0000-00004A9A0000}"/>
    <cellStyle name="style1459931508197" xfId="8589" xr:uid="{00000000-0005-0000-0000-00004B9A0000}"/>
    <cellStyle name="style1459931508275" xfId="8590" xr:uid="{00000000-0005-0000-0000-00004C9A0000}"/>
    <cellStyle name="style1459931508384" xfId="8591" xr:uid="{00000000-0005-0000-0000-00004D9A0000}"/>
    <cellStyle name="style1459931508478" xfId="8592" xr:uid="{00000000-0005-0000-0000-00004E9A0000}"/>
    <cellStyle name="style1459931508572" xfId="8593" xr:uid="{00000000-0005-0000-0000-00004F9A0000}"/>
    <cellStyle name="style1459931508665" xfId="8594" xr:uid="{00000000-0005-0000-0000-0000509A0000}"/>
    <cellStyle name="style1459931508759" xfId="8595" xr:uid="{00000000-0005-0000-0000-0000519A0000}"/>
    <cellStyle name="style1459931508853" xfId="8596" xr:uid="{00000000-0005-0000-0000-0000529A0000}"/>
    <cellStyle name="style1459931508947" xfId="8597" xr:uid="{00000000-0005-0000-0000-0000539A0000}"/>
    <cellStyle name="style1459931509040" xfId="8598" xr:uid="{00000000-0005-0000-0000-0000549A0000}"/>
    <cellStyle name="style1459931509447" xfId="8599" xr:uid="{00000000-0005-0000-0000-0000559A0000}"/>
    <cellStyle name="style1459931509525" xfId="8600" xr:uid="{00000000-0005-0000-0000-0000569A0000}"/>
    <cellStyle name="style1459931511150" xfId="8601" xr:uid="{00000000-0005-0000-0000-0000579A0000}"/>
    <cellStyle name="style1459931511228" xfId="8602" xr:uid="{00000000-0005-0000-0000-0000589A0000}"/>
    <cellStyle name="style1459931511306" xfId="8603" xr:uid="{00000000-0005-0000-0000-0000599A0000}"/>
    <cellStyle name="style1459931511384" xfId="8604" xr:uid="{00000000-0005-0000-0000-00005A9A0000}"/>
    <cellStyle name="style1459931511447" xfId="8605" xr:uid="{00000000-0005-0000-0000-00005B9A0000}"/>
    <cellStyle name="style1459931512603" xfId="8606" xr:uid="{00000000-0005-0000-0000-00005C9A0000}"/>
    <cellStyle name="style1459931512681" xfId="8607" xr:uid="{00000000-0005-0000-0000-00005D9A0000}"/>
    <cellStyle name="style1459931512978" xfId="8608" xr:uid="{00000000-0005-0000-0000-00005E9A0000}"/>
    <cellStyle name="style1459931513056" xfId="8609" xr:uid="{00000000-0005-0000-0000-00005F9A0000}"/>
    <cellStyle name="style1460365280386" xfId="2832" xr:uid="{00000000-0005-0000-0000-0000609A0000}"/>
    <cellStyle name="style1460365280386 2" xfId="4831" xr:uid="{00000000-0005-0000-0000-0000619A0000}"/>
    <cellStyle name="style1460365283668" xfId="2833" xr:uid="{00000000-0005-0000-0000-0000629A0000}"/>
    <cellStyle name="style1460365283668 2" xfId="4832" xr:uid="{00000000-0005-0000-0000-0000639A0000}"/>
    <cellStyle name="style1460365283777" xfId="2834" xr:uid="{00000000-0005-0000-0000-0000649A0000}"/>
    <cellStyle name="style1460365283777 2" xfId="4833" xr:uid="{00000000-0005-0000-0000-0000659A0000}"/>
    <cellStyle name="style1460365283871" xfId="2835" xr:uid="{00000000-0005-0000-0000-0000669A0000}"/>
    <cellStyle name="style1460365283871 2" xfId="4834" xr:uid="{00000000-0005-0000-0000-0000679A0000}"/>
    <cellStyle name="style1460365284011" xfId="2836" xr:uid="{00000000-0005-0000-0000-0000689A0000}"/>
    <cellStyle name="style1460365284011 2" xfId="4835" xr:uid="{00000000-0005-0000-0000-0000699A0000}"/>
    <cellStyle name="style1460365284136" xfId="2837" xr:uid="{00000000-0005-0000-0000-00006A9A0000}"/>
    <cellStyle name="style1460365284136 2" xfId="4836" xr:uid="{00000000-0005-0000-0000-00006B9A0000}"/>
    <cellStyle name="style1460365284246" xfId="2838" xr:uid="{00000000-0005-0000-0000-00006C9A0000}"/>
    <cellStyle name="style1460365284246 2" xfId="4837" xr:uid="{00000000-0005-0000-0000-00006D9A0000}"/>
    <cellStyle name="style1460365284418" xfId="2839" xr:uid="{00000000-0005-0000-0000-00006E9A0000}"/>
    <cellStyle name="style1460365284418 2" xfId="4838" xr:uid="{00000000-0005-0000-0000-00006F9A0000}"/>
    <cellStyle name="style1460365284527" xfId="2840" xr:uid="{00000000-0005-0000-0000-0000709A0000}"/>
    <cellStyle name="style1460365284527 2" xfId="4839" xr:uid="{00000000-0005-0000-0000-0000719A0000}"/>
    <cellStyle name="style1460365284668" xfId="2841" xr:uid="{00000000-0005-0000-0000-0000729A0000}"/>
    <cellStyle name="style1460365284668 2" xfId="4840" xr:uid="{00000000-0005-0000-0000-0000739A0000}"/>
    <cellStyle name="style1460365284824" xfId="2842" xr:uid="{00000000-0005-0000-0000-0000749A0000}"/>
    <cellStyle name="style1460365284824 2" xfId="4841" xr:uid="{00000000-0005-0000-0000-0000759A0000}"/>
    <cellStyle name="style1460365284933" xfId="2843" xr:uid="{00000000-0005-0000-0000-0000769A0000}"/>
    <cellStyle name="style1460365284933 2" xfId="4842" xr:uid="{00000000-0005-0000-0000-0000779A0000}"/>
    <cellStyle name="style1460365285027" xfId="2844" xr:uid="{00000000-0005-0000-0000-0000789A0000}"/>
    <cellStyle name="style1460365285027 2" xfId="4843" xr:uid="{00000000-0005-0000-0000-0000799A0000}"/>
    <cellStyle name="style1460365285105" xfId="2845" xr:uid="{00000000-0005-0000-0000-00007A9A0000}"/>
    <cellStyle name="style1460365285105 2" xfId="4844" xr:uid="{00000000-0005-0000-0000-00007B9A0000}"/>
    <cellStyle name="style1460365285215" xfId="2846" xr:uid="{00000000-0005-0000-0000-00007C9A0000}"/>
    <cellStyle name="style1460365285215 2" xfId="4845" xr:uid="{00000000-0005-0000-0000-00007D9A0000}"/>
    <cellStyle name="style1460365285308" xfId="2847" xr:uid="{00000000-0005-0000-0000-00007E9A0000}"/>
    <cellStyle name="style1460365285308 2" xfId="4846" xr:uid="{00000000-0005-0000-0000-00007F9A0000}"/>
    <cellStyle name="style1460365285402" xfId="2848" xr:uid="{00000000-0005-0000-0000-0000809A0000}"/>
    <cellStyle name="style1460365285402 2" xfId="4847" xr:uid="{00000000-0005-0000-0000-0000819A0000}"/>
    <cellStyle name="style1460365285496" xfId="2849" xr:uid="{00000000-0005-0000-0000-0000829A0000}"/>
    <cellStyle name="style1460365285496 2" xfId="4848" xr:uid="{00000000-0005-0000-0000-0000839A0000}"/>
    <cellStyle name="style1460365285574" xfId="2850" xr:uid="{00000000-0005-0000-0000-0000849A0000}"/>
    <cellStyle name="style1460365285574 2" xfId="4849" xr:uid="{00000000-0005-0000-0000-0000859A0000}"/>
    <cellStyle name="style1460365285683" xfId="2851" xr:uid="{00000000-0005-0000-0000-0000869A0000}"/>
    <cellStyle name="style1460365285683 2" xfId="4850" xr:uid="{00000000-0005-0000-0000-0000879A0000}"/>
    <cellStyle name="style1460365285793" xfId="2852" xr:uid="{00000000-0005-0000-0000-0000889A0000}"/>
    <cellStyle name="style1460365285793 2" xfId="4851" xr:uid="{00000000-0005-0000-0000-0000899A0000}"/>
    <cellStyle name="style1460365285902" xfId="2853" xr:uid="{00000000-0005-0000-0000-00008A9A0000}"/>
    <cellStyle name="style1460365285902 2" xfId="4852" xr:uid="{00000000-0005-0000-0000-00008B9A0000}"/>
    <cellStyle name="style1460365286011" xfId="2854" xr:uid="{00000000-0005-0000-0000-00008C9A0000}"/>
    <cellStyle name="style1460365286011 2" xfId="4853" xr:uid="{00000000-0005-0000-0000-00008D9A0000}"/>
    <cellStyle name="style1460365286121" xfId="2855" xr:uid="{00000000-0005-0000-0000-00008E9A0000}"/>
    <cellStyle name="style1460365286121 2" xfId="4854" xr:uid="{00000000-0005-0000-0000-00008F9A0000}"/>
    <cellStyle name="style1460365286230" xfId="2856" xr:uid="{00000000-0005-0000-0000-0000909A0000}"/>
    <cellStyle name="style1460365286230 2" xfId="4855" xr:uid="{00000000-0005-0000-0000-0000919A0000}"/>
    <cellStyle name="style1460365286340" xfId="2857" xr:uid="{00000000-0005-0000-0000-0000929A0000}"/>
    <cellStyle name="style1460365286340 2" xfId="4856" xr:uid="{00000000-0005-0000-0000-0000939A0000}"/>
    <cellStyle name="style1460365286449" xfId="2858" xr:uid="{00000000-0005-0000-0000-0000949A0000}"/>
    <cellStyle name="style1460365286449 2" xfId="4857" xr:uid="{00000000-0005-0000-0000-0000959A0000}"/>
    <cellStyle name="style1460365286558" xfId="2859" xr:uid="{00000000-0005-0000-0000-0000969A0000}"/>
    <cellStyle name="style1460365286558 2" xfId="4858" xr:uid="{00000000-0005-0000-0000-0000979A0000}"/>
    <cellStyle name="style1460365286668" xfId="2860" xr:uid="{00000000-0005-0000-0000-0000989A0000}"/>
    <cellStyle name="style1460365286668 2" xfId="4859" xr:uid="{00000000-0005-0000-0000-0000999A0000}"/>
    <cellStyle name="style1460365286762" xfId="2861" xr:uid="{00000000-0005-0000-0000-00009A9A0000}"/>
    <cellStyle name="style1460365286762 2" xfId="4860" xr:uid="{00000000-0005-0000-0000-00009B9A0000}"/>
    <cellStyle name="style1460365286871" xfId="2862" xr:uid="{00000000-0005-0000-0000-00009C9A0000}"/>
    <cellStyle name="style1460365286871 2" xfId="4861" xr:uid="{00000000-0005-0000-0000-00009D9A0000}"/>
    <cellStyle name="style1460365286949" xfId="2863" xr:uid="{00000000-0005-0000-0000-00009E9A0000}"/>
    <cellStyle name="style1460365286949 2" xfId="4862" xr:uid="{00000000-0005-0000-0000-00009F9A0000}"/>
    <cellStyle name="style1460365287074" xfId="2864" xr:uid="{00000000-0005-0000-0000-0000A09A0000}"/>
    <cellStyle name="style1460365287074 2" xfId="4863" xr:uid="{00000000-0005-0000-0000-0000A19A0000}"/>
    <cellStyle name="style1460365287183" xfId="2865" xr:uid="{00000000-0005-0000-0000-0000A29A0000}"/>
    <cellStyle name="style1460365287183 2" xfId="4864" xr:uid="{00000000-0005-0000-0000-0000A39A0000}"/>
    <cellStyle name="style1460365287277" xfId="2866" xr:uid="{00000000-0005-0000-0000-0000A49A0000}"/>
    <cellStyle name="style1460365287277 2" xfId="4865" xr:uid="{00000000-0005-0000-0000-0000A59A0000}"/>
    <cellStyle name="style1460365287371" xfId="2867" xr:uid="{00000000-0005-0000-0000-0000A69A0000}"/>
    <cellStyle name="style1460365287371 2" xfId="4866" xr:uid="{00000000-0005-0000-0000-0000A79A0000}"/>
    <cellStyle name="style1460365287449" xfId="2868" xr:uid="{00000000-0005-0000-0000-0000A89A0000}"/>
    <cellStyle name="style1460365287449 2" xfId="4867" xr:uid="{00000000-0005-0000-0000-0000A99A0000}"/>
    <cellStyle name="style1460365287543" xfId="2869" xr:uid="{00000000-0005-0000-0000-0000AA9A0000}"/>
    <cellStyle name="style1460365287543 2" xfId="4868" xr:uid="{00000000-0005-0000-0000-0000AB9A0000}"/>
    <cellStyle name="style1460365287652" xfId="2870" xr:uid="{00000000-0005-0000-0000-0000AC9A0000}"/>
    <cellStyle name="style1460365287652 2" xfId="4869" xr:uid="{00000000-0005-0000-0000-0000AD9A0000}"/>
    <cellStyle name="style1460365287777" xfId="2871" xr:uid="{00000000-0005-0000-0000-0000AE9A0000}"/>
    <cellStyle name="style1460365287777 2" xfId="4870" xr:uid="{00000000-0005-0000-0000-0000AF9A0000}"/>
    <cellStyle name="style1460365287871" xfId="2872" xr:uid="{00000000-0005-0000-0000-0000B09A0000}"/>
    <cellStyle name="style1460365287871 2" xfId="4871" xr:uid="{00000000-0005-0000-0000-0000B19A0000}"/>
    <cellStyle name="style1460365287965" xfId="2873" xr:uid="{00000000-0005-0000-0000-0000B29A0000}"/>
    <cellStyle name="style1460365287965 2" xfId="4872" xr:uid="{00000000-0005-0000-0000-0000B39A0000}"/>
    <cellStyle name="style1460365288105" xfId="2874" xr:uid="{00000000-0005-0000-0000-0000B49A0000}"/>
    <cellStyle name="style1460365288105 2" xfId="4873" xr:uid="{00000000-0005-0000-0000-0000B59A0000}"/>
    <cellStyle name="style1460365288199" xfId="2875" xr:uid="{00000000-0005-0000-0000-0000B69A0000}"/>
    <cellStyle name="style1460365288199 2" xfId="4874" xr:uid="{00000000-0005-0000-0000-0000B79A0000}"/>
    <cellStyle name="style1460365288293" xfId="2876" xr:uid="{00000000-0005-0000-0000-0000B89A0000}"/>
    <cellStyle name="style1460365288293 2" xfId="4875" xr:uid="{00000000-0005-0000-0000-0000B99A0000}"/>
    <cellStyle name="style1460365288402" xfId="2877" xr:uid="{00000000-0005-0000-0000-0000BA9A0000}"/>
    <cellStyle name="style1460365288402 2" xfId="4876" xr:uid="{00000000-0005-0000-0000-0000BB9A0000}"/>
    <cellStyle name="style1460365288543" xfId="2878" xr:uid="{00000000-0005-0000-0000-0000BC9A0000}"/>
    <cellStyle name="style1460365288543 2" xfId="4877" xr:uid="{00000000-0005-0000-0000-0000BD9A0000}"/>
    <cellStyle name="style1460365288621" xfId="2879" xr:uid="{00000000-0005-0000-0000-0000BE9A0000}"/>
    <cellStyle name="style1460365288621 2" xfId="4878" xr:uid="{00000000-0005-0000-0000-0000BF9A0000}"/>
    <cellStyle name="style1460365288699" xfId="2880" xr:uid="{00000000-0005-0000-0000-0000C09A0000}"/>
    <cellStyle name="style1460365288699 2" xfId="4879" xr:uid="{00000000-0005-0000-0000-0000C19A0000}"/>
    <cellStyle name="style1460365288808" xfId="2881" xr:uid="{00000000-0005-0000-0000-0000C29A0000}"/>
    <cellStyle name="style1460365288808 2" xfId="4880" xr:uid="{00000000-0005-0000-0000-0000C39A0000}"/>
    <cellStyle name="style1460365288918" xfId="2882" xr:uid="{00000000-0005-0000-0000-0000C49A0000}"/>
    <cellStyle name="style1460365288918 2" xfId="4881" xr:uid="{00000000-0005-0000-0000-0000C59A0000}"/>
    <cellStyle name="style1460365288980" xfId="2883" xr:uid="{00000000-0005-0000-0000-0000C69A0000}"/>
    <cellStyle name="style1460365288980 2" xfId="4882" xr:uid="{00000000-0005-0000-0000-0000C79A0000}"/>
    <cellStyle name="style1460365289058" xfId="2884" xr:uid="{00000000-0005-0000-0000-0000C89A0000}"/>
    <cellStyle name="style1460365289058 2" xfId="4883" xr:uid="{00000000-0005-0000-0000-0000C99A0000}"/>
    <cellStyle name="style1460365289137" xfId="2885" xr:uid="{00000000-0005-0000-0000-0000CA9A0000}"/>
    <cellStyle name="style1460365289137 2" xfId="4884" xr:uid="{00000000-0005-0000-0000-0000CB9A0000}"/>
    <cellStyle name="style1460365289215" xfId="2886" xr:uid="{00000000-0005-0000-0000-0000CC9A0000}"/>
    <cellStyle name="style1460365289215 2" xfId="4885" xr:uid="{00000000-0005-0000-0000-0000CD9A0000}"/>
    <cellStyle name="style1460365289293" xfId="2887" xr:uid="{00000000-0005-0000-0000-0000CE9A0000}"/>
    <cellStyle name="style1460365289293 2" xfId="4886" xr:uid="{00000000-0005-0000-0000-0000CF9A0000}"/>
    <cellStyle name="style1460365289371" xfId="2888" xr:uid="{00000000-0005-0000-0000-0000D09A0000}"/>
    <cellStyle name="style1460365289371 2" xfId="4887" xr:uid="{00000000-0005-0000-0000-0000D19A0000}"/>
    <cellStyle name="style1460365289449" xfId="2889" xr:uid="{00000000-0005-0000-0000-0000D29A0000}"/>
    <cellStyle name="style1460365289449 2" xfId="4888" xr:uid="{00000000-0005-0000-0000-0000D39A0000}"/>
    <cellStyle name="style1460365289527" xfId="2890" xr:uid="{00000000-0005-0000-0000-0000D49A0000}"/>
    <cellStyle name="style1460365289527 2" xfId="4889" xr:uid="{00000000-0005-0000-0000-0000D59A0000}"/>
    <cellStyle name="style1460365290168" xfId="2891" xr:uid="{00000000-0005-0000-0000-0000D69A0000}"/>
    <cellStyle name="style1460365290168 2" xfId="4890" xr:uid="{00000000-0005-0000-0000-0000D79A0000}"/>
    <cellStyle name="style1460365290277" xfId="2892" xr:uid="{00000000-0005-0000-0000-0000D89A0000}"/>
    <cellStyle name="style1460365290277 2" xfId="4891" xr:uid="{00000000-0005-0000-0000-0000D99A0000}"/>
    <cellStyle name="style1460365290371" xfId="2893" xr:uid="{00000000-0005-0000-0000-0000DA9A0000}"/>
    <cellStyle name="style1460365290371 2" xfId="4892" xr:uid="{00000000-0005-0000-0000-0000DB9A0000}"/>
    <cellStyle name="style1460365290449" xfId="2894" xr:uid="{00000000-0005-0000-0000-0000DC9A0000}"/>
    <cellStyle name="style1460365290449 2" xfId="4893" xr:uid="{00000000-0005-0000-0000-0000DD9A0000}"/>
    <cellStyle name="style1460365291246" xfId="2895" xr:uid="{00000000-0005-0000-0000-0000DE9A0000}"/>
    <cellStyle name="style1460365291246 2" xfId="4894" xr:uid="{00000000-0005-0000-0000-0000DF9A0000}"/>
    <cellStyle name="style1460365291871" xfId="2896" xr:uid="{00000000-0005-0000-0000-0000E09A0000}"/>
    <cellStyle name="style1460365291871 2" xfId="4895" xr:uid="{00000000-0005-0000-0000-0000E19A0000}"/>
    <cellStyle name="style1460365291934" xfId="2897" xr:uid="{00000000-0005-0000-0000-0000E29A0000}"/>
    <cellStyle name="style1460365291934 2" xfId="4896" xr:uid="{00000000-0005-0000-0000-0000E39A0000}"/>
    <cellStyle name="style1467963868888" xfId="4915" xr:uid="{00000000-0005-0000-0000-0000E49A0000}"/>
    <cellStyle name="style1467963869013" xfId="4916" xr:uid="{00000000-0005-0000-0000-0000E59A0000}"/>
    <cellStyle name="style1467963869138" xfId="4917" xr:uid="{00000000-0005-0000-0000-0000E69A0000}"/>
    <cellStyle name="style1467963869263" xfId="4918" xr:uid="{00000000-0005-0000-0000-0000E79A0000}"/>
    <cellStyle name="style1467963873139" xfId="4919" xr:uid="{00000000-0005-0000-0000-0000E89A0000}"/>
    <cellStyle name="style1467963873232" xfId="4920" xr:uid="{00000000-0005-0000-0000-0000E99A0000}"/>
    <cellStyle name="style1467963873342" xfId="4921" xr:uid="{00000000-0005-0000-0000-0000EA9A0000}"/>
    <cellStyle name="style1467963873420" xfId="4922" xr:uid="{00000000-0005-0000-0000-0000EB9A0000}"/>
    <cellStyle name="style1467963873514" xfId="4923" xr:uid="{00000000-0005-0000-0000-0000EC9A0000}"/>
    <cellStyle name="style1467963873639" xfId="4924" xr:uid="{00000000-0005-0000-0000-0000ED9A0000}"/>
    <cellStyle name="style1467963873764" xfId="4925" xr:uid="{00000000-0005-0000-0000-0000EE9A0000}"/>
    <cellStyle name="style1467963873982" xfId="4926" xr:uid="{00000000-0005-0000-0000-0000EF9A0000}"/>
    <cellStyle name="style1467963874123" xfId="4927" xr:uid="{00000000-0005-0000-0000-0000F09A0000}"/>
    <cellStyle name="style1467963874217" xfId="4928" xr:uid="{00000000-0005-0000-0000-0000F19A0000}"/>
    <cellStyle name="style1467963874342" xfId="4929" xr:uid="{00000000-0005-0000-0000-0000F29A0000}"/>
    <cellStyle name="style1467963874670" xfId="4930" xr:uid="{00000000-0005-0000-0000-0000F39A0000}"/>
    <cellStyle name="style1467963874795" xfId="4931" xr:uid="{00000000-0005-0000-0000-0000F49A0000}"/>
    <cellStyle name="style1467963874967" xfId="4932" xr:uid="{00000000-0005-0000-0000-0000F59A0000}"/>
    <cellStyle name="style1467963876311" xfId="4933" xr:uid="{00000000-0005-0000-0000-0000F69A0000}"/>
    <cellStyle name="style1467963876576" xfId="4934" xr:uid="{00000000-0005-0000-0000-0000F79A0000}"/>
    <cellStyle name="style1467963876686" xfId="4935" xr:uid="{00000000-0005-0000-0000-0000F89A0000}"/>
    <cellStyle name="style1467963876826" xfId="4936" xr:uid="{00000000-0005-0000-0000-0000F99A0000}"/>
    <cellStyle name="style1467963876967" xfId="4937" xr:uid="{00000000-0005-0000-0000-0000FA9A0000}"/>
    <cellStyle name="style1467963877139" xfId="4938" xr:uid="{00000000-0005-0000-0000-0000FB9A0000}"/>
    <cellStyle name="style1467963877326" xfId="4939" xr:uid="{00000000-0005-0000-0000-0000FC9A0000}"/>
    <cellStyle name="style1468244005493" xfId="4940" xr:uid="{00000000-0005-0000-0000-0000FD9A0000}"/>
    <cellStyle name="style1468244005696" xfId="4941" xr:uid="{00000000-0005-0000-0000-0000FE9A0000}"/>
    <cellStyle name="style1468244005868" xfId="4942" xr:uid="{00000000-0005-0000-0000-0000FF9A0000}"/>
    <cellStyle name="style1468244006025" xfId="4943" xr:uid="{00000000-0005-0000-0000-0000009B0000}"/>
    <cellStyle name="style1468244011025" xfId="4944" xr:uid="{00000000-0005-0000-0000-0000019B0000}"/>
    <cellStyle name="style1468244011150" xfId="4945" xr:uid="{00000000-0005-0000-0000-0000029B0000}"/>
    <cellStyle name="style1468244011290" xfId="4946" xr:uid="{00000000-0005-0000-0000-0000039B0000}"/>
    <cellStyle name="style1468244011384" xfId="4947" xr:uid="{00000000-0005-0000-0000-0000049B0000}"/>
    <cellStyle name="style1468244011509" xfId="4948" xr:uid="{00000000-0005-0000-0000-0000059B0000}"/>
    <cellStyle name="style1468244011634" xfId="4949" xr:uid="{00000000-0005-0000-0000-0000069B0000}"/>
    <cellStyle name="style1468244011759" xfId="4950" xr:uid="{00000000-0005-0000-0000-0000079B0000}"/>
    <cellStyle name="style1468244011853" xfId="4951" xr:uid="{00000000-0005-0000-0000-0000089B0000}"/>
    <cellStyle name="style1468244011962" xfId="4952" xr:uid="{00000000-0005-0000-0000-0000099B0000}"/>
    <cellStyle name="style1468244012087" xfId="4953" xr:uid="{00000000-0005-0000-0000-00000A9B0000}"/>
    <cellStyle name="style1468244013947" xfId="4954" xr:uid="{00000000-0005-0000-0000-00000B9B0000}"/>
    <cellStyle name="style1468244014228" xfId="4955" xr:uid="{00000000-0005-0000-0000-00000C9B0000}"/>
    <cellStyle name="style1468244014337" xfId="4956" xr:uid="{00000000-0005-0000-0000-00000D9B0000}"/>
    <cellStyle name="style1468244014462" xfId="4957" xr:uid="{00000000-0005-0000-0000-00000E9B0000}"/>
    <cellStyle name="style1468244014619" xfId="4958" xr:uid="{00000000-0005-0000-0000-00000F9B0000}"/>
    <cellStyle name="style1468244014744" xfId="4959" xr:uid="{00000000-0005-0000-0000-0000109B0000}"/>
    <cellStyle name="style1468244014900" xfId="4960" xr:uid="{00000000-0005-0000-0000-0000119B0000}"/>
    <cellStyle name="style1468245796291" xfId="5803" xr:uid="{00000000-0005-0000-0000-0000129B0000}"/>
    <cellStyle name="style1468245796510" xfId="5804" xr:uid="{00000000-0005-0000-0000-0000139B0000}"/>
    <cellStyle name="style1468245796635" xfId="5805" xr:uid="{00000000-0005-0000-0000-0000149B0000}"/>
    <cellStyle name="style1468245796776" xfId="5806" xr:uid="{00000000-0005-0000-0000-0000159B0000}"/>
    <cellStyle name="style1468245796901" xfId="5807" xr:uid="{00000000-0005-0000-0000-0000169B0000}"/>
    <cellStyle name="style1468245797041" xfId="5808" xr:uid="{00000000-0005-0000-0000-0000179B0000}"/>
    <cellStyle name="style1468245797135" xfId="5809" xr:uid="{00000000-0005-0000-0000-0000189B0000}"/>
    <cellStyle name="style1468245797276" xfId="5810" xr:uid="{00000000-0005-0000-0000-0000199B0000}"/>
    <cellStyle name="style1468245797401" xfId="5811" xr:uid="{00000000-0005-0000-0000-00001A9B0000}"/>
    <cellStyle name="style1468245797526" xfId="5812" xr:uid="{00000000-0005-0000-0000-00001B9B0000}"/>
    <cellStyle name="style1468245797666" xfId="5813" xr:uid="{00000000-0005-0000-0000-00001C9B0000}"/>
    <cellStyle name="style1468245797791" xfId="5814" xr:uid="{00000000-0005-0000-0000-00001D9B0000}"/>
    <cellStyle name="style1468245797901" xfId="5815" xr:uid="{00000000-0005-0000-0000-00001E9B0000}"/>
    <cellStyle name="style1468245798026" xfId="5816" xr:uid="{00000000-0005-0000-0000-00001F9B0000}"/>
    <cellStyle name="style1468245798166" xfId="5817" xr:uid="{00000000-0005-0000-0000-0000209B0000}"/>
    <cellStyle name="style1468245798260" xfId="5818" xr:uid="{00000000-0005-0000-0000-0000219B0000}"/>
    <cellStyle name="style1468245798354" xfId="5819" xr:uid="{00000000-0005-0000-0000-0000229B0000}"/>
    <cellStyle name="style1468245798463" xfId="5820" xr:uid="{00000000-0005-0000-0000-0000239B0000}"/>
    <cellStyle name="style1468245798557" xfId="5821" xr:uid="{00000000-0005-0000-0000-0000249B0000}"/>
    <cellStyle name="style1468245798666" xfId="5822" xr:uid="{00000000-0005-0000-0000-0000259B0000}"/>
    <cellStyle name="style1468245798776" xfId="5823" xr:uid="{00000000-0005-0000-0000-0000269B0000}"/>
    <cellStyle name="style1468245798885" xfId="5824" xr:uid="{00000000-0005-0000-0000-0000279B0000}"/>
    <cellStyle name="style1468245799010" xfId="5825" xr:uid="{00000000-0005-0000-0000-0000289B0000}"/>
    <cellStyle name="style1468245799119" xfId="5826" xr:uid="{00000000-0005-0000-0000-0000299B0000}"/>
    <cellStyle name="style1468245799244" xfId="5827" xr:uid="{00000000-0005-0000-0000-00002A9B0000}"/>
    <cellStyle name="style1468245799354" xfId="5828" xr:uid="{00000000-0005-0000-0000-00002B9B0000}"/>
    <cellStyle name="style1468245799463" xfId="5829" xr:uid="{00000000-0005-0000-0000-00002C9B0000}"/>
    <cellStyle name="style1468245799572" xfId="5830" xr:uid="{00000000-0005-0000-0000-00002D9B0000}"/>
    <cellStyle name="style1468245799697" xfId="5831" xr:uid="{00000000-0005-0000-0000-00002E9B0000}"/>
    <cellStyle name="style1468245799807" xfId="5832" xr:uid="{00000000-0005-0000-0000-00002F9B0000}"/>
    <cellStyle name="style1468245799916" xfId="5833" xr:uid="{00000000-0005-0000-0000-0000309B0000}"/>
    <cellStyle name="style1468245800026" xfId="5834" xr:uid="{00000000-0005-0000-0000-0000319B0000}"/>
    <cellStyle name="style1468245800135" xfId="5835" xr:uid="{00000000-0005-0000-0000-0000329B0000}"/>
    <cellStyle name="style1468245800244" xfId="5836" xr:uid="{00000000-0005-0000-0000-0000339B0000}"/>
    <cellStyle name="style1468245800369" xfId="5837" xr:uid="{00000000-0005-0000-0000-0000349B0000}"/>
    <cellStyle name="style1468245800479" xfId="5838" xr:uid="{00000000-0005-0000-0000-0000359B0000}"/>
    <cellStyle name="style1468245800588" xfId="5839" xr:uid="{00000000-0005-0000-0000-0000369B0000}"/>
    <cellStyle name="style1468245800791" xfId="5840" xr:uid="{00000000-0005-0000-0000-0000379B0000}"/>
    <cellStyle name="style1468245800947" xfId="5841" xr:uid="{00000000-0005-0000-0000-0000389B0000}"/>
    <cellStyle name="style1468245801041" xfId="5842" xr:uid="{00000000-0005-0000-0000-0000399B0000}"/>
    <cellStyle name="style1468245801135" xfId="5843" xr:uid="{00000000-0005-0000-0000-00003A9B0000}"/>
    <cellStyle name="style1468245801244" xfId="5844" xr:uid="{00000000-0005-0000-0000-00003B9B0000}"/>
    <cellStyle name="style1468245801322" xfId="5845" xr:uid="{00000000-0005-0000-0000-00003C9B0000}"/>
    <cellStyle name="style1468245801432" xfId="5846" xr:uid="{00000000-0005-0000-0000-00003D9B0000}"/>
    <cellStyle name="style1468245801557" xfId="5847" xr:uid="{00000000-0005-0000-0000-00003E9B0000}"/>
    <cellStyle name="style1468245801698" xfId="5848" xr:uid="{00000000-0005-0000-0000-00003F9B0000}"/>
    <cellStyle name="style1468245801885" xfId="5849" xr:uid="{00000000-0005-0000-0000-0000409B0000}"/>
    <cellStyle name="style1468245801979" xfId="5850" xr:uid="{00000000-0005-0000-0000-0000419B0000}"/>
    <cellStyle name="style1468245802073" xfId="5851" xr:uid="{00000000-0005-0000-0000-0000429B0000}"/>
    <cellStyle name="style1468245802182" xfId="5852" xr:uid="{00000000-0005-0000-0000-0000439B0000}"/>
    <cellStyle name="style1468245802307" xfId="5853" xr:uid="{00000000-0005-0000-0000-0000449B0000}"/>
    <cellStyle name="style1468245802463" xfId="5854" xr:uid="{00000000-0005-0000-0000-0000459B0000}"/>
    <cellStyle name="style1468245802651" xfId="5855" xr:uid="{00000000-0005-0000-0000-0000469B0000}"/>
    <cellStyle name="style1468245802838" xfId="5856" xr:uid="{00000000-0005-0000-0000-0000479B0000}"/>
    <cellStyle name="style1468245802963" xfId="5857" xr:uid="{00000000-0005-0000-0000-0000489B0000}"/>
    <cellStyle name="style1468245803088" xfId="5858" xr:uid="{00000000-0005-0000-0000-0000499B0000}"/>
    <cellStyle name="style1468245803213" xfId="5859" xr:uid="{00000000-0005-0000-0000-00004A9B0000}"/>
    <cellStyle name="style1468245803338" xfId="5860" xr:uid="{00000000-0005-0000-0000-00004B9B0000}"/>
    <cellStyle name="style1468245803526" xfId="5861" xr:uid="{00000000-0005-0000-0000-00004C9B0000}"/>
    <cellStyle name="style1468245803651" xfId="5862" xr:uid="{00000000-0005-0000-0000-00004D9B0000}"/>
    <cellStyle name="style1468245803760" xfId="5863" xr:uid="{00000000-0005-0000-0000-00004E9B0000}"/>
    <cellStyle name="style1468245803885" xfId="5864" xr:uid="{00000000-0005-0000-0000-00004F9B0000}"/>
    <cellStyle name="style1468245804010" xfId="5865" xr:uid="{00000000-0005-0000-0000-0000509B0000}"/>
    <cellStyle name="style1468245804135" xfId="5866" xr:uid="{00000000-0005-0000-0000-0000519B0000}"/>
    <cellStyle name="style1468245804260" xfId="5867" xr:uid="{00000000-0005-0000-0000-0000529B0000}"/>
    <cellStyle name="style1468245804385" xfId="5868" xr:uid="{00000000-0005-0000-0000-0000539B0000}"/>
    <cellStyle name="style1468245804510" xfId="5869" xr:uid="{00000000-0005-0000-0000-0000549B0000}"/>
    <cellStyle name="style1468245804651" xfId="5870" xr:uid="{00000000-0005-0000-0000-0000559B0000}"/>
    <cellStyle name="style1468245804776" xfId="5871" xr:uid="{00000000-0005-0000-0000-0000569B0000}"/>
    <cellStyle name="style1468245804916" xfId="5872" xr:uid="{00000000-0005-0000-0000-0000579B0000}"/>
    <cellStyle name="style1468245805057" xfId="5873" xr:uid="{00000000-0005-0000-0000-0000589B0000}"/>
    <cellStyle name="style1468245805291" xfId="5874" xr:uid="{00000000-0005-0000-0000-0000599B0000}"/>
    <cellStyle name="style1468245805416" xfId="5875" xr:uid="{00000000-0005-0000-0000-00005A9B0000}"/>
    <cellStyle name="style1468245805526" xfId="5876" xr:uid="{00000000-0005-0000-0000-00005B9B0000}"/>
    <cellStyle name="style1468245805666" xfId="5877" xr:uid="{00000000-0005-0000-0000-00005C9B0000}"/>
    <cellStyle name="style1468245805823" xfId="5878" xr:uid="{00000000-0005-0000-0000-00005D9B0000}"/>
    <cellStyle name="style1468245805932" xfId="5879" xr:uid="{00000000-0005-0000-0000-00005E9B0000}"/>
    <cellStyle name="style1468245806057" xfId="5880" xr:uid="{00000000-0005-0000-0000-00005F9B0000}"/>
    <cellStyle name="style1468245806151" xfId="5881" xr:uid="{00000000-0005-0000-0000-0000609B0000}"/>
    <cellStyle name="style1468245806260" xfId="5882" xr:uid="{00000000-0005-0000-0000-0000619B0000}"/>
    <cellStyle name="style1468245806385" xfId="5883" xr:uid="{00000000-0005-0000-0000-0000629B0000}"/>
    <cellStyle name="style1468245806494" xfId="5884" xr:uid="{00000000-0005-0000-0000-0000639B0000}"/>
    <cellStyle name="style1468245806620" xfId="5885" xr:uid="{00000000-0005-0000-0000-0000649B0000}"/>
    <cellStyle name="style1468245806729" xfId="5886" xr:uid="{00000000-0005-0000-0000-0000659B0000}"/>
    <cellStyle name="style1468245806932" xfId="5887" xr:uid="{00000000-0005-0000-0000-0000669B0000}"/>
    <cellStyle name="style1468245807026" xfId="5888" xr:uid="{00000000-0005-0000-0000-0000679B0000}"/>
    <cellStyle name="style1468245807245" xfId="5889" xr:uid="{00000000-0005-0000-0000-0000689B0000}"/>
    <cellStyle name="style1468329697853" xfId="4961" xr:uid="{00000000-0005-0000-0000-0000699B0000}"/>
    <cellStyle name="style1468329698103" xfId="4962" xr:uid="{00000000-0005-0000-0000-00006A9B0000}"/>
    <cellStyle name="style1468329698228" xfId="4963" xr:uid="{00000000-0005-0000-0000-00006B9B0000}"/>
    <cellStyle name="style1468329698399" xfId="4964" xr:uid="{00000000-0005-0000-0000-00006C9B0000}"/>
    <cellStyle name="style1468329698556" xfId="4965" xr:uid="{00000000-0005-0000-0000-00006D9B0000}"/>
    <cellStyle name="style1468329698712" xfId="4966" xr:uid="{00000000-0005-0000-0000-00006E9B0000}"/>
    <cellStyle name="style1468329698837" xfId="4967" xr:uid="{00000000-0005-0000-0000-00006F9B0000}"/>
    <cellStyle name="style1468329699009" xfId="4968" xr:uid="{00000000-0005-0000-0000-0000709B0000}"/>
    <cellStyle name="style1468329699149" xfId="4969" xr:uid="{00000000-0005-0000-0000-0000719B0000}"/>
    <cellStyle name="style1468329699274" xfId="4970" xr:uid="{00000000-0005-0000-0000-0000729B0000}"/>
    <cellStyle name="style1468329699415" xfId="4971" xr:uid="{00000000-0005-0000-0000-0000739B0000}"/>
    <cellStyle name="style1468329699540" xfId="4972" xr:uid="{00000000-0005-0000-0000-0000749B0000}"/>
    <cellStyle name="style1468329699649" xfId="4973" xr:uid="{00000000-0005-0000-0000-0000759B0000}"/>
    <cellStyle name="style1468329699774" xfId="4974" xr:uid="{00000000-0005-0000-0000-0000769B0000}"/>
    <cellStyle name="style1468329699915" xfId="4975" xr:uid="{00000000-0005-0000-0000-0000779B0000}"/>
    <cellStyle name="style1468329699993" xfId="4976" xr:uid="{00000000-0005-0000-0000-0000789B0000}"/>
    <cellStyle name="style1468329700087" xfId="4977" xr:uid="{00000000-0005-0000-0000-0000799B0000}"/>
    <cellStyle name="style1468329700196" xfId="4978" xr:uid="{00000000-0005-0000-0000-00007A9B0000}"/>
    <cellStyle name="style1468329700290" xfId="4979" xr:uid="{00000000-0005-0000-0000-00007B9B0000}"/>
    <cellStyle name="style1468329700399" xfId="4980" xr:uid="{00000000-0005-0000-0000-00007C9B0000}"/>
    <cellStyle name="style1468329700540" xfId="4981" xr:uid="{00000000-0005-0000-0000-00007D9B0000}"/>
    <cellStyle name="style1468329700649" xfId="4982" xr:uid="{00000000-0005-0000-0000-00007E9B0000}"/>
    <cellStyle name="style1468329700759" xfId="4983" xr:uid="{00000000-0005-0000-0000-00007F9B0000}"/>
    <cellStyle name="style1468329700868" xfId="4984" xr:uid="{00000000-0005-0000-0000-0000809B0000}"/>
    <cellStyle name="style1468329700993" xfId="4985" xr:uid="{00000000-0005-0000-0000-0000819B0000}"/>
    <cellStyle name="style1468329701103" xfId="4986" xr:uid="{00000000-0005-0000-0000-0000829B0000}"/>
    <cellStyle name="style1468329701259" xfId="4987" xr:uid="{00000000-0005-0000-0000-0000839B0000}"/>
    <cellStyle name="style1468329701368" xfId="4988" xr:uid="{00000000-0005-0000-0000-0000849B0000}"/>
    <cellStyle name="style1468329701493" xfId="4989" xr:uid="{00000000-0005-0000-0000-0000859B0000}"/>
    <cellStyle name="style1468329701603" xfId="4990" xr:uid="{00000000-0005-0000-0000-0000869B0000}"/>
    <cellStyle name="style1468329701728" xfId="4991" xr:uid="{00000000-0005-0000-0000-0000879B0000}"/>
    <cellStyle name="style1468329701853" xfId="4992" xr:uid="{00000000-0005-0000-0000-0000889B0000}"/>
    <cellStyle name="style1468329701978" xfId="4993" xr:uid="{00000000-0005-0000-0000-0000899B0000}"/>
    <cellStyle name="style1468329702087" xfId="4994" xr:uid="{00000000-0005-0000-0000-00008A9B0000}"/>
    <cellStyle name="style1468329702212" xfId="4995" xr:uid="{00000000-0005-0000-0000-00008B9B0000}"/>
    <cellStyle name="style1468329702337" xfId="4996" xr:uid="{00000000-0005-0000-0000-00008C9B0000}"/>
    <cellStyle name="style1468329702446" xfId="4997" xr:uid="{00000000-0005-0000-0000-00008D9B0000}"/>
    <cellStyle name="style1468329702556" xfId="4998" xr:uid="{00000000-0005-0000-0000-00008E9B0000}"/>
    <cellStyle name="style1468329702696" xfId="4999" xr:uid="{00000000-0005-0000-0000-00008F9B0000}"/>
    <cellStyle name="style1468329702790" xfId="5000" xr:uid="{00000000-0005-0000-0000-0000909B0000}"/>
    <cellStyle name="style1468329702868" xfId="5001" xr:uid="{00000000-0005-0000-0000-0000919B0000}"/>
    <cellStyle name="style1468329702946" xfId="5002" xr:uid="{00000000-0005-0000-0000-0000929B0000}"/>
    <cellStyle name="style1468329703087" xfId="5003" xr:uid="{00000000-0005-0000-0000-0000939B0000}"/>
    <cellStyle name="style1468329703212" xfId="5004" xr:uid="{00000000-0005-0000-0000-0000949B0000}"/>
    <cellStyle name="style1468329703368" xfId="5005" xr:uid="{00000000-0005-0000-0000-0000959B0000}"/>
    <cellStyle name="style1468329703587" xfId="5006" xr:uid="{00000000-0005-0000-0000-0000969B0000}"/>
    <cellStyle name="style1468329703743" xfId="5007" xr:uid="{00000000-0005-0000-0000-0000979B0000}"/>
    <cellStyle name="style1468329703837" xfId="5008" xr:uid="{00000000-0005-0000-0000-0000989B0000}"/>
    <cellStyle name="style1468329703931" xfId="5009" xr:uid="{00000000-0005-0000-0000-0000999B0000}"/>
    <cellStyle name="style1468329704040" xfId="5010" xr:uid="{00000000-0005-0000-0000-00009A9B0000}"/>
    <cellStyle name="style1468329704165" xfId="5011" xr:uid="{00000000-0005-0000-0000-00009B9B0000}"/>
    <cellStyle name="style1468329704290" xfId="5012" xr:uid="{00000000-0005-0000-0000-00009C9B0000}"/>
    <cellStyle name="style1468329704384" xfId="5013" xr:uid="{00000000-0005-0000-0000-00009D9B0000}"/>
    <cellStyle name="style1468329704509" xfId="5014" xr:uid="{00000000-0005-0000-0000-00009E9B0000}"/>
    <cellStyle name="style1468329704650" xfId="5015" xr:uid="{00000000-0005-0000-0000-00009F9B0000}"/>
    <cellStyle name="style1468329704775" xfId="5016" xr:uid="{00000000-0005-0000-0000-0000A09B0000}"/>
    <cellStyle name="style1468329704868" xfId="5017" xr:uid="{00000000-0005-0000-0000-0000A19B0000}"/>
    <cellStyle name="style1468329704993" xfId="5018" xr:uid="{00000000-0005-0000-0000-0000A29B0000}"/>
    <cellStyle name="style1468329705118" xfId="5019" xr:uid="{00000000-0005-0000-0000-0000A39B0000}"/>
    <cellStyle name="style1468329705400" xfId="5020" xr:uid="{00000000-0005-0000-0000-0000A49B0000}"/>
    <cellStyle name="style1468329705525" xfId="5021" xr:uid="{00000000-0005-0000-0000-0000A59B0000}"/>
    <cellStyle name="style1468329705743" xfId="5022" xr:uid="{00000000-0005-0000-0000-0000A69B0000}"/>
    <cellStyle name="style1468329705868" xfId="5023" xr:uid="{00000000-0005-0000-0000-0000A79B0000}"/>
    <cellStyle name="style1468329705993" xfId="5024" xr:uid="{00000000-0005-0000-0000-0000A89B0000}"/>
    <cellStyle name="style1468329706118" xfId="5025" xr:uid="{00000000-0005-0000-0000-0000A99B0000}"/>
    <cellStyle name="style1468329706243" xfId="5026" xr:uid="{00000000-0005-0000-0000-0000AA9B0000}"/>
    <cellStyle name="style1468329706368" xfId="5027" xr:uid="{00000000-0005-0000-0000-0000AB9B0000}"/>
    <cellStyle name="style1468329706618" xfId="5028" xr:uid="{00000000-0005-0000-0000-0000AC9B0000}"/>
    <cellStyle name="style1468329706712" xfId="5029" xr:uid="{00000000-0005-0000-0000-0000AD9B0000}"/>
    <cellStyle name="style1468329706962" xfId="5030" xr:uid="{00000000-0005-0000-0000-0000AE9B0000}"/>
    <cellStyle name="style1468329707056" xfId="5031" xr:uid="{00000000-0005-0000-0000-0000AF9B0000}"/>
    <cellStyle name="style1468329707150" xfId="5032" xr:uid="{00000000-0005-0000-0000-0000B09B0000}"/>
    <cellStyle name="style1468329707243" xfId="5033" xr:uid="{00000000-0005-0000-0000-0000B19B0000}"/>
    <cellStyle name="style1468329707337" xfId="5034" xr:uid="{00000000-0005-0000-0000-0000B29B0000}"/>
    <cellStyle name="style1468329707478" xfId="5035" xr:uid="{00000000-0005-0000-0000-0000B39B0000}"/>
    <cellStyle name="style1468329707634" xfId="5036" xr:uid="{00000000-0005-0000-0000-0000B49B0000}"/>
    <cellStyle name="style1468329708259" xfId="5037" xr:uid="{00000000-0005-0000-0000-0000B59B0000}"/>
    <cellStyle name="style1468329708353" xfId="5038" xr:uid="{00000000-0005-0000-0000-0000B69B0000}"/>
    <cellStyle name="style1468329708447" xfId="5039" xr:uid="{00000000-0005-0000-0000-0000B79B0000}"/>
    <cellStyle name="style1468329709009" xfId="5040" xr:uid="{00000000-0005-0000-0000-0000B89B0000}"/>
    <cellStyle name="style1468329709103" xfId="5041" xr:uid="{00000000-0005-0000-0000-0000B99B0000}"/>
    <cellStyle name="style1468329709259" xfId="5042" xr:uid="{00000000-0005-0000-0000-0000BA9B0000}"/>
    <cellStyle name="style1468329709993" xfId="5043" xr:uid="{00000000-0005-0000-0000-0000BB9B0000}"/>
    <cellStyle name="style1468329710072" xfId="5044" xr:uid="{00000000-0005-0000-0000-0000BC9B0000}"/>
    <cellStyle name="style1468329710165" xfId="5045" xr:uid="{00000000-0005-0000-0000-0000BD9B0000}"/>
    <cellStyle name="style1468329710275" xfId="5046" xr:uid="{00000000-0005-0000-0000-0000BE9B0000}"/>
    <cellStyle name="style1468329710384" xfId="5047" xr:uid="{00000000-0005-0000-0000-0000BF9B0000}"/>
    <cellStyle name="style1468329710478" xfId="5048" xr:uid="{00000000-0005-0000-0000-0000C09B0000}"/>
    <cellStyle name="style1468329710587" xfId="5049" xr:uid="{00000000-0005-0000-0000-0000C19B0000}"/>
    <cellStyle name="style1468329710681" xfId="5050" xr:uid="{00000000-0005-0000-0000-0000C29B0000}"/>
    <cellStyle name="style1468329710775" xfId="5051" xr:uid="{00000000-0005-0000-0000-0000C39B0000}"/>
    <cellStyle name="style1468329710884" xfId="5052" xr:uid="{00000000-0005-0000-0000-0000C49B0000}"/>
    <cellStyle name="style1468329711603" xfId="5053" xr:uid="{00000000-0005-0000-0000-0000C59B0000}"/>
    <cellStyle name="style1468329711712" xfId="5054" xr:uid="{00000000-0005-0000-0000-0000C69B0000}"/>
    <cellStyle name="style1468329711806" xfId="5055" xr:uid="{00000000-0005-0000-0000-0000C79B0000}"/>
    <cellStyle name="style1468329711915" xfId="5056" xr:uid="{00000000-0005-0000-0000-0000C89B0000}"/>
    <cellStyle name="style1468329712478" xfId="5057" xr:uid="{00000000-0005-0000-0000-0000C99B0000}"/>
    <cellStyle name="style1468329712572" xfId="5058" xr:uid="{00000000-0005-0000-0000-0000CA9B0000}"/>
    <cellStyle name="style1468329712681" xfId="5059" xr:uid="{00000000-0005-0000-0000-0000CB9B0000}"/>
    <cellStyle name="style1468329712744" xfId="5060" xr:uid="{00000000-0005-0000-0000-0000CC9B0000}"/>
    <cellStyle name="style1468329713072" xfId="5061" xr:uid="{00000000-0005-0000-0000-0000CD9B0000}"/>
    <cellStyle name="style1468329713150" xfId="5062" xr:uid="{00000000-0005-0000-0000-0000CE9B0000}"/>
    <cellStyle name="style1468329713415" xfId="5063" xr:uid="{00000000-0005-0000-0000-0000CF9B0000}"/>
    <cellStyle name="style1468329713556" xfId="5064" xr:uid="{00000000-0005-0000-0000-0000D09B0000}"/>
    <cellStyle name="style1468329713697" xfId="5065" xr:uid="{00000000-0005-0000-0000-0000D19B0000}"/>
    <cellStyle name="style1468329713790" xfId="5066" xr:uid="{00000000-0005-0000-0000-0000D29B0000}"/>
    <cellStyle name="style1468329713869" xfId="5067" xr:uid="{00000000-0005-0000-0000-0000D39B0000}"/>
    <cellStyle name="style1468329714509" xfId="5068" xr:uid="{00000000-0005-0000-0000-0000D49B0000}"/>
    <cellStyle name="style1468329714572" xfId="5069" xr:uid="{00000000-0005-0000-0000-0000D59B0000}"/>
    <cellStyle name="style1468329714650" xfId="5070" xr:uid="{00000000-0005-0000-0000-0000D69B0000}"/>
    <cellStyle name="style1468329714728" xfId="5071" xr:uid="{00000000-0005-0000-0000-0000D79B0000}"/>
    <cellStyle name="style1468329714822" xfId="5072" xr:uid="{00000000-0005-0000-0000-0000D89B0000}"/>
    <cellStyle name="style1468329714900" xfId="5073" xr:uid="{00000000-0005-0000-0000-0000D99B0000}"/>
    <cellStyle name="style1468330557046" xfId="5890" xr:uid="{00000000-0005-0000-0000-0000DA9B0000}"/>
    <cellStyle name="style1468330557187" xfId="5891" xr:uid="{00000000-0005-0000-0000-0000DB9B0000}"/>
    <cellStyle name="style1468330557281" xfId="5892" xr:uid="{00000000-0005-0000-0000-0000DC9B0000}"/>
    <cellStyle name="style1468330557437" xfId="5893" xr:uid="{00000000-0005-0000-0000-0000DD9B0000}"/>
    <cellStyle name="style1468330557593" xfId="5894" xr:uid="{00000000-0005-0000-0000-0000DE9B0000}"/>
    <cellStyle name="style1468330557718" xfId="5895" xr:uid="{00000000-0005-0000-0000-0000DF9B0000}"/>
    <cellStyle name="style1468330557812" xfId="5896" xr:uid="{00000000-0005-0000-0000-0000E09B0000}"/>
    <cellStyle name="style1468330557953" xfId="5897" xr:uid="{00000000-0005-0000-0000-0000E19B0000}"/>
    <cellStyle name="style1468330558062" xfId="5898" xr:uid="{00000000-0005-0000-0000-0000E29B0000}"/>
    <cellStyle name="style1468330558203" xfId="5899" xr:uid="{00000000-0005-0000-0000-0000E39B0000}"/>
    <cellStyle name="style1468330558312" xfId="5900" xr:uid="{00000000-0005-0000-0000-0000E49B0000}"/>
    <cellStyle name="style1468330558421" xfId="5901" xr:uid="{00000000-0005-0000-0000-0000E59B0000}"/>
    <cellStyle name="style1468330558531" xfId="5902" xr:uid="{00000000-0005-0000-0000-0000E69B0000}"/>
    <cellStyle name="style1468330558640" xfId="5903" xr:uid="{00000000-0005-0000-0000-0000E79B0000}"/>
    <cellStyle name="style1468330558765" xfId="5904" xr:uid="{00000000-0005-0000-0000-0000E89B0000}"/>
    <cellStyle name="style1468330558859" xfId="5905" xr:uid="{00000000-0005-0000-0000-0000E99B0000}"/>
    <cellStyle name="style1468330558953" xfId="5906" xr:uid="{00000000-0005-0000-0000-0000EA9B0000}"/>
    <cellStyle name="style1468330559093" xfId="5907" xr:uid="{00000000-0005-0000-0000-0000EB9B0000}"/>
    <cellStyle name="style1468330559234" xfId="5908" xr:uid="{00000000-0005-0000-0000-0000EC9B0000}"/>
    <cellStyle name="style1468330559453" xfId="5909" xr:uid="{00000000-0005-0000-0000-0000ED9B0000}"/>
    <cellStyle name="style1468330559593" xfId="5910" xr:uid="{00000000-0005-0000-0000-0000EE9B0000}"/>
    <cellStyle name="style1468330559703" xfId="5911" xr:uid="{00000000-0005-0000-0000-0000EF9B0000}"/>
    <cellStyle name="style1468330559812" xfId="5912" xr:uid="{00000000-0005-0000-0000-0000F09B0000}"/>
    <cellStyle name="style1468330559937" xfId="5913" xr:uid="{00000000-0005-0000-0000-0000F19B0000}"/>
    <cellStyle name="style1468330560046" xfId="5914" xr:uid="{00000000-0005-0000-0000-0000F29B0000}"/>
    <cellStyle name="style1468330560171" xfId="5915" xr:uid="{00000000-0005-0000-0000-0000F39B0000}"/>
    <cellStyle name="style1468330560281" xfId="5916" xr:uid="{00000000-0005-0000-0000-0000F49B0000}"/>
    <cellStyle name="style1468330560390" xfId="5917" xr:uid="{00000000-0005-0000-0000-0000F59B0000}"/>
    <cellStyle name="style1468330560515" xfId="5918" xr:uid="{00000000-0005-0000-0000-0000F69B0000}"/>
    <cellStyle name="style1468330560625" xfId="5919" xr:uid="{00000000-0005-0000-0000-0000F79B0000}"/>
    <cellStyle name="style1468330560781" xfId="5920" xr:uid="{00000000-0005-0000-0000-0000F89B0000}"/>
    <cellStyle name="style1468330560968" xfId="5921" xr:uid="{00000000-0005-0000-0000-0000F99B0000}"/>
    <cellStyle name="style1468330561172" xfId="5922" xr:uid="{00000000-0005-0000-0000-0000FA9B0000}"/>
    <cellStyle name="style1468330561281" xfId="5923" xr:uid="{00000000-0005-0000-0000-0000FB9B0000}"/>
    <cellStyle name="style1468330561390" xfId="5924" xr:uid="{00000000-0005-0000-0000-0000FC9B0000}"/>
    <cellStyle name="style1468330561500" xfId="5925" xr:uid="{00000000-0005-0000-0000-0000FD9B0000}"/>
    <cellStyle name="style1468330561609" xfId="5926" xr:uid="{00000000-0005-0000-0000-0000FE9B0000}"/>
    <cellStyle name="style1468330561750" xfId="5927" xr:uid="{00000000-0005-0000-0000-0000FF9B0000}"/>
    <cellStyle name="style1468330561859" xfId="5928" xr:uid="{00000000-0005-0000-0000-0000009C0000}"/>
    <cellStyle name="style1468330561968" xfId="5929" xr:uid="{00000000-0005-0000-0000-0000019C0000}"/>
    <cellStyle name="style1468330562047" xfId="5930" xr:uid="{00000000-0005-0000-0000-0000029C0000}"/>
    <cellStyle name="style1468330562140" xfId="5931" xr:uid="{00000000-0005-0000-0000-0000039C0000}"/>
    <cellStyle name="style1468330562250" xfId="5932" xr:uid="{00000000-0005-0000-0000-0000049C0000}"/>
    <cellStyle name="style1468330562375" xfId="5933" xr:uid="{00000000-0005-0000-0000-0000059C0000}"/>
    <cellStyle name="style1468330562484" xfId="5934" xr:uid="{00000000-0005-0000-0000-0000069C0000}"/>
    <cellStyle name="style1468330562593" xfId="5935" xr:uid="{00000000-0005-0000-0000-0000079C0000}"/>
    <cellStyle name="style1468330562718" xfId="5936" xr:uid="{00000000-0005-0000-0000-0000089C0000}"/>
    <cellStyle name="style1468330562797" xfId="5937" xr:uid="{00000000-0005-0000-0000-0000099C0000}"/>
    <cellStyle name="style1468330562890" xfId="5938" xr:uid="{00000000-0005-0000-0000-00000A9C0000}"/>
    <cellStyle name="style1468330563000" xfId="5939" xr:uid="{00000000-0005-0000-0000-00000B9C0000}"/>
    <cellStyle name="style1468330563172" xfId="5940" xr:uid="{00000000-0005-0000-0000-00000C9C0000}"/>
    <cellStyle name="style1468330563281" xfId="5941" xr:uid="{00000000-0005-0000-0000-00000D9C0000}"/>
    <cellStyle name="style1468330563359" xfId="5942" xr:uid="{00000000-0005-0000-0000-00000E9C0000}"/>
    <cellStyle name="style1468330563500" xfId="5943" xr:uid="{00000000-0005-0000-0000-00000F9C0000}"/>
    <cellStyle name="style1468330563625" xfId="5944" xr:uid="{00000000-0005-0000-0000-0000109C0000}"/>
    <cellStyle name="style1468330563765" xfId="5945" xr:uid="{00000000-0005-0000-0000-0000119C0000}"/>
    <cellStyle name="style1468330563859" xfId="5946" xr:uid="{00000000-0005-0000-0000-0000129C0000}"/>
    <cellStyle name="style1468330564000" xfId="5947" xr:uid="{00000000-0005-0000-0000-0000139C0000}"/>
    <cellStyle name="style1468330564140" xfId="5948" xr:uid="{00000000-0005-0000-0000-0000149C0000}"/>
    <cellStyle name="style1468330564328" xfId="5949" xr:uid="{00000000-0005-0000-0000-0000159C0000}"/>
    <cellStyle name="style1468330564406" xfId="5950" xr:uid="{00000000-0005-0000-0000-0000169C0000}"/>
    <cellStyle name="style1468330564500" xfId="5951" xr:uid="{00000000-0005-0000-0000-0000179C0000}"/>
    <cellStyle name="style1468330564640" xfId="5952" xr:uid="{00000000-0005-0000-0000-0000189C0000}"/>
    <cellStyle name="style1468330564812" xfId="5953" xr:uid="{00000000-0005-0000-0000-0000199C0000}"/>
    <cellStyle name="style1468330565015" xfId="5954" xr:uid="{00000000-0005-0000-0000-00001A9C0000}"/>
    <cellStyle name="style1468330565218" xfId="5955" xr:uid="{00000000-0005-0000-0000-00001B9C0000}"/>
    <cellStyle name="style1468330565359" xfId="5956" xr:uid="{00000000-0005-0000-0000-00001C9C0000}"/>
    <cellStyle name="style1468330565515" xfId="5957" xr:uid="{00000000-0005-0000-0000-00001D9C0000}"/>
    <cellStyle name="style1468330565609" xfId="5958" xr:uid="{00000000-0005-0000-0000-00001E9C0000}"/>
    <cellStyle name="style1468330565828" xfId="5959" xr:uid="{00000000-0005-0000-0000-00001F9C0000}"/>
    <cellStyle name="style1468330565984" xfId="5960" xr:uid="{00000000-0005-0000-0000-0000209C0000}"/>
    <cellStyle name="style1468330566140" xfId="5961" xr:uid="{00000000-0005-0000-0000-0000219C0000}"/>
    <cellStyle name="style1468330566234" xfId="5962" xr:uid="{00000000-0005-0000-0000-0000229C0000}"/>
    <cellStyle name="style1468330566312" xfId="5963" xr:uid="{00000000-0005-0000-0000-0000239C0000}"/>
    <cellStyle name="style1468330566422" xfId="5964" xr:uid="{00000000-0005-0000-0000-0000249C0000}"/>
    <cellStyle name="style1468330566547" xfId="5965" xr:uid="{00000000-0005-0000-0000-0000259C0000}"/>
    <cellStyle name="style1468330566781" xfId="5966" xr:uid="{00000000-0005-0000-0000-0000269C0000}"/>
    <cellStyle name="style1468330566890" xfId="5967" xr:uid="{00000000-0005-0000-0000-0000279C0000}"/>
    <cellStyle name="style1468330566984" xfId="5968" xr:uid="{00000000-0005-0000-0000-0000289C0000}"/>
    <cellStyle name="style1468330567219" xfId="5969" xr:uid="{00000000-0005-0000-0000-0000299C0000}"/>
    <cellStyle name="style1468330567312" xfId="5970" xr:uid="{00000000-0005-0000-0000-00002A9C0000}"/>
    <cellStyle name="style1468330567469" xfId="5971" xr:uid="{00000000-0005-0000-0000-00002B9C0000}"/>
    <cellStyle name="style1468330568078" xfId="5972" xr:uid="{00000000-0005-0000-0000-00002C9C0000}"/>
    <cellStyle name="style1468330568203" xfId="5973" xr:uid="{00000000-0005-0000-0000-00002D9C0000}"/>
    <cellStyle name="style1468330568422" xfId="5974" xr:uid="{00000000-0005-0000-0000-00002E9C0000}"/>
    <cellStyle name="style1468330568625" xfId="5975" xr:uid="{00000000-0005-0000-0000-00002F9C0000}"/>
    <cellStyle name="style1468330568828" xfId="5976" xr:uid="{00000000-0005-0000-0000-0000309C0000}"/>
    <cellStyle name="style1468330568969" xfId="5977" xr:uid="{00000000-0005-0000-0000-0000319C0000}"/>
    <cellStyle name="style1468330569125" xfId="5978" xr:uid="{00000000-0005-0000-0000-0000329C0000}"/>
    <cellStyle name="style1468330569297" xfId="5979" xr:uid="{00000000-0005-0000-0000-0000339C0000}"/>
    <cellStyle name="style1468330569437" xfId="5980" xr:uid="{00000000-0005-0000-0000-0000349C0000}"/>
    <cellStyle name="style1468330569640" xfId="5981" xr:uid="{00000000-0005-0000-0000-0000359C0000}"/>
    <cellStyle name="style1468330570844" xfId="5982" xr:uid="{00000000-0005-0000-0000-0000369C0000}"/>
    <cellStyle name="style1468330571047" xfId="5983" xr:uid="{00000000-0005-0000-0000-0000379C0000}"/>
    <cellStyle name="style1468330571203" xfId="5984" xr:uid="{00000000-0005-0000-0000-0000389C0000}"/>
    <cellStyle name="style1468330571312" xfId="5985" xr:uid="{00000000-0005-0000-0000-0000399C0000}"/>
    <cellStyle name="style1468330571437" xfId="5986" xr:uid="{00000000-0005-0000-0000-00003A9C0000}"/>
    <cellStyle name="style1468330571641" xfId="5987" xr:uid="{00000000-0005-0000-0000-00003B9C0000}"/>
    <cellStyle name="style1468330571859" xfId="5988" xr:uid="{00000000-0005-0000-0000-00003C9C0000}"/>
    <cellStyle name="style1468330572016" xfId="5989" xr:uid="{00000000-0005-0000-0000-00003D9C0000}"/>
    <cellStyle name="style1468330572375" xfId="5990" xr:uid="{00000000-0005-0000-0000-00003E9C0000}"/>
    <cellStyle name="style1468330572484" xfId="5991" xr:uid="{00000000-0005-0000-0000-00003F9C0000}"/>
    <cellStyle name="style1468330573062" xfId="5992" xr:uid="{00000000-0005-0000-0000-0000409C0000}"/>
    <cellStyle name="style1468330573281" xfId="5993" xr:uid="{00000000-0005-0000-0000-0000419C0000}"/>
    <cellStyle name="style1468330573469" xfId="5994" xr:uid="{00000000-0005-0000-0000-0000429C0000}"/>
    <cellStyle name="style1468330573594" xfId="5995" xr:uid="{00000000-0005-0000-0000-0000439C0000}"/>
    <cellStyle name="style1468330573687" xfId="5996" xr:uid="{00000000-0005-0000-0000-0000449C0000}"/>
    <cellStyle name="style1468330574734" xfId="5997" xr:uid="{00000000-0005-0000-0000-0000459C0000}"/>
    <cellStyle name="style1468330574875" xfId="5998" xr:uid="{00000000-0005-0000-0000-0000469C0000}"/>
    <cellStyle name="style1468330575031" xfId="5999" xr:uid="{00000000-0005-0000-0000-0000479C0000}"/>
    <cellStyle name="style1468330575125" xfId="6000" xr:uid="{00000000-0005-0000-0000-0000489C0000}"/>
    <cellStyle name="style1468330575219" xfId="6001" xr:uid="{00000000-0005-0000-0000-0000499C0000}"/>
    <cellStyle name="style1468330575313" xfId="6002" xr:uid="{00000000-0005-0000-0000-00004A9C0000}"/>
    <cellStyle name="style1468330738817" xfId="5074" xr:uid="{00000000-0005-0000-0000-00004B9C0000}"/>
    <cellStyle name="style1468330738957" xfId="5075" xr:uid="{00000000-0005-0000-0000-00004C9C0000}"/>
    <cellStyle name="style1468330739051" xfId="5076" xr:uid="{00000000-0005-0000-0000-00004D9C0000}"/>
    <cellStyle name="style1468330739207" xfId="5077" xr:uid="{00000000-0005-0000-0000-00004E9C0000}"/>
    <cellStyle name="style1468330739364" xfId="5078" xr:uid="{00000000-0005-0000-0000-00004F9C0000}"/>
    <cellStyle name="style1468330739489" xfId="5079" xr:uid="{00000000-0005-0000-0000-0000509C0000}"/>
    <cellStyle name="style1468330739598" xfId="5080" xr:uid="{00000000-0005-0000-0000-0000519C0000}"/>
    <cellStyle name="style1468330739754" xfId="5081" xr:uid="{00000000-0005-0000-0000-0000529C0000}"/>
    <cellStyle name="style1468330739910" xfId="5082" xr:uid="{00000000-0005-0000-0000-0000539C0000}"/>
    <cellStyle name="style1468330740020" xfId="5083" xr:uid="{00000000-0005-0000-0000-0000549C0000}"/>
    <cellStyle name="style1468330740129" xfId="5084" xr:uid="{00000000-0005-0000-0000-0000559C0000}"/>
    <cellStyle name="style1468330740254" xfId="5085" xr:uid="{00000000-0005-0000-0000-0000569C0000}"/>
    <cellStyle name="style1468330740379" xfId="5086" xr:uid="{00000000-0005-0000-0000-0000579C0000}"/>
    <cellStyle name="style1468330740504" xfId="5087" xr:uid="{00000000-0005-0000-0000-0000589C0000}"/>
    <cellStyle name="style1468330740629" xfId="5088" xr:uid="{00000000-0005-0000-0000-0000599C0000}"/>
    <cellStyle name="style1468330740754" xfId="5089" xr:uid="{00000000-0005-0000-0000-00005A9C0000}"/>
    <cellStyle name="style1468330740848" xfId="5090" xr:uid="{00000000-0005-0000-0000-00005B9C0000}"/>
    <cellStyle name="style1468330740957" xfId="5091" xr:uid="{00000000-0005-0000-0000-00005C9C0000}"/>
    <cellStyle name="style1468330741051" xfId="5092" xr:uid="{00000000-0005-0000-0000-00005D9C0000}"/>
    <cellStyle name="style1468330741192" xfId="5093" xr:uid="{00000000-0005-0000-0000-00005E9C0000}"/>
    <cellStyle name="style1468330741332" xfId="5094" xr:uid="{00000000-0005-0000-0000-00005F9C0000}"/>
    <cellStyle name="style1468330741473" xfId="5095" xr:uid="{00000000-0005-0000-0000-0000609C0000}"/>
    <cellStyle name="style1468330741598" xfId="5096" xr:uid="{00000000-0005-0000-0000-0000619C0000}"/>
    <cellStyle name="style1468330741786" xfId="5097" xr:uid="{00000000-0005-0000-0000-0000629C0000}"/>
    <cellStyle name="style1468330741989" xfId="5098" xr:uid="{00000000-0005-0000-0000-0000639C0000}"/>
    <cellStyle name="style1468330742129" xfId="5099" xr:uid="{00000000-0005-0000-0000-0000649C0000}"/>
    <cellStyle name="style1468330742270" xfId="5100" xr:uid="{00000000-0005-0000-0000-0000659C0000}"/>
    <cellStyle name="style1468330742379" xfId="5101" xr:uid="{00000000-0005-0000-0000-0000669C0000}"/>
    <cellStyle name="style1468330742504" xfId="5102" xr:uid="{00000000-0005-0000-0000-0000679C0000}"/>
    <cellStyle name="style1468330742614" xfId="5103" xr:uid="{00000000-0005-0000-0000-0000689C0000}"/>
    <cellStyle name="style1468330742754" xfId="5104" xr:uid="{00000000-0005-0000-0000-0000699C0000}"/>
    <cellStyle name="style1468330742911" xfId="5105" xr:uid="{00000000-0005-0000-0000-00006A9C0000}"/>
    <cellStyle name="style1468330743067" xfId="5106" xr:uid="{00000000-0005-0000-0000-00006B9C0000}"/>
    <cellStyle name="style1468330743270" xfId="5107" xr:uid="{00000000-0005-0000-0000-00006C9C0000}"/>
    <cellStyle name="style1468330743442" xfId="5108" xr:uid="{00000000-0005-0000-0000-00006D9C0000}"/>
    <cellStyle name="style1468330743582" xfId="5109" xr:uid="{00000000-0005-0000-0000-00006E9C0000}"/>
    <cellStyle name="style1468330743723" xfId="5110" xr:uid="{00000000-0005-0000-0000-00006F9C0000}"/>
    <cellStyle name="style1468330743864" xfId="5111" xr:uid="{00000000-0005-0000-0000-0000709C0000}"/>
    <cellStyle name="style1468330744004" xfId="5112" xr:uid="{00000000-0005-0000-0000-0000719C0000}"/>
    <cellStyle name="style1468330744129" xfId="5113" xr:uid="{00000000-0005-0000-0000-0000729C0000}"/>
    <cellStyle name="style1468330744223" xfId="5114" xr:uid="{00000000-0005-0000-0000-0000739C0000}"/>
    <cellStyle name="style1468330744301" xfId="5115" xr:uid="{00000000-0005-0000-0000-0000749C0000}"/>
    <cellStyle name="style1468330744457" xfId="5116" xr:uid="{00000000-0005-0000-0000-0000759C0000}"/>
    <cellStyle name="style1468330744598" xfId="5117" xr:uid="{00000000-0005-0000-0000-0000769C0000}"/>
    <cellStyle name="style1468330744707" xfId="5118" xr:uid="{00000000-0005-0000-0000-0000779C0000}"/>
    <cellStyle name="style1468330744832" xfId="5119" xr:uid="{00000000-0005-0000-0000-0000789C0000}"/>
    <cellStyle name="style1468330744957" xfId="5120" xr:uid="{00000000-0005-0000-0000-0000799C0000}"/>
    <cellStyle name="style1468330745161" xfId="5121" xr:uid="{00000000-0005-0000-0000-00007A9C0000}"/>
    <cellStyle name="style1468330745317" xfId="5122" xr:uid="{00000000-0005-0000-0000-00007B9C0000}"/>
    <cellStyle name="style1468330745411" xfId="5123" xr:uid="{00000000-0005-0000-0000-00007C9C0000}"/>
    <cellStyle name="style1468330745536" xfId="5124" xr:uid="{00000000-0005-0000-0000-00007D9C0000}"/>
    <cellStyle name="style1468330745707" xfId="5125" xr:uid="{00000000-0005-0000-0000-00007E9C0000}"/>
    <cellStyle name="style1468330745895" xfId="5126" xr:uid="{00000000-0005-0000-0000-00007F9C0000}"/>
    <cellStyle name="style1468330746051" xfId="5127" xr:uid="{00000000-0005-0000-0000-0000809C0000}"/>
    <cellStyle name="style1468330746208" xfId="5128" xr:uid="{00000000-0005-0000-0000-0000819C0000}"/>
    <cellStyle name="style1468330746333" xfId="5129" xr:uid="{00000000-0005-0000-0000-0000829C0000}"/>
    <cellStyle name="style1468330746442" xfId="5130" xr:uid="{00000000-0005-0000-0000-0000839C0000}"/>
    <cellStyle name="style1468330746551" xfId="5131" xr:uid="{00000000-0005-0000-0000-0000849C0000}"/>
    <cellStyle name="style1468330746692" xfId="5132" xr:uid="{00000000-0005-0000-0000-0000859C0000}"/>
    <cellStyle name="style1468330746817" xfId="5133" xr:uid="{00000000-0005-0000-0000-0000869C0000}"/>
    <cellStyle name="style1468330746958" xfId="5134" xr:uid="{00000000-0005-0000-0000-0000879C0000}"/>
    <cellStyle name="style1468330747083" xfId="5135" xr:uid="{00000000-0005-0000-0000-0000889C0000}"/>
    <cellStyle name="style1468330747223" xfId="5136" xr:uid="{00000000-0005-0000-0000-0000899C0000}"/>
    <cellStyle name="style1468330747442" xfId="5137" xr:uid="{00000000-0005-0000-0000-00008A9C0000}"/>
    <cellStyle name="style1468330747598" xfId="5138" xr:uid="{00000000-0005-0000-0000-00008B9C0000}"/>
    <cellStyle name="style1468330747801" xfId="5139" xr:uid="{00000000-0005-0000-0000-00008C9C0000}"/>
    <cellStyle name="style1468330747911" xfId="5140" xr:uid="{00000000-0005-0000-0000-00008D9C0000}"/>
    <cellStyle name="style1468330748083" xfId="5141" xr:uid="{00000000-0005-0000-0000-00008E9C0000}"/>
    <cellStyle name="style1468330748176" xfId="5142" xr:uid="{00000000-0005-0000-0000-00008F9C0000}"/>
    <cellStyle name="style1468330748333" xfId="5143" xr:uid="{00000000-0005-0000-0000-0000909C0000}"/>
    <cellStyle name="style1468330748536" xfId="5144" xr:uid="{00000000-0005-0000-0000-0000919C0000}"/>
    <cellStyle name="style1468330748708" xfId="5145" xr:uid="{00000000-0005-0000-0000-0000929C0000}"/>
    <cellStyle name="style1468330748817" xfId="5146" xr:uid="{00000000-0005-0000-0000-0000939C0000}"/>
    <cellStyle name="style1468330748942" xfId="5147" xr:uid="{00000000-0005-0000-0000-0000949C0000}"/>
    <cellStyle name="style1468330749083" xfId="5148" xr:uid="{00000000-0005-0000-0000-0000959C0000}"/>
    <cellStyle name="style1468330749239" xfId="5149" xr:uid="{00000000-0005-0000-0000-0000969C0000}"/>
    <cellStyle name="style1468330749395" xfId="5150" xr:uid="{00000000-0005-0000-0000-0000979C0000}"/>
    <cellStyle name="style1468330749520" xfId="5151" xr:uid="{00000000-0005-0000-0000-0000989C0000}"/>
    <cellStyle name="style1468330749645" xfId="5152" xr:uid="{00000000-0005-0000-0000-0000999C0000}"/>
    <cellStyle name="style1468330749770" xfId="5153" xr:uid="{00000000-0005-0000-0000-00009A9C0000}"/>
    <cellStyle name="style1468330749848" xfId="5154" xr:uid="{00000000-0005-0000-0000-00009B9C0000}"/>
    <cellStyle name="style1468330749926" xfId="5155" xr:uid="{00000000-0005-0000-0000-00009C9C0000}"/>
    <cellStyle name="style1468330750036" xfId="5156" xr:uid="{00000000-0005-0000-0000-00009D9C0000}"/>
    <cellStyle name="style1468330750192" xfId="5157" xr:uid="{00000000-0005-0000-0000-00009E9C0000}"/>
    <cellStyle name="style1468330750426" xfId="5158" xr:uid="{00000000-0005-0000-0000-00009F9C0000}"/>
    <cellStyle name="style1468330750504" xfId="5159" xr:uid="{00000000-0005-0000-0000-0000A09C0000}"/>
    <cellStyle name="style1468330750911" xfId="5160" xr:uid="{00000000-0005-0000-0000-0000A19C0000}"/>
    <cellStyle name="style1468330751020" xfId="5161" xr:uid="{00000000-0005-0000-0000-0000A29C0000}"/>
    <cellStyle name="style1468330751161" xfId="5162" xr:uid="{00000000-0005-0000-0000-0000A39C0000}"/>
    <cellStyle name="style1468330751286" xfId="5163" xr:uid="{00000000-0005-0000-0000-0000A49C0000}"/>
    <cellStyle name="style1468330751411" xfId="5164" xr:uid="{00000000-0005-0000-0000-0000A59C0000}"/>
    <cellStyle name="style1468330751536" xfId="5165" xr:uid="{00000000-0005-0000-0000-0000A69C0000}"/>
    <cellStyle name="style1468330751676" xfId="5166" xr:uid="{00000000-0005-0000-0000-0000A79C0000}"/>
    <cellStyle name="style1468330751817" xfId="5167" xr:uid="{00000000-0005-0000-0000-0000A89C0000}"/>
    <cellStyle name="style1468330751926" xfId="5168" xr:uid="{00000000-0005-0000-0000-0000A99C0000}"/>
    <cellStyle name="style1468330752005" xfId="5169" xr:uid="{00000000-0005-0000-0000-0000AA9C0000}"/>
    <cellStyle name="style1468330752098" xfId="5170" xr:uid="{00000000-0005-0000-0000-0000AB9C0000}"/>
    <cellStyle name="style1468330752176" xfId="5171" xr:uid="{00000000-0005-0000-0000-0000AC9C0000}"/>
    <cellStyle name="style1468330752255" xfId="5172" xr:uid="{00000000-0005-0000-0000-0000AD9C0000}"/>
    <cellStyle name="style1468330752348" xfId="5173" xr:uid="{00000000-0005-0000-0000-0000AE9C0000}"/>
    <cellStyle name="style1468330752426" xfId="5174" xr:uid="{00000000-0005-0000-0000-0000AF9C0000}"/>
    <cellStyle name="style1468330752551" xfId="5175" xr:uid="{00000000-0005-0000-0000-0000B09C0000}"/>
    <cellStyle name="style1468330752661" xfId="5176" xr:uid="{00000000-0005-0000-0000-0000B19C0000}"/>
    <cellStyle name="style1468330755411" xfId="5177" xr:uid="{00000000-0005-0000-0000-0000B29C0000}"/>
    <cellStyle name="style1468330755598" xfId="5178" xr:uid="{00000000-0005-0000-0000-0000B39C0000}"/>
    <cellStyle name="style1468330756880" xfId="5179" xr:uid="{00000000-0005-0000-0000-0000B49C0000}"/>
    <cellStyle name="style1468330757036" xfId="5180" xr:uid="{00000000-0005-0000-0000-0000B59C0000}"/>
    <cellStyle name="style1468330757505" xfId="5181" xr:uid="{00000000-0005-0000-0000-0000B69C0000}"/>
    <cellStyle name="style1468330758005" xfId="5182" xr:uid="{00000000-0005-0000-0000-0000B79C0000}"/>
    <cellStyle name="style1468330759098" xfId="5183" xr:uid="{00000000-0005-0000-0000-0000B89C0000}"/>
    <cellStyle name="style1468330759208" xfId="5184" xr:uid="{00000000-0005-0000-0000-0000B99C0000}"/>
    <cellStyle name="style1468330759302" xfId="5185" xr:uid="{00000000-0005-0000-0000-0000BA9C0000}"/>
    <cellStyle name="style1468330759395" xfId="5186" xr:uid="{00000000-0005-0000-0000-0000BB9C0000}"/>
    <cellStyle name="style1468330759489" xfId="5187" xr:uid="{00000000-0005-0000-0000-0000BC9C0000}"/>
    <cellStyle name="style1471329767287" xfId="6003" xr:uid="{00000000-0005-0000-0000-0000BD9C0000}"/>
    <cellStyle name="style1471329767506" xfId="6004" xr:uid="{00000000-0005-0000-0000-0000BE9C0000}"/>
    <cellStyle name="style1471329767756" xfId="6005" xr:uid="{00000000-0005-0000-0000-0000BF9C0000}"/>
    <cellStyle name="style1471329767896" xfId="6006" xr:uid="{00000000-0005-0000-0000-0000C09C0000}"/>
    <cellStyle name="style1471329768068" xfId="6007" xr:uid="{00000000-0005-0000-0000-0000C19C0000}"/>
    <cellStyle name="style1471329768318" xfId="6008" xr:uid="{00000000-0005-0000-0000-0000C29C0000}"/>
    <cellStyle name="style1471329768490" xfId="6009" xr:uid="{00000000-0005-0000-0000-0000C39C0000}"/>
    <cellStyle name="style1471329768615" xfId="6010" xr:uid="{00000000-0005-0000-0000-0000C49C0000}"/>
    <cellStyle name="style1471329768787" xfId="6011" xr:uid="{00000000-0005-0000-0000-0000C59C0000}"/>
    <cellStyle name="style1471329768943" xfId="6012" xr:uid="{00000000-0005-0000-0000-0000C69C0000}"/>
    <cellStyle name="style1471329769115" xfId="6013" xr:uid="{00000000-0005-0000-0000-0000C79C0000}"/>
    <cellStyle name="style1471329769287" xfId="6014" xr:uid="{00000000-0005-0000-0000-0000C89C0000}"/>
    <cellStyle name="style1471329769443" xfId="6015" xr:uid="{00000000-0005-0000-0000-0000C99C0000}"/>
    <cellStyle name="style1471329769599" xfId="6016" xr:uid="{00000000-0005-0000-0000-0000CA9C0000}"/>
    <cellStyle name="style1471329769756" xfId="6017" xr:uid="{00000000-0005-0000-0000-0000CB9C0000}"/>
    <cellStyle name="style1471329769912" xfId="6018" xr:uid="{00000000-0005-0000-0000-0000CC9C0000}"/>
    <cellStyle name="style1471329770021" xfId="6019" xr:uid="{00000000-0005-0000-0000-0000CD9C0000}"/>
    <cellStyle name="style1471329770146" xfId="6020" xr:uid="{00000000-0005-0000-0000-0000CE9C0000}"/>
    <cellStyle name="style1471329770287" xfId="6021" xr:uid="{00000000-0005-0000-0000-0000CF9C0000}"/>
    <cellStyle name="style1471329770396" xfId="6022" xr:uid="{00000000-0005-0000-0000-0000D09C0000}"/>
    <cellStyle name="style1471329770552" xfId="6023" xr:uid="{00000000-0005-0000-0000-0000D19C0000}"/>
    <cellStyle name="style1471329770709" xfId="6024" xr:uid="{00000000-0005-0000-0000-0000D29C0000}"/>
    <cellStyle name="style1471329770849" xfId="6025" xr:uid="{00000000-0005-0000-0000-0000D39C0000}"/>
    <cellStyle name="style1471329770990" xfId="6026" xr:uid="{00000000-0005-0000-0000-0000D49C0000}"/>
    <cellStyle name="style1471329771131" xfId="6027" xr:uid="{00000000-0005-0000-0000-0000D59C0000}"/>
    <cellStyle name="style1471329771287" xfId="6028" xr:uid="{00000000-0005-0000-0000-0000D69C0000}"/>
    <cellStyle name="style1471329771443" xfId="6029" xr:uid="{00000000-0005-0000-0000-0000D79C0000}"/>
    <cellStyle name="style1471329771599" xfId="6030" xr:uid="{00000000-0005-0000-0000-0000D89C0000}"/>
    <cellStyle name="style1471329771740" xfId="6031" xr:uid="{00000000-0005-0000-0000-0000D99C0000}"/>
    <cellStyle name="style1471329771881" xfId="6032" xr:uid="{00000000-0005-0000-0000-0000DA9C0000}"/>
    <cellStyle name="style1471329772021" xfId="6033" xr:uid="{00000000-0005-0000-0000-0000DB9C0000}"/>
    <cellStyle name="style1471329772146" xfId="6034" xr:uid="{00000000-0005-0000-0000-0000DC9C0000}"/>
    <cellStyle name="style1471329772365" xfId="6035" xr:uid="{00000000-0005-0000-0000-0000DD9C0000}"/>
    <cellStyle name="style1471329772506" xfId="6036" xr:uid="{00000000-0005-0000-0000-0000DE9C0000}"/>
    <cellStyle name="style1471329772646" xfId="6037" xr:uid="{00000000-0005-0000-0000-0000DF9C0000}"/>
    <cellStyle name="style1471329772803" xfId="6038" xr:uid="{00000000-0005-0000-0000-0000E09C0000}"/>
    <cellStyle name="style1471329772959" xfId="6039" xr:uid="{00000000-0005-0000-0000-0000E19C0000}"/>
    <cellStyle name="style1471329773099" xfId="6040" xr:uid="{00000000-0005-0000-0000-0000E29C0000}"/>
    <cellStyle name="style1471329773256" xfId="6041" xr:uid="{00000000-0005-0000-0000-0000E39C0000}"/>
    <cellStyle name="style1471329773428" xfId="6042" xr:uid="{00000000-0005-0000-0000-0000E49C0000}"/>
    <cellStyle name="style1471329773553" xfId="6043" xr:uid="{00000000-0005-0000-0000-0000E59C0000}"/>
    <cellStyle name="style1471329773771" xfId="6044" xr:uid="{00000000-0005-0000-0000-0000E69C0000}"/>
    <cellStyle name="style1471329773896" xfId="6045" xr:uid="{00000000-0005-0000-0000-0000E79C0000}"/>
    <cellStyle name="style1471329774037" xfId="6046" xr:uid="{00000000-0005-0000-0000-0000E89C0000}"/>
    <cellStyle name="style1471329774162" xfId="6047" xr:uid="{00000000-0005-0000-0000-0000E99C0000}"/>
    <cellStyle name="style1471329774349" xfId="6048" xr:uid="{00000000-0005-0000-0000-0000EA9C0000}"/>
    <cellStyle name="style1471329774490" xfId="6049" xr:uid="{00000000-0005-0000-0000-0000EB9C0000}"/>
    <cellStyle name="style1471329774631" xfId="6050" xr:uid="{00000000-0005-0000-0000-0000EC9C0000}"/>
    <cellStyle name="style1471329774756" xfId="6051" xr:uid="{00000000-0005-0000-0000-0000ED9C0000}"/>
    <cellStyle name="style1471329774896" xfId="6052" xr:uid="{00000000-0005-0000-0000-0000EE9C0000}"/>
    <cellStyle name="style1471329775006" xfId="6053" xr:uid="{00000000-0005-0000-0000-0000EF9C0000}"/>
    <cellStyle name="style1471329775131" xfId="6054" xr:uid="{00000000-0005-0000-0000-0000F09C0000}"/>
    <cellStyle name="style1471329775287" xfId="6055" xr:uid="{00000000-0005-0000-0000-0000F19C0000}"/>
    <cellStyle name="style1471329775428" xfId="6056" xr:uid="{00000000-0005-0000-0000-0000F29C0000}"/>
    <cellStyle name="style1471329775521" xfId="6057" xr:uid="{00000000-0005-0000-0000-0000F39C0000}"/>
    <cellStyle name="style1471329775662" xfId="6058" xr:uid="{00000000-0005-0000-0000-0000F49C0000}"/>
    <cellStyle name="style1471329775803" xfId="6059" xr:uid="{00000000-0005-0000-0000-0000F59C0000}"/>
    <cellStyle name="style1471329775990" xfId="6060" xr:uid="{00000000-0005-0000-0000-0000F69C0000}"/>
    <cellStyle name="style1471329776084" xfId="6061" xr:uid="{00000000-0005-0000-0000-0000F79C0000}"/>
    <cellStyle name="style1471329776224" xfId="6062" xr:uid="{00000000-0005-0000-0000-0000F89C0000}"/>
    <cellStyle name="style1471329776365" xfId="6063" xr:uid="{00000000-0005-0000-0000-0000F99C0000}"/>
    <cellStyle name="style1471329776537" xfId="6064" xr:uid="{00000000-0005-0000-0000-0000FA9C0000}"/>
    <cellStyle name="style1471329776787" xfId="6065" xr:uid="{00000000-0005-0000-0000-0000FB9C0000}"/>
    <cellStyle name="style1471329776896" xfId="6066" xr:uid="{00000000-0005-0000-0000-0000FC9C0000}"/>
    <cellStyle name="style1471329777053" xfId="6067" xr:uid="{00000000-0005-0000-0000-0000FD9C0000}"/>
    <cellStyle name="style1471329777193" xfId="6068" xr:uid="{00000000-0005-0000-0000-0000FE9C0000}"/>
    <cellStyle name="style1471329777412" xfId="6069" xr:uid="{00000000-0005-0000-0000-0000FF9C0000}"/>
    <cellStyle name="style1471329777662" xfId="6070" xr:uid="{00000000-0005-0000-0000-0000009D0000}"/>
    <cellStyle name="style1471329777803" xfId="6071" xr:uid="{00000000-0005-0000-0000-0000019D0000}"/>
    <cellStyle name="style1471329777943" xfId="6072" xr:uid="{00000000-0005-0000-0000-0000029D0000}"/>
    <cellStyle name="style1471329778084" xfId="6073" xr:uid="{00000000-0005-0000-0000-0000039D0000}"/>
    <cellStyle name="style1471329778240" xfId="6074" xr:uid="{00000000-0005-0000-0000-0000049D0000}"/>
    <cellStyle name="style1471329778459" xfId="6075" xr:uid="{00000000-0005-0000-0000-0000059D0000}"/>
    <cellStyle name="style1471329778709" xfId="6076" xr:uid="{00000000-0005-0000-0000-0000069D0000}"/>
    <cellStyle name="style1471329778850" xfId="6077" xr:uid="{00000000-0005-0000-0000-0000079D0000}"/>
    <cellStyle name="style1471329778990" xfId="6078" xr:uid="{00000000-0005-0000-0000-0000089D0000}"/>
    <cellStyle name="style1471329779115" xfId="6079" xr:uid="{00000000-0005-0000-0000-0000099D0000}"/>
    <cellStyle name="style1471329779240" xfId="6080" xr:uid="{00000000-0005-0000-0000-00000A9D0000}"/>
    <cellStyle name="style1471329779521" xfId="6081" xr:uid="{00000000-0005-0000-0000-00000B9D0000}"/>
    <cellStyle name="style1471329780553" xfId="6082" xr:uid="{00000000-0005-0000-0000-00000C9D0000}"/>
    <cellStyle name="style1471329780662" xfId="6083" xr:uid="{00000000-0005-0000-0000-00000D9D0000}"/>
    <cellStyle name="style1471329781225" xfId="6084" xr:uid="{00000000-0005-0000-0000-00000E9D0000}"/>
    <cellStyle name="style1471329781537" xfId="6085" xr:uid="{00000000-0005-0000-0000-00000F9D0000}"/>
    <cellStyle name="style1471329782334" xfId="6086" xr:uid="{00000000-0005-0000-0000-0000109D0000}"/>
    <cellStyle name="style1471329782428" xfId="6087" xr:uid="{00000000-0005-0000-0000-0000119D0000}"/>
    <cellStyle name="style1471329782521" xfId="6088" xr:uid="{00000000-0005-0000-0000-0000129D0000}"/>
    <cellStyle name="style1471329783615" xfId="6089" xr:uid="{00000000-0005-0000-0000-0000139D0000}"/>
    <cellStyle name="style1471329783709" xfId="6090" xr:uid="{00000000-0005-0000-0000-0000149D0000}"/>
    <cellStyle name="style1471329784990" xfId="6091" xr:uid="{00000000-0005-0000-0000-0000159D0000}"/>
    <cellStyle name="style1471329785100" xfId="6092" xr:uid="{00000000-0005-0000-0000-0000169D0000}"/>
    <cellStyle name="style1471329785178" xfId="6093" xr:uid="{00000000-0005-0000-0000-0000179D0000}"/>
    <cellStyle name="style1471329785318" xfId="6094" xr:uid="{00000000-0005-0000-0000-0000189D0000}"/>
    <cellStyle name="style1471329785443" xfId="6095" xr:uid="{00000000-0005-0000-0000-0000199D0000}"/>
    <cellStyle name="style1471329785647" xfId="6096" xr:uid="{00000000-0005-0000-0000-00001A9D0000}"/>
    <cellStyle name="style1471329785865" xfId="6097" xr:uid="{00000000-0005-0000-0000-00001B9D0000}"/>
    <cellStyle name="style1471329786022" xfId="6098" xr:uid="{00000000-0005-0000-0000-00001C9D0000}"/>
    <cellStyle name="style1471329786147" xfId="6099" xr:uid="{00000000-0005-0000-0000-00001D9D0000}"/>
    <cellStyle name="style1471329786240" xfId="6100" xr:uid="{00000000-0005-0000-0000-00001E9D0000}"/>
    <cellStyle name="style1471329786334" xfId="6101" xr:uid="{00000000-0005-0000-0000-00001F9D0000}"/>
    <cellStyle name="style1471329786428" xfId="6102" xr:uid="{00000000-0005-0000-0000-0000209D0000}"/>
    <cellStyle name="style1471329786522" xfId="6103" xr:uid="{00000000-0005-0000-0000-0000219D0000}"/>
    <cellStyle name="style1471329786615" xfId="6104" xr:uid="{00000000-0005-0000-0000-0000229D0000}"/>
    <cellStyle name="style1471329786709" xfId="6105" xr:uid="{00000000-0005-0000-0000-0000239D0000}"/>
    <cellStyle name="style1471329786834" xfId="6106" xr:uid="{00000000-0005-0000-0000-0000249D0000}"/>
    <cellStyle name="style1471329786975" xfId="6107" xr:uid="{00000000-0005-0000-0000-0000259D0000}"/>
    <cellStyle name="style1471329856148" xfId="6108" xr:uid="{00000000-0005-0000-0000-0000269D0000}"/>
    <cellStyle name="style1471329856398" xfId="6109" xr:uid="{00000000-0005-0000-0000-0000279D0000}"/>
    <cellStyle name="style1471329856539" xfId="6110" xr:uid="{00000000-0005-0000-0000-0000289D0000}"/>
    <cellStyle name="style1471329856648" xfId="6111" xr:uid="{00000000-0005-0000-0000-0000299D0000}"/>
    <cellStyle name="style1471329856835" xfId="6112" xr:uid="{00000000-0005-0000-0000-00002A9D0000}"/>
    <cellStyle name="style1471329857007" xfId="6113" xr:uid="{00000000-0005-0000-0000-00002B9D0000}"/>
    <cellStyle name="style1471329857132" xfId="6114" xr:uid="{00000000-0005-0000-0000-00002C9D0000}"/>
    <cellStyle name="style1471329857210" xfId="6115" xr:uid="{00000000-0005-0000-0000-00002D9D0000}"/>
    <cellStyle name="style1471329857351" xfId="6116" xr:uid="{00000000-0005-0000-0000-00002E9D0000}"/>
    <cellStyle name="style1471329857492" xfId="6117" xr:uid="{00000000-0005-0000-0000-00002F9D0000}"/>
    <cellStyle name="style1471329857710" xfId="6118" xr:uid="{00000000-0005-0000-0000-0000309D0000}"/>
    <cellStyle name="style1471329857914" xfId="6119" xr:uid="{00000000-0005-0000-0000-0000319D0000}"/>
    <cellStyle name="style1471329858054" xfId="6120" xr:uid="{00000000-0005-0000-0000-0000329D0000}"/>
    <cellStyle name="style1471329858164" xfId="6121" xr:uid="{00000000-0005-0000-0000-0000339D0000}"/>
    <cellStyle name="style1471329858289" xfId="6122" xr:uid="{00000000-0005-0000-0000-0000349D0000}"/>
    <cellStyle name="style1471329858414" xfId="6123" xr:uid="{00000000-0005-0000-0000-0000359D0000}"/>
    <cellStyle name="style1471329858523" xfId="6124" xr:uid="{00000000-0005-0000-0000-0000369D0000}"/>
    <cellStyle name="style1471329858601" xfId="6125" xr:uid="{00000000-0005-0000-0000-0000379D0000}"/>
    <cellStyle name="style1471329858773" xfId="6126" xr:uid="{00000000-0005-0000-0000-0000389D0000}"/>
    <cellStyle name="style1471329858929" xfId="6127" xr:uid="{00000000-0005-0000-0000-0000399D0000}"/>
    <cellStyle name="style1471329859164" xfId="6128" xr:uid="{00000000-0005-0000-0000-00003A9D0000}"/>
    <cellStyle name="style1471329859320" xfId="6129" xr:uid="{00000000-0005-0000-0000-00003B9D0000}"/>
    <cellStyle name="style1471329859429" xfId="6130" xr:uid="{00000000-0005-0000-0000-00003C9D0000}"/>
    <cellStyle name="style1471329859601" xfId="6131" xr:uid="{00000000-0005-0000-0000-00003D9D0000}"/>
    <cellStyle name="style1471329859820" xfId="6132" xr:uid="{00000000-0005-0000-0000-00003E9D0000}"/>
    <cellStyle name="style1471329860039" xfId="6133" xr:uid="{00000000-0005-0000-0000-00003F9D0000}"/>
    <cellStyle name="style1471329860179" xfId="6134" xr:uid="{00000000-0005-0000-0000-0000409D0000}"/>
    <cellStyle name="style1471329860320" xfId="6135" xr:uid="{00000000-0005-0000-0000-0000419D0000}"/>
    <cellStyle name="style1471329860523" xfId="6136" xr:uid="{00000000-0005-0000-0000-0000429D0000}"/>
    <cellStyle name="style1471329860664" xfId="6137" xr:uid="{00000000-0005-0000-0000-0000439D0000}"/>
    <cellStyle name="style1471329860898" xfId="6138" xr:uid="{00000000-0005-0000-0000-0000449D0000}"/>
    <cellStyle name="style1471329861117" xfId="6139" xr:uid="{00000000-0005-0000-0000-0000459D0000}"/>
    <cellStyle name="style1471329861320" xfId="6140" xr:uid="{00000000-0005-0000-0000-0000469D0000}"/>
    <cellStyle name="style1471329861539" xfId="6141" xr:uid="{00000000-0005-0000-0000-0000479D0000}"/>
    <cellStyle name="style1471329861757" xfId="6142" xr:uid="{00000000-0005-0000-0000-0000489D0000}"/>
    <cellStyle name="style1471329861961" xfId="6143" xr:uid="{00000000-0005-0000-0000-0000499D0000}"/>
    <cellStyle name="style1471329862148" xfId="6144" xr:uid="{00000000-0005-0000-0000-00004A9D0000}"/>
    <cellStyle name="style1471329862351" xfId="6145" xr:uid="{00000000-0005-0000-0000-00004B9D0000}"/>
    <cellStyle name="style1471329862570" xfId="6146" xr:uid="{00000000-0005-0000-0000-00004C9D0000}"/>
    <cellStyle name="style1471329862695" xfId="6147" xr:uid="{00000000-0005-0000-0000-00004D9D0000}"/>
    <cellStyle name="style1471329862836" xfId="6148" xr:uid="{00000000-0005-0000-0000-00004E9D0000}"/>
    <cellStyle name="style1471329862992" xfId="6149" xr:uid="{00000000-0005-0000-0000-00004F9D0000}"/>
    <cellStyle name="style1471329863132" xfId="6150" xr:uid="{00000000-0005-0000-0000-0000509D0000}"/>
    <cellStyle name="style1471329863336" xfId="6151" xr:uid="{00000000-0005-0000-0000-0000519D0000}"/>
    <cellStyle name="style1471329863554" xfId="6152" xr:uid="{00000000-0005-0000-0000-0000529D0000}"/>
    <cellStyle name="style1471329863757" xfId="6153" xr:uid="{00000000-0005-0000-0000-0000539D0000}"/>
    <cellStyle name="style1471329863976" xfId="6154" xr:uid="{00000000-0005-0000-0000-0000549D0000}"/>
    <cellStyle name="style1471329864179" xfId="6155" xr:uid="{00000000-0005-0000-0000-0000559D0000}"/>
    <cellStyle name="style1471329864414" xfId="6156" xr:uid="{00000000-0005-0000-0000-0000569D0000}"/>
    <cellStyle name="style1471329864617" xfId="6157" xr:uid="{00000000-0005-0000-0000-0000579D0000}"/>
    <cellStyle name="style1471329864695" xfId="6158" xr:uid="{00000000-0005-0000-0000-0000589D0000}"/>
    <cellStyle name="style1471329864851" xfId="6159" xr:uid="{00000000-0005-0000-0000-0000599D0000}"/>
    <cellStyle name="style1471329865070" xfId="6160" xr:uid="{00000000-0005-0000-0000-00005A9D0000}"/>
    <cellStyle name="style1471329865273" xfId="6161" xr:uid="{00000000-0005-0000-0000-00005B9D0000}"/>
    <cellStyle name="style1471329865429" xfId="6162" xr:uid="{00000000-0005-0000-0000-00005C9D0000}"/>
    <cellStyle name="style1471329865570" xfId="6163" xr:uid="{00000000-0005-0000-0000-00005D9D0000}"/>
    <cellStyle name="style1471329865711" xfId="6164" xr:uid="{00000000-0005-0000-0000-00005E9D0000}"/>
    <cellStyle name="style1471329865867" xfId="6165" xr:uid="{00000000-0005-0000-0000-00005F9D0000}"/>
    <cellStyle name="style1471329866023" xfId="6166" xr:uid="{00000000-0005-0000-0000-0000609D0000}"/>
    <cellStyle name="style1471329866242" xfId="6167" xr:uid="{00000000-0005-0000-0000-0000619D0000}"/>
    <cellStyle name="style1471329866445" xfId="6168" xr:uid="{00000000-0005-0000-0000-0000629D0000}"/>
    <cellStyle name="style1471329866664" xfId="6169" xr:uid="{00000000-0005-0000-0000-0000639D0000}"/>
    <cellStyle name="style1471329866804" xfId="6170" xr:uid="{00000000-0005-0000-0000-0000649D0000}"/>
    <cellStyle name="style1471329866961" xfId="6171" xr:uid="{00000000-0005-0000-0000-0000659D0000}"/>
    <cellStyle name="style1471329867179" xfId="6172" xr:uid="{00000000-0005-0000-0000-0000669D0000}"/>
    <cellStyle name="style1471329867382" xfId="6173" xr:uid="{00000000-0005-0000-0000-0000679D0000}"/>
    <cellStyle name="style1471329867601" xfId="6174" xr:uid="{00000000-0005-0000-0000-0000689D0000}"/>
    <cellStyle name="style1471329867804" xfId="6175" xr:uid="{00000000-0005-0000-0000-0000699D0000}"/>
    <cellStyle name="style1471329868007" xfId="6176" xr:uid="{00000000-0005-0000-0000-00006A9D0000}"/>
    <cellStyle name="style1471329868211" xfId="6177" xr:uid="{00000000-0005-0000-0000-00006B9D0000}"/>
    <cellStyle name="style1471329868336" xfId="6178" xr:uid="{00000000-0005-0000-0000-00006C9D0000}"/>
    <cellStyle name="style1471329868461" xfId="6179" xr:uid="{00000000-0005-0000-0000-00006D9D0000}"/>
    <cellStyle name="style1471329868633" xfId="6180" xr:uid="{00000000-0005-0000-0000-00006E9D0000}"/>
    <cellStyle name="style1471329868851" xfId="6181" xr:uid="{00000000-0005-0000-0000-00006F9D0000}"/>
    <cellStyle name="style1471329869070" xfId="6182" xr:uid="{00000000-0005-0000-0000-0000709D0000}"/>
    <cellStyle name="style1471329869289" xfId="6183" xr:uid="{00000000-0005-0000-0000-0000719D0000}"/>
    <cellStyle name="style1471329869492" xfId="6184" xr:uid="{00000000-0005-0000-0000-0000729D0000}"/>
    <cellStyle name="style1471329869695" xfId="6185" xr:uid="{00000000-0005-0000-0000-0000739D0000}"/>
    <cellStyle name="style1471329869945" xfId="6186" xr:uid="{00000000-0005-0000-0000-0000749D0000}"/>
    <cellStyle name="style1471329870726" xfId="6187" xr:uid="{00000000-0005-0000-0000-0000759D0000}"/>
    <cellStyle name="style1471329870883" xfId="6188" xr:uid="{00000000-0005-0000-0000-0000769D0000}"/>
    <cellStyle name="style1471329872867" xfId="6189" xr:uid="{00000000-0005-0000-0000-0000779D0000}"/>
    <cellStyle name="style1471329915977" xfId="6190" xr:uid="{00000000-0005-0000-0000-0000789D0000}"/>
    <cellStyle name="style1471329916133" xfId="6191" xr:uid="{00000000-0005-0000-0000-0000799D0000}"/>
    <cellStyle name="style1471329916227" xfId="6192" xr:uid="{00000000-0005-0000-0000-00007A9D0000}"/>
    <cellStyle name="style1471329916352" xfId="6193" xr:uid="{00000000-0005-0000-0000-00007B9D0000}"/>
    <cellStyle name="style1471329916571" xfId="6194" xr:uid="{00000000-0005-0000-0000-00007C9D0000}"/>
    <cellStyle name="style1471329916790" xfId="6195" xr:uid="{00000000-0005-0000-0000-00007D9D0000}"/>
    <cellStyle name="style1471329916993" xfId="6196" xr:uid="{00000000-0005-0000-0000-00007E9D0000}"/>
    <cellStyle name="style1471329917149" xfId="6197" xr:uid="{00000000-0005-0000-0000-00007F9D0000}"/>
    <cellStyle name="style1471329917415" xfId="6198" xr:uid="{00000000-0005-0000-0000-0000809D0000}"/>
    <cellStyle name="style1471329917633" xfId="6199" xr:uid="{00000000-0005-0000-0000-0000819D0000}"/>
    <cellStyle name="style1471329917837" xfId="6200" xr:uid="{00000000-0005-0000-0000-0000829D0000}"/>
    <cellStyle name="style1471329917977" xfId="6201" xr:uid="{00000000-0005-0000-0000-0000839D0000}"/>
    <cellStyle name="style1471329918180" xfId="6202" xr:uid="{00000000-0005-0000-0000-0000849D0000}"/>
    <cellStyle name="style1471329918383" xfId="6203" xr:uid="{00000000-0005-0000-0000-0000859D0000}"/>
    <cellStyle name="style1471329918555" xfId="6204" xr:uid="{00000000-0005-0000-0000-0000869D0000}"/>
    <cellStyle name="style1471329918774" xfId="6205" xr:uid="{00000000-0005-0000-0000-0000879D0000}"/>
    <cellStyle name="style1471329918930" xfId="6206" xr:uid="{00000000-0005-0000-0000-0000889D0000}"/>
    <cellStyle name="style1471329919087" xfId="6207" xr:uid="{00000000-0005-0000-0000-0000899D0000}"/>
    <cellStyle name="style1471329919212" xfId="6208" xr:uid="{00000000-0005-0000-0000-00008A9D0000}"/>
    <cellStyle name="style1471329919321" xfId="6209" xr:uid="{00000000-0005-0000-0000-00008B9D0000}"/>
    <cellStyle name="style1471329919493" xfId="6210" xr:uid="{00000000-0005-0000-0000-00008C9D0000}"/>
    <cellStyle name="style1471329919602" xfId="6211" xr:uid="{00000000-0005-0000-0000-00008D9D0000}"/>
    <cellStyle name="style1471329919727" xfId="6212" xr:uid="{00000000-0005-0000-0000-00008E9D0000}"/>
    <cellStyle name="style1471329919930" xfId="6213" xr:uid="{00000000-0005-0000-0000-00008F9D0000}"/>
    <cellStyle name="style1471329920149" xfId="6214" xr:uid="{00000000-0005-0000-0000-0000909D0000}"/>
    <cellStyle name="style1471329920352" xfId="6215" xr:uid="{00000000-0005-0000-0000-0000919D0000}"/>
    <cellStyle name="style1471329920571" xfId="6216" xr:uid="{00000000-0005-0000-0000-0000929D0000}"/>
    <cellStyle name="style1471329920790" xfId="6217" xr:uid="{00000000-0005-0000-0000-0000939D0000}"/>
    <cellStyle name="style1471329921009" xfId="6218" xr:uid="{00000000-0005-0000-0000-0000949D0000}"/>
    <cellStyle name="style1471329921212" xfId="6219" xr:uid="{00000000-0005-0000-0000-0000959D0000}"/>
    <cellStyle name="style1471329921430" xfId="6220" xr:uid="{00000000-0005-0000-0000-0000969D0000}"/>
    <cellStyle name="style1471329921618" xfId="6221" xr:uid="{00000000-0005-0000-0000-0000979D0000}"/>
    <cellStyle name="style1471329921805" xfId="6222" xr:uid="{00000000-0005-0000-0000-0000989D0000}"/>
    <cellStyle name="style1471329922009" xfId="6223" xr:uid="{00000000-0005-0000-0000-0000999D0000}"/>
    <cellStyle name="style1471329922227" xfId="6224" xr:uid="{00000000-0005-0000-0000-00009A9D0000}"/>
    <cellStyle name="style1471329922430" xfId="6225" xr:uid="{00000000-0005-0000-0000-00009B9D0000}"/>
    <cellStyle name="style1471329922634" xfId="6226" xr:uid="{00000000-0005-0000-0000-00009C9D0000}"/>
    <cellStyle name="style1471329922852" xfId="6227" xr:uid="{00000000-0005-0000-0000-00009D9D0000}"/>
    <cellStyle name="style1471329923055" xfId="6228" xr:uid="{00000000-0005-0000-0000-00009E9D0000}"/>
    <cellStyle name="style1471329923259" xfId="6229" xr:uid="{00000000-0005-0000-0000-00009F9D0000}"/>
    <cellStyle name="style1471329923384" xfId="6230" xr:uid="{00000000-0005-0000-0000-0000A09D0000}"/>
    <cellStyle name="style1471329923493" xfId="6231" xr:uid="{00000000-0005-0000-0000-0000A19D0000}"/>
    <cellStyle name="style1471329923649" xfId="6232" xr:uid="{00000000-0005-0000-0000-0000A29D0000}"/>
    <cellStyle name="style1471329923852" xfId="6233" xr:uid="{00000000-0005-0000-0000-0000A39D0000}"/>
    <cellStyle name="style1471329924071" xfId="6234" xr:uid="{00000000-0005-0000-0000-0000A49D0000}"/>
    <cellStyle name="style1471329924243" xfId="6235" xr:uid="{00000000-0005-0000-0000-0000A59D0000}"/>
    <cellStyle name="style1471329924368" xfId="6236" xr:uid="{00000000-0005-0000-0000-0000A69D0000}"/>
    <cellStyle name="style1471329924477" xfId="6237" xr:uid="{00000000-0005-0000-0000-0000A79D0000}"/>
    <cellStyle name="style1471329924587" xfId="6238" xr:uid="{00000000-0005-0000-0000-0000A89D0000}"/>
    <cellStyle name="style1471329924774" xfId="6239" xr:uid="{00000000-0005-0000-0000-0000A99D0000}"/>
    <cellStyle name="style1471329924930" xfId="6240" xr:uid="{00000000-0005-0000-0000-0000AA9D0000}"/>
    <cellStyle name="style1471329925118" xfId="6241" xr:uid="{00000000-0005-0000-0000-0000AB9D0000}"/>
    <cellStyle name="style1471329925227" xfId="6242" xr:uid="{00000000-0005-0000-0000-0000AC9D0000}"/>
    <cellStyle name="style1471329925384" xfId="6243" xr:uid="{00000000-0005-0000-0000-0000AD9D0000}"/>
    <cellStyle name="style1471329925524" xfId="6244" xr:uid="{00000000-0005-0000-0000-0000AE9D0000}"/>
    <cellStyle name="style1471329925743" xfId="6245" xr:uid="{00000000-0005-0000-0000-0000AF9D0000}"/>
    <cellStyle name="style1471329925962" xfId="6246" xr:uid="{00000000-0005-0000-0000-0000B09D0000}"/>
    <cellStyle name="style1471329926180" xfId="6247" xr:uid="{00000000-0005-0000-0000-0000B19D0000}"/>
    <cellStyle name="style1471329926352" xfId="6248" xr:uid="{00000000-0005-0000-0000-0000B29D0000}"/>
    <cellStyle name="style1471329926555" xfId="6249" xr:uid="{00000000-0005-0000-0000-0000B39D0000}"/>
    <cellStyle name="style1471329926759" xfId="6250" xr:uid="{00000000-0005-0000-0000-0000B49D0000}"/>
    <cellStyle name="style1471329926977" xfId="6251" xr:uid="{00000000-0005-0000-0000-0000B59D0000}"/>
    <cellStyle name="style1471329927165" xfId="6252" xr:uid="{00000000-0005-0000-0000-0000B69D0000}"/>
    <cellStyle name="style1471329927321" xfId="6253" xr:uid="{00000000-0005-0000-0000-0000B79D0000}"/>
    <cellStyle name="style1471329927540" xfId="6254" xr:uid="{00000000-0005-0000-0000-0000B89D0000}"/>
    <cellStyle name="style1471329927727" xfId="6255" xr:uid="{00000000-0005-0000-0000-0000B99D0000}"/>
    <cellStyle name="style1471329927852" xfId="6256" xr:uid="{00000000-0005-0000-0000-0000BA9D0000}"/>
    <cellStyle name="style1471329928009" xfId="6257" xr:uid="{00000000-0005-0000-0000-0000BB9D0000}"/>
    <cellStyle name="style1471329928212" xfId="6258" xr:uid="{00000000-0005-0000-0000-0000BC9D0000}"/>
    <cellStyle name="style1471329928431" xfId="6259" xr:uid="{00000000-0005-0000-0000-0000BD9D0000}"/>
    <cellStyle name="style1471329928649" xfId="6260" xr:uid="{00000000-0005-0000-0000-0000BE9D0000}"/>
    <cellStyle name="style1471329928868" xfId="6261" xr:uid="{00000000-0005-0000-0000-0000BF9D0000}"/>
    <cellStyle name="style1471329929087" xfId="6262" xr:uid="{00000000-0005-0000-0000-0000C09D0000}"/>
    <cellStyle name="style1471329929259" xfId="6263" xr:uid="{00000000-0005-0000-0000-0000C19D0000}"/>
    <cellStyle name="style1471329929368" xfId="6264" xr:uid="{00000000-0005-0000-0000-0000C29D0000}"/>
    <cellStyle name="style1471329929493" xfId="6265" xr:uid="{00000000-0005-0000-0000-0000C39D0000}"/>
    <cellStyle name="style1471329929602" xfId="6266" xr:uid="{00000000-0005-0000-0000-0000C49D0000}"/>
    <cellStyle name="style1471329929712" xfId="6267" xr:uid="{00000000-0005-0000-0000-0000C59D0000}"/>
    <cellStyle name="style1471329929852" xfId="6268" xr:uid="{00000000-0005-0000-0000-0000C69D0000}"/>
    <cellStyle name="style1471329930243" xfId="6269" xr:uid="{00000000-0005-0000-0000-0000C79D0000}"/>
    <cellStyle name="style1471329930337" xfId="6270" xr:uid="{00000000-0005-0000-0000-0000C89D0000}"/>
    <cellStyle name="style1471329975619" xfId="6271" xr:uid="{00000000-0005-0000-0000-0000C99D0000}"/>
    <cellStyle name="style1471329975853" xfId="6272" xr:uid="{00000000-0005-0000-0000-0000CA9D0000}"/>
    <cellStyle name="style1471329975947" xfId="6273" xr:uid="{00000000-0005-0000-0000-0000CB9D0000}"/>
    <cellStyle name="style1471329976072" xfId="6274" xr:uid="{00000000-0005-0000-0000-0000CC9D0000}"/>
    <cellStyle name="style1471329976275" xfId="6275" xr:uid="{00000000-0005-0000-0000-0000CD9D0000}"/>
    <cellStyle name="style1471329976478" xfId="6276" xr:uid="{00000000-0005-0000-0000-0000CE9D0000}"/>
    <cellStyle name="style1471329976619" xfId="6277" xr:uid="{00000000-0005-0000-0000-0000CF9D0000}"/>
    <cellStyle name="style1471329976775" xfId="6278" xr:uid="{00000000-0005-0000-0000-0000D09D0000}"/>
    <cellStyle name="style1471329976994" xfId="6279" xr:uid="{00000000-0005-0000-0000-0000D19D0000}"/>
    <cellStyle name="style1471329977213" xfId="6280" xr:uid="{00000000-0005-0000-0000-0000D29D0000}"/>
    <cellStyle name="style1471329977416" xfId="6281" xr:uid="{00000000-0005-0000-0000-0000D39D0000}"/>
    <cellStyle name="style1471329977635" xfId="6282" xr:uid="{00000000-0005-0000-0000-0000D49D0000}"/>
    <cellStyle name="style1471329977838" xfId="6283" xr:uid="{00000000-0005-0000-0000-0000D59D0000}"/>
    <cellStyle name="style1471329978025" xfId="6284" xr:uid="{00000000-0005-0000-0000-0000D69D0000}"/>
    <cellStyle name="style1471329978181" xfId="6285" xr:uid="{00000000-0005-0000-0000-0000D79D0000}"/>
    <cellStyle name="style1471329978416" xfId="6286" xr:uid="{00000000-0005-0000-0000-0000D89D0000}"/>
    <cellStyle name="style1471329978572" xfId="6287" xr:uid="{00000000-0005-0000-0000-0000D99D0000}"/>
    <cellStyle name="style1471329978681" xfId="6288" xr:uid="{00000000-0005-0000-0000-0000DA9D0000}"/>
    <cellStyle name="style1471329978838" xfId="6289" xr:uid="{00000000-0005-0000-0000-0000DB9D0000}"/>
    <cellStyle name="style1471329978994" xfId="6290" xr:uid="{00000000-0005-0000-0000-0000DC9D0000}"/>
    <cellStyle name="style1471329979197" xfId="6291" xr:uid="{00000000-0005-0000-0000-0000DD9D0000}"/>
    <cellStyle name="style1471329979416" xfId="6292" xr:uid="{00000000-0005-0000-0000-0000DE9D0000}"/>
    <cellStyle name="style1471329979650" xfId="6293" xr:uid="{00000000-0005-0000-0000-0000DF9D0000}"/>
    <cellStyle name="style1471329979853" xfId="6294" xr:uid="{00000000-0005-0000-0000-0000E09D0000}"/>
    <cellStyle name="style1471329980057" xfId="6295" xr:uid="{00000000-0005-0000-0000-0000E19D0000}"/>
    <cellStyle name="style1471329980291" xfId="6296" xr:uid="{00000000-0005-0000-0000-0000E29D0000}"/>
    <cellStyle name="style1471329980510" xfId="6297" xr:uid="{00000000-0005-0000-0000-0000E39D0000}"/>
    <cellStyle name="style1471329980650" xfId="6298" xr:uid="{00000000-0005-0000-0000-0000E49D0000}"/>
    <cellStyle name="style1471329980822" xfId="6299" xr:uid="{00000000-0005-0000-0000-0000E59D0000}"/>
    <cellStyle name="style1471329981025" xfId="6300" xr:uid="{00000000-0005-0000-0000-0000E69D0000}"/>
    <cellStyle name="style1471329981228" xfId="6301" xr:uid="{00000000-0005-0000-0000-0000E79D0000}"/>
    <cellStyle name="style1471329981447" xfId="6302" xr:uid="{00000000-0005-0000-0000-0000E89D0000}"/>
    <cellStyle name="style1471329981650" xfId="6303" xr:uid="{00000000-0005-0000-0000-0000E99D0000}"/>
    <cellStyle name="style1471329981869" xfId="6304" xr:uid="{00000000-0005-0000-0000-0000EA9D0000}"/>
    <cellStyle name="style1471329982072" xfId="6305" xr:uid="{00000000-0005-0000-0000-0000EB9D0000}"/>
    <cellStyle name="style1471329982291" xfId="6306" xr:uid="{00000000-0005-0000-0000-0000EC9D0000}"/>
    <cellStyle name="style1471329982494" xfId="6307" xr:uid="{00000000-0005-0000-0000-0000ED9D0000}"/>
    <cellStyle name="style1471329982713" xfId="6308" xr:uid="{00000000-0005-0000-0000-0000EE9D0000}"/>
    <cellStyle name="style1471329982916" xfId="6309" xr:uid="{00000000-0005-0000-0000-0000EF9D0000}"/>
    <cellStyle name="style1471329983135" xfId="6310" xr:uid="{00000000-0005-0000-0000-0000F09D0000}"/>
    <cellStyle name="style1471329983322" xfId="6311" xr:uid="{00000000-0005-0000-0000-0000F19D0000}"/>
    <cellStyle name="style1471329983478" xfId="6312" xr:uid="{00000000-0005-0000-0000-0000F29D0000}"/>
    <cellStyle name="style1471329983635" xfId="6313" xr:uid="{00000000-0005-0000-0000-0000F39D0000}"/>
    <cellStyle name="style1471329983853" xfId="6314" xr:uid="{00000000-0005-0000-0000-0000F49D0000}"/>
    <cellStyle name="style1471329984010" xfId="6315" xr:uid="{00000000-0005-0000-0000-0000F59D0000}"/>
    <cellStyle name="style1471329984119" xfId="6316" xr:uid="{00000000-0005-0000-0000-0000F69D0000}"/>
    <cellStyle name="style1471329984244" xfId="6317" xr:uid="{00000000-0005-0000-0000-0000F79D0000}"/>
    <cellStyle name="style1471329984353" xfId="6318" xr:uid="{00000000-0005-0000-0000-0000F89D0000}"/>
    <cellStyle name="style1471329984478" xfId="6319" xr:uid="{00000000-0005-0000-0000-0000F99D0000}"/>
    <cellStyle name="style1471329984588" xfId="6320" xr:uid="{00000000-0005-0000-0000-0000FA9D0000}"/>
    <cellStyle name="style1471329984682" xfId="6321" xr:uid="{00000000-0005-0000-0000-0000FB9D0000}"/>
    <cellStyle name="style1471329984853" xfId="6322" xr:uid="{00000000-0005-0000-0000-0000FC9D0000}"/>
    <cellStyle name="style1471329985057" xfId="6323" xr:uid="{00000000-0005-0000-0000-0000FD9D0000}"/>
    <cellStyle name="style1471329985275" xfId="6324" xr:uid="{00000000-0005-0000-0000-0000FE9D0000}"/>
    <cellStyle name="style1471329985432" xfId="6325" xr:uid="{00000000-0005-0000-0000-0000FF9D0000}"/>
    <cellStyle name="style1471329985635" xfId="6326" xr:uid="{00000000-0005-0000-0000-0000009E0000}"/>
    <cellStyle name="style1471329985838" xfId="6327" xr:uid="{00000000-0005-0000-0000-0000019E0000}"/>
    <cellStyle name="style1471329986072" xfId="6328" xr:uid="{00000000-0005-0000-0000-0000029E0000}"/>
    <cellStyle name="style1471329986229" xfId="6329" xr:uid="{00000000-0005-0000-0000-0000039E0000}"/>
    <cellStyle name="style1471329986432" xfId="6330" xr:uid="{00000000-0005-0000-0000-0000049E0000}"/>
    <cellStyle name="style1471329986650" xfId="6331" xr:uid="{00000000-0005-0000-0000-0000059E0000}"/>
    <cellStyle name="style1471329986854" xfId="6332" xr:uid="{00000000-0005-0000-0000-0000069E0000}"/>
    <cellStyle name="style1471329987041" xfId="6333" xr:uid="{00000000-0005-0000-0000-0000079E0000}"/>
    <cellStyle name="style1471329987197" xfId="6334" xr:uid="{00000000-0005-0000-0000-0000089E0000}"/>
    <cellStyle name="style1471329987416" xfId="6335" xr:uid="{00000000-0005-0000-0000-0000099E0000}"/>
    <cellStyle name="style1471329987635" xfId="6336" xr:uid="{00000000-0005-0000-0000-00000A9E0000}"/>
    <cellStyle name="style1471329987838" xfId="6337" xr:uid="{00000000-0005-0000-0000-00000B9E0000}"/>
    <cellStyle name="style1471329988057" xfId="6338" xr:uid="{00000000-0005-0000-0000-00000C9E0000}"/>
    <cellStyle name="style1471329988260" xfId="6339" xr:uid="{00000000-0005-0000-0000-00000D9E0000}"/>
    <cellStyle name="style1471329988463" xfId="6340" xr:uid="{00000000-0005-0000-0000-00000E9E0000}"/>
    <cellStyle name="style1471329988682" xfId="6341" xr:uid="{00000000-0005-0000-0000-00000F9E0000}"/>
    <cellStyle name="style1471329988900" xfId="6342" xr:uid="{00000000-0005-0000-0000-0000109E0000}"/>
    <cellStyle name="style1471329989119" xfId="6343" xr:uid="{00000000-0005-0000-0000-0000119E0000}"/>
    <cellStyle name="style1471329989338" xfId="6344" xr:uid="{00000000-0005-0000-0000-0000129E0000}"/>
    <cellStyle name="style1471329989510" xfId="6345" xr:uid="{00000000-0005-0000-0000-0000139E0000}"/>
    <cellStyle name="style1471329989682" xfId="6346" xr:uid="{00000000-0005-0000-0000-0000149E0000}"/>
    <cellStyle name="style1471329989885" xfId="6347" xr:uid="{00000000-0005-0000-0000-0000159E0000}"/>
    <cellStyle name="style1471329990041" xfId="6348" xr:uid="{00000000-0005-0000-0000-0000169E0000}"/>
    <cellStyle name="style1471329990166" xfId="6349" xr:uid="{00000000-0005-0000-0000-0000179E0000}"/>
    <cellStyle name="style1471329990900" xfId="6350" xr:uid="{00000000-0005-0000-0000-0000189E0000}"/>
    <cellStyle name="style1471329991057" xfId="6351" xr:uid="{00000000-0005-0000-0000-0000199E0000}"/>
    <cellStyle name="style1471330189139" xfId="6352" xr:uid="{00000000-0005-0000-0000-00001A9E0000}"/>
    <cellStyle name="style1471330189139 2" xfId="6353" xr:uid="{00000000-0005-0000-0000-00001B9E0000}"/>
    <cellStyle name="style1471330189342" xfId="6354" xr:uid="{00000000-0005-0000-0000-00001C9E0000}"/>
    <cellStyle name="style1471330189342 2" xfId="6355" xr:uid="{00000000-0005-0000-0000-00001D9E0000}"/>
    <cellStyle name="style1471330189467" xfId="6356" xr:uid="{00000000-0005-0000-0000-00001E9E0000}"/>
    <cellStyle name="style1471330189467 2" xfId="6357" xr:uid="{00000000-0005-0000-0000-00001F9E0000}"/>
    <cellStyle name="style1471330189592" xfId="6358" xr:uid="{00000000-0005-0000-0000-0000209E0000}"/>
    <cellStyle name="style1471330189592 2" xfId="6359" xr:uid="{00000000-0005-0000-0000-0000219E0000}"/>
    <cellStyle name="style1471330189717" xfId="6360" xr:uid="{00000000-0005-0000-0000-0000229E0000}"/>
    <cellStyle name="style1471330189717 2" xfId="6361" xr:uid="{00000000-0005-0000-0000-0000239E0000}"/>
    <cellStyle name="style1471330189873" xfId="6362" xr:uid="{00000000-0005-0000-0000-0000249E0000}"/>
    <cellStyle name="style1471330189873 2" xfId="6363" xr:uid="{00000000-0005-0000-0000-0000259E0000}"/>
    <cellStyle name="style1471330190076" xfId="6364" xr:uid="{00000000-0005-0000-0000-0000269E0000}"/>
    <cellStyle name="style1471330190076 2" xfId="6365" xr:uid="{00000000-0005-0000-0000-0000279E0000}"/>
    <cellStyle name="style1471330190232" xfId="6366" xr:uid="{00000000-0005-0000-0000-0000289E0000}"/>
    <cellStyle name="style1471330190232 2" xfId="6367" xr:uid="{00000000-0005-0000-0000-0000299E0000}"/>
    <cellStyle name="style1471330190373" xfId="6368" xr:uid="{00000000-0005-0000-0000-00002A9E0000}"/>
    <cellStyle name="style1471330190373 2" xfId="6369" xr:uid="{00000000-0005-0000-0000-00002B9E0000}"/>
    <cellStyle name="style1471330190545" xfId="6370" xr:uid="{00000000-0005-0000-0000-00002C9E0000}"/>
    <cellStyle name="style1471330190545 2" xfId="6371" xr:uid="{00000000-0005-0000-0000-00002D9E0000}"/>
    <cellStyle name="style1471330190764" xfId="6372" xr:uid="{00000000-0005-0000-0000-00002E9E0000}"/>
    <cellStyle name="style1471330190764 2" xfId="6373" xr:uid="{00000000-0005-0000-0000-00002F9E0000}"/>
    <cellStyle name="style1471330190982" xfId="6374" xr:uid="{00000000-0005-0000-0000-0000309E0000}"/>
    <cellStyle name="style1471330190982 2" xfId="6375" xr:uid="{00000000-0005-0000-0000-0000319E0000}"/>
    <cellStyle name="style1471330191201" xfId="6376" xr:uid="{00000000-0005-0000-0000-0000329E0000}"/>
    <cellStyle name="style1471330191201 2" xfId="6377" xr:uid="{00000000-0005-0000-0000-0000339E0000}"/>
    <cellStyle name="style1471330191420" xfId="6378" xr:uid="{00000000-0005-0000-0000-0000349E0000}"/>
    <cellStyle name="style1471330191420 2" xfId="6379" xr:uid="{00000000-0005-0000-0000-0000359E0000}"/>
    <cellStyle name="style1471330191623" xfId="6380" xr:uid="{00000000-0005-0000-0000-0000369E0000}"/>
    <cellStyle name="style1471330191623 2" xfId="6381" xr:uid="{00000000-0005-0000-0000-0000379E0000}"/>
    <cellStyle name="style1471330191842" xfId="6382" xr:uid="{00000000-0005-0000-0000-0000389E0000}"/>
    <cellStyle name="style1471330191842 2" xfId="6383" xr:uid="{00000000-0005-0000-0000-0000399E0000}"/>
    <cellStyle name="style1471330191998" xfId="6384" xr:uid="{00000000-0005-0000-0000-00003A9E0000}"/>
    <cellStyle name="style1471330191998 2" xfId="6385" xr:uid="{00000000-0005-0000-0000-00003B9E0000}"/>
    <cellStyle name="style1471330192154" xfId="6386" xr:uid="{00000000-0005-0000-0000-00003C9E0000}"/>
    <cellStyle name="style1471330192154 2" xfId="6387" xr:uid="{00000000-0005-0000-0000-00003D9E0000}"/>
    <cellStyle name="style1471330192357" xfId="6388" xr:uid="{00000000-0005-0000-0000-00003E9E0000}"/>
    <cellStyle name="style1471330192357 2" xfId="6389" xr:uid="{00000000-0005-0000-0000-00003F9E0000}"/>
    <cellStyle name="style1471330192529" xfId="6390" xr:uid="{00000000-0005-0000-0000-0000409E0000}"/>
    <cellStyle name="style1471330192529 2" xfId="6391" xr:uid="{00000000-0005-0000-0000-0000419E0000}"/>
    <cellStyle name="style1471330192732" xfId="6392" xr:uid="{00000000-0005-0000-0000-0000429E0000}"/>
    <cellStyle name="style1471330192732 2" xfId="6393" xr:uid="{00000000-0005-0000-0000-0000439E0000}"/>
    <cellStyle name="style1471330192936" xfId="6394" xr:uid="{00000000-0005-0000-0000-0000449E0000}"/>
    <cellStyle name="style1471330192936 2" xfId="6395" xr:uid="{00000000-0005-0000-0000-0000459E0000}"/>
    <cellStyle name="style1471330193154" xfId="6396" xr:uid="{00000000-0005-0000-0000-0000469E0000}"/>
    <cellStyle name="style1471330193154 2" xfId="6397" xr:uid="{00000000-0005-0000-0000-0000479E0000}"/>
    <cellStyle name="style1471330193389" xfId="6398" xr:uid="{00000000-0005-0000-0000-0000489E0000}"/>
    <cellStyle name="style1471330193389 2" xfId="6399" xr:uid="{00000000-0005-0000-0000-0000499E0000}"/>
    <cellStyle name="style1471330193592" xfId="6400" xr:uid="{00000000-0005-0000-0000-00004A9E0000}"/>
    <cellStyle name="style1471330193592 2" xfId="6401" xr:uid="{00000000-0005-0000-0000-00004B9E0000}"/>
    <cellStyle name="style1471330193811" xfId="6402" xr:uid="{00000000-0005-0000-0000-00004C9E0000}"/>
    <cellStyle name="style1471330193811 2" xfId="6403" xr:uid="{00000000-0005-0000-0000-00004D9E0000}"/>
    <cellStyle name="style1471330193998" xfId="6404" xr:uid="{00000000-0005-0000-0000-00004E9E0000}"/>
    <cellStyle name="style1471330193998 2" xfId="6405" xr:uid="{00000000-0005-0000-0000-00004F9E0000}"/>
    <cellStyle name="style1471330194123" xfId="6406" xr:uid="{00000000-0005-0000-0000-0000509E0000}"/>
    <cellStyle name="style1471330194123 2" xfId="6407" xr:uid="{00000000-0005-0000-0000-0000519E0000}"/>
    <cellStyle name="style1471330194326" xfId="6408" xr:uid="{00000000-0005-0000-0000-0000529E0000}"/>
    <cellStyle name="style1471330194326 2" xfId="6409" xr:uid="{00000000-0005-0000-0000-0000539E0000}"/>
    <cellStyle name="style1471330194545" xfId="6410" xr:uid="{00000000-0005-0000-0000-0000549E0000}"/>
    <cellStyle name="style1471330194545 2" xfId="6411" xr:uid="{00000000-0005-0000-0000-0000559E0000}"/>
    <cellStyle name="style1471330194748" xfId="6412" xr:uid="{00000000-0005-0000-0000-0000569E0000}"/>
    <cellStyle name="style1471330194748 2" xfId="6413" xr:uid="{00000000-0005-0000-0000-0000579E0000}"/>
    <cellStyle name="style1471330194967" xfId="6414" xr:uid="{00000000-0005-0000-0000-0000589E0000}"/>
    <cellStyle name="style1471330194967 2" xfId="6415" xr:uid="{00000000-0005-0000-0000-0000599E0000}"/>
    <cellStyle name="style1471330195170" xfId="6416" xr:uid="{00000000-0005-0000-0000-00005A9E0000}"/>
    <cellStyle name="style1471330195170 2" xfId="6417" xr:uid="{00000000-0005-0000-0000-00005B9E0000}"/>
    <cellStyle name="style1471330195373" xfId="6418" xr:uid="{00000000-0005-0000-0000-00005C9E0000}"/>
    <cellStyle name="style1471330195373 2" xfId="6419" xr:uid="{00000000-0005-0000-0000-00005D9E0000}"/>
    <cellStyle name="style1471330195608" xfId="6420" xr:uid="{00000000-0005-0000-0000-00005E9E0000}"/>
    <cellStyle name="style1471330195608 2" xfId="6421" xr:uid="{00000000-0005-0000-0000-00005F9E0000}"/>
    <cellStyle name="style1471330195811" xfId="6422" xr:uid="{00000000-0005-0000-0000-0000609E0000}"/>
    <cellStyle name="style1471330195811 2" xfId="6423" xr:uid="{00000000-0005-0000-0000-0000619E0000}"/>
    <cellStyle name="style1471330196029" xfId="6424" xr:uid="{00000000-0005-0000-0000-0000629E0000}"/>
    <cellStyle name="style1471330196029 2" xfId="6425" xr:uid="{00000000-0005-0000-0000-0000639E0000}"/>
    <cellStyle name="style1471330196233" xfId="6426" xr:uid="{00000000-0005-0000-0000-0000649E0000}"/>
    <cellStyle name="style1471330196233 2" xfId="6427" xr:uid="{00000000-0005-0000-0000-0000659E0000}"/>
    <cellStyle name="style1471330196451" xfId="6428" xr:uid="{00000000-0005-0000-0000-0000669E0000}"/>
    <cellStyle name="style1471330196451 2" xfId="6429" xr:uid="{00000000-0005-0000-0000-0000679E0000}"/>
    <cellStyle name="style1471330196654" xfId="6430" xr:uid="{00000000-0005-0000-0000-0000689E0000}"/>
    <cellStyle name="style1471330196654 2" xfId="6431" xr:uid="{00000000-0005-0000-0000-0000699E0000}"/>
    <cellStyle name="style1471330196858" xfId="6432" xr:uid="{00000000-0005-0000-0000-00006A9E0000}"/>
    <cellStyle name="style1471330196858 2" xfId="6433" xr:uid="{00000000-0005-0000-0000-00006B9E0000}"/>
    <cellStyle name="style1471330197014" xfId="6434" xr:uid="{00000000-0005-0000-0000-00006C9E0000}"/>
    <cellStyle name="style1471330197014 2" xfId="6435" xr:uid="{00000000-0005-0000-0000-00006D9E0000}"/>
    <cellStyle name="style1471330197170" xfId="6436" xr:uid="{00000000-0005-0000-0000-00006E9E0000}"/>
    <cellStyle name="style1471330197170 2" xfId="6437" xr:uid="{00000000-0005-0000-0000-00006F9E0000}"/>
    <cellStyle name="style1471330197373" xfId="6438" xr:uid="{00000000-0005-0000-0000-0000709E0000}"/>
    <cellStyle name="style1471330197373 2" xfId="6439" xr:uid="{00000000-0005-0000-0000-0000719E0000}"/>
    <cellStyle name="style1471330197592" xfId="6440" xr:uid="{00000000-0005-0000-0000-0000729E0000}"/>
    <cellStyle name="style1471330197592 2" xfId="6441" xr:uid="{00000000-0005-0000-0000-0000739E0000}"/>
    <cellStyle name="style1471330197795" xfId="6442" xr:uid="{00000000-0005-0000-0000-0000749E0000}"/>
    <cellStyle name="style1471330197795 2" xfId="6443" xr:uid="{00000000-0005-0000-0000-0000759E0000}"/>
    <cellStyle name="style1471330198014" xfId="6444" xr:uid="{00000000-0005-0000-0000-0000769E0000}"/>
    <cellStyle name="style1471330198014 2" xfId="6445" xr:uid="{00000000-0005-0000-0000-0000779E0000}"/>
    <cellStyle name="style1471330198217" xfId="6446" xr:uid="{00000000-0005-0000-0000-0000789E0000}"/>
    <cellStyle name="style1471330198217 2" xfId="6447" xr:uid="{00000000-0005-0000-0000-0000799E0000}"/>
    <cellStyle name="style1471330198436" xfId="6448" xr:uid="{00000000-0005-0000-0000-00007A9E0000}"/>
    <cellStyle name="style1471330198436 2" xfId="6449" xr:uid="{00000000-0005-0000-0000-00007B9E0000}"/>
    <cellStyle name="style1471330198654" xfId="6450" xr:uid="{00000000-0005-0000-0000-00007C9E0000}"/>
    <cellStyle name="style1471330198654 2" xfId="6451" xr:uid="{00000000-0005-0000-0000-00007D9E0000}"/>
    <cellStyle name="style1471330198811" xfId="6452" xr:uid="{00000000-0005-0000-0000-00007E9E0000}"/>
    <cellStyle name="style1471330198811 2" xfId="6453" xr:uid="{00000000-0005-0000-0000-00007F9E0000}"/>
    <cellStyle name="style1471330199029" xfId="6454" xr:uid="{00000000-0005-0000-0000-0000809E0000}"/>
    <cellStyle name="style1471330199029 2" xfId="6455" xr:uid="{00000000-0005-0000-0000-0000819E0000}"/>
    <cellStyle name="style1471330199233" xfId="6456" xr:uid="{00000000-0005-0000-0000-0000829E0000}"/>
    <cellStyle name="style1471330199233 2" xfId="6457" xr:uid="{00000000-0005-0000-0000-0000839E0000}"/>
    <cellStyle name="style1471330199451" xfId="6458" xr:uid="{00000000-0005-0000-0000-0000849E0000}"/>
    <cellStyle name="style1471330199451 2" xfId="6459" xr:uid="{00000000-0005-0000-0000-0000859E0000}"/>
    <cellStyle name="style1471330199608" xfId="6460" xr:uid="{00000000-0005-0000-0000-0000869E0000}"/>
    <cellStyle name="style1471330199608 2" xfId="6461" xr:uid="{00000000-0005-0000-0000-0000879E0000}"/>
    <cellStyle name="style1471330199811" xfId="6462" xr:uid="{00000000-0005-0000-0000-0000889E0000}"/>
    <cellStyle name="style1471330199811 2" xfId="6463" xr:uid="{00000000-0005-0000-0000-0000899E0000}"/>
    <cellStyle name="style1471330200029" xfId="6464" xr:uid="{00000000-0005-0000-0000-00008A9E0000}"/>
    <cellStyle name="style1471330200029 2" xfId="6465" xr:uid="{00000000-0005-0000-0000-00008B9E0000}"/>
    <cellStyle name="style1471330200217" xfId="6466" xr:uid="{00000000-0005-0000-0000-00008C9E0000}"/>
    <cellStyle name="style1471330200217 2" xfId="6467" xr:uid="{00000000-0005-0000-0000-00008D9E0000}"/>
    <cellStyle name="style1471330200358" xfId="6468" xr:uid="{00000000-0005-0000-0000-00008E9E0000}"/>
    <cellStyle name="style1471330200358 2" xfId="6469" xr:uid="{00000000-0005-0000-0000-00008F9E0000}"/>
    <cellStyle name="style1471330200514" xfId="6470" xr:uid="{00000000-0005-0000-0000-0000909E0000}"/>
    <cellStyle name="style1471330200514 2" xfId="6471" xr:uid="{00000000-0005-0000-0000-0000919E0000}"/>
    <cellStyle name="style1471330200686" xfId="6472" xr:uid="{00000000-0005-0000-0000-0000929E0000}"/>
    <cellStyle name="style1471330200686 2" xfId="6473" xr:uid="{00000000-0005-0000-0000-0000939E0000}"/>
    <cellStyle name="style1471330200905" xfId="6474" xr:uid="{00000000-0005-0000-0000-0000949E0000}"/>
    <cellStyle name="style1471330200905 2" xfId="6475" xr:uid="{00000000-0005-0000-0000-0000959E0000}"/>
    <cellStyle name="style1471330201092" xfId="6476" xr:uid="{00000000-0005-0000-0000-0000969E0000}"/>
    <cellStyle name="style1471330201092 2" xfId="6477" xr:uid="{00000000-0005-0000-0000-0000979E0000}"/>
    <cellStyle name="style1471330201233" xfId="6478" xr:uid="{00000000-0005-0000-0000-0000989E0000}"/>
    <cellStyle name="style1471330201233 2" xfId="6479" xr:uid="{00000000-0005-0000-0000-0000999E0000}"/>
    <cellStyle name="style1471330201451" xfId="6480" xr:uid="{00000000-0005-0000-0000-00009A9E0000}"/>
    <cellStyle name="style1471330201451 2" xfId="6481" xr:uid="{00000000-0005-0000-0000-00009B9E0000}"/>
    <cellStyle name="style1471330201655" xfId="6482" xr:uid="{00000000-0005-0000-0000-00009C9E0000}"/>
    <cellStyle name="style1471330201655 2" xfId="6483" xr:uid="{00000000-0005-0000-0000-00009D9E0000}"/>
    <cellStyle name="style1471330201795" xfId="6484" xr:uid="{00000000-0005-0000-0000-00009E9E0000}"/>
    <cellStyle name="style1471330201795 2" xfId="6485" xr:uid="{00000000-0005-0000-0000-00009F9E0000}"/>
    <cellStyle name="style1471330201936" xfId="6486" xr:uid="{00000000-0005-0000-0000-0000A09E0000}"/>
    <cellStyle name="style1471330201936 2" xfId="6487" xr:uid="{00000000-0005-0000-0000-0000A19E0000}"/>
    <cellStyle name="style1471330202108" xfId="6488" xr:uid="{00000000-0005-0000-0000-0000A29E0000}"/>
    <cellStyle name="style1471330202108 2" xfId="6489" xr:uid="{00000000-0005-0000-0000-0000A39E0000}"/>
    <cellStyle name="style1471330202311" xfId="6490" xr:uid="{00000000-0005-0000-0000-0000A49E0000}"/>
    <cellStyle name="style1471330202311 2" xfId="6491" xr:uid="{00000000-0005-0000-0000-0000A59E0000}"/>
    <cellStyle name="style1471330202530" xfId="6492" xr:uid="{00000000-0005-0000-0000-0000A69E0000}"/>
    <cellStyle name="style1471330202530 2" xfId="6493" xr:uid="{00000000-0005-0000-0000-0000A79E0000}"/>
    <cellStyle name="style1471330202748" xfId="6494" xr:uid="{00000000-0005-0000-0000-0000A89E0000}"/>
    <cellStyle name="style1471330202748 2" xfId="6495" xr:uid="{00000000-0005-0000-0000-0000A99E0000}"/>
    <cellStyle name="style1471330202967" xfId="6496" xr:uid="{00000000-0005-0000-0000-0000AA9E0000}"/>
    <cellStyle name="style1471330202967 2" xfId="6497" xr:uid="{00000000-0005-0000-0000-0000AB9E0000}"/>
    <cellStyle name="style1471330203186" xfId="6498" xr:uid="{00000000-0005-0000-0000-0000AC9E0000}"/>
    <cellStyle name="style1471330203186 2" xfId="6499" xr:uid="{00000000-0005-0000-0000-0000AD9E0000}"/>
    <cellStyle name="style1471330203405" xfId="6500" xr:uid="{00000000-0005-0000-0000-0000AE9E0000}"/>
    <cellStyle name="style1471330203405 2" xfId="6501" xr:uid="{00000000-0005-0000-0000-0000AF9E0000}"/>
    <cellStyle name="style1471330203608" xfId="6502" xr:uid="{00000000-0005-0000-0000-0000B09E0000}"/>
    <cellStyle name="style1471330203608 2" xfId="6503" xr:uid="{00000000-0005-0000-0000-0000B19E0000}"/>
    <cellStyle name="style1471330203826" xfId="6504" xr:uid="{00000000-0005-0000-0000-0000B29E0000}"/>
    <cellStyle name="style1471330203826 2" xfId="6505" xr:uid="{00000000-0005-0000-0000-0000B39E0000}"/>
    <cellStyle name="style1471330204045" xfId="6506" xr:uid="{00000000-0005-0000-0000-0000B49E0000}"/>
    <cellStyle name="style1471330204045 2" xfId="6507" xr:uid="{00000000-0005-0000-0000-0000B59E0000}"/>
    <cellStyle name="style1471330204280" xfId="6508" xr:uid="{00000000-0005-0000-0000-0000B69E0000}"/>
    <cellStyle name="style1471330204280 2" xfId="6509" xr:uid="{00000000-0005-0000-0000-0000B79E0000}"/>
    <cellStyle name="style1471330205014" xfId="6510" xr:uid="{00000000-0005-0000-0000-0000B89E0000}"/>
    <cellStyle name="style1471330205014 2" xfId="6511" xr:uid="{00000000-0005-0000-0000-0000B99E0000}"/>
    <cellStyle name="style1471330205123" xfId="6512" xr:uid="{00000000-0005-0000-0000-0000BA9E0000}"/>
    <cellStyle name="style1471330205123 2" xfId="6513" xr:uid="{00000000-0005-0000-0000-0000BB9E0000}"/>
    <cellStyle name="style1471330205686" xfId="6514" xr:uid="{00000000-0005-0000-0000-0000BC9E0000}"/>
    <cellStyle name="style1471330205686 2" xfId="6515" xr:uid="{00000000-0005-0000-0000-0000BD9E0000}"/>
    <cellStyle name="style1471330206092" xfId="6516" xr:uid="{00000000-0005-0000-0000-0000BE9E0000}"/>
    <cellStyle name="style1471330206092 2" xfId="6517" xr:uid="{00000000-0005-0000-0000-0000BF9E0000}"/>
    <cellStyle name="style1471330211108" xfId="6518" xr:uid="{00000000-0005-0000-0000-0000C09E0000}"/>
    <cellStyle name="style1471330211108 2" xfId="6519" xr:uid="{00000000-0005-0000-0000-0000C19E0000}"/>
    <cellStyle name="style1471330211264" xfId="6520" xr:uid="{00000000-0005-0000-0000-0000C29E0000}"/>
    <cellStyle name="style1471330211264 2" xfId="6521" xr:uid="{00000000-0005-0000-0000-0000C39E0000}"/>
    <cellStyle name="style1471330211420" xfId="6522" xr:uid="{00000000-0005-0000-0000-0000C49E0000}"/>
    <cellStyle name="style1471330211420 2" xfId="6523" xr:uid="{00000000-0005-0000-0000-0000C59E0000}"/>
    <cellStyle name="style1471330213170" xfId="6524" xr:uid="{00000000-0005-0000-0000-0000C69E0000}"/>
    <cellStyle name="style1471330213170 2" xfId="6525" xr:uid="{00000000-0005-0000-0000-0000C79E0000}"/>
    <cellStyle name="style1471330213342" xfId="6526" xr:uid="{00000000-0005-0000-0000-0000C89E0000}"/>
    <cellStyle name="style1471330213342 2" xfId="6527" xr:uid="{00000000-0005-0000-0000-0000C99E0000}"/>
    <cellStyle name="style1471330214811" xfId="6528" xr:uid="{00000000-0005-0000-0000-0000CA9E0000}"/>
    <cellStyle name="style1471330214811 2" xfId="6529" xr:uid="{00000000-0005-0000-0000-0000CB9E0000}"/>
    <cellStyle name="style1471330214967" xfId="6530" xr:uid="{00000000-0005-0000-0000-0000CC9E0000}"/>
    <cellStyle name="style1471330214967 2" xfId="6531" xr:uid="{00000000-0005-0000-0000-0000CD9E0000}"/>
    <cellStyle name="style1471330215124" xfId="6532" xr:uid="{00000000-0005-0000-0000-0000CE9E0000}"/>
    <cellStyle name="style1471330215124 2" xfId="6533" xr:uid="{00000000-0005-0000-0000-0000CF9E0000}"/>
    <cellStyle name="style1471330215342" xfId="6534" xr:uid="{00000000-0005-0000-0000-0000D09E0000}"/>
    <cellStyle name="style1471330215342 2" xfId="6535" xr:uid="{00000000-0005-0000-0000-0000D19E0000}"/>
    <cellStyle name="style1471330215561" xfId="6536" xr:uid="{00000000-0005-0000-0000-0000D29E0000}"/>
    <cellStyle name="style1471330215561 2" xfId="6537" xr:uid="{00000000-0005-0000-0000-0000D39E0000}"/>
    <cellStyle name="style1471330215764" xfId="6538" xr:uid="{00000000-0005-0000-0000-0000D49E0000}"/>
    <cellStyle name="style1471330215764 2" xfId="6539" xr:uid="{00000000-0005-0000-0000-0000D59E0000}"/>
    <cellStyle name="style1471330215983" xfId="6540" xr:uid="{00000000-0005-0000-0000-0000D69E0000}"/>
    <cellStyle name="style1471330215983 2" xfId="6541" xr:uid="{00000000-0005-0000-0000-0000D79E0000}"/>
    <cellStyle name="style1471330216186" xfId="6542" xr:uid="{00000000-0005-0000-0000-0000D89E0000}"/>
    <cellStyle name="style1471330216186 2" xfId="6543" xr:uid="{00000000-0005-0000-0000-0000D99E0000}"/>
    <cellStyle name="style1471330216405" xfId="6544" xr:uid="{00000000-0005-0000-0000-0000DA9E0000}"/>
    <cellStyle name="style1471330216405 2" xfId="6545" xr:uid="{00000000-0005-0000-0000-0000DB9E0000}"/>
    <cellStyle name="style1471330216561" xfId="6546" xr:uid="{00000000-0005-0000-0000-0000DC9E0000}"/>
    <cellStyle name="style1471330216561 2" xfId="6547" xr:uid="{00000000-0005-0000-0000-0000DD9E0000}"/>
    <cellStyle name="style1471330216717" xfId="6548" xr:uid="{00000000-0005-0000-0000-0000DE9E0000}"/>
    <cellStyle name="style1471330216717 2" xfId="6549" xr:uid="{00000000-0005-0000-0000-0000DF9E0000}"/>
    <cellStyle name="style1471330216874" xfId="6550" xr:uid="{00000000-0005-0000-0000-0000E09E0000}"/>
    <cellStyle name="style1471330216874 2" xfId="6551" xr:uid="{00000000-0005-0000-0000-0000E19E0000}"/>
    <cellStyle name="style1471330217045" xfId="6552" xr:uid="{00000000-0005-0000-0000-0000E29E0000}"/>
    <cellStyle name="style1471330217045 2" xfId="6553" xr:uid="{00000000-0005-0000-0000-0000E39E0000}"/>
    <cellStyle name="style1471330217202" xfId="6554" xr:uid="{00000000-0005-0000-0000-0000E49E0000}"/>
    <cellStyle name="style1471330217202 2" xfId="6555" xr:uid="{00000000-0005-0000-0000-0000E59E0000}"/>
    <cellStyle name="style1471330217358" xfId="6556" xr:uid="{00000000-0005-0000-0000-0000E69E0000}"/>
    <cellStyle name="style1471330217358 2" xfId="6557" xr:uid="{00000000-0005-0000-0000-0000E79E0000}"/>
    <cellStyle name="style1471330217514" xfId="6558" xr:uid="{00000000-0005-0000-0000-0000E89E0000}"/>
    <cellStyle name="style1471330217514 2" xfId="6559" xr:uid="{00000000-0005-0000-0000-0000E99E0000}"/>
    <cellStyle name="style1471330217670" xfId="6560" xr:uid="{00000000-0005-0000-0000-0000EA9E0000}"/>
    <cellStyle name="style1471330217670 2" xfId="6561" xr:uid="{00000000-0005-0000-0000-0000EB9E0000}"/>
    <cellStyle name="style1471440499498" xfId="5188" xr:uid="{00000000-0005-0000-0000-0000EC9E0000}"/>
    <cellStyle name="style1471440499779" xfId="5189" xr:uid="{00000000-0005-0000-0000-0000ED9E0000}"/>
    <cellStyle name="style1471440499951" xfId="5190" xr:uid="{00000000-0005-0000-0000-0000EE9E0000}"/>
    <cellStyle name="style1471440500185" xfId="5191" xr:uid="{00000000-0005-0000-0000-0000EF9E0000}"/>
    <cellStyle name="style1471440500373" xfId="5192" xr:uid="{00000000-0005-0000-0000-0000F09E0000}"/>
    <cellStyle name="style1471440500545" xfId="5193" xr:uid="{00000000-0005-0000-0000-0000F19E0000}"/>
    <cellStyle name="style1471440500654" xfId="5194" xr:uid="{00000000-0005-0000-0000-0000F29E0000}"/>
    <cellStyle name="style1471440500857" xfId="5195" xr:uid="{00000000-0005-0000-0000-0000F39E0000}"/>
    <cellStyle name="style1471440501092" xfId="5196" xr:uid="{00000000-0005-0000-0000-0000F49E0000}"/>
    <cellStyle name="style1471440501295" xfId="5197" xr:uid="{00000000-0005-0000-0000-0000F59E0000}"/>
    <cellStyle name="style1471440501513" xfId="5198" xr:uid="{00000000-0005-0000-0000-0000F69E0000}"/>
    <cellStyle name="style1471440501732" xfId="5199" xr:uid="{00000000-0005-0000-0000-0000F79E0000}"/>
    <cellStyle name="style1471440501951" xfId="5200" xr:uid="{00000000-0005-0000-0000-0000F89E0000}"/>
    <cellStyle name="style1471440502154" xfId="5201" xr:uid="{00000000-0005-0000-0000-0000F99E0000}"/>
    <cellStyle name="style1471440502373" xfId="5202" xr:uid="{00000000-0005-0000-0000-0000FA9E0000}"/>
    <cellStyle name="style1471440502607" xfId="5203" xr:uid="{00000000-0005-0000-0000-0000FB9E0000}"/>
    <cellStyle name="style1471440502701" xfId="5204" xr:uid="{00000000-0005-0000-0000-0000FC9E0000}"/>
    <cellStyle name="style1471440502826" xfId="5205" xr:uid="{00000000-0005-0000-0000-0000FD9E0000}"/>
    <cellStyle name="style1471440502967" xfId="5206" xr:uid="{00000000-0005-0000-0000-0000FE9E0000}"/>
    <cellStyle name="style1471440503185" xfId="5207" xr:uid="{00000000-0005-0000-0000-0000FF9E0000}"/>
    <cellStyle name="style1471440503420" xfId="5208" xr:uid="{00000000-0005-0000-0000-0000009F0000}"/>
    <cellStyle name="style1471440503638" xfId="5209" xr:uid="{00000000-0005-0000-0000-0000019F0000}"/>
    <cellStyle name="style1471440503857" xfId="5210" xr:uid="{00000000-0005-0000-0000-0000029F0000}"/>
    <cellStyle name="style1471440504076" xfId="5211" xr:uid="{00000000-0005-0000-0000-0000039F0000}"/>
    <cellStyle name="style1471440504295" xfId="5212" xr:uid="{00000000-0005-0000-0000-0000049F0000}"/>
    <cellStyle name="style1471440504513" xfId="5213" xr:uid="{00000000-0005-0000-0000-0000059F0000}"/>
    <cellStyle name="style1471440504717" xfId="5214" xr:uid="{00000000-0005-0000-0000-0000069F0000}"/>
    <cellStyle name="style1471440504935" xfId="5215" xr:uid="{00000000-0005-0000-0000-0000079F0000}"/>
    <cellStyle name="style1471440505154" xfId="5216" xr:uid="{00000000-0005-0000-0000-0000089F0000}"/>
    <cellStyle name="style1471440505357" xfId="5217" xr:uid="{00000000-0005-0000-0000-0000099F0000}"/>
    <cellStyle name="style1471440505576" xfId="5218" xr:uid="{00000000-0005-0000-0000-00000A9F0000}"/>
    <cellStyle name="style1471440505810" xfId="5219" xr:uid="{00000000-0005-0000-0000-00000B9F0000}"/>
    <cellStyle name="style1471440506014" xfId="5220" xr:uid="{00000000-0005-0000-0000-00000C9F0000}"/>
    <cellStyle name="style1471440506232" xfId="5221" xr:uid="{00000000-0005-0000-0000-00000D9F0000}"/>
    <cellStyle name="style1471440506451" xfId="5222" xr:uid="{00000000-0005-0000-0000-00000E9F0000}"/>
    <cellStyle name="style1471440506654" xfId="5223" xr:uid="{00000000-0005-0000-0000-00000F9F0000}"/>
    <cellStyle name="style1471440506873" xfId="5224" xr:uid="{00000000-0005-0000-0000-0000109F0000}"/>
    <cellStyle name="style1471440507076" xfId="5225" xr:uid="{00000000-0005-0000-0000-0000119F0000}"/>
    <cellStyle name="style1471440507295" xfId="5226" xr:uid="{00000000-0005-0000-0000-0000129F0000}"/>
    <cellStyle name="style1471440507498" xfId="5227" xr:uid="{00000000-0005-0000-0000-0000139F0000}"/>
    <cellStyle name="style1471440507654" xfId="5228" xr:uid="{00000000-0005-0000-0000-0000149F0000}"/>
    <cellStyle name="style1471440507810" xfId="5229" xr:uid="{00000000-0005-0000-0000-0000159F0000}"/>
    <cellStyle name="style1471440508029" xfId="5230" xr:uid="{00000000-0005-0000-0000-0000169F0000}"/>
    <cellStyle name="style1471440508248" xfId="5231" xr:uid="{00000000-0005-0000-0000-0000179F0000}"/>
    <cellStyle name="style1471440508451" xfId="5232" xr:uid="{00000000-0005-0000-0000-0000189F0000}"/>
    <cellStyle name="style1471440508685" xfId="5233" xr:uid="{00000000-0005-0000-0000-0000199F0000}"/>
    <cellStyle name="style1471440508889" xfId="5234" xr:uid="{00000000-0005-0000-0000-00001A9F0000}"/>
    <cellStyle name="style1471440509060" xfId="5235" xr:uid="{00000000-0005-0000-0000-00001B9F0000}"/>
    <cellStyle name="style1471440509232" xfId="5236" xr:uid="{00000000-0005-0000-0000-00001C9F0000}"/>
    <cellStyle name="style1471440509342" xfId="5237" xr:uid="{00000000-0005-0000-0000-00001D9F0000}"/>
    <cellStyle name="style1471440509529" xfId="5238" xr:uid="{00000000-0005-0000-0000-00001E9F0000}"/>
    <cellStyle name="style1471440509748" xfId="5239" xr:uid="{00000000-0005-0000-0000-00001F9F0000}"/>
    <cellStyle name="style1471440509967" xfId="5240" xr:uid="{00000000-0005-0000-0000-0000209F0000}"/>
    <cellStyle name="style1471440510123" xfId="5241" xr:uid="{00000000-0005-0000-0000-0000219F0000}"/>
    <cellStyle name="style1471440510342" xfId="5242" xr:uid="{00000000-0005-0000-0000-0000229F0000}"/>
    <cellStyle name="style1471440510560" xfId="5243" xr:uid="{00000000-0005-0000-0000-0000239F0000}"/>
    <cellStyle name="style1471440510779" xfId="5244" xr:uid="{00000000-0005-0000-0000-0000249F0000}"/>
    <cellStyle name="style1471440510935" xfId="5245" xr:uid="{00000000-0005-0000-0000-0000259F0000}"/>
    <cellStyle name="style1471440511154" xfId="5246" xr:uid="{00000000-0005-0000-0000-0000269F0000}"/>
    <cellStyle name="style1471440511373" xfId="5247" xr:uid="{00000000-0005-0000-0000-0000279F0000}"/>
    <cellStyle name="style1471523383888" xfId="10465" xr:uid="{00000000-0005-0000-0000-0000289F0000}"/>
    <cellStyle name="style1471523383997" xfId="10466" xr:uid="{00000000-0005-0000-0000-0000299F0000}"/>
    <cellStyle name="style1471523384169" xfId="10467" xr:uid="{00000000-0005-0000-0000-00002A9F0000}"/>
    <cellStyle name="style1471523384404" xfId="10468" xr:uid="{00000000-0005-0000-0000-00002B9F0000}"/>
    <cellStyle name="style1471523384638" xfId="10469" xr:uid="{00000000-0005-0000-0000-00002C9F0000}"/>
    <cellStyle name="style1471523384747" xfId="10470" xr:uid="{00000000-0005-0000-0000-00002D9F0000}"/>
    <cellStyle name="style1471523384872" xfId="10471" xr:uid="{00000000-0005-0000-0000-00002E9F0000}"/>
    <cellStyle name="style1471523384997" xfId="10472" xr:uid="{00000000-0005-0000-0000-00002F9F0000}"/>
    <cellStyle name="style1471523470390" xfId="10473" xr:uid="{00000000-0005-0000-0000-0000309F0000}"/>
    <cellStyle name="style1471523470530" xfId="10474" xr:uid="{00000000-0005-0000-0000-0000319F0000}"/>
    <cellStyle name="style1471523470624" xfId="10475" xr:uid="{00000000-0005-0000-0000-0000329F0000}"/>
    <cellStyle name="style1471523470702" xfId="10476" xr:uid="{00000000-0005-0000-0000-0000339F0000}"/>
    <cellStyle name="style1471523470796" xfId="10477" xr:uid="{00000000-0005-0000-0000-0000349F0000}"/>
    <cellStyle name="style1471523470874" xfId="10478" xr:uid="{00000000-0005-0000-0000-0000359F0000}"/>
    <cellStyle name="style1472469724693" xfId="6562" xr:uid="{00000000-0005-0000-0000-0000369F0000}"/>
    <cellStyle name="style1472469724693 2" xfId="6563" xr:uid="{00000000-0005-0000-0000-0000379F0000}"/>
    <cellStyle name="style1472469724958" xfId="6564" xr:uid="{00000000-0005-0000-0000-0000389F0000}"/>
    <cellStyle name="style1472469724958 2" xfId="6565" xr:uid="{00000000-0005-0000-0000-0000399F0000}"/>
    <cellStyle name="style1472469725614" xfId="6566" xr:uid="{00000000-0005-0000-0000-00003A9F0000}"/>
    <cellStyle name="style1472469725614 2" xfId="6567" xr:uid="{00000000-0005-0000-0000-00003B9F0000}"/>
    <cellStyle name="style1472469725755" xfId="6568" xr:uid="{00000000-0005-0000-0000-00003C9F0000}"/>
    <cellStyle name="style1472469725755 2" xfId="6569" xr:uid="{00000000-0005-0000-0000-00003D9F0000}"/>
    <cellStyle name="style1472469725927" xfId="6570" xr:uid="{00000000-0005-0000-0000-00003E9F0000}"/>
    <cellStyle name="style1472469725927 2" xfId="6571" xr:uid="{00000000-0005-0000-0000-00003F9F0000}"/>
    <cellStyle name="style1472469726099" xfId="6572" xr:uid="{00000000-0005-0000-0000-0000409F0000}"/>
    <cellStyle name="style1472469726099 2" xfId="6573" xr:uid="{00000000-0005-0000-0000-0000419F0000}"/>
    <cellStyle name="style1472469726255" xfId="6574" xr:uid="{00000000-0005-0000-0000-0000429F0000}"/>
    <cellStyle name="style1472469726255 2" xfId="6575" xr:uid="{00000000-0005-0000-0000-0000439F0000}"/>
    <cellStyle name="style1472469726396" xfId="6576" xr:uid="{00000000-0005-0000-0000-0000449F0000}"/>
    <cellStyle name="style1472469726396 2" xfId="6577" xr:uid="{00000000-0005-0000-0000-0000459F0000}"/>
    <cellStyle name="style1472469726599" xfId="6578" xr:uid="{00000000-0005-0000-0000-0000469F0000}"/>
    <cellStyle name="style1472469726599 2" xfId="6579" xr:uid="{00000000-0005-0000-0000-0000479F0000}"/>
    <cellStyle name="style1472469726739" xfId="6580" xr:uid="{00000000-0005-0000-0000-0000489F0000}"/>
    <cellStyle name="style1472469726739 2" xfId="6581" xr:uid="{00000000-0005-0000-0000-0000499F0000}"/>
    <cellStyle name="style1472469726896" xfId="6582" xr:uid="{00000000-0005-0000-0000-00004A9F0000}"/>
    <cellStyle name="style1472469726896 2" xfId="6583" xr:uid="{00000000-0005-0000-0000-00004B9F0000}"/>
    <cellStyle name="style1472469727052" xfId="6584" xr:uid="{00000000-0005-0000-0000-00004C9F0000}"/>
    <cellStyle name="style1472469727052 2" xfId="6585" xr:uid="{00000000-0005-0000-0000-00004D9F0000}"/>
    <cellStyle name="style1472469727208" xfId="6586" xr:uid="{00000000-0005-0000-0000-00004E9F0000}"/>
    <cellStyle name="style1472469727208 2" xfId="6587" xr:uid="{00000000-0005-0000-0000-00004F9F0000}"/>
    <cellStyle name="style1472469727364" xfId="6588" xr:uid="{00000000-0005-0000-0000-0000509F0000}"/>
    <cellStyle name="style1472469727364 2" xfId="6589" xr:uid="{00000000-0005-0000-0000-0000519F0000}"/>
    <cellStyle name="style1472469727521" xfId="6590" xr:uid="{00000000-0005-0000-0000-0000529F0000}"/>
    <cellStyle name="style1472469727521 2" xfId="6591" xr:uid="{00000000-0005-0000-0000-0000539F0000}"/>
    <cellStyle name="style1472469727661" xfId="6592" xr:uid="{00000000-0005-0000-0000-0000549F0000}"/>
    <cellStyle name="style1472469727661 2" xfId="6593" xr:uid="{00000000-0005-0000-0000-0000559F0000}"/>
    <cellStyle name="style1472469727771" xfId="6594" xr:uid="{00000000-0005-0000-0000-0000569F0000}"/>
    <cellStyle name="style1472469727771 2" xfId="6595" xr:uid="{00000000-0005-0000-0000-0000579F0000}"/>
    <cellStyle name="style1472469727880" xfId="6596" xr:uid="{00000000-0005-0000-0000-0000589F0000}"/>
    <cellStyle name="style1472469727880 2" xfId="6597" xr:uid="{00000000-0005-0000-0000-0000599F0000}"/>
    <cellStyle name="style1472469728036" xfId="6598" xr:uid="{00000000-0005-0000-0000-00005A9F0000}"/>
    <cellStyle name="style1472469728036 2" xfId="6599" xr:uid="{00000000-0005-0000-0000-00005B9F0000}"/>
    <cellStyle name="style1472469728146" xfId="6600" xr:uid="{00000000-0005-0000-0000-00005C9F0000}"/>
    <cellStyle name="style1472469728146 2" xfId="6601" xr:uid="{00000000-0005-0000-0000-00005D9F0000}"/>
    <cellStyle name="style1472469728302" xfId="6602" xr:uid="{00000000-0005-0000-0000-00005E9F0000}"/>
    <cellStyle name="style1472469728302 2" xfId="6603" xr:uid="{00000000-0005-0000-0000-00005F9F0000}"/>
    <cellStyle name="style1472469728458" xfId="6604" xr:uid="{00000000-0005-0000-0000-0000609F0000}"/>
    <cellStyle name="style1472469728458 2" xfId="6605" xr:uid="{00000000-0005-0000-0000-0000619F0000}"/>
    <cellStyle name="style1472469728615" xfId="6606" xr:uid="{00000000-0005-0000-0000-0000629F0000}"/>
    <cellStyle name="style1472469728615 2" xfId="6607" xr:uid="{00000000-0005-0000-0000-0000639F0000}"/>
    <cellStyle name="style1472469728771" xfId="6608" xr:uid="{00000000-0005-0000-0000-0000649F0000}"/>
    <cellStyle name="style1472469728771 2" xfId="6609" xr:uid="{00000000-0005-0000-0000-0000659F0000}"/>
    <cellStyle name="style1472469728911" xfId="6610" xr:uid="{00000000-0005-0000-0000-0000669F0000}"/>
    <cellStyle name="style1472469728911 2" xfId="6611" xr:uid="{00000000-0005-0000-0000-0000679F0000}"/>
    <cellStyle name="style1472469729052" xfId="6612" xr:uid="{00000000-0005-0000-0000-0000689F0000}"/>
    <cellStyle name="style1472469729052 2" xfId="6613" xr:uid="{00000000-0005-0000-0000-0000699F0000}"/>
    <cellStyle name="style1472469729193" xfId="6614" xr:uid="{00000000-0005-0000-0000-00006A9F0000}"/>
    <cellStyle name="style1472469729193 2" xfId="6615" xr:uid="{00000000-0005-0000-0000-00006B9F0000}"/>
    <cellStyle name="style1472469729333" xfId="6616" xr:uid="{00000000-0005-0000-0000-00006C9F0000}"/>
    <cellStyle name="style1472469729333 2" xfId="6617" xr:uid="{00000000-0005-0000-0000-00006D9F0000}"/>
    <cellStyle name="style1472469729490" xfId="6618" xr:uid="{00000000-0005-0000-0000-00006E9F0000}"/>
    <cellStyle name="style1472469729490 2" xfId="6619" xr:uid="{00000000-0005-0000-0000-00006F9F0000}"/>
    <cellStyle name="style1472469729661" xfId="6620" xr:uid="{00000000-0005-0000-0000-0000709F0000}"/>
    <cellStyle name="style1472469729661 2" xfId="6621" xr:uid="{00000000-0005-0000-0000-0000719F0000}"/>
    <cellStyle name="style1472469729911" xfId="6622" xr:uid="{00000000-0005-0000-0000-0000729F0000}"/>
    <cellStyle name="style1472469729911 2" xfId="6623" xr:uid="{00000000-0005-0000-0000-0000739F0000}"/>
    <cellStyle name="style1472469730115" xfId="6624" xr:uid="{00000000-0005-0000-0000-0000749F0000}"/>
    <cellStyle name="style1472469730115 2" xfId="6625" xr:uid="{00000000-0005-0000-0000-0000759F0000}"/>
    <cellStyle name="style1472469730255" xfId="6626" xr:uid="{00000000-0005-0000-0000-0000769F0000}"/>
    <cellStyle name="style1472469730255 2" xfId="6627" xr:uid="{00000000-0005-0000-0000-0000779F0000}"/>
    <cellStyle name="style1472469730474" xfId="6628" xr:uid="{00000000-0005-0000-0000-0000789F0000}"/>
    <cellStyle name="style1472469730474 2" xfId="6629" xr:uid="{00000000-0005-0000-0000-0000799F0000}"/>
    <cellStyle name="style1472469730693" xfId="6630" xr:uid="{00000000-0005-0000-0000-00007A9F0000}"/>
    <cellStyle name="style1472469730693 2" xfId="6631" xr:uid="{00000000-0005-0000-0000-00007B9F0000}"/>
    <cellStyle name="style1472469730865" xfId="6632" xr:uid="{00000000-0005-0000-0000-00007C9F0000}"/>
    <cellStyle name="style1472469730865 2" xfId="6633" xr:uid="{00000000-0005-0000-0000-00007D9F0000}"/>
    <cellStyle name="style1472469731099" xfId="6634" xr:uid="{00000000-0005-0000-0000-00007E9F0000}"/>
    <cellStyle name="style1472469731099 2" xfId="6635" xr:uid="{00000000-0005-0000-0000-00007F9F0000}"/>
    <cellStyle name="style1472469731224" xfId="6636" xr:uid="{00000000-0005-0000-0000-0000809F0000}"/>
    <cellStyle name="style1472469731224 2" xfId="6637" xr:uid="{00000000-0005-0000-0000-0000819F0000}"/>
    <cellStyle name="style1472469731349" xfId="6638" xr:uid="{00000000-0005-0000-0000-0000829F0000}"/>
    <cellStyle name="style1472469731349 2" xfId="6639" xr:uid="{00000000-0005-0000-0000-0000839F0000}"/>
    <cellStyle name="style1472469731505" xfId="6640" xr:uid="{00000000-0005-0000-0000-0000849F0000}"/>
    <cellStyle name="style1472469731505 2" xfId="6641" xr:uid="{00000000-0005-0000-0000-0000859F0000}"/>
    <cellStyle name="style1472469731630" xfId="6642" xr:uid="{00000000-0005-0000-0000-0000869F0000}"/>
    <cellStyle name="style1472469731630 2" xfId="6643" xr:uid="{00000000-0005-0000-0000-0000879F0000}"/>
    <cellStyle name="style1472469731740" xfId="6644" xr:uid="{00000000-0005-0000-0000-0000889F0000}"/>
    <cellStyle name="style1472469731740 2" xfId="6645" xr:uid="{00000000-0005-0000-0000-0000899F0000}"/>
    <cellStyle name="style1472469731833" xfId="6646" xr:uid="{00000000-0005-0000-0000-00008A9F0000}"/>
    <cellStyle name="style1472469731833 2" xfId="6647" xr:uid="{00000000-0005-0000-0000-00008B9F0000}"/>
    <cellStyle name="style1472469731958" xfId="6648" xr:uid="{00000000-0005-0000-0000-00008C9F0000}"/>
    <cellStyle name="style1472469731958 2" xfId="6649" xr:uid="{00000000-0005-0000-0000-00008D9F0000}"/>
    <cellStyle name="style1472469732099" xfId="6650" xr:uid="{00000000-0005-0000-0000-00008E9F0000}"/>
    <cellStyle name="style1472469732099 2" xfId="6651" xr:uid="{00000000-0005-0000-0000-00008F9F0000}"/>
    <cellStyle name="style1472469732224" xfId="6652" xr:uid="{00000000-0005-0000-0000-0000909F0000}"/>
    <cellStyle name="style1472469732224 2" xfId="6653" xr:uid="{00000000-0005-0000-0000-0000919F0000}"/>
    <cellStyle name="style1472469732365" xfId="6654" xr:uid="{00000000-0005-0000-0000-0000929F0000}"/>
    <cellStyle name="style1472469732365 2" xfId="6655" xr:uid="{00000000-0005-0000-0000-0000939F0000}"/>
    <cellStyle name="style1472469732521" xfId="6656" xr:uid="{00000000-0005-0000-0000-0000949F0000}"/>
    <cellStyle name="style1472469732521 2" xfId="6657" xr:uid="{00000000-0005-0000-0000-0000959F0000}"/>
    <cellStyle name="style1472469732693" xfId="6658" xr:uid="{00000000-0005-0000-0000-0000969F0000}"/>
    <cellStyle name="style1472469732693 2" xfId="6659" xr:uid="{00000000-0005-0000-0000-0000979F0000}"/>
    <cellStyle name="style1472469732849" xfId="6660" xr:uid="{00000000-0005-0000-0000-0000989F0000}"/>
    <cellStyle name="style1472469732849 2" xfId="6661" xr:uid="{00000000-0005-0000-0000-0000999F0000}"/>
    <cellStyle name="style1472469732943" xfId="6662" xr:uid="{00000000-0005-0000-0000-00009A9F0000}"/>
    <cellStyle name="style1472469732943 2" xfId="6663" xr:uid="{00000000-0005-0000-0000-00009B9F0000}"/>
    <cellStyle name="style1472469733083" xfId="6664" xr:uid="{00000000-0005-0000-0000-00009C9F0000}"/>
    <cellStyle name="style1472469733083 2" xfId="6665" xr:uid="{00000000-0005-0000-0000-00009D9F0000}"/>
    <cellStyle name="style1472469733224" xfId="6666" xr:uid="{00000000-0005-0000-0000-00009E9F0000}"/>
    <cellStyle name="style1472469733224 2" xfId="6667" xr:uid="{00000000-0005-0000-0000-00009F9F0000}"/>
    <cellStyle name="style1472469733318" xfId="6668" xr:uid="{00000000-0005-0000-0000-0000A09F0000}"/>
    <cellStyle name="style1472469733318 2" xfId="6669" xr:uid="{00000000-0005-0000-0000-0000A19F0000}"/>
    <cellStyle name="style1472469733474" xfId="6670" xr:uid="{00000000-0005-0000-0000-0000A29F0000}"/>
    <cellStyle name="style1472469733474 2" xfId="6671" xr:uid="{00000000-0005-0000-0000-0000A39F0000}"/>
    <cellStyle name="style1472469733724" xfId="6672" xr:uid="{00000000-0005-0000-0000-0000A49F0000}"/>
    <cellStyle name="style1472469733724 2" xfId="6673" xr:uid="{00000000-0005-0000-0000-0000A59F0000}"/>
    <cellStyle name="style1472469733896" xfId="6674" xr:uid="{00000000-0005-0000-0000-0000A69F0000}"/>
    <cellStyle name="style1472469733896 2" xfId="6675" xr:uid="{00000000-0005-0000-0000-0000A79F0000}"/>
    <cellStyle name="style1472469733990" xfId="6676" xr:uid="{00000000-0005-0000-0000-0000A89F0000}"/>
    <cellStyle name="style1472469733990 2" xfId="6677" xr:uid="{00000000-0005-0000-0000-0000A99F0000}"/>
    <cellStyle name="style1472469734115" xfId="6678" xr:uid="{00000000-0005-0000-0000-0000AA9F0000}"/>
    <cellStyle name="style1472469734115 2" xfId="6679" xr:uid="{00000000-0005-0000-0000-0000AB9F0000}"/>
    <cellStyle name="style1472469734240" xfId="6680" xr:uid="{00000000-0005-0000-0000-0000AC9F0000}"/>
    <cellStyle name="style1472469734240 2" xfId="6681" xr:uid="{00000000-0005-0000-0000-0000AD9F0000}"/>
    <cellStyle name="style1472469734458" xfId="6682" xr:uid="{00000000-0005-0000-0000-0000AE9F0000}"/>
    <cellStyle name="style1472469734458 2" xfId="6683" xr:uid="{00000000-0005-0000-0000-0000AF9F0000}"/>
    <cellStyle name="style1472469734552" xfId="6684" xr:uid="{00000000-0005-0000-0000-0000B09F0000}"/>
    <cellStyle name="style1472469734552 2" xfId="6685" xr:uid="{00000000-0005-0000-0000-0000B19F0000}"/>
    <cellStyle name="style1472469734661" xfId="6686" xr:uid="{00000000-0005-0000-0000-0000B29F0000}"/>
    <cellStyle name="style1472469734661 2" xfId="6687" xr:uid="{00000000-0005-0000-0000-0000B39F0000}"/>
    <cellStyle name="style1472469734802" xfId="6688" xr:uid="{00000000-0005-0000-0000-0000B49F0000}"/>
    <cellStyle name="style1472469734802 2" xfId="6689" xr:uid="{00000000-0005-0000-0000-0000B59F0000}"/>
    <cellStyle name="style1472469735630" xfId="6690" xr:uid="{00000000-0005-0000-0000-0000B69F0000}"/>
    <cellStyle name="style1472469735630 2" xfId="6691" xr:uid="{00000000-0005-0000-0000-0000B79F0000}"/>
    <cellStyle name="style1472469735818" xfId="6692" xr:uid="{00000000-0005-0000-0000-0000B89F0000}"/>
    <cellStyle name="style1472469735818 2" xfId="6693" xr:uid="{00000000-0005-0000-0000-0000B99F0000}"/>
    <cellStyle name="style1472469735912" xfId="6694" xr:uid="{00000000-0005-0000-0000-0000BA9F0000}"/>
    <cellStyle name="style1472469735912 2" xfId="6695" xr:uid="{00000000-0005-0000-0000-0000BB9F0000}"/>
    <cellStyle name="style1472469736052" xfId="6696" xr:uid="{00000000-0005-0000-0000-0000BC9F0000}"/>
    <cellStyle name="style1472469736052 2" xfId="6697" xr:uid="{00000000-0005-0000-0000-0000BD9F0000}"/>
    <cellStyle name="style1472469736271" xfId="6698" xr:uid="{00000000-0005-0000-0000-0000BE9F0000}"/>
    <cellStyle name="style1472469736271 2" xfId="6699" xr:uid="{00000000-0005-0000-0000-0000BF9F0000}"/>
    <cellStyle name="style1472469736412" xfId="6700" xr:uid="{00000000-0005-0000-0000-0000C09F0000}"/>
    <cellStyle name="style1472469736412 2" xfId="6701" xr:uid="{00000000-0005-0000-0000-0000C19F0000}"/>
    <cellStyle name="style1472469736537" xfId="6702" xr:uid="{00000000-0005-0000-0000-0000C29F0000}"/>
    <cellStyle name="style1472469736537 2" xfId="6703" xr:uid="{00000000-0005-0000-0000-0000C39F0000}"/>
    <cellStyle name="style1472469736662" xfId="6704" xr:uid="{00000000-0005-0000-0000-0000C49F0000}"/>
    <cellStyle name="style1472469736662 2" xfId="6705" xr:uid="{00000000-0005-0000-0000-0000C59F0000}"/>
    <cellStyle name="style1472469736771" xfId="6706" xr:uid="{00000000-0005-0000-0000-0000C69F0000}"/>
    <cellStyle name="style1472469736771 2" xfId="6707" xr:uid="{00000000-0005-0000-0000-0000C79F0000}"/>
    <cellStyle name="style1472469736912" xfId="6708" xr:uid="{00000000-0005-0000-0000-0000C89F0000}"/>
    <cellStyle name="style1472469736912 2" xfId="6709" xr:uid="{00000000-0005-0000-0000-0000C99F0000}"/>
    <cellStyle name="style1472469737068" xfId="6710" xr:uid="{00000000-0005-0000-0000-0000CA9F0000}"/>
    <cellStyle name="style1472469737068 2" xfId="6711" xr:uid="{00000000-0005-0000-0000-0000CB9F0000}"/>
    <cellStyle name="style1472469737193" xfId="6712" xr:uid="{00000000-0005-0000-0000-0000CC9F0000}"/>
    <cellStyle name="style1472469737193 2" xfId="6713" xr:uid="{00000000-0005-0000-0000-0000CD9F0000}"/>
    <cellStyle name="style1472469737318" xfId="6714" xr:uid="{00000000-0005-0000-0000-0000CE9F0000}"/>
    <cellStyle name="style1472469737318 2" xfId="6715" xr:uid="{00000000-0005-0000-0000-0000CF9F0000}"/>
    <cellStyle name="style1472469737458" xfId="6716" xr:uid="{00000000-0005-0000-0000-0000D09F0000}"/>
    <cellStyle name="style1472469737458 2" xfId="6717" xr:uid="{00000000-0005-0000-0000-0000D19F0000}"/>
    <cellStyle name="style1472469737568" xfId="6718" xr:uid="{00000000-0005-0000-0000-0000D29F0000}"/>
    <cellStyle name="style1472469737568 2" xfId="6719" xr:uid="{00000000-0005-0000-0000-0000D39F0000}"/>
    <cellStyle name="style1472469737693" xfId="6720" xr:uid="{00000000-0005-0000-0000-0000D49F0000}"/>
    <cellStyle name="style1472469737693 2" xfId="6721" xr:uid="{00000000-0005-0000-0000-0000D59F0000}"/>
    <cellStyle name="style1472469737802" xfId="6722" xr:uid="{00000000-0005-0000-0000-0000D69F0000}"/>
    <cellStyle name="style1472469737802 2" xfId="6723" xr:uid="{00000000-0005-0000-0000-0000D79F0000}"/>
    <cellStyle name="style1472469737974" xfId="6724" xr:uid="{00000000-0005-0000-0000-0000D89F0000}"/>
    <cellStyle name="style1472469737974 2" xfId="6725" xr:uid="{00000000-0005-0000-0000-0000D99F0000}"/>
    <cellStyle name="style1472469738974" xfId="6726" xr:uid="{00000000-0005-0000-0000-0000DA9F0000}"/>
    <cellStyle name="style1472469738974 2" xfId="6727" xr:uid="{00000000-0005-0000-0000-0000DB9F0000}"/>
    <cellStyle name="style1472469739099" xfId="6728" xr:uid="{00000000-0005-0000-0000-0000DC9F0000}"/>
    <cellStyle name="style1472469739099 2" xfId="6729" xr:uid="{00000000-0005-0000-0000-0000DD9F0000}"/>
    <cellStyle name="style1475238138840" xfId="5248" xr:uid="{00000000-0005-0000-0000-0000DE9F0000}"/>
    <cellStyle name="style1475238138840 2" xfId="5249" xr:uid="{00000000-0005-0000-0000-0000DF9F0000}"/>
    <cellStyle name="style1475238138981" xfId="5250" xr:uid="{00000000-0005-0000-0000-0000E09F0000}"/>
    <cellStyle name="style1475238138981 2" xfId="5251" xr:uid="{00000000-0005-0000-0000-0000E19F0000}"/>
    <cellStyle name="style1475238139215" xfId="5252" xr:uid="{00000000-0005-0000-0000-0000E29F0000}"/>
    <cellStyle name="style1475238139215 2" xfId="5253" xr:uid="{00000000-0005-0000-0000-0000E39F0000}"/>
    <cellStyle name="style1475238139309" xfId="5254" xr:uid="{00000000-0005-0000-0000-0000E49F0000}"/>
    <cellStyle name="style1475238139309 2" xfId="5255" xr:uid="{00000000-0005-0000-0000-0000E59F0000}"/>
    <cellStyle name="style1475238139434" xfId="5256" xr:uid="{00000000-0005-0000-0000-0000E69F0000}"/>
    <cellStyle name="style1475238139434 2" xfId="5257" xr:uid="{00000000-0005-0000-0000-0000E79F0000}"/>
    <cellStyle name="style1475238139559" xfId="5258" xr:uid="{00000000-0005-0000-0000-0000E89F0000}"/>
    <cellStyle name="style1475238139559 2" xfId="5259" xr:uid="{00000000-0005-0000-0000-0000E99F0000}"/>
    <cellStyle name="style1475238139668" xfId="5260" xr:uid="{00000000-0005-0000-0000-0000EA9F0000}"/>
    <cellStyle name="style1475238139668 2" xfId="5261" xr:uid="{00000000-0005-0000-0000-0000EB9F0000}"/>
    <cellStyle name="style1475238139762" xfId="5262" xr:uid="{00000000-0005-0000-0000-0000EC9F0000}"/>
    <cellStyle name="style1475238139762 2" xfId="5263" xr:uid="{00000000-0005-0000-0000-0000ED9F0000}"/>
    <cellStyle name="style1475238139903" xfId="5264" xr:uid="{00000000-0005-0000-0000-0000EE9F0000}"/>
    <cellStyle name="style1475238139903 2" xfId="5265" xr:uid="{00000000-0005-0000-0000-0000EF9F0000}"/>
    <cellStyle name="style1475238140012" xfId="5266" xr:uid="{00000000-0005-0000-0000-0000F09F0000}"/>
    <cellStyle name="style1475238140012 2" xfId="5267" xr:uid="{00000000-0005-0000-0000-0000F19F0000}"/>
    <cellStyle name="style1475238140137" xfId="5268" xr:uid="{00000000-0005-0000-0000-0000F29F0000}"/>
    <cellStyle name="style1475238140137 2" xfId="5269" xr:uid="{00000000-0005-0000-0000-0000F39F0000}"/>
    <cellStyle name="style1475238140262" xfId="5270" xr:uid="{00000000-0005-0000-0000-0000F49F0000}"/>
    <cellStyle name="style1475238140262 2" xfId="5271" xr:uid="{00000000-0005-0000-0000-0000F59F0000}"/>
    <cellStyle name="style1475238140372" xfId="5272" xr:uid="{00000000-0005-0000-0000-0000F69F0000}"/>
    <cellStyle name="style1475238140372 2" xfId="5273" xr:uid="{00000000-0005-0000-0000-0000F79F0000}"/>
    <cellStyle name="style1475238140497" xfId="5274" xr:uid="{00000000-0005-0000-0000-0000F89F0000}"/>
    <cellStyle name="style1475238140497 2" xfId="5275" xr:uid="{00000000-0005-0000-0000-0000F99F0000}"/>
    <cellStyle name="style1475238140653" xfId="5276" xr:uid="{00000000-0005-0000-0000-0000FA9F0000}"/>
    <cellStyle name="style1475238140653 2" xfId="5277" xr:uid="{00000000-0005-0000-0000-0000FB9F0000}"/>
    <cellStyle name="style1475238140778" xfId="5278" xr:uid="{00000000-0005-0000-0000-0000FC9F0000}"/>
    <cellStyle name="style1475238140778 2" xfId="5279" xr:uid="{00000000-0005-0000-0000-0000FD9F0000}"/>
    <cellStyle name="style1475238140872" xfId="5280" xr:uid="{00000000-0005-0000-0000-0000FE9F0000}"/>
    <cellStyle name="style1475238140872 2" xfId="5281" xr:uid="{00000000-0005-0000-0000-0000FF9F0000}"/>
    <cellStyle name="style1475238140965" xfId="5282" xr:uid="{00000000-0005-0000-0000-000000A00000}"/>
    <cellStyle name="style1475238140965 2" xfId="5283" xr:uid="{00000000-0005-0000-0000-000001A00000}"/>
    <cellStyle name="style1475238141075" xfId="5284" xr:uid="{00000000-0005-0000-0000-000002A00000}"/>
    <cellStyle name="style1475238141075 2" xfId="5285" xr:uid="{00000000-0005-0000-0000-000003A00000}"/>
    <cellStyle name="style1475238141168" xfId="5286" xr:uid="{00000000-0005-0000-0000-000004A00000}"/>
    <cellStyle name="style1475238141168 2" xfId="5287" xr:uid="{00000000-0005-0000-0000-000005A00000}"/>
    <cellStyle name="style1475238141293" xfId="5288" xr:uid="{00000000-0005-0000-0000-000006A00000}"/>
    <cellStyle name="style1475238141293 2" xfId="5289" xr:uid="{00000000-0005-0000-0000-000007A00000}"/>
    <cellStyle name="style1475238141403" xfId="5290" xr:uid="{00000000-0005-0000-0000-000008A00000}"/>
    <cellStyle name="style1475238141403 2" xfId="5291" xr:uid="{00000000-0005-0000-0000-000009A00000}"/>
    <cellStyle name="style1475238141528" xfId="5292" xr:uid="{00000000-0005-0000-0000-00000AA00000}"/>
    <cellStyle name="style1475238141528 2" xfId="5293" xr:uid="{00000000-0005-0000-0000-00000BA00000}"/>
    <cellStyle name="style1475238141637" xfId="5294" xr:uid="{00000000-0005-0000-0000-00000CA00000}"/>
    <cellStyle name="style1475238141637 2" xfId="5295" xr:uid="{00000000-0005-0000-0000-00000DA00000}"/>
    <cellStyle name="style1475238141762" xfId="5296" xr:uid="{00000000-0005-0000-0000-00000EA00000}"/>
    <cellStyle name="style1475238141762 2" xfId="5297" xr:uid="{00000000-0005-0000-0000-00000FA00000}"/>
    <cellStyle name="style1475238141872" xfId="5298" xr:uid="{00000000-0005-0000-0000-000010A00000}"/>
    <cellStyle name="style1475238141872 2" xfId="5299" xr:uid="{00000000-0005-0000-0000-000011A00000}"/>
    <cellStyle name="style1475238141997" xfId="5300" xr:uid="{00000000-0005-0000-0000-000012A00000}"/>
    <cellStyle name="style1475238141997 2" xfId="5301" xr:uid="{00000000-0005-0000-0000-000013A00000}"/>
    <cellStyle name="style1475238142122" xfId="5302" xr:uid="{00000000-0005-0000-0000-000014A00000}"/>
    <cellStyle name="style1475238142122 2" xfId="5303" xr:uid="{00000000-0005-0000-0000-000015A00000}"/>
    <cellStyle name="style1475238142247" xfId="5304" xr:uid="{00000000-0005-0000-0000-000016A00000}"/>
    <cellStyle name="style1475238142247 2" xfId="5305" xr:uid="{00000000-0005-0000-0000-000017A00000}"/>
    <cellStyle name="style1475238142356" xfId="5306" xr:uid="{00000000-0005-0000-0000-000018A00000}"/>
    <cellStyle name="style1475238142356 2" xfId="5307" xr:uid="{00000000-0005-0000-0000-000019A00000}"/>
    <cellStyle name="style1475238142481" xfId="5308" xr:uid="{00000000-0005-0000-0000-00001AA00000}"/>
    <cellStyle name="style1475238142481 2" xfId="5309" xr:uid="{00000000-0005-0000-0000-00001BA00000}"/>
    <cellStyle name="style1475238142590" xfId="5310" xr:uid="{00000000-0005-0000-0000-00001CA00000}"/>
    <cellStyle name="style1475238142590 2" xfId="5311" xr:uid="{00000000-0005-0000-0000-00001DA00000}"/>
    <cellStyle name="style1475238142700" xfId="5312" xr:uid="{00000000-0005-0000-0000-00001EA00000}"/>
    <cellStyle name="style1475238142700 2" xfId="5313" xr:uid="{00000000-0005-0000-0000-00001FA00000}"/>
    <cellStyle name="style1475238142825" xfId="5314" xr:uid="{00000000-0005-0000-0000-000020A00000}"/>
    <cellStyle name="style1475238142825 2" xfId="5315" xr:uid="{00000000-0005-0000-0000-000021A00000}"/>
    <cellStyle name="style1475238142965" xfId="5316" xr:uid="{00000000-0005-0000-0000-000022A00000}"/>
    <cellStyle name="style1475238142965 2" xfId="5317" xr:uid="{00000000-0005-0000-0000-000023A00000}"/>
    <cellStyle name="style1475238143122" xfId="5318" xr:uid="{00000000-0005-0000-0000-000024A00000}"/>
    <cellStyle name="style1475238143122 2" xfId="5319" xr:uid="{00000000-0005-0000-0000-000025A00000}"/>
    <cellStyle name="style1475238143340" xfId="5320" xr:uid="{00000000-0005-0000-0000-000026A00000}"/>
    <cellStyle name="style1475238143340 2" xfId="5321" xr:uid="{00000000-0005-0000-0000-000027A00000}"/>
    <cellStyle name="style1475238143528" xfId="5322" xr:uid="{00000000-0005-0000-0000-000028A00000}"/>
    <cellStyle name="style1475238143528 2" xfId="5323" xr:uid="{00000000-0005-0000-0000-000029A00000}"/>
    <cellStyle name="style1475238143668" xfId="5324" xr:uid="{00000000-0005-0000-0000-00002AA00000}"/>
    <cellStyle name="style1475238143668 2" xfId="5325" xr:uid="{00000000-0005-0000-0000-00002BA00000}"/>
    <cellStyle name="style1475238143793" xfId="5326" xr:uid="{00000000-0005-0000-0000-00002CA00000}"/>
    <cellStyle name="style1475238143793 2" xfId="5327" xr:uid="{00000000-0005-0000-0000-00002DA00000}"/>
    <cellStyle name="style1475238143903" xfId="5328" xr:uid="{00000000-0005-0000-0000-00002EA00000}"/>
    <cellStyle name="style1475238143903 2" xfId="5329" xr:uid="{00000000-0005-0000-0000-00002FA00000}"/>
    <cellStyle name="style1475238143997" xfId="5330" xr:uid="{00000000-0005-0000-0000-000030A00000}"/>
    <cellStyle name="style1475238143997 2" xfId="5331" xr:uid="{00000000-0005-0000-0000-000031A00000}"/>
    <cellStyle name="style1475238144106" xfId="5332" xr:uid="{00000000-0005-0000-0000-000032A00000}"/>
    <cellStyle name="style1475238144106 2" xfId="5333" xr:uid="{00000000-0005-0000-0000-000033A00000}"/>
    <cellStyle name="style1475238144200" xfId="5334" xr:uid="{00000000-0005-0000-0000-000034A00000}"/>
    <cellStyle name="style1475238144200 2" xfId="5335" xr:uid="{00000000-0005-0000-0000-000035A00000}"/>
    <cellStyle name="style1475238144387" xfId="5336" xr:uid="{00000000-0005-0000-0000-000036A00000}"/>
    <cellStyle name="style1475238144387 2" xfId="5337" xr:uid="{00000000-0005-0000-0000-000037A00000}"/>
    <cellStyle name="style1475238144590" xfId="5338" xr:uid="{00000000-0005-0000-0000-000038A00000}"/>
    <cellStyle name="style1475238144590 2" xfId="5339" xr:uid="{00000000-0005-0000-0000-000039A00000}"/>
    <cellStyle name="style1475238144715" xfId="5340" xr:uid="{00000000-0005-0000-0000-00003AA00000}"/>
    <cellStyle name="style1475238144715 2" xfId="5341" xr:uid="{00000000-0005-0000-0000-00003BA00000}"/>
    <cellStyle name="style1475238144825" xfId="5342" xr:uid="{00000000-0005-0000-0000-00003CA00000}"/>
    <cellStyle name="style1475238144825 2" xfId="5343" xr:uid="{00000000-0005-0000-0000-00003DA00000}"/>
    <cellStyle name="style1475238144950" xfId="5344" xr:uid="{00000000-0005-0000-0000-00003EA00000}"/>
    <cellStyle name="style1475238144950 2" xfId="5345" xr:uid="{00000000-0005-0000-0000-00003FA00000}"/>
    <cellStyle name="style1475238145059" xfId="5346" xr:uid="{00000000-0005-0000-0000-000040A00000}"/>
    <cellStyle name="style1475238145059 2" xfId="5347" xr:uid="{00000000-0005-0000-0000-000041A00000}"/>
    <cellStyle name="style1475238145184" xfId="5348" xr:uid="{00000000-0005-0000-0000-000042A00000}"/>
    <cellStyle name="style1475238145184 2" xfId="5349" xr:uid="{00000000-0005-0000-0000-000043A00000}"/>
    <cellStyle name="style1475238145387" xfId="5350" xr:uid="{00000000-0005-0000-0000-000044A00000}"/>
    <cellStyle name="style1475238145387 2" xfId="5351" xr:uid="{00000000-0005-0000-0000-000045A00000}"/>
    <cellStyle name="style1475238145543" xfId="5352" xr:uid="{00000000-0005-0000-0000-000046A00000}"/>
    <cellStyle name="style1475238145543 2" xfId="5353" xr:uid="{00000000-0005-0000-0000-000047A00000}"/>
    <cellStyle name="style1475238145653" xfId="5354" xr:uid="{00000000-0005-0000-0000-000048A00000}"/>
    <cellStyle name="style1475238145653 2" xfId="5355" xr:uid="{00000000-0005-0000-0000-000049A00000}"/>
    <cellStyle name="style1475238145762" xfId="5356" xr:uid="{00000000-0005-0000-0000-00004AA00000}"/>
    <cellStyle name="style1475238145762 2" xfId="5357" xr:uid="{00000000-0005-0000-0000-00004BA00000}"/>
    <cellStyle name="style1475238145887" xfId="5358" xr:uid="{00000000-0005-0000-0000-00004CA00000}"/>
    <cellStyle name="style1475238145887 2" xfId="5359" xr:uid="{00000000-0005-0000-0000-00004DA00000}"/>
    <cellStyle name="style1475238146012" xfId="5360" xr:uid="{00000000-0005-0000-0000-00004EA00000}"/>
    <cellStyle name="style1475238146012 2" xfId="5361" xr:uid="{00000000-0005-0000-0000-00004FA00000}"/>
    <cellStyle name="style1475238146137" xfId="5362" xr:uid="{00000000-0005-0000-0000-000050A00000}"/>
    <cellStyle name="style1475238146137 2" xfId="5363" xr:uid="{00000000-0005-0000-0000-000051A00000}"/>
    <cellStyle name="style1475238146247" xfId="5364" xr:uid="{00000000-0005-0000-0000-000052A00000}"/>
    <cellStyle name="style1475238146247 2" xfId="5365" xr:uid="{00000000-0005-0000-0000-000053A00000}"/>
    <cellStyle name="style1475238146372" xfId="5366" xr:uid="{00000000-0005-0000-0000-000054A00000}"/>
    <cellStyle name="style1475238146372 2" xfId="5367" xr:uid="{00000000-0005-0000-0000-000055A00000}"/>
    <cellStyle name="style1475238146481" xfId="5368" xr:uid="{00000000-0005-0000-0000-000056A00000}"/>
    <cellStyle name="style1475238146481 2" xfId="5369" xr:uid="{00000000-0005-0000-0000-000057A00000}"/>
    <cellStyle name="style1475238146606" xfId="5370" xr:uid="{00000000-0005-0000-0000-000058A00000}"/>
    <cellStyle name="style1475238146606 2" xfId="5371" xr:uid="{00000000-0005-0000-0000-000059A00000}"/>
    <cellStyle name="style1475238146731" xfId="5372" xr:uid="{00000000-0005-0000-0000-00005AA00000}"/>
    <cellStyle name="style1475238146731 2" xfId="5373" xr:uid="{00000000-0005-0000-0000-00005BA00000}"/>
    <cellStyle name="style1475238146903" xfId="5374" xr:uid="{00000000-0005-0000-0000-00005CA00000}"/>
    <cellStyle name="style1475238146903 2" xfId="5375" xr:uid="{00000000-0005-0000-0000-00005DA00000}"/>
    <cellStyle name="style1475238147059" xfId="5376" xr:uid="{00000000-0005-0000-0000-00005EA00000}"/>
    <cellStyle name="style1475238147059 2" xfId="5377" xr:uid="{00000000-0005-0000-0000-00005FA00000}"/>
    <cellStyle name="style1475238147184" xfId="5378" xr:uid="{00000000-0005-0000-0000-000060A00000}"/>
    <cellStyle name="style1475238147184 2" xfId="5379" xr:uid="{00000000-0005-0000-0000-000061A00000}"/>
    <cellStyle name="style1475238147293" xfId="5380" xr:uid="{00000000-0005-0000-0000-000062A00000}"/>
    <cellStyle name="style1475238147293 2" xfId="5381" xr:uid="{00000000-0005-0000-0000-000063A00000}"/>
    <cellStyle name="style1475238147418" xfId="5382" xr:uid="{00000000-0005-0000-0000-000064A00000}"/>
    <cellStyle name="style1475238147418 2" xfId="5383" xr:uid="{00000000-0005-0000-0000-000065A00000}"/>
    <cellStyle name="style1475238147528" xfId="5384" xr:uid="{00000000-0005-0000-0000-000066A00000}"/>
    <cellStyle name="style1475238147528 2" xfId="5385" xr:uid="{00000000-0005-0000-0000-000067A00000}"/>
    <cellStyle name="style1475238147668" xfId="5386" xr:uid="{00000000-0005-0000-0000-000068A00000}"/>
    <cellStyle name="style1475238147668 2" xfId="5387" xr:uid="{00000000-0005-0000-0000-000069A00000}"/>
    <cellStyle name="style1475238147793" xfId="5388" xr:uid="{00000000-0005-0000-0000-00006AA00000}"/>
    <cellStyle name="style1475238147793 2" xfId="5389" xr:uid="{00000000-0005-0000-0000-00006BA00000}"/>
    <cellStyle name="style1475238147903" xfId="5390" xr:uid="{00000000-0005-0000-0000-00006CA00000}"/>
    <cellStyle name="style1475238147903 2" xfId="5391" xr:uid="{00000000-0005-0000-0000-00006DA00000}"/>
    <cellStyle name="style1475238148028" xfId="5392" xr:uid="{00000000-0005-0000-0000-00006EA00000}"/>
    <cellStyle name="style1475238148028 2" xfId="5393" xr:uid="{00000000-0005-0000-0000-00006FA00000}"/>
    <cellStyle name="style1475238148153" xfId="5394" xr:uid="{00000000-0005-0000-0000-000070A00000}"/>
    <cellStyle name="style1475238148153 2" xfId="5395" xr:uid="{00000000-0005-0000-0000-000071A00000}"/>
    <cellStyle name="style1475238148512" xfId="5396" xr:uid="{00000000-0005-0000-0000-000072A00000}"/>
    <cellStyle name="style1475238148512 2" xfId="5397" xr:uid="{00000000-0005-0000-0000-000073A00000}"/>
    <cellStyle name="style1475238148622" xfId="5398" xr:uid="{00000000-0005-0000-0000-000074A00000}"/>
    <cellStyle name="style1475238148622 2" xfId="5399" xr:uid="{00000000-0005-0000-0000-000075A00000}"/>
    <cellStyle name="style1475238148809" xfId="5400" xr:uid="{00000000-0005-0000-0000-000076A00000}"/>
    <cellStyle name="style1475238148809 2" xfId="5401" xr:uid="{00000000-0005-0000-0000-000077A00000}"/>
    <cellStyle name="style1475238148934" xfId="5402" xr:uid="{00000000-0005-0000-0000-000078A00000}"/>
    <cellStyle name="style1475238148934 2" xfId="5403" xr:uid="{00000000-0005-0000-0000-000079A00000}"/>
    <cellStyle name="style1475238149059" xfId="5404" xr:uid="{00000000-0005-0000-0000-00007AA00000}"/>
    <cellStyle name="style1475238149059 2" xfId="5405" xr:uid="{00000000-0005-0000-0000-00007BA00000}"/>
    <cellStyle name="style1475238149153" xfId="5406" xr:uid="{00000000-0005-0000-0000-00007CA00000}"/>
    <cellStyle name="style1475238149153 2" xfId="5407" xr:uid="{00000000-0005-0000-0000-00007DA00000}"/>
    <cellStyle name="style1475238149309" xfId="5408" xr:uid="{00000000-0005-0000-0000-00007EA00000}"/>
    <cellStyle name="style1475238149309 2" xfId="5409" xr:uid="{00000000-0005-0000-0000-00007FA00000}"/>
    <cellStyle name="style1475238177200" xfId="5410" xr:uid="{00000000-0005-0000-0000-000080A00000}"/>
    <cellStyle name="style1475238177372" xfId="5411" xr:uid="{00000000-0005-0000-0000-000081A00000}"/>
    <cellStyle name="style1475238177622" xfId="5412" xr:uid="{00000000-0005-0000-0000-000082A00000}"/>
    <cellStyle name="style1475238177763" xfId="5413" xr:uid="{00000000-0005-0000-0000-000083A00000}"/>
    <cellStyle name="style1475238177934" xfId="5414" xr:uid="{00000000-0005-0000-0000-000084A00000}"/>
    <cellStyle name="style1475238178106" xfId="5415" xr:uid="{00000000-0005-0000-0000-000085A00000}"/>
    <cellStyle name="style1475238178263" xfId="5416" xr:uid="{00000000-0005-0000-0000-000086A00000}"/>
    <cellStyle name="style1475238178372" xfId="5417" xr:uid="{00000000-0005-0000-0000-000087A00000}"/>
    <cellStyle name="style1475238178513" xfId="5418" xr:uid="{00000000-0005-0000-0000-000088A00000}"/>
    <cellStyle name="style1475238178669" xfId="5419" xr:uid="{00000000-0005-0000-0000-000089A00000}"/>
    <cellStyle name="style1475238178903" xfId="5420" xr:uid="{00000000-0005-0000-0000-00008AA00000}"/>
    <cellStyle name="style1475238179122" xfId="5421" xr:uid="{00000000-0005-0000-0000-00008BA00000}"/>
    <cellStyle name="style1475238179325" xfId="5422" xr:uid="{00000000-0005-0000-0000-00008CA00000}"/>
    <cellStyle name="style1475238179560" xfId="5423" xr:uid="{00000000-0005-0000-0000-00008DA00000}"/>
    <cellStyle name="style1475238179747" xfId="5424" xr:uid="{00000000-0005-0000-0000-00008EA00000}"/>
    <cellStyle name="style1475238179903" xfId="5425" xr:uid="{00000000-0005-0000-0000-00008FA00000}"/>
    <cellStyle name="style1475238180044" xfId="5426" xr:uid="{00000000-0005-0000-0000-000090A00000}"/>
    <cellStyle name="style1475238180153" xfId="5427" xr:uid="{00000000-0005-0000-0000-000091A00000}"/>
    <cellStyle name="style1475238180263" xfId="5428" xr:uid="{00000000-0005-0000-0000-000092A00000}"/>
    <cellStyle name="style1475238180341" xfId="5429" xr:uid="{00000000-0005-0000-0000-000093A00000}"/>
    <cellStyle name="style1475238180466" xfId="5430" xr:uid="{00000000-0005-0000-0000-000094A00000}"/>
    <cellStyle name="style1475238180575" xfId="5431" xr:uid="{00000000-0005-0000-0000-000095A00000}"/>
    <cellStyle name="style1475238180685" xfId="5432" xr:uid="{00000000-0005-0000-0000-000096A00000}"/>
    <cellStyle name="style1475238180794" xfId="5433" xr:uid="{00000000-0005-0000-0000-000097A00000}"/>
    <cellStyle name="style1475238180935" xfId="5434" xr:uid="{00000000-0005-0000-0000-000098A00000}"/>
    <cellStyle name="style1475238181044" xfId="5435" xr:uid="{00000000-0005-0000-0000-000099A00000}"/>
    <cellStyle name="style1475238181169" xfId="5436" xr:uid="{00000000-0005-0000-0000-00009AA00000}"/>
    <cellStyle name="style1475238181294" xfId="5437" xr:uid="{00000000-0005-0000-0000-00009BA00000}"/>
    <cellStyle name="style1475238181560" xfId="5438" xr:uid="{00000000-0005-0000-0000-00009CA00000}"/>
    <cellStyle name="style1475238181716" xfId="5439" xr:uid="{00000000-0005-0000-0000-00009DA00000}"/>
    <cellStyle name="style1475238181935" xfId="5440" xr:uid="{00000000-0005-0000-0000-00009EA00000}"/>
    <cellStyle name="style1475238182075" xfId="5441" xr:uid="{00000000-0005-0000-0000-00009FA00000}"/>
    <cellStyle name="style1475238182216" xfId="5442" xr:uid="{00000000-0005-0000-0000-0000A0A00000}"/>
    <cellStyle name="style1475238182341" xfId="5443" xr:uid="{00000000-0005-0000-0000-0000A1A00000}"/>
    <cellStyle name="style1475238182497" xfId="5444" xr:uid="{00000000-0005-0000-0000-0000A2A00000}"/>
    <cellStyle name="style1475238182653" xfId="5445" xr:uid="{00000000-0005-0000-0000-0000A3A00000}"/>
    <cellStyle name="style1475238182763" xfId="5446" xr:uid="{00000000-0005-0000-0000-0000A4A00000}"/>
    <cellStyle name="style1475238182888" xfId="5447" xr:uid="{00000000-0005-0000-0000-0000A5A00000}"/>
    <cellStyle name="style1475238183013" xfId="5448" xr:uid="{00000000-0005-0000-0000-0000A6A00000}"/>
    <cellStyle name="style1475238183138" xfId="5449" xr:uid="{00000000-0005-0000-0000-0000A7A00000}"/>
    <cellStyle name="style1475238183294" xfId="5450" xr:uid="{00000000-0005-0000-0000-0000A8A00000}"/>
    <cellStyle name="style1475238183403" xfId="5451" xr:uid="{00000000-0005-0000-0000-0000A9A00000}"/>
    <cellStyle name="style1475238183497" xfId="5452" xr:uid="{00000000-0005-0000-0000-0000AAA00000}"/>
    <cellStyle name="style1475238183591" xfId="5453" xr:uid="{00000000-0005-0000-0000-0000ABA00000}"/>
    <cellStyle name="style1475238183716" xfId="5454" xr:uid="{00000000-0005-0000-0000-0000ACA00000}"/>
    <cellStyle name="style1475238183841" xfId="5455" xr:uid="{00000000-0005-0000-0000-0000ADA00000}"/>
    <cellStyle name="style1475238183950" xfId="5456" xr:uid="{00000000-0005-0000-0000-0000AEA00000}"/>
    <cellStyle name="style1475238184153" xfId="5457" xr:uid="{00000000-0005-0000-0000-0000AFA00000}"/>
    <cellStyle name="style1475238184341" xfId="5458" xr:uid="{00000000-0005-0000-0000-0000B0A00000}"/>
    <cellStyle name="style1475238184466" xfId="5459" xr:uid="{00000000-0005-0000-0000-0000B1A00000}"/>
    <cellStyle name="style1475238184591" xfId="5460" xr:uid="{00000000-0005-0000-0000-0000B2A00000}"/>
    <cellStyle name="style1475238184700" xfId="5461" xr:uid="{00000000-0005-0000-0000-0000B3A00000}"/>
    <cellStyle name="style1475238184841" xfId="5462" xr:uid="{00000000-0005-0000-0000-0000B4A00000}"/>
    <cellStyle name="style1475238184981" xfId="5463" xr:uid="{00000000-0005-0000-0000-0000B5A00000}"/>
    <cellStyle name="style1475238185122" xfId="5464" xr:uid="{00000000-0005-0000-0000-0000B6A00000}"/>
    <cellStyle name="style1475238185247" xfId="5465" xr:uid="{00000000-0005-0000-0000-0000B7A00000}"/>
    <cellStyle name="style1475238185388" xfId="5466" xr:uid="{00000000-0005-0000-0000-0000B8A00000}"/>
    <cellStyle name="style1475238185513" xfId="5467" xr:uid="{00000000-0005-0000-0000-0000B9A00000}"/>
    <cellStyle name="style1475238185638" xfId="5468" xr:uid="{00000000-0005-0000-0000-0000BAA00000}"/>
    <cellStyle name="style1475238185763" xfId="5469" xr:uid="{00000000-0005-0000-0000-0000BBA00000}"/>
    <cellStyle name="style1475238185888" xfId="5470" xr:uid="{00000000-0005-0000-0000-0000BCA00000}"/>
    <cellStyle name="style1475238186013" xfId="5471" xr:uid="{00000000-0005-0000-0000-0000BDA00000}"/>
    <cellStyle name="style1475238186122" xfId="5472" xr:uid="{00000000-0005-0000-0000-0000BEA00000}"/>
    <cellStyle name="style1475238186310" xfId="5473" xr:uid="{00000000-0005-0000-0000-0000BFA00000}"/>
    <cellStyle name="style1475238186497" xfId="5474" xr:uid="{00000000-0005-0000-0000-0000C0A00000}"/>
    <cellStyle name="style1475238186638" xfId="5475" xr:uid="{00000000-0005-0000-0000-0000C1A00000}"/>
    <cellStyle name="style1475238186763" xfId="5476" xr:uid="{00000000-0005-0000-0000-0000C2A00000}"/>
    <cellStyle name="style1475238186872" xfId="5477" xr:uid="{00000000-0005-0000-0000-0000C3A00000}"/>
    <cellStyle name="style1475238186997" xfId="5478" xr:uid="{00000000-0005-0000-0000-0000C4A00000}"/>
    <cellStyle name="style1475238187169" xfId="5479" xr:uid="{00000000-0005-0000-0000-0000C5A00000}"/>
    <cellStyle name="style1475238187372" xfId="5480" xr:uid="{00000000-0005-0000-0000-0000C6A00000}"/>
    <cellStyle name="style1475238187591" xfId="5481" xr:uid="{00000000-0005-0000-0000-0000C7A00000}"/>
    <cellStyle name="style1475238187778" xfId="5482" xr:uid="{00000000-0005-0000-0000-0000C8A00000}"/>
    <cellStyle name="style1475238187981" xfId="5483" xr:uid="{00000000-0005-0000-0000-0000C9A00000}"/>
    <cellStyle name="style1475238188497" xfId="5484" xr:uid="{00000000-0005-0000-0000-0000CAA00000}"/>
    <cellStyle name="style1475238188591" xfId="5485" xr:uid="{00000000-0005-0000-0000-0000CBA00000}"/>
    <cellStyle name="style1475238188857" xfId="5486" xr:uid="{00000000-0005-0000-0000-0000CCA00000}"/>
    <cellStyle name="style1475238189060" xfId="5487" xr:uid="{00000000-0005-0000-0000-0000CDA00000}"/>
    <cellStyle name="style1475238189278" xfId="5488" xr:uid="{00000000-0005-0000-0000-0000CEA00000}"/>
    <cellStyle name="style1475238189450" xfId="5489" xr:uid="{00000000-0005-0000-0000-0000CFA00000}"/>
    <cellStyle name="style1475238189622" xfId="5490" xr:uid="{00000000-0005-0000-0000-0000D0A00000}"/>
    <cellStyle name="style1486048832357" xfId="6730" xr:uid="{00000000-0005-0000-0000-0000D1A00000}"/>
    <cellStyle name="style1486048832670" xfId="6731" xr:uid="{00000000-0005-0000-0000-0000D2A00000}"/>
    <cellStyle name="style1486048832857" xfId="6732" xr:uid="{00000000-0005-0000-0000-0000D3A00000}"/>
    <cellStyle name="style1486048833045" xfId="6733" xr:uid="{00000000-0005-0000-0000-0000D4A00000}"/>
    <cellStyle name="style1486048833217" xfId="6734" xr:uid="{00000000-0005-0000-0000-0000D5A00000}"/>
    <cellStyle name="style1486048833373" xfId="6735" xr:uid="{00000000-0005-0000-0000-0000D6A00000}"/>
    <cellStyle name="style1486048833482" xfId="6736" xr:uid="{00000000-0005-0000-0000-0000D7A00000}"/>
    <cellStyle name="style1486048833701" xfId="6737" xr:uid="{00000000-0005-0000-0000-0000D8A00000}"/>
    <cellStyle name="style1486048833842" xfId="6738" xr:uid="{00000000-0005-0000-0000-0000D9A00000}"/>
    <cellStyle name="style1486048834014" xfId="6739" xr:uid="{00000000-0005-0000-0000-0000DAA00000}"/>
    <cellStyle name="style1486048834170" xfId="6740" xr:uid="{00000000-0005-0000-0000-0000DBA00000}"/>
    <cellStyle name="style1486048834326" xfId="6741" xr:uid="{00000000-0005-0000-0000-0000DCA00000}"/>
    <cellStyle name="style1486048834467" xfId="6742" xr:uid="{00000000-0005-0000-0000-0000DDA00000}"/>
    <cellStyle name="style1486048834607" xfId="6743" xr:uid="{00000000-0005-0000-0000-0000DEA00000}"/>
    <cellStyle name="style1486048834748" xfId="6744" xr:uid="{00000000-0005-0000-0000-0000DFA00000}"/>
    <cellStyle name="style1486048834857" xfId="6745" xr:uid="{00000000-0005-0000-0000-0000E0A00000}"/>
    <cellStyle name="style1486048834951" xfId="6746" xr:uid="{00000000-0005-0000-0000-0000E1A00000}"/>
    <cellStyle name="style1486048835123" xfId="6747" xr:uid="{00000000-0005-0000-0000-0000E2A00000}"/>
    <cellStyle name="style1486048835232" xfId="6748" xr:uid="{00000000-0005-0000-0000-0000E3A00000}"/>
    <cellStyle name="style1486048835373" xfId="6749" xr:uid="{00000000-0005-0000-0000-0000E4A00000}"/>
    <cellStyle name="style1486048835514" xfId="6750" xr:uid="{00000000-0005-0000-0000-0000E5A00000}"/>
    <cellStyle name="style1486048835639" xfId="6751" xr:uid="{00000000-0005-0000-0000-0000E6A00000}"/>
    <cellStyle name="style1486048835842" xfId="6752" xr:uid="{00000000-0005-0000-0000-0000E7A00000}"/>
    <cellStyle name="style1486048836092" xfId="6753" xr:uid="{00000000-0005-0000-0000-0000E8A00000}"/>
    <cellStyle name="style1486048836232" xfId="6754" xr:uid="{00000000-0005-0000-0000-0000E9A00000}"/>
    <cellStyle name="style1486048836373" xfId="6755" xr:uid="{00000000-0005-0000-0000-0000EAA00000}"/>
    <cellStyle name="style1486048836545" xfId="6756" xr:uid="{00000000-0005-0000-0000-0000EBA00000}"/>
    <cellStyle name="style1486048836764" xfId="6757" xr:uid="{00000000-0005-0000-0000-0000ECA00000}"/>
    <cellStyle name="style1486048836904" xfId="6758" xr:uid="{00000000-0005-0000-0000-0000EDA00000}"/>
    <cellStyle name="style1486048837029" xfId="6759" xr:uid="{00000000-0005-0000-0000-0000EEA00000}"/>
    <cellStyle name="style1486048837186" xfId="6760" xr:uid="{00000000-0005-0000-0000-0000EFA00000}"/>
    <cellStyle name="style1486048837326" xfId="6761" xr:uid="{00000000-0005-0000-0000-0000F0A00000}"/>
    <cellStyle name="style1486048837467" xfId="6762" xr:uid="{00000000-0005-0000-0000-0000F1A00000}"/>
    <cellStyle name="style1486048837639" xfId="6763" xr:uid="{00000000-0005-0000-0000-0000F2A00000}"/>
    <cellStyle name="style1486048837764" xfId="6764" xr:uid="{00000000-0005-0000-0000-0000F3A00000}"/>
    <cellStyle name="style1486048837904" xfId="6765" xr:uid="{00000000-0005-0000-0000-0000F4A00000}"/>
    <cellStyle name="style1486048838029" xfId="6766" xr:uid="{00000000-0005-0000-0000-0000F5A00000}"/>
    <cellStyle name="style1486048838154" xfId="6767" xr:uid="{00000000-0005-0000-0000-0000F6A00000}"/>
    <cellStyle name="style1486048838311" xfId="6768" xr:uid="{00000000-0005-0000-0000-0000F7A00000}"/>
    <cellStyle name="style1486048838420" xfId="6769" xr:uid="{00000000-0005-0000-0000-0000F8A00000}"/>
    <cellStyle name="style1486048838529" xfId="6770" xr:uid="{00000000-0005-0000-0000-0000F9A00000}"/>
    <cellStyle name="style1486048838623" xfId="6771" xr:uid="{00000000-0005-0000-0000-0000FAA00000}"/>
    <cellStyle name="style1486048838717" xfId="6772" xr:uid="{00000000-0005-0000-0000-0000FBA00000}"/>
    <cellStyle name="style1486048838842" xfId="6773" xr:uid="{00000000-0005-0000-0000-0000FCA00000}"/>
    <cellStyle name="style1486048838967" xfId="6774" xr:uid="{00000000-0005-0000-0000-0000FDA00000}"/>
    <cellStyle name="style1486048839092" xfId="6775" xr:uid="{00000000-0005-0000-0000-0000FEA00000}"/>
    <cellStyle name="style1486048839217" xfId="6776" xr:uid="{00000000-0005-0000-0000-0000FFA00000}"/>
    <cellStyle name="style1486048839326" xfId="6777" xr:uid="{00000000-0005-0000-0000-000000A10000}"/>
    <cellStyle name="style1486048839467" xfId="6778" xr:uid="{00000000-0005-0000-0000-000001A10000}"/>
    <cellStyle name="style1486048839639" xfId="6779" xr:uid="{00000000-0005-0000-0000-000002A10000}"/>
    <cellStyle name="style1486048839764" xfId="6780" xr:uid="{00000000-0005-0000-0000-000003A10000}"/>
    <cellStyle name="style1486048839889" xfId="6781" xr:uid="{00000000-0005-0000-0000-000004A10000}"/>
    <cellStyle name="style1486048840014" xfId="6782" xr:uid="{00000000-0005-0000-0000-000005A10000}"/>
    <cellStyle name="style1486048840139" xfId="6783" xr:uid="{00000000-0005-0000-0000-000006A10000}"/>
    <cellStyle name="style1486048840279" xfId="6784" xr:uid="{00000000-0005-0000-0000-000007A10000}"/>
    <cellStyle name="style1486048840404" xfId="6785" xr:uid="{00000000-0005-0000-0000-000008A10000}"/>
    <cellStyle name="style1486048840608" xfId="6786" xr:uid="{00000000-0005-0000-0000-000009A10000}"/>
    <cellStyle name="style1486048840795" xfId="6787" xr:uid="{00000000-0005-0000-0000-00000AA10000}"/>
    <cellStyle name="style1486048840983" xfId="6788" xr:uid="{00000000-0005-0000-0000-00000BA10000}"/>
    <cellStyle name="style1486048841108" xfId="6789" xr:uid="{00000000-0005-0000-0000-00000CA10000}"/>
    <cellStyle name="style1486048841217" xfId="6790" xr:uid="{00000000-0005-0000-0000-00000DA10000}"/>
    <cellStyle name="style1486048841342" xfId="6791" xr:uid="{00000000-0005-0000-0000-00000EA10000}"/>
    <cellStyle name="style1486048841530" xfId="6792" xr:uid="{00000000-0005-0000-0000-00000FA10000}"/>
    <cellStyle name="style1486048841748" xfId="6793" xr:uid="{00000000-0005-0000-0000-000010A10000}"/>
    <cellStyle name="style1486048841936" xfId="6794" xr:uid="{00000000-0005-0000-0000-000011A10000}"/>
    <cellStyle name="style1486048842045" xfId="6795" xr:uid="{00000000-0005-0000-0000-000012A10000}"/>
    <cellStyle name="style1486048842186" xfId="6796" xr:uid="{00000000-0005-0000-0000-000013A10000}"/>
    <cellStyle name="style1486048842311" xfId="6797" xr:uid="{00000000-0005-0000-0000-000014A10000}"/>
    <cellStyle name="style1486048842436" xfId="6798" xr:uid="{00000000-0005-0000-0000-000015A10000}"/>
    <cellStyle name="style1486048842576" xfId="6799" xr:uid="{00000000-0005-0000-0000-000016A10000}"/>
    <cellStyle name="style1486048842764" xfId="6800" xr:uid="{00000000-0005-0000-0000-000017A10000}"/>
    <cellStyle name="style1486048843014" xfId="6801" xr:uid="{00000000-0005-0000-0000-000018A10000}"/>
    <cellStyle name="style1486048843139" xfId="6802" xr:uid="{00000000-0005-0000-0000-000019A10000}"/>
    <cellStyle name="style1486048843311" xfId="6803" xr:uid="{00000000-0005-0000-0000-00001AA10000}"/>
    <cellStyle name="style1486048843467" xfId="6804" xr:uid="{00000000-0005-0000-0000-00001BA10000}"/>
    <cellStyle name="style1486048843592" xfId="6805" xr:uid="{00000000-0005-0000-0000-00001CA10000}"/>
    <cellStyle name="style1486048843701" xfId="6806" xr:uid="{00000000-0005-0000-0000-00001DA10000}"/>
    <cellStyle name="style1486048843826" xfId="6807" xr:uid="{00000000-0005-0000-0000-00001EA10000}"/>
    <cellStyle name="style1486048843905" xfId="6808" xr:uid="{00000000-0005-0000-0000-00001FA10000}"/>
    <cellStyle name="style1486048844030" xfId="6809" xr:uid="{00000000-0005-0000-0000-000020A10000}"/>
    <cellStyle name="style1486048844155" xfId="6810" xr:uid="{00000000-0005-0000-0000-000021A10000}"/>
    <cellStyle name="style1486048844233" xfId="6811" xr:uid="{00000000-0005-0000-0000-000022A10000}"/>
    <cellStyle name="style1486048844326" xfId="6812" xr:uid="{00000000-0005-0000-0000-000023A10000}"/>
    <cellStyle name="style1486048844420" xfId="6813" xr:uid="{00000000-0005-0000-0000-000024A10000}"/>
    <cellStyle name="style1486048844608" xfId="6814" xr:uid="{00000000-0005-0000-0000-000025A10000}"/>
    <cellStyle name="style1486048844701" xfId="6815" xr:uid="{00000000-0005-0000-0000-000026A10000}"/>
    <cellStyle name="style1486048844905" xfId="6816" xr:uid="{00000000-0005-0000-0000-000027A10000}"/>
    <cellStyle name="style1486048846170" xfId="6817" xr:uid="{00000000-0005-0000-0000-000028A10000}"/>
    <cellStyle name="style1486048896991" xfId="5491" xr:uid="{00000000-0005-0000-0000-000029A10000}"/>
    <cellStyle name="style1486048897132" xfId="5492" xr:uid="{00000000-0005-0000-0000-00002AA10000}"/>
    <cellStyle name="style1486048897319" xfId="5493" xr:uid="{00000000-0005-0000-0000-00002BA10000}"/>
    <cellStyle name="style1486048897413" xfId="5494" xr:uid="{00000000-0005-0000-0000-00002CA10000}"/>
    <cellStyle name="style1486048897538" xfId="5495" xr:uid="{00000000-0005-0000-0000-00002DA10000}"/>
    <cellStyle name="style1486048897663" xfId="5496" xr:uid="{00000000-0005-0000-0000-00002EA10000}"/>
    <cellStyle name="style1486048897773" xfId="5497" xr:uid="{00000000-0005-0000-0000-00002FA10000}"/>
    <cellStyle name="style1486048897882" xfId="5498" xr:uid="{00000000-0005-0000-0000-000030A10000}"/>
    <cellStyle name="style1486048898038" xfId="5499" xr:uid="{00000000-0005-0000-0000-000031A10000}"/>
    <cellStyle name="style1486048898163" xfId="5500" xr:uid="{00000000-0005-0000-0000-000032A10000}"/>
    <cellStyle name="style1486048898273" xfId="5501" xr:uid="{00000000-0005-0000-0000-000033A10000}"/>
    <cellStyle name="style1486048898398" xfId="5502" xr:uid="{00000000-0005-0000-0000-000034A10000}"/>
    <cellStyle name="style1486048898507" xfId="5503" xr:uid="{00000000-0005-0000-0000-000035A10000}"/>
    <cellStyle name="style1486048898616" xfId="5504" xr:uid="{00000000-0005-0000-0000-000036A10000}"/>
    <cellStyle name="style1486048898741" xfId="5505" xr:uid="{00000000-0005-0000-0000-000037A10000}"/>
    <cellStyle name="style1486048898866" xfId="5506" xr:uid="{00000000-0005-0000-0000-000038A10000}"/>
    <cellStyle name="style1486048898960" xfId="5507" xr:uid="{00000000-0005-0000-0000-000039A10000}"/>
    <cellStyle name="style1486048899069" xfId="5508" xr:uid="{00000000-0005-0000-0000-00003AA10000}"/>
    <cellStyle name="style1486048899194" xfId="5509" xr:uid="{00000000-0005-0000-0000-00003BA10000}"/>
    <cellStyle name="style1486048899304" xfId="5510" xr:uid="{00000000-0005-0000-0000-00003CA10000}"/>
    <cellStyle name="style1486048899429" xfId="5511" xr:uid="{00000000-0005-0000-0000-00003DA10000}"/>
    <cellStyle name="style1486048899554" xfId="5512" xr:uid="{00000000-0005-0000-0000-00003EA10000}"/>
    <cellStyle name="style1486048899679" xfId="5513" xr:uid="{00000000-0005-0000-0000-00003FA10000}"/>
    <cellStyle name="style1486048899788" xfId="5514" xr:uid="{00000000-0005-0000-0000-000040A10000}"/>
    <cellStyle name="style1486048899898" xfId="5515" xr:uid="{00000000-0005-0000-0000-000041A10000}"/>
    <cellStyle name="style1486048900007" xfId="5516" xr:uid="{00000000-0005-0000-0000-000042A10000}"/>
    <cellStyle name="style1486048900116" xfId="5517" xr:uid="{00000000-0005-0000-0000-000043A10000}"/>
    <cellStyle name="style1486048900241" xfId="5518" xr:uid="{00000000-0005-0000-0000-000044A10000}"/>
    <cellStyle name="style1486048900351" xfId="5519" xr:uid="{00000000-0005-0000-0000-000045A10000}"/>
    <cellStyle name="style1486048900476" xfId="5520" xr:uid="{00000000-0005-0000-0000-000046A10000}"/>
    <cellStyle name="style1486048900679" xfId="5521" xr:uid="{00000000-0005-0000-0000-000047A10000}"/>
    <cellStyle name="style1486048900882" xfId="5522" xr:uid="{00000000-0005-0000-0000-000048A10000}"/>
    <cellStyle name="style1486048900991" xfId="5523" xr:uid="{00000000-0005-0000-0000-000049A10000}"/>
    <cellStyle name="style1486048901116" xfId="5524" xr:uid="{00000000-0005-0000-0000-00004AA10000}"/>
    <cellStyle name="style1486048901226" xfId="5525" xr:uid="{00000000-0005-0000-0000-00004BA10000}"/>
    <cellStyle name="style1486048901335" xfId="5526" xr:uid="{00000000-0005-0000-0000-00004CA10000}"/>
    <cellStyle name="style1486048901523" xfId="5527" xr:uid="{00000000-0005-0000-0000-00004DA10000}"/>
    <cellStyle name="style1486048901695" xfId="5528" xr:uid="{00000000-0005-0000-0000-00004EA10000}"/>
    <cellStyle name="style1486048901804" xfId="5529" xr:uid="{00000000-0005-0000-0000-00004FA10000}"/>
    <cellStyle name="style1486048901929" xfId="5530" xr:uid="{00000000-0005-0000-0000-000050A10000}"/>
    <cellStyle name="style1486048902038" xfId="5531" xr:uid="{00000000-0005-0000-0000-000051A10000}"/>
    <cellStyle name="style1486048902148" xfId="5532" xr:uid="{00000000-0005-0000-0000-000052A10000}"/>
    <cellStyle name="style1486048902226" xfId="5533" xr:uid="{00000000-0005-0000-0000-000053A10000}"/>
    <cellStyle name="style1486048902351" xfId="5534" xr:uid="{00000000-0005-0000-0000-000054A10000}"/>
    <cellStyle name="style1486048902476" xfId="5535" xr:uid="{00000000-0005-0000-0000-000055A10000}"/>
    <cellStyle name="style1486048902648" xfId="5536" xr:uid="{00000000-0005-0000-0000-000056A10000}"/>
    <cellStyle name="style1486048902866" xfId="5537" xr:uid="{00000000-0005-0000-0000-000057A10000}"/>
    <cellStyle name="style1486048903038" xfId="5538" xr:uid="{00000000-0005-0000-0000-000058A10000}"/>
    <cellStyle name="style1486048903148" xfId="5539" xr:uid="{00000000-0005-0000-0000-000059A10000}"/>
    <cellStyle name="style1486048903273" xfId="5540" xr:uid="{00000000-0005-0000-0000-00005AA10000}"/>
    <cellStyle name="style1486048903351" xfId="5541" xr:uid="{00000000-0005-0000-0000-00005BA10000}"/>
    <cellStyle name="style1486048903476" xfId="5542" xr:uid="{00000000-0005-0000-0000-00005CA10000}"/>
    <cellStyle name="style1486048903585" xfId="5543" xr:uid="{00000000-0005-0000-0000-00005DA10000}"/>
    <cellStyle name="style1486048903710" xfId="5544" xr:uid="{00000000-0005-0000-0000-00005EA10000}"/>
    <cellStyle name="style1486048903851" xfId="5545" xr:uid="{00000000-0005-0000-0000-00005FA10000}"/>
    <cellStyle name="style1486048904023" xfId="5546" xr:uid="{00000000-0005-0000-0000-000060A10000}"/>
    <cellStyle name="style1486048904163" xfId="5547" xr:uid="{00000000-0005-0000-0000-000061A10000}"/>
    <cellStyle name="style1486048904382" xfId="5548" xr:uid="{00000000-0005-0000-0000-000062A10000}"/>
    <cellStyle name="style1486048904523" xfId="5549" xr:uid="{00000000-0005-0000-0000-000063A10000}"/>
    <cellStyle name="style1486048904632" xfId="5550" xr:uid="{00000000-0005-0000-0000-000064A10000}"/>
    <cellStyle name="style1486048904742" xfId="5551" xr:uid="{00000000-0005-0000-0000-000065A10000}"/>
    <cellStyle name="style1486048904867" xfId="5552" xr:uid="{00000000-0005-0000-0000-000066A10000}"/>
    <cellStyle name="style1486048905101" xfId="5553" xr:uid="{00000000-0005-0000-0000-000067A10000}"/>
    <cellStyle name="style1486048905226" xfId="5554" xr:uid="{00000000-0005-0000-0000-000068A10000}"/>
    <cellStyle name="style1486048905413" xfId="5555" xr:uid="{00000000-0005-0000-0000-000069A10000}"/>
    <cellStyle name="style1486048905538" xfId="5556" xr:uid="{00000000-0005-0000-0000-00006AA10000}"/>
    <cellStyle name="style1486048905648" xfId="5557" xr:uid="{00000000-0005-0000-0000-00006BA10000}"/>
    <cellStyle name="style1486048905757" xfId="5558" xr:uid="{00000000-0005-0000-0000-00006CA10000}"/>
    <cellStyle name="style1486048905945" xfId="5559" xr:uid="{00000000-0005-0000-0000-00006DA10000}"/>
    <cellStyle name="style1486048906085" xfId="5560" xr:uid="{00000000-0005-0000-0000-00006EA10000}"/>
    <cellStyle name="style1486048906210" xfId="5561" xr:uid="{00000000-0005-0000-0000-00006FA10000}"/>
    <cellStyle name="style1486048906351" xfId="5562" xr:uid="{00000000-0005-0000-0000-000070A10000}"/>
    <cellStyle name="style1486048906507" xfId="5563" xr:uid="{00000000-0005-0000-0000-000071A10000}"/>
    <cellStyle name="style1486048906726" xfId="5564" xr:uid="{00000000-0005-0000-0000-000072A10000}"/>
    <cellStyle name="style1486048906945" xfId="5565" xr:uid="{00000000-0005-0000-0000-000073A10000}"/>
    <cellStyle name="style1486048907148" xfId="5566" xr:uid="{00000000-0005-0000-0000-000074A10000}"/>
    <cellStyle name="style1486048907320" xfId="5567" xr:uid="{00000000-0005-0000-0000-000075A10000}"/>
    <cellStyle name="style1486048907429" xfId="5568" xr:uid="{00000000-0005-0000-0000-000076A10000}"/>
    <cellStyle name="style1486048907632" xfId="5569" xr:uid="{00000000-0005-0000-0000-000077A10000}"/>
    <cellStyle name="style1486048908367" xfId="5570" xr:uid="{00000000-0005-0000-0000-000078A10000}"/>
    <cellStyle name="style1486462674140" xfId="6818" xr:uid="{00000000-0005-0000-0000-000079A10000}"/>
    <cellStyle name="style1486462674343" xfId="6819" xr:uid="{00000000-0005-0000-0000-00007AA10000}"/>
    <cellStyle name="style1486462674624" xfId="6820" xr:uid="{00000000-0005-0000-0000-00007BA10000}"/>
    <cellStyle name="style1486462674765" xfId="6821" xr:uid="{00000000-0005-0000-0000-00007CA10000}"/>
    <cellStyle name="style1486462674936" xfId="6822" xr:uid="{00000000-0005-0000-0000-00007DA10000}"/>
    <cellStyle name="style1486462675093" xfId="6823" xr:uid="{00000000-0005-0000-0000-00007EA10000}"/>
    <cellStyle name="style1486462675249" xfId="6824" xr:uid="{00000000-0005-0000-0000-00007FA10000}"/>
    <cellStyle name="style1486462675374" xfId="6825" xr:uid="{00000000-0005-0000-0000-000080A10000}"/>
    <cellStyle name="style1486462675546" xfId="6826" xr:uid="{00000000-0005-0000-0000-000081A10000}"/>
    <cellStyle name="style1486462675702" xfId="6827" xr:uid="{00000000-0005-0000-0000-000082A10000}"/>
    <cellStyle name="style1486462675843" xfId="6828" xr:uid="{00000000-0005-0000-0000-000083A10000}"/>
    <cellStyle name="style1486462676015" xfId="6829" xr:uid="{00000000-0005-0000-0000-000084A10000}"/>
    <cellStyle name="style1486462676171" xfId="6830" xr:uid="{00000000-0005-0000-0000-000085A10000}"/>
    <cellStyle name="style1486462676327" xfId="6831" xr:uid="{00000000-0005-0000-0000-000086A10000}"/>
    <cellStyle name="style1486462676468" xfId="6832" xr:uid="{00000000-0005-0000-0000-000087A10000}"/>
    <cellStyle name="style1486462676718" xfId="6833" xr:uid="{00000000-0005-0000-0000-000088A10000}"/>
    <cellStyle name="style1486462676921" xfId="6834" xr:uid="{00000000-0005-0000-0000-000089A10000}"/>
    <cellStyle name="style1486462677108" xfId="6835" xr:uid="{00000000-0005-0000-0000-00008AA10000}"/>
    <cellStyle name="style1486462677358" xfId="6836" xr:uid="{00000000-0005-0000-0000-00008BA10000}"/>
    <cellStyle name="style1486462677483" xfId="6837" xr:uid="{00000000-0005-0000-0000-00008CA10000}"/>
    <cellStyle name="style1486462677640" xfId="6838" xr:uid="{00000000-0005-0000-0000-00008DA10000}"/>
    <cellStyle name="style1486462677796" xfId="6839" xr:uid="{00000000-0005-0000-0000-00008EA10000}"/>
    <cellStyle name="style1486462677937" xfId="6840" xr:uid="{00000000-0005-0000-0000-00008FA10000}"/>
    <cellStyle name="style1486462678062" xfId="6841" xr:uid="{00000000-0005-0000-0000-000090A10000}"/>
    <cellStyle name="style1486462678202" xfId="6842" xr:uid="{00000000-0005-0000-0000-000091A10000}"/>
    <cellStyle name="style1486462678358" xfId="6843" xr:uid="{00000000-0005-0000-0000-000092A10000}"/>
    <cellStyle name="style1486462678515" xfId="6844" xr:uid="{00000000-0005-0000-0000-000093A10000}"/>
    <cellStyle name="style1486462678655" xfId="6845" xr:uid="{00000000-0005-0000-0000-000094A10000}"/>
    <cellStyle name="style1486462678796" xfId="6846" xr:uid="{00000000-0005-0000-0000-000095A10000}"/>
    <cellStyle name="style1486462678937" xfId="6847" xr:uid="{00000000-0005-0000-0000-000096A10000}"/>
    <cellStyle name="style1486462679093" xfId="6848" xr:uid="{00000000-0005-0000-0000-000097A10000}"/>
    <cellStyle name="style1486462679280" xfId="6849" xr:uid="{00000000-0005-0000-0000-000098A10000}"/>
    <cellStyle name="style1486462679530" xfId="6850" xr:uid="{00000000-0005-0000-0000-000099A10000}"/>
    <cellStyle name="style1486462679718" xfId="6851" xr:uid="{00000000-0005-0000-0000-00009AA10000}"/>
    <cellStyle name="style1486462679858" xfId="6852" xr:uid="{00000000-0005-0000-0000-00009BA10000}"/>
    <cellStyle name="style1486462679983" xfId="6853" xr:uid="{00000000-0005-0000-0000-00009CA10000}"/>
    <cellStyle name="style1486462680124" xfId="6854" xr:uid="{00000000-0005-0000-0000-00009DA10000}"/>
    <cellStyle name="style1486462680265" xfId="6855" xr:uid="{00000000-0005-0000-0000-00009EA10000}"/>
    <cellStyle name="style1486462680405" xfId="6856" xr:uid="{00000000-0005-0000-0000-00009FA10000}"/>
    <cellStyle name="style1486462680671" xfId="6857" xr:uid="{00000000-0005-0000-0000-0000A0A10000}"/>
    <cellStyle name="style1486462680890" xfId="6858" xr:uid="{00000000-0005-0000-0000-0000A1A10000}"/>
    <cellStyle name="style1486462681077" xfId="6859" xr:uid="{00000000-0005-0000-0000-0000A2A10000}"/>
    <cellStyle name="style1486462681265" xfId="6860" xr:uid="{00000000-0005-0000-0000-0000A3A10000}"/>
    <cellStyle name="style1486462681390" xfId="6861" xr:uid="{00000000-0005-0000-0000-0000A4A10000}"/>
    <cellStyle name="style1486462681515" xfId="6862" xr:uid="{00000000-0005-0000-0000-0000A5A10000}"/>
    <cellStyle name="style1486462681655" xfId="6863" xr:uid="{00000000-0005-0000-0000-0000A6A10000}"/>
    <cellStyle name="style1486462681780" xfId="6864" xr:uid="{00000000-0005-0000-0000-0000A7A10000}"/>
    <cellStyle name="style1486462681921" xfId="6865" xr:uid="{00000000-0005-0000-0000-0000A8A10000}"/>
    <cellStyle name="style1486462682062" xfId="6866" xr:uid="{00000000-0005-0000-0000-0000A9A10000}"/>
    <cellStyle name="style1486462682202" xfId="6867" xr:uid="{00000000-0005-0000-0000-0000AAA10000}"/>
    <cellStyle name="style1486462682312" xfId="6868" xr:uid="{00000000-0005-0000-0000-0000ABA10000}"/>
    <cellStyle name="style1486462682437" xfId="6869" xr:uid="{00000000-0005-0000-0000-0000ACA10000}"/>
    <cellStyle name="style1486462682593" xfId="6870" xr:uid="{00000000-0005-0000-0000-0000ADA10000}"/>
    <cellStyle name="style1486462682796" xfId="6871" xr:uid="{00000000-0005-0000-0000-0000AEA10000}"/>
    <cellStyle name="style1486462682937" xfId="6872" xr:uid="{00000000-0005-0000-0000-0000AFA10000}"/>
    <cellStyle name="style1486462683077" xfId="6873" xr:uid="{00000000-0005-0000-0000-0000B0A10000}"/>
    <cellStyle name="style1486462683202" xfId="6874" xr:uid="{00000000-0005-0000-0000-0000B1A10000}"/>
    <cellStyle name="style1486462683374" xfId="6875" xr:uid="{00000000-0005-0000-0000-0000B2A10000}"/>
    <cellStyle name="style1486462683484" xfId="6876" xr:uid="{00000000-0005-0000-0000-0000B3A10000}"/>
    <cellStyle name="style1486462683640" xfId="6877" xr:uid="{00000000-0005-0000-0000-0000B4A10000}"/>
    <cellStyle name="style1486462683874" xfId="6878" xr:uid="{00000000-0005-0000-0000-0000B5A10000}"/>
    <cellStyle name="style1486462684062" xfId="6879" xr:uid="{00000000-0005-0000-0000-0000B6A10000}"/>
    <cellStyle name="style1486462684234" xfId="6880" xr:uid="{00000000-0005-0000-0000-0000B7A10000}"/>
    <cellStyle name="style1486462684327" xfId="6881" xr:uid="{00000000-0005-0000-0000-0000B8A10000}"/>
    <cellStyle name="style1486462684468" xfId="6882" xr:uid="{00000000-0005-0000-0000-0000B9A10000}"/>
    <cellStyle name="style1486462684593" xfId="6883" xr:uid="{00000000-0005-0000-0000-0000BAA10000}"/>
    <cellStyle name="style1486462684718" xfId="6884" xr:uid="{00000000-0005-0000-0000-0000BBA10000}"/>
    <cellStyle name="style1486462684843" xfId="6885" xr:uid="{00000000-0005-0000-0000-0000BCA10000}"/>
    <cellStyle name="style1486462684968" xfId="6886" xr:uid="{00000000-0005-0000-0000-0000BDA10000}"/>
    <cellStyle name="style1486462685093" xfId="6887" xr:uid="{00000000-0005-0000-0000-0000BEA10000}"/>
    <cellStyle name="style1486462685218" xfId="6888" xr:uid="{00000000-0005-0000-0000-0000BFA10000}"/>
    <cellStyle name="style1486462685374" xfId="6889" xr:uid="{00000000-0005-0000-0000-0000C0A10000}"/>
    <cellStyle name="style1486462685515" xfId="6890" xr:uid="{00000000-0005-0000-0000-0000C1A10000}"/>
    <cellStyle name="style1486462685640" xfId="6891" xr:uid="{00000000-0005-0000-0000-0000C2A10000}"/>
    <cellStyle name="style1486462685796" xfId="6892" xr:uid="{00000000-0005-0000-0000-0000C3A10000}"/>
    <cellStyle name="style1486462685906" xfId="6893" xr:uid="{00000000-0005-0000-0000-0000C4A10000}"/>
    <cellStyle name="style1486462686031" xfId="6894" xr:uid="{00000000-0005-0000-0000-0000C5A10000}"/>
    <cellStyle name="style1486462686156" xfId="6895" xr:uid="{00000000-0005-0000-0000-0000C6A10000}"/>
    <cellStyle name="style1486462686343" xfId="6896" xr:uid="{00000000-0005-0000-0000-0000C7A10000}"/>
    <cellStyle name="style1486462687640" xfId="6897" xr:uid="{00000000-0005-0000-0000-0000C8A10000}"/>
    <cellStyle name="style1486462687734" xfId="6898" xr:uid="{00000000-0005-0000-0000-0000C9A10000}"/>
    <cellStyle name="style1486462688859" xfId="6899" xr:uid="{00000000-0005-0000-0000-0000CAA10000}"/>
    <cellStyle name="style1486462689359" xfId="6900" xr:uid="{00000000-0005-0000-0000-0000CBA10000}"/>
    <cellStyle name="style1486462689468" xfId="6901" xr:uid="{00000000-0005-0000-0000-0000CCA10000}"/>
    <cellStyle name="style1486462690156" xfId="6902" xr:uid="{00000000-0005-0000-0000-0000CDA10000}"/>
    <cellStyle name="style1486462690328" xfId="6903" xr:uid="{00000000-0005-0000-0000-0000CEA10000}"/>
    <cellStyle name="style1486462690437" xfId="6904" xr:uid="{00000000-0005-0000-0000-0000CFA10000}"/>
    <cellStyle name="style1486462690562" xfId="6905" xr:uid="{00000000-0005-0000-0000-0000D0A10000}"/>
    <cellStyle name="style1486462690687" xfId="6906" xr:uid="{00000000-0005-0000-0000-0000D1A10000}"/>
    <cellStyle name="style1486462690812" xfId="6907" xr:uid="{00000000-0005-0000-0000-0000D2A10000}"/>
    <cellStyle name="style1486462690937" xfId="6908" xr:uid="{00000000-0005-0000-0000-0000D3A10000}"/>
    <cellStyle name="style1486462691062" xfId="6909" xr:uid="{00000000-0005-0000-0000-0000D4A10000}"/>
    <cellStyle name="style1486462691187" xfId="6910" xr:uid="{00000000-0005-0000-0000-0000D5A10000}"/>
    <cellStyle name="style1486462691265" xfId="6911" xr:uid="{00000000-0005-0000-0000-0000D6A10000}"/>
    <cellStyle name="style1486462691359" xfId="6912" xr:uid="{00000000-0005-0000-0000-0000D7A10000}"/>
    <cellStyle name="style1486462691453" xfId="6913" xr:uid="{00000000-0005-0000-0000-0000D8A10000}"/>
    <cellStyle name="style1486462691531" xfId="6914" xr:uid="{00000000-0005-0000-0000-0000D9A10000}"/>
    <cellStyle name="style1486462691624" xfId="6915" xr:uid="{00000000-0005-0000-0000-0000DAA10000}"/>
    <cellStyle name="style1486462691718" xfId="6916" xr:uid="{00000000-0005-0000-0000-0000DBA10000}"/>
    <cellStyle name="style1486462691796" xfId="6917" xr:uid="{00000000-0005-0000-0000-0000DCA10000}"/>
    <cellStyle name="style1486462691890" xfId="6918" xr:uid="{00000000-0005-0000-0000-0000DDA10000}"/>
    <cellStyle name="style1486462944289" xfId="3028" xr:uid="{00000000-0005-0000-0000-0000DEA10000}"/>
    <cellStyle name="style1486462944476" xfId="3021" xr:uid="{00000000-0005-0000-0000-0000DFA10000}"/>
    <cellStyle name="style1486462944586" xfId="3062" xr:uid="{00000000-0005-0000-0000-0000E0A10000}"/>
    <cellStyle name="style1486462944726" xfId="3005" xr:uid="{00000000-0005-0000-0000-0000E1A10000}"/>
    <cellStyle name="style1486462944867" xfId="3063" xr:uid="{00000000-0005-0000-0000-0000E2A10000}"/>
    <cellStyle name="style1486462944976" xfId="3014" xr:uid="{00000000-0005-0000-0000-0000E3A10000}"/>
    <cellStyle name="style1486462945070" xfId="3060" xr:uid="{00000000-0005-0000-0000-0000E4A10000}"/>
    <cellStyle name="style1486462945195" xfId="3013" xr:uid="{00000000-0005-0000-0000-0000E5A10000}"/>
    <cellStyle name="style1486462945320" xfId="3064" xr:uid="{00000000-0005-0000-0000-0000E6A10000}"/>
    <cellStyle name="style1486462945429" xfId="3065" xr:uid="{00000000-0005-0000-0000-0000E7A10000}"/>
    <cellStyle name="style1486462945570" xfId="3061" xr:uid="{00000000-0005-0000-0000-0000E8A10000}"/>
    <cellStyle name="style1486462945711" xfId="3029" xr:uid="{00000000-0005-0000-0000-0000E9A10000}"/>
    <cellStyle name="style1486462945898" xfId="3020" xr:uid="{00000000-0005-0000-0000-0000EAA10000}"/>
    <cellStyle name="style1486462946055" xfId="3066" xr:uid="{00000000-0005-0000-0000-0000EBA10000}"/>
    <cellStyle name="style1486462946180" xfId="3055" xr:uid="{00000000-0005-0000-0000-0000ECA10000}"/>
    <cellStyle name="style1486462946273" xfId="3010" xr:uid="{00000000-0005-0000-0000-0000EDA10000}"/>
    <cellStyle name="style1486462946367" xfId="3011" xr:uid="{00000000-0005-0000-0000-0000EEA10000}"/>
    <cellStyle name="style1486462946492" xfId="3036" xr:uid="{00000000-0005-0000-0000-0000EFA10000}"/>
    <cellStyle name="style1486462946601" xfId="3030" xr:uid="{00000000-0005-0000-0000-0000F0A10000}"/>
    <cellStyle name="style1486462946773" xfId="3022" xr:uid="{00000000-0005-0000-0000-0000F1A10000}"/>
    <cellStyle name="style1486462946945" xfId="3012" xr:uid="{00000000-0005-0000-0000-0000F2A10000}"/>
    <cellStyle name="style1486462947164" xfId="3056" xr:uid="{00000000-0005-0000-0000-0000F3A10000}"/>
    <cellStyle name="style1486462947305" xfId="3037" xr:uid="{00000000-0005-0000-0000-0000F4A10000}"/>
    <cellStyle name="style1486462947445" xfId="3008" xr:uid="{00000000-0005-0000-0000-0000F5A10000}"/>
    <cellStyle name="style1486462947555" xfId="3035" xr:uid="{00000000-0005-0000-0000-0000F6A10000}"/>
    <cellStyle name="style1486462947664" xfId="3023" xr:uid="{00000000-0005-0000-0000-0000F7A10000}"/>
    <cellStyle name="style1486462947820" xfId="3059" xr:uid="{00000000-0005-0000-0000-0000F8A10000}"/>
    <cellStyle name="style1486462948023" xfId="3058" xr:uid="{00000000-0005-0000-0000-0000F9A10000}"/>
    <cellStyle name="style1486462948226" xfId="3038" xr:uid="{00000000-0005-0000-0000-0000FAA10000}"/>
    <cellStyle name="style1486462948414" xfId="3031" xr:uid="{00000000-0005-0000-0000-0000FBA10000}"/>
    <cellStyle name="style1486462948539" xfId="3024" xr:uid="{00000000-0005-0000-0000-0000FCA10000}"/>
    <cellStyle name="style1486462948680" xfId="3072" xr:uid="{00000000-0005-0000-0000-0000FDA10000}"/>
    <cellStyle name="style1486462948789" xfId="3007" xr:uid="{00000000-0005-0000-0000-0000FEA10000}"/>
    <cellStyle name="style1486462948930" xfId="3077" xr:uid="{00000000-0005-0000-0000-0000FFA10000}"/>
    <cellStyle name="style1486462949117" xfId="3032" xr:uid="{00000000-0005-0000-0000-000000A20000}"/>
    <cellStyle name="style1486462949320" xfId="3025" xr:uid="{00000000-0005-0000-0000-000001A20000}"/>
    <cellStyle name="style1486462949461" xfId="3075" xr:uid="{00000000-0005-0000-0000-000002A20000}"/>
    <cellStyle name="style1486462949555" xfId="3039" xr:uid="{00000000-0005-0000-0000-000003A20000}"/>
    <cellStyle name="style1486462949680" xfId="3040" xr:uid="{00000000-0005-0000-0000-000004A20000}"/>
    <cellStyle name="style1486462949836" xfId="3033" xr:uid="{00000000-0005-0000-0000-000005A20000}"/>
    <cellStyle name="style1486462949992" xfId="3026" xr:uid="{00000000-0005-0000-0000-000006A20000}"/>
    <cellStyle name="style1486462950180" xfId="3054" xr:uid="{00000000-0005-0000-0000-000007A20000}"/>
    <cellStyle name="style1486462950398" xfId="3006" xr:uid="{00000000-0005-0000-0000-000008A20000}"/>
    <cellStyle name="style1486462950492" xfId="3041" xr:uid="{00000000-0005-0000-0000-000009A20000}"/>
    <cellStyle name="style1486462950664" xfId="3034" xr:uid="{00000000-0005-0000-0000-00000AA20000}"/>
    <cellStyle name="style1486462950867" xfId="3027" xr:uid="{00000000-0005-0000-0000-00000BA20000}"/>
    <cellStyle name="style1486462950992" xfId="3057" xr:uid="{00000000-0005-0000-0000-00000CA20000}"/>
    <cellStyle name="style1486462951117" xfId="3069" xr:uid="{00000000-0005-0000-0000-00000DA20000}"/>
    <cellStyle name="style1486462951242" xfId="3016" xr:uid="{00000000-0005-0000-0000-00000EA20000}"/>
    <cellStyle name="style1486462951352" xfId="2999" xr:uid="{00000000-0005-0000-0000-00000FA20000}"/>
    <cellStyle name="style1486462951461" xfId="3004" xr:uid="{00000000-0005-0000-0000-000010A20000}"/>
    <cellStyle name="style1486462951586" xfId="3002" xr:uid="{00000000-0005-0000-0000-000011A20000}"/>
    <cellStyle name="style1486462951758" xfId="3042" xr:uid="{00000000-0005-0000-0000-000012A20000}"/>
    <cellStyle name="style1486462951961" xfId="3068" xr:uid="{00000000-0005-0000-0000-000013A20000}"/>
    <cellStyle name="style1486462952164" xfId="2993" xr:uid="{00000000-0005-0000-0000-000014A20000}"/>
    <cellStyle name="style1486462952273" xfId="2998" xr:uid="{00000000-0005-0000-0000-000015A20000}"/>
    <cellStyle name="style1486462952398" xfId="3044" xr:uid="{00000000-0005-0000-0000-000016A20000}"/>
    <cellStyle name="style1486462952508" xfId="3000" xr:uid="{00000000-0005-0000-0000-000017A20000}"/>
    <cellStyle name="style1486462952617" xfId="3079" xr:uid="{00000000-0005-0000-0000-000018A20000}"/>
    <cellStyle name="style1486462952727" xfId="3067" xr:uid="{00000000-0005-0000-0000-000019A20000}"/>
    <cellStyle name="style1486462952867" xfId="3076" xr:uid="{00000000-0005-0000-0000-00001AA20000}"/>
    <cellStyle name="style1486462953039" xfId="3043" xr:uid="{00000000-0005-0000-0000-00001BA20000}"/>
    <cellStyle name="style1486462953242" xfId="3045" xr:uid="{00000000-0005-0000-0000-00001CA20000}"/>
    <cellStyle name="style1486462953336" xfId="2994" xr:uid="{00000000-0005-0000-0000-00001DA20000}"/>
    <cellStyle name="style1486462953445" xfId="3047" xr:uid="{00000000-0005-0000-0000-00001EA20000}"/>
    <cellStyle name="style1486462953539" xfId="3019" xr:uid="{00000000-0005-0000-0000-00001FA20000}"/>
    <cellStyle name="style1486462953617" xfId="3080" xr:uid="{00000000-0005-0000-0000-000020A20000}"/>
    <cellStyle name="style1486462953774" xfId="3053" xr:uid="{00000000-0005-0000-0000-000021A20000}"/>
    <cellStyle name="style1486462953914" xfId="2997" xr:uid="{00000000-0005-0000-0000-000022A20000}"/>
    <cellStyle name="style1486462954055" xfId="3003" xr:uid="{00000000-0005-0000-0000-000023A20000}"/>
    <cellStyle name="style1486462954149" xfId="3073" xr:uid="{00000000-0005-0000-0000-000024A20000}"/>
    <cellStyle name="style1486462954227" xfId="3074" xr:uid="{00000000-0005-0000-0000-000025A20000}"/>
    <cellStyle name="style1486462954352" xfId="3070" xr:uid="{00000000-0005-0000-0000-000026A20000}"/>
    <cellStyle name="style1486462954461" xfId="3046" xr:uid="{00000000-0005-0000-0000-000027A20000}"/>
    <cellStyle name="style1486462954570" xfId="3018" xr:uid="{00000000-0005-0000-0000-000028A20000}"/>
    <cellStyle name="style1486462954758" xfId="3071" xr:uid="{00000000-0005-0000-0000-000029A20000}"/>
    <cellStyle name="style1486462954977" xfId="3048" xr:uid="{00000000-0005-0000-0000-00002AA20000}"/>
    <cellStyle name="style1486462955133" xfId="2995" xr:uid="{00000000-0005-0000-0000-00002BA20000}"/>
    <cellStyle name="style1486462955289" xfId="3050" xr:uid="{00000000-0005-0000-0000-00002CA20000}"/>
    <cellStyle name="style1486462955445" xfId="3081" xr:uid="{00000000-0005-0000-0000-00002DA20000}"/>
    <cellStyle name="style1486462955555" xfId="3078" xr:uid="{00000000-0005-0000-0000-00002EA20000}"/>
    <cellStyle name="style1486462955649" xfId="3009" xr:uid="{00000000-0005-0000-0000-00002FA20000}"/>
    <cellStyle name="style1486462955742" xfId="3017" xr:uid="{00000000-0005-0000-0000-000030A20000}"/>
    <cellStyle name="style1486462955883" xfId="3049" xr:uid="{00000000-0005-0000-0000-000031A20000}"/>
    <cellStyle name="style1486462956008" xfId="3015" xr:uid="{00000000-0005-0000-0000-000032A20000}"/>
    <cellStyle name="style1486462956133" xfId="3051" xr:uid="{00000000-0005-0000-0000-000033A20000}"/>
    <cellStyle name="style1486462956227" xfId="2996" xr:uid="{00000000-0005-0000-0000-000034A20000}"/>
    <cellStyle name="style1486462956305" xfId="3001" xr:uid="{00000000-0005-0000-0000-000035A20000}"/>
    <cellStyle name="style1486462956399" xfId="3052" xr:uid="{00000000-0005-0000-0000-000036A20000}"/>
    <cellStyle name="style1487861852893" xfId="5571" xr:uid="{00000000-0005-0000-0000-000037A20000}"/>
    <cellStyle name="style1487861853112" xfId="5572" xr:uid="{00000000-0005-0000-0000-000038A20000}"/>
    <cellStyle name="style1487861853612" xfId="5573" xr:uid="{00000000-0005-0000-0000-000039A20000}"/>
    <cellStyle name="style1487861853737" xfId="5574" xr:uid="{00000000-0005-0000-0000-00003AA20000}"/>
    <cellStyle name="style1487861853893" xfId="5575" xr:uid="{00000000-0005-0000-0000-00003BA20000}"/>
    <cellStyle name="style1487861854050" xfId="5576" xr:uid="{00000000-0005-0000-0000-00003CA20000}"/>
    <cellStyle name="style1487861854206" xfId="5577" xr:uid="{00000000-0005-0000-0000-00003DA20000}"/>
    <cellStyle name="style1487861854315" xfId="5578" xr:uid="{00000000-0005-0000-0000-00003EA20000}"/>
    <cellStyle name="style1487861854503" xfId="5579" xr:uid="{00000000-0005-0000-0000-00003FA20000}"/>
    <cellStyle name="style1487861854643" xfId="5580" xr:uid="{00000000-0005-0000-0000-000040A20000}"/>
    <cellStyle name="style1487861854784" xfId="5581" xr:uid="{00000000-0005-0000-0000-000041A20000}"/>
    <cellStyle name="style1487861854940" xfId="5582" xr:uid="{00000000-0005-0000-0000-000042A20000}"/>
    <cellStyle name="style1487861855096" xfId="5583" xr:uid="{00000000-0005-0000-0000-000043A20000}"/>
    <cellStyle name="style1487861855237" xfId="5584" xr:uid="{00000000-0005-0000-0000-000044A20000}"/>
    <cellStyle name="style1487861855393" xfId="5585" xr:uid="{00000000-0005-0000-0000-000045A20000}"/>
    <cellStyle name="style1487861855534" xfId="5586" xr:uid="{00000000-0005-0000-0000-000046A20000}"/>
    <cellStyle name="style1487861855643" xfId="5587" xr:uid="{00000000-0005-0000-0000-000047A20000}"/>
    <cellStyle name="style1487861855753" xfId="5588" xr:uid="{00000000-0005-0000-0000-000048A20000}"/>
    <cellStyle name="style1487861855893" xfId="5589" xr:uid="{00000000-0005-0000-0000-000049A20000}"/>
    <cellStyle name="style1487861856003" xfId="5590" xr:uid="{00000000-0005-0000-0000-00004AA20000}"/>
    <cellStyle name="style1487861856159" xfId="5591" xr:uid="{00000000-0005-0000-0000-00004BA20000}"/>
    <cellStyle name="style1487861856284" xfId="5592" xr:uid="{00000000-0005-0000-0000-00004CA20000}"/>
    <cellStyle name="style1487861856425" xfId="5593" xr:uid="{00000000-0005-0000-0000-00004DA20000}"/>
    <cellStyle name="style1487861856565" xfId="5594" xr:uid="{00000000-0005-0000-0000-00004EA20000}"/>
    <cellStyle name="style1487861856706" xfId="5595" xr:uid="{00000000-0005-0000-0000-00004FA20000}"/>
    <cellStyle name="style1487861856846" xfId="5596" xr:uid="{00000000-0005-0000-0000-000050A20000}"/>
    <cellStyle name="style1487861856987" xfId="5597" xr:uid="{00000000-0005-0000-0000-000051A20000}"/>
    <cellStyle name="style1487861857190" xfId="5598" xr:uid="{00000000-0005-0000-0000-000052A20000}"/>
    <cellStyle name="style1487861857346" xfId="5599" xr:uid="{00000000-0005-0000-0000-000053A20000}"/>
    <cellStyle name="style1487861857487" xfId="5600" xr:uid="{00000000-0005-0000-0000-000054A20000}"/>
    <cellStyle name="style1487861857628" xfId="5601" xr:uid="{00000000-0005-0000-0000-000055A20000}"/>
    <cellStyle name="style1487861857784" xfId="5602" xr:uid="{00000000-0005-0000-0000-000056A20000}"/>
    <cellStyle name="style1487861857925" xfId="5603" xr:uid="{00000000-0005-0000-0000-000057A20000}"/>
    <cellStyle name="style1487861858065" xfId="5604" xr:uid="{00000000-0005-0000-0000-000058A20000}"/>
    <cellStyle name="style1487861858206" xfId="5605" xr:uid="{00000000-0005-0000-0000-000059A20000}"/>
    <cellStyle name="style1487861858331" xfId="5606" xr:uid="{00000000-0005-0000-0000-00005AA20000}"/>
    <cellStyle name="style1487861858471" xfId="5607" xr:uid="{00000000-0005-0000-0000-00005BA20000}"/>
    <cellStyle name="style1487861858596" xfId="5608" xr:uid="{00000000-0005-0000-0000-00005CA20000}"/>
    <cellStyle name="style1487861858721" xfId="5609" xr:uid="{00000000-0005-0000-0000-00005DA20000}"/>
    <cellStyle name="style1487861858878" xfId="5610" xr:uid="{00000000-0005-0000-0000-00005EA20000}"/>
    <cellStyle name="style1487861859003" xfId="5611" xr:uid="{00000000-0005-0000-0000-00005FA20000}"/>
    <cellStyle name="style1487861859096" xfId="5612" xr:uid="{00000000-0005-0000-0000-000060A20000}"/>
    <cellStyle name="style1487861859221" xfId="5613" xr:uid="{00000000-0005-0000-0000-000061A20000}"/>
    <cellStyle name="style1487861859346" xfId="5614" xr:uid="{00000000-0005-0000-0000-000062A20000}"/>
    <cellStyle name="style1487861859487" xfId="5615" xr:uid="{00000000-0005-0000-0000-000063A20000}"/>
    <cellStyle name="style1487861859612" xfId="5616" xr:uid="{00000000-0005-0000-0000-000064A20000}"/>
    <cellStyle name="style1487861859768" xfId="5617" xr:uid="{00000000-0005-0000-0000-000065A20000}"/>
    <cellStyle name="style1487861859909" xfId="5618" xr:uid="{00000000-0005-0000-0000-000066A20000}"/>
    <cellStyle name="style1487861860034" xfId="5619" xr:uid="{00000000-0005-0000-0000-000067A20000}"/>
    <cellStyle name="style1487861860175" xfId="5620" xr:uid="{00000000-0005-0000-0000-000068A20000}"/>
    <cellStyle name="style1487861860268" xfId="5621" xr:uid="{00000000-0005-0000-0000-000069A20000}"/>
    <cellStyle name="style1487861860409" xfId="5622" xr:uid="{00000000-0005-0000-0000-00006AA20000}"/>
    <cellStyle name="style1487861860534" xfId="5623" xr:uid="{00000000-0005-0000-0000-00006BA20000}"/>
    <cellStyle name="style1487861860659" xfId="5624" xr:uid="{00000000-0005-0000-0000-00006CA20000}"/>
    <cellStyle name="style1487861860815" xfId="5625" xr:uid="{00000000-0005-0000-0000-00006DA20000}"/>
    <cellStyle name="style1487861860940" xfId="5626" xr:uid="{00000000-0005-0000-0000-00006EA20000}"/>
    <cellStyle name="style1487861861081" xfId="5627" xr:uid="{00000000-0005-0000-0000-00006FA20000}"/>
    <cellStyle name="style1487861861237" xfId="5628" xr:uid="{00000000-0005-0000-0000-000070A20000}"/>
    <cellStyle name="style1487861861346" xfId="5629" xr:uid="{00000000-0005-0000-0000-000071A20000}"/>
    <cellStyle name="style1487861861471" xfId="5630" xr:uid="{00000000-0005-0000-0000-000072A20000}"/>
    <cellStyle name="style1487861861596" xfId="5631" xr:uid="{00000000-0005-0000-0000-000073A20000}"/>
    <cellStyle name="style1487861861721" xfId="5632" xr:uid="{00000000-0005-0000-0000-000074A20000}"/>
    <cellStyle name="style1487861862175" xfId="5633" xr:uid="{00000000-0005-0000-0000-000075A20000}"/>
    <cellStyle name="style1487861862284" xfId="5634" xr:uid="{00000000-0005-0000-0000-000076A20000}"/>
    <cellStyle name="style1487861862440" xfId="5635" xr:uid="{00000000-0005-0000-0000-000077A20000}"/>
    <cellStyle name="style1487861862565" xfId="5636" xr:uid="{00000000-0005-0000-0000-000078A20000}"/>
    <cellStyle name="style1487861862690" xfId="5637" xr:uid="{00000000-0005-0000-0000-000079A20000}"/>
    <cellStyle name="style1487861862893" xfId="5638" xr:uid="{00000000-0005-0000-0000-00007AA20000}"/>
    <cellStyle name="style1487861863128" xfId="5639" xr:uid="{00000000-0005-0000-0000-00007BA20000}"/>
    <cellStyle name="style1487861863315" xfId="5640" xr:uid="{00000000-0005-0000-0000-00007CA20000}"/>
    <cellStyle name="style1487861863440" xfId="5641" xr:uid="{00000000-0005-0000-0000-00007DA20000}"/>
    <cellStyle name="style1487861863581" xfId="5642" xr:uid="{00000000-0005-0000-0000-00007EA20000}"/>
    <cellStyle name="style1487861863721" xfId="5643" xr:uid="{00000000-0005-0000-0000-00007FA20000}"/>
    <cellStyle name="style1487861863846" xfId="5644" xr:uid="{00000000-0005-0000-0000-000080A20000}"/>
    <cellStyle name="style1487861863987" xfId="5645" xr:uid="{00000000-0005-0000-0000-000081A20000}"/>
    <cellStyle name="style1487861864206" xfId="5646" xr:uid="{00000000-0005-0000-0000-000082A20000}"/>
    <cellStyle name="style1487861864346" xfId="5647" xr:uid="{00000000-0005-0000-0000-000083A20000}"/>
    <cellStyle name="style1487861864456" xfId="5648" xr:uid="{00000000-0005-0000-0000-000084A20000}"/>
    <cellStyle name="style1487861864628" xfId="5649" xr:uid="{00000000-0005-0000-0000-000085A20000}"/>
    <cellStyle name="style1487861865721" xfId="5650" xr:uid="{00000000-0005-0000-0000-000086A20000}"/>
    <cellStyle name="style1488440705773" xfId="5651" xr:uid="{00000000-0005-0000-0000-000087A20000}"/>
    <cellStyle name="style1488440706116" xfId="5652" xr:uid="{00000000-0005-0000-0000-000088A20000}"/>
    <cellStyle name="style1488440706616" xfId="5653" xr:uid="{00000000-0005-0000-0000-000089A20000}"/>
    <cellStyle name="style1488440706757" xfId="5654" xr:uid="{00000000-0005-0000-0000-00008AA20000}"/>
    <cellStyle name="style1488440706929" xfId="5655" xr:uid="{00000000-0005-0000-0000-00008BA20000}"/>
    <cellStyle name="style1488440707085" xfId="5656" xr:uid="{00000000-0005-0000-0000-00008CA20000}"/>
    <cellStyle name="style1488440707241" xfId="5657" xr:uid="{00000000-0005-0000-0000-00008DA20000}"/>
    <cellStyle name="style1488440707366" xfId="5658" xr:uid="{00000000-0005-0000-0000-00008EA20000}"/>
    <cellStyle name="style1488440707538" xfId="5659" xr:uid="{00000000-0005-0000-0000-00008FA20000}"/>
    <cellStyle name="style1488440707679" xfId="5660" xr:uid="{00000000-0005-0000-0000-000090A20000}"/>
    <cellStyle name="style1488440707835" xfId="5661" xr:uid="{00000000-0005-0000-0000-000091A20000}"/>
    <cellStyle name="style1488440708007" xfId="5662" xr:uid="{00000000-0005-0000-0000-000092A20000}"/>
    <cellStyle name="style1488440708163" xfId="5663" xr:uid="{00000000-0005-0000-0000-000093A20000}"/>
    <cellStyle name="style1488440708304" xfId="5664" xr:uid="{00000000-0005-0000-0000-000094A20000}"/>
    <cellStyle name="style1488440708460" xfId="5665" xr:uid="{00000000-0005-0000-0000-000095A20000}"/>
    <cellStyle name="style1488440708632" xfId="5666" xr:uid="{00000000-0005-0000-0000-000096A20000}"/>
    <cellStyle name="style1488440708741" xfId="5667" xr:uid="{00000000-0005-0000-0000-000097A20000}"/>
    <cellStyle name="style1488440708851" xfId="5668" xr:uid="{00000000-0005-0000-0000-000098A20000}"/>
    <cellStyle name="style1488440708991" xfId="5669" xr:uid="{00000000-0005-0000-0000-000099A20000}"/>
    <cellStyle name="style1488440709116" xfId="5670" xr:uid="{00000000-0005-0000-0000-00009AA20000}"/>
    <cellStyle name="style1488440709257" xfId="5671" xr:uid="{00000000-0005-0000-0000-00009BA20000}"/>
    <cellStyle name="style1488440709398" xfId="5672" xr:uid="{00000000-0005-0000-0000-00009CA20000}"/>
    <cellStyle name="style1488440709554" xfId="5673" xr:uid="{00000000-0005-0000-0000-00009DA20000}"/>
    <cellStyle name="style1488440709820" xfId="5674" xr:uid="{00000000-0005-0000-0000-00009EA20000}"/>
    <cellStyle name="style1488440709960" xfId="5675" xr:uid="{00000000-0005-0000-0000-00009FA20000}"/>
    <cellStyle name="style1488440710132" xfId="5676" xr:uid="{00000000-0005-0000-0000-0000A0A20000}"/>
    <cellStyle name="style1488440710304" xfId="5677" xr:uid="{00000000-0005-0000-0000-0000A1A20000}"/>
    <cellStyle name="style1488440710445" xfId="5678" xr:uid="{00000000-0005-0000-0000-0000A2A20000}"/>
    <cellStyle name="style1488440710585" xfId="5679" xr:uid="{00000000-0005-0000-0000-0000A3A20000}"/>
    <cellStyle name="style1488440710726" xfId="5680" xr:uid="{00000000-0005-0000-0000-0000A4A20000}"/>
    <cellStyle name="style1488440710866" xfId="5681" xr:uid="{00000000-0005-0000-0000-0000A5A20000}"/>
    <cellStyle name="style1488440711007" xfId="5682" xr:uid="{00000000-0005-0000-0000-0000A6A20000}"/>
    <cellStyle name="style1488440711148" xfId="5683" xr:uid="{00000000-0005-0000-0000-0000A7A20000}"/>
    <cellStyle name="style1488440711304" xfId="5684" xr:uid="{00000000-0005-0000-0000-0000A8A20000}"/>
    <cellStyle name="style1488440711429" xfId="5685" xr:uid="{00000000-0005-0000-0000-0000A9A20000}"/>
    <cellStyle name="style1488440711632" xfId="5686" xr:uid="{00000000-0005-0000-0000-0000AAA20000}"/>
    <cellStyle name="style1488440711882" xfId="5687" xr:uid="{00000000-0005-0000-0000-0000ABA20000}"/>
    <cellStyle name="style1488440712101" xfId="5688" xr:uid="{00000000-0005-0000-0000-0000ACA20000}"/>
    <cellStyle name="style1488440712226" xfId="5689" xr:uid="{00000000-0005-0000-0000-0000ADA20000}"/>
    <cellStyle name="style1488440712398" xfId="5690" xr:uid="{00000000-0005-0000-0000-0000AEA20000}"/>
    <cellStyle name="style1488440712538" xfId="5691" xr:uid="{00000000-0005-0000-0000-0000AFA20000}"/>
    <cellStyle name="style1488440712632" xfId="5692" xr:uid="{00000000-0005-0000-0000-0000B0A20000}"/>
    <cellStyle name="style1488440712726" xfId="5693" xr:uid="{00000000-0005-0000-0000-0000B1A20000}"/>
    <cellStyle name="style1488440712866" xfId="5694" xr:uid="{00000000-0005-0000-0000-0000B2A20000}"/>
    <cellStyle name="style1488440712991" xfId="5695" xr:uid="{00000000-0005-0000-0000-0000B3A20000}"/>
    <cellStyle name="style1488440713116" xfId="5696" xr:uid="{00000000-0005-0000-0000-0000B4A20000}"/>
    <cellStyle name="style1488440713257" xfId="5697" xr:uid="{00000000-0005-0000-0000-0000B5A20000}"/>
    <cellStyle name="style1488440713429" xfId="5698" xr:uid="{00000000-0005-0000-0000-0000B6A20000}"/>
    <cellStyle name="style1488440713601" xfId="5699" xr:uid="{00000000-0005-0000-0000-0000B7A20000}"/>
    <cellStyle name="style1488440713741" xfId="5700" xr:uid="{00000000-0005-0000-0000-0000B8A20000}"/>
    <cellStyle name="style1488440713851" xfId="5701" xr:uid="{00000000-0005-0000-0000-0000B9A20000}"/>
    <cellStyle name="style1488440713976" xfId="5702" xr:uid="{00000000-0005-0000-0000-0000BAA20000}"/>
    <cellStyle name="style1488440714101" xfId="5703" xr:uid="{00000000-0005-0000-0000-0000BBA20000}"/>
    <cellStyle name="style1488440714241" xfId="5704" xr:uid="{00000000-0005-0000-0000-0000BCA20000}"/>
    <cellStyle name="style1488440714335" xfId="5705" xr:uid="{00000000-0005-0000-0000-0000BDA20000}"/>
    <cellStyle name="style1488440714491" xfId="5706" xr:uid="{00000000-0005-0000-0000-0000BEA20000}"/>
    <cellStyle name="style1488440714710" xfId="5707" xr:uid="{00000000-0005-0000-0000-0000BFA20000}"/>
    <cellStyle name="style1488440714960" xfId="5708" xr:uid="{00000000-0005-0000-0000-0000C0A20000}"/>
    <cellStyle name="style1488440715070" xfId="5709" xr:uid="{00000000-0005-0000-0000-0000C1A20000}"/>
    <cellStyle name="style1488440715210" xfId="5710" xr:uid="{00000000-0005-0000-0000-0000C2A20000}"/>
    <cellStyle name="style1488440715335" xfId="5711" xr:uid="{00000000-0005-0000-0000-0000C3A20000}"/>
    <cellStyle name="style1488440715460" xfId="5712" xr:uid="{00000000-0005-0000-0000-0000C4A20000}"/>
    <cellStyle name="style1488440716038" xfId="5713" xr:uid="{00000000-0005-0000-0000-0000C5A20000}"/>
    <cellStyle name="style1488440716148" xfId="5714" xr:uid="{00000000-0005-0000-0000-0000C6A20000}"/>
    <cellStyle name="style1488440716288" xfId="5715" xr:uid="{00000000-0005-0000-0000-0000C7A20000}"/>
    <cellStyle name="style1488440716429" xfId="5716" xr:uid="{00000000-0005-0000-0000-0000C8A20000}"/>
    <cellStyle name="style1488440716570" xfId="5717" xr:uid="{00000000-0005-0000-0000-0000C9A20000}"/>
    <cellStyle name="style1488440716788" xfId="5718" xr:uid="{00000000-0005-0000-0000-0000CAA20000}"/>
    <cellStyle name="style1488440717038" xfId="5719" xr:uid="{00000000-0005-0000-0000-0000CBA20000}"/>
    <cellStyle name="style1488440717179" xfId="5720" xr:uid="{00000000-0005-0000-0000-0000CCA20000}"/>
    <cellStyle name="style1488440717304" xfId="5721" xr:uid="{00000000-0005-0000-0000-0000CDA20000}"/>
    <cellStyle name="style1488440717445" xfId="5722" xr:uid="{00000000-0005-0000-0000-0000CEA20000}"/>
    <cellStyle name="style1488440717570" xfId="5723" xr:uid="{00000000-0005-0000-0000-0000CFA20000}"/>
    <cellStyle name="style1488440717710" xfId="5724" xr:uid="{00000000-0005-0000-0000-0000D0A20000}"/>
    <cellStyle name="style1488440717835" xfId="5725" xr:uid="{00000000-0005-0000-0000-0000D1A20000}"/>
    <cellStyle name="style1488440717976" xfId="5726" xr:uid="{00000000-0005-0000-0000-0000D2A20000}"/>
    <cellStyle name="style1488440718101" xfId="5727" xr:uid="{00000000-0005-0000-0000-0000D3A20000}"/>
    <cellStyle name="style1488440718226" xfId="5728" xr:uid="{00000000-0005-0000-0000-0000D4A20000}"/>
    <cellStyle name="style1488440718398" xfId="5729" xr:uid="{00000000-0005-0000-0000-0000D5A20000}"/>
    <cellStyle name="style1488440719476" xfId="5730" xr:uid="{00000000-0005-0000-0000-0000D6A20000}"/>
    <cellStyle name="style1488440753902" xfId="6919" xr:uid="{00000000-0005-0000-0000-0000D7A20000}"/>
    <cellStyle name="style1488440754043" xfId="6920" xr:uid="{00000000-0005-0000-0000-0000D8A20000}"/>
    <cellStyle name="style1488440754168" xfId="6921" xr:uid="{00000000-0005-0000-0000-0000D9A20000}"/>
    <cellStyle name="style1488440754262" xfId="6922" xr:uid="{00000000-0005-0000-0000-0000DAA20000}"/>
    <cellStyle name="style1488440754449" xfId="6923" xr:uid="{00000000-0005-0000-0000-0000DBA20000}"/>
    <cellStyle name="style1488440754637" xfId="6924" xr:uid="{00000000-0005-0000-0000-0000DCA20000}"/>
    <cellStyle name="style1488440754746" xfId="6925" xr:uid="{00000000-0005-0000-0000-0000DDA20000}"/>
    <cellStyle name="style1488440754840" xfId="6926" xr:uid="{00000000-0005-0000-0000-0000DEA20000}"/>
    <cellStyle name="style1488440754980" xfId="6927" xr:uid="{00000000-0005-0000-0000-0000DFA20000}"/>
    <cellStyle name="style1488440755090" xfId="6928" xr:uid="{00000000-0005-0000-0000-0000E0A20000}"/>
    <cellStyle name="style1488440755230" xfId="6929" xr:uid="{00000000-0005-0000-0000-0000E1A20000}"/>
    <cellStyle name="style1488440755449" xfId="6930" xr:uid="{00000000-0005-0000-0000-0000E2A20000}"/>
    <cellStyle name="style1488440755605" xfId="6931" xr:uid="{00000000-0005-0000-0000-0000E3A20000}"/>
    <cellStyle name="style1488440755730" xfId="6932" xr:uid="{00000000-0005-0000-0000-0000E4A20000}"/>
    <cellStyle name="style1488440755840" xfId="6933" xr:uid="{00000000-0005-0000-0000-0000E5A20000}"/>
    <cellStyle name="style1488440755965" xfId="6934" xr:uid="{00000000-0005-0000-0000-0000E6A20000}"/>
    <cellStyle name="style1488440756043" xfId="6935" xr:uid="{00000000-0005-0000-0000-0000E7A20000}"/>
    <cellStyle name="style1488440756137" xfId="6936" xr:uid="{00000000-0005-0000-0000-0000E8A20000}"/>
    <cellStyle name="style1488440756262" xfId="6937" xr:uid="{00000000-0005-0000-0000-0000E9A20000}"/>
    <cellStyle name="style1488440756418" xfId="6938" xr:uid="{00000000-0005-0000-0000-0000EAA20000}"/>
    <cellStyle name="style1488440756590" xfId="6939" xr:uid="{00000000-0005-0000-0000-0000EBA20000}"/>
    <cellStyle name="style1488440756699" xfId="6940" xr:uid="{00000000-0005-0000-0000-0000ECA20000}"/>
    <cellStyle name="style1488440756824" xfId="6941" xr:uid="{00000000-0005-0000-0000-0000EDA20000}"/>
    <cellStyle name="style1488440756933" xfId="6942" xr:uid="{00000000-0005-0000-0000-0000EEA20000}"/>
    <cellStyle name="style1488440757043" xfId="6943" xr:uid="{00000000-0005-0000-0000-0000EFA20000}"/>
    <cellStyle name="style1488440757168" xfId="6944" xr:uid="{00000000-0005-0000-0000-0000F0A20000}"/>
    <cellStyle name="style1488440757293" xfId="6945" xr:uid="{00000000-0005-0000-0000-0000F1A20000}"/>
    <cellStyle name="style1488440757433" xfId="6946" xr:uid="{00000000-0005-0000-0000-0000F2A20000}"/>
    <cellStyle name="style1488440757652" xfId="6947" xr:uid="{00000000-0005-0000-0000-0000F3A20000}"/>
    <cellStyle name="style1488440757840" xfId="6948" xr:uid="{00000000-0005-0000-0000-0000F4A20000}"/>
    <cellStyle name="style1488440757949" xfId="6949" xr:uid="{00000000-0005-0000-0000-0000F5A20000}"/>
    <cellStyle name="style1488440758074" xfId="6950" xr:uid="{00000000-0005-0000-0000-0000F6A20000}"/>
    <cellStyle name="style1488440758183" xfId="6951" xr:uid="{00000000-0005-0000-0000-0000F7A20000}"/>
    <cellStyle name="style1488440758293" xfId="6952" xr:uid="{00000000-0005-0000-0000-0000F8A20000}"/>
    <cellStyle name="style1488440758418" xfId="6953" xr:uid="{00000000-0005-0000-0000-0000F9A20000}"/>
    <cellStyle name="style1488440758527" xfId="6954" xr:uid="{00000000-0005-0000-0000-0000FAA20000}"/>
    <cellStyle name="style1488440758637" xfId="6955" xr:uid="{00000000-0005-0000-0000-0000FBA20000}"/>
    <cellStyle name="style1488440758777" xfId="6956" xr:uid="{00000000-0005-0000-0000-0000FCA20000}"/>
    <cellStyle name="style1488440758933" xfId="6957" xr:uid="{00000000-0005-0000-0000-0000FDA20000}"/>
    <cellStyle name="style1488440759121" xfId="6958" xr:uid="{00000000-0005-0000-0000-0000FEA20000}"/>
    <cellStyle name="style1488440759230" xfId="6959" xr:uid="{00000000-0005-0000-0000-0000FFA20000}"/>
    <cellStyle name="style1488440759324" xfId="6960" xr:uid="{00000000-0005-0000-0000-000000A30000}"/>
    <cellStyle name="style1488440759418" xfId="6961" xr:uid="{00000000-0005-0000-0000-000001A30000}"/>
    <cellStyle name="style1488440759527" xfId="6962" xr:uid="{00000000-0005-0000-0000-000002A30000}"/>
    <cellStyle name="style1488440759652" xfId="6963" xr:uid="{00000000-0005-0000-0000-000003A30000}"/>
    <cellStyle name="style1488440759762" xfId="6964" xr:uid="{00000000-0005-0000-0000-000004A30000}"/>
    <cellStyle name="style1488440759887" xfId="6965" xr:uid="{00000000-0005-0000-0000-000005A30000}"/>
    <cellStyle name="style1488440759996" xfId="6966" xr:uid="{00000000-0005-0000-0000-000006A30000}"/>
    <cellStyle name="style1488440760105" xfId="6967" xr:uid="{00000000-0005-0000-0000-000007A30000}"/>
    <cellStyle name="style1488440760230" xfId="6968" xr:uid="{00000000-0005-0000-0000-000008A30000}"/>
    <cellStyle name="style1488440760340" xfId="6969" xr:uid="{00000000-0005-0000-0000-000009A30000}"/>
    <cellStyle name="style1488440760465" xfId="6970" xr:uid="{00000000-0005-0000-0000-00000AA30000}"/>
    <cellStyle name="style1488440760574" xfId="6971" xr:uid="{00000000-0005-0000-0000-00000BA30000}"/>
    <cellStyle name="style1488440760699" xfId="6972" xr:uid="{00000000-0005-0000-0000-00000CA30000}"/>
    <cellStyle name="style1488440760808" xfId="6973" xr:uid="{00000000-0005-0000-0000-00000DA30000}"/>
    <cellStyle name="style1488440760933" xfId="6974" xr:uid="{00000000-0005-0000-0000-00000EA30000}"/>
    <cellStyle name="style1488440761058" xfId="6975" xr:uid="{00000000-0005-0000-0000-00000FA30000}"/>
    <cellStyle name="style1488440761168" xfId="6976" xr:uid="{00000000-0005-0000-0000-000010A30000}"/>
    <cellStyle name="style1488440761324" xfId="6977" xr:uid="{00000000-0005-0000-0000-000011A30000}"/>
    <cellStyle name="style1488440761449" xfId="6978" xr:uid="{00000000-0005-0000-0000-000012A30000}"/>
    <cellStyle name="style1488440761543" xfId="6979" xr:uid="{00000000-0005-0000-0000-000013A30000}"/>
    <cellStyle name="style1488440761652" xfId="6980" xr:uid="{00000000-0005-0000-0000-000014A30000}"/>
    <cellStyle name="style1488440761762" xfId="6981" xr:uid="{00000000-0005-0000-0000-000015A30000}"/>
    <cellStyle name="style1488440761887" xfId="6982" xr:uid="{00000000-0005-0000-0000-000016A30000}"/>
    <cellStyle name="style1488440761980" xfId="6983" xr:uid="{00000000-0005-0000-0000-000017A30000}"/>
    <cellStyle name="style1488440762090" xfId="6984" xr:uid="{00000000-0005-0000-0000-000018A30000}"/>
    <cellStyle name="style1488440762215" xfId="6985" xr:uid="{00000000-0005-0000-0000-000019A30000}"/>
    <cellStyle name="style1488440762340" xfId="6986" xr:uid="{00000000-0005-0000-0000-00001AA30000}"/>
    <cellStyle name="style1488440762449" xfId="6987" xr:uid="{00000000-0005-0000-0000-00001BA30000}"/>
    <cellStyle name="style1488440762652" xfId="6988" xr:uid="{00000000-0005-0000-0000-00001CA30000}"/>
    <cellStyle name="style1488440762840" xfId="6989" xr:uid="{00000000-0005-0000-0000-00001DA30000}"/>
    <cellStyle name="style1488440763012" xfId="6990" xr:uid="{00000000-0005-0000-0000-00001EA30000}"/>
    <cellStyle name="style1488440763137" xfId="6991" xr:uid="{00000000-0005-0000-0000-00001FA30000}"/>
    <cellStyle name="style1488440763340" xfId="6992" xr:uid="{00000000-0005-0000-0000-000020A30000}"/>
    <cellStyle name="style1488440763449" xfId="6993" xr:uid="{00000000-0005-0000-0000-000021A30000}"/>
    <cellStyle name="style1488440763590" xfId="6994" xr:uid="{00000000-0005-0000-0000-000022A30000}"/>
    <cellStyle name="style1492605061261" xfId="11232" xr:uid="{00000000-0005-0000-0000-000023A30000}"/>
    <cellStyle name="style1492605061527" xfId="11233" xr:uid="{00000000-0005-0000-0000-000024A30000}"/>
    <cellStyle name="style1492605061668" xfId="11234" xr:uid="{00000000-0005-0000-0000-000025A30000}"/>
    <cellStyle name="style1492605061855" xfId="11235" xr:uid="{00000000-0005-0000-0000-000026A30000}"/>
    <cellStyle name="style1492605062027" xfId="11236" xr:uid="{00000000-0005-0000-0000-000027A30000}"/>
    <cellStyle name="style1492605062183" xfId="11237" xr:uid="{00000000-0005-0000-0000-000028A30000}"/>
    <cellStyle name="style1492605062308" xfId="11238" xr:uid="{00000000-0005-0000-0000-000029A30000}"/>
    <cellStyle name="style1492605062511" xfId="11239" xr:uid="{00000000-0005-0000-0000-00002AA30000}"/>
    <cellStyle name="style1492605062668" xfId="11240" xr:uid="{00000000-0005-0000-0000-00002BA30000}"/>
    <cellStyle name="style1492605062824" xfId="11241" xr:uid="{00000000-0005-0000-0000-00002CA30000}"/>
    <cellStyle name="style1492605063011" xfId="11242" xr:uid="{00000000-0005-0000-0000-00002DA30000}"/>
    <cellStyle name="style1492605063152" xfId="11243" xr:uid="{00000000-0005-0000-0000-00002EA30000}"/>
    <cellStyle name="style1492605063308" xfId="11244" xr:uid="{00000000-0005-0000-0000-00002FA30000}"/>
    <cellStyle name="style1492605063464" xfId="11245" xr:uid="{00000000-0005-0000-0000-000030A30000}"/>
    <cellStyle name="style1492605063621" xfId="11246" xr:uid="{00000000-0005-0000-0000-000031A30000}"/>
    <cellStyle name="style1492605063730" xfId="11247" xr:uid="{00000000-0005-0000-0000-000032A30000}"/>
    <cellStyle name="style1492605063839" xfId="11248" xr:uid="{00000000-0005-0000-0000-000033A30000}"/>
    <cellStyle name="style1492605063980" xfId="11249" xr:uid="{00000000-0005-0000-0000-000034A30000}"/>
    <cellStyle name="style1492605064105" xfId="11250" xr:uid="{00000000-0005-0000-0000-000035A30000}"/>
    <cellStyle name="style1492605064246" xfId="11302" xr:uid="{00000000-0005-0000-0000-000036A30000}"/>
    <cellStyle name="style1492605064355" xfId="11251" xr:uid="{00000000-0005-0000-0000-000037A30000}"/>
    <cellStyle name="style1492605064465" xfId="11301" xr:uid="{00000000-0005-0000-0000-000038A30000}"/>
    <cellStyle name="style1492605064605" xfId="11252" xr:uid="{00000000-0005-0000-0000-000039A30000}"/>
    <cellStyle name="style1492605064746" xfId="11300" xr:uid="{00000000-0005-0000-0000-00003AA30000}"/>
    <cellStyle name="style1492605064886" xfId="11253" xr:uid="{00000000-0005-0000-0000-00003BA30000}"/>
    <cellStyle name="style1492605065027" xfId="11299" xr:uid="{00000000-0005-0000-0000-00003CA30000}"/>
    <cellStyle name="style1492605065168" xfId="11254" xr:uid="{00000000-0005-0000-0000-00003DA30000}"/>
    <cellStyle name="style1492605065308" xfId="11298" xr:uid="{00000000-0005-0000-0000-00003EA30000}"/>
    <cellStyle name="style1492605065465" xfId="11255" xr:uid="{00000000-0005-0000-0000-00003FA30000}"/>
    <cellStyle name="style1492605065621" xfId="11297" xr:uid="{00000000-0005-0000-0000-000040A30000}"/>
    <cellStyle name="style1492605065808" xfId="11256" xr:uid="{00000000-0005-0000-0000-000041A30000}"/>
    <cellStyle name="style1492605065953" xfId="11296" xr:uid="{00000000-0005-0000-0000-000042A30000}"/>
    <cellStyle name="style1492605066094" xfId="11257" xr:uid="{00000000-0005-0000-0000-000043A30000}"/>
    <cellStyle name="style1492605066248" xfId="11295" xr:uid="{00000000-0005-0000-0000-000044A30000}"/>
    <cellStyle name="style1492605066404" xfId="11258" xr:uid="{00000000-0005-0000-0000-000045A30000}"/>
    <cellStyle name="style1492605066591" xfId="11294" xr:uid="{00000000-0005-0000-0000-000046A30000}"/>
    <cellStyle name="style1492605066806" xfId="11259" xr:uid="{00000000-0005-0000-0000-000047A30000}"/>
    <cellStyle name="style1492605067158" xfId="11293" xr:uid="{00000000-0005-0000-0000-000048A30000}"/>
    <cellStyle name="style1492605067329" xfId="11260" xr:uid="{00000000-0005-0000-0000-000049A30000}"/>
    <cellStyle name="style1492605067563" xfId="11292" xr:uid="{00000000-0005-0000-0000-00004AA30000}"/>
    <cellStyle name="style1492605067813" xfId="11261" xr:uid="{00000000-0005-0000-0000-00004BA30000}"/>
    <cellStyle name="style1492605068032" xfId="11291" xr:uid="{00000000-0005-0000-0000-00004CA30000}"/>
    <cellStyle name="style1492605068157" xfId="11262" xr:uid="{00000000-0005-0000-0000-00004DA30000}"/>
    <cellStyle name="style1492605068298" xfId="11290" xr:uid="{00000000-0005-0000-0000-00004EA30000}"/>
    <cellStyle name="style1492605068423" xfId="11263" xr:uid="{00000000-0005-0000-0000-00004FA30000}"/>
    <cellStyle name="style1492605068563" xfId="11289" xr:uid="{00000000-0005-0000-0000-000050A30000}"/>
    <cellStyle name="style1492605068688" xfId="11264" xr:uid="{00000000-0005-0000-0000-000051A30000}"/>
    <cellStyle name="style1492605068829" xfId="11288" xr:uid="{00000000-0005-0000-0000-000052A30000}"/>
    <cellStyle name="style1492605068954" xfId="11265" xr:uid="{00000000-0005-0000-0000-000053A30000}"/>
    <cellStyle name="style1492605069079" xfId="11287" xr:uid="{00000000-0005-0000-0000-000054A30000}"/>
    <cellStyle name="style1492605069204" xfId="11266" xr:uid="{00000000-0005-0000-0000-000055A30000}"/>
    <cellStyle name="style1492605069344" xfId="11286" xr:uid="{00000000-0005-0000-0000-000056A30000}"/>
    <cellStyle name="style1492605069485" xfId="11267" xr:uid="{00000000-0005-0000-0000-000057A30000}"/>
    <cellStyle name="style1492605069610" xfId="11285" xr:uid="{00000000-0005-0000-0000-000058A30000}"/>
    <cellStyle name="style1492605069751" xfId="11268" xr:uid="{00000000-0005-0000-0000-000059A30000}"/>
    <cellStyle name="style1492605069876" xfId="11284" xr:uid="{00000000-0005-0000-0000-00005AA30000}"/>
    <cellStyle name="style1492605070016" xfId="11269" xr:uid="{00000000-0005-0000-0000-00005BA30000}"/>
    <cellStyle name="style1492605070157" xfId="11283" xr:uid="{00000000-0005-0000-0000-00005CA30000}"/>
    <cellStyle name="style1492605070251" xfId="11270" xr:uid="{00000000-0005-0000-0000-00005DA30000}"/>
    <cellStyle name="style1492605070360" xfId="11282" xr:uid="{00000000-0005-0000-0000-00005EA30000}"/>
    <cellStyle name="style1492605070485" xfId="11271" xr:uid="{00000000-0005-0000-0000-00005FA30000}"/>
    <cellStyle name="style1492605070610" xfId="11281" xr:uid="{00000000-0005-0000-0000-000060A30000}"/>
    <cellStyle name="style1492605070751" xfId="11272" xr:uid="{00000000-0005-0000-0000-000061A30000}"/>
    <cellStyle name="style1492605070891" xfId="11280" xr:uid="{00000000-0005-0000-0000-000062A30000}"/>
    <cellStyle name="style1492605071079" xfId="11273" xr:uid="{00000000-0005-0000-0000-000063A30000}"/>
    <cellStyle name="style1492605071251" xfId="11279" xr:uid="{00000000-0005-0000-0000-000064A30000}"/>
    <cellStyle name="style1492605071438" xfId="11274" xr:uid="{00000000-0005-0000-0000-000065A30000}"/>
    <cellStyle name="style1492605071594" xfId="11227" xr:uid="{00000000-0005-0000-0000-000066A30000}"/>
    <cellStyle name="style1492605071688" xfId="11275" xr:uid="{00000000-0005-0000-0000-000067A30000}"/>
    <cellStyle name="style1492605071798" xfId="11228" xr:uid="{00000000-0005-0000-0000-000068A30000}"/>
    <cellStyle name="style1492605071891" xfId="11276" xr:uid="{00000000-0005-0000-0000-000069A30000}"/>
    <cellStyle name="style1492605072032" xfId="11229" xr:uid="{00000000-0005-0000-0000-00006AA30000}"/>
    <cellStyle name="style1492605072251" xfId="11277" xr:uid="{00000000-0005-0000-0000-00006BA30000}"/>
    <cellStyle name="style1492605072391" xfId="11230" xr:uid="{00000000-0005-0000-0000-00006CA30000}"/>
    <cellStyle name="style1492605072563" xfId="11278" xr:uid="{00000000-0005-0000-0000-00006DA30000}"/>
    <cellStyle name="style1492605072719" xfId="11231" xr:uid="{00000000-0005-0000-0000-00006EA30000}"/>
    <cellStyle name="style1494397312690" xfId="10479" xr:uid="{00000000-0005-0000-0000-00006FA30000}"/>
    <cellStyle name="style1494397312893" xfId="10480" xr:uid="{00000000-0005-0000-0000-000070A30000}"/>
    <cellStyle name="style1494397313127" xfId="10481" xr:uid="{00000000-0005-0000-0000-000071A30000}"/>
    <cellStyle name="style1494397313627" xfId="10482" xr:uid="{00000000-0005-0000-0000-000072A30000}"/>
    <cellStyle name="style1494397313736" xfId="10483" xr:uid="{00000000-0005-0000-0000-000073A30000}"/>
    <cellStyle name="style1494397313893" xfId="10484" xr:uid="{00000000-0005-0000-0000-000074A30000}"/>
    <cellStyle name="style1494397314080" xfId="10485" xr:uid="{00000000-0005-0000-0000-000075A30000}"/>
    <cellStyle name="style1494397315424" xfId="10486" xr:uid="{00000000-0005-0000-0000-000076A30000}"/>
    <cellStyle name="style1494397315658" xfId="10487" xr:uid="{00000000-0005-0000-0000-000077A30000}"/>
    <cellStyle name="style1494397316643" xfId="10488" xr:uid="{00000000-0005-0000-0000-000078A30000}"/>
    <cellStyle name="style1494397316861" xfId="10489" xr:uid="{00000000-0005-0000-0000-000079A30000}"/>
    <cellStyle name="style1494397317174" xfId="10490" xr:uid="{00000000-0005-0000-0000-00007AA30000}"/>
    <cellStyle name="style1494397318033" xfId="10491" xr:uid="{00000000-0005-0000-0000-00007BA30000}"/>
    <cellStyle name="style1494397318143" xfId="10492" xr:uid="{00000000-0005-0000-0000-00007CA30000}"/>
    <cellStyle name="style1494397318252" xfId="10493" xr:uid="{00000000-0005-0000-0000-00007DA30000}"/>
    <cellStyle name="style1494397318408" xfId="10494" xr:uid="{00000000-0005-0000-0000-00007EA30000}"/>
    <cellStyle name="style1494397318518" xfId="10495" xr:uid="{00000000-0005-0000-0000-00007FA30000}"/>
    <cellStyle name="style1494397319190" xfId="10496" xr:uid="{00000000-0005-0000-0000-000080A30000}"/>
    <cellStyle name="style1494397319674" xfId="10497" xr:uid="{00000000-0005-0000-0000-000081A30000}"/>
    <cellStyle name="style1494397320252" xfId="10498" xr:uid="{00000000-0005-0000-0000-000082A30000}"/>
    <cellStyle name="style1494397320690" xfId="10499" xr:uid="{00000000-0005-0000-0000-000083A30000}"/>
    <cellStyle name="style1494397320908" xfId="10500" xr:uid="{00000000-0005-0000-0000-000084A30000}"/>
    <cellStyle name="style1494397323377" xfId="10501" xr:uid="{00000000-0005-0000-0000-000085A30000}"/>
    <cellStyle name="style1494397323471" xfId="10502" xr:uid="{00000000-0005-0000-0000-000086A30000}"/>
    <cellStyle name="style1494397323612" xfId="10503" xr:uid="{00000000-0005-0000-0000-000087A30000}"/>
    <cellStyle name="style1494397323815" xfId="10504" xr:uid="{00000000-0005-0000-0000-000088A30000}"/>
    <cellStyle name="style1494397324143" xfId="10505" xr:uid="{00000000-0005-0000-0000-000089A30000}"/>
    <cellStyle name="style1494397324252" xfId="10506" xr:uid="{00000000-0005-0000-0000-00008AA30000}"/>
    <cellStyle name="style1494397324377" xfId="10507" xr:uid="{00000000-0005-0000-0000-00008BA30000}"/>
    <cellStyle name="style1494397324502" xfId="10508" xr:uid="{00000000-0005-0000-0000-00008CA30000}"/>
    <cellStyle name="style1494397324643" xfId="10509" xr:uid="{00000000-0005-0000-0000-00008DA30000}"/>
    <cellStyle name="style1494397324768" xfId="10510" xr:uid="{00000000-0005-0000-0000-00008EA30000}"/>
    <cellStyle name="style1494397324877" xfId="10511" xr:uid="{00000000-0005-0000-0000-00008FA30000}"/>
    <cellStyle name="style1494397324987" xfId="10512" xr:uid="{00000000-0005-0000-0000-000090A30000}"/>
    <cellStyle name="style1494397325190" xfId="10513" xr:uid="{00000000-0005-0000-0000-000091A30000}"/>
    <cellStyle name="style1494397325362" xfId="10514" xr:uid="{00000000-0005-0000-0000-000092A30000}"/>
    <cellStyle name="style1494397325471" xfId="10515" xr:uid="{00000000-0005-0000-0000-000093A30000}"/>
    <cellStyle name="style1494397325596" xfId="10516" xr:uid="{00000000-0005-0000-0000-000094A30000}"/>
    <cellStyle name="style1494397325784" xfId="10517" xr:uid="{00000000-0005-0000-0000-000095A30000}"/>
    <cellStyle name="style1494397325955" xfId="10518" xr:uid="{00000000-0005-0000-0000-000096A30000}"/>
    <cellStyle name="style1494404915282" xfId="10519" xr:uid="{00000000-0005-0000-0000-000097A30000}"/>
    <cellStyle name="style1494404915438" xfId="10520" xr:uid="{00000000-0005-0000-0000-000098A30000}"/>
    <cellStyle name="style1494404915860" xfId="10521" xr:uid="{00000000-0005-0000-0000-000099A30000}"/>
    <cellStyle name="style1494404915938" xfId="10522" xr:uid="{00000000-0005-0000-0000-00009AA30000}"/>
    <cellStyle name="style1494404916313" xfId="10523" xr:uid="{00000000-0005-0000-0000-00009BA30000}"/>
    <cellStyle name="style1494404916438" xfId="10524" xr:uid="{00000000-0005-0000-0000-00009CA30000}"/>
    <cellStyle name="style1494405092463" xfId="10525" xr:uid="{00000000-0005-0000-0000-00009DA30000}"/>
    <cellStyle name="style1494405092869" xfId="10526" xr:uid="{00000000-0005-0000-0000-00009EA30000}"/>
    <cellStyle name="style1494405104572" xfId="10527" xr:uid="{00000000-0005-0000-0000-00009FA30000}"/>
    <cellStyle name="style1494405104681" xfId="10528" xr:uid="{00000000-0005-0000-0000-0000A0A30000}"/>
    <cellStyle name="style1494405105040" xfId="10529" xr:uid="{00000000-0005-0000-0000-0000A1A30000}"/>
    <cellStyle name="style1494405105228" xfId="10530" xr:uid="{00000000-0005-0000-0000-0000A2A30000}"/>
    <cellStyle name="style1494405105462" xfId="10531" xr:uid="{00000000-0005-0000-0000-0000A3A30000}"/>
    <cellStyle name="style1494405105775" xfId="10532" xr:uid="{00000000-0005-0000-0000-0000A4A30000}"/>
    <cellStyle name="style1497865246655" xfId="12225" xr:uid="{00000000-0005-0000-0000-0000A5A30000}"/>
    <cellStyle name="style1497865246858" xfId="12226" xr:uid="{00000000-0005-0000-0000-0000A6A30000}"/>
    <cellStyle name="style1497865248218" xfId="12228" xr:uid="{00000000-0005-0000-0000-0000A7A30000}"/>
    <cellStyle name="style1497865248421" xfId="12229" xr:uid="{00000000-0005-0000-0000-0000A8A30000}"/>
    <cellStyle name="style1497865250124" xfId="12224" xr:uid="{00000000-0005-0000-0000-0000A9A30000}"/>
    <cellStyle name="style1497865250311" xfId="12227" xr:uid="{00000000-0005-0000-0000-0000AAA30000}"/>
    <cellStyle name="style1507628869728" xfId="10838" xr:uid="{00000000-0005-0000-0000-0000ABA30000}"/>
    <cellStyle name="style1507628870251" xfId="10839" xr:uid="{00000000-0005-0000-0000-0000ACA30000}"/>
    <cellStyle name="style1507628870474" xfId="10840" xr:uid="{00000000-0005-0000-0000-0000ADA30000}"/>
    <cellStyle name="style1507628870638" xfId="10841" xr:uid="{00000000-0005-0000-0000-0000AEA30000}"/>
    <cellStyle name="style1507628870786" xfId="10842" xr:uid="{00000000-0005-0000-0000-0000AFA30000}"/>
    <cellStyle name="style1507628870884" xfId="10843" xr:uid="{00000000-0005-0000-0000-0000B0A30000}"/>
    <cellStyle name="style1507628871021" xfId="10844" xr:uid="{00000000-0005-0000-0000-0000B1A30000}"/>
    <cellStyle name="style1507628871153" xfId="10845" xr:uid="{00000000-0005-0000-0000-0000B2A30000}"/>
    <cellStyle name="style1507628871282" xfId="38" xr:uid="{00000000-0005-0000-0000-0000B3A30000}"/>
    <cellStyle name="style1507628871282 2" xfId="62" xr:uid="{00000000-0005-0000-0000-0000B4A30000}"/>
    <cellStyle name="style1507628871282 3" xfId="10846" xr:uid="{00000000-0005-0000-0000-0000B5A30000}"/>
    <cellStyle name="style1507628871411" xfId="10847" xr:uid="{00000000-0005-0000-0000-0000B6A30000}"/>
    <cellStyle name="style1507628871532" xfId="10848" xr:uid="{00000000-0005-0000-0000-0000B7A30000}"/>
    <cellStyle name="style1507628871646" xfId="10849" xr:uid="{00000000-0005-0000-0000-0000B8A30000}"/>
    <cellStyle name="style1507628871759" xfId="10850" xr:uid="{00000000-0005-0000-0000-0000B9A30000}"/>
    <cellStyle name="style1507628871880" xfId="10851" xr:uid="{00000000-0005-0000-0000-0000BAA30000}"/>
    <cellStyle name="style1507628871966" xfId="10852" xr:uid="{00000000-0005-0000-0000-0000BBA30000}"/>
    <cellStyle name="style1507628872056" xfId="10853" xr:uid="{00000000-0005-0000-0000-0000BCA30000}"/>
    <cellStyle name="style1507628872181" xfId="10854" xr:uid="{00000000-0005-0000-0000-0000BDA30000}"/>
    <cellStyle name="style1507628872294" xfId="10855" xr:uid="{00000000-0005-0000-0000-0000BEA30000}"/>
    <cellStyle name="style1507628872403" xfId="10856" xr:uid="{00000000-0005-0000-0000-0000BFA30000}"/>
    <cellStyle name="style1507628872517" xfId="10857" xr:uid="{00000000-0005-0000-0000-0000C0A30000}"/>
    <cellStyle name="style1507628872630" xfId="10858" xr:uid="{00000000-0005-0000-0000-0000C1A30000}"/>
    <cellStyle name="style1507628872739" xfId="10859" xr:uid="{00000000-0005-0000-0000-0000C2A30000}"/>
    <cellStyle name="style1507628872853" xfId="10860" xr:uid="{00000000-0005-0000-0000-0000C3A30000}"/>
    <cellStyle name="style1507628872962" xfId="10861" xr:uid="{00000000-0005-0000-0000-0000C4A30000}"/>
    <cellStyle name="style1507628873071" xfId="10862" xr:uid="{00000000-0005-0000-0000-0000C5A30000}"/>
    <cellStyle name="style1507628873208" xfId="10863" xr:uid="{00000000-0005-0000-0000-0000C6A30000}"/>
    <cellStyle name="style1507628873325" xfId="10864" xr:uid="{00000000-0005-0000-0000-0000C7A30000}"/>
    <cellStyle name="style1507628873450" xfId="10865" xr:uid="{00000000-0005-0000-0000-0000C8A30000}"/>
    <cellStyle name="style1507628873563" xfId="10866" xr:uid="{00000000-0005-0000-0000-0000C9A30000}"/>
    <cellStyle name="style1507628873688" xfId="48" xr:uid="{00000000-0005-0000-0000-0000CAA30000}"/>
    <cellStyle name="style1507628873688 2" xfId="72" xr:uid="{00000000-0005-0000-0000-0000CBA30000}"/>
    <cellStyle name="style1507628873688 3" xfId="10867" xr:uid="{00000000-0005-0000-0000-0000CCA30000}"/>
    <cellStyle name="style1507628873809" xfId="10868" xr:uid="{00000000-0005-0000-0000-0000CDA30000}"/>
    <cellStyle name="style1507628873919" xfId="10869" xr:uid="{00000000-0005-0000-0000-0000CEA30000}"/>
    <cellStyle name="style1507628874028" xfId="10870" xr:uid="{00000000-0005-0000-0000-0000CFA30000}"/>
    <cellStyle name="style1507628874153" xfId="10871" xr:uid="{00000000-0005-0000-0000-0000D0A30000}"/>
    <cellStyle name="style1507628874263" xfId="10872" xr:uid="{00000000-0005-0000-0000-0000D1A30000}"/>
    <cellStyle name="style1507628874388" xfId="10873" xr:uid="{00000000-0005-0000-0000-0000D2A30000}"/>
    <cellStyle name="style1507628874509" xfId="10874" xr:uid="{00000000-0005-0000-0000-0000D3A30000}"/>
    <cellStyle name="style1507628874622" xfId="10875" xr:uid="{00000000-0005-0000-0000-0000D4A30000}"/>
    <cellStyle name="style1507628874704" xfId="10876" xr:uid="{00000000-0005-0000-0000-0000D5A30000}"/>
    <cellStyle name="style1507628874790" xfId="10877" xr:uid="{00000000-0005-0000-0000-0000D6A30000}"/>
    <cellStyle name="style1507628874946" xfId="10878" xr:uid="{00000000-0005-0000-0000-0000D7A30000}"/>
    <cellStyle name="style1507628875130" xfId="10879" xr:uid="{00000000-0005-0000-0000-0000D8A30000}"/>
    <cellStyle name="style1507628875294" xfId="10880" xr:uid="{00000000-0005-0000-0000-0000D9A30000}"/>
    <cellStyle name="style1507628875438" xfId="47" xr:uid="{00000000-0005-0000-0000-0000DAA30000}"/>
    <cellStyle name="style1507628875438 2" xfId="71" xr:uid="{00000000-0005-0000-0000-0000DBA30000}"/>
    <cellStyle name="style1507628875438 3" xfId="10881" xr:uid="{00000000-0005-0000-0000-0000DCA30000}"/>
    <cellStyle name="style1507628875587" xfId="10882" xr:uid="{00000000-0005-0000-0000-0000DDA30000}"/>
    <cellStyle name="style1507628875727" xfId="33" xr:uid="{00000000-0005-0000-0000-0000DEA30000}"/>
    <cellStyle name="style1507628875727 2" xfId="57" xr:uid="{00000000-0005-0000-0000-0000DFA30000}"/>
    <cellStyle name="style1507628875727 3" xfId="10883" xr:uid="{00000000-0005-0000-0000-0000E0A30000}"/>
    <cellStyle name="style1507628875872" xfId="34" xr:uid="{00000000-0005-0000-0000-0000E1A30000}"/>
    <cellStyle name="style1507628875872 2" xfId="58" xr:uid="{00000000-0005-0000-0000-0000E2A30000}"/>
    <cellStyle name="style1507628875872 3" xfId="10884" xr:uid="{00000000-0005-0000-0000-0000E3A30000}"/>
    <cellStyle name="style1507628875977" xfId="35" xr:uid="{00000000-0005-0000-0000-0000E4A30000}"/>
    <cellStyle name="style1507628875977 2" xfId="59" xr:uid="{00000000-0005-0000-0000-0000E5A30000}"/>
    <cellStyle name="style1507628875977 3" xfId="10885" xr:uid="{00000000-0005-0000-0000-0000E6A30000}"/>
    <cellStyle name="style1507628876114" xfId="36" xr:uid="{00000000-0005-0000-0000-0000E7A30000}"/>
    <cellStyle name="style1507628876114 2" xfId="60" xr:uid="{00000000-0005-0000-0000-0000E8A30000}"/>
    <cellStyle name="style1507628876114 3" xfId="10886" xr:uid="{00000000-0005-0000-0000-0000E9A30000}"/>
    <cellStyle name="style1507628876302" xfId="37" xr:uid="{00000000-0005-0000-0000-0000EAA30000}"/>
    <cellStyle name="style1507628876302 2" xfId="61" xr:uid="{00000000-0005-0000-0000-0000EBA30000}"/>
    <cellStyle name="style1507628876302 3" xfId="10887" xr:uid="{00000000-0005-0000-0000-0000ECA30000}"/>
    <cellStyle name="style1507628876462" xfId="39" xr:uid="{00000000-0005-0000-0000-0000EDA30000}"/>
    <cellStyle name="style1507628876462 2" xfId="63" xr:uid="{00000000-0005-0000-0000-0000EEA30000}"/>
    <cellStyle name="style1507628876462 3" xfId="10888" xr:uid="{00000000-0005-0000-0000-0000EFA30000}"/>
    <cellStyle name="style1507628876567" xfId="40" xr:uid="{00000000-0005-0000-0000-0000F0A30000}"/>
    <cellStyle name="style1507628876567 2" xfId="64" xr:uid="{00000000-0005-0000-0000-0000F1A30000}"/>
    <cellStyle name="style1507628876567 3" xfId="10889" xr:uid="{00000000-0005-0000-0000-0000F2A30000}"/>
    <cellStyle name="style1507628876700" xfId="41" xr:uid="{00000000-0005-0000-0000-0000F3A30000}"/>
    <cellStyle name="style1507628876700 2" xfId="65" xr:uid="{00000000-0005-0000-0000-0000F4A30000}"/>
    <cellStyle name="style1507628876700 3" xfId="10890" xr:uid="{00000000-0005-0000-0000-0000F5A30000}"/>
    <cellStyle name="style1507628876837" xfId="42" xr:uid="{00000000-0005-0000-0000-0000F6A30000}"/>
    <cellStyle name="style1507628876837 2" xfId="66" xr:uid="{00000000-0005-0000-0000-0000F7A30000}"/>
    <cellStyle name="style1507628876837 3" xfId="10891" xr:uid="{00000000-0005-0000-0000-0000F8A30000}"/>
    <cellStyle name="style1507628876977" xfId="43" xr:uid="{00000000-0005-0000-0000-0000F9A30000}"/>
    <cellStyle name="style1507628876977 2" xfId="67" xr:uid="{00000000-0005-0000-0000-0000FAA30000}"/>
    <cellStyle name="style1507628876977 3" xfId="10892" xr:uid="{00000000-0005-0000-0000-0000FBA30000}"/>
    <cellStyle name="style1507628877091" xfId="44" xr:uid="{00000000-0005-0000-0000-0000FCA30000}"/>
    <cellStyle name="style1507628877091 2" xfId="68" xr:uid="{00000000-0005-0000-0000-0000FDA30000}"/>
    <cellStyle name="style1507628877091 3" xfId="10893" xr:uid="{00000000-0005-0000-0000-0000FEA30000}"/>
    <cellStyle name="style1507628877262" xfId="45" xr:uid="{00000000-0005-0000-0000-0000FFA30000}"/>
    <cellStyle name="style1507628877262 2" xfId="69" xr:uid="{00000000-0005-0000-0000-000000A40000}"/>
    <cellStyle name="style1507628877262 3" xfId="10894" xr:uid="{00000000-0005-0000-0000-000001A40000}"/>
    <cellStyle name="style1507628877477" xfId="46" xr:uid="{00000000-0005-0000-0000-000002A40000}"/>
    <cellStyle name="style1507628877477 2" xfId="70" xr:uid="{00000000-0005-0000-0000-000003A40000}"/>
    <cellStyle name="style1507628877477 3" xfId="10895" xr:uid="{00000000-0005-0000-0000-000004A40000}"/>
    <cellStyle name="style1507628877676" xfId="10896" xr:uid="{00000000-0005-0000-0000-000005A40000}"/>
    <cellStyle name="style1513342763879" xfId="12476" xr:uid="{00000000-0005-0000-0000-000006A40000}"/>
    <cellStyle name="style1513342764156" xfId="12475" xr:uid="{00000000-0005-0000-0000-000007A40000}"/>
    <cellStyle name="style1513342764308" xfId="12474" xr:uid="{00000000-0005-0000-0000-000008A40000}"/>
    <cellStyle name="style1513342764441" xfId="12473" xr:uid="{00000000-0005-0000-0000-000009A40000}"/>
    <cellStyle name="style1513342764574" xfId="12472" xr:uid="{00000000-0005-0000-0000-00000AA40000}"/>
    <cellStyle name="style1513342764726" xfId="12471" xr:uid="{00000000-0005-0000-0000-00000BA40000}"/>
    <cellStyle name="style1513342764871" xfId="12470" xr:uid="{00000000-0005-0000-0000-00000CA40000}"/>
    <cellStyle name="style1513342764992" xfId="12469" xr:uid="{00000000-0005-0000-0000-00000DA40000}"/>
    <cellStyle name="style1513342765109" xfId="12468" xr:uid="{00000000-0005-0000-0000-00000EA40000}"/>
    <cellStyle name="style1513342765246" xfId="12467" xr:uid="{00000000-0005-0000-0000-00000FA40000}"/>
    <cellStyle name="style1513342765367" xfId="12466" xr:uid="{00000000-0005-0000-0000-000010A40000}"/>
    <cellStyle name="style1513342765484" xfId="12465" xr:uid="{00000000-0005-0000-0000-000011A40000}"/>
    <cellStyle name="style1513342765601" xfId="12464" xr:uid="{00000000-0005-0000-0000-000012A40000}"/>
    <cellStyle name="style1513342765742" xfId="12463" xr:uid="{00000000-0005-0000-0000-000013A40000}"/>
    <cellStyle name="style1513342765836" xfId="12462" xr:uid="{00000000-0005-0000-0000-000014A40000}"/>
    <cellStyle name="style1513342765922" xfId="12461" xr:uid="{00000000-0005-0000-0000-000015A40000}"/>
    <cellStyle name="style1513342766047" xfId="12460" xr:uid="{00000000-0005-0000-0000-000016A40000}"/>
    <cellStyle name="style1513342766164" xfId="12459" xr:uid="{00000000-0005-0000-0000-000017A40000}"/>
    <cellStyle name="style1513342766285" xfId="12458" xr:uid="{00000000-0005-0000-0000-000018A40000}"/>
    <cellStyle name="style1513342766398" xfId="12457" xr:uid="{00000000-0005-0000-0000-000019A40000}"/>
    <cellStyle name="style1513342766511" xfId="12456" xr:uid="{00000000-0005-0000-0000-00001AA40000}"/>
    <cellStyle name="style1513342766629" xfId="12455" xr:uid="{00000000-0005-0000-0000-00001BA40000}"/>
    <cellStyle name="style1513342766750" xfId="12454" xr:uid="{00000000-0005-0000-0000-00001CA40000}"/>
    <cellStyle name="style1513342766863" xfId="12453" xr:uid="{00000000-0005-0000-0000-00001DA40000}"/>
    <cellStyle name="style1513342766976" xfId="12452" xr:uid="{00000000-0005-0000-0000-00001EA40000}"/>
    <cellStyle name="style1513342767089" xfId="12451" xr:uid="{00000000-0005-0000-0000-00001FA40000}"/>
    <cellStyle name="style1513342767218" xfId="12450" xr:uid="{00000000-0005-0000-0000-000020A40000}"/>
    <cellStyle name="style1513342767367" xfId="12449" xr:uid="{00000000-0005-0000-0000-000021A40000}"/>
    <cellStyle name="style1513342767480" xfId="12448" xr:uid="{00000000-0005-0000-0000-000022A40000}"/>
    <cellStyle name="style1513342767589" xfId="12447" xr:uid="{00000000-0005-0000-0000-000023A40000}"/>
    <cellStyle name="style1513342767703" xfId="12446" xr:uid="{00000000-0005-0000-0000-000024A40000}"/>
    <cellStyle name="style1513342767816" xfId="12445" xr:uid="{00000000-0005-0000-0000-000025A40000}"/>
    <cellStyle name="style1513342767933" xfId="12444" xr:uid="{00000000-0005-0000-0000-000026A40000}"/>
    <cellStyle name="style1513342768058" xfId="12443" xr:uid="{00000000-0005-0000-0000-000027A40000}"/>
    <cellStyle name="style1513342768214" xfId="12442" xr:uid="{00000000-0005-0000-0000-000028A40000}"/>
    <cellStyle name="style1513342768379" xfId="12441" xr:uid="{00000000-0005-0000-0000-000029A40000}"/>
    <cellStyle name="style1513342768558" xfId="12440" xr:uid="{00000000-0005-0000-0000-00002AA40000}"/>
    <cellStyle name="style1513342768703" xfId="12439" xr:uid="{00000000-0005-0000-0000-00002BA40000}"/>
    <cellStyle name="style1513342768808" xfId="12438" xr:uid="{00000000-0005-0000-0000-00002CA40000}"/>
    <cellStyle name="style1513342768914" xfId="12437" xr:uid="{00000000-0005-0000-0000-00002DA40000}"/>
    <cellStyle name="style1513342769074" xfId="12436" xr:uid="{00000000-0005-0000-0000-00002EA40000}"/>
    <cellStyle name="style1513342769218" xfId="12435" xr:uid="{00000000-0005-0000-0000-00002FA40000}"/>
    <cellStyle name="style1513342769379" xfId="12434" xr:uid="{00000000-0005-0000-0000-000030A40000}"/>
    <cellStyle name="style1513342769539" xfId="12433" xr:uid="{00000000-0005-0000-0000-000031A40000}"/>
    <cellStyle name="style1513342769679" xfId="12432" xr:uid="{00000000-0005-0000-0000-000032A40000}"/>
    <cellStyle name="style1513342769820" xfId="12431" xr:uid="{00000000-0005-0000-0000-000033A40000}"/>
    <cellStyle name="style1513342769925" xfId="12430" xr:uid="{00000000-0005-0000-0000-000034A40000}"/>
    <cellStyle name="style1513342770062" xfId="12429" xr:uid="{00000000-0005-0000-0000-000035A40000}"/>
    <cellStyle name="style1513342770199" xfId="12428" xr:uid="{00000000-0005-0000-0000-000036A40000}"/>
    <cellStyle name="style1513342770300" xfId="12427" xr:uid="{00000000-0005-0000-0000-000037A40000}"/>
    <cellStyle name="style1513342770437" xfId="12426" xr:uid="{00000000-0005-0000-0000-000038A40000}"/>
    <cellStyle name="style1513342770582" xfId="12425" xr:uid="{00000000-0005-0000-0000-000039A40000}"/>
    <cellStyle name="style1513342770695" xfId="12424" xr:uid="{00000000-0005-0000-0000-00003AA40000}"/>
    <cellStyle name="style1513342770898" xfId="12423" xr:uid="{00000000-0005-0000-0000-00003BA40000}"/>
    <cellStyle name="style1513342771175" xfId="12422" xr:uid="{00000000-0005-0000-0000-00003CA40000}"/>
    <cellStyle name="style1513342771402" xfId="12421" xr:uid="{00000000-0005-0000-0000-00003DA40000}"/>
    <cellStyle name="style1513342771566" xfId="12420" xr:uid="{00000000-0005-0000-0000-00003EA40000}"/>
    <cellStyle name="style1513342771668" xfId="12419" xr:uid="{00000000-0005-0000-0000-00003FA40000}"/>
    <cellStyle name="style1513342772054" xfId="12418" xr:uid="{00000000-0005-0000-0000-000040A40000}"/>
    <cellStyle name="style1513342772195" xfId="12417" xr:uid="{00000000-0005-0000-0000-000041A40000}"/>
    <cellStyle name="style1513342772336" xfId="12416" xr:uid="{00000000-0005-0000-0000-000042A40000}"/>
    <cellStyle name="style1513342772488" xfId="12415" xr:uid="{00000000-0005-0000-0000-000043A40000}"/>
    <cellStyle name="style1513342772636" xfId="12414" xr:uid="{00000000-0005-0000-0000-000044A40000}"/>
    <cellStyle name="style1513342772773" xfId="12413" xr:uid="{00000000-0005-0000-0000-000045A40000}"/>
    <cellStyle name="style1513342772910" xfId="12412" xr:uid="{00000000-0005-0000-0000-000046A40000}"/>
    <cellStyle name="style1513342773058" xfId="12411" xr:uid="{00000000-0005-0000-0000-000047A40000}"/>
    <cellStyle name="style1513342773195" xfId="12410" xr:uid="{00000000-0005-0000-0000-000048A40000}"/>
    <cellStyle name="style1513342773410" xfId="12409" xr:uid="{00000000-0005-0000-0000-000049A40000}"/>
    <cellStyle name="style1513342773578" xfId="12408" xr:uid="{00000000-0005-0000-0000-00004AA40000}"/>
    <cellStyle name="style1513342773855" xfId="12407" xr:uid="{00000000-0005-0000-0000-00004BA40000}"/>
    <cellStyle name="style1513342773976" xfId="12406" xr:uid="{00000000-0005-0000-0000-00004CA40000}"/>
    <cellStyle name="style1513342774242" xfId="12405" xr:uid="{00000000-0005-0000-0000-00004DA40000}"/>
    <cellStyle name="style1513342774324" xfId="12404" xr:uid="{00000000-0005-0000-0000-00004EA40000}"/>
    <cellStyle name="style1513342774445" xfId="12403" xr:uid="{00000000-0005-0000-0000-00004FA40000}"/>
    <cellStyle name="style1513342774523" xfId="12402" xr:uid="{00000000-0005-0000-0000-000050A40000}"/>
    <cellStyle name="style1513342774621" xfId="12401" xr:uid="{00000000-0005-0000-0000-000051A40000}"/>
    <cellStyle name="style1513342774722" xfId="12400" xr:uid="{00000000-0005-0000-0000-000052A40000}"/>
    <cellStyle name="style1513342774835" xfId="12477" xr:uid="{00000000-0005-0000-0000-000053A40000}"/>
    <cellStyle name="style1513342774937" xfId="12478" xr:uid="{00000000-0005-0000-0000-000054A40000}"/>
    <cellStyle name="style1513342775011" xfId="12479" xr:uid="{00000000-0005-0000-0000-000055A40000}"/>
    <cellStyle name="style1513342775156" xfId="12480" xr:uid="{00000000-0005-0000-0000-000056A40000}"/>
    <cellStyle name="style1513342775570" xfId="12481" xr:uid="{00000000-0005-0000-0000-000057A40000}"/>
    <cellStyle name="style1513342775707" xfId="12482" xr:uid="{00000000-0005-0000-0000-000058A40000}"/>
    <cellStyle name="style1513342775843" xfId="12483" xr:uid="{00000000-0005-0000-0000-000059A40000}"/>
    <cellStyle name="style1513342775972" xfId="12484" xr:uid="{00000000-0005-0000-0000-00005AA40000}"/>
    <cellStyle name="style1513342776250" xfId="12485" xr:uid="{00000000-0005-0000-0000-00005BA40000}"/>
    <cellStyle name="style1513342776496" xfId="12486" xr:uid="{00000000-0005-0000-0000-00005CA40000}"/>
    <cellStyle name="style1513342777078" xfId="12487" xr:uid="{00000000-0005-0000-0000-00005DA40000}"/>
    <cellStyle name="style1513342777160" xfId="12488" xr:uid="{00000000-0005-0000-0000-00005EA40000}"/>
    <cellStyle name="style1513343203616" xfId="12313" xr:uid="{00000000-0005-0000-0000-00005FA40000}"/>
    <cellStyle name="style1513343203807" xfId="12314" xr:uid="{00000000-0005-0000-0000-000060A40000}"/>
    <cellStyle name="style1513343203925" xfId="12315" xr:uid="{00000000-0005-0000-0000-000061A40000}"/>
    <cellStyle name="style1513343204022" xfId="12316" xr:uid="{00000000-0005-0000-0000-000062A40000}"/>
    <cellStyle name="style1513343204116" xfId="12317" xr:uid="{00000000-0005-0000-0000-000063A40000}"/>
    <cellStyle name="style1513343204190" xfId="12318" xr:uid="{00000000-0005-0000-0000-000064A40000}"/>
    <cellStyle name="style1513343204300" xfId="12319" xr:uid="{00000000-0005-0000-0000-000065A40000}"/>
    <cellStyle name="style1513343204397" xfId="12320" xr:uid="{00000000-0005-0000-0000-000066A40000}"/>
    <cellStyle name="style1513343204491" xfId="12321" xr:uid="{00000000-0005-0000-0000-000067A40000}"/>
    <cellStyle name="style1513343204589" xfId="12322" xr:uid="{00000000-0005-0000-0000-000068A40000}"/>
    <cellStyle name="style1513343204679" xfId="12323" xr:uid="{00000000-0005-0000-0000-000069A40000}"/>
    <cellStyle name="style1513343204776" xfId="12324" xr:uid="{00000000-0005-0000-0000-00006AA40000}"/>
    <cellStyle name="style1513343204882" xfId="12325" xr:uid="{00000000-0005-0000-0000-00006BA40000}"/>
    <cellStyle name="style1513343204983" xfId="12326" xr:uid="{00000000-0005-0000-0000-00006CA40000}"/>
    <cellStyle name="style1513343205057" xfId="12327" xr:uid="{00000000-0005-0000-0000-00006DA40000}"/>
    <cellStyle name="style1513343205139" xfId="12328" xr:uid="{00000000-0005-0000-0000-00006EA40000}"/>
    <cellStyle name="style1513343205268" xfId="12329" xr:uid="{00000000-0005-0000-0000-00006FA40000}"/>
    <cellStyle name="style1513343205393" xfId="12330" xr:uid="{00000000-0005-0000-0000-000070A40000}"/>
    <cellStyle name="style1513343205530" xfId="12331" xr:uid="{00000000-0005-0000-0000-000071A40000}"/>
    <cellStyle name="style1513343205667" xfId="12332" xr:uid="{00000000-0005-0000-0000-000072A40000}"/>
    <cellStyle name="style1513343205835" xfId="12333" xr:uid="{00000000-0005-0000-0000-000073A40000}"/>
    <cellStyle name="style1513343205971" xfId="12334" xr:uid="{00000000-0005-0000-0000-000074A40000}"/>
    <cellStyle name="style1513343206128" xfId="12335" xr:uid="{00000000-0005-0000-0000-000075A40000}"/>
    <cellStyle name="style1513343206253" xfId="12336" xr:uid="{00000000-0005-0000-0000-000076A40000}"/>
    <cellStyle name="style1513343206393" xfId="12337" xr:uid="{00000000-0005-0000-0000-000077A40000}"/>
    <cellStyle name="style1513343206546" xfId="12338" xr:uid="{00000000-0005-0000-0000-000078A40000}"/>
    <cellStyle name="style1513343206698" xfId="12339" xr:uid="{00000000-0005-0000-0000-000079A40000}"/>
    <cellStyle name="style1513343206835" xfId="12340" xr:uid="{00000000-0005-0000-0000-00007AA40000}"/>
    <cellStyle name="style1513343207003" xfId="12341" xr:uid="{00000000-0005-0000-0000-00007BA40000}"/>
    <cellStyle name="style1513343207186" xfId="12342" xr:uid="{00000000-0005-0000-0000-00007CA40000}"/>
    <cellStyle name="style1513343207366" xfId="12343" xr:uid="{00000000-0005-0000-0000-00007DA40000}"/>
    <cellStyle name="style1513343207487" xfId="12344" xr:uid="{00000000-0005-0000-0000-00007EA40000}"/>
    <cellStyle name="style1513343207612" xfId="12345" xr:uid="{00000000-0005-0000-0000-00007FA40000}"/>
    <cellStyle name="style1513343207733" xfId="12346" xr:uid="{00000000-0005-0000-0000-000080A40000}"/>
    <cellStyle name="style1513343207862" xfId="12347" xr:uid="{00000000-0005-0000-0000-000081A40000}"/>
    <cellStyle name="style1513343207987" xfId="12348" xr:uid="{00000000-0005-0000-0000-000082A40000}"/>
    <cellStyle name="style1513343208120" xfId="12349" xr:uid="{00000000-0005-0000-0000-000083A40000}"/>
    <cellStyle name="style1513343208249" xfId="12350" xr:uid="{00000000-0005-0000-0000-000084A40000}"/>
    <cellStyle name="style1513343208374" xfId="12351" xr:uid="{00000000-0005-0000-0000-000085A40000}"/>
    <cellStyle name="style1513343208479" xfId="12352" xr:uid="{00000000-0005-0000-0000-000086A40000}"/>
    <cellStyle name="style1513343208620" xfId="12353" xr:uid="{00000000-0005-0000-0000-000087A40000}"/>
    <cellStyle name="style1513343208768" xfId="12354" xr:uid="{00000000-0005-0000-0000-000088A40000}"/>
    <cellStyle name="style1513343208909" xfId="12355" xr:uid="{00000000-0005-0000-0000-000089A40000}"/>
    <cellStyle name="style1513343209034" xfId="12356" xr:uid="{00000000-0005-0000-0000-00008AA40000}"/>
    <cellStyle name="style1513343209159" xfId="12357" xr:uid="{00000000-0005-0000-0000-00008BA40000}"/>
    <cellStyle name="style1513343209280" xfId="12358" xr:uid="{00000000-0005-0000-0000-00008CA40000}"/>
    <cellStyle name="style1513343209382" xfId="12359" xr:uid="{00000000-0005-0000-0000-00008DA40000}"/>
    <cellStyle name="style1513343209503" xfId="12360" xr:uid="{00000000-0005-0000-0000-00008EA40000}"/>
    <cellStyle name="style1513343209628" xfId="12361" xr:uid="{00000000-0005-0000-0000-00008FA40000}"/>
    <cellStyle name="style1513343209733" xfId="12362" xr:uid="{00000000-0005-0000-0000-000090A40000}"/>
    <cellStyle name="style1513343209901" xfId="12363" xr:uid="{00000000-0005-0000-0000-000091A40000}"/>
    <cellStyle name="style1513343210038" xfId="12364" xr:uid="{00000000-0005-0000-0000-000092A40000}"/>
    <cellStyle name="style1513343210147" xfId="12365" xr:uid="{00000000-0005-0000-0000-000093A40000}"/>
    <cellStyle name="style1513343210272" xfId="12366" xr:uid="{00000000-0005-0000-0000-000094A40000}"/>
    <cellStyle name="style1513343210401" xfId="12367" xr:uid="{00000000-0005-0000-0000-000095A40000}"/>
    <cellStyle name="style1513343210514" xfId="12368" xr:uid="{00000000-0005-0000-0000-000096A40000}"/>
    <cellStyle name="style1513343210647" xfId="12369" xr:uid="{00000000-0005-0000-0000-000097A40000}"/>
    <cellStyle name="style1513343210745" xfId="12370" xr:uid="{00000000-0005-0000-0000-000098A40000}"/>
    <cellStyle name="style1513343210870" xfId="12371" xr:uid="{00000000-0005-0000-0000-000099A40000}"/>
    <cellStyle name="style1513343210995" xfId="12372" xr:uid="{00000000-0005-0000-0000-00009AA40000}"/>
    <cellStyle name="style1513343211132" xfId="12373" xr:uid="{00000000-0005-0000-0000-00009BA40000}"/>
    <cellStyle name="style1513343211319" xfId="12374" xr:uid="{00000000-0005-0000-0000-00009CA40000}"/>
    <cellStyle name="style1513343211487" xfId="12375" xr:uid="{00000000-0005-0000-0000-00009DA40000}"/>
    <cellStyle name="style1513343211632" xfId="12376" xr:uid="{00000000-0005-0000-0000-00009EA40000}"/>
    <cellStyle name="style1513343211760" xfId="12377" xr:uid="{00000000-0005-0000-0000-00009FA40000}"/>
    <cellStyle name="style1513343211901" xfId="12378" xr:uid="{00000000-0005-0000-0000-0000A0A40000}"/>
    <cellStyle name="style1513343212053" xfId="12379" xr:uid="{00000000-0005-0000-0000-0000A1A40000}"/>
    <cellStyle name="style1513343212217" xfId="12380" xr:uid="{00000000-0005-0000-0000-0000A2A40000}"/>
    <cellStyle name="style1513343212397" xfId="12381" xr:uid="{00000000-0005-0000-0000-0000A3A40000}"/>
    <cellStyle name="style1513343212596" xfId="12382" xr:uid="{00000000-0005-0000-0000-0000A4A40000}"/>
    <cellStyle name="style1513343212764" xfId="12383" xr:uid="{00000000-0005-0000-0000-0000A5A40000}"/>
    <cellStyle name="style1513343212971" xfId="12384" xr:uid="{00000000-0005-0000-0000-0000A6A40000}"/>
    <cellStyle name="style1513343213108" xfId="12385" xr:uid="{00000000-0005-0000-0000-0000A7A40000}"/>
    <cellStyle name="style1513343213225" xfId="12386" xr:uid="{00000000-0005-0000-0000-0000A8A40000}"/>
    <cellStyle name="style1513343213354" xfId="12387" xr:uid="{00000000-0005-0000-0000-0000A9A40000}"/>
    <cellStyle name="style1513343213483" xfId="12388" xr:uid="{00000000-0005-0000-0000-0000AAA40000}"/>
    <cellStyle name="style1513343213616" xfId="12389" xr:uid="{00000000-0005-0000-0000-0000ABA40000}"/>
    <cellStyle name="style1513343213745" xfId="12390" xr:uid="{00000000-0005-0000-0000-0000ACA40000}"/>
    <cellStyle name="style1513343213870" xfId="12391" xr:uid="{00000000-0005-0000-0000-0000ADA40000}"/>
    <cellStyle name="style1513343213983" xfId="12392" xr:uid="{00000000-0005-0000-0000-0000AEA40000}"/>
    <cellStyle name="style1513343214143" xfId="12393" xr:uid="{00000000-0005-0000-0000-0000AFA40000}"/>
    <cellStyle name="style1513343214409" xfId="12394" xr:uid="{00000000-0005-0000-0000-0000B0A40000}"/>
    <cellStyle name="style1513343214592" xfId="12395" xr:uid="{00000000-0005-0000-0000-0000B1A40000}"/>
    <cellStyle name="style1513343214839" xfId="12396" xr:uid="{00000000-0005-0000-0000-0000B2A40000}"/>
    <cellStyle name="style1513343215003" xfId="12397" xr:uid="{00000000-0005-0000-0000-0000B3A40000}"/>
    <cellStyle name="style1513343215233" xfId="12398" xr:uid="{00000000-0005-0000-0000-0000B4A40000}"/>
    <cellStyle name="style1513343215549" xfId="12399" xr:uid="{00000000-0005-0000-0000-0000B5A40000}"/>
    <cellStyle name="style1515050496971" xfId="12491" xr:uid="{00000000-0005-0000-0000-0000B6A40000}"/>
    <cellStyle name="style1515050497264" xfId="12492" xr:uid="{00000000-0005-0000-0000-0000B7A40000}"/>
    <cellStyle name="style1515050497412" xfId="12493" xr:uid="{00000000-0005-0000-0000-0000B8A40000}"/>
    <cellStyle name="style1515050497592" xfId="12494" xr:uid="{00000000-0005-0000-0000-0000B9A40000}"/>
    <cellStyle name="style1515050497775" xfId="12495" xr:uid="{00000000-0005-0000-0000-0000BAA40000}"/>
    <cellStyle name="style1515050497955" xfId="12496" xr:uid="{00000000-0005-0000-0000-0000BBA40000}"/>
    <cellStyle name="style1515050498104" xfId="12497" xr:uid="{00000000-0005-0000-0000-0000BCA40000}"/>
    <cellStyle name="style1515050498287" xfId="12498" xr:uid="{00000000-0005-0000-0000-0000BDA40000}"/>
    <cellStyle name="style1515050498436" xfId="12499" xr:uid="{00000000-0005-0000-0000-0000BEA40000}"/>
    <cellStyle name="style1515050498627" xfId="12500" xr:uid="{00000000-0005-0000-0000-0000BFA40000}"/>
    <cellStyle name="style1515050498799" xfId="12501" xr:uid="{00000000-0005-0000-0000-0000C0A40000}"/>
    <cellStyle name="style1515050498959" xfId="12502" xr:uid="{00000000-0005-0000-0000-0000C1A40000}"/>
    <cellStyle name="style1515050499107" xfId="12503" xr:uid="{00000000-0005-0000-0000-0000C2A40000}"/>
    <cellStyle name="style1515050499279" xfId="12504" xr:uid="{00000000-0005-0000-0000-0000C3A40000}"/>
    <cellStyle name="style1515050499436" xfId="12505" xr:uid="{00000000-0005-0000-0000-0000C4A40000}"/>
    <cellStyle name="style1515050499549" xfId="12506" xr:uid="{00000000-0005-0000-0000-0000C5A40000}"/>
    <cellStyle name="style1515050499662" xfId="12507" xr:uid="{00000000-0005-0000-0000-0000C6A40000}"/>
    <cellStyle name="style1515050499822" xfId="12508" xr:uid="{00000000-0005-0000-0000-0000C7A40000}"/>
    <cellStyle name="style1515050499971" xfId="12509" xr:uid="{00000000-0005-0000-0000-0000C8A40000}"/>
    <cellStyle name="style1515050500123" xfId="12510" xr:uid="{00000000-0005-0000-0000-0000C9A40000}"/>
    <cellStyle name="style1515050500271" xfId="12511" xr:uid="{00000000-0005-0000-0000-0000CAA40000}"/>
    <cellStyle name="style1515050500463" xfId="12512" xr:uid="{00000000-0005-0000-0000-0000CBA40000}"/>
    <cellStyle name="style1515050500611" xfId="12513" xr:uid="{00000000-0005-0000-0000-0000CCA40000}"/>
    <cellStyle name="style1515050500756" xfId="12514" xr:uid="{00000000-0005-0000-0000-0000CDA40000}"/>
    <cellStyle name="style1515050500904" xfId="12515" xr:uid="{00000000-0005-0000-0000-0000CEA40000}"/>
    <cellStyle name="style1515050501061" xfId="12516" xr:uid="{00000000-0005-0000-0000-0000CFA40000}"/>
    <cellStyle name="style1515050501291" xfId="12517" xr:uid="{00000000-0005-0000-0000-0000D0A40000}"/>
    <cellStyle name="style1515050501467" xfId="12518" xr:uid="{00000000-0005-0000-0000-0000D1A40000}"/>
    <cellStyle name="style1515050501627" xfId="12519" xr:uid="{00000000-0005-0000-0000-0000D2A40000}"/>
    <cellStyle name="style1515050501768" xfId="12520" xr:uid="{00000000-0005-0000-0000-0000D3A40000}"/>
    <cellStyle name="style1515050501908" xfId="12521" xr:uid="{00000000-0005-0000-0000-0000D4A40000}"/>
    <cellStyle name="style1515050502072" xfId="12522" xr:uid="{00000000-0005-0000-0000-0000D5A40000}"/>
    <cellStyle name="style1515050502307" xfId="12523" xr:uid="{00000000-0005-0000-0000-0000D6A40000}"/>
    <cellStyle name="style1515050502564" xfId="12524" xr:uid="{00000000-0005-0000-0000-0000D7A40000}"/>
    <cellStyle name="style1515050502822" xfId="12525" xr:uid="{00000000-0005-0000-0000-0000D8A40000}"/>
    <cellStyle name="style1515050503076" xfId="12526" xr:uid="{00000000-0005-0000-0000-0000D9A40000}"/>
    <cellStyle name="style1515050503283" xfId="12527" xr:uid="{00000000-0005-0000-0000-0000DAA40000}"/>
    <cellStyle name="style1515050503443" xfId="12528" xr:uid="{00000000-0005-0000-0000-0000DBA40000}"/>
    <cellStyle name="style1515050503588" xfId="12529" xr:uid="{00000000-0005-0000-0000-0000DCA40000}"/>
    <cellStyle name="style1515050503740" xfId="12530" xr:uid="{00000000-0005-0000-0000-0000DDA40000}"/>
    <cellStyle name="style1515050503881" xfId="12531" xr:uid="{00000000-0005-0000-0000-0000DEA40000}"/>
    <cellStyle name="style1515050504080" xfId="12532" xr:uid="{00000000-0005-0000-0000-0000DFA40000}"/>
    <cellStyle name="style1515050504318" xfId="12533" xr:uid="{00000000-0005-0000-0000-0000E0A40000}"/>
    <cellStyle name="style1515050504580" xfId="12534" xr:uid="{00000000-0005-0000-0000-0000E1A40000}"/>
    <cellStyle name="style1515050504721" xfId="12535" xr:uid="{00000000-0005-0000-0000-0000E2A40000}"/>
    <cellStyle name="style1515050504869" xfId="12536" xr:uid="{00000000-0005-0000-0000-0000E3A40000}"/>
    <cellStyle name="style1515050505006" xfId="12537" xr:uid="{00000000-0005-0000-0000-0000E4A40000}"/>
    <cellStyle name="style1515050505162" xfId="12538" xr:uid="{00000000-0005-0000-0000-0000E5A40000}"/>
    <cellStyle name="style1515050505279" xfId="12539" xr:uid="{00000000-0005-0000-0000-0000E6A40000}"/>
    <cellStyle name="style1515050505416" xfId="12540" xr:uid="{00000000-0005-0000-0000-0000E7A40000}"/>
    <cellStyle name="style1515050505557" xfId="12541" xr:uid="{00000000-0005-0000-0000-0000E8A40000}"/>
    <cellStyle name="style1515050505717" xfId="12542" xr:uid="{00000000-0005-0000-0000-0000E9A40000}"/>
    <cellStyle name="style1515050505834" xfId="12543" xr:uid="{00000000-0005-0000-0000-0000EAA40000}"/>
    <cellStyle name="style1515050505971" xfId="12544" xr:uid="{00000000-0005-0000-0000-0000EBA40000}"/>
    <cellStyle name="style1515050506107" xfId="12545" xr:uid="{00000000-0005-0000-0000-0000ECA40000}"/>
    <cellStyle name="style1515050506248" xfId="12546" xr:uid="{00000000-0005-0000-0000-0000EDA40000}"/>
    <cellStyle name="style1515050506365" xfId="12547" xr:uid="{00000000-0005-0000-0000-0000EEA40000}"/>
    <cellStyle name="style1515050506553" xfId="12548" xr:uid="{00000000-0005-0000-0000-0000EFA40000}"/>
    <cellStyle name="style1515050506799" xfId="12549" xr:uid="{00000000-0005-0000-0000-0000F0A40000}"/>
    <cellStyle name="style1533710832073" xfId="42669" xr:uid="{00000000-0005-0000-0000-0000F1A40000}"/>
    <cellStyle name="style1533710832206" xfId="42670" xr:uid="{00000000-0005-0000-0000-0000F2A40000}"/>
    <cellStyle name="style1533710832335" xfId="42671" xr:uid="{00000000-0005-0000-0000-0000F3A40000}"/>
    <cellStyle name="style1533710832698" xfId="42672" xr:uid="{00000000-0005-0000-0000-0000F4A40000}"/>
    <cellStyle name="style1533710832816" xfId="42673" xr:uid="{00000000-0005-0000-0000-0000F5A40000}"/>
    <cellStyle name="style1533710832945" xfId="42674" xr:uid="{00000000-0005-0000-0000-0000F6A40000}"/>
    <cellStyle name="style1533710833066" xfId="42675" xr:uid="{00000000-0005-0000-0000-0000F7A40000}"/>
    <cellStyle name="style1533710834195" xfId="42676" xr:uid="{00000000-0005-0000-0000-0000F8A40000}"/>
    <cellStyle name="style1533710834308" xfId="42677" xr:uid="{00000000-0005-0000-0000-0000F9A40000}"/>
    <cellStyle name="style1533710835198" xfId="42678" xr:uid="{00000000-0005-0000-0000-0000FAA40000}"/>
    <cellStyle name="style1533710835312" xfId="42679" xr:uid="{00000000-0005-0000-0000-0000FBA40000}"/>
    <cellStyle name="style1533710836124" xfId="42680" xr:uid="{00000000-0005-0000-0000-0000FCA40000}"/>
    <cellStyle name="style1533710836253" xfId="42681" xr:uid="{00000000-0005-0000-0000-0000FDA40000}"/>
    <cellStyle name="style1533710836359" xfId="42682" xr:uid="{00000000-0005-0000-0000-0000FEA40000}"/>
    <cellStyle name="style1533710836464" xfId="42683" xr:uid="{00000000-0005-0000-0000-0000FFA40000}"/>
    <cellStyle name="style1533710836605" xfId="42684" xr:uid="{00000000-0005-0000-0000-000000A50000}"/>
    <cellStyle name="style1533710836757" xfId="42685" xr:uid="{00000000-0005-0000-0000-000001A50000}"/>
    <cellStyle name="style1533710836898" xfId="42686" xr:uid="{00000000-0005-0000-0000-000002A50000}"/>
    <cellStyle name="style1533710837042" xfId="42687" xr:uid="{00000000-0005-0000-0000-000003A50000}"/>
    <cellStyle name="style1533710837281" xfId="42688" xr:uid="{00000000-0005-0000-0000-000004A50000}"/>
    <cellStyle name="style1533710837484" xfId="42689" xr:uid="{00000000-0005-0000-0000-000005A50000}"/>
    <cellStyle name="style1533710837585" xfId="42690" xr:uid="{00000000-0005-0000-0000-000006A50000}"/>
    <cellStyle name="style1533710837734" xfId="42691" xr:uid="{00000000-0005-0000-0000-000007A50000}"/>
    <cellStyle name="style1533710837878" xfId="42692" xr:uid="{00000000-0005-0000-0000-000008A50000}"/>
    <cellStyle name="style1533710837991" xfId="42693" xr:uid="{00000000-0005-0000-0000-000009A50000}"/>
    <cellStyle name="style1533710838136" xfId="42694" xr:uid="{00000000-0005-0000-0000-00000AA50000}"/>
    <cellStyle name="style1533710838304" xfId="42695" xr:uid="{00000000-0005-0000-0000-00000BA50000}"/>
    <cellStyle name="style1533710838433" xfId="42696" xr:uid="{00000000-0005-0000-0000-00000CA50000}"/>
    <cellStyle name="style1533710838589" xfId="42697" xr:uid="{00000000-0005-0000-0000-00000DA50000}"/>
    <cellStyle name="style1550935441166" xfId="42572" xr:uid="{00000000-0005-0000-0000-00000EA50000}"/>
    <cellStyle name="style1550935442947" xfId="42570" xr:uid="{00000000-0005-0000-0000-00000FA50000}"/>
    <cellStyle name="style1550935447958" xfId="42571" xr:uid="{00000000-0005-0000-0000-000010A50000}"/>
    <cellStyle name="style1553257679820" xfId="42582" xr:uid="{00000000-0005-0000-0000-000011A50000}"/>
    <cellStyle name="style1553257680160" xfId="42581" xr:uid="{00000000-0005-0000-0000-000012A50000}"/>
    <cellStyle name="style1553257682523" xfId="42583" xr:uid="{00000000-0005-0000-0000-000013A50000}"/>
    <cellStyle name="style1553257682863" xfId="42585" xr:uid="{00000000-0005-0000-0000-000014A50000}"/>
    <cellStyle name="style1553257683199" xfId="42588" xr:uid="{00000000-0005-0000-0000-000015A50000}"/>
    <cellStyle name="style1553257683355" xfId="42584" xr:uid="{00000000-0005-0000-0000-000016A50000}"/>
    <cellStyle name="style1553257683886" xfId="42586" xr:uid="{00000000-0005-0000-0000-000017A50000}"/>
    <cellStyle name="style1553257684058" xfId="42587" xr:uid="{00000000-0005-0000-0000-000018A50000}"/>
    <cellStyle name="style1553257684664" xfId="42589" xr:uid="{00000000-0005-0000-0000-000019A50000}"/>
    <cellStyle name="style1553850893311 3" xfId="42577" xr:uid="{00000000-0005-0000-0000-00001AA50000}"/>
    <cellStyle name="style1553850893447 3" xfId="42575" xr:uid="{00000000-0005-0000-0000-00001BA50000}"/>
    <cellStyle name="style1553850893588 3" xfId="42576" xr:uid="{00000000-0005-0000-0000-00001CA50000}"/>
    <cellStyle name="style1553850894096 3" xfId="42579" xr:uid="{00000000-0005-0000-0000-00001DA50000}"/>
    <cellStyle name="style1553850894338 3" xfId="42580" xr:uid="{00000000-0005-0000-0000-00001EA50000}"/>
    <cellStyle name="style1553850895760 3" xfId="42573" xr:uid="{00000000-0005-0000-0000-00001FA50000}"/>
    <cellStyle name="style1553850896412 3" xfId="42574" xr:uid="{00000000-0005-0000-0000-000020A50000}"/>
    <cellStyle name="style1553850897486 3" xfId="42578" xr:uid="{00000000-0005-0000-0000-000021A50000}"/>
    <cellStyle name="style1563515551580" xfId="80" xr:uid="{00000000-0005-0000-0000-000022A50000}"/>
    <cellStyle name="style1563515551580 2" xfId="141" xr:uid="{00000000-0005-0000-0000-000023A50000}"/>
    <cellStyle name="style1563515551916" xfId="81" xr:uid="{00000000-0005-0000-0000-000024A50000}"/>
    <cellStyle name="style1563515551916 2" xfId="142" xr:uid="{00000000-0005-0000-0000-000025A50000}"/>
    <cellStyle name="style1563515552096" xfId="82" xr:uid="{00000000-0005-0000-0000-000026A50000}"/>
    <cellStyle name="style1563515552096 2" xfId="143" xr:uid="{00000000-0005-0000-0000-000027A50000}"/>
    <cellStyle name="style1563515552287" xfId="83" xr:uid="{00000000-0005-0000-0000-000028A50000}"/>
    <cellStyle name="style1563515552287 2" xfId="144" xr:uid="{00000000-0005-0000-0000-000029A50000}"/>
    <cellStyle name="style1563515552479" xfId="84" xr:uid="{00000000-0005-0000-0000-00002AA50000}"/>
    <cellStyle name="style1563515552479 2" xfId="145" xr:uid="{00000000-0005-0000-0000-00002BA50000}"/>
    <cellStyle name="style1563515552643" xfId="85" xr:uid="{00000000-0005-0000-0000-00002CA50000}"/>
    <cellStyle name="style1563515552643 2" xfId="146" xr:uid="{00000000-0005-0000-0000-00002DA50000}"/>
    <cellStyle name="style1563515552827" xfId="86" xr:uid="{00000000-0005-0000-0000-00002EA50000}"/>
    <cellStyle name="style1563515552827 2" xfId="147" xr:uid="{00000000-0005-0000-0000-00002FA50000}"/>
    <cellStyle name="style1563515553014" xfId="87" xr:uid="{00000000-0005-0000-0000-000030A50000}"/>
    <cellStyle name="style1563515553014 2" xfId="148" xr:uid="{00000000-0005-0000-0000-000031A50000}"/>
    <cellStyle name="style1563515553217" xfId="88" xr:uid="{00000000-0005-0000-0000-000032A50000}"/>
    <cellStyle name="style1563515553217 2" xfId="149" xr:uid="{00000000-0005-0000-0000-000033A50000}"/>
    <cellStyle name="style1563515553448" xfId="89" xr:uid="{00000000-0005-0000-0000-000034A50000}"/>
    <cellStyle name="style1563515553448 2" xfId="150" xr:uid="{00000000-0005-0000-0000-000035A50000}"/>
    <cellStyle name="style1563515553651" xfId="90" xr:uid="{00000000-0005-0000-0000-000036A50000}"/>
    <cellStyle name="style1563515553651 2" xfId="151" xr:uid="{00000000-0005-0000-0000-000037A50000}"/>
    <cellStyle name="style1563515553877" xfId="91" xr:uid="{00000000-0005-0000-0000-000038A50000}"/>
    <cellStyle name="style1563515553877 2" xfId="152" xr:uid="{00000000-0005-0000-0000-000039A50000}"/>
    <cellStyle name="style1563515554034" xfId="92" xr:uid="{00000000-0005-0000-0000-00003AA50000}"/>
    <cellStyle name="style1563515554034 2" xfId="153" xr:uid="{00000000-0005-0000-0000-00003BA50000}"/>
    <cellStyle name="style1563515554194" xfId="93" xr:uid="{00000000-0005-0000-0000-00003CA50000}"/>
    <cellStyle name="style1563515554194 2" xfId="154" xr:uid="{00000000-0005-0000-0000-00003DA50000}"/>
    <cellStyle name="style1563515554342" xfId="94" xr:uid="{00000000-0005-0000-0000-00003EA50000}"/>
    <cellStyle name="style1563515554342 2" xfId="155" xr:uid="{00000000-0005-0000-0000-00003FA50000}"/>
    <cellStyle name="style1563515554495" xfId="95" xr:uid="{00000000-0005-0000-0000-000040A50000}"/>
    <cellStyle name="style1563515554495 2" xfId="156" xr:uid="{00000000-0005-0000-0000-000041A50000}"/>
    <cellStyle name="style1563515554690" xfId="96" xr:uid="{00000000-0005-0000-0000-000042A50000}"/>
    <cellStyle name="style1563515554690 2" xfId="157" xr:uid="{00000000-0005-0000-0000-000043A50000}"/>
    <cellStyle name="style1563515554854" xfId="97" xr:uid="{00000000-0005-0000-0000-000044A50000}"/>
    <cellStyle name="style1563515554854 2" xfId="158" xr:uid="{00000000-0005-0000-0000-000045A50000}"/>
    <cellStyle name="style1563515554983" xfId="98" xr:uid="{00000000-0005-0000-0000-000046A50000}"/>
    <cellStyle name="style1563515554983 2" xfId="159" xr:uid="{00000000-0005-0000-0000-000047A50000}"/>
    <cellStyle name="style1563515555120" xfId="99" xr:uid="{00000000-0005-0000-0000-000048A50000}"/>
    <cellStyle name="style1563515555120 2" xfId="160" xr:uid="{00000000-0005-0000-0000-000049A50000}"/>
    <cellStyle name="style1563515555338" xfId="100" xr:uid="{00000000-0005-0000-0000-00004AA50000}"/>
    <cellStyle name="style1563515555338 2" xfId="161" xr:uid="{00000000-0005-0000-0000-00004BA50000}"/>
    <cellStyle name="style1563515555522" xfId="101" xr:uid="{00000000-0005-0000-0000-00004CA50000}"/>
    <cellStyle name="style1563515555522 2" xfId="162" xr:uid="{00000000-0005-0000-0000-00004DA50000}"/>
    <cellStyle name="style1563515555682" xfId="102" xr:uid="{00000000-0005-0000-0000-00004EA50000}"/>
    <cellStyle name="style1563515555682 2" xfId="163" xr:uid="{00000000-0005-0000-0000-00004FA50000}"/>
    <cellStyle name="style1563515555850" xfId="103" xr:uid="{00000000-0005-0000-0000-000050A50000}"/>
    <cellStyle name="style1563515555850 2" xfId="164" xr:uid="{00000000-0005-0000-0000-000051A50000}"/>
    <cellStyle name="style1563515556010" xfId="104" xr:uid="{00000000-0005-0000-0000-000052A50000}"/>
    <cellStyle name="style1563515556010 2" xfId="165" xr:uid="{00000000-0005-0000-0000-000053A50000}"/>
    <cellStyle name="style1563515556233" xfId="105" xr:uid="{00000000-0005-0000-0000-000054A50000}"/>
    <cellStyle name="style1563515556233 2" xfId="166" xr:uid="{00000000-0005-0000-0000-000055A50000}"/>
    <cellStyle name="style1563515556401" xfId="106" xr:uid="{00000000-0005-0000-0000-000056A50000}"/>
    <cellStyle name="style1563515556401 2" xfId="167" xr:uid="{00000000-0005-0000-0000-000057A50000}"/>
    <cellStyle name="style1563515556569" xfId="107" xr:uid="{00000000-0005-0000-0000-000058A50000}"/>
    <cellStyle name="style1563515556569 2" xfId="168" xr:uid="{00000000-0005-0000-0000-000059A50000}"/>
    <cellStyle name="style1563515556725" xfId="108" xr:uid="{00000000-0005-0000-0000-00005AA50000}"/>
    <cellStyle name="style1563515556725 2" xfId="169" xr:uid="{00000000-0005-0000-0000-00005BA50000}"/>
    <cellStyle name="style1563515556889" xfId="109" xr:uid="{00000000-0005-0000-0000-00005CA50000}"/>
    <cellStyle name="style1563515556889 2" xfId="170" xr:uid="{00000000-0005-0000-0000-00005DA50000}"/>
    <cellStyle name="style1563515557065" xfId="110" xr:uid="{00000000-0005-0000-0000-00005EA50000}"/>
    <cellStyle name="style1563515557065 2" xfId="171" xr:uid="{00000000-0005-0000-0000-00005FA50000}"/>
    <cellStyle name="style1563515557229" xfId="111" xr:uid="{00000000-0005-0000-0000-000060A50000}"/>
    <cellStyle name="style1563515557229 2" xfId="172" xr:uid="{00000000-0005-0000-0000-000061A50000}"/>
    <cellStyle name="style1563515557487" xfId="112" xr:uid="{00000000-0005-0000-0000-000062A50000}"/>
    <cellStyle name="style1563515557487 2" xfId="173" xr:uid="{00000000-0005-0000-0000-000063A50000}"/>
    <cellStyle name="style1563515557608" xfId="113" xr:uid="{00000000-0005-0000-0000-000064A50000}"/>
    <cellStyle name="style1563515557608 2" xfId="174" xr:uid="{00000000-0005-0000-0000-000065A50000}"/>
    <cellStyle name="style1563515557737" xfId="114" xr:uid="{00000000-0005-0000-0000-000066A50000}"/>
    <cellStyle name="style1563515557737 2" xfId="175" xr:uid="{00000000-0005-0000-0000-000067A50000}"/>
    <cellStyle name="style1563515557893" xfId="115" xr:uid="{00000000-0005-0000-0000-000068A50000}"/>
    <cellStyle name="style1563515557893 2" xfId="176" xr:uid="{00000000-0005-0000-0000-000069A50000}"/>
    <cellStyle name="style1563515558151" xfId="116" xr:uid="{00000000-0005-0000-0000-00006AA50000}"/>
    <cellStyle name="style1563515558151 2" xfId="177" xr:uid="{00000000-0005-0000-0000-00006BA50000}"/>
    <cellStyle name="style1563515558299" xfId="117" xr:uid="{00000000-0005-0000-0000-00006CA50000}"/>
    <cellStyle name="style1563515558299 2" xfId="178" xr:uid="{00000000-0005-0000-0000-00006DA50000}"/>
    <cellStyle name="style1563515558495" xfId="118" xr:uid="{00000000-0005-0000-0000-00006EA50000}"/>
    <cellStyle name="style1563515558495 2" xfId="179" xr:uid="{00000000-0005-0000-0000-00006FA50000}"/>
    <cellStyle name="style1563515558756" xfId="119" xr:uid="{00000000-0005-0000-0000-000070A50000}"/>
    <cellStyle name="style1563515558756 2" xfId="180" xr:uid="{00000000-0005-0000-0000-000071A50000}"/>
    <cellStyle name="style1563515558944" xfId="120" xr:uid="{00000000-0005-0000-0000-000072A50000}"/>
    <cellStyle name="style1563515558944 2" xfId="181" xr:uid="{00000000-0005-0000-0000-000073A50000}"/>
    <cellStyle name="style1563515559166" xfId="121" xr:uid="{00000000-0005-0000-0000-000074A50000}"/>
    <cellStyle name="style1563515559166 2" xfId="182" xr:uid="{00000000-0005-0000-0000-000075A50000}"/>
    <cellStyle name="style1563515559330" xfId="122" xr:uid="{00000000-0005-0000-0000-000076A50000}"/>
    <cellStyle name="style1563515559330 2" xfId="183" xr:uid="{00000000-0005-0000-0000-000077A50000}"/>
    <cellStyle name="style1563515559502" xfId="123" xr:uid="{00000000-0005-0000-0000-000078A50000}"/>
    <cellStyle name="style1563515559502 2" xfId="184" xr:uid="{00000000-0005-0000-0000-000079A50000}"/>
    <cellStyle name="style1563515559666" xfId="124" xr:uid="{00000000-0005-0000-0000-00007AA50000}"/>
    <cellStyle name="style1563515559666 2" xfId="185" xr:uid="{00000000-0005-0000-0000-00007BA50000}"/>
    <cellStyle name="style1563515559811" xfId="125" xr:uid="{00000000-0005-0000-0000-00007CA50000}"/>
    <cellStyle name="style1563515559811 2" xfId="186" xr:uid="{00000000-0005-0000-0000-00007DA50000}"/>
    <cellStyle name="style1563515559991" xfId="126" xr:uid="{00000000-0005-0000-0000-00007EA50000}"/>
    <cellStyle name="style1563515559991 2" xfId="187" xr:uid="{00000000-0005-0000-0000-00007FA50000}"/>
    <cellStyle name="style1563515560174" xfId="127" xr:uid="{00000000-0005-0000-0000-000080A50000}"/>
    <cellStyle name="style1563515560174 2" xfId="188" xr:uid="{00000000-0005-0000-0000-000081A50000}"/>
    <cellStyle name="style1563515560354" xfId="128" xr:uid="{00000000-0005-0000-0000-000082A50000}"/>
    <cellStyle name="style1563515560354 2" xfId="189" xr:uid="{00000000-0005-0000-0000-000083A50000}"/>
    <cellStyle name="style1563515560514" xfId="129" xr:uid="{00000000-0005-0000-0000-000084A50000}"/>
    <cellStyle name="style1563515560514 2" xfId="190" xr:uid="{00000000-0005-0000-0000-000085A50000}"/>
    <cellStyle name="style1563515560678" xfId="130" xr:uid="{00000000-0005-0000-0000-000086A50000}"/>
    <cellStyle name="style1563515560678 2" xfId="191" xr:uid="{00000000-0005-0000-0000-000087A50000}"/>
    <cellStyle name="style1563515560850" xfId="131" xr:uid="{00000000-0005-0000-0000-000088A50000}"/>
    <cellStyle name="style1563515560850 2" xfId="192" xr:uid="{00000000-0005-0000-0000-000089A50000}"/>
    <cellStyle name="style1563515560998" xfId="132" xr:uid="{00000000-0005-0000-0000-00008AA50000}"/>
    <cellStyle name="style1563515560998 2" xfId="193" xr:uid="{00000000-0005-0000-0000-00008BA50000}"/>
    <cellStyle name="style1563515561163" xfId="133" xr:uid="{00000000-0005-0000-0000-00008CA50000}"/>
    <cellStyle name="style1563515561163 2" xfId="194" xr:uid="{00000000-0005-0000-0000-00008DA50000}"/>
    <cellStyle name="style1563515561436" xfId="134" xr:uid="{00000000-0005-0000-0000-00008EA50000}"/>
    <cellStyle name="style1563515561436 2" xfId="195" xr:uid="{00000000-0005-0000-0000-00008FA50000}"/>
    <cellStyle name="style1563515561565" xfId="135" xr:uid="{00000000-0005-0000-0000-000090A50000}"/>
    <cellStyle name="style1563515561565 2" xfId="196" xr:uid="{00000000-0005-0000-0000-000091A50000}"/>
    <cellStyle name="style1563515561698" xfId="136" xr:uid="{00000000-0005-0000-0000-000092A50000}"/>
    <cellStyle name="style1563515561698 2" xfId="197" xr:uid="{00000000-0005-0000-0000-000093A50000}"/>
    <cellStyle name="style1563515561819" xfId="137" xr:uid="{00000000-0005-0000-0000-000094A50000}"/>
    <cellStyle name="style1563515561819 2" xfId="198" xr:uid="{00000000-0005-0000-0000-000095A50000}"/>
    <cellStyle name="style1563515562010" xfId="138" xr:uid="{00000000-0005-0000-0000-000096A50000}"/>
    <cellStyle name="style1563515562010 2" xfId="199" xr:uid="{00000000-0005-0000-0000-000097A50000}"/>
    <cellStyle name="style1563515562178" xfId="139" xr:uid="{00000000-0005-0000-0000-000098A50000}"/>
    <cellStyle name="style1563515562178 2" xfId="200" xr:uid="{00000000-0005-0000-0000-000099A50000}"/>
    <cellStyle name="style1580453344439" xfId="285" xr:uid="{00000000-0005-0000-0000-00009AA50000}"/>
    <cellStyle name="style1580453344638" xfId="288" xr:uid="{00000000-0005-0000-0000-00009BA50000}"/>
    <cellStyle name="style1580453345060" xfId="284" xr:uid="{00000000-0005-0000-0000-00009CA50000}"/>
    <cellStyle name="style1580453345259" xfId="287" xr:uid="{00000000-0005-0000-0000-00009DA50000}"/>
    <cellStyle name="style1580457793849" xfId="42698" xr:uid="{00000000-0005-0000-0000-00009EA50000}"/>
    <cellStyle name="style1580457794357" xfId="42699" xr:uid="{00000000-0005-0000-0000-00009FA50000}"/>
    <cellStyle name="style1580457795661" xfId="42700" xr:uid="{00000000-0005-0000-0000-0000A0A50000}"/>
    <cellStyle name="style1580457796193" xfId="42701" xr:uid="{00000000-0005-0000-0000-0000A1A50000}"/>
    <cellStyle name="style1580457796415" xfId="42702" xr:uid="{00000000-0005-0000-0000-0000A2A50000}"/>
    <cellStyle name="style1580457797665" xfId="42703" xr:uid="{00000000-0005-0000-0000-0000A3A50000}"/>
    <cellStyle name="style1580457797868" xfId="42704" xr:uid="{00000000-0005-0000-0000-0000A4A50000}"/>
    <cellStyle name="style1580457798114" xfId="42705" xr:uid="{00000000-0005-0000-0000-0000A5A50000}"/>
    <cellStyle name="style1580457798333" xfId="42706" xr:uid="{00000000-0005-0000-0000-0000A6A50000}"/>
    <cellStyle name="style1580457798677" xfId="42707" xr:uid="{00000000-0005-0000-0000-0000A7A50000}"/>
    <cellStyle name="style1580457798841" xfId="42708" xr:uid="{00000000-0005-0000-0000-0000A8A50000}"/>
    <cellStyle name="style1580457799044" xfId="42709" xr:uid="{00000000-0005-0000-0000-0000A9A50000}"/>
    <cellStyle name="style1580457799482" xfId="42710" xr:uid="{00000000-0005-0000-0000-0000AAA50000}"/>
    <cellStyle name="style1580457799685" xfId="42711" xr:uid="{00000000-0005-0000-0000-0000ABA50000}"/>
    <cellStyle name="style1580457799919" xfId="42712" xr:uid="{00000000-0005-0000-0000-0000ACA50000}"/>
    <cellStyle name="style1580457832443" xfId="42713" xr:uid="{00000000-0005-0000-0000-0000ADA50000}"/>
    <cellStyle name="style1580457832689" xfId="42714" xr:uid="{00000000-0005-0000-0000-0000AEA50000}"/>
    <cellStyle name="style1580457834611" xfId="42715" xr:uid="{00000000-0005-0000-0000-0000AFA50000}"/>
    <cellStyle name="style1580457834783" xfId="42716" xr:uid="{00000000-0005-0000-0000-0000B0A50000}"/>
    <cellStyle name="style1580457835916" xfId="42717" xr:uid="{00000000-0005-0000-0000-0000B1A50000}"/>
    <cellStyle name="style1580457836131" xfId="42718" xr:uid="{00000000-0005-0000-0000-0000B2A50000}"/>
    <cellStyle name="style1580457836334" xfId="42719" xr:uid="{00000000-0005-0000-0000-0000B3A50000}"/>
    <cellStyle name="style1580457836549" xfId="42720" xr:uid="{00000000-0005-0000-0000-0000B4A50000}"/>
    <cellStyle name="style1580457836826" xfId="42721" xr:uid="{00000000-0005-0000-0000-0000B5A50000}"/>
    <cellStyle name="style1580457837049" xfId="42722" xr:uid="{00000000-0005-0000-0000-0000B6A50000}"/>
    <cellStyle name="style1580457837252" xfId="201" xr:uid="{00000000-0005-0000-0000-0000B7A50000}"/>
    <cellStyle name="style1580457837252 2" xfId="42910" xr:uid="{00000000-0005-0000-0000-0000B8A50000}"/>
    <cellStyle name="style1580457837252 3" xfId="43001" xr:uid="{00000000-0005-0000-0000-0000B9A50000}"/>
    <cellStyle name="style1580457837646" xfId="42723" xr:uid="{00000000-0005-0000-0000-0000BAA50000}"/>
    <cellStyle name="style1580457837877" xfId="42724" xr:uid="{00000000-0005-0000-0000-0000BBA50000}"/>
    <cellStyle name="style1580457838099" xfId="202" xr:uid="{00000000-0005-0000-0000-0000BCA50000}"/>
    <cellStyle name="style1580457838099 2" xfId="42911" xr:uid="{00000000-0005-0000-0000-0000BDA50000}"/>
    <cellStyle name="style1580457838099 2 2" xfId="42993" xr:uid="{00000000-0005-0000-0000-0000BEA50000}"/>
    <cellStyle name="style1585237610746 3" xfId="42972" xr:uid="{00000000-0005-0000-0000-0000BFA50000}"/>
    <cellStyle name="style1585237611039 3" xfId="42970" xr:uid="{00000000-0005-0000-0000-0000C0A50000}"/>
    <cellStyle name="style1585237611340 3" xfId="42973" xr:uid="{00000000-0005-0000-0000-0000C1A50000}"/>
    <cellStyle name="style1588178155809" xfId="42995" xr:uid="{00000000-0005-0000-0000-0000C2A50000}"/>
    <cellStyle name="style1588178156114" xfId="42997" xr:uid="{00000000-0005-0000-0000-0000C3A50000}"/>
    <cellStyle name="style1589955225522" xfId="42725" xr:uid="{00000000-0005-0000-0000-0000C4A50000}"/>
    <cellStyle name="style1589955225663" xfId="42726" xr:uid="{00000000-0005-0000-0000-0000C5A50000}"/>
    <cellStyle name="style1589955225757" xfId="42727" xr:uid="{00000000-0005-0000-0000-0000C6A50000}"/>
    <cellStyle name="style1589955225847" xfId="42728" xr:uid="{00000000-0005-0000-0000-0000C7A50000}"/>
    <cellStyle name="style1589955225933" xfId="42729" xr:uid="{00000000-0005-0000-0000-0000C8A50000}"/>
    <cellStyle name="style1589955226022" xfId="42730" xr:uid="{00000000-0005-0000-0000-0000C9A50000}"/>
    <cellStyle name="style1589955226093" xfId="42731" xr:uid="{00000000-0005-0000-0000-0000CAA50000}"/>
    <cellStyle name="style1589955226186" xfId="42732" xr:uid="{00000000-0005-0000-0000-0000CBA50000}"/>
    <cellStyle name="style1589955226269" xfId="42733" xr:uid="{00000000-0005-0000-0000-0000CCA50000}"/>
    <cellStyle name="style1589955226354" xfId="42734" xr:uid="{00000000-0005-0000-0000-0000CDA50000}"/>
    <cellStyle name="style1589955226444" xfId="42735" xr:uid="{00000000-0005-0000-0000-0000CEA50000}"/>
    <cellStyle name="style1589955226522" xfId="42736" xr:uid="{00000000-0005-0000-0000-0000CFA50000}"/>
    <cellStyle name="style1589955226601" xfId="42737" xr:uid="{00000000-0005-0000-0000-0000D0A50000}"/>
    <cellStyle name="style1589955226698" xfId="42738" xr:uid="{00000000-0005-0000-0000-0000D1A50000}"/>
    <cellStyle name="style1589955226776" xfId="42739" xr:uid="{00000000-0005-0000-0000-0000D2A50000}"/>
    <cellStyle name="style1589955226847" xfId="42740" xr:uid="{00000000-0005-0000-0000-0000D3A50000}"/>
    <cellStyle name="style1589955226905" xfId="42741" xr:uid="{00000000-0005-0000-0000-0000D4A50000}"/>
    <cellStyle name="style1589955226995" xfId="42742" xr:uid="{00000000-0005-0000-0000-0000D5A50000}"/>
    <cellStyle name="style1589955227065" xfId="42743" xr:uid="{00000000-0005-0000-0000-0000D6A50000}"/>
    <cellStyle name="style1589955227128" xfId="42744" xr:uid="{00000000-0005-0000-0000-0000D7A50000}"/>
    <cellStyle name="style1589955227198" xfId="42745" xr:uid="{00000000-0005-0000-0000-0000D8A50000}"/>
    <cellStyle name="style1589955227276" xfId="42746" xr:uid="{00000000-0005-0000-0000-0000D9A50000}"/>
    <cellStyle name="style1589955227354" xfId="42747" xr:uid="{00000000-0005-0000-0000-0000DAA50000}"/>
    <cellStyle name="style1589955227436" xfId="42748" xr:uid="{00000000-0005-0000-0000-0000DBA50000}"/>
    <cellStyle name="style1589955227515" xfId="42749" xr:uid="{00000000-0005-0000-0000-0000DCA50000}"/>
    <cellStyle name="style1589955227593" xfId="42750" xr:uid="{00000000-0005-0000-0000-0000DDA50000}"/>
    <cellStyle name="style1589955227671" xfId="42751" xr:uid="{00000000-0005-0000-0000-0000DEA50000}"/>
    <cellStyle name="style1589955227765" xfId="42752" xr:uid="{00000000-0005-0000-0000-0000DFA50000}"/>
    <cellStyle name="style1589955227765 2" xfId="42753" xr:uid="{00000000-0005-0000-0000-0000E0A50000}"/>
    <cellStyle name="style1589955227843" xfId="42754" xr:uid="{00000000-0005-0000-0000-0000E1A50000}"/>
    <cellStyle name="style1589955227921" xfId="42755" xr:uid="{00000000-0005-0000-0000-0000E2A50000}"/>
    <cellStyle name="style1589955227999" xfId="42756" xr:uid="{00000000-0005-0000-0000-0000E3A50000}"/>
    <cellStyle name="style1589955227999 2" xfId="42757" xr:uid="{00000000-0005-0000-0000-0000E4A50000}"/>
    <cellStyle name="style1589955228077" xfId="42758" xr:uid="{00000000-0005-0000-0000-0000E5A50000}"/>
    <cellStyle name="style1589955228151" xfId="42759" xr:uid="{00000000-0005-0000-0000-0000E6A50000}"/>
    <cellStyle name="style1589955228226" xfId="42760" xr:uid="{00000000-0005-0000-0000-0000E7A50000}"/>
    <cellStyle name="style1589955228226 2" xfId="42761" xr:uid="{00000000-0005-0000-0000-0000E8A50000}"/>
    <cellStyle name="style1589955228300" xfId="42762" xr:uid="{00000000-0005-0000-0000-0000E9A50000}"/>
    <cellStyle name="style1589955228370" xfId="42763" xr:uid="{00000000-0005-0000-0000-0000EAA50000}"/>
    <cellStyle name="style1589955228468" xfId="42764" xr:uid="{00000000-0005-0000-0000-0000EBA50000}"/>
    <cellStyle name="style1589955228534" xfId="42765" xr:uid="{00000000-0005-0000-0000-0000ECA50000}"/>
    <cellStyle name="style1589955228593" xfId="42766" xr:uid="{00000000-0005-0000-0000-0000EDA50000}"/>
    <cellStyle name="style1589955228675" xfId="42767" xr:uid="{00000000-0005-0000-0000-0000EEA50000}"/>
    <cellStyle name="style1589955228761" xfId="42768" xr:uid="{00000000-0005-0000-0000-0000EFA50000}"/>
    <cellStyle name="style1589955228831" xfId="42769" xr:uid="{00000000-0005-0000-0000-0000F0A50000}"/>
    <cellStyle name="style1589955228897" xfId="42770" xr:uid="{00000000-0005-0000-0000-0000F1A50000}"/>
    <cellStyle name="style1589955228968" xfId="42771" xr:uid="{00000000-0005-0000-0000-0000F2A50000}"/>
    <cellStyle name="style1589955229038" xfId="42772" xr:uid="{00000000-0005-0000-0000-0000F3A50000}"/>
    <cellStyle name="style1589955229108" xfId="42773" xr:uid="{00000000-0005-0000-0000-0000F4A50000}"/>
    <cellStyle name="style1589955229183" xfId="42774" xr:uid="{00000000-0005-0000-0000-0000F5A50000}"/>
    <cellStyle name="style1589955229253" xfId="42775" xr:uid="{00000000-0005-0000-0000-0000F6A50000}"/>
    <cellStyle name="style1589955229327" xfId="42776" xr:uid="{00000000-0005-0000-0000-0000F7A50000}"/>
    <cellStyle name="style1589955229397" xfId="42777" xr:uid="{00000000-0005-0000-0000-0000F8A50000}"/>
    <cellStyle name="style1589955229468" xfId="42778" xr:uid="{00000000-0005-0000-0000-0000F9A50000}"/>
    <cellStyle name="style1589955229546" xfId="42779" xr:uid="{00000000-0005-0000-0000-0000FAA50000}"/>
    <cellStyle name="style1589955229546 2" xfId="42780" xr:uid="{00000000-0005-0000-0000-0000FBA50000}"/>
    <cellStyle name="style1589955229601" xfId="42662" xr:uid="{00000000-0005-0000-0000-0000FCA50000}"/>
    <cellStyle name="style1589955229601 2" xfId="42781" xr:uid="{00000000-0005-0000-0000-0000FDA50000}"/>
    <cellStyle name="style1589955229651" xfId="42663" xr:uid="{00000000-0005-0000-0000-0000FEA50000}"/>
    <cellStyle name="style1589955229651 2" xfId="42782" xr:uid="{00000000-0005-0000-0000-0000FFA50000}"/>
    <cellStyle name="style1589955229706" xfId="42783" xr:uid="{00000000-0005-0000-0000-000000A60000}"/>
    <cellStyle name="style1589955229761" xfId="42660" xr:uid="{00000000-0005-0000-0000-000001A60000}"/>
    <cellStyle name="style1589955229761 2" xfId="42784" xr:uid="{00000000-0005-0000-0000-000002A60000}"/>
    <cellStyle name="style1589955229815" xfId="42661" xr:uid="{00000000-0005-0000-0000-000003A60000}"/>
    <cellStyle name="style1589955229890" xfId="42785" xr:uid="{00000000-0005-0000-0000-000004A60000}"/>
    <cellStyle name="style1589955229948" xfId="42665" xr:uid="{00000000-0005-0000-0000-000005A60000}"/>
    <cellStyle name="style1589955229948 2" xfId="42786" xr:uid="{00000000-0005-0000-0000-000006A60000}"/>
    <cellStyle name="style1589955230007" xfId="42664" xr:uid="{00000000-0005-0000-0000-000007A60000}"/>
    <cellStyle name="style1589955230366" xfId="42787" xr:uid="{00000000-0005-0000-0000-000008A60000}"/>
    <cellStyle name="style1589955230456" xfId="42788" xr:uid="{00000000-0005-0000-0000-000009A60000}"/>
    <cellStyle name="style1589955230511" xfId="42789" xr:uid="{00000000-0005-0000-0000-00000AA60000}"/>
    <cellStyle name="style1589955266585" xfId="42790" xr:uid="{00000000-0005-0000-0000-00000BA60000}"/>
    <cellStyle name="style1589955267832" xfId="42791" xr:uid="{00000000-0005-0000-0000-00000CA60000}"/>
    <cellStyle name="style1589955267906" xfId="42792" xr:uid="{00000000-0005-0000-0000-00000DA60000}"/>
    <cellStyle name="style1589955268121" xfId="42793" xr:uid="{00000000-0005-0000-0000-00000EA60000}"/>
    <cellStyle name="style1589955269668" xfId="42794" xr:uid="{00000000-0005-0000-0000-00000FA60000}"/>
    <cellStyle name="style1589955269828" xfId="42795" xr:uid="{00000000-0005-0000-0000-000010A60000}"/>
    <cellStyle name="style1590133046451" xfId="42796" xr:uid="{00000000-0005-0000-0000-000011A60000}"/>
    <cellStyle name="style1590133046514" xfId="42797" xr:uid="{00000000-0005-0000-0000-000012A60000}"/>
    <cellStyle name="style1590133046561" xfId="42798" xr:uid="{00000000-0005-0000-0000-000013A60000}"/>
    <cellStyle name="style1590133046623" xfId="42799" xr:uid="{00000000-0005-0000-0000-000014A60000}"/>
    <cellStyle name="style1590133046686" xfId="42800" xr:uid="{00000000-0005-0000-0000-000015A60000}"/>
    <cellStyle name="style1590133046748" xfId="42801" xr:uid="{00000000-0005-0000-0000-000016A60000}"/>
    <cellStyle name="style1590133046811" xfId="42802" xr:uid="{00000000-0005-0000-0000-000017A60000}"/>
    <cellStyle name="style1590133046873" xfId="42803" xr:uid="{00000000-0005-0000-0000-000018A60000}"/>
    <cellStyle name="style1590133046951" xfId="42804" xr:uid="{00000000-0005-0000-0000-000019A60000}"/>
    <cellStyle name="style1590133047014" xfId="42805" xr:uid="{00000000-0005-0000-0000-00001AA60000}"/>
    <cellStyle name="style1590133047076" xfId="42806" xr:uid="{00000000-0005-0000-0000-00001BA60000}"/>
    <cellStyle name="style1590133047123" xfId="42807" xr:uid="{00000000-0005-0000-0000-00001CA60000}"/>
    <cellStyle name="style1590133085131" xfId="42808" xr:uid="{00000000-0005-0000-0000-00001DA60000}"/>
    <cellStyle name="style1590133085194" xfId="42809" xr:uid="{00000000-0005-0000-0000-00001EA60000}"/>
    <cellStyle name="style1590133085256" xfId="42810" xr:uid="{00000000-0005-0000-0000-00001FA60000}"/>
    <cellStyle name="style1590133085287" xfId="42811" xr:uid="{00000000-0005-0000-0000-000020A60000}"/>
    <cellStyle name="style1590133085350" xfId="42812" xr:uid="{00000000-0005-0000-0000-000021A60000}"/>
    <cellStyle name="style1590133085412" xfId="42813" xr:uid="{00000000-0005-0000-0000-000022A60000}"/>
    <cellStyle name="style1590133085475" xfId="42814" xr:uid="{00000000-0005-0000-0000-000023A60000}"/>
    <cellStyle name="style1590133085522" xfId="42815" xr:uid="{00000000-0005-0000-0000-000024A60000}"/>
    <cellStyle name="style1590133085584" xfId="42816" xr:uid="{00000000-0005-0000-0000-000025A60000}"/>
    <cellStyle name="style1590133085647" xfId="42817" xr:uid="{00000000-0005-0000-0000-000026A60000}"/>
    <cellStyle name="style1590133085709" xfId="42818" xr:uid="{00000000-0005-0000-0000-000027A60000}"/>
    <cellStyle name="style1590133085740" xfId="42819" xr:uid="{00000000-0005-0000-0000-000028A60000}"/>
    <cellStyle name="style1590133162177" xfId="42820" xr:uid="{00000000-0005-0000-0000-000029A60000}"/>
    <cellStyle name="style1590133162240" xfId="42821" xr:uid="{00000000-0005-0000-0000-00002AA60000}"/>
    <cellStyle name="style1590133162287" xfId="42822" xr:uid="{00000000-0005-0000-0000-00002BA60000}"/>
    <cellStyle name="style1590133162396" xfId="42823" xr:uid="{00000000-0005-0000-0000-00002CA60000}"/>
    <cellStyle name="style1590133162443" xfId="42824" xr:uid="{00000000-0005-0000-0000-00002DA60000}"/>
    <cellStyle name="style1590133162505" xfId="42825" xr:uid="{00000000-0005-0000-0000-00002EA60000}"/>
    <cellStyle name="style1590133162625" xfId="42826" xr:uid="{00000000-0005-0000-0000-00002FA60000}"/>
    <cellStyle name="style1590133162685" xfId="42827" xr:uid="{00000000-0005-0000-0000-000030A60000}"/>
    <cellStyle name="style1590133162741" xfId="42828" xr:uid="{00000000-0005-0000-0000-000031A60000}"/>
    <cellStyle name="style1590133184220" xfId="42829" xr:uid="{00000000-0005-0000-0000-000032A60000}"/>
    <cellStyle name="style1590133184283" xfId="42830" xr:uid="{00000000-0005-0000-0000-000033A60000}"/>
    <cellStyle name="style1590133184345" xfId="42831" xr:uid="{00000000-0005-0000-0000-000034A60000}"/>
    <cellStyle name="style1590133184439" xfId="42832" xr:uid="{00000000-0005-0000-0000-000035A60000}"/>
    <cellStyle name="style1590133184502" xfId="42833" xr:uid="{00000000-0005-0000-0000-000036A60000}"/>
    <cellStyle name="style1590133184564" xfId="42834" xr:uid="{00000000-0005-0000-0000-000037A60000}"/>
    <cellStyle name="style1590133184689" xfId="42835" xr:uid="{00000000-0005-0000-0000-000038A60000}"/>
    <cellStyle name="style1590133184736" xfId="42836" xr:uid="{00000000-0005-0000-0000-000039A60000}"/>
    <cellStyle name="style1590133184798" xfId="42837" xr:uid="{00000000-0005-0000-0000-00003AA60000}"/>
    <cellStyle name="style1590475656025" xfId="42838" xr:uid="{00000000-0005-0000-0000-00003BA60000}"/>
    <cellStyle name="style1590475656183" xfId="42839" xr:uid="{00000000-0005-0000-0000-00003CA60000}"/>
    <cellStyle name="style1590475657797" xfId="42840" xr:uid="{00000000-0005-0000-0000-00003DA60000}"/>
    <cellStyle name="style1590475657885" xfId="42841" xr:uid="{00000000-0005-0000-0000-00003EA60000}"/>
    <cellStyle name="style1590475657963" xfId="42842" xr:uid="{00000000-0005-0000-0000-00003FA60000}"/>
    <cellStyle name="style1590475658036" xfId="42843" xr:uid="{00000000-0005-0000-0000-000040A60000}"/>
    <cellStyle name="style1590475658089" xfId="42844" xr:uid="{00000000-0005-0000-0000-000041A60000}"/>
    <cellStyle name="style1590475658162" xfId="42845" xr:uid="{00000000-0005-0000-0000-000042A60000}"/>
    <cellStyle name="style1590475658232" xfId="42846" xr:uid="{00000000-0005-0000-0000-000043A60000}"/>
    <cellStyle name="style1590475658303" xfId="42847" xr:uid="{00000000-0005-0000-0000-000044A60000}"/>
    <cellStyle name="style1590475658357" xfId="42848" xr:uid="{00000000-0005-0000-0000-000045A60000}"/>
    <cellStyle name="style1590475658447" xfId="42849" xr:uid="{00000000-0005-0000-0000-000046A60000}"/>
    <cellStyle name="style1590475658512" xfId="42850" xr:uid="{00000000-0005-0000-0000-000047A60000}"/>
    <cellStyle name="style1590475658578" xfId="42851" xr:uid="{00000000-0005-0000-0000-000048A60000}"/>
    <cellStyle name="style1590475658629" xfId="42852" xr:uid="{00000000-0005-0000-0000-000049A60000}"/>
    <cellStyle name="style1590475700749" xfId="42853" xr:uid="{00000000-0005-0000-0000-00004AA60000}"/>
    <cellStyle name="style1590475700875" xfId="42854" xr:uid="{00000000-0005-0000-0000-00004BA60000}"/>
    <cellStyle name="style1590475702317" xfId="42855" xr:uid="{00000000-0005-0000-0000-00004CA60000}"/>
    <cellStyle name="style1590475702393" xfId="42856" xr:uid="{00000000-0005-0000-0000-00004DA60000}"/>
    <cellStyle name="style1590475702456" xfId="42857" xr:uid="{00000000-0005-0000-0000-00004EA60000}"/>
    <cellStyle name="style1590475702515" xfId="42858" xr:uid="{00000000-0005-0000-0000-00004FA60000}"/>
    <cellStyle name="style1590475702560" xfId="42859" xr:uid="{00000000-0005-0000-0000-000050A60000}"/>
    <cellStyle name="style1590475702618" xfId="42860" xr:uid="{00000000-0005-0000-0000-000051A60000}"/>
    <cellStyle name="style1590475702681" xfId="42861" xr:uid="{00000000-0005-0000-0000-000052A60000}"/>
    <cellStyle name="style1590475702741" xfId="42862" xr:uid="{00000000-0005-0000-0000-000053A60000}"/>
    <cellStyle name="style1590475702794" xfId="42863" xr:uid="{00000000-0005-0000-0000-000054A60000}"/>
    <cellStyle name="style1590475702871" xfId="42864" xr:uid="{00000000-0005-0000-0000-000055A60000}"/>
    <cellStyle name="style1590475702932" xfId="42865" xr:uid="{00000000-0005-0000-0000-000056A60000}"/>
    <cellStyle name="style1590475702993" xfId="42866" xr:uid="{00000000-0005-0000-0000-000057A60000}"/>
    <cellStyle name="style1590475703064" xfId="42867" xr:uid="{00000000-0005-0000-0000-000058A60000}"/>
    <cellStyle name="style1590475755954" xfId="42868" xr:uid="{00000000-0005-0000-0000-000059A60000}"/>
    <cellStyle name="style1590475756206" xfId="42869" xr:uid="{00000000-0005-0000-0000-00005AA60000}"/>
    <cellStyle name="style1590475758428" xfId="42870" xr:uid="{00000000-0005-0000-0000-00005BA60000}"/>
    <cellStyle name="style1590475758506" xfId="42871" xr:uid="{00000000-0005-0000-0000-00005CA60000}"/>
    <cellStyle name="style1590475758587" xfId="42872" xr:uid="{00000000-0005-0000-0000-00005DA60000}"/>
    <cellStyle name="style1590475758677" xfId="42873" xr:uid="{00000000-0005-0000-0000-00005EA60000}"/>
    <cellStyle name="style1590475758838" xfId="42874" xr:uid="{00000000-0005-0000-0000-00005FA60000}"/>
    <cellStyle name="style1590475758979" xfId="42875" xr:uid="{00000000-0005-0000-0000-000060A60000}"/>
    <cellStyle name="style1590475759106" xfId="42876" xr:uid="{00000000-0005-0000-0000-000061A60000}"/>
    <cellStyle name="style1590475759311" xfId="42877" xr:uid="{00000000-0005-0000-0000-000062A60000}"/>
    <cellStyle name="style1590475759403" xfId="42878" xr:uid="{00000000-0005-0000-0000-000063A60000}"/>
    <cellStyle name="style1590475759488" xfId="42879" xr:uid="{00000000-0005-0000-0000-000064A60000}"/>
    <cellStyle name="style1590475791392" xfId="42880" xr:uid="{00000000-0005-0000-0000-000065A60000}"/>
    <cellStyle name="style1590475791555" xfId="42881" xr:uid="{00000000-0005-0000-0000-000066A60000}"/>
    <cellStyle name="style1590475792872" xfId="42882" xr:uid="{00000000-0005-0000-0000-000067A60000}"/>
    <cellStyle name="style1590475792933" xfId="42883" xr:uid="{00000000-0005-0000-0000-000068A60000}"/>
    <cellStyle name="style1590475792993" xfId="42884" xr:uid="{00000000-0005-0000-0000-000069A60000}"/>
    <cellStyle name="style1590475793051" xfId="42885" xr:uid="{00000000-0005-0000-0000-00006AA60000}"/>
    <cellStyle name="style1590475793160" xfId="42886" xr:uid="{00000000-0005-0000-0000-00006BA60000}"/>
    <cellStyle name="style1590475793220" xfId="42887" xr:uid="{00000000-0005-0000-0000-00006CA60000}"/>
    <cellStyle name="style1590475793277" xfId="42888" xr:uid="{00000000-0005-0000-0000-00006DA60000}"/>
    <cellStyle name="style1590475793394" xfId="42889" xr:uid="{00000000-0005-0000-0000-00006EA60000}"/>
    <cellStyle name="style1590475793454" xfId="42890" xr:uid="{00000000-0005-0000-0000-00006FA60000}"/>
    <cellStyle name="style1590475793515" xfId="42891" xr:uid="{00000000-0005-0000-0000-000070A60000}"/>
    <cellStyle name="style1590674803384" xfId="42611" xr:uid="{00000000-0005-0000-0000-000071A60000}"/>
    <cellStyle name="style1590674803447" xfId="42612" xr:uid="{00000000-0005-0000-0000-000072A60000}"/>
    <cellStyle name="style1590674803505" xfId="42616" xr:uid="{00000000-0005-0000-0000-000073A60000}"/>
    <cellStyle name="style1590674803568" xfId="42617" xr:uid="{00000000-0005-0000-0000-000074A60000}"/>
    <cellStyle name="style1590674803931" xfId="42590" xr:uid="{00000000-0005-0000-0000-000075A60000}"/>
    <cellStyle name="style1590674803974" xfId="42591" xr:uid="{00000000-0005-0000-0000-000076A60000}"/>
    <cellStyle name="style1590674804021" xfId="42595" xr:uid="{00000000-0005-0000-0000-000077A60000}"/>
    <cellStyle name="style1590674804083" xfId="42596" xr:uid="{00000000-0005-0000-0000-000078A60000}"/>
    <cellStyle name="style1590674804150" xfId="42600" xr:uid="{00000000-0005-0000-0000-000079A60000}"/>
    <cellStyle name="style1590674804220" xfId="42601" xr:uid="{00000000-0005-0000-0000-00007AA60000}"/>
    <cellStyle name="style1590674804283" xfId="42592" xr:uid="{00000000-0005-0000-0000-00007BA60000}"/>
    <cellStyle name="style1590674804345" xfId="42593" xr:uid="{00000000-0005-0000-0000-00007CA60000}"/>
    <cellStyle name="style1590674804412" xfId="42594" xr:uid="{00000000-0005-0000-0000-00007DA60000}"/>
    <cellStyle name="style1590674804470" xfId="42597" xr:uid="{00000000-0005-0000-0000-00007EA60000}"/>
    <cellStyle name="style1590674804533" xfId="42598" xr:uid="{00000000-0005-0000-0000-00007FA60000}"/>
    <cellStyle name="style1590674804599" xfId="42599" xr:uid="{00000000-0005-0000-0000-000080A60000}"/>
    <cellStyle name="style1590674804673" xfId="42602" xr:uid="{00000000-0005-0000-0000-000081A60000}"/>
    <cellStyle name="style1590674804740" xfId="42603" xr:uid="{00000000-0005-0000-0000-000082A60000}"/>
    <cellStyle name="style1590674804810" xfId="42604" xr:uid="{00000000-0005-0000-0000-000083A60000}"/>
    <cellStyle name="style1590674804884" xfId="42605" xr:uid="{00000000-0005-0000-0000-000084A60000}"/>
    <cellStyle name="style1590674804947" xfId="42606" xr:uid="{00000000-0005-0000-0000-000085A60000}"/>
    <cellStyle name="style1590674805076" xfId="42609" xr:uid="{00000000-0005-0000-0000-000086A60000}"/>
    <cellStyle name="style1590674805134" xfId="42608" xr:uid="{00000000-0005-0000-0000-000087A60000}"/>
    <cellStyle name="style1590674805185" xfId="42610" xr:uid="{00000000-0005-0000-0000-000088A60000}"/>
    <cellStyle name="style1590674805247" xfId="42615" xr:uid="{00000000-0005-0000-0000-000089A60000}"/>
    <cellStyle name="style1590674805310" xfId="42613" xr:uid="{00000000-0005-0000-0000-00008AA60000}"/>
    <cellStyle name="style1590674805372" xfId="42607" xr:uid="{00000000-0005-0000-0000-00008BA60000}"/>
    <cellStyle name="style1590674805423" xfId="42614" xr:uid="{00000000-0005-0000-0000-00008CA60000}"/>
    <cellStyle name="style1590674805583" xfId="42618" xr:uid="{00000000-0005-0000-0000-00008DA60000}"/>
    <cellStyle name="style1590674805646" xfId="42619" xr:uid="{00000000-0005-0000-0000-00008EA60000}"/>
    <cellStyle name="style1590674805705" xfId="42620" xr:uid="{00000000-0005-0000-0000-00008FA60000}"/>
    <cellStyle name="style1590674805755" xfId="42621" xr:uid="{00000000-0005-0000-0000-000090A60000}"/>
    <cellStyle name="style1590674805892" xfId="42623" xr:uid="{00000000-0005-0000-0000-000091A60000}"/>
    <cellStyle name="style1590674805955" xfId="42624" xr:uid="{00000000-0005-0000-0000-000092A60000}"/>
    <cellStyle name="style1590674806017" xfId="42622" xr:uid="{00000000-0005-0000-0000-000093A60000}"/>
    <cellStyle name="style1591194960693" xfId="290" xr:uid="{00000000-0005-0000-0000-000094A60000}"/>
    <cellStyle name="style1591194960759" xfId="289" xr:uid="{00000000-0005-0000-0000-000095A60000}"/>
    <cellStyle name="style1613981086301" xfId="42892" xr:uid="{00000000-0005-0000-0000-000096A60000}"/>
    <cellStyle name="style1613981086413" xfId="42893" xr:uid="{00000000-0005-0000-0000-000097A60000}"/>
    <cellStyle name="style1613981086515" xfId="42894" xr:uid="{00000000-0005-0000-0000-000098A60000}"/>
    <cellStyle name="style1613981086633" xfId="42895" xr:uid="{00000000-0005-0000-0000-000099A60000}"/>
    <cellStyle name="style1613981086749" xfId="42896" xr:uid="{00000000-0005-0000-0000-00009AA60000}"/>
    <cellStyle name="style1613981086865" xfId="42897" xr:uid="{00000000-0005-0000-0000-00009BA60000}"/>
    <cellStyle name="style1634127484431" xfId="42905" xr:uid="{00000000-0005-0000-0000-00009CA60000}"/>
    <cellStyle name="style1634127484810" xfId="42904" xr:uid="{00000000-0005-0000-0000-00009DA60000}"/>
    <cellStyle name="style1634127485384" xfId="42906" xr:uid="{00000000-0005-0000-0000-00009EA60000}"/>
    <cellStyle name="style1663143232008" xfId="42907" xr:uid="{00000000-0005-0000-0000-00009FA60000}"/>
    <cellStyle name="style1663143232189" xfId="42908" xr:uid="{00000000-0005-0000-0000-0000A0A60000}"/>
    <cellStyle name="style1706006926680" xfId="28" xr:uid="{00000000-0005-0000-0000-0000A1A60000}"/>
    <cellStyle name="style1770376282033" xfId="43012" xr:uid="{B85FEEF8-C486-434A-AC51-1D418C2895FD}"/>
    <cellStyle name="style1770376282085" xfId="43013" xr:uid="{4BC4FD88-ACAA-4AEC-B763-29174DC12752}"/>
    <cellStyle name="style1770376282191" xfId="43010" xr:uid="{371BAA9B-1228-4DE8-8927-6F1172D00228}"/>
    <cellStyle name="style1770376282230" xfId="43011" xr:uid="{B7BE4A07-9A29-4498-93BF-2A1008EDCB9D}"/>
    <cellStyle name="style1770382526763" xfId="43014" xr:uid="{B686518F-6504-4FC6-8638-21814C7352D7}"/>
    <cellStyle name="style1770382526801" xfId="43015" xr:uid="{72F14464-772B-4B6A-802E-9943CB97896D}"/>
    <cellStyle name="Tabelle Weiss" xfId="8610" xr:uid="{00000000-0005-0000-0000-0000A2A60000}"/>
    <cellStyle name="Table No." xfId="8611" xr:uid="{00000000-0005-0000-0000-0000A3A60000}"/>
    <cellStyle name="Table Title" xfId="8612" xr:uid="{00000000-0005-0000-0000-0000A4A60000}"/>
    <cellStyle name="Tausender" xfId="8613" xr:uid="{00000000-0005-0000-0000-0000A5A60000}"/>
    <cellStyle name="Tausender 2" xfId="11113" xr:uid="{00000000-0005-0000-0000-0000A6A60000}"/>
    <cellStyle name="temp" xfId="4028" xr:uid="{00000000-0005-0000-0000-0000A7A60000}"/>
    <cellStyle name="Titel" xfId="8614" xr:uid="{00000000-0005-0000-0000-0000A8A60000}"/>
    <cellStyle name="Title" xfId="8615" xr:uid="{00000000-0005-0000-0000-0000A9A60000}"/>
    <cellStyle name="Title 2" xfId="42929" xr:uid="{00000000-0005-0000-0000-0000AAA60000}"/>
    <cellStyle name="title1" xfId="2898" xr:uid="{00000000-0005-0000-0000-0000ABA60000}"/>
    <cellStyle name="Total 2" xfId="8617" xr:uid="{00000000-0005-0000-0000-0000ACA60000}"/>
    <cellStyle name="Total 2 2" xfId="11114" xr:uid="{00000000-0005-0000-0000-0000ADA60000}"/>
    <cellStyle name="Total 2 3" xfId="14125" xr:uid="{00000000-0005-0000-0000-0000AEA60000}"/>
    <cellStyle name="Total 2 3 2" xfId="14953" xr:uid="{00000000-0005-0000-0000-0000AFA60000}"/>
    <cellStyle name="Total 2 3 2 2" xfId="17310" xr:uid="{00000000-0005-0000-0000-0000B0A60000}"/>
    <cellStyle name="Total 2 3 2 2 2" xfId="24447" xr:uid="{00000000-0005-0000-0000-0000B1A60000}"/>
    <cellStyle name="Total 2 3 2 2 2 2" xfId="38762" xr:uid="{00000000-0005-0000-0000-0000B2A60000}"/>
    <cellStyle name="Total 2 3 2 2 3" xfId="31625" xr:uid="{00000000-0005-0000-0000-0000B3A60000}"/>
    <cellStyle name="Total 2 3 2 3" xfId="19664" xr:uid="{00000000-0005-0000-0000-0000B4A60000}"/>
    <cellStyle name="Total 2 3 2 3 2" xfId="26801" xr:uid="{00000000-0005-0000-0000-0000B5A60000}"/>
    <cellStyle name="Total 2 3 2 3 2 2" xfId="41116" xr:uid="{00000000-0005-0000-0000-0000B6A60000}"/>
    <cellStyle name="Total 2 3 2 3 3" xfId="33979" xr:uid="{00000000-0005-0000-0000-0000B7A60000}"/>
    <cellStyle name="Total 2 3 2 4" xfId="20940" xr:uid="{00000000-0005-0000-0000-0000B8A60000}"/>
    <cellStyle name="Total 2 3 2 4 2" xfId="28077" xr:uid="{00000000-0005-0000-0000-0000B9A60000}"/>
    <cellStyle name="Total 2 3 2 4 2 2" xfId="42392" xr:uid="{00000000-0005-0000-0000-0000BAA60000}"/>
    <cellStyle name="Total 2 3 2 4 3" xfId="35255" xr:uid="{00000000-0005-0000-0000-0000BBA60000}"/>
    <cellStyle name="Total 2 3 2 5" xfId="22116" xr:uid="{00000000-0005-0000-0000-0000BCA60000}"/>
    <cellStyle name="Total 2 3 2 5 2" xfId="36431" xr:uid="{00000000-0005-0000-0000-0000BDA60000}"/>
    <cellStyle name="Total 2 3 2 6" xfId="29272" xr:uid="{00000000-0005-0000-0000-0000BEA60000}"/>
    <cellStyle name="Total 2 3 3" xfId="16494" xr:uid="{00000000-0005-0000-0000-0000BFA60000}"/>
    <cellStyle name="Total 2 3 3 2" xfId="23653" xr:uid="{00000000-0005-0000-0000-0000C0A60000}"/>
    <cellStyle name="Total 2 3 3 2 2" xfId="37968" xr:uid="{00000000-0005-0000-0000-0000C1A60000}"/>
    <cellStyle name="Total 2 3 3 3" xfId="30809" xr:uid="{00000000-0005-0000-0000-0000C2A60000}"/>
    <cellStyle name="Total 2 3 4" xfId="18848" xr:uid="{00000000-0005-0000-0000-0000C3A60000}"/>
    <cellStyle name="Total 2 3 4 2" xfId="25985" xr:uid="{00000000-0005-0000-0000-0000C4A60000}"/>
    <cellStyle name="Total 2 3 4 2 2" xfId="40300" xr:uid="{00000000-0005-0000-0000-0000C5A60000}"/>
    <cellStyle name="Total 2 3 4 3" xfId="33163" xr:uid="{00000000-0005-0000-0000-0000C6A60000}"/>
    <cellStyle name="Total 3" xfId="8618" xr:uid="{00000000-0005-0000-0000-0000C7A60000}"/>
    <cellStyle name="Total 3 2" xfId="14126" xr:uid="{00000000-0005-0000-0000-0000C8A60000}"/>
    <cellStyle name="Total 3 2 2" xfId="14954" xr:uid="{00000000-0005-0000-0000-0000C9A60000}"/>
    <cellStyle name="Total 3 2 2 2" xfId="17311" xr:uid="{00000000-0005-0000-0000-0000CAA60000}"/>
    <cellStyle name="Total 3 2 2 2 2" xfId="24448" xr:uid="{00000000-0005-0000-0000-0000CBA60000}"/>
    <cellStyle name="Total 3 2 2 2 2 2" xfId="38763" xr:uid="{00000000-0005-0000-0000-0000CCA60000}"/>
    <cellStyle name="Total 3 2 2 2 3" xfId="31626" xr:uid="{00000000-0005-0000-0000-0000CDA60000}"/>
    <cellStyle name="Total 3 2 2 3" xfId="19665" xr:uid="{00000000-0005-0000-0000-0000CEA60000}"/>
    <cellStyle name="Total 3 2 2 3 2" xfId="26802" xr:uid="{00000000-0005-0000-0000-0000CFA60000}"/>
    <cellStyle name="Total 3 2 2 3 2 2" xfId="41117" xr:uid="{00000000-0005-0000-0000-0000D0A60000}"/>
    <cellStyle name="Total 3 2 2 3 3" xfId="33980" xr:uid="{00000000-0005-0000-0000-0000D1A60000}"/>
    <cellStyle name="Total 3 2 2 4" xfId="20941" xr:uid="{00000000-0005-0000-0000-0000D2A60000}"/>
    <cellStyle name="Total 3 2 2 4 2" xfId="28078" xr:uid="{00000000-0005-0000-0000-0000D3A60000}"/>
    <cellStyle name="Total 3 2 2 4 2 2" xfId="42393" xr:uid="{00000000-0005-0000-0000-0000D4A60000}"/>
    <cellStyle name="Total 3 2 2 4 3" xfId="35256" xr:uid="{00000000-0005-0000-0000-0000D5A60000}"/>
    <cellStyle name="Total 3 2 2 5" xfId="22117" xr:uid="{00000000-0005-0000-0000-0000D6A60000}"/>
    <cellStyle name="Total 3 2 2 5 2" xfId="36432" xr:uid="{00000000-0005-0000-0000-0000D7A60000}"/>
    <cellStyle name="Total 3 2 2 6" xfId="29273" xr:uid="{00000000-0005-0000-0000-0000D8A60000}"/>
    <cellStyle name="Total 3 2 3" xfId="16495" xr:uid="{00000000-0005-0000-0000-0000D9A60000}"/>
    <cellStyle name="Total 3 2 3 2" xfId="23654" xr:uid="{00000000-0005-0000-0000-0000DAA60000}"/>
    <cellStyle name="Total 3 2 3 2 2" xfId="37969" xr:uid="{00000000-0005-0000-0000-0000DBA60000}"/>
    <cellStyle name="Total 3 2 3 3" xfId="30810" xr:uid="{00000000-0005-0000-0000-0000DCA60000}"/>
    <cellStyle name="Total 3 2 4" xfId="18849" xr:uid="{00000000-0005-0000-0000-0000DDA60000}"/>
    <cellStyle name="Total 3 2 4 2" xfId="25986" xr:uid="{00000000-0005-0000-0000-0000DEA60000}"/>
    <cellStyle name="Total 3 2 4 2 2" xfId="40301" xr:uid="{00000000-0005-0000-0000-0000DFA60000}"/>
    <cellStyle name="Total 3 2 4 3" xfId="33164" xr:uid="{00000000-0005-0000-0000-0000E0A60000}"/>
    <cellStyle name="Total 4" xfId="14124" xr:uid="{00000000-0005-0000-0000-0000E1A60000}"/>
    <cellStyle name="Total 4 2" xfId="14952" xr:uid="{00000000-0005-0000-0000-0000E2A60000}"/>
    <cellStyle name="Total 4 2 2" xfId="17309" xr:uid="{00000000-0005-0000-0000-0000E3A60000}"/>
    <cellStyle name="Total 4 2 2 2" xfId="24446" xr:uid="{00000000-0005-0000-0000-0000E4A60000}"/>
    <cellStyle name="Total 4 2 2 2 2" xfId="38761" xr:uid="{00000000-0005-0000-0000-0000E5A60000}"/>
    <cellStyle name="Total 4 2 2 3" xfId="31624" xr:uid="{00000000-0005-0000-0000-0000E6A60000}"/>
    <cellStyle name="Total 4 2 3" xfId="19663" xr:uid="{00000000-0005-0000-0000-0000E7A60000}"/>
    <cellStyle name="Total 4 2 3 2" xfId="26800" xr:uid="{00000000-0005-0000-0000-0000E8A60000}"/>
    <cellStyle name="Total 4 2 3 2 2" xfId="41115" xr:uid="{00000000-0005-0000-0000-0000E9A60000}"/>
    <cellStyle name="Total 4 2 3 3" xfId="33978" xr:uid="{00000000-0005-0000-0000-0000EAA60000}"/>
    <cellStyle name="Total 4 2 4" xfId="20939" xr:uid="{00000000-0005-0000-0000-0000EBA60000}"/>
    <cellStyle name="Total 4 2 4 2" xfId="28076" xr:uid="{00000000-0005-0000-0000-0000ECA60000}"/>
    <cellStyle name="Total 4 2 4 2 2" xfId="42391" xr:uid="{00000000-0005-0000-0000-0000EDA60000}"/>
    <cellStyle name="Total 4 2 4 3" xfId="35254" xr:uid="{00000000-0005-0000-0000-0000EEA60000}"/>
    <cellStyle name="Total 4 2 5" xfId="22115" xr:uid="{00000000-0005-0000-0000-0000EFA60000}"/>
    <cellStyle name="Total 4 2 5 2" xfId="36430" xr:uid="{00000000-0005-0000-0000-0000F0A60000}"/>
    <cellStyle name="Total 4 2 6" xfId="29271" xr:uid="{00000000-0005-0000-0000-0000F1A60000}"/>
    <cellStyle name="Total 4 3" xfId="16493" xr:uid="{00000000-0005-0000-0000-0000F2A60000}"/>
    <cellStyle name="Total 4 3 2" xfId="23652" xr:uid="{00000000-0005-0000-0000-0000F3A60000}"/>
    <cellStyle name="Total 4 3 2 2" xfId="37967" xr:uid="{00000000-0005-0000-0000-0000F4A60000}"/>
    <cellStyle name="Total 4 3 3" xfId="30808" xr:uid="{00000000-0005-0000-0000-0000F5A60000}"/>
    <cellStyle name="Total 4 4" xfId="18847" xr:uid="{00000000-0005-0000-0000-0000F6A60000}"/>
    <cellStyle name="Total 4 4 2" xfId="25984" xr:uid="{00000000-0005-0000-0000-0000F7A60000}"/>
    <cellStyle name="Total 4 4 2 2" xfId="40299" xr:uid="{00000000-0005-0000-0000-0000F8A60000}"/>
    <cellStyle name="Total 4 4 3" xfId="33162" xr:uid="{00000000-0005-0000-0000-0000F9A60000}"/>
    <cellStyle name="Total 5" xfId="42944" xr:uid="{00000000-0005-0000-0000-0000FAA60000}"/>
    <cellStyle name="Tsd" xfId="4029" xr:uid="{00000000-0005-0000-0000-0000FBA60000}"/>
    <cellStyle name="Überschrift 1 2" xfId="277" xr:uid="{00000000-0005-0000-0000-0000FCA60000}"/>
    <cellStyle name="Überschrift 1 2 2" xfId="2973" xr:uid="{00000000-0005-0000-0000-0000FDA60000}"/>
    <cellStyle name="Überschrift 1 2 2 2" xfId="8619" xr:uid="{00000000-0005-0000-0000-0000FEA60000}"/>
    <cellStyle name="Überschrift 1 2 2 2 2" xfId="11115" xr:uid="{00000000-0005-0000-0000-0000FFA60000}"/>
    <cellStyle name="Überschrift 1 2 2 3" xfId="11764" xr:uid="{00000000-0005-0000-0000-000000A70000}"/>
    <cellStyle name="Überschrift 1 2 2 4" xfId="11432" xr:uid="{00000000-0005-0000-0000-000001A70000}"/>
    <cellStyle name="Überschrift 1 2 2 5" xfId="42563" xr:uid="{00000000-0005-0000-0000-000002A70000}"/>
    <cellStyle name="Überschrift 1 2 3" xfId="2940" xr:uid="{00000000-0005-0000-0000-000003A70000}"/>
    <cellStyle name="Überschrift 1 2 3 2" xfId="8776" xr:uid="{00000000-0005-0000-0000-000004A70000}"/>
    <cellStyle name="Überschrift 1 2 3 3" xfId="8620" xr:uid="{00000000-0005-0000-0000-000005A70000}"/>
    <cellStyle name="Überschrift 1 2 3 4" xfId="11116" xr:uid="{00000000-0005-0000-0000-000006A70000}"/>
    <cellStyle name="Überschrift 1 2 4" xfId="2899" xr:uid="{00000000-0005-0000-0000-000007A70000}"/>
    <cellStyle name="Überschrift 1 2 4 2" xfId="11117" xr:uid="{00000000-0005-0000-0000-000008A70000}"/>
    <cellStyle name="Überschrift 1 2 5" xfId="8621" xr:uid="{00000000-0005-0000-0000-000009A70000}"/>
    <cellStyle name="Überschrift 1 2 5 2" xfId="11118" xr:uid="{00000000-0005-0000-0000-00000AA70000}"/>
    <cellStyle name="Überschrift 1 2 6" xfId="8622" xr:uid="{00000000-0005-0000-0000-00000BA70000}"/>
    <cellStyle name="Überschrift 1 2 7" xfId="8739" xr:uid="{00000000-0005-0000-0000-00000CA70000}"/>
    <cellStyle name="Überschrift 1 2 8" xfId="8880" xr:uid="{00000000-0005-0000-0000-00000DA70000}"/>
    <cellStyle name="Überschrift 1 3" xfId="2900" xr:uid="{00000000-0005-0000-0000-00000EA70000}"/>
    <cellStyle name="Überschrift 1 3 2" xfId="4030" xr:uid="{00000000-0005-0000-0000-00000FA70000}"/>
    <cellStyle name="Überschrift 1 3 2 2" xfId="8623" xr:uid="{00000000-0005-0000-0000-000010A70000}"/>
    <cellStyle name="Überschrift 1 3 2 3" xfId="9077" xr:uid="{00000000-0005-0000-0000-000011A70000}"/>
    <cellStyle name="Überschrift 1 3 3" xfId="8930" xr:uid="{00000000-0005-0000-0000-000012A70000}"/>
    <cellStyle name="Überschrift 1 3 3 2" xfId="12008" xr:uid="{00000000-0005-0000-0000-000013A70000}"/>
    <cellStyle name="Überschrift 1 3 3 3" xfId="11731" xr:uid="{00000000-0005-0000-0000-000014A70000}"/>
    <cellStyle name="Überschrift 10" xfId="8624" xr:uid="{00000000-0005-0000-0000-000015A70000}"/>
    <cellStyle name="Überschrift 10 2" xfId="11119" xr:uid="{00000000-0005-0000-0000-000016A70000}"/>
    <cellStyle name="Überschrift 11" xfId="308" xr:uid="{00000000-0005-0000-0000-000017A70000}"/>
    <cellStyle name="Überschrift 2 2" xfId="278" xr:uid="{00000000-0005-0000-0000-000018A70000}"/>
    <cellStyle name="Überschrift 2 2 2" xfId="2974" xr:uid="{00000000-0005-0000-0000-000019A70000}"/>
    <cellStyle name="Überschrift 2 2 2 2" xfId="8625" xr:uid="{00000000-0005-0000-0000-00001AA70000}"/>
    <cellStyle name="Überschrift 2 2 2 2 2" xfId="11120" xr:uid="{00000000-0005-0000-0000-00001BA70000}"/>
    <cellStyle name="Überschrift 2 2 2 3" xfId="11765" xr:uid="{00000000-0005-0000-0000-00001CA70000}"/>
    <cellStyle name="Überschrift 2 2 2 4" xfId="11433" xr:uid="{00000000-0005-0000-0000-00001DA70000}"/>
    <cellStyle name="Überschrift 2 2 2 5" xfId="42564" xr:uid="{00000000-0005-0000-0000-00001EA70000}"/>
    <cellStyle name="Überschrift 2 2 3" xfId="2941" xr:uid="{00000000-0005-0000-0000-00001FA70000}"/>
    <cellStyle name="Überschrift 2 2 3 2" xfId="8777" xr:uid="{00000000-0005-0000-0000-000020A70000}"/>
    <cellStyle name="Überschrift 2 2 3 3" xfId="8626" xr:uid="{00000000-0005-0000-0000-000021A70000}"/>
    <cellStyle name="Überschrift 2 2 3 4" xfId="11121" xr:uid="{00000000-0005-0000-0000-000022A70000}"/>
    <cellStyle name="Überschrift 2 2 4" xfId="2901" xr:uid="{00000000-0005-0000-0000-000023A70000}"/>
    <cellStyle name="Überschrift 2 2 4 2" xfId="8627" xr:uid="{00000000-0005-0000-0000-000024A70000}"/>
    <cellStyle name="Überschrift 2 2 4 3" xfId="11122" xr:uid="{00000000-0005-0000-0000-000025A70000}"/>
    <cellStyle name="Überschrift 2 2 5" xfId="8628" xr:uid="{00000000-0005-0000-0000-000026A70000}"/>
    <cellStyle name="Überschrift 2 2 5 2" xfId="11123" xr:uid="{00000000-0005-0000-0000-000027A70000}"/>
    <cellStyle name="Überschrift 2 2 6" xfId="8629" xr:uid="{00000000-0005-0000-0000-000028A70000}"/>
    <cellStyle name="Überschrift 2 2 7" xfId="8740" xr:uid="{00000000-0005-0000-0000-000029A70000}"/>
    <cellStyle name="Überschrift 2 2 8" xfId="8881" xr:uid="{00000000-0005-0000-0000-00002AA70000}"/>
    <cellStyle name="Überschrift 2 3" xfId="2902" xr:uid="{00000000-0005-0000-0000-00002BA70000}"/>
    <cellStyle name="Überschrift 2 3 2" xfId="4031" xr:uid="{00000000-0005-0000-0000-00002CA70000}"/>
    <cellStyle name="Überschrift 2 3 2 2" xfId="8630" xr:uid="{00000000-0005-0000-0000-00002DA70000}"/>
    <cellStyle name="Überschrift 2 3 2 3" xfId="9078" xr:uid="{00000000-0005-0000-0000-00002EA70000}"/>
    <cellStyle name="Überschrift 2 3 3" xfId="8931" xr:uid="{00000000-0005-0000-0000-00002FA70000}"/>
    <cellStyle name="Überschrift 2 3 3 2" xfId="12009" xr:uid="{00000000-0005-0000-0000-000030A70000}"/>
    <cellStyle name="Überschrift 2 3 3 3" xfId="11732" xr:uid="{00000000-0005-0000-0000-000031A70000}"/>
    <cellStyle name="Überschrift 3 2" xfId="279" xr:uid="{00000000-0005-0000-0000-000032A70000}"/>
    <cellStyle name="Überschrift 3 2 2" xfId="2975" xr:uid="{00000000-0005-0000-0000-000033A70000}"/>
    <cellStyle name="Überschrift 3 2 2 2" xfId="8631" xr:uid="{00000000-0005-0000-0000-000034A70000}"/>
    <cellStyle name="Überschrift 3 2 2 2 2" xfId="11124" xr:uid="{00000000-0005-0000-0000-000035A70000}"/>
    <cellStyle name="Überschrift 3 2 2 3" xfId="11766" xr:uid="{00000000-0005-0000-0000-000036A70000}"/>
    <cellStyle name="Überschrift 3 2 2 4" xfId="11434" xr:uid="{00000000-0005-0000-0000-000037A70000}"/>
    <cellStyle name="Überschrift 3 2 2 5" xfId="42565" xr:uid="{00000000-0005-0000-0000-000038A70000}"/>
    <cellStyle name="Überschrift 3 2 3" xfId="2942" xr:uid="{00000000-0005-0000-0000-000039A70000}"/>
    <cellStyle name="Überschrift 3 2 3 2" xfId="8778" xr:uid="{00000000-0005-0000-0000-00003AA70000}"/>
    <cellStyle name="Überschrift 3 2 3 3" xfId="8632" xr:uid="{00000000-0005-0000-0000-00003BA70000}"/>
    <cellStyle name="Überschrift 3 2 3 4" xfId="11125" xr:uid="{00000000-0005-0000-0000-00003CA70000}"/>
    <cellStyle name="Überschrift 3 2 4" xfId="2903" xr:uid="{00000000-0005-0000-0000-00003DA70000}"/>
    <cellStyle name="Überschrift 3 2 4 2" xfId="8633" xr:uid="{00000000-0005-0000-0000-00003EA70000}"/>
    <cellStyle name="Überschrift 3 2 4 3" xfId="11126" xr:uid="{00000000-0005-0000-0000-00003FA70000}"/>
    <cellStyle name="Überschrift 3 2 5" xfId="8634" xr:uid="{00000000-0005-0000-0000-000040A70000}"/>
    <cellStyle name="Überschrift 3 2 5 2" xfId="11127" xr:uid="{00000000-0005-0000-0000-000041A70000}"/>
    <cellStyle name="Überschrift 3 2 6" xfId="8635" xr:uid="{00000000-0005-0000-0000-000042A70000}"/>
    <cellStyle name="Überschrift 3 2 7" xfId="8741" xr:uid="{00000000-0005-0000-0000-000043A70000}"/>
    <cellStyle name="Überschrift 3 2 8" xfId="8882" xr:uid="{00000000-0005-0000-0000-000044A70000}"/>
    <cellStyle name="Überschrift 3 3" xfId="2904" xr:uid="{00000000-0005-0000-0000-000045A70000}"/>
    <cellStyle name="Überschrift 3 3 2" xfId="4032" xr:uid="{00000000-0005-0000-0000-000046A70000}"/>
    <cellStyle name="Überschrift 3 3 2 2" xfId="8636" xr:uid="{00000000-0005-0000-0000-000047A70000}"/>
    <cellStyle name="Überschrift 3 3 2 3" xfId="9079" xr:uid="{00000000-0005-0000-0000-000048A70000}"/>
    <cellStyle name="Überschrift 3 3 3" xfId="8932" xr:uid="{00000000-0005-0000-0000-000049A70000}"/>
    <cellStyle name="Überschrift 3 3 3 2" xfId="12010" xr:uid="{00000000-0005-0000-0000-00004AA70000}"/>
    <cellStyle name="Überschrift 3 3 3 3" xfId="11733" xr:uid="{00000000-0005-0000-0000-00004BA70000}"/>
    <cellStyle name="Überschrift 4 2" xfId="280" xr:uid="{00000000-0005-0000-0000-00004CA70000}"/>
    <cellStyle name="Überschrift 4 2 2" xfId="2976" xr:uid="{00000000-0005-0000-0000-00004DA70000}"/>
    <cellStyle name="Überschrift 4 2 2 2" xfId="8637" xr:uid="{00000000-0005-0000-0000-00004EA70000}"/>
    <cellStyle name="Überschrift 4 2 2 2 2" xfId="11128" xr:uid="{00000000-0005-0000-0000-00004FA70000}"/>
    <cellStyle name="Überschrift 4 2 2 3" xfId="11767" xr:uid="{00000000-0005-0000-0000-000050A70000}"/>
    <cellStyle name="Überschrift 4 2 2 4" xfId="11435" xr:uid="{00000000-0005-0000-0000-000051A70000}"/>
    <cellStyle name="Überschrift 4 2 2 5" xfId="42566" xr:uid="{00000000-0005-0000-0000-000052A70000}"/>
    <cellStyle name="Überschrift 4 2 3" xfId="2943" xr:uid="{00000000-0005-0000-0000-000053A70000}"/>
    <cellStyle name="Überschrift 4 2 3 2" xfId="8779" xr:uid="{00000000-0005-0000-0000-000054A70000}"/>
    <cellStyle name="Überschrift 4 2 3 3" xfId="8638" xr:uid="{00000000-0005-0000-0000-000055A70000}"/>
    <cellStyle name="Überschrift 4 2 3 4" xfId="11129" xr:uid="{00000000-0005-0000-0000-000056A70000}"/>
    <cellStyle name="Überschrift 4 2 4" xfId="2905" xr:uid="{00000000-0005-0000-0000-000057A70000}"/>
    <cellStyle name="Überschrift 4 2 4 2" xfId="11130" xr:uid="{00000000-0005-0000-0000-000058A70000}"/>
    <cellStyle name="Überschrift 4 2 5" xfId="8639" xr:uid="{00000000-0005-0000-0000-000059A70000}"/>
    <cellStyle name="Überschrift 4 2 5 2" xfId="11131" xr:uid="{00000000-0005-0000-0000-00005AA70000}"/>
    <cellStyle name="Überschrift 4 2 6" xfId="8640" xr:uid="{00000000-0005-0000-0000-00005BA70000}"/>
    <cellStyle name="Überschrift 4 2 7" xfId="8742" xr:uid="{00000000-0005-0000-0000-00005CA70000}"/>
    <cellStyle name="Überschrift 4 2 8" xfId="8883" xr:uid="{00000000-0005-0000-0000-00005DA70000}"/>
    <cellStyle name="Überschrift 4 3" xfId="2906" xr:uid="{00000000-0005-0000-0000-00005EA70000}"/>
    <cellStyle name="Überschrift 4 3 2" xfId="4033" xr:uid="{00000000-0005-0000-0000-00005FA70000}"/>
    <cellStyle name="Überschrift 4 3 2 2" xfId="8641" xr:uid="{00000000-0005-0000-0000-000060A70000}"/>
    <cellStyle name="Überschrift 4 3 2 3" xfId="9080" xr:uid="{00000000-0005-0000-0000-000061A70000}"/>
    <cellStyle name="Überschrift 4 3 3" xfId="8933" xr:uid="{00000000-0005-0000-0000-000062A70000}"/>
    <cellStyle name="Überschrift 4 3 3 2" xfId="12011" xr:uid="{00000000-0005-0000-0000-000063A70000}"/>
    <cellStyle name="Überschrift 4 3 3 3" xfId="11734" xr:uid="{00000000-0005-0000-0000-000064A70000}"/>
    <cellStyle name="Überschrift 5" xfId="276" xr:uid="{00000000-0005-0000-0000-000065A70000}"/>
    <cellStyle name="Überschrift 5 10" xfId="8642" xr:uid="{00000000-0005-0000-0000-000066A70000}"/>
    <cellStyle name="Überschrift 5 11" xfId="8819" xr:uid="{00000000-0005-0000-0000-000067A70000}"/>
    <cellStyle name="Überschrift 5 2" xfId="2977" xr:uid="{00000000-0005-0000-0000-000068A70000}"/>
    <cellStyle name="überschrift 5 2 10" xfId="8823" xr:uid="{00000000-0005-0000-0000-000069A70000}"/>
    <cellStyle name="Überschrift 5 2 2" xfId="8799" xr:uid="{00000000-0005-0000-0000-00006AA70000}"/>
    <cellStyle name="überschrift 5 2 3" xfId="8643" xr:uid="{00000000-0005-0000-0000-00006BA70000}"/>
    <cellStyle name="überschrift 5 2 4" xfId="8827" xr:uid="{00000000-0005-0000-0000-00006CA70000}"/>
    <cellStyle name="überschrift 5 2 5" xfId="8825" xr:uid="{00000000-0005-0000-0000-00006DA70000}"/>
    <cellStyle name="überschrift 5 2 6" xfId="8820" xr:uid="{00000000-0005-0000-0000-00006EA70000}"/>
    <cellStyle name="überschrift 5 2 7" xfId="8821" xr:uid="{00000000-0005-0000-0000-00006FA70000}"/>
    <cellStyle name="überschrift 5 2 8" xfId="8824" xr:uid="{00000000-0005-0000-0000-000070A70000}"/>
    <cellStyle name="überschrift 5 2 9" xfId="3130" xr:uid="{00000000-0005-0000-0000-000071A70000}"/>
    <cellStyle name="Überschrift 5 3" xfId="2939" xr:uid="{00000000-0005-0000-0000-000072A70000}"/>
    <cellStyle name="überschrift 5 3 2" xfId="8645" xr:uid="{00000000-0005-0000-0000-000073A70000}"/>
    <cellStyle name="Überschrift 5 3 3" xfId="8775" xr:uid="{00000000-0005-0000-0000-000074A70000}"/>
    <cellStyle name="Überschrift 5 3 4" xfId="8807" xr:uid="{00000000-0005-0000-0000-000075A70000}"/>
    <cellStyle name="Überschrift 5 3 5" xfId="8818" xr:uid="{00000000-0005-0000-0000-000076A70000}"/>
    <cellStyle name="überschrift 5 3 6" xfId="8644" xr:uid="{00000000-0005-0000-0000-000077A70000}"/>
    <cellStyle name="Überschrift 5 4" xfId="2907" xr:uid="{00000000-0005-0000-0000-000078A70000}"/>
    <cellStyle name="Überschrift 5 4 2" xfId="11132" xr:uid="{00000000-0005-0000-0000-000079A70000}"/>
    <cellStyle name="Überschrift 5 5" xfId="8646" xr:uid="{00000000-0005-0000-0000-00007AA70000}"/>
    <cellStyle name="Überschrift 5 6" xfId="8647" xr:uid="{00000000-0005-0000-0000-00007BA70000}"/>
    <cellStyle name="Überschrift 5 7" xfId="8648" xr:uid="{00000000-0005-0000-0000-00007CA70000}"/>
    <cellStyle name="Überschrift 5 8" xfId="8649" xr:uid="{00000000-0005-0000-0000-00007DA70000}"/>
    <cellStyle name="Überschrift 5 9" xfId="8650" xr:uid="{00000000-0005-0000-0000-00007EA70000}"/>
    <cellStyle name="Überschrift 6" xfId="2908" xr:uid="{00000000-0005-0000-0000-00007FA70000}"/>
    <cellStyle name="Überschrift 6 2" xfId="4034" xr:uid="{00000000-0005-0000-0000-000080A70000}"/>
    <cellStyle name="Überschrift 6 3" xfId="8651" xr:uid="{00000000-0005-0000-0000-000081A70000}"/>
    <cellStyle name="Überschrift 6 4" xfId="11133" xr:uid="{00000000-0005-0000-0000-000082A70000}"/>
    <cellStyle name="Überschrift 6 4 2" xfId="12159" xr:uid="{00000000-0005-0000-0000-000083A70000}"/>
    <cellStyle name="Überschrift 6 4 3" xfId="11735" xr:uid="{00000000-0005-0000-0000-000084A70000}"/>
    <cellStyle name="Überschrift 6 4 4" xfId="12191" xr:uid="{00000000-0005-0000-0000-000085A70000}"/>
    <cellStyle name="Überschrift 6 4 5" xfId="12261" xr:uid="{00000000-0005-0000-0000-000086A70000}"/>
    <cellStyle name="Überschrift 7" xfId="8652" xr:uid="{00000000-0005-0000-0000-000087A70000}"/>
    <cellStyle name="Überschrift 7 2" xfId="11134" xr:uid="{00000000-0005-0000-0000-000088A70000}"/>
    <cellStyle name="Überschrift 8" xfId="8653" xr:uid="{00000000-0005-0000-0000-000089A70000}"/>
    <cellStyle name="Überschrift 8 2" xfId="11135" xr:uid="{00000000-0005-0000-0000-00008AA70000}"/>
    <cellStyle name="Überschrift 9" xfId="8654" xr:uid="{00000000-0005-0000-0000-00008BA70000}"/>
    <cellStyle name="Überschrift 9 2" xfId="11136" xr:uid="{00000000-0005-0000-0000-00008CA70000}"/>
    <cellStyle name="Überschrift Hintergrund Grau" xfId="8655" xr:uid="{00000000-0005-0000-0000-00008DA70000}"/>
    <cellStyle name="Überschrift Hintergrund Grau 2" xfId="11137" xr:uid="{00000000-0005-0000-0000-00008EA70000}"/>
    <cellStyle name="Überschrift Hintergrund Grau 3" xfId="13925" xr:uid="{00000000-0005-0000-0000-00008FA70000}"/>
    <cellStyle name="Überschrift Hintergrund Grau 3 2" xfId="16294" xr:uid="{00000000-0005-0000-0000-000090A70000}"/>
    <cellStyle name="Überschrift Hintergrund Grau 3 2 2" xfId="23453" xr:uid="{00000000-0005-0000-0000-000091A70000}"/>
    <cellStyle name="Überschrift Hintergrund Grau 3 2 2 2" xfId="37768" xr:uid="{00000000-0005-0000-0000-000092A70000}"/>
    <cellStyle name="Überschrift Hintergrund Grau 3 2 3" xfId="30609" xr:uid="{00000000-0005-0000-0000-000093A70000}"/>
    <cellStyle name="Überschrift Hintergrund Grau 3 3" xfId="18648" xr:uid="{00000000-0005-0000-0000-000094A70000}"/>
    <cellStyle name="Überschrift Hintergrund Grau 3 3 2" xfId="25785" xr:uid="{00000000-0005-0000-0000-000095A70000}"/>
    <cellStyle name="Überschrift Hintergrund Grau 3 3 2 2" xfId="40100" xr:uid="{00000000-0005-0000-0000-000096A70000}"/>
    <cellStyle name="Überschrift Hintergrund Grau 3 3 3" xfId="32963" xr:uid="{00000000-0005-0000-0000-000097A70000}"/>
    <cellStyle name="Überschrift Hintergrund Grau 4" xfId="17348" xr:uid="{00000000-0005-0000-0000-000098A70000}"/>
    <cellStyle name="Überschrift Hintergrund Grau 4 2" xfId="24485" xr:uid="{00000000-0005-0000-0000-000099A70000}"/>
    <cellStyle name="Überschrift Hintergrund Grau 4 2 2" xfId="38800" xr:uid="{00000000-0005-0000-0000-00009AA70000}"/>
    <cellStyle name="Überschrift Hintergrund Grau 4 3" xfId="31663" xr:uid="{00000000-0005-0000-0000-00009BA70000}"/>
    <cellStyle name="Verknüpfte Zelle 2" xfId="281" xr:uid="{00000000-0005-0000-0000-00009CA70000}"/>
    <cellStyle name="Verknüpfte Zelle 2 2" xfId="2910" xr:uid="{00000000-0005-0000-0000-00009DA70000}"/>
    <cellStyle name="Verknüpfte Zelle 2 2 2" xfId="8657" xr:uid="{00000000-0005-0000-0000-00009EA70000}"/>
    <cellStyle name="Verknüpfte Zelle 2 2 2 2" xfId="11138" xr:uid="{00000000-0005-0000-0000-00009FA70000}"/>
    <cellStyle name="Verknüpfte Zelle 2 2 3" xfId="8656" xr:uid="{00000000-0005-0000-0000-0000A0A70000}"/>
    <cellStyle name="Verknüpfte Zelle 2 2 4" xfId="42567" xr:uid="{00000000-0005-0000-0000-0000A1A70000}"/>
    <cellStyle name="Verknüpfte Zelle 2 3" xfId="2978" xr:uid="{00000000-0005-0000-0000-0000A2A70000}"/>
    <cellStyle name="Verknüpfte Zelle 2 3 2" xfId="8800" xr:uid="{00000000-0005-0000-0000-0000A3A70000}"/>
    <cellStyle name="Verknüpfte Zelle 2 3 3" xfId="8658" xr:uid="{00000000-0005-0000-0000-0000A4A70000}"/>
    <cellStyle name="Verknüpfte Zelle 2 3 4" xfId="11139" xr:uid="{00000000-0005-0000-0000-0000A5A70000}"/>
    <cellStyle name="Verknüpfte Zelle 2 3 4 2" xfId="12160" xr:uid="{00000000-0005-0000-0000-0000A6A70000}"/>
    <cellStyle name="Verknüpfte Zelle 2 3 4 3" xfId="11768" xr:uid="{00000000-0005-0000-0000-0000A7A70000}"/>
    <cellStyle name="Verknüpfte Zelle 2 3 4 4" xfId="12192" xr:uid="{00000000-0005-0000-0000-0000A8A70000}"/>
    <cellStyle name="Verknüpfte Zelle 2 3 4 5" xfId="12262" xr:uid="{00000000-0005-0000-0000-0000A9A70000}"/>
    <cellStyle name="Verknüpfte Zelle 2 3 5" xfId="11436" xr:uid="{00000000-0005-0000-0000-0000AAA70000}"/>
    <cellStyle name="Verknüpfte Zelle 2 4" xfId="2944" xr:uid="{00000000-0005-0000-0000-0000ABA70000}"/>
    <cellStyle name="Verknüpfte Zelle 2 4 2" xfId="8780" xr:uid="{00000000-0005-0000-0000-0000ACA70000}"/>
    <cellStyle name="Verknüpfte Zelle 2 4 3" xfId="8659" xr:uid="{00000000-0005-0000-0000-0000ADA70000}"/>
    <cellStyle name="Verknüpfte Zelle 2 4 4" xfId="11140" xr:uid="{00000000-0005-0000-0000-0000AEA70000}"/>
    <cellStyle name="Verknüpfte Zelle 2 5" xfId="2909" xr:uid="{00000000-0005-0000-0000-0000AFA70000}"/>
    <cellStyle name="Verknüpfte Zelle 2 5 2" xfId="8660" xr:uid="{00000000-0005-0000-0000-0000B0A70000}"/>
    <cellStyle name="Verknüpfte Zelle 2 5 3" xfId="11141" xr:uid="{00000000-0005-0000-0000-0000B1A70000}"/>
    <cellStyle name="Verknüpfte Zelle 2 6" xfId="8661" xr:uid="{00000000-0005-0000-0000-0000B2A70000}"/>
    <cellStyle name="Verknüpfte Zelle 2 7" xfId="8743" xr:uid="{00000000-0005-0000-0000-0000B3A70000}"/>
    <cellStyle name="Verknüpfte Zelle 2 8" xfId="8884" xr:uid="{00000000-0005-0000-0000-0000B4A70000}"/>
    <cellStyle name="Verknüpfte Zelle 3" xfId="2911" xr:uid="{00000000-0005-0000-0000-0000B5A70000}"/>
    <cellStyle name="Verknüpfte Zelle 3 2" xfId="4035" xr:uid="{00000000-0005-0000-0000-0000B6A70000}"/>
    <cellStyle name="Verknüpfte Zelle 3 2 2" xfId="9081" xr:uid="{00000000-0005-0000-0000-0000B7A70000}"/>
    <cellStyle name="Verknüpfte Zelle 3 2 2 2" xfId="12031" xr:uid="{00000000-0005-0000-0000-0000B8A70000}"/>
    <cellStyle name="Verknüpfte Zelle 3 2 2 3" xfId="11841" xr:uid="{00000000-0005-0000-0000-0000B9A70000}"/>
    <cellStyle name="Verknüpfte Zelle 3 3" xfId="8662" xr:uid="{00000000-0005-0000-0000-0000BAA70000}"/>
    <cellStyle name="Verknüpfte Zelle 3 4" xfId="8939" xr:uid="{00000000-0005-0000-0000-0000BBA70000}"/>
    <cellStyle name="Verknüpfte Zelle 3 4 2" xfId="12016" xr:uid="{00000000-0005-0000-0000-0000BCA70000}"/>
    <cellStyle name="Verknüpfte Zelle 3 4 3" xfId="11736" xr:uid="{00000000-0005-0000-0000-0000BDA70000}"/>
    <cellStyle name="Vorspalte" xfId="2912" xr:uid="{00000000-0005-0000-0000-0000BEA70000}"/>
    <cellStyle name="vorspalte 2" xfId="8663" xr:uid="{00000000-0005-0000-0000-0000BFA70000}"/>
    <cellStyle name="vorspalte 2 2" xfId="8664" xr:uid="{00000000-0005-0000-0000-0000C0A70000}"/>
    <cellStyle name="vorspalte 3" xfId="8665" xr:uid="{00000000-0005-0000-0000-0000C1A70000}"/>
    <cellStyle name="vorspalte_Absolventen bzw. Abgänger" xfId="8666" xr:uid="{00000000-0005-0000-0000-0000C2A70000}"/>
    <cellStyle name="Währung [0] 2" xfId="4036" xr:uid="{00000000-0005-0000-0000-0000C3A70000}"/>
    <cellStyle name="Währung 2" xfId="8667" xr:uid="{00000000-0005-0000-0000-0000C4A70000}"/>
    <cellStyle name="Warnender Text 2" xfId="282" xr:uid="{00000000-0005-0000-0000-0000C5A70000}"/>
    <cellStyle name="Warnender Text 2 2" xfId="2914" xr:uid="{00000000-0005-0000-0000-0000C6A70000}"/>
    <cellStyle name="Warnender Text 2 2 2" xfId="8669" xr:uid="{00000000-0005-0000-0000-0000C7A70000}"/>
    <cellStyle name="Warnender Text 2 2 2 2" xfId="11142" xr:uid="{00000000-0005-0000-0000-0000C8A70000}"/>
    <cellStyle name="Warnender Text 2 2 3" xfId="8668" xr:uid="{00000000-0005-0000-0000-0000C9A70000}"/>
    <cellStyle name="Warnender Text 2 2 4" xfId="42568" xr:uid="{00000000-0005-0000-0000-0000CAA70000}"/>
    <cellStyle name="Warnender Text 2 3" xfId="2979" xr:uid="{00000000-0005-0000-0000-0000CBA70000}"/>
    <cellStyle name="Warnender Text 2 3 2" xfId="8801" xr:uid="{00000000-0005-0000-0000-0000CCA70000}"/>
    <cellStyle name="Warnender Text 2 3 3" xfId="8670" xr:uid="{00000000-0005-0000-0000-0000CDA70000}"/>
    <cellStyle name="Warnender Text 2 3 4" xfId="11769" xr:uid="{00000000-0005-0000-0000-0000CEA70000}"/>
    <cellStyle name="Warnender Text 2 3 5" xfId="11437" xr:uid="{00000000-0005-0000-0000-0000CFA70000}"/>
    <cellStyle name="Warnender Text 2 4" xfId="2945" xr:uid="{00000000-0005-0000-0000-0000D0A70000}"/>
    <cellStyle name="Warnender Text 2 4 2" xfId="8781" xr:uid="{00000000-0005-0000-0000-0000D1A70000}"/>
    <cellStyle name="Warnender Text 2 4 3" xfId="8671" xr:uid="{00000000-0005-0000-0000-0000D2A70000}"/>
    <cellStyle name="Warnender Text 2 5" xfId="2913" xr:uid="{00000000-0005-0000-0000-0000D3A70000}"/>
    <cellStyle name="Warnender Text 2 5 2" xfId="8672" xr:uid="{00000000-0005-0000-0000-0000D4A70000}"/>
    <cellStyle name="Warnender Text 2 6" xfId="8673" xr:uid="{00000000-0005-0000-0000-0000D5A70000}"/>
    <cellStyle name="Warnender Text 3" xfId="2915" xr:uid="{00000000-0005-0000-0000-0000D6A70000}"/>
    <cellStyle name="Warnender Text 3 2" xfId="4037" xr:uid="{00000000-0005-0000-0000-0000D7A70000}"/>
    <cellStyle name="Warnender Text 3 2 2" xfId="8675" xr:uid="{00000000-0005-0000-0000-0000D8A70000}"/>
    <cellStyle name="Warnender Text 3 2 3" xfId="11842" xr:uid="{00000000-0005-0000-0000-0000D9A70000}"/>
    <cellStyle name="Warnender Text 3 3" xfId="8676" xr:uid="{00000000-0005-0000-0000-0000DAA70000}"/>
    <cellStyle name="Warnender Text 3 4" xfId="8674" xr:uid="{00000000-0005-0000-0000-0000DBA70000}"/>
    <cellStyle name="Warnender Text 3 5" xfId="8941" xr:uid="{00000000-0005-0000-0000-0000DCA70000}"/>
    <cellStyle name="Warnender Text 3 5 2" xfId="12018" xr:uid="{00000000-0005-0000-0000-0000DDA70000}"/>
    <cellStyle name="Warnender Text 3 5 3" xfId="11737" xr:uid="{00000000-0005-0000-0000-0000DEA70000}"/>
    <cellStyle name="Warnender Text 4" xfId="8677" xr:uid="{00000000-0005-0000-0000-0000DFA70000}"/>
    <cellStyle name="Warning Text 2" xfId="8678" xr:uid="{00000000-0005-0000-0000-0000E0A70000}"/>
    <cellStyle name="Warning Text 3" xfId="42941" xr:uid="{00000000-0005-0000-0000-0000E1A70000}"/>
    <cellStyle name="XLConnect.Boolean" xfId="2916" xr:uid="{00000000-0005-0000-0000-0000E2A70000}"/>
    <cellStyle name="XLConnect.DateTime" xfId="2917" xr:uid="{00000000-0005-0000-0000-0000E3A70000}"/>
    <cellStyle name="XLConnect.Header" xfId="2918" xr:uid="{00000000-0005-0000-0000-0000E4A70000}"/>
    <cellStyle name="XLConnect.Numeric" xfId="2919" xr:uid="{00000000-0005-0000-0000-0000E5A70000}"/>
    <cellStyle name="XLConnect.String" xfId="2920" xr:uid="{00000000-0005-0000-0000-0000E6A70000}"/>
    <cellStyle name="Zelle überprüfen 2" xfId="283" xr:uid="{00000000-0005-0000-0000-0000E7A70000}"/>
    <cellStyle name="Zelle überprüfen 2 2" xfId="2922" xr:uid="{00000000-0005-0000-0000-0000E8A70000}"/>
    <cellStyle name="Zelle überprüfen 2 2 2" xfId="8680" xr:uid="{00000000-0005-0000-0000-0000E9A70000}"/>
    <cellStyle name="Zelle überprüfen 2 2 2 2" xfId="11143" xr:uid="{00000000-0005-0000-0000-0000EAA70000}"/>
    <cellStyle name="Zelle überprüfen 2 2 3" xfId="8679" xr:uid="{00000000-0005-0000-0000-0000EBA70000}"/>
    <cellStyle name="Zelle überprüfen 2 2 4" xfId="42569" xr:uid="{00000000-0005-0000-0000-0000ECA70000}"/>
    <cellStyle name="Zelle überprüfen 2 3" xfId="2980" xr:uid="{00000000-0005-0000-0000-0000EDA70000}"/>
    <cellStyle name="Zelle überprüfen 2 3 2" xfId="8802" xr:uid="{00000000-0005-0000-0000-0000EEA70000}"/>
    <cellStyle name="Zelle überprüfen 2 3 3" xfId="8681" xr:uid="{00000000-0005-0000-0000-0000EFA70000}"/>
    <cellStyle name="Zelle überprüfen 2 3 4" xfId="11770" xr:uid="{00000000-0005-0000-0000-0000F0A70000}"/>
    <cellStyle name="Zelle überprüfen 2 3 5" xfId="11438" xr:uid="{00000000-0005-0000-0000-0000F1A70000}"/>
    <cellStyle name="Zelle überprüfen 2 4" xfId="2946" xr:uid="{00000000-0005-0000-0000-0000F2A70000}"/>
    <cellStyle name="Zelle überprüfen 2 4 2" xfId="8782" xr:uid="{00000000-0005-0000-0000-0000F3A70000}"/>
    <cellStyle name="Zelle überprüfen 2 4 3" xfId="8682" xr:uid="{00000000-0005-0000-0000-0000F4A70000}"/>
    <cellStyle name="Zelle überprüfen 2 5" xfId="2921" xr:uid="{00000000-0005-0000-0000-0000F5A70000}"/>
    <cellStyle name="Zelle überprüfen 2 5 2" xfId="8683" xr:uid="{00000000-0005-0000-0000-0000F6A70000}"/>
    <cellStyle name="Zelle überprüfen 2 6" xfId="8684" xr:uid="{00000000-0005-0000-0000-0000F7A70000}"/>
    <cellStyle name="Zelle überprüfen 3" xfId="2923" xr:uid="{00000000-0005-0000-0000-0000F8A70000}"/>
    <cellStyle name="Zelle überprüfen 3 2" xfId="4038" xr:uid="{00000000-0005-0000-0000-0000F9A70000}"/>
    <cellStyle name="Zelle überprüfen 3 2 2" xfId="8686" xr:uid="{00000000-0005-0000-0000-0000FAA70000}"/>
    <cellStyle name="Zelle überprüfen 3 2 3" xfId="11843" xr:uid="{00000000-0005-0000-0000-0000FBA70000}"/>
    <cellStyle name="Zelle überprüfen 3 3" xfId="8687" xr:uid="{00000000-0005-0000-0000-0000FCA70000}"/>
    <cellStyle name="Zelle überprüfen 3 4" xfId="8685" xr:uid="{00000000-0005-0000-0000-0000FDA70000}"/>
    <cellStyle name="Zelle überprüfen 3 5" xfId="8940" xr:uid="{00000000-0005-0000-0000-0000FEA70000}"/>
    <cellStyle name="Zelle überprüfen 3 5 2" xfId="12017" xr:uid="{00000000-0005-0000-0000-0000FFA70000}"/>
    <cellStyle name="Zelle überprüfen 3 5 3" xfId="11738" xr:uid="{00000000-0005-0000-0000-000000A80000}"/>
  </cellStyles>
  <dxfs count="0"/>
  <tableStyles count="1" defaultTableStyle="TableStyleMedium2" defaultPivotStyle="PivotStyleLight16">
    <tableStyle name="Tabellenformat 1" pivot="0" count="0" xr9:uid="{00000000-0011-0000-FFFF-FFFF00000000}"/>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010205"/>
      <rgbColor rgb="00152935"/>
      <rgbColor rgb="00264A60"/>
      <rgbColor rgb="00E0E0E0"/>
    </indexedColors>
    <mruColors>
      <color rgb="FF0070C0"/>
      <color rgb="FF3470AD"/>
      <color rgb="FFAEC6DE"/>
      <color rgb="FFF2F2F2"/>
      <color rgb="FFC5D9F1"/>
      <color rgb="FFFFFFFF"/>
      <color rgb="FFBFBFBF"/>
      <color rgb="FFD9D9D9"/>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externalLink" Target="externalLinks/externalLink26.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externalLink" Target="externalLinks/externalLink29.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3.xml"/><Relationship Id="rId29" Type="http://schemas.openxmlformats.org/officeDocument/2006/relationships/externalLink" Target="externalLinks/externalLink1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externalLink" Target="externalLinks/externalLink27.xml"/><Relationship Id="rId45" Type="http://schemas.openxmlformats.org/officeDocument/2006/relationships/externalLink" Target="externalLinks/externalLink32.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4" Type="http://schemas.openxmlformats.org/officeDocument/2006/relationships/externalLink" Target="externalLinks/externalLink31.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43" Type="http://schemas.openxmlformats.org/officeDocument/2006/relationships/externalLink" Target="externalLinks/externalLink30.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externalLink" Target="externalLinks/externalLink25.xml"/><Relationship Id="rId46" Type="http://schemas.openxmlformats.org/officeDocument/2006/relationships/externalLink" Target="externalLinks/externalLink33.xml"/><Relationship Id="rId20" Type="http://schemas.openxmlformats.org/officeDocument/2006/relationships/externalLink" Target="externalLinks/externalLink7.xml"/><Relationship Id="rId41"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4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9</xdr:col>
      <xdr:colOff>1304572</xdr:colOff>
      <xdr:row>1</xdr:row>
      <xdr:rowOff>305424</xdr:rowOff>
    </xdr:to>
    <xdr:pic>
      <xdr:nvPicPr>
        <xdr:cNvPr id="2" name="Grafik 3">
          <a:extLst>
            <a:ext uri="{FF2B5EF4-FFF2-40B4-BE49-F238E27FC236}">
              <a16:creationId xmlns:a16="http://schemas.microsoft.com/office/drawing/2014/main" id="{C27E1533-2360-412F-AEC5-78E76B037DE4}"/>
            </a:ext>
          </a:extLst>
        </xdr:cNvPr>
        <xdr:cNvPicPr/>
      </xdr:nvPicPr>
      <xdr:blipFill>
        <a:blip xmlns:r="http://schemas.openxmlformats.org/officeDocument/2006/relationships" r:embed="rId1"/>
        <a:stretch/>
      </xdr:blipFill>
      <xdr:spPr>
        <a:xfrm>
          <a:off x="10267950" y="161925"/>
          <a:ext cx="1304572" cy="305424"/>
        </a:xfrm>
        <a:prstGeom prst="rect">
          <a:avLst/>
        </a:prstGeom>
        <a:noFill/>
        <a:ln w="0">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Users\XPMeister\Groups\BILDUN~1\Kuehne\Bildungsberichterstattung\BBE2006\BBE-Dokumente\Endfassung%2021.04\AbbildungenExcel\Konsortium\050714_Sitzung_Konsortium\2-04_Bildungsstand_nach_Altersgruppe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server\Users\Server\Bildungsbericht\BILDUN~1\Kuehne\Bildungsberichterstattung\BBE2006\BBE-Dokumente\Endfassung%2021.04\AbbildungenExcel\Konsortium\050714_Sitzung_Konsortium\2-04_Bildungsstand_nach_Altersgruppe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B9A7291F\2-04_Bildungsstand_nach_Altersgruppe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Users\Xpmeister\Groups\G-vie\G-VIE-Daten\Querschnitt\Daten\Koordinierung\AUSKUNFT\Mikrozensus\Formel_(Nicht_versenden)\2004\Bildungsstand_2004_nach_Ausl&#228;nder_Altersgruppe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Users\Rebhuhn\raid\G-vie\G-VIE-Daten\Querschnitt\Daten\Koordinierung\AUSKUNFT\Mikrozensus\Formel_(Nicht_versenden)\2004\Bildungsstand_2004_nach_Ausl&#228;nder_Altersgruppe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ileserver\Users\XPMeister\Groups\Users\Christiane\01_Auf%20Server%20&#252;bertragen\Bildungsbericht%202018\Indikatoren\Kap.%20C_Laptop\C4\02_Tabellen\BBE18_C4_2018-04-2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ileserver\Users\REBHUHN\rebhuhn_e\Applic\UOE\Ind2001\calcul_B1"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u-dortmund.de\FK12\REBHUHN\rebhuhn_e\Applic\UOE\Ind2001\calcul_B1"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BF"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13\Daten_BA\BA_Daten_2013_BvB_EQ.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05_2008\Vorbildung_2005_200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erver\Users\Bdehne-xp\Public\G-VIB\G-VIB-Daten\Querschnitt\Daten\International\UOE\UNESCO\Liste_Field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server\Users\A1BDAD09\Check_STRIND_EarlyLeavers_LLL_2008_Q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4EE1F36A\Check_STRIND_EarlyLeavers_LLL_2008_Q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ileserver\Users\XPMeister\Groups\BILDUN~1\Kuehne\Bildungsberichterstattung\BBE2006\BBE-Dokumente\Endfassung%2021.04\AbbildungenExcel\Konsortium\050714_Sitzung_Konsortium\2-04_Bildungsstand_nach_Altersgruppen"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12\Dateneingang\Schaetzungen\SH_2012_BFS_1u2Jahre_Aufteilung.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12\Aufbereitung\Vorbildung_2012_Forme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ileserver\Users\Bildungsforschung\Kuehne\Bildungsbericht\Wiederholer\wiederholerAbbildung.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ww.bildungsbericht.de/Bildungsforschung/Kuehne/Bildungsbericht/Wiederholer/wiederholerAbbildung.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ileserver\Users\REBHUHN\rebhuhn_e\APPLIC\UOE\IND98\DATA96\E6C3NAGE"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tu-dortmund.de\FK12\REBHUHN\rebhuhn_e\APPLIC\UOE\IND98\DATA96\E6C3NAGE"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server\Users\REBHUHN\rebhuhn_e\APPLIC\UOE\IND98\DATA96\E6C3NE"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Users\Rebhuhn\raid\BILDUN~1\Kuehne\Bildungsberichterstattung\BBE2006\BBE-Dokumente\Endfassung%2021.04\AbbildungenExcel\Konsortium\050714_Sitzung_Konsortium\2-04_Bildungsstand_nach_Altersgruppe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tu-dortmund.de\FK12\REBHUHN\rebhuhn_e\APPLIC\UOE\IND98\DATA96\E6C3NE"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server\Users\BBFDATA1\office\Users\BDEHNE~1.GWD\AppData\Local\Temp\Bildungsberichterstattung\BBE%2014_alte%20dateien\G-VIB\G-VIB-Daten\Querschnitt\Daten\International\OECD\EAG\2007\Downloads\Yugo\NWB\POpula.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tu-dortmund.de\FK12\BBFDATA1\office\Users\BDEHNE~1.GWD\AppData\Local\Temp\Bildungsberichterstattung\BBE%2014_alte%20dateien\G-VIB\G-VIB-Daten\Querschnitt\Daten\International\OECD\EAG\2007\Downloads\Yugo\NWB\POpula.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12\BA%20Daten\Zeitreihe_BA_2005-20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erver\Users\BBFDATA1\office\%23%23FREITA\WINDOWS\EXCEL\JAHRBUCH\KAPIT-17\17-10AL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u-dortmund.de\FK12\BBFDATA1\office\%23%23FREITA\WINDOWS\EXCEL\JAHRBUCH\KAPIT-17\17-10AL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leserver\Users\REBHUHN\rebhuhn_e\BILDUN~1\Kuehne\Bildungsberichterstattung\BBE2006\BBE-Dokumente\Endfassung%2021.04\AbbildungenExcel\Konsortium\050714_Sitzung_Konsortium\2-04_Bildungsstand_nach_Altersgruppe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u-dortmund.de\FK12\REBHUHN\rebhuhn_e\BILDUN~1\Kuehne\Bildungsberichterstattung\BBE2006\BBE-Dokumente\Endfassung%2021.04\AbbildungenExcel\Konsortium\050714_Sitzung_Konsortium\2-04_Bildungsstand_nach_Altersgruppe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ileserver\Users\REBHUHN\rebhuhn_e\Groups\BILDUN~1\Kuehne\Bildungsberichterstattung\BBE2006\BBE-Dokumente\Endfassung%2021.04\AbbildungenExcel\Konsortium\050714_Sitzung_Konsortium\2-04_Bildungsstand_nach_Altersgruppen"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0C60709F\2-04_Bildungsstand_nach_Altersgruppen"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 val="MZ_Daten"/>
      <sheetName val="Liste"/>
      <sheetName val="Tab. C1-xweb_EG Plus"/>
      <sheetName val="schulform"/>
    </sheetNames>
    <sheetDataSet>
      <sheetData sheetId="0" refreshError="1"/>
      <sheetData sheetId="1" refreshError="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Z_Daten"/>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Z_Daten"/>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C4-16A"/>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F"/>
      <sheetName val="p5_ageISC5a"/>
      <sheetName val="Info"/>
      <sheetName val="ZR SGB i Be"/>
    </sheetNames>
    <sheetDataSet>
      <sheetData sheetId="0" refreshError="1"/>
      <sheetData sheetId="1" refreshError="1"/>
      <sheetData sheetId="2" refreshError="1"/>
      <sheetData sheetId="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AP PERSIST"/>
      <sheetName val="Impressum"/>
      <sheetName val="BvB"/>
      <sheetName val="EQ"/>
      <sheetName val="Methodische Hinweise"/>
      <sheetName val="BA"/>
      <sheetName val="Statistik-Infoseite"/>
      <sheetName val="Liste"/>
      <sheetName val="Tabelle3"/>
    </sheetNames>
    <sheetDataSet>
      <sheetData sheetId="0"/>
      <sheetData sheetId="1"/>
      <sheetData sheetId="2"/>
      <sheetData sheetId="3"/>
      <sheetData sheetId="4"/>
      <sheetData sheetId="5">
        <row r="2">
          <cell r="C2">
            <v>8</v>
          </cell>
          <cell r="D2">
            <v>8</v>
          </cell>
          <cell r="E2">
            <v>8</v>
          </cell>
          <cell r="F2">
            <v>8</v>
          </cell>
          <cell r="G2">
            <v>8</v>
          </cell>
          <cell r="H2">
            <v>8</v>
          </cell>
          <cell r="I2">
            <v>8</v>
          </cell>
          <cell r="J2">
            <v>8</v>
          </cell>
          <cell r="K2">
            <v>8</v>
          </cell>
          <cell r="L2">
            <v>8</v>
          </cell>
          <cell r="M2">
            <v>8</v>
          </cell>
          <cell r="N2">
            <v>8</v>
          </cell>
          <cell r="O2">
            <v>1</v>
          </cell>
          <cell r="P2">
            <v>1</v>
          </cell>
          <cell r="Q2">
            <v>1</v>
          </cell>
          <cell r="R2">
            <v>1</v>
          </cell>
          <cell r="S2">
            <v>1</v>
          </cell>
          <cell r="T2">
            <v>1</v>
          </cell>
          <cell r="U2">
            <v>1</v>
          </cell>
          <cell r="V2">
            <v>1</v>
          </cell>
          <cell r="W2">
            <v>1</v>
          </cell>
          <cell r="X2">
            <v>1</v>
          </cell>
          <cell r="Y2">
            <v>1</v>
          </cell>
          <cell r="Z2">
            <v>1</v>
          </cell>
          <cell r="AA2">
            <v>2</v>
          </cell>
          <cell r="AB2">
            <v>2</v>
          </cell>
          <cell r="AC2">
            <v>2</v>
          </cell>
          <cell r="AD2">
            <v>2</v>
          </cell>
          <cell r="AE2">
            <v>2</v>
          </cell>
          <cell r="AF2">
            <v>2</v>
          </cell>
          <cell r="AG2">
            <v>2</v>
          </cell>
          <cell r="AH2">
            <v>2</v>
          </cell>
          <cell r="AI2">
            <v>2</v>
          </cell>
          <cell r="AJ2">
            <v>2</v>
          </cell>
          <cell r="AK2">
            <v>2</v>
          </cell>
          <cell r="AL2">
            <v>2</v>
          </cell>
          <cell r="AM2">
            <v>3</v>
          </cell>
          <cell r="AN2">
            <v>3</v>
          </cell>
          <cell r="AO2">
            <v>3</v>
          </cell>
          <cell r="AP2">
            <v>3</v>
          </cell>
          <cell r="AQ2">
            <v>3</v>
          </cell>
          <cell r="AR2">
            <v>3</v>
          </cell>
          <cell r="AS2">
            <v>3</v>
          </cell>
          <cell r="AT2">
            <v>3</v>
          </cell>
          <cell r="AU2">
            <v>3</v>
          </cell>
          <cell r="AV2">
            <v>3</v>
          </cell>
          <cell r="AW2">
            <v>3</v>
          </cell>
          <cell r="AX2">
            <v>3</v>
          </cell>
          <cell r="AY2">
            <v>4</v>
          </cell>
          <cell r="AZ2">
            <v>4</v>
          </cell>
          <cell r="BA2">
            <v>4</v>
          </cell>
          <cell r="BB2">
            <v>4</v>
          </cell>
          <cell r="BC2">
            <v>4</v>
          </cell>
          <cell r="BD2">
            <v>4</v>
          </cell>
          <cell r="BE2">
            <v>4</v>
          </cell>
          <cell r="BF2">
            <v>4</v>
          </cell>
          <cell r="BG2">
            <v>4</v>
          </cell>
          <cell r="BH2">
            <v>4</v>
          </cell>
          <cell r="BI2">
            <v>4</v>
          </cell>
          <cell r="BJ2">
            <v>4</v>
          </cell>
          <cell r="BK2">
            <v>5</v>
          </cell>
          <cell r="BL2">
            <v>5</v>
          </cell>
          <cell r="BM2">
            <v>5</v>
          </cell>
          <cell r="BN2">
            <v>5</v>
          </cell>
          <cell r="BO2">
            <v>5</v>
          </cell>
          <cell r="BP2">
            <v>5</v>
          </cell>
          <cell r="BQ2">
            <v>5</v>
          </cell>
          <cell r="BR2">
            <v>5</v>
          </cell>
          <cell r="BS2">
            <v>5</v>
          </cell>
          <cell r="BT2">
            <v>5</v>
          </cell>
          <cell r="BU2">
            <v>5</v>
          </cell>
          <cell r="BV2">
            <v>5</v>
          </cell>
          <cell r="BW2">
            <v>7</v>
          </cell>
          <cell r="BX2">
            <v>7</v>
          </cell>
          <cell r="BY2">
            <v>7</v>
          </cell>
          <cell r="BZ2">
            <v>7</v>
          </cell>
          <cell r="CA2">
            <v>7</v>
          </cell>
          <cell r="CB2">
            <v>7</v>
          </cell>
          <cell r="CC2">
            <v>7</v>
          </cell>
          <cell r="CD2">
            <v>7</v>
          </cell>
          <cell r="CE2">
            <v>7</v>
          </cell>
          <cell r="CF2">
            <v>7</v>
          </cell>
          <cell r="CG2">
            <v>7</v>
          </cell>
          <cell r="CH2">
            <v>7</v>
          </cell>
          <cell r="CJ2">
            <v>2013</v>
          </cell>
        </row>
        <row r="3">
          <cell r="C3" t="str">
            <v>Insgesamt</v>
          </cell>
          <cell r="D3" t="str">
            <v>Deutsche</v>
          </cell>
          <cell r="E3" t="str">
            <v>Ausländer</v>
          </cell>
          <cell r="F3" t="str">
            <v>Ohne Angabe</v>
          </cell>
          <cell r="G3" t="str">
            <v>Insgesamt</v>
          </cell>
          <cell r="H3" t="str">
            <v>Deutsche</v>
          </cell>
          <cell r="I3" t="str">
            <v>Ausländer</v>
          </cell>
          <cell r="J3" t="str">
            <v>Ohne Angabe</v>
          </cell>
          <cell r="K3" t="str">
            <v>Insgesamt</v>
          </cell>
          <cell r="L3" t="str">
            <v>Deutsche</v>
          </cell>
          <cell r="M3" t="str">
            <v>Ausländer</v>
          </cell>
          <cell r="N3" t="str">
            <v>Ohne Angabe</v>
          </cell>
          <cell r="O3" t="str">
            <v>Insgesamt</v>
          </cell>
          <cell r="P3" t="str">
            <v>Deutsche</v>
          </cell>
          <cell r="Q3" t="str">
            <v>Ausländer</v>
          </cell>
          <cell r="R3" t="str">
            <v>Ohne Angabe</v>
          </cell>
          <cell r="S3" t="str">
            <v>Insgesamt</v>
          </cell>
          <cell r="T3" t="str">
            <v>Deutsche</v>
          </cell>
          <cell r="U3" t="str">
            <v>Ausländer</v>
          </cell>
          <cell r="V3" t="str">
            <v>Ohne Angabe</v>
          </cell>
          <cell r="W3" t="str">
            <v>Insgesamt</v>
          </cell>
          <cell r="X3" t="str">
            <v>Deutsche</v>
          </cell>
          <cell r="Y3" t="str">
            <v>Ausländer</v>
          </cell>
          <cell r="Z3" t="str">
            <v>Ohne Angabe</v>
          </cell>
          <cell r="AA3" t="str">
            <v>Insgesamt</v>
          </cell>
          <cell r="AB3" t="str">
            <v>Deutsche</v>
          </cell>
          <cell r="AC3" t="str">
            <v>Ausländer</v>
          </cell>
          <cell r="AD3" t="str">
            <v>Ohne Angabe</v>
          </cell>
          <cell r="AE3" t="str">
            <v>Insgesamt</v>
          </cell>
          <cell r="AF3" t="str">
            <v>Deutsche</v>
          </cell>
          <cell r="AG3" t="str">
            <v>Ausländer</v>
          </cell>
          <cell r="AH3" t="str">
            <v>Ohne Angabe</v>
          </cell>
          <cell r="AI3" t="str">
            <v>Insgesamt</v>
          </cell>
          <cell r="AJ3" t="str">
            <v>Deutsche</v>
          </cell>
          <cell r="AK3" t="str">
            <v>Ausländer</v>
          </cell>
          <cell r="AL3" t="str">
            <v>Ohne Angabe</v>
          </cell>
          <cell r="AM3" t="str">
            <v>Insgesamt</v>
          </cell>
          <cell r="AN3" t="str">
            <v>Deutsche</v>
          </cell>
          <cell r="AO3" t="str">
            <v>Ausländer</v>
          </cell>
          <cell r="AP3" t="str">
            <v>Ohne Angabe</v>
          </cell>
          <cell r="AQ3" t="str">
            <v>Insgesamt</v>
          </cell>
          <cell r="AR3" t="str">
            <v>Deutsche</v>
          </cell>
          <cell r="AS3" t="str">
            <v>Ausländer</v>
          </cell>
          <cell r="AT3" t="str">
            <v>Ohne Angabe</v>
          </cell>
          <cell r="AU3" t="str">
            <v>Insgesamt</v>
          </cell>
          <cell r="AV3" t="str">
            <v>Deutsche</v>
          </cell>
          <cell r="AW3" t="str">
            <v>Ausländer</v>
          </cell>
          <cell r="AX3" t="str">
            <v>Ohne Angabe</v>
          </cell>
          <cell r="AY3" t="str">
            <v>Insgesamt</v>
          </cell>
          <cell r="AZ3" t="str">
            <v>Deutsche</v>
          </cell>
          <cell r="BA3" t="str">
            <v>Ausländer</v>
          </cell>
          <cell r="BB3" t="str">
            <v>Ohne Angabe</v>
          </cell>
          <cell r="BC3" t="str">
            <v>Insgesamt</v>
          </cell>
          <cell r="BD3" t="str">
            <v>Deutsche</v>
          </cell>
          <cell r="BE3" t="str">
            <v>Ausländer</v>
          </cell>
          <cell r="BF3" t="str">
            <v>Ohne Angabe</v>
          </cell>
          <cell r="BG3" t="str">
            <v>Insgesamt</v>
          </cell>
          <cell r="BH3" t="str">
            <v>Deutsche</v>
          </cell>
          <cell r="BI3" t="str">
            <v>Ausländer</v>
          </cell>
          <cell r="BJ3" t="str">
            <v>Ohne Angabe</v>
          </cell>
          <cell r="BK3" t="str">
            <v>Insgesamt</v>
          </cell>
          <cell r="BL3" t="str">
            <v>Deutsche</v>
          </cell>
          <cell r="BM3" t="str">
            <v>Ausländer</v>
          </cell>
          <cell r="BN3" t="str">
            <v>Ohne Angabe</v>
          </cell>
          <cell r="BO3" t="str">
            <v>Insgesamt</v>
          </cell>
          <cell r="BP3" t="str">
            <v>Deutsche</v>
          </cell>
          <cell r="BQ3" t="str">
            <v>Ausländer</v>
          </cell>
          <cell r="BR3" t="str">
            <v>Ohne Angabe</v>
          </cell>
          <cell r="BS3" t="str">
            <v>Insgesamt</v>
          </cell>
          <cell r="BT3" t="str">
            <v>Deutsche</v>
          </cell>
          <cell r="BU3" t="str">
            <v>Ausländer</v>
          </cell>
          <cell r="BV3" t="str">
            <v>Ohne Angabe</v>
          </cell>
          <cell r="BW3" t="str">
            <v>Insgesamt</v>
          </cell>
          <cell r="BX3" t="str">
            <v>Deutsche</v>
          </cell>
          <cell r="BY3" t="str">
            <v>Ausländer</v>
          </cell>
          <cell r="BZ3" t="str">
            <v>Ohne Angabe</v>
          </cell>
          <cell r="CA3" t="str">
            <v>Insgesamt</v>
          </cell>
          <cell r="CB3" t="str">
            <v>Deutsche</v>
          </cell>
          <cell r="CC3" t="str">
            <v>Ausländer</v>
          </cell>
          <cell r="CD3" t="str">
            <v>Ohne Angabe</v>
          </cell>
          <cell r="CE3" t="str">
            <v>Insgesamt</v>
          </cell>
          <cell r="CF3" t="str">
            <v>Deutsche</v>
          </cell>
          <cell r="CG3" t="str">
            <v>Ausländer</v>
          </cell>
          <cell r="CH3" t="str">
            <v>Ohne Angabe</v>
          </cell>
        </row>
        <row r="4">
          <cell r="C4" t="str">
            <v>Insgesamt</v>
          </cell>
          <cell r="D4" t="str">
            <v>Insgesamt</v>
          </cell>
          <cell r="E4" t="str">
            <v>Insgesamt</v>
          </cell>
          <cell r="F4" t="str">
            <v>Insgesamt</v>
          </cell>
          <cell r="G4" t="str">
            <v>Männlich</v>
          </cell>
          <cell r="H4" t="str">
            <v>Männlich</v>
          </cell>
          <cell r="I4" t="str">
            <v>Männlich</v>
          </cell>
          <cell r="J4" t="str">
            <v>Männlich</v>
          </cell>
          <cell r="K4" t="str">
            <v>Weiblich</v>
          </cell>
          <cell r="L4" t="str">
            <v>Weiblich</v>
          </cell>
          <cell r="M4" t="str">
            <v>Weiblich</v>
          </cell>
          <cell r="N4" t="str">
            <v>Weiblich</v>
          </cell>
          <cell r="O4" t="str">
            <v>Insgesamt</v>
          </cell>
          <cell r="P4" t="str">
            <v>Insgesamt</v>
          </cell>
          <cell r="Q4" t="str">
            <v>Insgesamt</v>
          </cell>
          <cell r="R4" t="str">
            <v>Insgesamt</v>
          </cell>
          <cell r="S4" t="str">
            <v>Männlich</v>
          </cell>
          <cell r="T4" t="str">
            <v>Männlich</v>
          </cell>
          <cell r="U4" t="str">
            <v>Männlich</v>
          </cell>
          <cell r="V4" t="str">
            <v>Männlich</v>
          </cell>
          <cell r="W4" t="str">
            <v>Weiblich</v>
          </cell>
          <cell r="X4" t="str">
            <v>Weiblich</v>
          </cell>
          <cell r="Y4" t="str">
            <v>Weiblich</v>
          </cell>
          <cell r="Z4" t="str">
            <v>Weiblich</v>
          </cell>
          <cell r="AA4" t="str">
            <v>Insgesamt</v>
          </cell>
          <cell r="AB4" t="str">
            <v>Insgesamt</v>
          </cell>
          <cell r="AC4" t="str">
            <v>Insgesamt</v>
          </cell>
          <cell r="AD4" t="str">
            <v>Insgesamt</v>
          </cell>
          <cell r="AE4" t="str">
            <v>Männlich</v>
          </cell>
          <cell r="AF4" t="str">
            <v>Männlich</v>
          </cell>
          <cell r="AG4" t="str">
            <v>Männlich</v>
          </cell>
          <cell r="AH4" t="str">
            <v>Männlich</v>
          </cell>
          <cell r="AI4" t="str">
            <v>Weiblich</v>
          </cell>
          <cell r="AJ4" t="str">
            <v>Weiblich</v>
          </cell>
          <cell r="AK4" t="str">
            <v>Weiblich</v>
          </cell>
          <cell r="AL4" t="str">
            <v>Weiblich</v>
          </cell>
          <cell r="AM4" t="str">
            <v>Insgesamt</v>
          </cell>
          <cell r="AN4" t="str">
            <v>Insgesamt</v>
          </cell>
          <cell r="AO4" t="str">
            <v>Insgesamt</v>
          </cell>
          <cell r="AP4" t="str">
            <v>Insgesamt</v>
          </cell>
          <cell r="AQ4" t="str">
            <v>Männlich</v>
          </cell>
          <cell r="AR4" t="str">
            <v>Männlich</v>
          </cell>
          <cell r="AS4" t="str">
            <v>Männlich</v>
          </cell>
          <cell r="AT4" t="str">
            <v>Männlich</v>
          </cell>
          <cell r="AU4" t="str">
            <v>Weiblich</v>
          </cell>
          <cell r="AV4" t="str">
            <v>Weiblich</v>
          </cell>
          <cell r="AW4" t="str">
            <v>Weiblich</v>
          </cell>
          <cell r="AX4" t="str">
            <v>Weiblich</v>
          </cell>
          <cell r="AY4" t="str">
            <v>Insgesamt</v>
          </cell>
          <cell r="AZ4" t="str">
            <v>Insgesamt</v>
          </cell>
          <cell r="BA4" t="str">
            <v>Insgesamt</v>
          </cell>
          <cell r="BB4" t="str">
            <v>Insgesamt</v>
          </cell>
          <cell r="BC4" t="str">
            <v>Männlich</v>
          </cell>
          <cell r="BD4" t="str">
            <v>Männlich</v>
          </cell>
          <cell r="BE4" t="str">
            <v>Männlich</v>
          </cell>
          <cell r="BF4" t="str">
            <v>Männlich</v>
          </cell>
          <cell r="BG4" t="str">
            <v>Weiblich</v>
          </cell>
          <cell r="BH4" t="str">
            <v>Weiblich</v>
          </cell>
          <cell r="BI4" t="str">
            <v>Weiblich</v>
          </cell>
          <cell r="BJ4" t="str">
            <v>Weiblich</v>
          </cell>
          <cell r="BK4" t="str">
            <v>Insgesamt</v>
          </cell>
          <cell r="BL4" t="str">
            <v>Insgesamt</v>
          </cell>
          <cell r="BM4" t="str">
            <v>Insgesamt</v>
          </cell>
          <cell r="BN4" t="str">
            <v>Insgesamt</v>
          </cell>
          <cell r="BO4" t="str">
            <v>Männlich</v>
          </cell>
          <cell r="BP4" t="str">
            <v>Männlich</v>
          </cell>
          <cell r="BQ4" t="str">
            <v>Männlich</v>
          </cell>
          <cell r="BR4" t="str">
            <v>Männlich</v>
          </cell>
          <cell r="BS4" t="str">
            <v>Weiblich</v>
          </cell>
          <cell r="BT4" t="str">
            <v>Weiblich</v>
          </cell>
          <cell r="BU4" t="str">
            <v>Weiblich</v>
          </cell>
          <cell r="BV4" t="str">
            <v>Weiblich</v>
          </cell>
          <cell r="BW4" t="str">
            <v>Insgesamt</v>
          </cell>
          <cell r="BX4" t="str">
            <v>Insgesamt</v>
          </cell>
          <cell r="BY4" t="str">
            <v>Insgesamt</v>
          </cell>
          <cell r="BZ4" t="str">
            <v>Insgesamt</v>
          </cell>
          <cell r="CA4" t="str">
            <v>Männlich</v>
          </cell>
          <cell r="CB4" t="str">
            <v>Männlich</v>
          </cell>
          <cell r="CC4" t="str">
            <v>Männlich</v>
          </cell>
          <cell r="CD4" t="str">
            <v>Männlich</v>
          </cell>
          <cell r="CE4" t="str">
            <v>Weiblich</v>
          </cell>
          <cell r="CF4" t="str">
            <v>Weiblich</v>
          </cell>
          <cell r="CG4" t="str">
            <v>Weiblich</v>
          </cell>
          <cell r="CH4" t="str">
            <v>Weiblich</v>
          </cell>
        </row>
        <row r="15">
          <cell r="C15">
            <v>47270</v>
          </cell>
          <cell r="D15">
            <v>40725</v>
          </cell>
          <cell r="E15">
            <v>6498</v>
          </cell>
          <cell r="F15">
            <v>47</v>
          </cell>
          <cell r="G15">
            <v>28198</v>
          </cell>
          <cell r="H15">
            <v>24212</v>
          </cell>
          <cell r="I15">
            <v>3958</v>
          </cell>
          <cell r="J15">
            <v>28</v>
          </cell>
          <cell r="K15">
            <v>19072</v>
          </cell>
          <cell r="L15">
            <v>16513</v>
          </cell>
          <cell r="M15">
            <v>2540</v>
          </cell>
          <cell r="N15">
            <v>19</v>
          </cell>
          <cell r="O15">
            <v>11189</v>
          </cell>
          <cell r="P15">
            <v>9797</v>
          </cell>
          <cell r="Q15">
            <v>1372</v>
          </cell>
          <cell r="R15">
            <v>20</v>
          </cell>
          <cell r="S15">
            <v>7036</v>
          </cell>
          <cell r="T15">
            <v>6167</v>
          </cell>
          <cell r="U15">
            <v>857</v>
          </cell>
          <cell r="V15">
            <v>12</v>
          </cell>
          <cell r="W15">
            <v>4153</v>
          </cell>
          <cell r="X15">
            <v>3630</v>
          </cell>
          <cell r="Y15">
            <v>515</v>
          </cell>
          <cell r="Z15">
            <v>8</v>
          </cell>
          <cell r="AA15">
            <v>22905</v>
          </cell>
          <cell r="AB15">
            <v>19434</v>
          </cell>
          <cell r="AC15">
            <v>3454</v>
          </cell>
          <cell r="AD15">
            <v>17</v>
          </cell>
          <cell r="AE15">
            <v>13783</v>
          </cell>
          <cell r="AF15">
            <v>11642</v>
          </cell>
          <cell r="AG15">
            <v>2129</v>
          </cell>
          <cell r="AH15">
            <v>12</v>
          </cell>
          <cell r="AI15">
            <v>9122</v>
          </cell>
          <cell r="AJ15">
            <v>7792</v>
          </cell>
          <cell r="AK15">
            <v>1325</v>
          </cell>
          <cell r="AL15">
            <v>5</v>
          </cell>
          <cell r="AM15">
            <v>11567</v>
          </cell>
          <cell r="AN15">
            <v>10108</v>
          </cell>
          <cell r="AO15">
            <v>1451</v>
          </cell>
          <cell r="AP15">
            <v>8</v>
          </cell>
          <cell r="AQ15">
            <v>6474</v>
          </cell>
          <cell r="AR15">
            <v>5614</v>
          </cell>
          <cell r="AS15">
            <v>857</v>
          </cell>
          <cell r="AT15">
            <v>3</v>
          </cell>
          <cell r="AU15">
            <v>5093</v>
          </cell>
          <cell r="AV15">
            <v>4494</v>
          </cell>
          <cell r="AW15">
            <v>594</v>
          </cell>
          <cell r="AX15">
            <v>5</v>
          </cell>
          <cell r="AY15">
            <v>1016</v>
          </cell>
          <cell r="AZ15">
            <v>903</v>
          </cell>
          <cell r="BA15">
            <v>111</v>
          </cell>
          <cell r="BB15">
            <v>2</v>
          </cell>
          <cell r="BC15">
            <v>557</v>
          </cell>
          <cell r="BD15">
            <v>499</v>
          </cell>
          <cell r="BE15">
            <v>57</v>
          </cell>
          <cell r="BF15">
            <v>1</v>
          </cell>
          <cell r="BG15">
            <v>459</v>
          </cell>
          <cell r="BH15">
            <v>404</v>
          </cell>
          <cell r="BI15">
            <v>54</v>
          </cell>
          <cell r="BJ15">
            <v>1</v>
          </cell>
          <cell r="BK15">
            <v>392</v>
          </cell>
          <cell r="BL15">
            <v>346</v>
          </cell>
          <cell r="BM15">
            <v>46</v>
          </cell>
          <cell r="BN15">
            <v>0</v>
          </cell>
          <cell r="BO15">
            <v>220</v>
          </cell>
          <cell r="BP15">
            <v>204</v>
          </cell>
          <cell r="BQ15">
            <v>16</v>
          </cell>
          <cell r="BR15">
            <v>0</v>
          </cell>
          <cell r="BS15">
            <v>172</v>
          </cell>
          <cell r="BT15">
            <v>142</v>
          </cell>
          <cell r="BU15">
            <v>30</v>
          </cell>
          <cell r="BV15">
            <v>0</v>
          </cell>
          <cell r="BW15">
            <v>201</v>
          </cell>
          <cell r="BX15">
            <v>137</v>
          </cell>
          <cell r="BY15">
            <v>64</v>
          </cell>
          <cell r="BZ15">
            <v>0</v>
          </cell>
          <cell r="CA15">
            <v>128</v>
          </cell>
          <cell r="CB15">
            <v>86</v>
          </cell>
          <cell r="CC15">
            <v>42</v>
          </cell>
          <cell r="CD15">
            <v>0</v>
          </cell>
          <cell r="CE15">
            <v>73</v>
          </cell>
          <cell r="CF15">
            <v>51</v>
          </cell>
          <cell r="CG15">
            <v>22</v>
          </cell>
          <cell r="CH15">
            <v>0</v>
          </cell>
          <cell r="CI15" t="str">
            <v>Deutschland</v>
          </cell>
          <cell r="CJ15" t="str">
            <v>Insgesamt</v>
          </cell>
          <cell r="CK15" t="str">
            <v>II 05</v>
          </cell>
        </row>
        <row r="16">
          <cell r="C16">
            <v>1388</v>
          </cell>
          <cell r="D16">
            <v>1225</v>
          </cell>
          <cell r="E16">
            <v>162</v>
          </cell>
          <cell r="F16">
            <v>1</v>
          </cell>
          <cell r="G16">
            <v>825</v>
          </cell>
          <cell r="H16">
            <v>731</v>
          </cell>
          <cell r="I16">
            <v>93</v>
          </cell>
          <cell r="J16">
            <v>1</v>
          </cell>
          <cell r="K16">
            <v>563</v>
          </cell>
          <cell r="L16">
            <v>494</v>
          </cell>
          <cell r="M16">
            <v>69</v>
          </cell>
          <cell r="N16">
            <v>0</v>
          </cell>
          <cell r="O16">
            <v>611</v>
          </cell>
          <cell r="P16">
            <v>558</v>
          </cell>
          <cell r="Q16">
            <v>52</v>
          </cell>
          <cell r="R16">
            <v>1</v>
          </cell>
          <cell r="S16">
            <v>395</v>
          </cell>
          <cell r="T16">
            <v>362</v>
          </cell>
          <cell r="U16">
            <v>32</v>
          </cell>
          <cell r="V16">
            <v>1</v>
          </cell>
          <cell r="W16">
            <v>216</v>
          </cell>
          <cell r="X16">
            <v>196</v>
          </cell>
          <cell r="Y16">
            <v>20</v>
          </cell>
          <cell r="Z16">
            <v>0</v>
          </cell>
          <cell r="AA16">
            <v>737</v>
          </cell>
          <cell r="AB16">
            <v>634</v>
          </cell>
          <cell r="AC16">
            <v>103</v>
          </cell>
          <cell r="AD16">
            <v>0</v>
          </cell>
          <cell r="AE16">
            <v>408</v>
          </cell>
          <cell r="AF16">
            <v>350</v>
          </cell>
          <cell r="AG16">
            <v>58</v>
          </cell>
          <cell r="AH16">
            <v>0</v>
          </cell>
          <cell r="AI16">
            <v>329</v>
          </cell>
          <cell r="AJ16">
            <v>284</v>
          </cell>
          <cell r="AK16">
            <v>45</v>
          </cell>
          <cell r="AL16">
            <v>0</v>
          </cell>
          <cell r="AM16">
            <v>33</v>
          </cell>
          <cell r="AN16">
            <v>26</v>
          </cell>
          <cell r="AO16">
            <v>7</v>
          </cell>
          <cell r="AP16">
            <v>0</v>
          </cell>
          <cell r="AQ16">
            <v>18</v>
          </cell>
          <cell r="AR16">
            <v>15</v>
          </cell>
          <cell r="AS16">
            <v>3</v>
          </cell>
          <cell r="AT16">
            <v>0</v>
          </cell>
          <cell r="AU16">
            <v>15</v>
          </cell>
          <cell r="AV16">
            <v>11</v>
          </cell>
          <cell r="AW16">
            <v>4</v>
          </cell>
          <cell r="AX16">
            <v>0</v>
          </cell>
          <cell r="AY16">
            <v>1</v>
          </cell>
          <cell r="AZ16">
            <v>1</v>
          </cell>
          <cell r="BA16">
            <v>0</v>
          </cell>
          <cell r="BB16">
            <v>0</v>
          </cell>
          <cell r="BC16">
            <v>1</v>
          </cell>
          <cell r="BD16">
            <v>1</v>
          </cell>
          <cell r="BE16">
            <v>0</v>
          </cell>
          <cell r="BF16">
            <v>0</v>
          </cell>
          <cell r="BG16">
            <v>0</v>
          </cell>
          <cell r="BH16">
            <v>0</v>
          </cell>
          <cell r="BI16">
            <v>0</v>
          </cell>
          <cell r="BJ16">
            <v>0</v>
          </cell>
          <cell r="BK16">
            <v>1</v>
          </cell>
          <cell r="BL16">
            <v>1</v>
          </cell>
          <cell r="BM16">
            <v>0</v>
          </cell>
          <cell r="BN16">
            <v>0</v>
          </cell>
          <cell r="BO16">
            <v>0</v>
          </cell>
          <cell r="BP16">
            <v>0</v>
          </cell>
          <cell r="BQ16">
            <v>0</v>
          </cell>
          <cell r="BR16">
            <v>0</v>
          </cell>
          <cell r="BS16">
            <v>1</v>
          </cell>
          <cell r="BT16">
            <v>1</v>
          </cell>
          <cell r="BU16">
            <v>0</v>
          </cell>
          <cell r="BV16">
            <v>0</v>
          </cell>
          <cell r="BW16">
            <v>5</v>
          </cell>
          <cell r="BX16">
            <v>5</v>
          </cell>
          <cell r="BY16">
            <v>0</v>
          </cell>
          <cell r="BZ16">
            <v>0</v>
          </cell>
          <cell r="CA16">
            <v>3</v>
          </cell>
          <cell r="CB16">
            <v>3</v>
          </cell>
          <cell r="CC16">
            <v>0</v>
          </cell>
          <cell r="CD16">
            <v>0</v>
          </cell>
          <cell r="CE16">
            <v>2</v>
          </cell>
          <cell r="CF16">
            <v>2</v>
          </cell>
          <cell r="CG16">
            <v>0</v>
          </cell>
          <cell r="CH16">
            <v>0</v>
          </cell>
          <cell r="CI16" t="str">
            <v>Deutschland</v>
          </cell>
          <cell r="CJ16" t="str">
            <v>Insgesamt</v>
          </cell>
          <cell r="CK16" t="str">
            <v>II 05</v>
          </cell>
        </row>
        <row r="17">
          <cell r="C17">
            <v>8821</v>
          </cell>
          <cell r="D17">
            <v>7723</v>
          </cell>
          <cell r="E17">
            <v>1094</v>
          </cell>
          <cell r="F17">
            <v>4</v>
          </cell>
          <cell r="G17">
            <v>5297</v>
          </cell>
          <cell r="H17">
            <v>4585</v>
          </cell>
          <cell r="I17">
            <v>711</v>
          </cell>
          <cell r="J17">
            <v>1</v>
          </cell>
          <cell r="K17">
            <v>3524</v>
          </cell>
          <cell r="L17">
            <v>3138</v>
          </cell>
          <cell r="M17">
            <v>383</v>
          </cell>
          <cell r="N17">
            <v>3</v>
          </cell>
          <cell r="O17">
            <v>3016</v>
          </cell>
          <cell r="P17">
            <v>2669</v>
          </cell>
          <cell r="Q17">
            <v>345</v>
          </cell>
          <cell r="R17">
            <v>2</v>
          </cell>
          <cell r="S17">
            <v>1909</v>
          </cell>
          <cell r="T17">
            <v>1670</v>
          </cell>
          <cell r="U17">
            <v>238</v>
          </cell>
          <cell r="V17">
            <v>1</v>
          </cell>
          <cell r="W17">
            <v>1107</v>
          </cell>
          <cell r="X17">
            <v>999</v>
          </cell>
          <cell r="Y17">
            <v>107</v>
          </cell>
          <cell r="Z17">
            <v>1</v>
          </cell>
          <cell r="AA17">
            <v>4241</v>
          </cell>
          <cell r="AB17">
            <v>3651</v>
          </cell>
          <cell r="AC17">
            <v>590</v>
          </cell>
          <cell r="AD17">
            <v>0</v>
          </cell>
          <cell r="AE17">
            <v>2583</v>
          </cell>
          <cell r="AF17">
            <v>2206</v>
          </cell>
          <cell r="AG17">
            <v>377</v>
          </cell>
          <cell r="AH17">
            <v>0</v>
          </cell>
          <cell r="AI17">
            <v>1658</v>
          </cell>
          <cell r="AJ17">
            <v>1445</v>
          </cell>
          <cell r="AK17">
            <v>213</v>
          </cell>
          <cell r="AL17">
            <v>0</v>
          </cell>
          <cell r="AM17">
            <v>1526</v>
          </cell>
          <cell r="AN17">
            <v>1372</v>
          </cell>
          <cell r="AO17">
            <v>152</v>
          </cell>
          <cell r="AP17">
            <v>2</v>
          </cell>
          <cell r="AQ17">
            <v>784</v>
          </cell>
          <cell r="AR17">
            <v>693</v>
          </cell>
          <cell r="AS17">
            <v>91</v>
          </cell>
          <cell r="AT17">
            <v>0</v>
          </cell>
          <cell r="AU17">
            <v>742</v>
          </cell>
          <cell r="AV17">
            <v>679</v>
          </cell>
          <cell r="AW17">
            <v>61</v>
          </cell>
          <cell r="AX17">
            <v>2</v>
          </cell>
          <cell r="AY17">
            <v>20</v>
          </cell>
          <cell r="AZ17">
            <v>18</v>
          </cell>
          <cell r="BA17">
            <v>2</v>
          </cell>
          <cell r="BB17">
            <v>0</v>
          </cell>
          <cell r="BC17">
            <v>13</v>
          </cell>
          <cell r="BD17">
            <v>12</v>
          </cell>
          <cell r="BE17">
            <v>1</v>
          </cell>
          <cell r="BF17">
            <v>0</v>
          </cell>
          <cell r="BG17">
            <v>7</v>
          </cell>
          <cell r="BH17">
            <v>6</v>
          </cell>
          <cell r="BI17">
            <v>1</v>
          </cell>
          <cell r="BJ17">
            <v>0</v>
          </cell>
          <cell r="BK17">
            <v>3</v>
          </cell>
          <cell r="BL17">
            <v>3</v>
          </cell>
          <cell r="BM17">
            <v>0</v>
          </cell>
          <cell r="BN17">
            <v>0</v>
          </cell>
          <cell r="BO17">
            <v>1</v>
          </cell>
          <cell r="BP17">
            <v>1</v>
          </cell>
          <cell r="BQ17">
            <v>0</v>
          </cell>
          <cell r="BR17">
            <v>0</v>
          </cell>
          <cell r="BS17">
            <v>2</v>
          </cell>
          <cell r="BT17">
            <v>2</v>
          </cell>
          <cell r="BU17">
            <v>0</v>
          </cell>
          <cell r="BV17">
            <v>0</v>
          </cell>
          <cell r="BW17">
            <v>15</v>
          </cell>
          <cell r="BX17">
            <v>10</v>
          </cell>
          <cell r="BY17">
            <v>5</v>
          </cell>
          <cell r="BZ17">
            <v>0</v>
          </cell>
          <cell r="CA17">
            <v>7</v>
          </cell>
          <cell r="CB17">
            <v>3</v>
          </cell>
          <cell r="CC17">
            <v>4</v>
          </cell>
          <cell r="CD17">
            <v>0</v>
          </cell>
          <cell r="CE17">
            <v>8</v>
          </cell>
          <cell r="CF17">
            <v>7</v>
          </cell>
          <cell r="CG17">
            <v>1</v>
          </cell>
          <cell r="CH17">
            <v>0</v>
          </cell>
          <cell r="CI17" t="str">
            <v>Deutschland</v>
          </cell>
          <cell r="CJ17" t="str">
            <v>Insgesamt</v>
          </cell>
          <cell r="CK17" t="str">
            <v>II 05</v>
          </cell>
        </row>
        <row r="18">
          <cell r="C18">
            <v>12713</v>
          </cell>
          <cell r="D18">
            <v>10999</v>
          </cell>
          <cell r="E18">
            <v>1704</v>
          </cell>
          <cell r="F18">
            <v>10</v>
          </cell>
          <cell r="G18">
            <v>7697</v>
          </cell>
          <cell r="H18">
            <v>6636</v>
          </cell>
          <cell r="I18">
            <v>1056</v>
          </cell>
          <cell r="J18">
            <v>5</v>
          </cell>
          <cell r="K18">
            <v>5016</v>
          </cell>
          <cell r="L18">
            <v>4363</v>
          </cell>
          <cell r="M18">
            <v>648</v>
          </cell>
          <cell r="N18">
            <v>5</v>
          </cell>
          <cell r="O18">
            <v>3329</v>
          </cell>
          <cell r="P18">
            <v>2892</v>
          </cell>
          <cell r="Q18">
            <v>431</v>
          </cell>
          <cell r="R18">
            <v>6</v>
          </cell>
          <cell r="S18">
            <v>2113</v>
          </cell>
          <cell r="T18">
            <v>1843</v>
          </cell>
          <cell r="U18">
            <v>268</v>
          </cell>
          <cell r="V18">
            <v>2</v>
          </cell>
          <cell r="W18">
            <v>1216</v>
          </cell>
          <cell r="X18">
            <v>1049</v>
          </cell>
          <cell r="Y18">
            <v>163</v>
          </cell>
          <cell r="Z18">
            <v>4</v>
          </cell>
          <cell r="AA18">
            <v>6512</v>
          </cell>
          <cell r="AB18">
            <v>5570</v>
          </cell>
          <cell r="AC18">
            <v>938</v>
          </cell>
          <cell r="AD18">
            <v>4</v>
          </cell>
          <cell r="AE18">
            <v>3984</v>
          </cell>
          <cell r="AF18">
            <v>3395</v>
          </cell>
          <cell r="AG18">
            <v>586</v>
          </cell>
          <cell r="AH18">
            <v>3</v>
          </cell>
          <cell r="AI18">
            <v>2528</v>
          </cell>
          <cell r="AJ18">
            <v>2175</v>
          </cell>
          <cell r="AK18">
            <v>352</v>
          </cell>
          <cell r="AL18">
            <v>1</v>
          </cell>
          <cell r="AM18">
            <v>2758</v>
          </cell>
          <cell r="AN18">
            <v>2438</v>
          </cell>
          <cell r="AO18">
            <v>320</v>
          </cell>
          <cell r="AP18">
            <v>0</v>
          </cell>
          <cell r="AQ18">
            <v>1529</v>
          </cell>
          <cell r="AR18">
            <v>1336</v>
          </cell>
          <cell r="AS18">
            <v>193</v>
          </cell>
          <cell r="AT18">
            <v>0</v>
          </cell>
          <cell r="AU18">
            <v>1229</v>
          </cell>
          <cell r="AV18">
            <v>1102</v>
          </cell>
          <cell r="AW18">
            <v>127</v>
          </cell>
          <cell r="AX18">
            <v>0</v>
          </cell>
          <cell r="AY18">
            <v>51</v>
          </cell>
          <cell r="AZ18">
            <v>47</v>
          </cell>
          <cell r="BA18">
            <v>4</v>
          </cell>
          <cell r="BB18">
            <v>0</v>
          </cell>
          <cell r="BC18">
            <v>34</v>
          </cell>
          <cell r="BD18">
            <v>32</v>
          </cell>
          <cell r="BE18">
            <v>2</v>
          </cell>
          <cell r="BF18">
            <v>0</v>
          </cell>
          <cell r="BG18">
            <v>17</v>
          </cell>
          <cell r="BH18">
            <v>15</v>
          </cell>
          <cell r="BI18">
            <v>2</v>
          </cell>
          <cell r="BJ18">
            <v>0</v>
          </cell>
          <cell r="BK18">
            <v>22</v>
          </cell>
          <cell r="BL18">
            <v>19</v>
          </cell>
          <cell r="BM18">
            <v>3</v>
          </cell>
          <cell r="BN18">
            <v>0</v>
          </cell>
          <cell r="BO18">
            <v>11</v>
          </cell>
          <cell r="BP18">
            <v>9</v>
          </cell>
          <cell r="BQ18">
            <v>2</v>
          </cell>
          <cell r="BR18">
            <v>0</v>
          </cell>
          <cell r="BS18">
            <v>11</v>
          </cell>
          <cell r="BT18">
            <v>10</v>
          </cell>
          <cell r="BU18">
            <v>1</v>
          </cell>
          <cell r="BV18">
            <v>0</v>
          </cell>
          <cell r="BW18">
            <v>41</v>
          </cell>
          <cell r="BX18">
            <v>33</v>
          </cell>
          <cell r="BY18">
            <v>8</v>
          </cell>
          <cell r="BZ18">
            <v>0</v>
          </cell>
          <cell r="CA18">
            <v>26</v>
          </cell>
          <cell r="CB18">
            <v>21</v>
          </cell>
          <cell r="CC18">
            <v>5</v>
          </cell>
          <cell r="CD18">
            <v>0</v>
          </cell>
          <cell r="CE18">
            <v>15</v>
          </cell>
          <cell r="CF18">
            <v>12</v>
          </cell>
          <cell r="CG18">
            <v>3</v>
          </cell>
          <cell r="CH18">
            <v>0</v>
          </cell>
          <cell r="CI18" t="str">
            <v>Deutschland</v>
          </cell>
          <cell r="CJ18" t="str">
            <v>Insgesamt</v>
          </cell>
          <cell r="CK18" t="str">
            <v>II 05</v>
          </cell>
        </row>
        <row r="19">
          <cell r="C19">
            <v>9915</v>
          </cell>
          <cell r="D19">
            <v>8424</v>
          </cell>
          <cell r="E19">
            <v>1475</v>
          </cell>
          <cell r="F19">
            <v>16</v>
          </cell>
          <cell r="G19">
            <v>5921</v>
          </cell>
          <cell r="H19">
            <v>5003</v>
          </cell>
          <cell r="I19">
            <v>907</v>
          </cell>
          <cell r="J19">
            <v>11</v>
          </cell>
          <cell r="K19">
            <v>3994</v>
          </cell>
          <cell r="L19">
            <v>3421</v>
          </cell>
          <cell r="M19">
            <v>568</v>
          </cell>
          <cell r="N19">
            <v>5</v>
          </cell>
          <cell r="O19">
            <v>1788</v>
          </cell>
          <cell r="P19">
            <v>1552</v>
          </cell>
          <cell r="Q19">
            <v>230</v>
          </cell>
          <cell r="R19">
            <v>6</v>
          </cell>
          <cell r="S19">
            <v>1144</v>
          </cell>
          <cell r="T19">
            <v>990</v>
          </cell>
          <cell r="U19">
            <v>149</v>
          </cell>
          <cell r="V19">
            <v>5</v>
          </cell>
          <cell r="W19">
            <v>644</v>
          </cell>
          <cell r="X19">
            <v>562</v>
          </cell>
          <cell r="Y19">
            <v>81</v>
          </cell>
          <cell r="Z19">
            <v>1</v>
          </cell>
          <cell r="AA19">
            <v>5045</v>
          </cell>
          <cell r="AB19">
            <v>4201</v>
          </cell>
          <cell r="AC19">
            <v>840</v>
          </cell>
          <cell r="AD19">
            <v>4</v>
          </cell>
          <cell r="AE19">
            <v>3064</v>
          </cell>
          <cell r="AF19">
            <v>2537</v>
          </cell>
          <cell r="AG19">
            <v>524</v>
          </cell>
          <cell r="AH19">
            <v>3</v>
          </cell>
          <cell r="AI19">
            <v>1981</v>
          </cell>
          <cell r="AJ19">
            <v>1664</v>
          </cell>
          <cell r="AK19">
            <v>316</v>
          </cell>
          <cell r="AL19">
            <v>1</v>
          </cell>
          <cell r="AM19">
            <v>2832</v>
          </cell>
          <cell r="AN19">
            <v>2456</v>
          </cell>
          <cell r="AO19">
            <v>371</v>
          </cell>
          <cell r="AP19">
            <v>5</v>
          </cell>
          <cell r="AQ19">
            <v>1586</v>
          </cell>
          <cell r="AR19">
            <v>1369</v>
          </cell>
          <cell r="AS19">
            <v>214</v>
          </cell>
          <cell r="AT19">
            <v>3</v>
          </cell>
          <cell r="AU19">
            <v>1246</v>
          </cell>
          <cell r="AV19">
            <v>1087</v>
          </cell>
          <cell r="AW19">
            <v>157</v>
          </cell>
          <cell r="AX19">
            <v>2</v>
          </cell>
          <cell r="AY19">
            <v>174</v>
          </cell>
          <cell r="AZ19">
            <v>152</v>
          </cell>
          <cell r="BA19">
            <v>21</v>
          </cell>
          <cell r="BB19">
            <v>1</v>
          </cell>
          <cell r="BC19">
            <v>81</v>
          </cell>
          <cell r="BD19">
            <v>68</v>
          </cell>
          <cell r="BE19">
            <v>13</v>
          </cell>
          <cell r="BF19">
            <v>0</v>
          </cell>
          <cell r="BG19">
            <v>93</v>
          </cell>
          <cell r="BH19">
            <v>84</v>
          </cell>
          <cell r="BI19">
            <v>8</v>
          </cell>
          <cell r="BJ19">
            <v>1</v>
          </cell>
          <cell r="BK19">
            <v>45</v>
          </cell>
          <cell r="BL19">
            <v>41</v>
          </cell>
          <cell r="BM19">
            <v>4</v>
          </cell>
          <cell r="BN19">
            <v>0</v>
          </cell>
          <cell r="BO19">
            <v>25</v>
          </cell>
          <cell r="BP19">
            <v>24</v>
          </cell>
          <cell r="BQ19">
            <v>1</v>
          </cell>
          <cell r="BR19">
            <v>0</v>
          </cell>
          <cell r="BS19">
            <v>20</v>
          </cell>
          <cell r="BT19">
            <v>17</v>
          </cell>
          <cell r="BU19">
            <v>3</v>
          </cell>
          <cell r="BV19">
            <v>0</v>
          </cell>
          <cell r="BW19">
            <v>31</v>
          </cell>
          <cell r="BX19">
            <v>22</v>
          </cell>
          <cell r="BY19">
            <v>9</v>
          </cell>
          <cell r="BZ19">
            <v>0</v>
          </cell>
          <cell r="CA19">
            <v>21</v>
          </cell>
          <cell r="CB19">
            <v>15</v>
          </cell>
          <cell r="CC19">
            <v>6</v>
          </cell>
          <cell r="CD19">
            <v>0</v>
          </cell>
          <cell r="CE19">
            <v>10</v>
          </cell>
          <cell r="CF19">
            <v>7</v>
          </cell>
          <cell r="CG19">
            <v>3</v>
          </cell>
          <cell r="CH19">
            <v>0</v>
          </cell>
          <cell r="CI19" t="str">
            <v>Deutschland</v>
          </cell>
          <cell r="CJ19" t="str">
            <v>Insgesamt</v>
          </cell>
          <cell r="CK19" t="str">
            <v>II 05</v>
          </cell>
        </row>
        <row r="20">
          <cell r="C20">
            <v>5594</v>
          </cell>
          <cell r="D20">
            <v>4722</v>
          </cell>
          <cell r="E20">
            <v>863</v>
          </cell>
          <cell r="F20">
            <v>9</v>
          </cell>
          <cell r="G20">
            <v>3379</v>
          </cell>
          <cell r="H20">
            <v>2864</v>
          </cell>
          <cell r="I20">
            <v>510</v>
          </cell>
          <cell r="J20">
            <v>5</v>
          </cell>
          <cell r="K20">
            <v>2215</v>
          </cell>
          <cell r="L20">
            <v>1858</v>
          </cell>
          <cell r="M20">
            <v>353</v>
          </cell>
          <cell r="N20">
            <v>4</v>
          </cell>
          <cell r="O20">
            <v>847</v>
          </cell>
          <cell r="P20">
            <v>740</v>
          </cell>
          <cell r="Q20">
            <v>106</v>
          </cell>
          <cell r="R20">
            <v>1</v>
          </cell>
          <cell r="S20">
            <v>539</v>
          </cell>
          <cell r="T20">
            <v>476</v>
          </cell>
          <cell r="U20">
            <v>62</v>
          </cell>
          <cell r="V20">
            <v>1</v>
          </cell>
          <cell r="W20">
            <v>308</v>
          </cell>
          <cell r="X20">
            <v>264</v>
          </cell>
          <cell r="Y20">
            <v>44</v>
          </cell>
          <cell r="Z20">
            <v>0</v>
          </cell>
          <cell r="AA20">
            <v>2552</v>
          </cell>
          <cell r="AB20">
            <v>2106</v>
          </cell>
          <cell r="AC20">
            <v>440</v>
          </cell>
          <cell r="AD20">
            <v>6</v>
          </cell>
          <cell r="AE20">
            <v>1575</v>
          </cell>
          <cell r="AF20">
            <v>1307</v>
          </cell>
          <cell r="AG20">
            <v>265</v>
          </cell>
          <cell r="AH20">
            <v>3</v>
          </cell>
          <cell r="AI20">
            <v>977</v>
          </cell>
          <cell r="AJ20">
            <v>799</v>
          </cell>
          <cell r="AK20">
            <v>175</v>
          </cell>
          <cell r="AL20">
            <v>3</v>
          </cell>
          <cell r="AM20">
            <v>1868</v>
          </cell>
          <cell r="AN20">
            <v>1595</v>
          </cell>
          <cell r="AO20">
            <v>272</v>
          </cell>
          <cell r="AP20">
            <v>1</v>
          </cell>
          <cell r="AQ20">
            <v>1096</v>
          </cell>
          <cell r="AR20">
            <v>938</v>
          </cell>
          <cell r="AS20">
            <v>158</v>
          </cell>
          <cell r="AT20">
            <v>0</v>
          </cell>
          <cell r="AU20">
            <v>772</v>
          </cell>
          <cell r="AV20">
            <v>657</v>
          </cell>
          <cell r="AW20">
            <v>114</v>
          </cell>
          <cell r="AX20">
            <v>1</v>
          </cell>
          <cell r="AY20">
            <v>226</v>
          </cell>
          <cell r="AZ20">
            <v>194</v>
          </cell>
          <cell r="BA20">
            <v>31</v>
          </cell>
          <cell r="BB20">
            <v>1</v>
          </cell>
          <cell r="BC20">
            <v>111</v>
          </cell>
          <cell r="BD20">
            <v>94</v>
          </cell>
          <cell r="BE20">
            <v>16</v>
          </cell>
          <cell r="BF20">
            <v>1</v>
          </cell>
          <cell r="BG20">
            <v>115</v>
          </cell>
          <cell r="BH20">
            <v>100</v>
          </cell>
          <cell r="BI20">
            <v>15</v>
          </cell>
          <cell r="BJ20">
            <v>0</v>
          </cell>
          <cell r="BK20">
            <v>71</v>
          </cell>
          <cell r="BL20">
            <v>66</v>
          </cell>
          <cell r="BM20">
            <v>5</v>
          </cell>
          <cell r="BN20">
            <v>0</v>
          </cell>
          <cell r="BO20">
            <v>38</v>
          </cell>
          <cell r="BP20">
            <v>37</v>
          </cell>
          <cell r="BQ20">
            <v>1</v>
          </cell>
          <cell r="BR20">
            <v>0</v>
          </cell>
          <cell r="BS20">
            <v>33</v>
          </cell>
          <cell r="BT20">
            <v>29</v>
          </cell>
          <cell r="BU20">
            <v>4</v>
          </cell>
          <cell r="BV20">
            <v>0</v>
          </cell>
          <cell r="BW20">
            <v>30</v>
          </cell>
          <cell r="BX20">
            <v>21</v>
          </cell>
          <cell r="BY20">
            <v>9</v>
          </cell>
          <cell r="BZ20">
            <v>0</v>
          </cell>
          <cell r="CA20">
            <v>20</v>
          </cell>
          <cell r="CB20">
            <v>12</v>
          </cell>
          <cell r="CC20">
            <v>8</v>
          </cell>
          <cell r="CD20">
            <v>0</v>
          </cell>
          <cell r="CE20">
            <v>10</v>
          </cell>
          <cell r="CF20">
            <v>9</v>
          </cell>
          <cell r="CG20">
            <v>1</v>
          </cell>
          <cell r="CH20">
            <v>0</v>
          </cell>
          <cell r="CI20" t="str">
            <v>Deutschland</v>
          </cell>
          <cell r="CJ20" t="str">
            <v>Insgesamt</v>
          </cell>
          <cell r="CK20" t="str">
            <v>II 05</v>
          </cell>
        </row>
        <row r="21">
          <cell r="C21">
            <v>3205</v>
          </cell>
          <cell r="D21">
            <v>2699</v>
          </cell>
          <cell r="E21">
            <v>503</v>
          </cell>
          <cell r="F21">
            <v>3</v>
          </cell>
          <cell r="G21">
            <v>1933</v>
          </cell>
          <cell r="H21">
            <v>1632</v>
          </cell>
          <cell r="I21">
            <v>299</v>
          </cell>
          <cell r="J21">
            <v>2</v>
          </cell>
          <cell r="K21">
            <v>1272</v>
          </cell>
          <cell r="L21">
            <v>1067</v>
          </cell>
          <cell r="M21">
            <v>204</v>
          </cell>
          <cell r="N21">
            <v>1</v>
          </cell>
          <cell r="O21">
            <v>485</v>
          </cell>
          <cell r="P21">
            <v>408</v>
          </cell>
          <cell r="Q21">
            <v>75</v>
          </cell>
          <cell r="R21">
            <v>2</v>
          </cell>
          <cell r="S21">
            <v>299</v>
          </cell>
          <cell r="T21">
            <v>257</v>
          </cell>
          <cell r="U21">
            <v>41</v>
          </cell>
          <cell r="V21">
            <v>1</v>
          </cell>
          <cell r="W21">
            <v>186</v>
          </cell>
          <cell r="X21">
            <v>151</v>
          </cell>
          <cell r="Y21">
            <v>34</v>
          </cell>
          <cell r="Z21">
            <v>1</v>
          </cell>
          <cell r="AA21">
            <v>1337</v>
          </cell>
          <cell r="AB21">
            <v>1112</v>
          </cell>
          <cell r="AC21">
            <v>224</v>
          </cell>
          <cell r="AD21">
            <v>1</v>
          </cell>
          <cell r="AE21">
            <v>820</v>
          </cell>
          <cell r="AF21">
            <v>681</v>
          </cell>
          <cell r="AG21">
            <v>138</v>
          </cell>
          <cell r="AH21">
            <v>1</v>
          </cell>
          <cell r="AI21">
            <v>517</v>
          </cell>
          <cell r="AJ21">
            <v>431</v>
          </cell>
          <cell r="AK21">
            <v>86</v>
          </cell>
          <cell r="AL21">
            <v>0</v>
          </cell>
          <cell r="AM21">
            <v>1079</v>
          </cell>
          <cell r="AN21">
            <v>912</v>
          </cell>
          <cell r="AO21">
            <v>167</v>
          </cell>
          <cell r="AP21">
            <v>0</v>
          </cell>
          <cell r="AQ21">
            <v>631</v>
          </cell>
          <cell r="AR21">
            <v>531</v>
          </cell>
          <cell r="AS21">
            <v>100</v>
          </cell>
          <cell r="AT21">
            <v>0</v>
          </cell>
          <cell r="AU21">
            <v>448</v>
          </cell>
          <cell r="AV21">
            <v>381</v>
          </cell>
          <cell r="AW21">
            <v>67</v>
          </cell>
          <cell r="AX21">
            <v>0</v>
          </cell>
          <cell r="AY21">
            <v>207</v>
          </cell>
          <cell r="AZ21">
            <v>185</v>
          </cell>
          <cell r="BA21">
            <v>22</v>
          </cell>
          <cell r="BB21">
            <v>0</v>
          </cell>
          <cell r="BC21">
            <v>125</v>
          </cell>
          <cell r="BD21">
            <v>115</v>
          </cell>
          <cell r="BE21">
            <v>10</v>
          </cell>
          <cell r="BF21">
            <v>0</v>
          </cell>
          <cell r="BG21">
            <v>82</v>
          </cell>
          <cell r="BH21">
            <v>70</v>
          </cell>
          <cell r="BI21">
            <v>12</v>
          </cell>
          <cell r="BJ21">
            <v>0</v>
          </cell>
          <cell r="BK21">
            <v>72</v>
          </cell>
          <cell r="BL21">
            <v>65</v>
          </cell>
          <cell r="BM21">
            <v>7</v>
          </cell>
          <cell r="BN21">
            <v>0</v>
          </cell>
          <cell r="BO21">
            <v>41</v>
          </cell>
          <cell r="BP21">
            <v>37</v>
          </cell>
          <cell r="BQ21">
            <v>4</v>
          </cell>
          <cell r="BR21">
            <v>0</v>
          </cell>
          <cell r="BS21">
            <v>31</v>
          </cell>
          <cell r="BT21">
            <v>28</v>
          </cell>
          <cell r="BU21">
            <v>3</v>
          </cell>
          <cell r="BV21">
            <v>0</v>
          </cell>
          <cell r="BW21">
            <v>25</v>
          </cell>
          <cell r="BX21">
            <v>17</v>
          </cell>
          <cell r="BY21">
            <v>8</v>
          </cell>
          <cell r="BZ21">
            <v>0</v>
          </cell>
          <cell r="CA21">
            <v>17</v>
          </cell>
          <cell r="CB21">
            <v>11</v>
          </cell>
          <cell r="CC21">
            <v>6</v>
          </cell>
          <cell r="CD21">
            <v>0</v>
          </cell>
          <cell r="CE21">
            <v>8</v>
          </cell>
          <cell r="CF21">
            <v>6</v>
          </cell>
          <cell r="CG21">
            <v>2</v>
          </cell>
          <cell r="CH21">
            <v>0</v>
          </cell>
          <cell r="CI21" t="str">
            <v>Deutschland</v>
          </cell>
          <cell r="CJ21" t="str">
            <v>Insgesamt</v>
          </cell>
          <cell r="CK21" t="str">
            <v>II 05</v>
          </cell>
        </row>
        <row r="22">
          <cell r="C22">
            <v>2129</v>
          </cell>
          <cell r="D22">
            <v>1857</v>
          </cell>
          <cell r="E22">
            <v>272</v>
          </cell>
          <cell r="F22">
            <v>0</v>
          </cell>
          <cell r="G22">
            <v>1230</v>
          </cell>
          <cell r="H22">
            <v>1082</v>
          </cell>
          <cell r="I22">
            <v>148</v>
          </cell>
          <cell r="J22">
            <v>0</v>
          </cell>
          <cell r="K22">
            <v>899</v>
          </cell>
          <cell r="L22">
            <v>775</v>
          </cell>
          <cell r="M22">
            <v>124</v>
          </cell>
          <cell r="N22">
            <v>0</v>
          </cell>
          <cell r="O22">
            <v>358</v>
          </cell>
          <cell r="P22">
            <v>310</v>
          </cell>
          <cell r="Q22">
            <v>48</v>
          </cell>
          <cell r="R22">
            <v>0</v>
          </cell>
          <cell r="S22">
            <v>204</v>
          </cell>
          <cell r="T22">
            <v>185</v>
          </cell>
          <cell r="U22">
            <v>19</v>
          </cell>
          <cell r="V22">
            <v>0</v>
          </cell>
          <cell r="W22">
            <v>154</v>
          </cell>
          <cell r="X22">
            <v>125</v>
          </cell>
          <cell r="Y22">
            <v>29</v>
          </cell>
          <cell r="Z22">
            <v>0</v>
          </cell>
          <cell r="AA22">
            <v>919</v>
          </cell>
          <cell r="AB22">
            <v>792</v>
          </cell>
          <cell r="AC22">
            <v>127</v>
          </cell>
          <cell r="AD22">
            <v>0</v>
          </cell>
          <cell r="AE22">
            <v>524</v>
          </cell>
          <cell r="AF22">
            <v>451</v>
          </cell>
          <cell r="AG22">
            <v>73</v>
          </cell>
          <cell r="AH22">
            <v>0</v>
          </cell>
          <cell r="AI22">
            <v>395</v>
          </cell>
          <cell r="AJ22">
            <v>341</v>
          </cell>
          <cell r="AK22">
            <v>54</v>
          </cell>
          <cell r="AL22">
            <v>0</v>
          </cell>
          <cell r="AM22">
            <v>630</v>
          </cell>
          <cell r="AN22">
            <v>560</v>
          </cell>
          <cell r="AO22">
            <v>70</v>
          </cell>
          <cell r="AP22">
            <v>0</v>
          </cell>
          <cell r="AQ22">
            <v>379</v>
          </cell>
          <cell r="AR22">
            <v>333</v>
          </cell>
          <cell r="AS22">
            <v>46</v>
          </cell>
          <cell r="AT22">
            <v>0</v>
          </cell>
          <cell r="AU22">
            <v>251</v>
          </cell>
          <cell r="AV22">
            <v>227</v>
          </cell>
          <cell r="AW22">
            <v>24</v>
          </cell>
          <cell r="AX22">
            <v>0</v>
          </cell>
          <cell r="AY22">
            <v>158</v>
          </cell>
          <cell r="AZ22">
            <v>146</v>
          </cell>
          <cell r="BA22">
            <v>12</v>
          </cell>
          <cell r="BB22">
            <v>0</v>
          </cell>
          <cell r="BC22">
            <v>80</v>
          </cell>
          <cell r="BD22">
            <v>76</v>
          </cell>
          <cell r="BE22">
            <v>4</v>
          </cell>
          <cell r="BF22">
            <v>0</v>
          </cell>
          <cell r="BG22">
            <v>78</v>
          </cell>
          <cell r="BH22">
            <v>70</v>
          </cell>
          <cell r="BI22">
            <v>8</v>
          </cell>
          <cell r="BJ22">
            <v>0</v>
          </cell>
          <cell r="BK22">
            <v>51</v>
          </cell>
          <cell r="BL22">
            <v>43</v>
          </cell>
          <cell r="BM22">
            <v>8</v>
          </cell>
          <cell r="BN22">
            <v>0</v>
          </cell>
          <cell r="BO22">
            <v>34</v>
          </cell>
          <cell r="BP22">
            <v>32</v>
          </cell>
          <cell r="BQ22">
            <v>2</v>
          </cell>
          <cell r="BR22">
            <v>0</v>
          </cell>
          <cell r="BS22">
            <v>17</v>
          </cell>
          <cell r="BT22">
            <v>11</v>
          </cell>
          <cell r="BU22">
            <v>6</v>
          </cell>
          <cell r="BV22">
            <v>0</v>
          </cell>
          <cell r="BW22">
            <v>13</v>
          </cell>
          <cell r="BX22">
            <v>6</v>
          </cell>
          <cell r="BY22">
            <v>7</v>
          </cell>
          <cell r="BZ22">
            <v>0</v>
          </cell>
          <cell r="CA22">
            <v>9</v>
          </cell>
          <cell r="CB22">
            <v>5</v>
          </cell>
          <cell r="CC22">
            <v>4</v>
          </cell>
          <cell r="CD22">
            <v>0</v>
          </cell>
          <cell r="CE22">
            <v>4</v>
          </cell>
          <cell r="CF22">
            <v>1</v>
          </cell>
          <cell r="CG22">
            <v>3</v>
          </cell>
          <cell r="CH22">
            <v>0</v>
          </cell>
          <cell r="CI22" t="str">
            <v>Deutschland</v>
          </cell>
          <cell r="CJ22" t="str">
            <v>Insgesamt</v>
          </cell>
          <cell r="CK22" t="str">
            <v>II 05</v>
          </cell>
        </row>
        <row r="23">
          <cell r="C23">
            <v>1462</v>
          </cell>
          <cell r="D23">
            <v>1291</v>
          </cell>
          <cell r="E23">
            <v>170</v>
          </cell>
          <cell r="F23">
            <v>1</v>
          </cell>
          <cell r="G23">
            <v>834</v>
          </cell>
          <cell r="H23">
            <v>728</v>
          </cell>
          <cell r="I23">
            <v>105</v>
          </cell>
          <cell r="J23">
            <v>1</v>
          </cell>
          <cell r="K23">
            <v>628</v>
          </cell>
          <cell r="L23">
            <v>563</v>
          </cell>
          <cell r="M23">
            <v>65</v>
          </cell>
          <cell r="N23">
            <v>0</v>
          </cell>
          <cell r="O23">
            <v>314</v>
          </cell>
          <cell r="P23">
            <v>273</v>
          </cell>
          <cell r="Q23">
            <v>40</v>
          </cell>
          <cell r="R23">
            <v>1</v>
          </cell>
          <cell r="S23">
            <v>183</v>
          </cell>
          <cell r="T23">
            <v>155</v>
          </cell>
          <cell r="U23">
            <v>27</v>
          </cell>
          <cell r="V23">
            <v>1</v>
          </cell>
          <cell r="W23">
            <v>131</v>
          </cell>
          <cell r="X23">
            <v>118</v>
          </cell>
          <cell r="Y23">
            <v>13</v>
          </cell>
          <cell r="Z23">
            <v>0</v>
          </cell>
          <cell r="AA23">
            <v>625</v>
          </cell>
          <cell r="AB23">
            <v>558</v>
          </cell>
          <cell r="AC23">
            <v>67</v>
          </cell>
          <cell r="AD23">
            <v>0</v>
          </cell>
          <cell r="AE23">
            <v>350</v>
          </cell>
          <cell r="AF23">
            <v>309</v>
          </cell>
          <cell r="AG23">
            <v>41</v>
          </cell>
          <cell r="AH23">
            <v>0</v>
          </cell>
          <cell r="AI23">
            <v>275</v>
          </cell>
          <cell r="AJ23">
            <v>249</v>
          </cell>
          <cell r="AK23">
            <v>26</v>
          </cell>
          <cell r="AL23">
            <v>0</v>
          </cell>
          <cell r="AM23">
            <v>366</v>
          </cell>
          <cell r="AN23">
            <v>330</v>
          </cell>
          <cell r="AO23">
            <v>36</v>
          </cell>
          <cell r="AP23">
            <v>0</v>
          </cell>
          <cell r="AQ23">
            <v>207</v>
          </cell>
          <cell r="AR23">
            <v>185</v>
          </cell>
          <cell r="AS23">
            <v>22</v>
          </cell>
          <cell r="AT23">
            <v>0</v>
          </cell>
          <cell r="AU23">
            <v>159</v>
          </cell>
          <cell r="AV23">
            <v>145</v>
          </cell>
          <cell r="AW23">
            <v>14</v>
          </cell>
          <cell r="AX23">
            <v>0</v>
          </cell>
          <cell r="AY23">
            <v>91</v>
          </cell>
          <cell r="AZ23">
            <v>79</v>
          </cell>
          <cell r="BA23">
            <v>12</v>
          </cell>
          <cell r="BB23">
            <v>0</v>
          </cell>
          <cell r="BC23">
            <v>57</v>
          </cell>
          <cell r="BD23">
            <v>48</v>
          </cell>
          <cell r="BE23">
            <v>9</v>
          </cell>
          <cell r="BF23">
            <v>0</v>
          </cell>
          <cell r="BG23">
            <v>34</v>
          </cell>
          <cell r="BH23">
            <v>31</v>
          </cell>
          <cell r="BI23">
            <v>3</v>
          </cell>
          <cell r="BJ23">
            <v>0</v>
          </cell>
          <cell r="BK23">
            <v>46</v>
          </cell>
          <cell r="BL23">
            <v>38</v>
          </cell>
          <cell r="BM23">
            <v>8</v>
          </cell>
          <cell r="BN23">
            <v>0</v>
          </cell>
          <cell r="BO23">
            <v>22</v>
          </cell>
          <cell r="BP23">
            <v>20</v>
          </cell>
          <cell r="BQ23">
            <v>2</v>
          </cell>
          <cell r="BR23">
            <v>0</v>
          </cell>
          <cell r="BS23">
            <v>24</v>
          </cell>
          <cell r="BT23">
            <v>18</v>
          </cell>
          <cell r="BU23">
            <v>6</v>
          </cell>
          <cell r="BV23">
            <v>0</v>
          </cell>
          <cell r="BW23">
            <v>20</v>
          </cell>
          <cell r="BX23">
            <v>13</v>
          </cell>
          <cell r="BY23">
            <v>7</v>
          </cell>
          <cell r="BZ23">
            <v>0</v>
          </cell>
          <cell r="CA23">
            <v>15</v>
          </cell>
          <cell r="CB23">
            <v>11</v>
          </cell>
          <cell r="CC23">
            <v>4</v>
          </cell>
          <cell r="CD23">
            <v>0</v>
          </cell>
          <cell r="CE23">
            <v>5</v>
          </cell>
          <cell r="CF23">
            <v>2</v>
          </cell>
          <cell r="CG23">
            <v>3</v>
          </cell>
          <cell r="CH23">
            <v>0</v>
          </cell>
          <cell r="CI23" t="str">
            <v>Deutschland</v>
          </cell>
          <cell r="CJ23" t="str">
            <v>Insgesamt</v>
          </cell>
          <cell r="CK23" t="str">
            <v>II 05</v>
          </cell>
        </row>
        <row r="24">
          <cell r="C24">
            <v>1070</v>
          </cell>
          <cell r="D24">
            <v>932</v>
          </cell>
          <cell r="E24">
            <v>136</v>
          </cell>
          <cell r="F24">
            <v>2</v>
          </cell>
          <cell r="G24">
            <v>607</v>
          </cell>
          <cell r="H24">
            <v>531</v>
          </cell>
          <cell r="I24">
            <v>74</v>
          </cell>
          <cell r="J24">
            <v>2</v>
          </cell>
          <cell r="K24">
            <v>463</v>
          </cell>
          <cell r="L24">
            <v>401</v>
          </cell>
          <cell r="M24">
            <v>62</v>
          </cell>
          <cell r="N24">
            <v>0</v>
          </cell>
          <cell r="O24">
            <v>220</v>
          </cell>
          <cell r="P24">
            <v>198</v>
          </cell>
          <cell r="Q24">
            <v>22</v>
          </cell>
          <cell r="R24">
            <v>0</v>
          </cell>
          <cell r="S24">
            <v>140</v>
          </cell>
          <cell r="T24">
            <v>128</v>
          </cell>
          <cell r="U24">
            <v>12</v>
          </cell>
          <cell r="V24">
            <v>0</v>
          </cell>
          <cell r="W24">
            <v>80</v>
          </cell>
          <cell r="X24">
            <v>70</v>
          </cell>
          <cell r="Y24">
            <v>10</v>
          </cell>
          <cell r="Z24">
            <v>0</v>
          </cell>
          <cell r="AA24">
            <v>492</v>
          </cell>
          <cell r="AB24">
            <v>425</v>
          </cell>
          <cell r="AC24">
            <v>65</v>
          </cell>
          <cell r="AD24">
            <v>2</v>
          </cell>
          <cell r="AE24">
            <v>266</v>
          </cell>
          <cell r="AF24">
            <v>228</v>
          </cell>
          <cell r="AG24">
            <v>36</v>
          </cell>
          <cell r="AH24">
            <v>2</v>
          </cell>
          <cell r="AI24">
            <v>226</v>
          </cell>
          <cell r="AJ24">
            <v>197</v>
          </cell>
          <cell r="AK24">
            <v>29</v>
          </cell>
          <cell r="AL24">
            <v>0</v>
          </cell>
          <cell r="AM24">
            <v>270</v>
          </cell>
          <cell r="AN24">
            <v>240</v>
          </cell>
          <cell r="AO24">
            <v>30</v>
          </cell>
          <cell r="AP24">
            <v>0</v>
          </cell>
          <cell r="AQ24">
            <v>145</v>
          </cell>
          <cell r="AR24">
            <v>126</v>
          </cell>
          <cell r="AS24">
            <v>19</v>
          </cell>
          <cell r="AT24">
            <v>0</v>
          </cell>
          <cell r="AU24">
            <v>125</v>
          </cell>
          <cell r="AV24">
            <v>114</v>
          </cell>
          <cell r="AW24">
            <v>11</v>
          </cell>
          <cell r="AX24">
            <v>0</v>
          </cell>
          <cell r="AY24">
            <v>53</v>
          </cell>
          <cell r="AZ24">
            <v>47</v>
          </cell>
          <cell r="BA24">
            <v>6</v>
          </cell>
          <cell r="BB24">
            <v>0</v>
          </cell>
          <cell r="BC24">
            <v>35</v>
          </cell>
          <cell r="BD24">
            <v>33</v>
          </cell>
          <cell r="BE24">
            <v>2</v>
          </cell>
          <cell r="BF24">
            <v>0</v>
          </cell>
          <cell r="BG24">
            <v>18</v>
          </cell>
          <cell r="BH24">
            <v>14</v>
          </cell>
          <cell r="BI24">
            <v>4</v>
          </cell>
          <cell r="BJ24">
            <v>0</v>
          </cell>
          <cell r="BK24">
            <v>25</v>
          </cell>
          <cell r="BL24">
            <v>18</v>
          </cell>
          <cell r="BM24">
            <v>7</v>
          </cell>
          <cell r="BN24">
            <v>0</v>
          </cell>
          <cell r="BO24">
            <v>16</v>
          </cell>
          <cell r="BP24">
            <v>14</v>
          </cell>
          <cell r="BQ24">
            <v>2</v>
          </cell>
          <cell r="BR24">
            <v>0</v>
          </cell>
          <cell r="BS24">
            <v>9</v>
          </cell>
          <cell r="BT24">
            <v>4</v>
          </cell>
          <cell r="BU24">
            <v>5</v>
          </cell>
          <cell r="BV24">
            <v>0</v>
          </cell>
          <cell r="BW24">
            <v>10</v>
          </cell>
          <cell r="BX24">
            <v>4</v>
          </cell>
          <cell r="BY24">
            <v>6</v>
          </cell>
          <cell r="BZ24">
            <v>0</v>
          </cell>
          <cell r="CA24">
            <v>5</v>
          </cell>
          <cell r="CB24">
            <v>2</v>
          </cell>
          <cell r="CC24">
            <v>3</v>
          </cell>
          <cell r="CD24">
            <v>0</v>
          </cell>
          <cell r="CE24">
            <v>5</v>
          </cell>
          <cell r="CF24">
            <v>2</v>
          </cell>
          <cell r="CG24">
            <v>3</v>
          </cell>
          <cell r="CH24">
            <v>0</v>
          </cell>
          <cell r="CI24" t="str">
            <v>Deutschland</v>
          </cell>
          <cell r="CJ24" t="str">
            <v>Insgesamt</v>
          </cell>
          <cell r="CK24" t="str">
            <v>II 05</v>
          </cell>
        </row>
        <row r="25">
          <cell r="C25">
            <v>633</v>
          </cell>
          <cell r="D25">
            <v>551</v>
          </cell>
          <cell r="E25">
            <v>81</v>
          </cell>
          <cell r="F25">
            <v>1</v>
          </cell>
          <cell r="G25">
            <v>324</v>
          </cell>
          <cell r="H25">
            <v>282</v>
          </cell>
          <cell r="I25">
            <v>42</v>
          </cell>
          <cell r="J25">
            <v>0</v>
          </cell>
          <cell r="K25">
            <v>309</v>
          </cell>
          <cell r="L25">
            <v>269</v>
          </cell>
          <cell r="M25">
            <v>39</v>
          </cell>
          <cell r="N25">
            <v>1</v>
          </cell>
          <cell r="O25">
            <v>133</v>
          </cell>
          <cell r="P25">
            <v>118</v>
          </cell>
          <cell r="Q25">
            <v>14</v>
          </cell>
          <cell r="R25">
            <v>1</v>
          </cell>
          <cell r="S25">
            <v>70</v>
          </cell>
          <cell r="T25">
            <v>65</v>
          </cell>
          <cell r="U25">
            <v>5</v>
          </cell>
          <cell r="V25">
            <v>0</v>
          </cell>
          <cell r="W25">
            <v>63</v>
          </cell>
          <cell r="X25">
            <v>53</v>
          </cell>
          <cell r="Y25">
            <v>9</v>
          </cell>
          <cell r="Z25">
            <v>1</v>
          </cell>
          <cell r="AA25">
            <v>307</v>
          </cell>
          <cell r="AB25">
            <v>265</v>
          </cell>
          <cell r="AC25">
            <v>42</v>
          </cell>
          <cell r="AD25">
            <v>0</v>
          </cell>
          <cell r="AE25">
            <v>155</v>
          </cell>
          <cell r="AF25">
            <v>131</v>
          </cell>
          <cell r="AG25">
            <v>24</v>
          </cell>
          <cell r="AH25">
            <v>0</v>
          </cell>
          <cell r="AI25">
            <v>152</v>
          </cell>
          <cell r="AJ25">
            <v>134</v>
          </cell>
          <cell r="AK25">
            <v>18</v>
          </cell>
          <cell r="AL25">
            <v>0</v>
          </cell>
          <cell r="AM25">
            <v>133</v>
          </cell>
          <cell r="AN25">
            <v>113</v>
          </cell>
          <cell r="AO25">
            <v>20</v>
          </cell>
          <cell r="AP25">
            <v>0</v>
          </cell>
          <cell r="AQ25">
            <v>66</v>
          </cell>
          <cell r="AR25">
            <v>56</v>
          </cell>
          <cell r="AS25">
            <v>10</v>
          </cell>
          <cell r="AT25">
            <v>0</v>
          </cell>
          <cell r="AU25">
            <v>67</v>
          </cell>
          <cell r="AV25">
            <v>57</v>
          </cell>
          <cell r="AW25">
            <v>10</v>
          </cell>
          <cell r="AX25">
            <v>0</v>
          </cell>
          <cell r="AY25">
            <v>28</v>
          </cell>
          <cell r="AZ25">
            <v>27</v>
          </cell>
          <cell r="BA25">
            <v>1</v>
          </cell>
          <cell r="BB25">
            <v>0</v>
          </cell>
          <cell r="BC25">
            <v>15</v>
          </cell>
          <cell r="BD25">
            <v>15</v>
          </cell>
          <cell r="BE25">
            <v>0</v>
          </cell>
          <cell r="BF25">
            <v>0</v>
          </cell>
          <cell r="BG25">
            <v>13</v>
          </cell>
          <cell r="BH25">
            <v>12</v>
          </cell>
          <cell r="BI25">
            <v>1</v>
          </cell>
          <cell r="BJ25">
            <v>0</v>
          </cell>
          <cell r="BK25">
            <v>26</v>
          </cell>
          <cell r="BL25">
            <v>25</v>
          </cell>
          <cell r="BM25">
            <v>1</v>
          </cell>
          <cell r="BN25">
            <v>0</v>
          </cell>
          <cell r="BO25">
            <v>15</v>
          </cell>
          <cell r="BP25">
            <v>14</v>
          </cell>
          <cell r="BQ25">
            <v>1</v>
          </cell>
          <cell r="BR25">
            <v>0</v>
          </cell>
          <cell r="BS25">
            <v>11</v>
          </cell>
          <cell r="BT25">
            <v>11</v>
          </cell>
          <cell r="BU25">
            <v>0</v>
          </cell>
          <cell r="BV25">
            <v>0</v>
          </cell>
          <cell r="BW25">
            <v>6</v>
          </cell>
          <cell r="BX25">
            <v>3</v>
          </cell>
          <cell r="BY25">
            <v>3</v>
          </cell>
          <cell r="BZ25">
            <v>0</v>
          </cell>
          <cell r="CA25">
            <v>3</v>
          </cell>
          <cell r="CB25">
            <v>1</v>
          </cell>
          <cell r="CC25">
            <v>2</v>
          </cell>
          <cell r="CD25">
            <v>0</v>
          </cell>
          <cell r="CE25">
            <v>3</v>
          </cell>
          <cell r="CF25">
            <v>2</v>
          </cell>
          <cell r="CG25">
            <v>1</v>
          </cell>
          <cell r="CH25">
            <v>0</v>
          </cell>
          <cell r="CI25" t="str">
            <v>Deutschland</v>
          </cell>
          <cell r="CJ25" t="str">
            <v>Insgesamt</v>
          </cell>
          <cell r="CK25" t="str">
            <v>II 05</v>
          </cell>
        </row>
        <row r="26">
          <cell r="C26">
            <v>340</v>
          </cell>
          <cell r="D26">
            <v>302</v>
          </cell>
          <cell r="E26">
            <v>38</v>
          </cell>
          <cell r="F26">
            <v>0</v>
          </cell>
          <cell r="G26">
            <v>151</v>
          </cell>
          <cell r="H26">
            <v>138</v>
          </cell>
          <cell r="I26">
            <v>13</v>
          </cell>
          <cell r="J26">
            <v>0</v>
          </cell>
          <cell r="K26">
            <v>189</v>
          </cell>
          <cell r="L26">
            <v>164</v>
          </cell>
          <cell r="M26">
            <v>25</v>
          </cell>
          <cell r="N26">
            <v>0</v>
          </cell>
          <cell r="O26">
            <v>88</v>
          </cell>
          <cell r="P26">
            <v>79</v>
          </cell>
          <cell r="Q26">
            <v>9</v>
          </cell>
          <cell r="R26">
            <v>0</v>
          </cell>
          <cell r="S26">
            <v>40</v>
          </cell>
          <cell r="T26">
            <v>36</v>
          </cell>
          <cell r="U26">
            <v>4</v>
          </cell>
          <cell r="V26">
            <v>0</v>
          </cell>
          <cell r="W26">
            <v>48</v>
          </cell>
          <cell r="X26">
            <v>43</v>
          </cell>
          <cell r="Y26">
            <v>5</v>
          </cell>
          <cell r="Z26">
            <v>0</v>
          </cell>
          <cell r="AA26">
            <v>138</v>
          </cell>
          <cell r="AB26">
            <v>120</v>
          </cell>
          <cell r="AC26">
            <v>18</v>
          </cell>
          <cell r="AD26">
            <v>0</v>
          </cell>
          <cell r="AE26">
            <v>54</v>
          </cell>
          <cell r="AF26">
            <v>47</v>
          </cell>
          <cell r="AG26">
            <v>7</v>
          </cell>
          <cell r="AH26">
            <v>0</v>
          </cell>
          <cell r="AI26">
            <v>84</v>
          </cell>
          <cell r="AJ26">
            <v>73</v>
          </cell>
          <cell r="AK26">
            <v>11</v>
          </cell>
          <cell r="AL26">
            <v>0</v>
          </cell>
          <cell r="AM26">
            <v>72</v>
          </cell>
          <cell r="AN26">
            <v>66</v>
          </cell>
          <cell r="AO26">
            <v>6</v>
          </cell>
          <cell r="AP26">
            <v>0</v>
          </cell>
          <cell r="AQ26">
            <v>33</v>
          </cell>
          <cell r="AR26">
            <v>32</v>
          </cell>
          <cell r="AS26">
            <v>1</v>
          </cell>
          <cell r="AT26">
            <v>0</v>
          </cell>
          <cell r="AU26">
            <v>39</v>
          </cell>
          <cell r="AV26">
            <v>34</v>
          </cell>
          <cell r="AW26">
            <v>5</v>
          </cell>
          <cell r="AX26">
            <v>0</v>
          </cell>
          <cell r="AY26">
            <v>7</v>
          </cell>
          <cell r="AZ26">
            <v>7</v>
          </cell>
          <cell r="BA26">
            <v>0</v>
          </cell>
          <cell r="BB26">
            <v>0</v>
          </cell>
          <cell r="BC26">
            <v>5</v>
          </cell>
          <cell r="BD26">
            <v>5</v>
          </cell>
          <cell r="BE26">
            <v>0</v>
          </cell>
          <cell r="BF26">
            <v>0</v>
          </cell>
          <cell r="BG26">
            <v>2</v>
          </cell>
          <cell r="BH26">
            <v>2</v>
          </cell>
          <cell r="BI26">
            <v>0</v>
          </cell>
          <cell r="BJ26">
            <v>0</v>
          </cell>
          <cell r="BK26">
            <v>30</v>
          </cell>
          <cell r="BL26">
            <v>27</v>
          </cell>
          <cell r="BM26">
            <v>3</v>
          </cell>
          <cell r="BN26">
            <v>0</v>
          </cell>
          <cell r="BO26">
            <v>17</v>
          </cell>
          <cell r="BP26">
            <v>16</v>
          </cell>
          <cell r="BQ26">
            <v>1</v>
          </cell>
          <cell r="BR26">
            <v>0</v>
          </cell>
          <cell r="BS26">
            <v>13</v>
          </cell>
          <cell r="BT26">
            <v>11</v>
          </cell>
          <cell r="BU26">
            <v>2</v>
          </cell>
          <cell r="BV26">
            <v>0</v>
          </cell>
          <cell r="BW26">
            <v>5</v>
          </cell>
          <cell r="BX26">
            <v>3</v>
          </cell>
          <cell r="BY26">
            <v>2</v>
          </cell>
          <cell r="BZ26">
            <v>0</v>
          </cell>
          <cell r="CA26">
            <v>2</v>
          </cell>
          <cell r="CB26">
            <v>2</v>
          </cell>
          <cell r="CC26">
            <v>0</v>
          </cell>
          <cell r="CD26">
            <v>0</v>
          </cell>
          <cell r="CE26">
            <v>3</v>
          </cell>
          <cell r="CF26">
            <v>1</v>
          </cell>
          <cell r="CG26">
            <v>2</v>
          </cell>
          <cell r="CH26">
            <v>0</v>
          </cell>
          <cell r="CI26" t="str">
            <v>Deutschland</v>
          </cell>
          <cell r="CJ26" t="str">
            <v>Insgesamt</v>
          </cell>
          <cell r="CK26" t="str">
            <v>II 05</v>
          </cell>
        </row>
        <row r="27">
          <cell r="C27">
            <v>2445</v>
          </cell>
          <cell r="D27">
            <v>2313</v>
          </cell>
          <cell r="E27">
            <v>131</v>
          </cell>
          <cell r="F27">
            <v>1</v>
          </cell>
          <cell r="G27">
            <v>1482</v>
          </cell>
          <cell r="H27">
            <v>1409</v>
          </cell>
          <cell r="I27">
            <v>72</v>
          </cell>
          <cell r="J27">
            <v>1</v>
          </cell>
          <cell r="K27">
            <v>963</v>
          </cell>
          <cell r="L27">
            <v>904</v>
          </cell>
          <cell r="M27">
            <v>59</v>
          </cell>
          <cell r="N27">
            <v>0</v>
          </cell>
          <cell r="O27">
            <v>657</v>
          </cell>
          <cell r="P27">
            <v>621</v>
          </cell>
          <cell r="Q27">
            <v>35</v>
          </cell>
          <cell r="R27">
            <v>1</v>
          </cell>
          <cell r="S27">
            <v>439</v>
          </cell>
          <cell r="T27">
            <v>416</v>
          </cell>
          <cell r="U27">
            <v>22</v>
          </cell>
          <cell r="V27">
            <v>1</v>
          </cell>
          <cell r="W27">
            <v>218</v>
          </cell>
          <cell r="X27">
            <v>205</v>
          </cell>
          <cell r="Y27">
            <v>13</v>
          </cell>
          <cell r="Z27">
            <v>0</v>
          </cell>
          <cell r="AA27">
            <v>1314</v>
          </cell>
          <cell r="AB27">
            <v>1241</v>
          </cell>
          <cell r="AC27">
            <v>73</v>
          </cell>
          <cell r="AD27">
            <v>0</v>
          </cell>
          <cell r="AE27">
            <v>779</v>
          </cell>
          <cell r="AF27">
            <v>742</v>
          </cell>
          <cell r="AG27">
            <v>37</v>
          </cell>
          <cell r="AH27">
            <v>0</v>
          </cell>
          <cell r="AI27">
            <v>535</v>
          </cell>
          <cell r="AJ27">
            <v>499</v>
          </cell>
          <cell r="AK27">
            <v>36</v>
          </cell>
          <cell r="AL27">
            <v>0</v>
          </cell>
          <cell r="AM27">
            <v>453</v>
          </cell>
          <cell r="AN27">
            <v>430</v>
          </cell>
          <cell r="AO27">
            <v>23</v>
          </cell>
          <cell r="AP27">
            <v>0</v>
          </cell>
          <cell r="AQ27">
            <v>251</v>
          </cell>
          <cell r="AR27">
            <v>238</v>
          </cell>
          <cell r="AS27">
            <v>13</v>
          </cell>
          <cell r="AT27">
            <v>0</v>
          </cell>
          <cell r="AU27">
            <v>202</v>
          </cell>
          <cell r="AV27">
            <v>192</v>
          </cell>
          <cell r="AW27">
            <v>10</v>
          </cell>
          <cell r="AX27">
            <v>0</v>
          </cell>
          <cell r="AY27">
            <v>6</v>
          </cell>
          <cell r="AZ27">
            <v>6</v>
          </cell>
          <cell r="BA27">
            <v>0</v>
          </cell>
          <cell r="BB27">
            <v>0</v>
          </cell>
          <cell r="BC27">
            <v>5</v>
          </cell>
          <cell r="BD27">
            <v>5</v>
          </cell>
          <cell r="BE27">
            <v>0</v>
          </cell>
          <cell r="BF27">
            <v>0</v>
          </cell>
          <cell r="BG27">
            <v>1</v>
          </cell>
          <cell r="BH27">
            <v>1</v>
          </cell>
          <cell r="BI27">
            <v>0</v>
          </cell>
          <cell r="BJ27">
            <v>0</v>
          </cell>
          <cell r="BK27">
            <v>4</v>
          </cell>
          <cell r="BL27">
            <v>4</v>
          </cell>
          <cell r="BM27">
            <v>0</v>
          </cell>
          <cell r="BN27">
            <v>0</v>
          </cell>
          <cell r="BO27">
            <v>2</v>
          </cell>
          <cell r="BP27">
            <v>2</v>
          </cell>
          <cell r="BQ27">
            <v>0</v>
          </cell>
          <cell r="BR27">
            <v>0</v>
          </cell>
          <cell r="BS27">
            <v>2</v>
          </cell>
          <cell r="BT27">
            <v>2</v>
          </cell>
          <cell r="BU27">
            <v>0</v>
          </cell>
          <cell r="BV27">
            <v>0</v>
          </cell>
          <cell r="BW27">
            <v>11</v>
          </cell>
          <cell r="BX27">
            <v>11</v>
          </cell>
          <cell r="BY27">
            <v>0</v>
          </cell>
          <cell r="BZ27">
            <v>0</v>
          </cell>
          <cell r="CA27">
            <v>6</v>
          </cell>
          <cell r="CB27">
            <v>6</v>
          </cell>
          <cell r="CC27">
            <v>0</v>
          </cell>
          <cell r="CD27">
            <v>0</v>
          </cell>
          <cell r="CE27">
            <v>5</v>
          </cell>
          <cell r="CF27">
            <v>5</v>
          </cell>
          <cell r="CG27">
            <v>0</v>
          </cell>
          <cell r="CH27">
            <v>0</v>
          </cell>
          <cell r="CI27" t="str">
            <v>Schleswig-Holstein</v>
          </cell>
          <cell r="CJ27" t="str">
            <v>Westliche Flächenländer</v>
          </cell>
          <cell r="CK27" t="str">
            <v>II 05</v>
          </cell>
        </row>
        <row r="28">
          <cell r="C28">
            <v>268</v>
          </cell>
          <cell r="D28">
            <v>260</v>
          </cell>
          <cell r="E28">
            <v>8</v>
          </cell>
          <cell r="F28">
            <v>0</v>
          </cell>
          <cell r="G28">
            <v>158</v>
          </cell>
          <cell r="H28">
            <v>154</v>
          </cell>
          <cell r="I28">
            <v>4</v>
          </cell>
          <cell r="J28">
            <v>0</v>
          </cell>
          <cell r="K28">
            <v>110</v>
          </cell>
          <cell r="L28">
            <v>106</v>
          </cell>
          <cell r="M28">
            <v>4</v>
          </cell>
          <cell r="N28">
            <v>0</v>
          </cell>
          <cell r="O28">
            <v>126</v>
          </cell>
          <cell r="P28">
            <v>120</v>
          </cell>
          <cell r="Q28">
            <v>6</v>
          </cell>
          <cell r="R28">
            <v>0</v>
          </cell>
          <cell r="S28">
            <v>82</v>
          </cell>
          <cell r="T28">
            <v>79</v>
          </cell>
          <cell r="U28">
            <v>3</v>
          </cell>
          <cell r="V28">
            <v>0</v>
          </cell>
          <cell r="W28">
            <v>44</v>
          </cell>
          <cell r="X28">
            <v>41</v>
          </cell>
          <cell r="Y28">
            <v>3</v>
          </cell>
          <cell r="Z28">
            <v>0</v>
          </cell>
          <cell r="AA28">
            <v>139</v>
          </cell>
          <cell r="AB28">
            <v>137</v>
          </cell>
          <cell r="AC28">
            <v>2</v>
          </cell>
          <cell r="AD28">
            <v>0</v>
          </cell>
          <cell r="AE28">
            <v>75</v>
          </cell>
          <cell r="AF28">
            <v>74</v>
          </cell>
          <cell r="AG28">
            <v>1</v>
          </cell>
          <cell r="AH28">
            <v>0</v>
          </cell>
          <cell r="AI28">
            <v>64</v>
          </cell>
          <cell r="AJ28">
            <v>63</v>
          </cell>
          <cell r="AK28">
            <v>1</v>
          </cell>
          <cell r="AL28">
            <v>0</v>
          </cell>
          <cell r="AM28">
            <v>3</v>
          </cell>
          <cell r="AN28">
            <v>3</v>
          </cell>
          <cell r="AO28">
            <v>0</v>
          </cell>
          <cell r="AP28">
            <v>0</v>
          </cell>
          <cell r="AQ28">
            <v>1</v>
          </cell>
          <cell r="AR28">
            <v>1</v>
          </cell>
          <cell r="AS28">
            <v>0</v>
          </cell>
          <cell r="AT28">
            <v>0</v>
          </cell>
          <cell r="AU28">
            <v>2</v>
          </cell>
          <cell r="AV28">
            <v>2</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t="str">
            <v>Schleswig-Holstein</v>
          </cell>
          <cell r="CJ28" t="str">
            <v>Westliche Flächenländer</v>
          </cell>
          <cell r="CK28" t="str">
            <v>II 05</v>
          </cell>
        </row>
        <row r="29">
          <cell r="C29">
            <v>797</v>
          </cell>
          <cell r="D29">
            <v>761</v>
          </cell>
          <cell r="E29">
            <v>35</v>
          </cell>
          <cell r="F29">
            <v>1</v>
          </cell>
          <cell r="G29">
            <v>492</v>
          </cell>
          <cell r="H29">
            <v>474</v>
          </cell>
          <cell r="I29">
            <v>17</v>
          </cell>
          <cell r="J29">
            <v>1</v>
          </cell>
          <cell r="K29">
            <v>305</v>
          </cell>
          <cell r="L29">
            <v>287</v>
          </cell>
          <cell r="M29">
            <v>18</v>
          </cell>
          <cell r="N29">
            <v>0</v>
          </cell>
          <cell r="O29">
            <v>268</v>
          </cell>
          <cell r="P29">
            <v>252</v>
          </cell>
          <cell r="Q29">
            <v>15</v>
          </cell>
          <cell r="R29">
            <v>1</v>
          </cell>
          <cell r="S29">
            <v>182</v>
          </cell>
          <cell r="T29">
            <v>170</v>
          </cell>
          <cell r="U29">
            <v>11</v>
          </cell>
          <cell r="V29">
            <v>1</v>
          </cell>
          <cell r="W29">
            <v>86</v>
          </cell>
          <cell r="X29">
            <v>82</v>
          </cell>
          <cell r="Y29">
            <v>4</v>
          </cell>
          <cell r="Z29">
            <v>0</v>
          </cell>
          <cell r="AA29">
            <v>402</v>
          </cell>
          <cell r="AB29">
            <v>385</v>
          </cell>
          <cell r="AC29">
            <v>17</v>
          </cell>
          <cell r="AD29">
            <v>0</v>
          </cell>
          <cell r="AE29">
            <v>239</v>
          </cell>
          <cell r="AF29">
            <v>235</v>
          </cell>
          <cell r="AG29">
            <v>4</v>
          </cell>
          <cell r="AH29">
            <v>0</v>
          </cell>
          <cell r="AI29">
            <v>163</v>
          </cell>
          <cell r="AJ29">
            <v>150</v>
          </cell>
          <cell r="AK29">
            <v>13</v>
          </cell>
          <cell r="AL29">
            <v>0</v>
          </cell>
          <cell r="AM29">
            <v>126</v>
          </cell>
          <cell r="AN29">
            <v>123</v>
          </cell>
          <cell r="AO29">
            <v>3</v>
          </cell>
          <cell r="AP29">
            <v>0</v>
          </cell>
          <cell r="AQ29">
            <v>71</v>
          </cell>
          <cell r="AR29">
            <v>69</v>
          </cell>
          <cell r="AS29">
            <v>2</v>
          </cell>
          <cell r="AT29">
            <v>0</v>
          </cell>
          <cell r="AU29">
            <v>55</v>
          </cell>
          <cell r="AV29">
            <v>54</v>
          </cell>
          <cell r="AW29">
            <v>1</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1</v>
          </cell>
          <cell r="BX29">
            <v>1</v>
          </cell>
          <cell r="BY29">
            <v>0</v>
          </cell>
          <cell r="BZ29">
            <v>0</v>
          </cell>
          <cell r="CA29">
            <v>0</v>
          </cell>
          <cell r="CB29">
            <v>0</v>
          </cell>
          <cell r="CC29">
            <v>0</v>
          </cell>
          <cell r="CD29">
            <v>0</v>
          </cell>
          <cell r="CE29">
            <v>1</v>
          </cell>
          <cell r="CF29">
            <v>1</v>
          </cell>
          <cell r="CG29">
            <v>0</v>
          </cell>
          <cell r="CH29">
            <v>0</v>
          </cell>
          <cell r="CI29" t="str">
            <v>Schleswig-Holstein</v>
          </cell>
          <cell r="CJ29" t="str">
            <v>Westliche Flächenländer</v>
          </cell>
          <cell r="CK29" t="str">
            <v>II 05</v>
          </cell>
        </row>
        <row r="30">
          <cell r="C30">
            <v>661</v>
          </cell>
          <cell r="D30">
            <v>622</v>
          </cell>
          <cell r="E30">
            <v>39</v>
          </cell>
          <cell r="F30">
            <v>0</v>
          </cell>
          <cell r="G30">
            <v>387</v>
          </cell>
          <cell r="H30">
            <v>366</v>
          </cell>
          <cell r="I30">
            <v>21</v>
          </cell>
          <cell r="J30">
            <v>0</v>
          </cell>
          <cell r="K30">
            <v>274</v>
          </cell>
          <cell r="L30">
            <v>256</v>
          </cell>
          <cell r="M30">
            <v>18</v>
          </cell>
          <cell r="N30">
            <v>0</v>
          </cell>
          <cell r="O30">
            <v>132</v>
          </cell>
          <cell r="P30">
            <v>125</v>
          </cell>
          <cell r="Q30">
            <v>7</v>
          </cell>
          <cell r="R30">
            <v>0</v>
          </cell>
          <cell r="S30">
            <v>79</v>
          </cell>
          <cell r="T30">
            <v>75</v>
          </cell>
          <cell r="U30">
            <v>4</v>
          </cell>
          <cell r="V30">
            <v>0</v>
          </cell>
          <cell r="W30">
            <v>53</v>
          </cell>
          <cell r="X30">
            <v>50</v>
          </cell>
          <cell r="Y30">
            <v>3</v>
          </cell>
          <cell r="Z30">
            <v>0</v>
          </cell>
          <cell r="AA30">
            <v>374</v>
          </cell>
          <cell r="AB30">
            <v>349</v>
          </cell>
          <cell r="AC30">
            <v>25</v>
          </cell>
          <cell r="AD30">
            <v>0</v>
          </cell>
          <cell r="AE30">
            <v>226</v>
          </cell>
          <cell r="AF30">
            <v>213</v>
          </cell>
          <cell r="AG30">
            <v>13</v>
          </cell>
          <cell r="AH30">
            <v>0</v>
          </cell>
          <cell r="AI30">
            <v>148</v>
          </cell>
          <cell r="AJ30">
            <v>136</v>
          </cell>
          <cell r="AK30">
            <v>12</v>
          </cell>
          <cell r="AL30">
            <v>0</v>
          </cell>
          <cell r="AM30">
            <v>150</v>
          </cell>
          <cell r="AN30">
            <v>143</v>
          </cell>
          <cell r="AO30">
            <v>7</v>
          </cell>
          <cell r="AP30">
            <v>0</v>
          </cell>
          <cell r="AQ30">
            <v>79</v>
          </cell>
          <cell r="AR30">
            <v>75</v>
          </cell>
          <cell r="AS30">
            <v>4</v>
          </cell>
          <cell r="AT30">
            <v>0</v>
          </cell>
          <cell r="AU30">
            <v>71</v>
          </cell>
          <cell r="AV30">
            <v>68</v>
          </cell>
          <cell r="AW30">
            <v>3</v>
          </cell>
          <cell r="AX30">
            <v>0</v>
          </cell>
          <cell r="AY30">
            <v>1</v>
          </cell>
          <cell r="AZ30">
            <v>1</v>
          </cell>
          <cell r="BA30">
            <v>0</v>
          </cell>
          <cell r="BB30">
            <v>0</v>
          </cell>
          <cell r="BC30">
            <v>1</v>
          </cell>
          <cell r="BD30">
            <v>1</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4</v>
          </cell>
          <cell r="BX30">
            <v>4</v>
          </cell>
          <cell r="BY30">
            <v>0</v>
          </cell>
          <cell r="BZ30">
            <v>0</v>
          </cell>
          <cell r="CA30">
            <v>2</v>
          </cell>
          <cell r="CB30">
            <v>2</v>
          </cell>
          <cell r="CC30">
            <v>0</v>
          </cell>
          <cell r="CD30">
            <v>0</v>
          </cell>
          <cell r="CE30">
            <v>2</v>
          </cell>
          <cell r="CF30">
            <v>2</v>
          </cell>
          <cell r="CG30">
            <v>0</v>
          </cell>
          <cell r="CH30">
            <v>0</v>
          </cell>
          <cell r="CI30" t="str">
            <v>Schleswig-Holstein</v>
          </cell>
          <cell r="CJ30" t="str">
            <v>Westliche Flächenländer</v>
          </cell>
          <cell r="CK30" t="str">
            <v>II 05</v>
          </cell>
        </row>
        <row r="31">
          <cell r="C31">
            <v>365</v>
          </cell>
          <cell r="D31">
            <v>340</v>
          </cell>
          <cell r="E31">
            <v>25</v>
          </cell>
          <cell r="F31">
            <v>0</v>
          </cell>
          <cell r="G31">
            <v>210</v>
          </cell>
          <cell r="H31">
            <v>198</v>
          </cell>
          <cell r="I31">
            <v>12</v>
          </cell>
          <cell r="J31">
            <v>0</v>
          </cell>
          <cell r="K31">
            <v>155</v>
          </cell>
          <cell r="L31">
            <v>142</v>
          </cell>
          <cell r="M31">
            <v>13</v>
          </cell>
          <cell r="N31">
            <v>0</v>
          </cell>
          <cell r="O31">
            <v>59</v>
          </cell>
          <cell r="P31">
            <v>56</v>
          </cell>
          <cell r="Q31">
            <v>3</v>
          </cell>
          <cell r="R31">
            <v>0</v>
          </cell>
          <cell r="S31">
            <v>41</v>
          </cell>
          <cell r="T31">
            <v>39</v>
          </cell>
          <cell r="U31">
            <v>2</v>
          </cell>
          <cell r="V31">
            <v>0</v>
          </cell>
          <cell r="W31">
            <v>18</v>
          </cell>
          <cell r="X31">
            <v>17</v>
          </cell>
          <cell r="Y31">
            <v>1</v>
          </cell>
          <cell r="Z31">
            <v>0</v>
          </cell>
          <cell r="AA31">
            <v>218</v>
          </cell>
          <cell r="AB31">
            <v>202</v>
          </cell>
          <cell r="AC31">
            <v>16</v>
          </cell>
          <cell r="AD31">
            <v>0</v>
          </cell>
          <cell r="AE31">
            <v>125</v>
          </cell>
          <cell r="AF31">
            <v>117</v>
          </cell>
          <cell r="AG31">
            <v>8</v>
          </cell>
          <cell r="AH31">
            <v>0</v>
          </cell>
          <cell r="AI31">
            <v>93</v>
          </cell>
          <cell r="AJ31">
            <v>85</v>
          </cell>
          <cell r="AK31">
            <v>8</v>
          </cell>
          <cell r="AL31">
            <v>0</v>
          </cell>
          <cell r="AM31">
            <v>83</v>
          </cell>
          <cell r="AN31">
            <v>77</v>
          </cell>
          <cell r="AO31">
            <v>6</v>
          </cell>
          <cell r="AP31">
            <v>0</v>
          </cell>
          <cell r="AQ31">
            <v>41</v>
          </cell>
          <cell r="AR31">
            <v>39</v>
          </cell>
          <cell r="AS31">
            <v>2</v>
          </cell>
          <cell r="AT31">
            <v>0</v>
          </cell>
          <cell r="AU31">
            <v>42</v>
          </cell>
          <cell r="AV31">
            <v>38</v>
          </cell>
          <cell r="AW31">
            <v>4</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5</v>
          </cell>
          <cell r="BX31">
            <v>5</v>
          </cell>
          <cell r="BY31">
            <v>0</v>
          </cell>
          <cell r="BZ31">
            <v>0</v>
          </cell>
          <cell r="CA31">
            <v>3</v>
          </cell>
          <cell r="CB31">
            <v>3</v>
          </cell>
          <cell r="CC31">
            <v>0</v>
          </cell>
          <cell r="CD31">
            <v>0</v>
          </cell>
          <cell r="CE31">
            <v>2</v>
          </cell>
          <cell r="CF31">
            <v>2</v>
          </cell>
          <cell r="CG31">
            <v>0</v>
          </cell>
          <cell r="CH31">
            <v>0</v>
          </cell>
          <cell r="CI31" t="str">
            <v>Schleswig-Holstein</v>
          </cell>
          <cell r="CJ31" t="str">
            <v>Westliche Flächenländer</v>
          </cell>
          <cell r="CK31" t="str">
            <v>II 05</v>
          </cell>
        </row>
        <row r="32">
          <cell r="C32">
            <v>152</v>
          </cell>
          <cell r="D32">
            <v>142</v>
          </cell>
          <cell r="E32">
            <v>10</v>
          </cell>
          <cell r="F32">
            <v>0</v>
          </cell>
          <cell r="G32">
            <v>109</v>
          </cell>
          <cell r="H32">
            <v>99</v>
          </cell>
          <cell r="I32">
            <v>10</v>
          </cell>
          <cell r="J32">
            <v>0</v>
          </cell>
          <cell r="K32">
            <v>43</v>
          </cell>
          <cell r="L32">
            <v>43</v>
          </cell>
          <cell r="M32">
            <v>0</v>
          </cell>
          <cell r="N32">
            <v>0</v>
          </cell>
          <cell r="O32">
            <v>28</v>
          </cell>
          <cell r="P32">
            <v>28</v>
          </cell>
          <cell r="Q32">
            <v>0</v>
          </cell>
          <cell r="R32">
            <v>0</v>
          </cell>
          <cell r="S32">
            <v>23</v>
          </cell>
          <cell r="T32">
            <v>23</v>
          </cell>
          <cell r="U32">
            <v>0</v>
          </cell>
          <cell r="V32">
            <v>0</v>
          </cell>
          <cell r="W32">
            <v>5</v>
          </cell>
          <cell r="X32">
            <v>5</v>
          </cell>
          <cell r="Y32">
            <v>0</v>
          </cell>
          <cell r="Z32">
            <v>0</v>
          </cell>
          <cell r="AA32">
            <v>81</v>
          </cell>
          <cell r="AB32">
            <v>74</v>
          </cell>
          <cell r="AC32">
            <v>7</v>
          </cell>
          <cell r="AD32">
            <v>0</v>
          </cell>
          <cell r="AE32">
            <v>54</v>
          </cell>
          <cell r="AF32">
            <v>47</v>
          </cell>
          <cell r="AG32">
            <v>7</v>
          </cell>
          <cell r="AH32">
            <v>0</v>
          </cell>
          <cell r="AI32">
            <v>27</v>
          </cell>
          <cell r="AJ32">
            <v>27</v>
          </cell>
          <cell r="AK32">
            <v>0</v>
          </cell>
          <cell r="AL32">
            <v>0</v>
          </cell>
          <cell r="AM32">
            <v>40</v>
          </cell>
          <cell r="AN32">
            <v>37</v>
          </cell>
          <cell r="AO32">
            <v>3</v>
          </cell>
          <cell r="AP32">
            <v>0</v>
          </cell>
          <cell r="AQ32">
            <v>29</v>
          </cell>
          <cell r="AR32">
            <v>26</v>
          </cell>
          <cell r="AS32">
            <v>3</v>
          </cell>
          <cell r="AT32">
            <v>0</v>
          </cell>
          <cell r="AU32">
            <v>11</v>
          </cell>
          <cell r="AV32">
            <v>11</v>
          </cell>
          <cell r="AW32">
            <v>0</v>
          </cell>
          <cell r="AX32">
            <v>0</v>
          </cell>
          <cell r="AY32">
            <v>1</v>
          </cell>
          <cell r="AZ32">
            <v>1</v>
          </cell>
          <cell r="BA32">
            <v>0</v>
          </cell>
          <cell r="BB32">
            <v>0</v>
          </cell>
          <cell r="BC32">
            <v>1</v>
          </cell>
          <cell r="BD32">
            <v>1</v>
          </cell>
          <cell r="BE32">
            <v>0</v>
          </cell>
          <cell r="BF32">
            <v>0</v>
          </cell>
          <cell r="BG32">
            <v>0</v>
          </cell>
          <cell r="BH32">
            <v>0</v>
          </cell>
          <cell r="BI32">
            <v>0</v>
          </cell>
          <cell r="BJ32">
            <v>0</v>
          </cell>
          <cell r="BK32">
            <v>1</v>
          </cell>
          <cell r="BL32">
            <v>1</v>
          </cell>
          <cell r="BM32">
            <v>0</v>
          </cell>
          <cell r="BN32">
            <v>0</v>
          </cell>
          <cell r="BO32">
            <v>1</v>
          </cell>
          <cell r="BP32">
            <v>1</v>
          </cell>
          <cell r="BQ32">
            <v>0</v>
          </cell>
          <cell r="BR32">
            <v>0</v>
          </cell>
          <cell r="BS32">
            <v>0</v>
          </cell>
          <cell r="BT32">
            <v>0</v>
          </cell>
          <cell r="BU32">
            <v>0</v>
          </cell>
          <cell r="BV32">
            <v>0</v>
          </cell>
          <cell r="BW32">
            <v>1</v>
          </cell>
          <cell r="BX32">
            <v>1</v>
          </cell>
          <cell r="BY32">
            <v>0</v>
          </cell>
          <cell r="BZ32">
            <v>0</v>
          </cell>
          <cell r="CA32">
            <v>1</v>
          </cell>
          <cell r="CB32">
            <v>1</v>
          </cell>
          <cell r="CC32">
            <v>0</v>
          </cell>
          <cell r="CD32">
            <v>0</v>
          </cell>
          <cell r="CE32">
            <v>0</v>
          </cell>
          <cell r="CF32">
            <v>0</v>
          </cell>
          <cell r="CG32">
            <v>0</v>
          </cell>
          <cell r="CH32">
            <v>0</v>
          </cell>
          <cell r="CI32" t="str">
            <v>Schleswig-Holstein</v>
          </cell>
          <cell r="CJ32" t="str">
            <v>Westliche Flächenländer</v>
          </cell>
          <cell r="CK32" t="str">
            <v>II 05</v>
          </cell>
        </row>
        <row r="33">
          <cell r="C33">
            <v>78</v>
          </cell>
          <cell r="D33">
            <v>70</v>
          </cell>
          <cell r="E33">
            <v>8</v>
          </cell>
          <cell r="F33">
            <v>0</v>
          </cell>
          <cell r="G33">
            <v>54</v>
          </cell>
          <cell r="H33">
            <v>49</v>
          </cell>
          <cell r="I33">
            <v>5</v>
          </cell>
          <cell r="J33">
            <v>0</v>
          </cell>
          <cell r="K33">
            <v>24</v>
          </cell>
          <cell r="L33">
            <v>21</v>
          </cell>
          <cell r="M33">
            <v>3</v>
          </cell>
          <cell r="N33">
            <v>0</v>
          </cell>
          <cell r="O33">
            <v>16</v>
          </cell>
          <cell r="P33">
            <v>14</v>
          </cell>
          <cell r="Q33">
            <v>2</v>
          </cell>
          <cell r="R33">
            <v>0</v>
          </cell>
          <cell r="S33">
            <v>10</v>
          </cell>
          <cell r="T33">
            <v>9</v>
          </cell>
          <cell r="U33">
            <v>1</v>
          </cell>
          <cell r="V33">
            <v>0</v>
          </cell>
          <cell r="W33">
            <v>6</v>
          </cell>
          <cell r="X33">
            <v>5</v>
          </cell>
          <cell r="Y33">
            <v>1</v>
          </cell>
          <cell r="Z33">
            <v>0</v>
          </cell>
          <cell r="AA33">
            <v>38</v>
          </cell>
          <cell r="AB33">
            <v>36</v>
          </cell>
          <cell r="AC33">
            <v>2</v>
          </cell>
          <cell r="AD33">
            <v>0</v>
          </cell>
          <cell r="AE33">
            <v>28</v>
          </cell>
          <cell r="AF33">
            <v>26</v>
          </cell>
          <cell r="AG33">
            <v>2</v>
          </cell>
          <cell r="AH33">
            <v>0</v>
          </cell>
          <cell r="AI33">
            <v>10</v>
          </cell>
          <cell r="AJ33">
            <v>10</v>
          </cell>
          <cell r="AK33">
            <v>0</v>
          </cell>
          <cell r="AL33">
            <v>0</v>
          </cell>
          <cell r="AM33">
            <v>23</v>
          </cell>
          <cell r="AN33">
            <v>19</v>
          </cell>
          <cell r="AO33">
            <v>4</v>
          </cell>
          <cell r="AP33">
            <v>0</v>
          </cell>
          <cell r="AQ33">
            <v>15</v>
          </cell>
          <cell r="AR33">
            <v>13</v>
          </cell>
          <cell r="AS33">
            <v>2</v>
          </cell>
          <cell r="AT33">
            <v>0</v>
          </cell>
          <cell r="AU33">
            <v>8</v>
          </cell>
          <cell r="AV33">
            <v>6</v>
          </cell>
          <cell r="AW33">
            <v>2</v>
          </cell>
          <cell r="AX33">
            <v>0</v>
          </cell>
          <cell r="AY33">
            <v>1</v>
          </cell>
          <cell r="AZ33">
            <v>1</v>
          </cell>
          <cell r="BA33">
            <v>0</v>
          </cell>
          <cell r="BB33">
            <v>0</v>
          </cell>
          <cell r="BC33">
            <v>1</v>
          </cell>
          <cell r="BD33">
            <v>1</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t="str">
            <v>Schleswig-Holstein</v>
          </cell>
          <cell r="CJ33" t="str">
            <v>Westliche Flächenländer</v>
          </cell>
          <cell r="CK33" t="str">
            <v>II 05</v>
          </cell>
        </row>
        <row r="34">
          <cell r="C34">
            <v>56</v>
          </cell>
          <cell r="D34">
            <v>55</v>
          </cell>
          <cell r="E34">
            <v>1</v>
          </cell>
          <cell r="F34">
            <v>0</v>
          </cell>
          <cell r="G34">
            <v>36</v>
          </cell>
          <cell r="H34">
            <v>36</v>
          </cell>
          <cell r="I34">
            <v>0</v>
          </cell>
          <cell r="J34">
            <v>0</v>
          </cell>
          <cell r="K34">
            <v>20</v>
          </cell>
          <cell r="L34">
            <v>19</v>
          </cell>
          <cell r="M34">
            <v>1</v>
          </cell>
          <cell r="N34">
            <v>0</v>
          </cell>
          <cell r="O34">
            <v>13</v>
          </cell>
          <cell r="P34">
            <v>13</v>
          </cell>
          <cell r="Q34">
            <v>0</v>
          </cell>
          <cell r="R34">
            <v>0</v>
          </cell>
          <cell r="S34">
            <v>11</v>
          </cell>
          <cell r="T34">
            <v>11</v>
          </cell>
          <cell r="U34">
            <v>0</v>
          </cell>
          <cell r="V34">
            <v>0</v>
          </cell>
          <cell r="W34">
            <v>2</v>
          </cell>
          <cell r="X34">
            <v>2</v>
          </cell>
          <cell r="Y34">
            <v>0</v>
          </cell>
          <cell r="Z34">
            <v>0</v>
          </cell>
          <cell r="AA34">
            <v>28</v>
          </cell>
          <cell r="AB34">
            <v>27</v>
          </cell>
          <cell r="AC34">
            <v>1</v>
          </cell>
          <cell r="AD34">
            <v>0</v>
          </cell>
          <cell r="AE34">
            <v>18</v>
          </cell>
          <cell r="AF34">
            <v>18</v>
          </cell>
          <cell r="AG34">
            <v>0</v>
          </cell>
          <cell r="AH34">
            <v>0</v>
          </cell>
          <cell r="AI34">
            <v>10</v>
          </cell>
          <cell r="AJ34">
            <v>9</v>
          </cell>
          <cell r="AK34">
            <v>1</v>
          </cell>
          <cell r="AL34">
            <v>0</v>
          </cell>
          <cell r="AM34">
            <v>14</v>
          </cell>
          <cell r="AN34">
            <v>14</v>
          </cell>
          <cell r="AO34">
            <v>0</v>
          </cell>
          <cell r="AP34">
            <v>0</v>
          </cell>
          <cell r="AQ34">
            <v>6</v>
          </cell>
          <cell r="AR34">
            <v>6</v>
          </cell>
          <cell r="AS34">
            <v>0</v>
          </cell>
          <cell r="AT34">
            <v>0</v>
          </cell>
          <cell r="AU34">
            <v>8</v>
          </cell>
          <cell r="AV34">
            <v>8</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1</v>
          </cell>
          <cell r="BL34">
            <v>1</v>
          </cell>
          <cell r="BM34">
            <v>0</v>
          </cell>
          <cell r="BN34">
            <v>0</v>
          </cell>
          <cell r="BO34">
            <v>1</v>
          </cell>
          <cell r="BP34">
            <v>1</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t="str">
            <v>Schleswig-Holstein</v>
          </cell>
          <cell r="CJ34" t="str">
            <v>Westliche Flächenländer</v>
          </cell>
          <cell r="CK34" t="str">
            <v>II 05</v>
          </cell>
        </row>
        <row r="35">
          <cell r="C35">
            <v>26</v>
          </cell>
          <cell r="D35">
            <v>24</v>
          </cell>
          <cell r="E35">
            <v>2</v>
          </cell>
          <cell r="F35">
            <v>0</v>
          </cell>
          <cell r="G35">
            <v>16</v>
          </cell>
          <cell r="H35">
            <v>15</v>
          </cell>
          <cell r="I35">
            <v>1</v>
          </cell>
          <cell r="J35">
            <v>0</v>
          </cell>
          <cell r="K35">
            <v>10</v>
          </cell>
          <cell r="L35">
            <v>9</v>
          </cell>
          <cell r="M35">
            <v>1</v>
          </cell>
          <cell r="N35">
            <v>0</v>
          </cell>
          <cell r="O35">
            <v>3</v>
          </cell>
          <cell r="P35">
            <v>3</v>
          </cell>
          <cell r="Q35">
            <v>0</v>
          </cell>
          <cell r="R35">
            <v>0</v>
          </cell>
          <cell r="S35">
            <v>2</v>
          </cell>
          <cell r="T35">
            <v>2</v>
          </cell>
          <cell r="U35">
            <v>0</v>
          </cell>
          <cell r="V35">
            <v>0</v>
          </cell>
          <cell r="W35">
            <v>1</v>
          </cell>
          <cell r="X35">
            <v>1</v>
          </cell>
          <cell r="Y35">
            <v>0</v>
          </cell>
          <cell r="Z35">
            <v>0</v>
          </cell>
          <cell r="AA35">
            <v>16</v>
          </cell>
          <cell r="AB35">
            <v>14</v>
          </cell>
          <cell r="AC35">
            <v>2</v>
          </cell>
          <cell r="AD35">
            <v>0</v>
          </cell>
          <cell r="AE35">
            <v>9</v>
          </cell>
          <cell r="AF35">
            <v>8</v>
          </cell>
          <cell r="AG35">
            <v>1</v>
          </cell>
          <cell r="AH35">
            <v>0</v>
          </cell>
          <cell r="AI35">
            <v>7</v>
          </cell>
          <cell r="AJ35">
            <v>6</v>
          </cell>
          <cell r="AK35">
            <v>1</v>
          </cell>
          <cell r="AL35">
            <v>0</v>
          </cell>
          <cell r="AM35">
            <v>5</v>
          </cell>
          <cell r="AN35">
            <v>5</v>
          </cell>
          <cell r="AO35">
            <v>0</v>
          </cell>
          <cell r="AP35">
            <v>0</v>
          </cell>
          <cell r="AQ35">
            <v>5</v>
          </cell>
          <cell r="AR35">
            <v>5</v>
          </cell>
          <cell r="AS35">
            <v>0</v>
          </cell>
          <cell r="AT35">
            <v>0</v>
          </cell>
          <cell r="AU35">
            <v>0</v>
          </cell>
          <cell r="AV35">
            <v>0</v>
          </cell>
          <cell r="AW35">
            <v>0</v>
          </cell>
          <cell r="AX35">
            <v>0</v>
          </cell>
          <cell r="AY35">
            <v>1</v>
          </cell>
          <cell r="AZ35">
            <v>1</v>
          </cell>
          <cell r="BA35">
            <v>0</v>
          </cell>
          <cell r="BB35">
            <v>0</v>
          </cell>
          <cell r="BC35">
            <v>0</v>
          </cell>
          <cell r="BD35">
            <v>0</v>
          </cell>
          <cell r="BE35">
            <v>0</v>
          </cell>
          <cell r="BF35">
            <v>0</v>
          </cell>
          <cell r="BG35">
            <v>1</v>
          </cell>
          <cell r="BH35">
            <v>1</v>
          </cell>
          <cell r="BI35">
            <v>0</v>
          </cell>
          <cell r="BJ35">
            <v>0</v>
          </cell>
          <cell r="BK35">
            <v>1</v>
          </cell>
          <cell r="BL35">
            <v>1</v>
          </cell>
          <cell r="BM35">
            <v>0</v>
          </cell>
          <cell r="BN35">
            <v>0</v>
          </cell>
          <cell r="BO35">
            <v>0</v>
          </cell>
          <cell r="BP35">
            <v>0</v>
          </cell>
          <cell r="BQ35">
            <v>0</v>
          </cell>
          <cell r="BR35">
            <v>0</v>
          </cell>
          <cell r="BS35">
            <v>1</v>
          </cell>
          <cell r="BT35">
            <v>1</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t="str">
            <v>Schleswig-Holstein</v>
          </cell>
          <cell r="CJ35" t="str">
            <v>Westliche Flächenländer</v>
          </cell>
          <cell r="CK35" t="str">
            <v>II 05</v>
          </cell>
        </row>
        <row r="36">
          <cell r="C36">
            <v>23</v>
          </cell>
          <cell r="D36">
            <v>21</v>
          </cell>
          <cell r="E36">
            <v>2</v>
          </cell>
          <cell r="F36">
            <v>0</v>
          </cell>
          <cell r="G36">
            <v>11</v>
          </cell>
          <cell r="H36">
            <v>10</v>
          </cell>
          <cell r="I36">
            <v>1</v>
          </cell>
          <cell r="J36">
            <v>0</v>
          </cell>
          <cell r="K36">
            <v>12</v>
          </cell>
          <cell r="L36">
            <v>11</v>
          </cell>
          <cell r="M36">
            <v>1</v>
          </cell>
          <cell r="N36">
            <v>0</v>
          </cell>
          <cell r="O36">
            <v>8</v>
          </cell>
          <cell r="P36">
            <v>7</v>
          </cell>
          <cell r="Q36">
            <v>1</v>
          </cell>
          <cell r="R36">
            <v>0</v>
          </cell>
          <cell r="S36">
            <v>6</v>
          </cell>
          <cell r="T36">
            <v>6</v>
          </cell>
          <cell r="U36">
            <v>0</v>
          </cell>
          <cell r="V36">
            <v>0</v>
          </cell>
          <cell r="W36">
            <v>2</v>
          </cell>
          <cell r="X36">
            <v>1</v>
          </cell>
          <cell r="Y36">
            <v>1</v>
          </cell>
          <cell r="Z36">
            <v>0</v>
          </cell>
          <cell r="AA36">
            <v>9</v>
          </cell>
          <cell r="AB36">
            <v>8</v>
          </cell>
          <cell r="AC36">
            <v>1</v>
          </cell>
          <cell r="AD36">
            <v>0</v>
          </cell>
          <cell r="AE36">
            <v>3</v>
          </cell>
          <cell r="AF36">
            <v>2</v>
          </cell>
          <cell r="AG36">
            <v>1</v>
          </cell>
          <cell r="AH36">
            <v>0</v>
          </cell>
          <cell r="AI36">
            <v>6</v>
          </cell>
          <cell r="AJ36">
            <v>6</v>
          </cell>
          <cell r="AK36">
            <v>0</v>
          </cell>
          <cell r="AL36">
            <v>0</v>
          </cell>
          <cell r="AM36">
            <v>5</v>
          </cell>
          <cell r="AN36">
            <v>5</v>
          </cell>
          <cell r="AO36">
            <v>0</v>
          </cell>
          <cell r="AP36">
            <v>0</v>
          </cell>
          <cell r="AQ36">
            <v>2</v>
          </cell>
          <cell r="AR36">
            <v>2</v>
          </cell>
          <cell r="AS36">
            <v>0</v>
          </cell>
          <cell r="AT36">
            <v>0</v>
          </cell>
          <cell r="AU36">
            <v>3</v>
          </cell>
          <cell r="AV36">
            <v>3</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1</v>
          </cell>
          <cell r="BL36">
            <v>1</v>
          </cell>
          <cell r="BM36">
            <v>0</v>
          </cell>
          <cell r="BN36">
            <v>0</v>
          </cell>
          <cell r="BO36">
            <v>0</v>
          </cell>
          <cell r="BP36">
            <v>0</v>
          </cell>
          <cell r="BQ36">
            <v>0</v>
          </cell>
          <cell r="BR36">
            <v>0</v>
          </cell>
          <cell r="BS36">
            <v>1</v>
          </cell>
          <cell r="BT36">
            <v>1</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t="str">
            <v>Schleswig-Holstein</v>
          </cell>
          <cell r="CJ36" t="str">
            <v>Westliche Flächenländer</v>
          </cell>
          <cell r="CK36" t="str">
            <v>II 05</v>
          </cell>
        </row>
        <row r="37">
          <cell r="C37">
            <v>11</v>
          </cell>
          <cell r="D37">
            <v>10</v>
          </cell>
          <cell r="E37">
            <v>1</v>
          </cell>
          <cell r="F37">
            <v>0</v>
          </cell>
          <cell r="G37">
            <v>6</v>
          </cell>
          <cell r="H37">
            <v>5</v>
          </cell>
          <cell r="I37">
            <v>1</v>
          </cell>
          <cell r="J37">
            <v>0</v>
          </cell>
          <cell r="K37">
            <v>5</v>
          </cell>
          <cell r="L37">
            <v>5</v>
          </cell>
          <cell r="M37">
            <v>0</v>
          </cell>
          <cell r="N37">
            <v>0</v>
          </cell>
          <cell r="O37">
            <v>4</v>
          </cell>
          <cell r="P37">
            <v>3</v>
          </cell>
          <cell r="Q37">
            <v>1</v>
          </cell>
          <cell r="R37">
            <v>0</v>
          </cell>
          <cell r="S37">
            <v>3</v>
          </cell>
          <cell r="T37">
            <v>2</v>
          </cell>
          <cell r="U37">
            <v>1</v>
          </cell>
          <cell r="V37">
            <v>0</v>
          </cell>
          <cell r="W37">
            <v>1</v>
          </cell>
          <cell r="X37">
            <v>1</v>
          </cell>
          <cell r="Y37">
            <v>0</v>
          </cell>
          <cell r="Z37">
            <v>0</v>
          </cell>
          <cell r="AA37">
            <v>4</v>
          </cell>
          <cell r="AB37">
            <v>4</v>
          </cell>
          <cell r="AC37">
            <v>0</v>
          </cell>
          <cell r="AD37">
            <v>0</v>
          </cell>
          <cell r="AE37">
            <v>1</v>
          </cell>
          <cell r="AF37">
            <v>1</v>
          </cell>
          <cell r="AG37">
            <v>0</v>
          </cell>
          <cell r="AH37">
            <v>0</v>
          </cell>
          <cell r="AI37">
            <v>3</v>
          </cell>
          <cell r="AJ37">
            <v>3</v>
          </cell>
          <cell r="AK37">
            <v>0</v>
          </cell>
          <cell r="AL37">
            <v>0</v>
          </cell>
          <cell r="AM37">
            <v>2</v>
          </cell>
          <cell r="AN37">
            <v>2</v>
          </cell>
          <cell r="AO37">
            <v>0</v>
          </cell>
          <cell r="AP37">
            <v>0</v>
          </cell>
          <cell r="AQ37">
            <v>1</v>
          </cell>
          <cell r="AR37">
            <v>1</v>
          </cell>
          <cell r="AS37">
            <v>0</v>
          </cell>
          <cell r="AT37">
            <v>0</v>
          </cell>
          <cell r="AU37">
            <v>1</v>
          </cell>
          <cell r="AV37">
            <v>1</v>
          </cell>
          <cell r="AW37">
            <v>0</v>
          </cell>
          <cell r="AX37">
            <v>0</v>
          </cell>
          <cell r="AY37">
            <v>1</v>
          </cell>
          <cell r="AZ37">
            <v>1</v>
          </cell>
          <cell r="BA37">
            <v>0</v>
          </cell>
          <cell r="BB37">
            <v>0</v>
          </cell>
          <cell r="BC37">
            <v>1</v>
          </cell>
          <cell r="BD37">
            <v>1</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t="str">
            <v>Schleswig-Holstein</v>
          </cell>
          <cell r="CJ37" t="str">
            <v>Westliche Flächenländer</v>
          </cell>
          <cell r="CK37" t="str">
            <v>II 05</v>
          </cell>
        </row>
        <row r="38">
          <cell r="C38">
            <v>8</v>
          </cell>
          <cell r="D38">
            <v>8</v>
          </cell>
          <cell r="E38">
            <v>0</v>
          </cell>
          <cell r="F38">
            <v>0</v>
          </cell>
          <cell r="G38">
            <v>3</v>
          </cell>
          <cell r="H38">
            <v>3</v>
          </cell>
          <cell r="I38">
            <v>0</v>
          </cell>
          <cell r="J38">
            <v>0</v>
          </cell>
          <cell r="K38">
            <v>5</v>
          </cell>
          <cell r="L38">
            <v>5</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5</v>
          </cell>
          <cell r="AB38">
            <v>5</v>
          </cell>
          <cell r="AC38">
            <v>0</v>
          </cell>
          <cell r="AD38">
            <v>0</v>
          </cell>
          <cell r="AE38">
            <v>1</v>
          </cell>
          <cell r="AF38">
            <v>1</v>
          </cell>
          <cell r="AG38">
            <v>0</v>
          </cell>
          <cell r="AH38">
            <v>0</v>
          </cell>
          <cell r="AI38">
            <v>4</v>
          </cell>
          <cell r="AJ38">
            <v>4</v>
          </cell>
          <cell r="AK38">
            <v>0</v>
          </cell>
          <cell r="AL38">
            <v>0</v>
          </cell>
          <cell r="AM38">
            <v>2</v>
          </cell>
          <cell r="AN38">
            <v>2</v>
          </cell>
          <cell r="AO38">
            <v>0</v>
          </cell>
          <cell r="AP38">
            <v>0</v>
          </cell>
          <cell r="AQ38">
            <v>1</v>
          </cell>
          <cell r="AR38">
            <v>1</v>
          </cell>
          <cell r="AS38">
            <v>0</v>
          </cell>
          <cell r="AT38">
            <v>0</v>
          </cell>
          <cell r="AU38">
            <v>1</v>
          </cell>
          <cell r="AV38">
            <v>1</v>
          </cell>
          <cell r="AW38">
            <v>0</v>
          </cell>
          <cell r="AX38">
            <v>0</v>
          </cell>
          <cell r="AY38">
            <v>1</v>
          </cell>
          <cell r="AZ38">
            <v>1</v>
          </cell>
          <cell r="BA38">
            <v>0</v>
          </cell>
          <cell r="BB38">
            <v>0</v>
          </cell>
          <cell r="BC38">
            <v>1</v>
          </cell>
          <cell r="BD38">
            <v>1</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t="str">
            <v>Schleswig-Holstein</v>
          </cell>
          <cell r="CJ38" t="str">
            <v>Westliche Flächenländer</v>
          </cell>
          <cell r="CK38" t="str">
            <v>II 05</v>
          </cell>
        </row>
        <row r="39">
          <cell r="C39">
            <v>565</v>
          </cell>
          <cell r="D39">
            <v>452</v>
          </cell>
          <cell r="E39">
            <v>111</v>
          </cell>
          <cell r="F39">
            <v>2</v>
          </cell>
          <cell r="G39">
            <v>321</v>
          </cell>
          <cell r="H39">
            <v>255</v>
          </cell>
          <cell r="I39">
            <v>66</v>
          </cell>
          <cell r="J39">
            <v>0</v>
          </cell>
          <cell r="K39">
            <v>244</v>
          </cell>
          <cell r="L39">
            <v>197</v>
          </cell>
          <cell r="M39">
            <v>45</v>
          </cell>
          <cell r="N39">
            <v>2</v>
          </cell>
          <cell r="O39">
            <v>150</v>
          </cell>
          <cell r="P39">
            <v>124</v>
          </cell>
          <cell r="Q39">
            <v>24</v>
          </cell>
          <cell r="R39">
            <v>2</v>
          </cell>
          <cell r="S39">
            <v>91</v>
          </cell>
          <cell r="T39">
            <v>75</v>
          </cell>
          <cell r="U39">
            <v>16</v>
          </cell>
          <cell r="V39">
            <v>0</v>
          </cell>
          <cell r="W39">
            <v>59</v>
          </cell>
          <cell r="X39">
            <v>49</v>
          </cell>
          <cell r="Y39">
            <v>8</v>
          </cell>
          <cell r="Z39">
            <v>2</v>
          </cell>
          <cell r="AA39">
            <v>317</v>
          </cell>
          <cell r="AB39">
            <v>251</v>
          </cell>
          <cell r="AC39">
            <v>66</v>
          </cell>
          <cell r="AD39">
            <v>0</v>
          </cell>
          <cell r="AE39">
            <v>180</v>
          </cell>
          <cell r="AF39">
            <v>141</v>
          </cell>
          <cell r="AG39">
            <v>39</v>
          </cell>
          <cell r="AH39">
            <v>0</v>
          </cell>
          <cell r="AI39">
            <v>137</v>
          </cell>
          <cell r="AJ39">
            <v>110</v>
          </cell>
          <cell r="AK39">
            <v>27</v>
          </cell>
          <cell r="AL39">
            <v>0</v>
          </cell>
          <cell r="AM39">
            <v>87</v>
          </cell>
          <cell r="AN39">
            <v>68</v>
          </cell>
          <cell r="AO39">
            <v>19</v>
          </cell>
          <cell r="AP39">
            <v>0</v>
          </cell>
          <cell r="AQ39">
            <v>44</v>
          </cell>
          <cell r="AR39">
            <v>33</v>
          </cell>
          <cell r="AS39">
            <v>11</v>
          </cell>
          <cell r="AT39">
            <v>0</v>
          </cell>
          <cell r="AU39">
            <v>43</v>
          </cell>
          <cell r="AV39">
            <v>35</v>
          </cell>
          <cell r="AW39">
            <v>8</v>
          </cell>
          <cell r="AX39">
            <v>0</v>
          </cell>
          <cell r="AY39">
            <v>5</v>
          </cell>
          <cell r="AZ39">
            <v>5</v>
          </cell>
          <cell r="BA39">
            <v>0</v>
          </cell>
          <cell r="BB39">
            <v>0</v>
          </cell>
          <cell r="BC39">
            <v>4</v>
          </cell>
          <cell r="BD39">
            <v>4</v>
          </cell>
          <cell r="BE39">
            <v>0</v>
          </cell>
          <cell r="BF39">
            <v>0</v>
          </cell>
          <cell r="BG39">
            <v>1</v>
          </cell>
          <cell r="BH39">
            <v>1</v>
          </cell>
          <cell r="BI39">
            <v>0</v>
          </cell>
          <cell r="BJ39">
            <v>0</v>
          </cell>
          <cell r="BK39">
            <v>3</v>
          </cell>
          <cell r="BL39">
            <v>3</v>
          </cell>
          <cell r="BM39">
            <v>0</v>
          </cell>
          <cell r="BN39">
            <v>0</v>
          </cell>
          <cell r="BO39">
            <v>2</v>
          </cell>
          <cell r="BP39">
            <v>2</v>
          </cell>
          <cell r="BQ39">
            <v>0</v>
          </cell>
          <cell r="BR39">
            <v>0</v>
          </cell>
          <cell r="BS39">
            <v>1</v>
          </cell>
          <cell r="BT39">
            <v>1</v>
          </cell>
          <cell r="BU39">
            <v>0</v>
          </cell>
          <cell r="BV39">
            <v>0</v>
          </cell>
          <cell r="BW39">
            <v>3</v>
          </cell>
          <cell r="BX39">
            <v>1</v>
          </cell>
          <cell r="BY39">
            <v>2</v>
          </cell>
          <cell r="BZ39">
            <v>0</v>
          </cell>
          <cell r="CA39">
            <v>0</v>
          </cell>
          <cell r="CB39">
            <v>0</v>
          </cell>
          <cell r="CC39">
            <v>0</v>
          </cell>
          <cell r="CD39">
            <v>0</v>
          </cell>
          <cell r="CE39">
            <v>3</v>
          </cell>
          <cell r="CF39">
            <v>1</v>
          </cell>
          <cell r="CG39">
            <v>2</v>
          </cell>
          <cell r="CH39">
            <v>0</v>
          </cell>
          <cell r="CI39" t="str">
            <v>Hamburg</v>
          </cell>
          <cell r="CJ39" t="str">
            <v>Stadtstaaten</v>
          </cell>
          <cell r="CK39" t="str">
            <v>II 05</v>
          </cell>
        </row>
        <row r="40">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t="str">
            <v>Hamburg</v>
          </cell>
          <cell r="CJ40" t="str">
            <v>Stadtstaaten</v>
          </cell>
          <cell r="CK40" t="str">
            <v>II 05</v>
          </cell>
        </row>
        <row r="41">
          <cell r="C41">
            <v>2</v>
          </cell>
          <cell r="D41">
            <v>2</v>
          </cell>
          <cell r="E41">
            <v>0</v>
          </cell>
          <cell r="F41">
            <v>0</v>
          </cell>
          <cell r="G41">
            <v>1</v>
          </cell>
          <cell r="H41">
            <v>1</v>
          </cell>
          <cell r="I41">
            <v>0</v>
          </cell>
          <cell r="J41">
            <v>0</v>
          </cell>
          <cell r="K41">
            <v>1</v>
          </cell>
          <cell r="L41">
            <v>1</v>
          </cell>
          <cell r="M41">
            <v>0</v>
          </cell>
          <cell r="N41">
            <v>0</v>
          </cell>
          <cell r="O41">
            <v>2</v>
          </cell>
          <cell r="P41">
            <v>2</v>
          </cell>
          <cell r="Q41">
            <v>0</v>
          </cell>
          <cell r="R41">
            <v>0</v>
          </cell>
          <cell r="S41">
            <v>1</v>
          </cell>
          <cell r="T41">
            <v>1</v>
          </cell>
          <cell r="U41">
            <v>0</v>
          </cell>
          <cell r="V41">
            <v>0</v>
          </cell>
          <cell r="W41">
            <v>1</v>
          </cell>
          <cell r="X41">
            <v>1</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t="str">
            <v>Hamburg</v>
          </cell>
          <cell r="CJ41" t="str">
            <v>Stadtstaaten</v>
          </cell>
          <cell r="CK41" t="str">
            <v>II 05</v>
          </cell>
        </row>
        <row r="42">
          <cell r="C42">
            <v>122</v>
          </cell>
          <cell r="D42">
            <v>99</v>
          </cell>
          <cell r="E42">
            <v>21</v>
          </cell>
          <cell r="F42">
            <v>2</v>
          </cell>
          <cell r="G42">
            <v>67</v>
          </cell>
          <cell r="H42">
            <v>52</v>
          </cell>
          <cell r="I42">
            <v>15</v>
          </cell>
          <cell r="J42">
            <v>0</v>
          </cell>
          <cell r="K42">
            <v>55</v>
          </cell>
          <cell r="L42">
            <v>47</v>
          </cell>
          <cell r="M42">
            <v>6</v>
          </cell>
          <cell r="N42">
            <v>2</v>
          </cell>
          <cell r="O42">
            <v>34</v>
          </cell>
          <cell r="P42">
            <v>27</v>
          </cell>
          <cell r="Q42">
            <v>5</v>
          </cell>
          <cell r="R42">
            <v>2</v>
          </cell>
          <cell r="S42">
            <v>18</v>
          </cell>
          <cell r="T42">
            <v>14</v>
          </cell>
          <cell r="U42">
            <v>4</v>
          </cell>
          <cell r="V42">
            <v>0</v>
          </cell>
          <cell r="W42">
            <v>16</v>
          </cell>
          <cell r="X42">
            <v>13</v>
          </cell>
          <cell r="Y42">
            <v>1</v>
          </cell>
          <cell r="Z42">
            <v>2</v>
          </cell>
          <cell r="AA42">
            <v>70</v>
          </cell>
          <cell r="AB42">
            <v>58</v>
          </cell>
          <cell r="AC42">
            <v>12</v>
          </cell>
          <cell r="AD42">
            <v>0</v>
          </cell>
          <cell r="AE42">
            <v>39</v>
          </cell>
          <cell r="AF42">
            <v>31</v>
          </cell>
          <cell r="AG42">
            <v>8</v>
          </cell>
          <cell r="AH42">
            <v>0</v>
          </cell>
          <cell r="AI42">
            <v>31</v>
          </cell>
          <cell r="AJ42">
            <v>27</v>
          </cell>
          <cell r="AK42">
            <v>4</v>
          </cell>
          <cell r="AL42">
            <v>0</v>
          </cell>
          <cell r="AM42">
            <v>17</v>
          </cell>
          <cell r="AN42">
            <v>13</v>
          </cell>
          <cell r="AO42">
            <v>4</v>
          </cell>
          <cell r="AP42">
            <v>0</v>
          </cell>
          <cell r="AQ42">
            <v>9</v>
          </cell>
          <cell r="AR42">
            <v>6</v>
          </cell>
          <cell r="AS42">
            <v>3</v>
          </cell>
          <cell r="AT42">
            <v>0</v>
          </cell>
          <cell r="AU42">
            <v>8</v>
          </cell>
          <cell r="AV42">
            <v>7</v>
          </cell>
          <cell r="AW42">
            <v>1</v>
          </cell>
          <cell r="AX42">
            <v>0</v>
          </cell>
          <cell r="AY42">
            <v>1</v>
          </cell>
          <cell r="AZ42">
            <v>1</v>
          </cell>
          <cell r="BA42">
            <v>0</v>
          </cell>
          <cell r="BB42">
            <v>0</v>
          </cell>
          <cell r="BC42">
            <v>1</v>
          </cell>
          <cell r="BD42">
            <v>1</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t="str">
            <v>Hamburg</v>
          </cell>
          <cell r="CJ42" t="str">
            <v>Stadtstaaten</v>
          </cell>
          <cell r="CK42" t="str">
            <v>II 05</v>
          </cell>
        </row>
        <row r="43">
          <cell r="C43">
            <v>187</v>
          </cell>
          <cell r="D43">
            <v>151</v>
          </cell>
          <cell r="E43">
            <v>36</v>
          </cell>
          <cell r="F43">
            <v>0</v>
          </cell>
          <cell r="G43">
            <v>116</v>
          </cell>
          <cell r="H43">
            <v>89</v>
          </cell>
          <cell r="I43">
            <v>27</v>
          </cell>
          <cell r="J43">
            <v>0</v>
          </cell>
          <cell r="K43">
            <v>71</v>
          </cell>
          <cell r="L43">
            <v>62</v>
          </cell>
          <cell r="M43">
            <v>9</v>
          </cell>
          <cell r="N43">
            <v>0</v>
          </cell>
          <cell r="O43">
            <v>52</v>
          </cell>
          <cell r="P43">
            <v>45</v>
          </cell>
          <cell r="Q43">
            <v>7</v>
          </cell>
          <cell r="R43">
            <v>0</v>
          </cell>
          <cell r="S43">
            <v>35</v>
          </cell>
          <cell r="T43">
            <v>30</v>
          </cell>
          <cell r="U43">
            <v>5</v>
          </cell>
          <cell r="V43">
            <v>0</v>
          </cell>
          <cell r="W43">
            <v>17</v>
          </cell>
          <cell r="X43">
            <v>15</v>
          </cell>
          <cell r="Y43">
            <v>2</v>
          </cell>
          <cell r="Z43">
            <v>0</v>
          </cell>
          <cell r="AA43">
            <v>114</v>
          </cell>
          <cell r="AB43">
            <v>90</v>
          </cell>
          <cell r="AC43">
            <v>24</v>
          </cell>
          <cell r="AD43">
            <v>0</v>
          </cell>
          <cell r="AE43">
            <v>69</v>
          </cell>
          <cell r="AF43">
            <v>51</v>
          </cell>
          <cell r="AG43">
            <v>18</v>
          </cell>
          <cell r="AH43">
            <v>0</v>
          </cell>
          <cell r="AI43">
            <v>45</v>
          </cell>
          <cell r="AJ43">
            <v>39</v>
          </cell>
          <cell r="AK43">
            <v>6</v>
          </cell>
          <cell r="AL43">
            <v>0</v>
          </cell>
          <cell r="AM43">
            <v>21</v>
          </cell>
          <cell r="AN43">
            <v>16</v>
          </cell>
          <cell r="AO43">
            <v>5</v>
          </cell>
          <cell r="AP43">
            <v>0</v>
          </cell>
          <cell r="AQ43">
            <v>12</v>
          </cell>
          <cell r="AR43">
            <v>8</v>
          </cell>
          <cell r="AS43">
            <v>4</v>
          </cell>
          <cell r="AT43">
            <v>0</v>
          </cell>
          <cell r="AU43">
            <v>9</v>
          </cell>
          <cell r="AV43">
            <v>8</v>
          </cell>
          <cell r="AW43">
            <v>1</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t="str">
            <v>Hamburg</v>
          </cell>
          <cell r="CJ43" t="str">
            <v>Stadtstaaten</v>
          </cell>
          <cell r="CK43" t="str">
            <v>II 05</v>
          </cell>
        </row>
        <row r="44">
          <cell r="C44">
            <v>109</v>
          </cell>
          <cell r="D44">
            <v>86</v>
          </cell>
          <cell r="E44">
            <v>23</v>
          </cell>
          <cell r="F44">
            <v>0</v>
          </cell>
          <cell r="G44">
            <v>67</v>
          </cell>
          <cell r="H44">
            <v>53</v>
          </cell>
          <cell r="I44">
            <v>14</v>
          </cell>
          <cell r="J44">
            <v>0</v>
          </cell>
          <cell r="K44">
            <v>42</v>
          </cell>
          <cell r="L44">
            <v>33</v>
          </cell>
          <cell r="M44">
            <v>9</v>
          </cell>
          <cell r="N44">
            <v>0</v>
          </cell>
          <cell r="O44">
            <v>30</v>
          </cell>
          <cell r="P44">
            <v>25</v>
          </cell>
          <cell r="Q44">
            <v>5</v>
          </cell>
          <cell r="R44">
            <v>0</v>
          </cell>
          <cell r="S44">
            <v>21</v>
          </cell>
          <cell r="T44">
            <v>18</v>
          </cell>
          <cell r="U44">
            <v>3</v>
          </cell>
          <cell r="V44">
            <v>0</v>
          </cell>
          <cell r="W44">
            <v>9</v>
          </cell>
          <cell r="X44">
            <v>7</v>
          </cell>
          <cell r="Y44">
            <v>2</v>
          </cell>
          <cell r="Z44">
            <v>0</v>
          </cell>
          <cell r="AA44">
            <v>58</v>
          </cell>
          <cell r="AB44">
            <v>44</v>
          </cell>
          <cell r="AC44">
            <v>14</v>
          </cell>
          <cell r="AD44">
            <v>0</v>
          </cell>
          <cell r="AE44">
            <v>38</v>
          </cell>
          <cell r="AF44">
            <v>29</v>
          </cell>
          <cell r="AG44">
            <v>9</v>
          </cell>
          <cell r="AH44">
            <v>0</v>
          </cell>
          <cell r="AI44">
            <v>20</v>
          </cell>
          <cell r="AJ44">
            <v>15</v>
          </cell>
          <cell r="AK44">
            <v>5</v>
          </cell>
          <cell r="AL44">
            <v>0</v>
          </cell>
          <cell r="AM44">
            <v>19</v>
          </cell>
          <cell r="AN44">
            <v>15</v>
          </cell>
          <cell r="AO44">
            <v>4</v>
          </cell>
          <cell r="AP44">
            <v>0</v>
          </cell>
          <cell r="AQ44">
            <v>8</v>
          </cell>
          <cell r="AR44">
            <v>6</v>
          </cell>
          <cell r="AS44">
            <v>2</v>
          </cell>
          <cell r="AT44">
            <v>0</v>
          </cell>
          <cell r="AU44">
            <v>11</v>
          </cell>
          <cell r="AV44">
            <v>9</v>
          </cell>
          <cell r="AW44">
            <v>2</v>
          </cell>
          <cell r="AX44">
            <v>0</v>
          </cell>
          <cell r="AY44">
            <v>1</v>
          </cell>
          <cell r="AZ44">
            <v>1</v>
          </cell>
          <cell r="BA44">
            <v>0</v>
          </cell>
          <cell r="BB44">
            <v>0</v>
          </cell>
          <cell r="BC44">
            <v>0</v>
          </cell>
          <cell r="BD44">
            <v>0</v>
          </cell>
          <cell r="BE44">
            <v>0</v>
          </cell>
          <cell r="BF44">
            <v>0</v>
          </cell>
          <cell r="BG44">
            <v>1</v>
          </cell>
          <cell r="BH44">
            <v>1</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1</v>
          </cell>
          <cell r="BX44">
            <v>1</v>
          </cell>
          <cell r="BY44">
            <v>0</v>
          </cell>
          <cell r="BZ44">
            <v>0</v>
          </cell>
          <cell r="CA44">
            <v>0</v>
          </cell>
          <cell r="CB44">
            <v>0</v>
          </cell>
          <cell r="CC44">
            <v>0</v>
          </cell>
          <cell r="CD44">
            <v>0</v>
          </cell>
          <cell r="CE44">
            <v>1</v>
          </cell>
          <cell r="CF44">
            <v>1</v>
          </cell>
          <cell r="CG44">
            <v>0</v>
          </cell>
          <cell r="CH44">
            <v>0</v>
          </cell>
          <cell r="CI44" t="str">
            <v>Hamburg</v>
          </cell>
          <cell r="CJ44" t="str">
            <v>Stadtstaaten</v>
          </cell>
          <cell r="CK44" t="str">
            <v>II 05</v>
          </cell>
        </row>
        <row r="45">
          <cell r="C45">
            <v>37</v>
          </cell>
          <cell r="D45">
            <v>30</v>
          </cell>
          <cell r="E45">
            <v>7</v>
          </cell>
          <cell r="F45">
            <v>0</v>
          </cell>
          <cell r="G45">
            <v>16</v>
          </cell>
          <cell r="H45">
            <v>14</v>
          </cell>
          <cell r="I45">
            <v>2</v>
          </cell>
          <cell r="J45">
            <v>0</v>
          </cell>
          <cell r="K45">
            <v>21</v>
          </cell>
          <cell r="L45">
            <v>16</v>
          </cell>
          <cell r="M45">
            <v>5</v>
          </cell>
          <cell r="N45">
            <v>0</v>
          </cell>
          <cell r="O45">
            <v>6</v>
          </cell>
          <cell r="P45">
            <v>5</v>
          </cell>
          <cell r="Q45">
            <v>1</v>
          </cell>
          <cell r="R45">
            <v>0</v>
          </cell>
          <cell r="S45">
            <v>4</v>
          </cell>
          <cell r="T45">
            <v>4</v>
          </cell>
          <cell r="U45">
            <v>0</v>
          </cell>
          <cell r="V45">
            <v>0</v>
          </cell>
          <cell r="W45">
            <v>2</v>
          </cell>
          <cell r="X45">
            <v>1</v>
          </cell>
          <cell r="Y45">
            <v>1</v>
          </cell>
          <cell r="Z45">
            <v>0</v>
          </cell>
          <cell r="AA45">
            <v>16</v>
          </cell>
          <cell r="AB45">
            <v>12</v>
          </cell>
          <cell r="AC45">
            <v>4</v>
          </cell>
          <cell r="AD45">
            <v>0</v>
          </cell>
          <cell r="AE45">
            <v>7</v>
          </cell>
          <cell r="AF45">
            <v>5</v>
          </cell>
          <cell r="AG45">
            <v>2</v>
          </cell>
          <cell r="AH45">
            <v>0</v>
          </cell>
          <cell r="AI45">
            <v>9</v>
          </cell>
          <cell r="AJ45">
            <v>7</v>
          </cell>
          <cell r="AK45">
            <v>2</v>
          </cell>
          <cell r="AL45">
            <v>0</v>
          </cell>
          <cell r="AM45">
            <v>15</v>
          </cell>
          <cell r="AN45">
            <v>13</v>
          </cell>
          <cell r="AO45">
            <v>2</v>
          </cell>
          <cell r="AP45">
            <v>0</v>
          </cell>
          <cell r="AQ45">
            <v>5</v>
          </cell>
          <cell r="AR45">
            <v>5</v>
          </cell>
          <cell r="AS45">
            <v>0</v>
          </cell>
          <cell r="AT45">
            <v>0</v>
          </cell>
          <cell r="AU45">
            <v>10</v>
          </cell>
          <cell r="AV45">
            <v>8</v>
          </cell>
          <cell r="AW45">
            <v>2</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t="str">
            <v>Hamburg</v>
          </cell>
          <cell r="CJ45" t="str">
            <v>Stadtstaaten</v>
          </cell>
          <cell r="CK45" t="str">
            <v>II 05</v>
          </cell>
        </row>
        <row r="46">
          <cell r="C46">
            <v>36</v>
          </cell>
          <cell r="D46">
            <v>29</v>
          </cell>
          <cell r="E46">
            <v>7</v>
          </cell>
          <cell r="F46">
            <v>0</v>
          </cell>
          <cell r="G46">
            <v>21</v>
          </cell>
          <cell r="H46">
            <v>16</v>
          </cell>
          <cell r="I46">
            <v>5</v>
          </cell>
          <cell r="J46">
            <v>0</v>
          </cell>
          <cell r="K46">
            <v>15</v>
          </cell>
          <cell r="L46">
            <v>13</v>
          </cell>
          <cell r="M46">
            <v>2</v>
          </cell>
          <cell r="N46">
            <v>0</v>
          </cell>
          <cell r="O46">
            <v>12</v>
          </cell>
          <cell r="P46">
            <v>10</v>
          </cell>
          <cell r="Q46">
            <v>2</v>
          </cell>
          <cell r="R46">
            <v>0</v>
          </cell>
          <cell r="S46">
            <v>6</v>
          </cell>
          <cell r="T46">
            <v>4</v>
          </cell>
          <cell r="U46">
            <v>2</v>
          </cell>
          <cell r="V46">
            <v>0</v>
          </cell>
          <cell r="W46">
            <v>6</v>
          </cell>
          <cell r="X46">
            <v>6</v>
          </cell>
          <cell r="Y46">
            <v>0</v>
          </cell>
          <cell r="Z46">
            <v>0</v>
          </cell>
          <cell r="AA46">
            <v>17</v>
          </cell>
          <cell r="AB46">
            <v>13</v>
          </cell>
          <cell r="AC46">
            <v>4</v>
          </cell>
          <cell r="AD46">
            <v>0</v>
          </cell>
          <cell r="AE46">
            <v>9</v>
          </cell>
          <cell r="AF46">
            <v>7</v>
          </cell>
          <cell r="AG46">
            <v>2</v>
          </cell>
          <cell r="AH46">
            <v>0</v>
          </cell>
          <cell r="AI46">
            <v>8</v>
          </cell>
          <cell r="AJ46">
            <v>6</v>
          </cell>
          <cell r="AK46">
            <v>2</v>
          </cell>
          <cell r="AL46">
            <v>0</v>
          </cell>
          <cell r="AM46">
            <v>6</v>
          </cell>
          <cell r="AN46">
            <v>5</v>
          </cell>
          <cell r="AO46">
            <v>1</v>
          </cell>
          <cell r="AP46">
            <v>0</v>
          </cell>
          <cell r="AQ46">
            <v>5</v>
          </cell>
          <cell r="AR46">
            <v>4</v>
          </cell>
          <cell r="AS46">
            <v>1</v>
          </cell>
          <cell r="AT46">
            <v>0</v>
          </cell>
          <cell r="AU46">
            <v>1</v>
          </cell>
          <cell r="AV46">
            <v>1</v>
          </cell>
          <cell r="AW46">
            <v>0</v>
          </cell>
          <cell r="AX46">
            <v>0</v>
          </cell>
          <cell r="AY46">
            <v>1</v>
          </cell>
          <cell r="AZ46">
            <v>1</v>
          </cell>
          <cell r="BA46">
            <v>0</v>
          </cell>
          <cell r="BB46">
            <v>0</v>
          </cell>
          <cell r="BC46">
            <v>1</v>
          </cell>
          <cell r="BD46">
            <v>1</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t="str">
            <v>Hamburg</v>
          </cell>
          <cell r="CJ46" t="str">
            <v>Stadtstaaten</v>
          </cell>
          <cell r="CK46" t="str">
            <v>II 05</v>
          </cell>
        </row>
        <row r="47">
          <cell r="C47">
            <v>22</v>
          </cell>
          <cell r="D47">
            <v>19</v>
          </cell>
          <cell r="E47">
            <v>3</v>
          </cell>
          <cell r="F47">
            <v>0</v>
          </cell>
          <cell r="G47">
            <v>10</v>
          </cell>
          <cell r="H47">
            <v>10</v>
          </cell>
          <cell r="I47">
            <v>0</v>
          </cell>
          <cell r="J47">
            <v>0</v>
          </cell>
          <cell r="K47">
            <v>12</v>
          </cell>
          <cell r="L47">
            <v>9</v>
          </cell>
          <cell r="M47">
            <v>3</v>
          </cell>
          <cell r="N47">
            <v>0</v>
          </cell>
          <cell r="O47">
            <v>2</v>
          </cell>
          <cell r="P47">
            <v>2</v>
          </cell>
          <cell r="Q47">
            <v>0</v>
          </cell>
          <cell r="R47">
            <v>0</v>
          </cell>
          <cell r="S47">
            <v>0</v>
          </cell>
          <cell r="T47">
            <v>0</v>
          </cell>
          <cell r="U47">
            <v>0</v>
          </cell>
          <cell r="V47">
            <v>0</v>
          </cell>
          <cell r="W47">
            <v>2</v>
          </cell>
          <cell r="X47">
            <v>2</v>
          </cell>
          <cell r="Y47">
            <v>0</v>
          </cell>
          <cell r="Z47">
            <v>0</v>
          </cell>
          <cell r="AA47">
            <v>14</v>
          </cell>
          <cell r="AB47">
            <v>12</v>
          </cell>
          <cell r="AC47">
            <v>2</v>
          </cell>
          <cell r="AD47">
            <v>0</v>
          </cell>
          <cell r="AE47">
            <v>6</v>
          </cell>
          <cell r="AF47">
            <v>6</v>
          </cell>
          <cell r="AG47">
            <v>0</v>
          </cell>
          <cell r="AH47">
            <v>0</v>
          </cell>
          <cell r="AI47">
            <v>8</v>
          </cell>
          <cell r="AJ47">
            <v>6</v>
          </cell>
          <cell r="AK47">
            <v>2</v>
          </cell>
          <cell r="AL47">
            <v>0</v>
          </cell>
          <cell r="AM47">
            <v>4</v>
          </cell>
          <cell r="AN47">
            <v>3</v>
          </cell>
          <cell r="AO47">
            <v>1</v>
          </cell>
          <cell r="AP47">
            <v>0</v>
          </cell>
          <cell r="AQ47">
            <v>2</v>
          </cell>
          <cell r="AR47">
            <v>2</v>
          </cell>
          <cell r="AS47">
            <v>0</v>
          </cell>
          <cell r="AT47">
            <v>0</v>
          </cell>
          <cell r="AU47">
            <v>2</v>
          </cell>
          <cell r="AV47">
            <v>1</v>
          </cell>
          <cell r="AW47">
            <v>1</v>
          </cell>
          <cell r="AX47">
            <v>0</v>
          </cell>
          <cell r="AY47">
            <v>2</v>
          </cell>
          <cell r="AZ47">
            <v>2</v>
          </cell>
          <cell r="BA47">
            <v>0</v>
          </cell>
          <cell r="BB47">
            <v>0</v>
          </cell>
          <cell r="BC47">
            <v>2</v>
          </cell>
          <cell r="BD47">
            <v>2</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t="str">
            <v>Hamburg</v>
          </cell>
          <cell r="CJ47" t="str">
            <v>Stadtstaaten</v>
          </cell>
          <cell r="CK47" t="str">
            <v>II 05</v>
          </cell>
        </row>
        <row r="48">
          <cell r="C48">
            <v>24</v>
          </cell>
          <cell r="D48">
            <v>17</v>
          </cell>
          <cell r="E48">
            <v>7</v>
          </cell>
          <cell r="F48">
            <v>0</v>
          </cell>
          <cell r="G48">
            <v>13</v>
          </cell>
          <cell r="H48">
            <v>11</v>
          </cell>
          <cell r="I48">
            <v>2</v>
          </cell>
          <cell r="J48">
            <v>0</v>
          </cell>
          <cell r="K48">
            <v>11</v>
          </cell>
          <cell r="L48">
            <v>6</v>
          </cell>
          <cell r="M48">
            <v>5</v>
          </cell>
          <cell r="N48">
            <v>0</v>
          </cell>
          <cell r="O48">
            <v>7</v>
          </cell>
          <cell r="P48">
            <v>4</v>
          </cell>
          <cell r="Q48">
            <v>3</v>
          </cell>
          <cell r="R48">
            <v>0</v>
          </cell>
          <cell r="S48">
            <v>3</v>
          </cell>
          <cell r="T48">
            <v>2</v>
          </cell>
          <cell r="U48">
            <v>1</v>
          </cell>
          <cell r="V48">
            <v>0</v>
          </cell>
          <cell r="W48">
            <v>4</v>
          </cell>
          <cell r="X48">
            <v>2</v>
          </cell>
          <cell r="Y48">
            <v>2</v>
          </cell>
          <cell r="Z48">
            <v>0</v>
          </cell>
          <cell r="AA48">
            <v>13</v>
          </cell>
          <cell r="AB48">
            <v>11</v>
          </cell>
          <cell r="AC48">
            <v>2</v>
          </cell>
          <cell r="AD48">
            <v>0</v>
          </cell>
          <cell r="AE48">
            <v>8</v>
          </cell>
          <cell r="AF48">
            <v>8</v>
          </cell>
          <cell r="AG48">
            <v>0</v>
          </cell>
          <cell r="AH48">
            <v>0</v>
          </cell>
          <cell r="AI48">
            <v>5</v>
          </cell>
          <cell r="AJ48">
            <v>3</v>
          </cell>
          <cell r="AK48">
            <v>2</v>
          </cell>
          <cell r="AL48">
            <v>0</v>
          </cell>
          <cell r="AM48">
            <v>2</v>
          </cell>
          <cell r="AN48">
            <v>1</v>
          </cell>
          <cell r="AO48">
            <v>1</v>
          </cell>
          <cell r="AP48">
            <v>0</v>
          </cell>
          <cell r="AQ48">
            <v>1</v>
          </cell>
          <cell r="AR48">
            <v>0</v>
          </cell>
          <cell r="AS48">
            <v>1</v>
          </cell>
          <cell r="AT48">
            <v>0</v>
          </cell>
          <cell r="AU48">
            <v>1</v>
          </cell>
          <cell r="AV48">
            <v>1</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1</v>
          </cell>
          <cell r="BL48">
            <v>1</v>
          </cell>
          <cell r="BM48">
            <v>0</v>
          </cell>
          <cell r="BN48">
            <v>0</v>
          </cell>
          <cell r="BO48">
            <v>1</v>
          </cell>
          <cell r="BP48">
            <v>1</v>
          </cell>
          <cell r="BQ48">
            <v>0</v>
          </cell>
          <cell r="BR48">
            <v>0</v>
          </cell>
          <cell r="BS48">
            <v>0</v>
          </cell>
          <cell r="BT48">
            <v>0</v>
          </cell>
          <cell r="BU48">
            <v>0</v>
          </cell>
          <cell r="BV48">
            <v>0</v>
          </cell>
          <cell r="BW48">
            <v>1</v>
          </cell>
          <cell r="BX48">
            <v>0</v>
          </cell>
          <cell r="BY48">
            <v>1</v>
          </cell>
          <cell r="BZ48">
            <v>0</v>
          </cell>
          <cell r="CA48">
            <v>0</v>
          </cell>
          <cell r="CB48">
            <v>0</v>
          </cell>
          <cell r="CC48">
            <v>0</v>
          </cell>
          <cell r="CD48">
            <v>0</v>
          </cell>
          <cell r="CE48">
            <v>1</v>
          </cell>
          <cell r="CF48">
            <v>0</v>
          </cell>
          <cell r="CG48">
            <v>1</v>
          </cell>
          <cell r="CH48">
            <v>0</v>
          </cell>
          <cell r="CI48" t="str">
            <v>Hamburg</v>
          </cell>
          <cell r="CJ48" t="str">
            <v>Stadtstaaten</v>
          </cell>
          <cell r="CK48" t="str">
            <v>II 05</v>
          </cell>
        </row>
        <row r="49">
          <cell r="C49">
            <v>19</v>
          </cell>
          <cell r="D49">
            <v>13</v>
          </cell>
          <cell r="E49">
            <v>6</v>
          </cell>
          <cell r="F49">
            <v>0</v>
          </cell>
          <cell r="G49">
            <v>7</v>
          </cell>
          <cell r="H49">
            <v>6</v>
          </cell>
          <cell r="I49">
            <v>1</v>
          </cell>
          <cell r="J49">
            <v>0</v>
          </cell>
          <cell r="K49">
            <v>12</v>
          </cell>
          <cell r="L49">
            <v>7</v>
          </cell>
          <cell r="M49">
            <v>5</v>
          </cell>
          <cell r="N49">
            <v>0</v>
          </cell>
          <cell r="O49">
            <v>3</v>
          </cell>
          <cell r="P49">
            <v>2</v>
          </cell>
          <cell r="Q49">
            <v>1</v>
          </cell>
          <cell r="R49">
            <v>0</v>
          </cell>
          <cell r="S49">
            <v>2</v>
          </cell>
          <cell r="T49">
            <v>1</v>
          </cell>
          <cell r="U49">
            <v>1</v>
          </cell>
          <cell r="V49">
            <v>0</v>
          </cell>
          <cell r="W49">
            <v>1</v>
          </cell>
          <cell r="X49">
            <v>1</v>
          </cell>
          <cell r="Y49">
            <v>0</v>
          </cell>
          <cell r="Z49">
            <v>0</v>
          </cell>
          <cell r="AA49">
            <v>12</v>
          </cell>
          <cell r="AB49">
            <v>9</v>
          </cell>
          <cell r="AC49">
            <v>3</v>
          </cell>
          <cell r="AD49">
            <v>0</v>
          </cell>
          <cell r="AE49">
            <v>4</v>
          </cell>
          <cell r="AF49">
            <v>4</v>
          </cell>
          <cell r="AG49">
            <v>0</v>
          </cell>
          <cell r="AH49">
            <v>0</v>
          </cell>
          <cell r="AI49">
            <v>8</v>
          </cell>
          <cell r="AJ49">
            <v>5</v>
          </cell>
          <cell r="AK49">
            <v>3</v>
          </cell>
          <cell r="AL49">
            <v>0</v>
          </cell>
          <cell r="AM49">
            <v>2</v>
          </cell>
          <cell r="AN49">
            <v>1</v>
          </cell>
          <cell r="AO49">
            <v>1</v>
          </cell>
          <cell r="AP49">
            <v>0</v>
          </cell>
          <cell r="AQ49">
            <v>1</v>
          </cell>
          <cell r="AR49">
            <v>1</v>
          </cell>
          <cell r="AS49">
            <v>0</v>
          </cell>
          <cell r="AT49">
            <v>0</v>
          </cell>
          <cell r="AU49">
            <v>1</v>
          </cell>
          <cell r="AV49">
            <v>0</v>
          </cell>
          <cell r="AW49">
            <v>1</v>
          </cell>
          <cell r="AX49">
            <v>0</v>
          </cell>
          <cell r="AY49">
            <v>0</v>
          </cell>
          <cell r="AZ49">
            <v>0</v>
          </cell>
          <cell r="BA49">
            <v>0</v>
          </cell>
          <cell r="BB49">
            <v>0</v>
          </cell>
          <cell r="BC49">
            <v>0</v>
          </cell>
          <cell r="BD49">
            <v>0</v>
          </cell>
          <cell r="BE49">
            <v>0</v>
          </cell>
          <cell r="BF49">
            <v>0</v>
          </cell>
          <cell r="BG49">
            <v>0</v>
          </cell>
          <cell r="BH49">
            <v>0</v>
          </cell>
          <cell r="BI49">
            <v>0</v>
          </cell>
          <cell r="BJ49">
            <v>0</v>
          </cell>
          <cell r="BK49">
            <v>1</v>
          </cell>
          <cell r="BL49">
            <v>1</v>
          </cell>
          <cell r="BM49">
            <v>0</v>
          </cell>
          <cell r="BN49">
            <v>0</v>
          </cell>
          <cell r="BO49">
            <v>0</v>
          </cell>
          <cell r="BP49">
            <v>0</v>
          </cell>
          <cell r="BQ49">
            <v>0</v>
          </cell>
          <cell r="BR49">
            <v>0</v>
          </cell>
          <cell r="BS49">
            <v>1</v>
          </cell>
          <cell r="BT49">
            <v>1</v>
          </cell>
          <cell r="BU49">
            <v>0</v>
          </cell>
          <cell r="BV49">
            <v>0</v>
          </cell>
          <cell r="BW49">
            <v>1</v>
          </cell>
          <cell r="BX49">
            <v>0</v>
          </cell>
          <cell r="BY49">
            <v>1</v>
          </cell>
          <cell r="BZ49">
            <v>0</v>
          </cell>
          <cell r="CA49">
            <v>0</v>
          </cell>
          <cell r="CB49">
            <v>0</v>
          </cell>
          <cell r="CC49">
            <v>0</v>
          </cell>
          <cell r="CD49">
            <v>0</v>
          </cell>
          <cell r="CE49">
            <v>1</v>
          </cell>
          <cell r="CF49">
            <v>0</v>
          </cell>
          <cell r="CG49">
            <v>1</v>
          </cell>
          <cell r="CH49">
            <v>0</v>
          </cell>
          <cell r="CI49" t="str">
            <v>Hamburg</v>
          </cell>
          <cell r="CJ49" t="str">
            <v>Stadtstaaten</v>
          </cell>
          <cell r="CK49" t="str">
            <v>II 05</v>
          </cell>
        </row>
        <row r="50">
          <cell r="C50">
            <v>7</v>
          </cell>
          <cell r="D50">
            <v>6</v>
          </cell>
          <cell r="E50">
            <v>1</v>
          </cell>
          <cell r="F50">
            <v>0</v>
          </cell>
          <cell r="G50">
            <v>3</v>
          </cell>
          <cell r="H50">
            <v>3</v>
          </cell>
          <cell r="I50">
            <v>0</v>
          </cell>
          <cell r="J50">
            <v>0</v>
          </cell>
          <cell r="K50">
            <v>4</v>
          </cell>
          <cell r="L50">
            <v>3</v>
          </cell>
          <cell r="M50">
            <v>1</v>
          </cell>
          <cell r="N50">
            <v>0</v>
          </cell>
          <cell r="O50">
            <v>2</v>
          </cell>
          <cell r="P50">
            <v>2</v>
          </cell>
          <cell r="Q50">
            <v>0</v>
          </cell>
          <cell r="R50">
            <v>0</v>
          </cell>
          <cell r="S50">
            <v>1</v>
          </cell>
          <cell r="T50">
            <v>1</v>
          </cell>
          <cell r="U50">
            <v>0</v>
          </cell>
          <cell r="V50">
            <v>0</v>
          </cell>
          <cell r="W50">
            <v>1</v>
          </cell>
          <cell r="X50">
            <v>1</v>
          </cell>
          <cell r="Y50">
            <v>0</v>
          </cell>
          <cell r="Z50">
            <v>0</v>
          </cell>
          <cell r="AA50">
            <v>3</v>
          </cell>
          <cell r="AB50">
            <v>2</v>
          </cell>
          <cell r="AC50">
            <v>1</v>
          </cell>
          <cell r="AD50">
            <v>0</v>
          </cell>
          <cell r="AE50">
            <v>0</v>
          </cell>
          <cell r="AF50">
            <v>0</v>
          </cell>
          <cell r="AG50">
            <v>0</v>
          </cell>
          <cell r="AH50">
            <v>0</v>
          </cell>
          <cell r="AI50">
            <v>3</v>
          </cell>
          <cell r="AJ50">
            <v>2</v>
          </cell>
          <cell r="AK50">
            <v>1</v>
          </cell>
          <cell r="AL50">
            <v>0</v>
          </cell>
          <cell r="AM50">
            <v>1</v>
          </cell>
          <cell r="AN50">
            <v>1</v>
          </cell>
          <cell r="AO50">
            <v>0</v>
          </cell>
          <cell r="AP50">
            <v>0</v>
          </cell>
          <cell r="AQ50">
            <v>1</v>
          </cell>
          <cell r="AR50">
            <v>1</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1</v>
          </cell>
          <cell r="BL50">
            <v>1</v>
          </cell>
          <cell r="BM50">
            <v>0</v>
          </cell>
          <cell r="BN50">
            <v>0</v>
          </cell>
          <cell r="BO50">
            <v>1</v>
          </cell>
          <cell r="BP50">
            <v>1</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t="str">
            <v>Hamburg</v>
          </cell>
          <cell r="CJ50" t="str">
            <v>Stadtstaaten</v>
          </cell>
          <cell r="CK50" t="str">
            <v>II 05</v>
          </cell>
        </row>
        <row r="51">
          <cell r="C51">
            <v>4810</v>
          </cell>
          <cell r="D51">
            <v>4379</v>
          </cell>
          <cell r="E51">
            <v>415</v>
          </cell>
          <cell r="F51">
            <v>16</v>
          </cell>
          <cell r="G51">
            <v>2877</v>
          </cell>
          <cell r="H51">
            <v>2603</v>
          </cell>
          <cell r="I51">
            <v>261</v>
          </cell>
          <cell r="J51">
            <v>13</v>
          </cell>
          <cell r="K51">
            <v>1933</v>
          </cell>
          <cell r="L51">
            <v>1776</v>
          </cell>
          <cell r="M51">
            <v>154</v>
          </cell>
          <cell r="N51">
            <v>3</v>
          </cell>
          <cell r="O51">
            <v>870</v>
          </cell>
          <cell r="P51">
            <v>795</v>
          </cell>
          <cell r="Q51">
            <v>68</v>
          </cell>
          <cell r="R51">
            <v>7</v>
          </cell>
          <cell r="S51">
            <v>560</v>
          </cell>
          <cell r="T51">
            <v>510</v>
          </cell>
          <cell r="U51">
            <v>43</v>
          </cell>
          <cell r="V51">
            <v>7</v>
          </cell>
          <cell r="W51">
            <v>310</v>
          </cell>
          <cell r="X51">
            <v>285</v>
          </cell>
          <cell r="Y51">
            <v>25</v>
          </cell>
          <cell r="Z51">
            <v>0</v>
          </cell>
          <cell r="AA51">
            <v>2358</v>
          </cell>
          <cell r="AB51">
            <v>2125</v>
          </cell>
          <cell r="AC51">
            <v>227</v>
          </cell>
          <cell r="AD51">
            <v>6</v>
          </cell>
          <cell r="AE51">
            <v>1439</v>
          </cell>
          <cell r="AF51">
            <v>1287</v>
          </cell>
          <cell r="AG51">
            <v>148</v>
          </cell>
          <cell r="AH51">
            <v>4</v>
          </cell>
          <cell r="AI51">
            <v>919</v>
          </cell>
          <cell r="AJ51">
            <v>838</v>
          </cell>
          <cell r="AK51">
            <v>79</v>
          </cell>
          <cell r="AL51">
            <v>2</v>
          </cell>
          <cell r="AM51">
            <v>1440</v>
          </cell>
          <cell r="AN51">
            <v>1332</v>
          </cell>
          <cell r="AO51">
            <v>106</v>
          </cell>
          <cell r="AP51">
            <v>2</v>
          </cell>
          <cell r="AQ51">
            <v>804</v>
          </cell>
          <cell r="AR51">
            <v>742</v>
          </cell>
          <cell r="AS51">
            <v>61</v>
          </cell>
          <cell r="AT51">
            <v>1</v>
          </cell>
          <cell r="AU51">
            <v>636</v>
          </cell>
          <cell r="AV51">
            <v>590</v>
          </cell>
          <cell r="AW51">
            <v>45</v>
          </cell>
          <cell r="AX51">
            <v>1</v>
          </cell>
          <cell r="AY51">
            <v>67</v>
          </cell>
          <cell r="AZ51">
            <v>63</v>
          </cell>
          <cell r="BA51">
            <v>3</v>
          </cell>
          <cell r="BB51">
            <v>1</v>
          </cell>
          <cell r="BC51">
            <v>26</v>
          </cell>
          <cell r="BD51">
            <v>22</v>
          </cell>
          <cell r="BE51">
            <v>3</v>
          </cell>
          <cell r="BF51">
            <v>1</v>
          </cell>
          <cell r="BG51">
            <v>41</v>
          </cell>
          <cell r="BH51">
            <v>41</v>
          </cell>
          <cell r="BI51">
            <v>0</v>
          </cell>
          <cell r="BJ51">
            <v>0</v>
          </cell>
          <cell r="BK51">
            <v>54</v>
          </cell>
          <cell r="BL51">
            <v>49</v>
          </cell>
          <cell r="BM51">
            <v>5</v>
          </cell>
          <cell r="BN51">
            <v>0</v>
          </cell>
          <cell r="BO51">
            <v>33</v>
          </cell>
          <cell r="BP51">
            <v>32</v>
          </cell>
          <cell r="BQ51">
            <v>1</v>
          </cell>
          <cell r="BR51">
            <v>0</v>
          </cell>
          <cell r="BS51">
            <v>21</v>
          </cell>
          <cell r="BT51">
            <v>17</v>
          </cell>
          <cell r="BU51">
            <v>4</v>
          </cell>
          <cell r="BV51">
            <v>0</v>
          </cell>
          <cell r="BW51">
            <v>21</v>
          </cell>
          <cell r="BX51">
            <v>15</v>
          </cell>
          <cell r="BY51">
            <v>6</v>
          </cell>
          <cell r="BZ51">
            <v>0</v>
          </cell>
          <cell r="CA51">
            <v>15</v>
          </cell>
          <cell r="CB51">
            <v>10</v>
          </cell>
          <cell r="CC51">
            <v>5</v>
          </cell>
          <cell r="CD51">
            <v>0</v>
          </cell>
          <cell r="CE51">
            <v>6</v>
          </cell>
          <cell r="CF51">
            <v>5</v>
          </cell>
          <cell r="CG51">
            <v>1</v>
          </cell>
          <cell r="CH51">
            <v>0</v>
          </cell>
          <cell r="CI51" t="str">
            <v>Niedersachsen</v>
          </cell>
          <cell r="CJ51" t="str">
            <v>Westliche Flächenländer</v>
          </cell>
          <cell r="CK51" t="str">
            <v>II 05</v>
          </cell>
        </row>
        <row r="52">
          <cell r="C52">
            <v>7</v>
          </cell>
          <cell r="D52">
            <v>7</v>
          </cell>
          <cell r="E52">
            <v>0</v>
          </cell>
          <cell r="F52">
            <v>0</v>
          </cell>
          <cell r="G52">
            <v>7</v>
          </cell>
          <cell r="H52">
            <v>7</v>
          </cell>
          <cell r="I52">
            <v>0</v>
          </cell>
          <cell r="J52">
            <v>0</v>
          </cell>
          <cell r="K52">
            <v>0</v>
          </cell>
          <cell r="L52">
            <v>0</v>
          </cell>
          <cell r="M52">
            <v>0</v>
          </cell>
          <cell r="N52">
            <v>0</v>
          </cell>
          <cell r="O52">
            <v>2</v>
          </cell>
          <cell r="P52">
            <v>2</v>
          </cell>
          <cell r="Q52">
            <v>0</v>
          </cell>
          <cell r="R52">
            <v>0</v>
          </cell>
          <cell r="S52">
            <v>2</v>
          </cell>
          <cell r="T52">
            <v>2</v>
          </cell>
          <cell r="U52">
            <v>0</v>
          </cell>
          <cell r="V52">
            <v>0</v>
          </cell>
          <cell r="W52">
            <v>0</v>
          </cell>
          <cell r="X52">
            <v>0</v>
          </cell>
          <cell r="Y52">
            <v>0</v>
          </cell>
          <cell r="Z52">
            <v>0</v>
          </cell>
          <cell r="AA52">
            <v>5</v>
          </cell>
          <cell r="AB52">
            <v>5</v>
          </cell>
          <cell r="AC52">
            <v>0</v>
          </cell>
          <cell r="AD52">
            <v>0</v>
          </cell>
          <cell r="AE52">
            <v>5</v>
          </cell>
          <cell r="AF52">
            <v>5</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t="str">
            <v>Niedersachsen</v>
          </cell>
          <cell r="CJ52" t="str">
            <v>Westliche Flächenländer</v>
          </cell>
          <cell r="CK52" t="str">
            <v>II 05</v>
          </cell>
        </row>
        <row r="53">
          <cell r="C53">
            <v>305</v>
          </cell>
          <cell r="D53">
            <v>276</v>
          </cell>
          <cell r="E53">
            <v>29</v>
          </cell>
          <cell r="F53">
            <v>0</v>
          </cell>
          <cell r="G53">
            <v>204</v>
          </cell>
          <cell r="H53">
            <v>180</v>
          </cell>
          <cell r="I53">
            <v>24</v>
          </cell>
          <cell r="J53">
            <v>0</v>
          </cell>
          <cell r="K53">
            <v>101</v>
          </cell>
          <cell r="L53">
            <v>96</v>
          </cell>
          <cell r="M53">
            <v>5</v>
          </cell>
          <cell r="N53">
            <v>0</v>
          </cell>
          <cell r="O53">
            <v>125</v>
          </cell>
          <cell r="P53">
            <v>113</v>
          </cell>
          <cell r="Q53">
            <v>12</v>
          </cell>
          <cell r="R53">
            <v>0</v>
          </cell>
          <cell r="S53">
            <v>86</v>
          </cell>
          <cell r="T53">
            <v>77</v>
          </cell>
          <cell r="U53">
            <v>9</v>
          </cell>
          <cell r="V53">
            <v>0</v>
          </cell>
          <cell r="W53">
            <v>39</v>
          </cell>
          <cell r="X53">
            <v>36</v>
          </cell>
          <cell r="Y53">
            <v>3</v>
          </cell>
          <cell r="Z53">
            <v>0</v>
          </cell>
          <cell r="AA53">
            <v>169</v>
          </cell>
          <cell r="AB53">
            <v>153</v>
          </cell>
          <cell r="AC53">
            <v>16</v>
          </cell>
          <cell r="AD53">
            <v>0</v>
          </cell>
          <cell r="AE53">
            <v>113</v>
          </cell>
          <cell r="AF53">
            <v>99</v>
          </cell>
          <cell r="AG53">
            <v>14</v>
          </cell>
          <cell r="AH53">
            <v>0</v>
          </cell>
          <cell r="AI53">
            <v>56</v>
          </cell>
          <cell r="AJ53">
            <v>54</v>
          </cell>
          <cell r="AK53">
            <v>2</v>
          </cell>
          <cell r="AL53">
            <v>0</v>
          </cell>
          <cell r="AM53">
            <v>9</v>
          </cell>
          <cell r="AN53">
            <v>9</v>
          </cell>
          <cell r="AO53">
            <v>0</v>
          </cell>
          <cell r="AP53">
            <v>0</v>
          </cell>
          <cell r="AQ53">
            <v>4</v>
          </cell>
          <cell r="AR53">
            <v>4</v>
          </cell>
          <cell r="AS53">
            <v>0</v>
          </cell>
          <cell r="AT53">
            <v>0</v>
          </cell>
          <cell r="AU53">
            <v>5</v>
          </cell>
          <cell r="AV53">
            <v>5</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2</v>
          </cell>
          <cell r="BX53">
            <v>1</v>
          </cell>
          <cell r="BY53">
            <v>1</v>
          </cell>
          <cell r="BZ53">
            <v>0</v>
          </cell>
          <cell r="CA53">
            <v>1</v>
          </cell>
          <cell r="CB53">
            <v>0</v>
          </cell>
          <cell r="CC53">
            <v>1</v>
          </cell>
          <cell r="CD53">
            <v>0</v>
          </cell>
          <cell r="CE53">
            <v>1</v>
          </cell>
          <cell r="CF53">
            <v>1</v>
          </cell>
          <cell r="CG53">
            <v>0</v>
          </cell>
          <cell r="CH53">
            <v>0</v>
          </cell>
          <cell r="CI53" t="str">
            <v>Niedersachsen</v>
          </cell>
          <cell r="CJ53" t="str">
            <v>Westliche Flächenländer</v>
          </cell>
          <cell r="CK53" t="str">
            <v>II 05</v>
          </cell>
        </row>
        <row r="54">
          <cell r="C54">
            <v>1077</v>
          </cell>
          <cell r="D54">
            <v>1004</v>
          </cell>
          <cell r="E54">
            <v>69</v>
          </cell>
          <cell r="F54">
            <v>4</v>
          </cell>
          <cell r="G54">
            <v>637</v>
          </cell>
          <cell r="H54">
            <v>592</v>
          </cell>
          <cell r="I54">
            <v>42</v>
          </cell>
          <cell r="J54">
            <v>3</v>
          </cell>
          <cell r="K54">
            <v>440</v>
          </cell>
          <cell r="L54">
            <v>412</v>
          </cell>
          <cell r="M54">
            <v>27</v>
          </cell>
          <cell r="N54">
            <v>1</v>
          </cell>
          <cell r="O54">
            <v>263</v>
          </cell>
          <cell r="P54">
            <v>242</v>
          </cell>
          <cell r="Q54">
            <v>19</v>
          </cell>
          <cell r="R54">
            <v>2</v>
          </cell>
          <cell r="S54">
            <v>178</v>
          </cell>
          <cell r="T54">
            <v>164</v>
          </cell>
          <cell r="U54">
            <v>12</v>
          </cell>
          <cell r="V54">
            <v>2</v>
          </cell>
          <cell r="W54">
            <v>85</v>
          </cell>
          <cell r="X54">
            <v>78</v>
          </cell>
          <cell r="Y54">
            <v>7</v>
          </cell>
          <cell r="Z54">
            <v>0</v>
          </cell>
          <cell r="AA54">
            <v>576</v>
          </cell>
          <cell r="AB54">
            <v>531</v>
          </cell>
          <cell r="AC54">
            <v>43</v>
          </cell>
          <cell r="AD54">
            <v>2</v>
          </cell>
          <cell r="AE54">
            <v>345</v>
          </cell>
          <cell r="AF54">
            <v>317</v>
          </cell>
          <cell r="AG54">
            <v>27</v>
          </cell>
          <cell r="AH54">
            <v>1</v>
          </cell>
          <cell r="AI54">
            <v>231</v>
          </cell>
          <cell r="AJ54">
            <v>214</v>
          </cell>
          <cell r="AK54">
            <v>16</v>
          </cell>
          <cell r="AL54">
            <v>1</v>
          </cell>
          <cell r="AM54">
            <v>228</v>
          </cell>
          <cell r="AN54">
            <v>222</v>
          </cell>
          <cell r="AO54">
            <v>6</v>
          </cell>
          <cell r="AP54">
            <v>0</v>
          </cell>
          <cell r="AQ54">
            <v>109</v>
          </cell>
          <cell r="AR54">
            <v>107</v>
          </cell>
          <cell r="AS54">
            <v>2</v>
          </cell>
          <cell r="AT54">
            <v>0</v>
          </cell>
          <cell r="AU54">
            <v>119</v>
          </cell>
          <cell r="AV54">
            <v>115</v>
          </cell>
          <cell r="AW54">
            <v>4</v>
          </cell>
          <cell r="AX54">
            <v>0</v>
          </cell>
          <cell r="AY54">
            <v>5</v>
          </cell>
          <cell r="AZ54">
            <v>5</v>
          </cell>
          <cell r="BA54">
            <v>0</v>
          </cell>
          <cell r="BB54">
            <v>0</v>
          </cell>
          <cell r="BC54">
            <v>2</v>
          </cell>
          <cell r="BD54">
            <v>2</v>
          </cell>
          <cell r="BE54">
            <v>0</v>
          </cell>
          <cell r="BF54">
            <v>0</v>
          </cell>
          <cell r="BG54">
            <v>3</v>
          </cell>
          <cell r="BH54">
            <v>3</v>
          </cell>
          <cell r="BI54">
            <v>0</v>
          </cell>
          <cell r="BJ54">
            <v>0</v>
          </cell>
          <cell r="BK54">
            <v>1</v>
          </cell>
          <cell r="BL54">
            <v>1</v>
          </cell>
          <cell r="BM54">
            <v>0</v>
          </cell>
          <cell r="BN54">
            <v>0</v>
          </cell>
          <cell r="BO54">
            <v>0</v>
          </cell>
          <cell r="BP54">
            <v>0</v>
          </cell>
          <cell r="BQ54">
            <v>0</v>
          </cell>
          <cell r="BR54">
            <v>0</v>
          </cell>
          <cell r="BS54">
            <v>1</v>
          </cell>
          <cell r="BT54">
            <v>1</v>
          </cell>
          <cell r="BU54">
            <v>0</v>
          </cell>
          <cell r="BV54">
            <v>0</v>
          </cell>
          <cell r="BW54">
            <v>4</v>
          </cell>
          <cell r="BX54">
            <v>3</v>
          </cell>
          <cell r="BY54">
            <v>1</v>
          </cell>
          <cell r="BZ54">
            <v>0</v>
          </cell>
          <cell r="CA54">
            <v>3</v>
          </cell>
          <cell r="CB54">
            <v>2</v>
          </cell>
          <cell r="CC54">
            <v>1</v>
          </cell>
          <cell r="CD54">
            <v>0</v>
          </cell>
          <cell r="CE54">
            <v>1</v>
          </cell>
          <cell r="CF54">
            <v>1</v>
          </cell>
          <cell r="CG54">
            <v>0</v>
          </cell>
          <cell r="CH54">
            <v>0</v>
          </cell>
          <cell r="CI54" t="str">
            <v>Niedersachsen</v>
          </cell>
          <cell r="CJ54" t="str">
            <v>Westliche Flächenländer</v>
          </cell>
          <cell r="CK54" t="str">
            <v>II 05</v>
          </cell>
        </row>
        <row r="55">
          <cell r="C55">
            <v>1351</v>
          </cell>
          <cell r="D55">
            <v>1221</v>
          </cell>
          <cell r="E55">
            <v>126</v>
          </cell>
          <cell r="F55">
            <v>4</v>
          </cell>
          <cell r="G55">
            <v>785</v>
          </cell>
          <cell r="H55">
            <v>701</v>
          </cell>
          <cell r="I55">
            <v>80</v>
          </cell>
          <cell r="J55">
            <v>4</v>
          </cell>
          <cell r="K55">
            <v>566</v>
          </cell>
          <cell r="L55">
            <v>520</v>
          </cell>
          <cell r="M55">
            <v>46</v>
          </cell>
          <cell r="N55">
            <v>0</v>
          </cell>
          <cell r="O55">
            <v>204</v>
          </cell>
          <cell r="P55">
            <v>189</v>
          </cell>
          <cell r="Q55">
            <v>13</v>
          </cell>
          <cell r="R55">
            <v>2</v>
          </cell>
          <cell r="S55">
            <v>129</v>
          </cell>
          <cell r="T55">
            <v>117</v>
          </cell>
          <cell r="U55">
            <v>10</v>
          </cell>
          <cell r="V55">
            <v>2</v>
          </cell>
          <cell r="W55">
            <v>75</v>
          </cell>
          <cell r="X55">
            <v>72</v>
          </cell>
          <cell r="Y55">
            <v>3</v>
          </cell>
          <cell r="Z55">
            <v>0</v>
          </cell>
          <cell r="AA55">
            <v>676</v>
          </cell>
          <cell r="AB55">
            <v>600</v>
          </cell>
          <cell r="AC55">
            <v>75</v>
          </cell>
          <cell r="AD55">
            <v>1</v>
          </cell>
          <cell r="AE55">
            <v>397</v>
          </cell>
          <cell r="AF55">
            <v>350</v>
          </cell>
          <cell r="AG55">
            <v>46</v>
          </cell>
          <cell r="AH55">
            <v>1</v>
          </cell>
          <cell r="AI55">
            <v>279</v>
          </cell>
          <cell r="AJ55">
            <v>250</v>
          </cell>
          <cell r="AK55">
            <v>29</v>
          </cell>
          <cell r="AL55">
            <v>0</v>
          </cell>
          <cell r="AM55">
            <v>447</v>
          </cell>
          <cell r="AN55">
            <v>411</v>
          </cell>
          <cell r="AO55">
            <v>35</v>
          </cell>
          <cell r="AP55">
            <v>1</v>
          </cell>
          <cell r="AQ55">
            <v>244</v>
          </cell>
          <cell r="AR55">
            <v>222</v>
          </cell>
          <cell r="AS55">
            <v>21</v>
          </cell>
          <cell r="AT55">
            <v>1</v>
          </cell>
          <cell r="AU55">
            <v>203</v>
          </cell>
          <cell r="AV55">
            <v>189</v>
          </cell>
          <cell r="AW55">
            <v>14</v>
          </cell>
          <cell r="AX55">
            <v>0</v>
          </cell>
          <cell r="AY55">
            <v>10</v>
          </cell>
          <cell r="AZ55">
            <v>9</v>
          </cell>
          <cell r="BA55">
            <v>1</v>
          </cell>
          <cell r="BB55">
            <v>0</v>
          </cell>
          <cell r="BC55">
            <v>5</v>
          </cell>
          <cell r="BD55">
            <v>4</v>
          </cell>
          <cell r="BE55">
            <v>1</v>
          </cell>
          <cell r="BF55">
            <v>0</v>
          </cell>
          <cell r="BG55">
            <v>5</v>
          </cell>
          <cell r="BH55">
            <v>5</v>
          </cell>
          <cell r="BI55">
            <v>0</v>
          </cell>
          <cell r="BJ55">
            <v>0</v>
          </cell>
          <cell r="BK55">
            <v>8</v>
          </cell>
          <cell r="BL55">
            <v>8</v>
          </cell>
          <cell r="BM55">
            <v>0</v>
          </cell>
          <cell r="BN55">
            <v>0</v>
          </cell>
          <cell r="BO55">
            <v>5</v>
          </cell>
          <cell r="BP55">
            <v>5</v>
          </cell>
          <cell r="BQ55">
            <v>0</v>
          </cell>
          <cell r="BR55">
            <v>0</v>
          </cell>
          <cell r="BS55">
            <v>3</v>
          </cell>
          <cell r="BT55">
            <v>3</v>
          </cell>
          <cell r="BU55">
            <v>0</v>
          </cell>
          <cell r="BV55">
            <v>0</v>
          </cell>
          <cell r="BW55">
            <v>6</v>
          </cell>
          <cell r="BX55">
            <v>4</v>
          </cell>
          <cell r="BY55">
            <v>2</v>
          </cell>
          <cell r="BZ55">
            <v>0</v>
          </cell>
          <cell r="CA55">
            <v>5</v>
          </cell>
          <cell r="CB55">
            <v>3</v>
          </cell>
          <cell r="CC55">
            <v>2</v>
          </cell>
          <cell r="CD55">
            <v>0</v>
          </cell>
          <cell r="CE55">
            <v>1</v>
          </cell>
          <cell r="CF55">
            <v>1</v>
          </cell>
          <cell r="CG55">
            <v>0</v>
          </cell>
          <cell r="CH55">
            <v>0</v>
          </cell>
          <cell r="CI55" t="str">
            <v>Niedersachsen</v>
          </cell>
          <cell r="CJ55" t="str">
            <v>Westliche Flächenländer</v>
          </cell>
          <cell r="CK55" t="str">
            <v>II 05</v>
          </cell>
        </row>
        <row r="56">
          <cell r="C56">
            <v>933</v>
          </cell>
          <cell r="D56">
            <v>837</v>
          </cell>
          <cell r="E56">
            <v>91</v>
          </cell>
          <cell r="F56">
            <v>5</v>
          </cell>
          <cell r="G56">
            <v>576</v>
          </cell>
          <cell r="H56">
            <v>513</v>
          </cell>
          <cell r="I56">
            <v>60</v>
          </cell>
          <cell r="J56">
            <v>3</v>
          </cell>
          <cell r="K56">
            <v>357</v>
          </cell>
          <cell r="L56">
            <v>324</v>
          </cell>
          <cell r="M56">
            <v>31</v>
          </cell>
          <cell r="N56">
            <v>2</v>
          </cell>
          <cell r="O56">
            <v>115</v>
          </cell>
          <cell r="P56">
            <v>108</v>
          </cell>
          <cell r="Q56">
            <v>6</v>
          </cell>
          <cell r="R56">
            <v>1</v>
          </cell>
          <cell r="S56">
            <v>73</v>
          </cell>
          <cell r="T56">
            <v>69</v>
          </cell>
          <cell r="U56">
            <v>3</v>
          </cell>
          <cell r="V56">
            <v>1</v>
          </cell>
          <cell r="W56">
            <v>42</v>
          </cell>
          <cell r="X56">
            <v>39</v>
          </cell>
          <cell r="Y56">
            <v>3</v>
          </cell>
          <cell r="Z56">
            <v>0</v>
          </cell>
          <cell r="AA56">
            <v>427</v>
          </cell>
          <cell r="AB56">
            <v>373</v>
          </cell>
          <cell r="AC56">
            <v>52</v>
          </cell>
          <cell r="AD56">
            <v>2</v>
          </cell>
          <cell r="AE56">
            <v>270</v>
          </cell>
          <cell r="AF56">
            <v>233</v>
          </cell>
          <cell r="AG56">
            <v>36</v>
          </cell>
          <cell r="AH56">
            <v>1</v>
          </cell>
          <cell r="AI56">
            <v>157</v>
          </cell>
          <cell r="AJ56">
            <v>140</v>
          </cell>
          <cell r="AK56">
            <v>16</v>
          </cell>
          <cell r="AL56">
            <v>1</v>
          </cell>
          <cell r="AM56">
            <v>363</v>
          </cell>
          <cell r="AN56">
            <v>330</v>
          </cell>
          <cell r="AO56">
            <v>32</v>
          </cell>
          <cell r="AP56">
            <v>1</v>
          </cell>
          <cell r="AQ56">
            <v>224</v>
          </cell>
          <cell r="AR56">
            <v>204</v>
          </cell>
          <cell r="AS56">
            <v>20</v>
          </cell>
          <cell r="AT56">
            <v>0</v>
          </cell>
          <cell r="AU56">
            <v>139</v>
          </cell>
          <cell r="AV56">
            <v>126</v>
          </cell>
          <cell r="AW56">
            <v>12</v>
          </cell>
          <cell r="AX56">
            <v>1</v>
          </cell>
          <cell r="AY56">
            <v>17</v>
          </cell>
          <cell r="AZ56">
            <v>15</v>
          </cell>
          <cell r="BA56">
            <v>1</v>
          </cell>
          <cell r="BB56">
            <v>1</v>
          </cell>
          <cell r="BC56">
            <v>5</v>
          </cell>
          <cell r="BD56">
            <v>3</v>
          </cell>
          <cell r="BE56">
            <v>1</v>
          </cell>
          <cell r="BF56">
            <v>1</v>
          </cell>
          <cell r="BG56">
            <v>12</v>
          </cell>
          <cell r="BH56">
            <v>12</v>
          </cell>
          <cell r="BI56">
            <v>0</v>
          </cell>
          <cell r="BJ56">
            <v>0</v>
          </cell>
          <cell r="BK56">
            <v>8</v>
          </cell>
          <cell r="BL56">
            <v>8</v>
          </cell>
          <cell r="BM56">
            <v>0</v>
          </cell>
          <cell r="BN56">
            <v>0</v>
          </cell>
          <cell r="BO56">
            <v>3</v>
          </cell>
          <cell r="BP56">
            <v>3</v>
          </cell>
          <cell r="BQ56">
            <v>0</v>
          </cell>
          <cell r="BR56">
            <v>0</v>
          </cell>
          <cell r="BS56">
            <v>5</v>
          </cell>
          <cell r="BT56">
            <v>5</v>
          </cell>
          <cell r="BU56">
            <v>0</v>
          </cell>
          <cell r="BV56">
            <v>0</v>
          </cell>
          <cell r="BW56">
            <v>3</v>
          </cell>
          <cell r="BX56">
            <v>3</v>
          </cell>
          <cell r="BY56">
            <v>0</v>
          </cell>
          <cell r="BZ56">
            <v>0</v>
          </cell>
          <cell r="CA56">
            <v>1</v>
          </cell>
          <cell r="CB56">
            <v>1</v>
          </cell>
          <cell r="CC56">
            <v>0</v>
          </cell>
          <cell r="CD56">
            <v>0</v>
          </cell>
          <cell r="CE56">
            <v>2</v>
          </cell>
          <cell r="CF56">
            <v>2</v>
          </cell>
          <cell r="CG56">
            <v>0</v>
          </cell>
          <cell r="CH56">
            <v>0</v>
          </cell>
          <cell r="CI56" t="str">
            <v>Niedersachsen</v>
          </cell>
          <cell r="CJ56" t="str">
            <v>Westliche Flächenländer</v>
          </cell>
          <cell r="CK56" t="str">
            <v>II 05</v>
          </cell>
        </row>
        <row r="57">
          <cell r="C57">
            <v>436</v>
          </cell>
          <cell r="D57">
            <v>402</v>
          </cell>
          <cell r="E57">
            <v>33</v>
          </cell>
          <cell r="F57">
            <v>1</v>
          </cell>
          <cell r="G57">
            <v>257</v>
          </cell>
          <cell r="H57">
            <v>240</v>
          </cell>
          <cell r="I57">
            <v>16</v>
          </cell>
          <cell r="J57">
            <v>1</v>
          </cell>
          <cell r="K57">
            <v>179</v>
          </cell>
          <cell r="L57">
            <v>162</v>
          </cell>
          <cell r="M57">
            <v>17</v>
          </cell>
          <cell r="N57">
            <v>0</v>
          </cell>
          <cell r="O57">
            <v>52</v>
          </cell>
          <cell r="P57">
            <v>46</v>
          </cell>
          <cell r="Q57">
            <v>5</v>
          </cell>
          <cell r="R57">
            <v>1</v>
          </cell>
          <cell r="S57">
            <v>37</v>
          </cell>
          <cell r="T57">
            <v>32</v>
          </cell>
          <cell r="U57">
            <v>4</v>
          </cell>
          <cell r="V57">
            <v>1</v>
          </cell>
          <cell r="W57">
            <v>15</v>
          </cell>
          <cell r="X57">
            <v>14</v>
          </cell>
          <cell r="Y57">
            <v>1</v>
          </cell>
          <cell r="Z57">
            <v>0</v>
          </cell>
          <cell r="AA57">
            <v>195</v>
          </cell>
          <cell r="AB57">
            <v>181</v>
          </cell>
          <cell r="AC57">
            <v>14</v>
          </cell>
          <cell r="AD57">
            <v>0</v>
          </cell>
          <cell r="AE57">
            <v>119</v>
          </cell>
          <cell r="AF57">
            <v>112</v>
          </cell>
          <cell r="AG57">
            <v>7</v>
          </cell>
          <cell r="AH57">
            <v>0</v>
          </cell>
          <cell r="AI57">
            <v>76</v>
          </cell>
          <cell r="AJ57">
            <v>69</v>
          </cell>
          <cell r="AK57">
            <v>7</v>
          </cell>
          <cell r="AL57">
            <v>0</v>
          </cell>
          <cell r="AM57">
            <v>170</v>
          </cell>
          <cell r="AN57">
            <v>156</v>
          </cell>
          <cell r="AO57">
            <v>14</v>
          </cell>
          <cell r="AP57">
            <v>0</v>
          </cell>
          <cell r="AQ57">
            <v>89</v>
          </cell>
          <cell r="AR57">
            <v>84</v>
          </cell>
          <cell r="AS57">
            <v>5</v>
          </cell>
          <cell r="AT57">
            <v>0</v>
          </cell>
          <cell r="AU57">
            <v>81</v>
          </cell>
          <cell r="AV57">
            <v>72</v>
          </cell>
          <cell r="AW57">
            <v>9</v>
          </cell>
          <cell r="AX57">
            <v>0</v>
          </cell>
          <cell r="AY57">
            <v>11</v>
          </cell>
          <cell r="AZ57">
            <v>11</v>
          </cell>
          <cell r="BA57">
            <v>0</v>
          </cell>
          <cell r="BB57">
            <v>0</v>
          </cell>
          <cell r="BC57">
            <v>6</v>
          </cell>
          <cell r="BD57">
            <v>6</v>
          </cell>
          <cell r="BE57">
            <v>0</v>
          </cell>
          <cell r="BF57">
            <v>0</v>
          </cell>
          <cell r="BG57">
            <v>5</v>
          </cell>
          <cell r="BH57">
            <v>5</v>
          </cell>
          <cell r="BI57">
            <v>0</v>
          </cell>
          <cell r="BJ57">
            <v>0</v>
          </cell>
          <cell r="BK57">
            <v>6</v>
          </cell>
          <cell r="BL57">
            <v>6</v>
          </cell>
          <cell r="BM57">
            <v>0</v>
          </cell>
          <cell r="BN57">
            <v>0</v>
          </cell>
          <cell r="BO57">
            <v>4</v>
          </cell>
          <cell r="BP57">
            <v>4</v>
          </cell>
          <cell r="BQ57">
            <v>0</v>
          </cell>
          <cell r="BR57">
            <v>0</v>
          </cell>
          <cell r="BS57">
            <v>2</v>
          </cell>
          <cell r="BT57">
            <v>2</v>
          </cell>
          <cell r="BU57">
            <v>0</v>
          </cell>
          <cell r="BV57">
            <v>0</v>
          </cell>
          <cell r="BW57">
            <v>2</v>
          </cell>
          <cell r="BX57">
            <v>2</v>
          </cell>
          <cell r="BY57">
            <v>0</v>
          </cell>
          <cell r="BZ57">
            <v>0</v>
          </cell>
          <cell r="CA57">
            <v>2</v>
          </cell>
          <cell r="CB57">
            <v>2</v>
          </cell>
          <cell r="CC57">
            <v>0</v>
          </cell>
          <cell r="CD57">
            <v>0</v>
          </cell>
          <cell r="CE57">
            <v>0</v>
          </cell>
          <cell r="CF57">
            <v>0</v>
          </cell>
          <cell r="CG57">
            <v>0</v>
          </cell>
          <cell r="CH57">
            <v>0</v>
          </cell>
          <cell r="CI57" t="str">
            <v>Niedersachsen</v>
          </cell>
          <cell r="CJ57" t="str">
            <v>Westliche Flächenländer</v>
          </cell>
          <cell r="CK57" t="str">
            <v>II 05</v>
          </cell>
        </row>
        <row r="58">
          <cell r="C58">
            <v>293</v>
          </cell>
          <cell r="D58">
            <v>262</v>
          </cell>
          <cell r="E58">
            <v>31</v>
          </cell>
          <cell r="F58">
            <v>0</v>
          </cell>
          <cell r="G58">
            <v>170</v>
          </cell>
          <cell r="H58">
            <v>153</v>
          </cell>
          <cell r="I58">
            <v>17</v>
          </cell>
          <cell r="J58">
            <v>0</v>
          </cell>
          <cell r="K58">
            <v>123</v>
          </cell>
          <cell r="L58">
            <v>109</v>
          </cell>
          <cell r="M58">
            <v>14</v>
          </cell>
          <cell r="N58">
            <v>0</v>
          </cell>
          <cell r="O58">
            <v>40</v>
          </cell>
          <cell r="P58">
            <v>34</v>
          </cell>
          <cell r="Q58">
            <v>6</v>
          </cell>
          <cell r="R58">
            <v>0</v>
          </cell>
          <cell r="S58">
            <v>19</v>
          </cell>
          <cell r="T58">
            <v>17</v>
          </cell>
          <cell r="U58">
            <v>2</v>
          </cell>
          <cell r="V58">
            <v>0</v>
          </cell>
          <cell r="W58">
            <v>21</v>
          </cell>
          <cell r="X58">
            <v>17</v>
          </cell>
          <cell r="Y58">
            <v>4</v>
          </cell>
          <cell r="Z58">
            <v>0</v>
          </cell>
          <cell r="AA58">
            <v>128</v>
          </cell>
          <cell r="AB58">
            <v>114</v>
          </cell>
          <cell r="AC58">
            <v>14</v>
          </cell>
          <cell r="AD58">
            <v>0</v>
          </cell>
          <cell r="AE58">
            <v>79</v>
          </cell>
          <cell r="AF58">
            <v>70</v>
          </cell>
          <cell r="AG58">
            <v>9</v>
          </cell>
          <cell r="AH58">
            <v>0</v>
          </cell>
          <cell r="AI58">
            <v>49</v>
          </cell>
          <cell r="AJ58">
            <v>44</v>
          </cell>
          <cell r="AK58">
            <v>5</v>
          </cell>
          <cell r="AL58">
            <v>0</v>
          </cell>
          <cell r="AM58">
            <v>105</v>
          </cell>
          <cell r="AN58">
            <v>97</v>
          </cell>
          <cell r="AO58">
            <v>8</v>
          </cell>
          <cell r="AP58">
            <v>0</v>
          </cell>
          <cell r="AQ58">
            <v>61</v>
          </cell>
          <cell r="AR58">
            <v>56</v>
          </cell>
          <cell r="AS58">
            <v>5</v>
          </cell>
          <cell r="AT58">
            <v>0</v>
          </cell>
          <cell r="AU58">
            <v>44</v>
          </cell>
          <cell r="AV58">
            <v>41</v>
          </cell>
          <cell r="AW58">
            <v>3</v>
          </cell>
          <cell r="AX58">
            <v>0</v>
          </cell>
          <cell r="AY58">
            <v>10</v>
          </cell>
          <cell r="AZ58">
            <v>9</v>
          </cell>
          <cell r="BA58">
            <v>1</v>
          </cell>
          <cell r="BB58">
            <v>0</v>
          </cell>
          <cell r="BC58">
            <v>4</v>
          </cell>
          <cell r="BD58">
            <v>3</v>
          </cell>
          <cell r="BE58">
            <v>1</v>
          </cell>
          <cell r="BF58">
            <v>0</v>
          </cell>
          <cell r="BG58">
            <v>6</v>
          </cell>
          <cell r="BH58">
            <v>6</v>
          </cell>
          <cell r="BI58">
            <v>0</v>
          </cell>
          <cell r="BJ58">
            <v>0</v>
          </cell>
          <cell r="BK58">
            <v>9</v>
          </cell>
          <cell r="BL58">
            <v>7</v>
          </cell>
          <cell r="BM58">
            <v>2</v>
          </cell>
          <cell r="BN58">
            <v>0</v>
          </cell>
          <cell r="BO58">
            <v>6</v>
          </cell>
          <cell r="BP58">
            <v>6</v>
          </cell>
          <cell r="BQ58">
            <v>0</v>
          </cell>
          <cell r="BR58">
            <v>0</v>
          </cell>
          <cell r="BS58">
            <v>3</v>
          </cell>
          <cell r="BT58">
            <v>1</v>
          </cell>
          <cell r="BU58">
            <v>2</v>
          </cell>
          <cell r="BV58">
            <v>0</v>
          </cell>
          <cell r="BW58">
            <v>1</v>
          </cell>
          <cell r="BX58">
            <v>1</v>
          </cell>
          <cell r="BY58">
            <v>0</v>
          </cell>
          <cell r="BZ58">
            <v>0</v>
          </cell>
          <cell r="CA58">
            <v>1</v>
          </cell>
          <cell r="CB58">
            <v>1</v>
          </cell>
          <cell r="CC58">
            <v>0</v>
          </cell>
          <cell r="CD58">
            <v>0</v>
          </cell>
          <cell r="CE58">
            <v>0</v>
          </cell>
          <cell r="CF58">
            <v>0</v>
          </cell>
          <cell r="CG58">
            <v>0</v>
          </cell>
          <cell r="CH58">
            <v>0</v>
          </cell>
          <cell r="CI58" t="str">
            <v>Niedersachsen</v>
          </cell>
          <cell r="CJ58" t="str">
            <v>Westliche Flächenländer</v>
          </cell>
          <cell r="CK58" t="str">
            <v>II 05</v>
          </cell>
        </row>
        <row r="59">
          <cell r="C59">
            <v>200</v>
          </cell>
          <cell r="D59">
            <v>187</v>
          </cell>
          <cell r="E59">
            <v>12</v>
          </cell>
          <cell r="F59">
            <v>1</v>
          </cell>
          <cell r="G59">
            <v>119</v>
          </cell>
          <cell r="H59">
            <v>110</v>
          </cell>
          <cell r="I59">
            <v>8</v>
          </cell>
          <cell r="J59">
            <v>1</v>
          </cell>
          <cell r="K59">
            <v>81</v>
          </cell>
          <cell r="L59">
            <v>77</v>
          </cell>
          <cell r="M59">
            <v>4</v>
          </cell>
          <cell r="N59">
            <v>0</v>
          </cell>
          <cell r="O59">
            <v>34</v>
          </cell>
          <cell r="P59">
            <v>31</v>
          </cell>
          <cell r="Q59">
            <v>2</v>
          </cell>
          <cell r="R59">
            <v>1</v>
          </cell>
          <cell r="S59">
            <v>17</v>
          </cell>
          <cell r="T59">
            <v>15</v>
          </cell>
          <cell r="U59">
            <v>1</v>
          </cell>
          <cell r="V59">
            <v>1</v>
          </cell>
          <cell r="W59">
            <v>17</v>
          </cell>
          <cell r="X59">
            <v>16</v>
          </cell>
          <cell r="Y59">
            <v>1</v>
          </cell>
          <cell r="Z59">
            <v>0</v>
          </cell>
          <cell r="AA59">
            <v>81</v>
          </cell>
          <cell r="AB59">
            <v>76</v>
          </cell>
          <cell r="AC59">
            <v>5</v>
          </cell>
          <cell r="AD59">
            <v>0</v>
          </cell>
          <cell r="AE59">
            <v>51</v>
          </cell>
          <cell r="AF59">
            <v>47</v>
          </cell>
          <cell r="AG59">
            <v>4</v>
          </cell>
          <cell r="AH59">
            <v>0</v>
          </cell>
          <cell r="AI59">
            <v>30</v>
          </cell>
          <cell r="AJ59">
            <v>29</v>
          </cell>
          <cell r="AK59">
            <v>1</v>
          </cell>
          <cell r="AL59">
            <v>0</v>
          </cell>
          <cell r="AM59">
            <v>64</v>
          </cell>
          <cell r="AN59">
            <v>60</v>
          </cell>
          <cell r="AO59">
            <v>4</v>
          </cell>
          <cell r="AP59">
            <v>0</v>
          </cell>
          <cell r="AQ59">
            <v>41</v>
          </cell>
          <cell r="AR59">
            <v>38</v>
          </cell>
          <cell r="AS59">
            <v>3</v>
          </cell>
          <cell r="AT59">
            <v>0</v>
          </cell>
          <cell r="AU59">
            <v>23</v>
          </cell>
          <cell r="AV59">
            <v>22</v>
          </cell>
          <cell r="AW59">
            <v>1</v>
          </cell>
          <cell r="AX59">
            <v>0</v>
          </cell>
          <cell r="AY59">
            <v>9</v>
          </cell>
          <cell r="AZ59">
            <v>9</v>
          </cell>
          <cell r="BA59">
            <v>0</v>
          </cell>
          <cell r="BB59">
            <v>0</v>
          </cell>
          <cell r="BC59">
            <v>3</v>
          </cell>
          <cell r="BD59">
            <v>3</v>
          </cell>
          <cell r="BE59">
            <v>0</v>
          </cell>
          <cell r="BF59">
            <v>0</v>
          </cell>
          <cell r="BG59">
            <v>6</v>
          </cell>
          <cell r="BH59">
            <v>6</v>
          </cell>
          <cell r="BI59">
            <v>0</v>
          </cell>
          <cell r="BJ59">
            <v>0</v>
          </cell>
          <cell r="BK59">
            <v>11</v>
          </cell>
          <cell r="BL59">
            <v>10</v>
          </cell>
          <cell r="BM59">
            <v>1</v>
          </cell>
          <cell r="BN59">
            <v>0</v>
          </cell>
          <cell r="BO59">
            <v>6</v>
          </cell>
          <cell r="BP59">
            <v>6</v>
          </cell>
          <cell r="BQ59">
            <v>0</v>
          </cell>
          <cell r="BR59">
            <v>0</v>
          </cell>
          <cell r="BS59">
            <v>5</v>
          </cell>
          <cell r="BT59">
            <v>4</v>
          </cell>
          <cell r="BU59">
            <v>1</v>
          </cell>
          <cell r="BV59">
            <v>0</v>
          </cell>
          <cell r="BW59">
            <v>1</v>
          </cell>
          <cell r="BX59">
            <v>1</v>
          </cell>
          <cell r="BY59">
            <v>0</v>
          </cell>
          <cell r="BZ59">
            <v>0</v>
          </cell>
          <cell r="CA59">
            <v>1</v>
          </cell>
          <cell r="CB59">
            <v>1</v>
          </cell>
          <cell r="CC59">
            <v>0</v>
          </cell>
          <cell r="CD59">
            <v>0</v>
          </cell>
          <cell r="CE59">
            <v>0</v>
          </cell>
          <cell r="CF59">
            <v>0</v>
          </cell>
          <cell r="CG59">
            <v>0</v>
          </cell>
          <cell r="CH59">
            <v>0</v>
          </cell>
          <cell r="CI59" t="str">
            <v>Niedersachsen</v>
          </cell>
          <cell r="CJ59" t="str">
            <v>Westliche Flächenländer</v>
          </cell>
          <cell r="CK59" t="str">
            <v>II 05</v>
          </cell>
        </row>
        <row r="60">
          <cell r="C60">
            <v>123</v>
          </cell>
          <cell r="D60">
            <v>111</v>
          </cell>
          <cell r="E60">
            <v>11</v>
          </cell>
          <cell r="F60">
            <v>1</v>
          </cell>
          <cell r="G60">
            <v>73</v>
          </cell>
          <cell r="H60">
            <v>65</v>
          </cell>
          <cell r="I60">
            <v>7</v>
          </cell>
          <cell r="J60">
            <v>1</v>
          </cell>
          <cell r="K60">
            <v>50</v>
          </cell>
          <cell r="L60">
            <v>46</v>
          </cell>
          <cell r="M60">
            <v>4</v>
          </cell>
          <cell r="N60">
            <v>0</v>
          </cell>
          <cell r="O60">
            <v>16</v>
          </cell>
          <cell r="P60">
            <v>13</v>
          </cell>
          <cell r="Q60">
            <v>3</v>
          </cell>
          <cell r="R60">
            <v>0</v>
          </cell>
          <cell r="S60">
            <v>9</v>
          </cell>
          <cell r="T60">
            <v>7</v>
          </cell>
          <cell r="U60">
            <v>2</v>
          </cell>
          <cell r="V60">
            <v>0</v>
          </cell>
          <cell r="W60">
            <v>7</v>
          </cell>
          <cell r="X60">
            <v>6</v>
          </cell>
          <cell r="Y60">
            <v>1</v>
          </cell>
          <cell r="Z60">
            <v>0</v>
          </cell>
          <cell r="AA60">
            <v>62</v>
          </cell>
          <cell r="AB60">
            <v>59</v>
          </cell>
          <cell r="AC60">
            <v>2</v>
          </cell>
          <cell r="AD60">
            <v>1</v>
          </cell>
          <cell r="AE60">
            <v>37</v>
          </cell>
          <cell r="AF60">
            <v>35</v>
          </cell>
          <cell r="AG60">
            <v>1</v>
          </cell>
          <cell r="AH60">
            <v>1</v>
          </cell>
          <cell r="AI60">
            <v>25</v>
          </cell>
          <cell r="AJ60">
            <v>24</v>
          </cell>
          <cell r="AK60">
            <v>1</v>
          </cell>
          <cell r="AL60">
            <v>0</v>
          </cell>
          <cell r="AM60">
            <v>35</v>
          </cell>
          <cell r="AN60">
            <v>32</v>
          </cell>
          <cell r="AO60">
            <v>3</v>
          </cell>
          <cell r="AP60">
            <v>0</v>
          </cell>
          <cell r="AQ60">
            <v>21</v>
          </cell>
          <cell r="AR60">
            <v>19</v>
          </cell>
          <cell r="AS60">
            <v>2</v>
          </cell>
          <cell r="AT60">
            <v>0</v>
          </cell>
          <cell r="AU60">
            <v>14</v>
          </cell>
          <cell r="AV60">
            <v>13</v>
          </cell>
          <cell r="AW60">
            <v>1</v>
          </cell>
          <cell r="AX60">
            <v>0</v>
          </cell>
          <cell r="AY60">
            <v>4</v>
          </cell>
          <cell r="AZ60">
            <v>4</v>
          </cell>
          <cell r="BA60">
            <v>0</v>
          </cell>
          <cell r="BB60">
            <v>0</v>
          </cell>
          <cell r="BC60">
            <v>1</v>
          </cell>
          <cell r="BD60">
            <v>1</v>
          </cell>
          <cell r="BE60">
            <v>0</v>
          </cell>
          <cell r="BF60">
            <v>0</v>
          </cell>
          <cell r="BG60">
            <v>3</v>
          </cell>
          <cell r="BH60">
            <v>3</v>
          </cell>
          <cell r="BI60">
            <v>0</v>
          </cell>
          <cell r="BJ60">
            <v>0</v>
          </cell>
          <cell r="BK60">
            <v>5</v>
          </cell>
          <cell r="BL60">
            <v>3</v>
          </cell>
          <cell r="BM60">
            <v>2</v>
          </cell>
          <cell r="BN60">
            <v>0</v>
          </cell>
          <cell r="BO60">
            <v>4</v>
          </cell>
          <cell r="BP60">
            <v>3</v>
          </cell>
          <cell r="BQ60">
            <v>1</v>
          </cell>
          <cell r="BR60">
            <v>0</v>
          </cell>
          <cell r="BS60">
            <v>1</v>
          </cell>
          <cell r="BT60">
            <v>0</v>
          </cell>
          <cell r="BU60">
            <v>1</v>
          </cell>
          <cell r="BV60">
            <v>0</v>
          </cell>
          <cell r="BW60">
            <v>1</v>
          </cell>
          <cell r="BX60">
            <v>0</v>
          </cell>
          <cell r="BY60">
            <v>1</v>
          </cell>
          <cell r="BZ60">
            <v>0</v>
          </cell>
          <cell r="CA60">
            <v>1</v>
          </cell>
          <cell r="CB60">
            <v>0</v>
          </cell>
          <cell r="CC60">
            <v>1</v>
          </cell>
          <cell r="CD60">
            <v>0</v>
          </cell>
          <cell r="CE60">
            <v>0</v>
          </cell>
          <cell r="CF60">
            <v>0</v>
          </cell>
          <cell r="CG60">
            <v>0</v>
          </cell>
          <cell r="CH60">
            <v>0</v>
          </cell>
          <cell r="CI60" t="str">
            <v>Niedersachsen</v>
          </cell>
          <cell r="CJ60" t="str">
            <v>Westliche Flächenländer</v>
          </cell>
          <cell r="CK60" t="str">
            <v>II 05</v>
          </cell>
        </row>
        <row r="61">
          <cell r="C61">
            <v>47</v>
          </cell>
          <cell r="D61">
            <v>41</v>
          </cell>
          <cell r="E61">
            <v>6</v>
          </cell>
          <cell r="F61">
            <v>0</v>
          </cell>
          <cell r="G61">
            <v>31</v>
          </cell>
          <cell r="H61">
            <v>25</v>
          </cell>
          <cell r="I61">
            <v>6</v>
          </cell>
          <cell r="J61">
            <v>0</v>
          </cell>
          <cell r="K61">
            <v>16</v>
          </cell>
          <cell r="L61">
            <v>16</v>
          </cell>
          <cell r="M61">
            <v>0</v>
          </cell>
          <cell r="N61">
            <v>0</v>
          </cell>
          <cell r="O61">
            <v>10</v>
          </cell>
          <cell r="P61">
            <v>10</v>
          </cell>
          <cell r="Q61">
            <v>0</v>
          </cell>
          <cell r="R61">
            <v>0</v>
          </cell>
          <cell r="S61">
            <v>7</v>
          </cell>
          <cell r="T61">
            <v>7</v>
          </cell>
          <cell r="U61">
            <v>0</v>
          </cell>
          <cell r="V61">
            <v>0</v>
          </cell>
          <cell r="W61">
            <v>3</v>
          </cell>
          <cell r="X61">
            <v>3</v>
          </cell>
          <cell r="Y61">
            <v>0</v>
          </cell>
          <cell r="Z61">
            <v>0</v>
          </cell>
          <cell r="AA61">
            <v>23</v>
          </cell>
          <cell r="AB61">
            <v>20</v>
          </cell>
          <cell r="AC61">
            <v>3</v>
          </cell>
          <cell r="AD61">
            <v>0</v>
          </cell>
          <cell r="AE61">
            <v>14</v>
          </cell>
          <cell r="AF61">
            <v>11</v>
          </cell>
          <cell r="AG61">
            <v>3</v>
          </cell>
          <cell r="AH61">
            <v>0</v>
          </cell>
          <cell r="AI61">
            <v>9</v>
          </cell>
          <cell r="AJ61">
            <v>9</v>
          </cell>
          <cell r="AK61">
            <v>0</v>
          </cell>
          <cell r="AL61">
            <v>0</v>
          </cell>
          <cell r="AM61">
            <v>11</v>
          </cell>
          <cell r="AN61">
            <v>8</v>
          </cell>
          <cell r="AO61">
            <v>3</v>
          </cell>
          <cell r="AP61">
            <v>0</v>
          </cell>
          <cell r="AQ61">
            <v>8</v>
          </cell>
          <cell r="AR61">
            <v>5</v>
          </cell>
          <cell r="AS61">
            <v>3</v>
          </cell>
          <cell r="AT61">
            <v>0</v>
          </cell>
          <cell r="AU61">
            <v>3</v>
          </cell>
          <cell r="AV61">
            <v>3</v>
          </cell>
          <cell r="AW61">
            <v>0</v>
          </cell>
          <cell r="AX61">
            <v>0</v>
          </cell>
          <cell r="AY61">
            <v>1</v>
          </cell>
          <cell r="AZ61">
            <v>1</v>
          </cell>
          <cell r="BA61">
            <v>0</v>
          </cell>
          <cell r="BB61">
            <v>0</v>
          </cell>
          <cell r="BC61">
            <v>0</v>
          </cell>
          <cell r="BD61">
            <v>0</v>
          </cell>
          <cell r="BE61">
            <v>0</v>
          </cell>
          <cell r="BF61">
            <v>0</v>
          </cell>
          <cell r="BG61">
            <v>1</v>
          </cell>
          <cell r="BH61">
            <v>1</v>
          </cell>
          <cell r="BI61">
            <v>0</v>
          </cell>
          <cell r="BJ61">
            <v>0</v>
          </cell>
          <cell r="BK61">
            <v>2</v>
          </cell>
          <cell r="BL61">
            <v>2</v>
          </cell>
          <cell r="BM61">
            <v>0</v>
          </cell>
          <cell r="BN61">
            <v>0</v>
          </cell>
          <cell r="BO61">
            <v>2</v>
          </cell>
          <cell r="BP61">
            <v>2</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t="str">
            <v>Niedersachsen</v>
          </cell>
          <cell r="CJ61" t="str">
            <v>Westliche Flächenländer</v>
          </cell>
          <cell r="CK61" t="str">
            <v>II 05</v>
          </cell>
        </row>
        <row r="62">
          <cell r="C62">
            <v>38</v>
          </cell>
          <cell r="D62">
            <v>31</v>
          </cell>
          <cell r="E62">
            <v>7</v>
          </cell>
          <cell r="F62">
            <v>0</v>
          </cell>
          <cell r="G62">
            <v>18</v>
          </cell>
          <cell r="H62">
            <v>17</v>
          </cell>
          <cell r="I62">
            <v>1</v>
          </cell>
          <cell r="J62">
            <v>0</v>
          </cell>
          <cell r="K62">
            <v>20</v>
          </cell>
          <cell r="L62">
            <v>14</v>
          </cell>
          <cell r="M62">
            <v>6</v>
          </cell>
          <cell r="N62">
            <v>0</v>
          </cell>
          <cell r="O62">
            <v>9</v>
          </cell>
          <cell r="P62">
            <v>7</v>
          </cell>
          <cell r="Q62">
            <v>2</v>
          </cell>
          <cell r="R62">
            <v>0</v>
          </cell>
          <cell r="S62">
            <v>3</v>
          </cell>
          <cell r="T62">
            <v>3</v>
          </cell>
          <cell r="U62">
            <v>0</v>
          </cell>
          <cell r="V62">
            <v>0</v>
          </cell>
          <cell r="W62">
            <v>6</v>
          </cell>
          <cell r="X62">
            <v>4</v>
          </cell>
          <cell r="Y62">
            <v>2</v>
          </cell>
          <cell r="Z62">
            <v>0</v>
          </cell>
          <cell r="AA62">
            <v>16</v>
          </cell>
          <cell r="AB62">
            <v>13</v>
          </cell>
          <cell r="AC62">
            <v>3</v>
          </cell>
          <cell r="AD62">
            <v>0</v>
          </cell>
          <cell r="AE62">
            <v>9</v>
          </cell>
          <cell r="AF62">
            <v>8</v>
          </cell>
          <cell r="AG62">
            <v>1</v>
          </cell>
          <cell r="AH62">
            <v>0</v>
          </cell>
          <cell r="AI62">
            <v>7</v>
          </cell>
          <cell r="AJ62">
            <v>5</v>
          </cell>
          <cell r="AK62">
            <v>2</v>
          </cell>
          <cell r="AL62">
            <v>0</v>
          </cell>
          <cell r="AM62">
            <v>8</v>
          </cell>
          <cell r="AN62">
            <v>7</v>
          </cell>
          <cell r="AO62">
            <v>1</v>
          </cell>
          <cell r="AP62">
            <v>0</v>
          </cell>
          <cell r="AQ62">
            <v>3</v>
          </cell>
          <cell r="AR62">
            <v>3</v>
          </cell>
          <cell r="AS62">
            <v>0</v>
          </cell>
          <cell r="AT62">
            <v>0</v>
          </cell>
          <cell r="AU62">
            <v>5</v>
          </cell>
          <cell r="AV62">
            <v>4</v>
          </cell>
          <cell r="AW62">
            <v>1</v>
          </cell>
          <cell r="AX62">
            <v>0</v>
          </cell>
          <cell r="AY62">
            <v>0</v>
          </cell>
          <cell r="AZ62">
            <v>0</v>
          </cell>
          <cell r="BA62">
            <v>0</v>
          </cell>
          <cell r="BB62">
            <v>0</v>
          </cell>
          <cell r="BC62">
            <v>0</v>
          </cell>
          <cell r="BD62">
            <v>0</v>
          </cell>
          <cell r="BE62">
            <v>0</v>
          </cell>
          <cell r="BF62">
            <v>0</v>
          </cell>
          <cell r="BG62">
            <v>0</v>
          </cell>
          <cell r="BH62">
            <v>0</v>
          </cell>
          <cell r="BI62">
            <v>0</v>
          </cell>
          <cell r="BJ62">
            <v>0</v>
          </cell>
          <cell r="BK62">
            <v>4</v>
          </cell>
          <cell r="BL62">
            <v>4</v>
          </cell>
          <cell r="BM62">
            <v>0</v>
          </cell>
          <cell r="BN62">
            <v>0</v>
          </cell>
          <cell r="BO62">
            <v>3</v>
          </cell>
          <cell r="BP62">
            <v>3</v>
          </cell>
          <cell r="BQ62">
            <v>0</v>
          </cell>
          <cell r="BR62">
            <v>0</v>
          </cell>
          <cell r="BS62">
            <v>1</v>
          </cell>
          <cell r="BT62">
            <v>1</v>
          </cell>
          <cell r="BU62">
            <v>0</v>
          </cell>
          <cell r="BV62">
            <v>0</v>
          </cell>
          <cell r="BW62">
            <v>1</v>
          </cell>
          <cell r="BX62">
            <v>0</v>
          </cell>
          <cell r="BY62">
            <v>1</v>
          </cell>
          <cell r="BZ62">
            <v>0</v>
          </cell>
          <cell r="CA62">
            <v>0</v>
          </cell>
          <cell r="CB62">
            <v>0</v>
          </cell>
          <cell r="CC62">
            <v>0</v>
          </cell>
          <cell r="CD62">
            <v>0</v>
          </cell>
          <cell r="CE62">
            <v>1</v>
          </cell>
          <cell r="CF62">
            <v>0</v>
          </cell>
          <cell r="CG62">
            <v>1</v>
          </cell>
          <cell r="CH62">
            <v>0</v>
          </cell>
          <cell r="CI62" t="str">
            <v>Niedersachsen</v>
          </cell>
          <cell r="CJ62" t="str">
            <v>Westliche Flächenländer</v>
          </cell>
          <cell r="CK62" t="str">
            <v>II 05</v>
          </cell>
        </row>
        <row r="63">
          <cell r="C63">
            <v>361</v>
          </cell>
          <cell r="D63">
            <v>297</v>
          </cell>
          <cell r="E63">
            <v>64</v>
          </cell>
          <cell r="F63">
            <v>0</v>
          </cell>
          <cell r="G63">
            <v>199</v>
          </cell>
          <cell r="H63">
            <v>168</v>
          </cell>
          <cell r="I63">
            <v>31</v>
          </cell>
          <cell r="J63">
            <v>0</v>
          </cell>
          <cell r="K63">
            <v>162</v>
          </cell>
          <cell r="L63">
            <v>129</v>
          </cell>
          <cell r="M63">
            <v>33</v>
          </cell>
          <cell r="N63">
            <v>0</v>
          </cell>
          <cell r="O63">
            <v>73</v>
          </cell>
          <cell r="P63">
            <v>62</v>
          </cell>
          <cell r="Q63">
            <v>11</v>
          </cell>
          <cell r="R63">
            <v>0</v>
          </cell>
          <cell r="S63">
            <v>43</v>
          </cell>
          <cell r="T63">
            <v>38</v>
          </cell>
          <cell r="U63">
            <v>5</v>
          </cell>
          <cell r="V63">
            <v>0</v>
          </cell>
          <cell r="W63">
            <v>30</v>
          </cell>
          <cell r="X63">
            <v>24</v>
          </cell>
          <cell r="Y63">
            <v>6</v>
          </cell>
          <cell r="Z63">
            <v>0</v>
          </cell>
          <cell r="AA63">
            <v>193</v>
          </cell>
          <cell r="AB63">
            <v>157</v>
          </cell>
          <cell r="AC63">
            <v>36</v>
          </cell>
          <cell r="AD63">
            <v>0</v>
          </cell>
          <cell r="AE63">
            <v>104</v>
          </cell>
          <cell r="AF63">
            <v>85</v>
          </cell>
          <cell r="AG63">
            <v>19</v>
          </cell>
          <cell r="AH63">
            <v>0</v>
          </cell>
          <cell r="AI63">
            <v>89</v>
          </cell>
          <cell r="AJ63">
            <v>72</v>
          </cell>
          <cell r="AK63">
            <v>17</v>
          </cell>
          <cell r="AL63">
            <v>0</v>
          </cell>
          <cell r="AM63">
            <v>88</v>
          </cell>
          <cell r="AN63">
            <v>73</v>
          </cell>
          <cell r="AO63">
            <v>15</v>
          </cell>
          <cell r="AP63">
            <v>0</v>
          </cell>
          <cell r="AQ63">
            <v>47</v>
          </cell>
          <cell r="AR63">
            <v>41</v>
          </cell>
          <cell r="AS63">
            <v>6</v>
          </cell>
          <cell r="AT63">
            <v>0</v>
          </cell>
          <cell r="AU63">
            <v>41</v>
          </cell>
          <cell r="AV63">
            <v>32</v>
          </cell>
          <cell r="AW63">
            <v>9</v>
          </cell>
          <cell r="AX63">
            <v>0</v>
          </cell>
          <cell r="AY63">
            <v>5</v>
          </cell>
          <cell r="AZ63">
            <v>4</v>
          </cell>
          <cell r="BA63">
            <v>1</v>
          </cell>
          <cell r="BB63">
            <v>0</v>
          </cell>
          <cell r="BC63">
            <v>5</v>
          </cell>
          <cell r="BD63">
            <v>4</v>
          </cell>
          <cell r="BE63">
            <v>1</v>
          </cell>
          <cell r="BF63">
            <v>0</v>
          </cell>
          <cell r="BG63">
            <v>0</v>
          </cell>
          <cell r="BH63">
            <v>0</v>
          </cell>
          <cell r="BI63">
            <v>0</v>
          </cell>
          <cell r="BJ63">
            <v>0</v>
          </cell>
          <cell r="BK63">
            <v>1</v>
          </cell>
          <cell r="BL63">
            <v>1</v>
          </cell>
          <cell r="BM63">
            <v>0</v>
          </cell>
          <cell r="BN63">
            <v>0</v>
          </cell>
          <cell r="BO63">
            <v>0</v>
          </cell>
          <cell r="BP63">
            <v>0</v>
          </cell>
          <cell r="BQ63">
            <v>0</v>
          </cell>
          <cell r="BR63">
            <v>0</v>
          </cell>
          <cell r="BS63">
            <v>1</v>
          </cell>
          <cell r="BT63">
            <v>1</v>
          </cell>
          <cell r="BU63">
            <v>0</v>
          </cell>
          <cell r="BV63">
            <v>0</v>
          </cell>
          <cell r="BW63">
            <v>1</v>
          </cell>
          <cell r="BX63">
            <v>0</v>
          </cell>
          <cell r="BY63">
            <v>1</v>
          </cell>
          <cell r="BZ63">
            <v>0</v>
          </cell>
          <cell r="CA63">
            <v>0</v>
          </cell>
          <cell r="CB63">
            <v>0</v>
          </cell>
          <cell r="CC63">
            <v>0</v>
          </cell>
          <cell r="CD63">
            <v>0</v>
          </cell>
          <cell r="CE63">
            <v>1</v>
          </cell>
          <cell r="CF63">
            <v>0</v>
          </cell>
          <cell r="CG63">
            <v>1</v>
          </cell>
          <cell r="CH63">
            <v>0</v>
          </cell>
          <cell r="CI63" t="str">
            <v>Bremen</v>
          </cell>
          <cell r="CJ63" t="str">
            <v>Stadtstaaten</v>
          </cell>
          <cell r="CK63" t="str">
            <v>II 05</v>
          </cell>
        </row>
        <row r="64">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t="str">
            <v>Bremen</v>
          </cell>
          <cell r="CJ64" t="str">
            <v>Stadtstaaten</v>
          </cell>
          <cell r="CK64" t="str">
            <v>II 05</v>
          </cell>
        </row>
        <row r="65">
          <cell r="C65">
            <v>5</v>
          </cell>
          <cell r="D65">
            <v>4</v>
          </cell>
          <cell r="E65">
            <v>1</v>
          </cell>
          <cell r="F65">
            <v>0</v>
          </cell>
          <cell r="G65">
            <v>2</v>
          </cell>
          <cell r="H65">
            <v>2</v>
          </cell>
          <cell r="I65">
            <v>0</v>
          </cell>
          <cell r="J65">
            <v>0</v>
          </cell>
          <cell r="K65">
            <v>3</v>
          </cell>
          <cell r="L65">
            <v>2</v>
          </cell>
          <cell r="M65">
            <v>1</v>
          </cell>
          <cell r="N65">
            <v>0</v>
          </cell>
          <cell r="O65">
            <v>0</v>
          </cell>
          <cell r="P65">
            <v>0</v>
          </cell>
          <cell r="Q65">
            <v>0</v>
          </cell>
          <cell r="R65">
            <v>0</v>
          </cell>
          <cell r="S65">
            <v>0</v>
          </cell>
          <cell r="T65">
            <v>0</v>
          </cell>
          <cell r="U65">
            <v>0</v>
          </cell>
          <cell r="V65">
            <v>0</v>
          </cell>
          <cell r="W65">
            <v>0</v>
          </cell>
          <cell r="X65">
            <v>0</v>
          </cell>
          <cell r="Y65">
            <v>0</v>
          </cell>
          <cell r="Z65">
            <v>0</v>
          </cell>
          <cell r="AA65">
            <v>3</v>
          </cell>
          <cell r="AB65">
            <v>3</v>
          </cell>
          <cell r="AC65">
            <v>0</v>
          </cell>
          <cell r="AD65">
            <v>0</v>
          </cell>
          <cell r="AE65">
            <v>1</v>
          </cell>
          <cell r="AF65">
            <v>1</v>
          </cell>
          <cell r="AG65">
            <v>0</v>
          </cell>
          <cell r="AH65">
            <v>0</v>
          </cell>
          <cell r="AI65">
            <v>2</v>
          </cell>
          <cell r="AJ65">
            <v>2</v>
          </cell>
          <cell r="AK65">
            <v>0</v>
          </cell>
          <cell r="AL65">
            <v>0</v>
          </cell>
          <cell r="AM65">
            <v>2</v>
          </cell>
          <cell r="AN65">
            <v>1</v>
          </cell>
          <cell r="AO65">
            <v>1</v>
          </cell>
          <cell r="AP65">
            <v>0</v>
          </cell>
          <cell r="AQ65">
            <v>1</v>
          </cell>
          <cell r="AR65">
            <v>1</v>
          </cell>
          <cell r="AS65">
            <v>0</v>
          </cell>
          <cell r="AT65">
            <v>0</v>
          </cell>
          <cell r="AU65">
            <v>1</v>
          </cell>
          <cell r="AV65">
            <v>0</v>
          </cell>
          <cell r="AW65">
            <v>1</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t="str">
            <v>Bremen</v>
          </cell>
          <cell r="CJ65" t="str">
            <v>Stadtstaaten</v>
          </cell>
          <cell r="CK65" t="str">
            <v>II 05</v>
          </cell>
        </row>
        <row r="66">
          <cell r="C66">
            <v>33</v>
          </cell>
          <cell r="D66">
            <v>25</v>
          </cell>
          <cell r="E66">
            <v>8</v>
          </cell>
          <cell r="F66">
            <v>0</v>
          </cell>
          <cell r="G66">
            <v>16</v>
          </cell>
          <cell r="H66">
            <v>13</v>
          </cell>
          <cell r="I66">
            <v>3</v>
          </cell>
          <cell r="J66">
            <v>0</v>
          </cell>
          <cell r="K66">
            <v>17</v>
          </cell>
          <cell r="L66">
            <v>12</v>
          </cell>
          <cell r="M66">
            <v>5</v>
          </cell>
          <cell r="N66">
            <v>0</v>
          </cell>
          <cell r="O66">
            <v>5</v>
          </cell>
          <cell r="P66">
            <v>2</v>
          </cell>
          <cell r="Q66">
            <v>3</v>
          </cell>
          <cell r="R66">
            <v>0</v>
          </cell>
          <cell r="S66">
            <v>2</v>
          </cell>
          <cell r="T66">
            <v>2</v>
          </cell>
          <cell r="U66">
            <v>0</v>
          </cell>
          <cell r="V66">
            <v>0</v>
          </cell>
          <cell r="W66">
            <v>3</v>
          </cell>
          <cell r="X66">
            <v>0</v>
          </cell>
          <cell r="Y66">
            <v>3</v>
          </cell>
          <cell r="Z66">
            <v>0</v>
          </cell>
          <cell r="AA66">
            <v>18</v>
          </cell>
          <cell r="AB66">
            <v>16</v>
          </cell>
          <cell r="AC66">
            <v>2</v>
          </cell>
          <cell r="AD66">
            <v>0</v>
          </cell>
          <cell r="AE66">
            <v>9</v>
          </cell>
          <cell r="AF66">
            <v>8</v>
          </cell>
          <cell r="AG66">
            <v>1</v>
          </cell>
          <cell r="AH66">
            <v>0</v>
          </cell>
          <cell r="AI66">
            <v>9</v>
          </cell>
          <cell r="AJ66">
            <v>8</v>
          </cell>
          <cell r="AK66">
            <v>1</v>
          </cell>
          <cell r="AL66">
            <v>0</v>
          </cell>
          <cell r="AM66">
            <v>10</v>
          </cell>
          <cell r="AN66">
            <v>7</v>
          </cell>
          <cell r="AO66">
            <v>3</v>
          </cell>
          <cell r="AP66">
            <v>0</v>
          </cell>
          <cell r="AQ66">
            <v>5</v>
          </cell>
          <cell r="AR66">
            <v>3</v>
          </cell>
          <cell r="AS66">
            <v>2</v>
          </cell>
          <cell r="AT66">
            <v>0</v>
          </cell>
          <cell r="AU66">
            <v>5</v>
          </cell>
          <cell r="AV66">
            <v>4</v>
          </cell>
          <cell r="AW66">
            <v>1</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t="str">
            <v>Bremen</v>
          </cell>
          <cell r="CJ66" t="str">
            <v>Stadtstaaten</v>
          </cell>
          <cell r="CK66" t="str">
            <v>II 05</v>
          </cell>
        </row>
        <row r="67">
          <cell r="C67">
            <v>116</v>
          </cell>
          <cell r="D67">
            <v>95</v>
          </cell>
          <cell r="E67">
            <v>21</v>
          </cell>
          <cell r="F67">
            <v>0</v>
          </cell>
          <cell r="G67">
            <v>65</v>
          </cell>
          <cell r="H67">
            <v>52</v>
          </cell>
          <cell r="I67">
            <v>13</v>
          </cell>
          <cell r="J67">
            <v>0</v>
          </cell>
          <cell r="K67">
            <v>51</v>
          </cell>
          <cell r="L67">
            <v>43</v>
          </cell>
          <cell r="M67">
            <v>8</v>
          </cell>
          <cell r="N67">
            <v>0</v>
          </cell>
          <cell r="O67">
            <v>25</v>
          </cell>
          <cell r="P67">
            <v>22</v>
          </cell>
          <cell r="Q67">
            <v>3</v>
          </cell>
          <cell r="R67">
            <v>0</v>
          </cell>
          <cell r="S67">
            <v>16</v>
          </cell>
          <cell r="T67">
            <v>13</v>
          </cell>
          <cell r="U67">
            <v>3</v>
          </cell>
          <cell r="V67">
            <v>0</v>
          </cell>
          <cell r="W67">
            <v>9</v>
          </cell>
          <cell r="X67">
            <v>9</v>
          </cell>
          <cell r="Y67">
            <v>0</v>
          </cell>
          <cell r="Z67">
            <v>0</v>
          </cell>
          <cell r="AA67">
            <v>72</v>
          </cell>
          <cell r="AB67">
            <v>58</v>
          </cell>
          <cell r="AC67">
            <v>14</v>
          </cell>
          <cell r="AD67">
            <v>0</v>
          </cell>
          <cell r="AE67">
            <v>38</v>
          </cell>
          <cell r="AF67">
            <v>31</v>
          </cell>
          <cell r="AG67">
            <v>7</v>
          </cell>
          <cell r="AH67">
            <v>0</v>
          </cell>
          <cell r="AI67">
            <v>34</v>
          </cell>
          <cell r="AJ67">
            <v>27</v>
          </cell>
          <cell r="AK67">
            <v>7</v>
          </cell>
          <cell r="AL67">
            <v>0</v>
          </cell>
          <cell r="AM67">
            <v>17</v>
          </cell>
          <cell r="AN67">
            <v>14</v>
          </cell>
          <cell r="AO67">
            <v>3</v>
          </cell>
          <cell r="AP67">
            <v>0</v>
          </cell>
          <cell r="AQ67">
            <v>9</v>
          </cell>
          <cell r="AR67">
            <v>7</v>
          </cell>
          <cell r="AS67">
            <v>2</v>
          </cell>
          <cell r="AT67">
            <v>0</v>
          </cell>
          <cell r="AU67">
            <v>8</v>
          </cell>
          <cell r="AV67">
            <v>7</v>
          </cell>
          <cell r="AW67">
            <v>1</v>
          </cell>
          <cell r="AX67">
            <v>0</v>
          </cell>
          <cell r="AY67">
            <v>2</v>
          </cell>
          <cell r="AZ67">
            <v>1</v>
          </cell>
          <cell r="BA67">
            <v>1</v>
          </cell>
          <cell r="BB67">
            <v>0</v>
          </cell>
          <cell r="BC67">
            <v>2</v>
          </cell>
          <cell r="BD67">
            <v>1</v>
          </cell>
          <cell r="BE67">
            <v>1</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t="str">
            <v>Bremen</v>
          </cell>
          <cell r="CJ67" t="str">
            <v>Stadtstaaten</v>
          </cell>
          <cell r="CK67" t="str">
            <v>II 05</v>
          </cell>
        </row>
        <row r="68">
          <cell r="C68">
            <v>90</v>
          </cell>
          <cell r="D68">
            <v>73</v>
          </cell>
          <cell r="E68">
            <v>17</v>
          </cell>
          <cell r="F68">
            <v>0</v>
          </cell>
          <cell r="G68">
            <v>49</v>
          </cell>
          <cell r="H68">
            <v>43</v>
          </cell>
          <cell r="I68">
            <v>6</v>
          </cell>
          <cell r="J68">
            <v>0</v>
          </cell>
          <cell r="K68">
            <v>41</v>
          </cell>
          <cell r="L68">
            <v>30</v>
          </cell>
          <cell r="M68">
            <v>11</v>
          </cell>
          <cell r="N68">
            <v>0</v>
          </cell>
          <cell r="O68">
            <v>21</v>
          </cell>
          <cell r="P68">
            <v>18</v>
          </cell>
          <cell r="Q68">
            <v>3</v>
          </cell>
          <cell r="R68">
            <v>0</v>
          </cell>
          <cell r="S68">
            <v>11</v>
          </cell>
          <cell r="T68">
            <v>10</v>
          </cell>
          <cell r="U68">
            <v>1</v>
          </cell>
          <cell r="V68">
            <v>0</v>
          </cell>
          <cell r="W68">
            <v>10</v>
          </cell>
          <cell r="X68">
            <v>8</v>
          </cell>
          <cell r="Y68">
            <v>2</v>
          </cell>
          <cell r="Z68">
            <v>0</v>
          </cell>
          <cell r="AA68">
            <v>45</v>
          </cell>
          <cell r="AB68">
            <v>34</v>
          </cell>
          <cell r="AC68">
            <v>11</v>
          </cell>
          <cell r="AD68">
            <v>0</v>
          </cell>
          <cell r="AE68">
            <v>26</v>
          </cell>
          <cell r="AF68">
            <v>21</v>
          </cell>
          <cell r="AG68">
            <v>5</v>
          </cell>
          <cell r="AH68">
            <v>0</v>
          </cell>
          <cell r="AI68">
            <v>19</v>
          </cell>
          <cell r="AJ68">
            <v>13</v>
          </cell>
          <cell r="AK68">
            <v>6</v>
          </cell>
          <cell r="AL68">
            <v>0</v>
          </cell>
          <cell r="AM68">
            <v>24</v>
          </cell>
          <cell r="AN68">
            <v>21</v>
          </cell>
          <cell r="AO68">
            <v>3</v>
          </cell>
          <cell r="AP68">
            <v>0</v>
          </cell>
          <cell r="AQ68">
            <v>12</v>
          </cell>
          <cell r="AR68">
            <v>12</v>
          </cell>
          <cell r="AS68">
            <v>0</v>
          </cell>
          <cell r="AT68">
            <v>0</v>
          </cell>
          <cell r="AU68">
            <v>12</v>
          </cell>
          <cell r="AV68">
            <v>9</v>
          </cell>
          <cell r="AW68">
            <v>3</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t="str">
            <v>Bremen</v>
          </cell>
          <cell r="CJ68" t="str">
            <v>Stadtstaaten</v>
          </cell>
          <cell r="CK68" t="str">
            <v>II 05</v>
          </cell>
        </row>
        <row r="69">
          <cell r="C69">
            <v>50</v>
          </cell>
          <cell r="D69">
            <v>42</v>
          </cell>
          <cell r="E69">
            <v>8</v>
          </cell>
          <cell r="F69">
            <v>0</v>
          </cell>
          <cell r="G69">
            <v>30</v>
          </cell>
          <cell r="H69">
            <v>25</v>
          </cell>
          <cell r="I69">
            <v>5</v>
          </cell>
          <cell r="J69">
            <v>0</v>
          </cell>
          <cell r="K69">
            <v>20</v>
          </cell>
          <cell r="L69">
            <v>17</v>
          </cell>
          <cell r="M69">
            <v>3</v>
          </cell>
          <cell r="N69">
            <v>0</v>
          </cell>
          <cell r="O69">
            <v>13</v>
          </cell>
          <cell r="P69">
            <v>12</v>
          </cell>
          <cell r="Q69">
            <v>1</v>
          </cell>
          <cell r="R69">
            <v>0</v>
          </cell>
          <cell r="S69">
            <v>8</v>
          </cell>
          <cell r="T69">
            <v>8</v>
          </cell>
          <cell r="U69">
            <v>0</v>
          </cell>
          <cell r="V69">
            <v>0</v>
          </cell>
          <cell r="W69">
            <v>5</v>
          </cell>
          <cell r="X69">
            <v>4</v>
          </cell>
          <cell r="Y69">
            <v>1</v>
          </cell>
          <cell r="Z69">
            <v>0</v>
          </cell>
          <cell r="AA69">
            <v>23</v>
          </cell>
          <cell r="AB69">
            <v>18</v>
          </cell>
          <cell r="AC69">
            <v>5</v>
          </cell>
          <cell r="AD69">
            <v>0</v>
          </cell>
          <cell r="AE69">
            <v>15</v>
          </cell>
          <cell r="AF69">
            <v>10</v>
          </cell>
          <cell r="AG69">
            <v>5</v>
          </cell>
          <cell r="AH69">
            <v>0</v>
          </cell>
          <cell r="AI69">
            <v>8</v>
          </cell>
          <cell r="AJ69">
            <v>8</v>
          </cell>
          <cell r="AK69">
            <v>0</v>
          </cell>
          <cell r="AL69">
            <v>0</v>
          </cell>
          <cell r="AM69">
            <v>12</v>
          </cell>
          <cell r="AN69">
            <v>10</v>
          </cell>
          <cell r="AO69">
            <v>2</v>
          </cell>
          <cell r="AP69">
            <v>0</v>
          </cell>
          <cell r="AQ69">
            <v>5</v>
          </cell>
          <cell r="AR69">
            <v>5</v>
          </cell>
          <cell r="AS69">
            <v>0</v>
          </cell>
          <cell r="AT69">
            <v>0</v>
          </cell>
          <cell r="AU69">
            <v>7</v>
          </cell>
          <cell r="AV69">
            <v>5</v>
          </cell>
          <cell r="AW69">
            <v>2</v>
          </cell>
          <cell r="AX69">
            <v>0</v>
          </cell>
          <cell r="AY69">
            <v>2</v>
          </cell>
          <cell r="AZ69">
            <v>2</v>
          </cell>
          <cell r="BA69">
            <v>0</v>
          </cell>
          <cell r="BB69">
            <v>0</v>
          </cell>
          <cell r="BC69">
            <v>2</v>
          </cell>
          <cell r="BD69">
            <v>2</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t="str">
            <v>Bremen</v>
          </cell>
          <cell r="CJ69" t="str">
            <v>Stadtstaaten</v>
          </cell>
          <cell r="CK69" t="str">
            <v>II 05</v>
          </cell>
        </row>
        <row r="70">
          <cell r="C70">
            <v>19</v>
          </cell>
          <cell r="D70">
            <v>16</v>
          </cell>
          <cell r="E70">
            <v>3</v>
          </cell>
          <cell r="F70">
            <v>0</v>
          </cell>
          <cell r="G70">
            <v>10</v>
          </cell>
          <cell r="H70">
            <v>10</v>
          </cell>
          <cell r="I70">
            <v>0</v>
          </cell>
          <cell r="J70">
            <v>0</v>
          </cell>
          <cell r="K70">
            <v>9</v>
          </cell>
          <cell r="L70">
            <v>6</v>
          </cell>
          <cell r="M70">
            <v>3</v>
          </cell>
          <cell r="N70">
            <v>0</v>
          </cell>
          <cell r="O70">
            <v>3</v>
          </cell>
          <cell r="P70">
            <v>3</v>
          </cell>
          <cell r="Q70">
            <v>0</v>
          </cell>
          <cell r="R70">
            <v>0</v>
          </cell>
          <cell r="S70">
            <v>1</v>
          </cell>
          <cell r="T70">
            <v>1</v>
          </cell>
          <cell r="U70">
            <v>0</v>
          </cell>
          <cell r="V70">
            <v>0</v>
          </cell>
          <cell r="W70">
            <v>2</v>
          </cell>
          <cell r="X70">
            <v>2</v>
          </cell>
          <cell r="Y70">
            <v>0</v>
          </cell>
          <cell r="Z70">
            <v>0</v>
          </cell>
          <cell r="AA70">
            <v>10</v>
          </cell>
          <cell r="AB70">
            <v>9</v>
          </cell>
          <cell r="AC70">
            <v>1</v>
          </cell>
          <cell r="AD70">
            <v>0</v>
          </cell>
          <cell r="AE70">
            <v>5</v>
          </cell>
          <cell r="AF70">
            <v>5</v>
          </cell>
          <cell r="AG70">
            <v>0</v>
          </cell>
          <cell r="AH70">
            <v>0</v>
          </cell>
          <cell r="AI70">
            <v>5</v>
          </cell>
          <cell r="AJ70">
            <v>4</v>
          </cell>
          <cell r="AK70">
            <v>1</v>
          </cell>
          <cell r="AL70">
            <v>0</v>
          </cell>
          <cell r="AM70">
            <v>5</v>
          </cell>
          <cell r="AN70">
            <v>4</v>
          </cell>
          <cell r="AO70">
            <v>1</v>
          </cell>
          <cell r="AP70">
            <v>0</v>
          </cell>
          <cell r="AQ70">
            <v>4</v>
          </cell>
          <cell r="AR70">
            <v>4</v>
          </cell>
          <cell r="AS70">
            <v>0</v>
          </cell>
          <cell r="AT70">
            <v>0</v>
          </cell>
          <cell r="AU70">
            <v>1</v>
          </cell>
          <cell r="AV70">
            <v>0</v>
          </cell>
          <cell r="AW70">
            <v>1</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1</v>
          </cell>
          <cell r="BX70">
            <v>0</v>
          </cell>
          <cell r="BY70">
            <v>1</v>
          </cell>
          <cell r="BZ70">
            <v>0</v>
          </cell>
          <cell r="CA70">
            <v>0</v>
          </cell>
          <cell r="CB70">
            <v>0</v>
          </cell>
          <cell r="CC70">
            <v>0</v>
          </cell>
          <cell r="CD70">
            <v>0</v>
          </cell>
          <cell r="CE70">
            <v>1</v>
          </cell>
          <cell r="CF70">
            <v>0</v>
          </cell>
          <cell r="CG70">
            <v>1</v>
          </cell>
          <cell r="CH70">
            <v>0</v>
          </cell>
          <cell r="CI70" t="str">
            <v>Bremen</v>
          </cell>
          <cell r="CJ70" t="str">
            <v>Stadtstaaten</v>
          </cell>
          <cell r="CK70" t="str">
            <v>II 05</v>
          </cell>
        </row>
        <row r="71">
          <cell r="C71">
            <v>22</v>
          </cell>
          <cell r="D71">
            <v>20</v>
          </cell>
          <cell r="E71">
            <v>2</v>
          </cell>
          <cell r="F71">
            <v>0</v>
          </cell>
          <cell r="G71">
            <v>16</v>
          </cell>
          <cell r="H71">
            <v>14</v>
          </cell>
          <cell r="I71">
            <v>2</v>
          </cell>
          <cell r="J71">
            <v>0</v>
          </cell>
          <cell r="K71">
            <v>6</v>
          </cell>
          <cell r="L71">
            <v>6</v>
          </cell>
          <cell r="M71">
            <v>0</v>
          </cell>
          <cell r="N71">
            <v>0</v>
          </cell>
          <cell r="O71">
            <v>4</v>
          </cell>
          <cell r="P71">
            <v>3</v>
          </cell>
          <cell r="Q71">
            <v>1</v>
          </cell>
          <cell r="R71">
            <v>0</v>
          </cell>
          <cell r="S71">
            <v>4</v>
          </cell>
          <cell r="T71">
            <v>3</v>
          </cell>
          <cell r="U71">
            <v>1</v>
          </cell>
          <cell r="V71">
            <v>0</v>
          </cell>
          <cell r="W71">
            <v>0</v>
          </cell>
          <cell r="X71">
            <v>0</v>
          </cell>
          <cell r="Y71">
            <v>0</v>
          </cell>
          <cell r="Z71">
            <v>0</v>
          </cell>
          <cell r="AA71">
            <v>11</v>
          </cell>
          <cell r="AB71">
            <v>10</v>
          </cell>
          <cell r="AC71">
            <v>1</v>
          </cell>
          <cell r="AD71">
            <v>0</v>
          </cell>
          <cell r="AE71">
            <v>7</v>
          </cell>
          <cell r="AF71">
            <v>6</v>
          </cell>
          <cell r="AG71">
            <v>1</v>
          </cell>
          <cell r="AH71">
            <v>0</v>
          </cell>
          <cell r="AI71">
            <v>4</v>
          </cell>
          <cell r="AJ71">
            <v>4</v>
          </cell>
          <cell r="AK71">
            <v>0</v>
          </cell>
          <cell r="AL71">
            <v>0</v>
          </cell>
          <cell r="AM71">
            <v>5</v>
          </cell>
          <cell r="AN71">
            <v>5</v>
          </cell>
          <cell r="AO71">
            <v>0</v>
          </cell>
          <cell r="AP71">
            <v>0</v>
          </cell>
          <cell r="AQ71">
            <v>4</v>
          </cell>
          <cell r="AR71">
            <v>4</v>
          </cell>
          <cell r="AS71">
            <v>0</v>
          </cell>
          <cell r="AT71">
            <v>0</v>
          </cell>
          <cell r="AU71">
            <v>1</v>
          </cell>
          <cell r="AV71">
            <v>1</v>
          </cell>
          <cell r="AW71">
            <v>0</v>
          </cell>
          <cell r="AX71">
            <v>0</v>
          </cell>
          <cell r="AY71">
            <v>1</v>
          </cell>
          <cell r="AZ71">
            <v>1</v>
          </cell>
          <cell r="BA71">
            <v>0</v>
          </cell>
          <cell r="BB71">
            <v>0</v>
          </cell>
          <cell r="BC71">
            <v>1</v>
          </cell>
          <cell r="BD71">
            <v>1</v>
          </cell>
          <cell r="BE71">
            <v>0</v>
          </cell>
          <cell r="BF71">
            <v>0</v>
          </cell>
          <cell r="BG71">
            <v>0</v>
          </cell>
          <cell r="BH71">
            <v>0</v>
          </cell>
          <cell r="BI71">
            <v>0</v>
          </cell>
          <cell r="BJ71">
            <v>0</v>
          </cell>
          <cell r="BK71">
            <v>1</v>
          </cell>
          <cell r="BL71">
            <v>1</v>
          </cell>
          <cell r="BM71">
            <v>0</v>
          </cell>
          <cell r="BN71">
            <v>0</v>
          </cell>
          <cell r="BO71">
            <v>0</v>
          </cell>
          <cell r="BP71">
            <v>0</v>
          </cell>
          <cell r="BQ71">
            <v>0</v>
          </cell>
          <cell r="BR71">
            <v>0</v>
          </cell>
          <cell r="BS71">
            <v>1</v>
          </cell>
          <cell r="BT71">
            <v>1</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t="str">
            <v>Bremen</v>
          </cell>
          <cell r="CJ71" t="str">
            <v>Stadtstaaten</v>
          </cell>
          <cell r="CK71" t="str">
            <v>II 05</v>
          </cell>
        </row>
        <row r="72">
          <cell r="C72">
            <v>16</v>
          </cell>
          <cell r="D72">
            <v>15</v>
          </cell>
          <cell r="E72">
            <v>1</v>
          </cell>
          <cell r="F72">
            <v>0</v>
          </cell>
          <cell r="G72">
            <v>7</v>
          </cell>
          <cell r="H72">
            <v>6</v>
          </cell>
          <cell r="I72">
            <v>1</v>
          </cell>
          <cell r="J72">
            <v>0</v>
          </cell>
          <cell r="K72">
            <v>9</v>
          </cell>
          <cell r="L72">
            <v>9</v>
          </cell>
          <cell r="M72">
            <v>0</v>
          </cell>
          <cell r="N72">
            <v>0</v>
          </cell>
          <cell r="O72">
            <v>2</v>
          </cell>
          <cell r="P72">
            <v>2</v>
          </cell>
          <cell r="Q72">
            <v>0</v>
          </cell>
          <cell r="R72">
            <v>0</v>
          </cell>
          <cell r="S72">
            <v>1</v>
          </cell>
          <cell r="T72">
            <v>1</v>
          </cell>
          <cell r="U72">
            <v>0</v>
          </cell>
          <cell r="V72">
            <v>0</v>
          </cell>
          <cell r="W72">
            <v>1</v>
          </cell>
          <cell r="X72">
            <v>1</v>
          </cell>
          <cell r="Y72">
            <v>0</v>
          </cell>
          <cell r="Z72">
            <v>0</v>
          </cell>
          <cell r="AA72">
            <v>6</v>
          </cell>
          <cell r="AB72">
            <v>6</v>
          </cell>
          <cell r="AC72">
            <v>0</v>
          </cell>
          <cell r="AD72">
            <v>0</v>
          </cell>
          <cell r="AE72">
            <v>2</v>
          </cell>
          <cell r="AF72">
            <v>2</v>
          </cell>
          <cell r="AG72">
            <v>0</v>
          </cell>
          <cell r="AH72">
            <v>0</v>
          </cell>
          <cell r="AI72">
            <v>4</v>
          </cell>
          <cell r="AJ72">
            <v>4</v>
          </cell>
          <cell r="AK72">
            <v>0</v>
          </cell>
          <cell r="AL72">
            <v>0</v>
          </cell>
          <cell r="AM72">
            <v>8</v>
          </cell>
          <cell r="AN72">
            <v>7</v>
          </cell>
          <cell r="AO72">
            <v>1</v>
          </cell>
          <cell r="AP72">
            <v>0</v>
          </cell>
          <cell r="AQ72">
            <v>4</v>
          </cell>
          <cell r="AR72">
            <v>3</v>
          </cell>
          <cell r="AS72">
            <v>1</v>
          </cell>
          <cell r="AT72">
            <v>0</v>
          </cell>
          <cell r="AU72">
            <v>4</v>
          </cell>
          <cell r="AV72">
            <v>4</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t="str">
            <v>Bremen</v>
          </cell>
          <cell r="CJ72" t="str">
            <v>Stadtstaaten</v>
          </cell>
          <cell r="CK72" t="str">
            <v>II 05</v>
          </cell>
        </row>
        <row r="73">
          <cell r="C73">
            <v>8</v>
          </cell>
          <cell r="D73">
            <v>6</v>
          </cell>
          <cell r="E73">
            <v>2</v>
          </cell>
          <cell r="F73">
            <v>0</v>
          </cell>
          <cell r="G73">
            <v>4</v>
          </cell>
          <cell r="H73">
            <v>3</v>
          </cell>
          <cell r="I73">
            <v>1</v>
          </cell>
          <cell r="J73">
            <v>0</v>
          </cell>
          <cell r="K73">
            <v>4</v>
          </cell>
          <cell r="L73">
            <v>3</v>
          </cell>
          <cell r="M73">
            <v>1</v>
          </cell>
          <cell r="N73">
            <v>0</v>
          </cell>
          <cell r="O73">
            <v>0</v>
          </cell>
          <cell r="P73">
            <v>0</v>
          </cell>
          <cell r="Q73">
            <v>0</v>
          </cell>
          <cell r="R73">
            <v>0</v>
          </cell>
          <cell r="S73">
            <v>0</v>
          </cell>
          <cell r="T73">
            <v>0</v>
          </cell>
          <cell r="U73">
            <v>0</v>
          </cell>
          <cell r="V73">
            <v>0</v>
          </cell>
          <cell r="W73">
            <v>0</v>
          </cell>
          <cell r="X73">
            <v>0</v>
          </cell>
          <cell r="Y73">
            <v>0</v>
          </cell>
          <cell r="Z73">
            <v>0</v>
          </cell>
          <cell r="AA73">
            <v>3</v>
          </cell>
          <cell r="AB73">
            <v>2</v>
          </cell>
          <cell r="AC73">
            <v>1</v>
          </cell>
          <cell r="AD73">
            <v>0</v>
          </cell>
          <cell r="AE73">
            <v>1</v>
          </cell>
          <cell r="AF73">
            <v>1</v>
          </cell>
          <cell r="AG73">
            <v>0</v>
          </cell>
          <cell r="AH73">
            <v>0</v>
          </cell>
          <cell r="AI73">
            <v>2</v>
          </cell>
          <cell r="AJ73">
            <v>1</v>
          </cell>
          <cell r="AK73">
            <v>1</v>
          </cell>
          <cell r="AL73">
            <v>0</v>
          </cell>
          <cell r="AM73">
            <v>5</v>
          </cell>
          <cell r="AN73">
            <v>4</v>
          </cell>
          <cell r="AO73">
            <v>1</v>
          </cell>
          <cell r="AP73">
            <v>0</v>
          </cell>
          <cell r="AQ73">
            <v>3</v>
          </cell>
          <cell r="AR73">
            <v>2</v>
          </cell>
          <cell r="AS73">
            <v>1</v>
          </cell>
          <cell r="AT73">
            <v>0</v>
          </cell>
          <cell r="AU73">
            <v>2</v>
          </cell>
          <cell r="AV73">
            <v>2</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t="str">
            <v>Bremen</v>
          </cell>
          <cell r="CJ73" t="str">
            <v>Stadtstaaten</v>
          </cell>
          <cell r="CK73" t="str">
            <v>II 05</v>
          </cell>
        </row>
        <row r="74">
          <cell r="C74">
            <v>2</v>
          </cell>
          <cell r="D74">
            <v>1</v>
          </cell>
          <cell r="E74">
            <v>1</v>
          </cell>
          <cell r="F74">
            <v>0</v>
          </cell>
          <cell r="G74">
            <v>0</v>
          </cell>
          <cell r="H74">
            <v>0</v>
          </cell>
          <cell r="I74">
            <v>0</v>
          </cell>
          <cell r="J74">
            <v>0</v>
          </cell>
          <cell r="K74">
            <v>2</v>
          </cell>
          <cell r="L74">
            <v>1</v>
          </cell>
          <cell r="M74">
            <v>1</v>
          </cell>
          <cell r="N74">
            <v>0</v>
          </cell>
          <cell r="O74">
            <v>0</v>
          </cell>
          <cell r="P74">
            <v>0</v>
          </cell>
          <cell r="Q74">
            <v>0</v>
          </cell>
          <cell r="R74">
            <v>0</v>
          </cell>
          <cell r="S74">
            <v>0</v>
          </cell>
          <cell r="T74">
            <v>0</v>
          </cell>
          <cell r="U74">
            <v>0</v>
          </cell>
          <cell r="V74">
            <v>0</v>
          </cell>
          <cell r="W74">
            <v>0</v>
          </cell>
          <cell r="X74">
            <v>0</v>
          </cell>
          <cell r="Y74">
            <v>0</v>
          </cell>
          <cell r="Z74">
            <v>0</v>
          </cell>
          <cell r="AA74">
            <v>2</v>
          </cell>
          <cell r="AB74">
            <v>1</v>
          </cell>
          <cell r="AC74">
            <v>1</v>
          </cell>
          <cell r="AD74">
            <v>0</v>
          </cell>
          <cell r="AE74">
            <v>0</v>
          </cell>
          <cell r="AF74">
            <v>0</v>
          </cell>
          <cell r="AG74">
            <v>0</v>
          </cell>
          <cell r="AH74">
            <v>0</v>
          </cell>
          <cell r="AI74">
            <v>2</v>
          </cell>
          <cell r="AJ74">
            <v>1</v>
          </cell>
          <cell r="AK74">
            <v>1</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t="str">
            <v>Bremen</v>
          </cell>
          <cell r="CJ74" t="str">
            <v>Stadtstaaten</v>
          </cell>
          <cell r="CK74" t="str">
            <v>II 05</v>
          </cell>
        </row>
        <row r="75">
          <cell r="C75">
            <v>13052</v>
          </cell>
          <cell r="D75">
            <v>10963</v>
          </cell>
          <cell r="E75">
            <v>2079</v>
          </cell>
          <cell r="F75">
            <v>10</v>
          </cell>
          <cell r="G75">
            <v>7930</v>
          </cell>
          <cell r="H75">
            <v>6685</v>
          </cell>
          <cell r="I75">
            <v>1239</v>
          </cell>
          <cell r="J75">
            <v>6</v>
          </cell>
          <cell r="K75">
            <v>5122</v>
          </cell>
          <cell r="L75">
            <v>4278</v>
          </cell>
          <cell r="M75">
            <v>840</v>
          </cell>
          <cell r="N75">
            <v>4</v>
          </cell>
          <cell r="O75">
            <v>3062</v>
          </cell>
          <cell r="P75">
            <v>2555</v>
          </cell>
          <cell r="Q75">
            <v>502</v>
          </cell>
          <cell r="R75">
            <v>5</v>
          </cell>
          <cell r="S75">
            <v>1930</v>
          </cell>
          <cell r="T75">
            <v>1623</v>
          </cell>
          <cell r="U75">
            <v>305</v>
          </cell>
          <cell r="V75">
            <v>2</v>
          </cell>
          <cell r="W75">
            <v>1132</v>
          </cell>
          <cell r="X75">
            <v>932</v>
          </cell>
          <cell r="Y75">
            <v>197</v>
          </cell>
          <cell r="Z75">
            <v>3</v>
          </cell>
          <cell r="AA75">
            <v>5435</v>
          </cell>
          <cell r="AB75">
            <v>4474</v>
          </cell>
          <cell r="AC75">
            <v>957</v>
          </cell>
          <cell r="AD75">
            <v>4</v>
          </cell>
          <cell r="AE75">
            <v>3369</v>
          </cell>
          <cell r="AF75">
            <v>2798</v>
          </cell>
          <cell r="AG75">
            <v>567</v>
          </cell>
          <cell r="AH75">
            <v>4</v>
          </cell>
          <cell r="AI75">
            <v>2066</v>
          </cell>
          <cell r="AJ75">
            <v>1676</v>
          </cell>
          <cell r="AK75">
            <v>390</v>
          </cell>
          <cell r="AL75">
            <v>0</v>
          </cell>
          <cell r="AM75">
            <v>3645</v>
          </cell>
          <cell r="AN75">
            <v>3135</v>
          </cell>
          <cell r="AO75">
            <v>510</v>
          </cell>
          <cell r="AP75">
            <v>0</v>
          </cell>
          <cell r="AQ75">
            <v>2130</v>
          </cell>
          <cell r="AR75">
            <v>1819</v>
          </cell>
          <cell r="AS75">
            <v>311</v>
          </cell>
          <cell r="AT75">
            <v>0</v>
          </cell>
          <cell r="AU75">
            <v>1515</v>
          </cell>
          <cell r="AV75">
            <v>1316</v>
          </cell>
          <cell r="AW75">
            <v>199</v>
          </cell>
          <cell r="AX75">
            <v>0</v>
          </cell>
          <cell r="AY75">
            <v>714</v>
          </cell>
          <cell r="AZ75">
            <v>636</v>
          </cell>
          <cell r="BA75">
            <v>77</v>
          </cell>
          <cell r="BB75">
            <v>1</v>
          </cell>
          <cell r="BC75">
            <v>393</v>
          </cell>
          <cell r="BD75">
            <v>355</v>
          </cell>
          <cell r="BE75">
            <v>38</v>
          </cell>
          <cell r="BF75">
            <v>0</v>
          </cell>
          <cell r="BG75">
            <v>321</v>
          </cell>
          <cell r="BH75">
            <v>281</v>
          </cell>
          <cell r="BI75">
            <v>39</v>
          </cell>
          <cell r="BJ75">
            <v>1</v>
          </cell>
          <cell r="BK75">
            <v>163</v>
          </cell>
          <cell r="BL75">
            <v>147</v>
          </cell>
          <cell r="BM75">
            <v>16</v>
          </cell>
          <cell r="BN75">
            <v>0</v>
          </cell>
          <cell r="BO75">
            <v>84</v>
          </cell>
          <cell r="BP75">
            <v>79</v>
          </cell>
          <cell r="BQ75">
            <v>5</v>
          </cell>
          <cell r="BR75">
            <v>0</v>
          </cell>
          <cell r="BS75">
            <v>79</v>
          </cell>
          <cell r="BT75">
            <v>68</v>
          </cell>
          <cell r="BU75">
            <v>11</v>
          </cell>
          <cell r="BV75">
            <v>0</v>
          </cell>
          <cell r="BW75">
            <v>33</v>
          </cell>
          <cell r="BX75">
            <v>16</v>
          </cell>
          <cell r="BY75">
            <v>17</v>
          </cell>
          <cell r="BZ75">
            <v>0</v>
          </cell>
          <cell r="CA75">
            <v>24</v>
          </cell>
          <cell r="CB75">
            <v>11</v>
          </cell>
          <cell r="CC75">
            <v>13</v>
          </cell>
          <cell r="CD75">
            <v>0</v>
          </cell>
          <cell r="CE75">
            <v>9</v>
          </cell>
          <cell r="CF75">
            <v>5</v>
          </cell>
          <cell r="CG75">
            <v>4</v>
          </cell>
          <cell r="CH75">
            <v>0</v>
          </cell>
          <cell r="CI75" t="str">
            <v>Nordrhein-Westfalen</v>
          </cell>
          <cell r="CJ75" t="str">
            <v>Westliche Flächenländer</v>
          </cell>
          <cell r="CK75" t="str">
            <v>II 05</v>
          </cell>
        </row>
        <row r="76">
          <cell r="C76">
            <v>17</v>
          </cell>
          <cell r="D76">
            <v>12</v>
          </cell>
          <cell r="E76">
            <v>5</v>
          </cell>
          <cell r="F76">
            <v>0</v>
          </cell>
          <cell r="G76">
            <v>9</v>
          </cell>
          <cell r="H76">
            <v>7</v>
          </cell>
          <cell r="I76">
            <v>2</v>
          </cell>
          <cell r="J76">
            <v>0</v>
          </cell>
          <cell r="K76">
            <v>8</v>
          </cell>
          <cell r="L76">
            <v>5</v>
          </cell>
          <cell r="M76">
            <v>3</v>
          </cell>
          <cell r="N76">
            <v>0</v>
          </cell>
          <cell r="O76">
            <v>1</v>
          </cell>
          <cell r="P76">
            <v>1</v>
          </cell>
          <cell r="Q76">
            <v>0</v>
          </cell>
          <cell r="R76">
            <v>0</v>
          </cell>
          <cell r="S76">
            <v>0</v>
          </cell>
          <cell r="T76">
            <v>0</v>
          </cell>
          <cell r="U76">
            <v>0</v>
          </cell>
          <cell r="V76">
            <v>0</v>
          </cell>
          <cell r="W76">
            <v>1</v>
          </cell>
          <cell r="X76">
            <v>1</v>
          </cell>
          <cell r="Y76">
            <v>0</v>
          </cell>
          <cell r="Z76">
            <v>0</v>
          </cell>
          <cell r="AA76">
            <v>9</v>
          </cell>
          <cell r="AB76">
            <v>6</v>
          </cell>
          <cell r="AC76">
            <v>3</v>
          </cell>
          <cell r="AD76">
            <v>0</v>
          </cell>
          <cell r="AE76">
            <v>6</v>
          </cell>
          <cell r="AF76">
            <v>4</v>
          </cell>
          <cell r="AG76">
            <v>2</v>
          </cell>
          <cell r="AH76">
            <v>0</v>
          </cell>
          <cell r="AI76">
            <v>3</v>
          </cell>
          <cell r="AJ76">
            <v>2</v>
          </cell>
          <cell r="AK76">
            <v>1</v>
          </cell>
          <cell r="AL76">
            <v>0</v>
          </cell>
          <cell r="AM76">
            <v>7</v>
          </cell>
          <cell r="AN76">
            <v>5</v>
          </cell>
          <cell r="AO76">
            <v>2</v>
          </cell>
          <cell r="AP76">
            <v>0</v>
          </cell>
          <cell r="AQ76">
            <v>3</v>
          </cell>
          <cell r="AR76">
            <v>3</v>
          </cell>
          <cell r="AS76">
            <v>0</v>
          </cell>
          <cell r="AT76">
            <v>0</v>
          </cell>
          <cell r="AU76">
            <v>4</v>
          </cell>
          <cell r="AV76">
            <v>2</v>
          </cell>
          <cell r="AW76">
            <v>2</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t="str">
            <v>Nordrhein-Westfalen</v>
          </cell>
          <cell r="CJ76" t="str">
            <v>Westliche Flächenländer</v>
          </cell>
          <cell r="CK76" t="str">
            <v>II 05</v>
          </cell>
        </row>
        <row r="77">
          <cell r="C77">
            <v>1911</v>
          </cell>
          <cell r="D77">
            <v>1622</v>
          </cell>
          <cell r="E77">
            <v>289</v>
          </cell>
          <cell r="F77">
            <v>0</v>
          </cell>
          <cell r="G77">
            <v>1176</v>
          </cell>
          <cell r="H77">
            <v>979</v>
          </cell>
          <cell r="I77">
            <v>197</v>
          </cell>
          <cell r="J77">
            <v>0</v>
          </cell>
          <cell r="K77">
            <v>735</v>
          </cell>
          <cell r="L77">
            <v>643</v>
          </cell>
          <cell r="M77">
            <v>92</v>
          </cell>
          <cell r="N77">
            <v>0</v>
          </cell>
          <cell r="O77">
            <v>788</v>
          </cell>
          <cell r="P77">
            <v>657</v>
          </cell>
          <cell r="Q77">
            <v>131</v>
          </cell>
          <cell r="R77">
            <v>0</v>
          </cell>
          <cell r="S77">
            <v>491</v>
          </cell>
          <cell r="T77">
            <v>401</v>
          </cell>
          <cell r="U77">
            <v>90</v>
          </cell>
          <cell r="V77">
            <v>0</v>
          </cell>
          <cell r="W77">
            <v>297</v>
          </cell>
          <cell r="X77">
            <v>256</v>
          </cell>
          <cell r="Y77">
            <v>41</v>
          </cell>
          <cell r="Z77">
            <v>0</v>
          </cell>
          <cell r="AA77">
            <v>730</v>
          </cell>
          <cell r="AB77">
            <v>611</v>
          </cell>
          <cell r="AC77">
            <v>119</v>
          </cell>
          <cell r="AD77">
            <v>0</v>
          </cell>
          <cell r="AE77">
            <v>462</v>
          </cell>
          <cell r="AF77">
            <v>380</v>
          </cell>
          <cell r="AG77">
            <v>82</v>
          </cell>
          <cell r="AH77">
            <v>0</v>
          </cell>
          <cell r="AI77">
            <v>268</v>
          </cell>
          <cell r="AJ77">
            <v>231</v>
          </cell>
          <cell r="AK77">
            <v>37</v>
          </cell>
          <cell r="AL77">
            <v>0</v>
          </cell>
          <cell r="AM77">
            <v>379</v>
          </cell>
          <cell r="AN77">
            <v>342</v>
          </cell>
          <cell r="AO77">
            <v>37</v>
          </cell>
          <cell r="AP77">
            <v>0</v>
          </cell>
          <cell r="AQ77">
            <v>214</v>
          </cell>
          <cell r="AR77">
            <v>190</v>
          </cell>
          <cell r="AS77">
            <v>24</v>
          </cell>
          <cell r="AT77">
            <v>0</v>
          </cell>
          <cell r="AU77">
            <v>165</v>
          </cell>
          <cell r="AV77">
            <v>152</v>
          </cell>
          <cell r="AW77">
            <v>13</v>
          </cell>
          <cell r="AX77">
            <v>0</v>
          </cell>
          <cell r="AY77">
            <v>12</v>
          </cell>
          <cell r="AZ77">
            <v>11</v>
          </cell>
          <cell r="BA77">
            <v>1</v>
          </cell>
          <cell r="BB77">
            <v>0</v>
          </cell>
          <cell r="BC77">
            <v>8</v>
          </cell>
          <cell r="BD77">
            <v>8</v>
          </cell>
          <cell r="BE77">
            <v>0</v>
          </cell>
          <cell r="BF77">
            <v>0</v>
          </cell>
          <cell r="BG77">
            <v>4</v>
          </cell>
          <cell r="BH77">
            <v>3</v>
          </cell>
          <cell r="BI77">
            <v>1</v>
          </cell>
          <cell r="BJ77">
            <v>0</v>
          </cell>
          <cell r="BK77">
            <v>0</v>
          </cell>
          <cell r="BL77">
            <v>0</v>
          </cell>
          <cell r="BM77">
            <v>0</v>
          </cell>
          <cell r="BN77">
            <v>0</v>
          </cell>
          <cell r="BO77">
            <v>0</v>
          </cell>
          <cell r="BP77">
            <v>0</v>
          </cell>
          <cell r="BQ77">
            <v>0</v>
          </cell>
          <cell r="BR77">
            <v>0</v>
          </cell>
          <cell r="BS77">
            <v>0</v>
          </cell>
          <cell r="BT77">
            <v>0</v>
          </cell>
          <cell r="BU77">
            <v>0</v>
          </cell>
          <cell r="BV77">
            <v>0</v>
          </cell>
          <cell r="BW77">
            <v>2</v>
          </cell>
          <cell r="BX77">
            <v>1</v>
          </cell>
          <cell r="BY77">
            <v>1</v>
          </cell>
          <cell r="BZ77">
            <v>0</v>
          </cell>
          <cell r="CA77">
            <v>1</v>
          </cell>
          <cell r="CB77">
            <v>0</v>
          </cell>
          <cell r="CC77">
            <v>1</v>
          </cell>
          <cell r="CD77">
            <v>0</v>
          </cell>
          <cell r="CE77">
            <v>1</v>
          </cell>
          <cell r="CF77">
            <v>1</v>
          </cell>
          <cell r="CG77">
            <v>0</v>
          </cell>
          <cell r="CH77">
            <v>0</v>
          </cell>
          <cell r="CI77" t="str">
            <v>Nordrhein-Westfalen</v>
          </cell>
          <cell r="CJ77" t="str">
            <v>Westliche Flächenländer</v>
          </cell>
          <cell r="CK77" t="str">
            <v>II 05</v>
          </cell>
        </row>
        <row r="78">
          <cell r="C78">
            <v>3485</v>
          </cell>
          <cell r="D78">
            <v>2944</v>
          </cell>
          <cell r="E78">
            <v>539</v>
          </cell>
          <cell r="F78">
            <v>2</v>
          </cell>
          <cell r="G78">
            <v>2160</v>
          </cell>
          <cell r="H78">
            <v>1830</v>
          </cell>
          <cell r="I78">
            <v>329</v>
          </cell>
          <cell r="J78">
            <v>1</v>
          </cell>
          <cell r="K78">
            <v>1325</v>
          </cell>
          <cell r="L78">
            <v>1114</v>
          </cell>
          <cell r="M78">
            <v>210</v>
          </cell>
          <cell r="N78">
            <v>1</v>
          </cell>
          <cell r="O78">
            <v>1127</v>
          </cell>
          <cell r="P78">
            <v>947</v>
          </cell>
          <cell r="Q78">
            <v>179</v>
          </cell>
          <cell r="R78">
            <v>1</v>
          </cell>
          <cell r="S78">
            <v>718</v>
          </cell>
          <cell r="T78">
            <v>607</v>
          </cell>
          <cell r="U78">
            <v>111</v>
          </cell>
          <cell r="V78">
            <v>0</v>
          </cell>
          <cell r="W78">
            <v>409</v>
          </cell>
          <cell r="X78">
            <v>340</v>
          </cell>
          <cell r="Y78">
            <v>68</v>
          </cell>
          <cell r="Z78">
            <v>1</v>
          </cell>
          <cell r="AA78">
            <v>1595</v>
          </cell>
          <cell r="AB78">
            <v>1332</v>
          </cell>
          <cell r="AC78">
            <v>262</v>
          </cell>
          <cell r="AD78">
            <v>1</v>
          </cell>
          <cell r="AE78">
            <v>1001</v>
          </cell>
          <cell r="AF78">
            <v>847</v>
          </cell>
          <cell r="AG78">
            <v>153</v>
          </cell>
          <cell r="AH78">
            <v>1</v>
          </cell>
          <cell r="AI78">
            <v>594</v>
          </cell>
          <cell r="AJ78">
            <v>485</v>
          </cell>
          <cell r="AK78">
            <v>109</v>
          </cell>
          <cell r="AL78">
            <v>0</v>
          </cell>
          <cell r="AM78">
            <v>726</v>
          </cell>
          <cell r="AN78">
            <v>632</v>
          </cell>
          <cell r="AO78">
            <v>94</v>
          </cell>
          <cell r="AP78">
            <v>0</v>
          </cell>
          <cell r="AQ78">
            <v>418</v>
          </cell>
          <cell r="AR78">
            <v>356</v>
          </cell>
          <cell r="AS78">
            <v>62</v>
          </cell>
          <cell r="AT78">
            <v>0</v>
          </cell>
          <cell r="AU78">
            <v>308</v>
          </cell>
          <cell r="AV78">
            <v>276</v>
          </cell>
          <cell r="AW78">
            <v>32</v>
          </cell>
          <cell r="AX78">
            <v>0</v>
          </cell>
          <cell r="AY78">
            <v>28</v>
          </cell>
          <cell r="AZ78">
            <v>26</v>
          </cell>
          <cell r="BA78">
            <v>2</v>
          </cell>
          <cell r="BB78">
            <v>0</v>
          </cell>
          <cell r="BC78">
            <v>18</v>
          </cell>
          <cell r="BD78">
            <v>17</v>
          </cell>
          <cell r="BE78">
            <v>1</v>
          </cell>
          <cell r="BF78">
            <v>0</v>
          </cell>
          <cell r="BG78">
            <v>10</v>
          </cell>
          <cell r="BH78">
            <v>9</v>
          </cell>
          <cell r="BI78">
            <v>1</v>
          </cell>
          <cell r="BJ78">
            <v>0</v>
          </cell>
          <cell r="BK78">
            <v>5</v>
          </cell>
          <cell r="BL78">
            <v>5</v>
          </cell>
          <cell r="BM78">
            <v>0</v>
          </cell>
          <cell r="BN78">
            <v>0</v>
          </cell>
          <cell r="BO78">
            <v>2</v>
          </cell>
          <cell r="BP78">
            <v>2</v>
          </cell>
          <cell r="BQ78">
            <v>0</v>
          </cell>
          <cell r="BR78">
            <v>0</v>
          </cell>
          <cell r="BS78">
            <v>3</v>
          </cell>
          <cell r="BT78">
            <v>3</v>
          </cell>
          <cell r="BU78">
            <v>0</v>
          </cell>
          <cell r="BV78">
            <v>0</v>
          </cell>
          <cell r="BW78">
            <v>4</v>
          </cell>
          <cell r="BX78">
            <v>2</v>
          </cell>
          <cell r="BY78">
            <v>2</v>
          </cell>
          <cell r="BZ78">
            <v>0</v>
          </cell>
          <cell r="CA78">
            <v>3</v>
          </cell>
          <cell r="CB78">
            <v>1</v>
          </cell>
          <cell r="CC78">
            <v>2</v>
          </cell>
          <cell r="CD78">
            <v>0</v>
          </cell>
          <cell r="CE78">
            <v>1</v>
          </cell>
          <cell r="CF78">
            <v>1</v>
          </cell>
          <cell r="CG78">
            <v>0</v>
          </cell>
          <cell r="CH78">
            <v>0</v>
          </cell>
          <cell r="CI78" t="str">
            <v>Nordrhein-Westfalen</v>
          </cell>
          <cell r="CJ78" t="str">
            <v>Westliche Flächenländer</v>
          </cell>
          <cell r="CK78" t="str">
            <v>II 05</v>
          </cell>
        </row>
        <row r="79">
          <cell r="C79">
            <v>3003</v>
          </cell>
          <cell r="D79">
            <v>2507</v>
          </cell>
          <cell r="E79">
            <v>491</v>
          </cell>
          <cell r="F79">
            <v>5</v>
          </cell>
          <cell r="G79">
            <v>1815</v>
          </cell>
          <cell r="H79">
            <v>1532</v>
          </cell>
          <cell r="I79">
            <v>280</v>
          </cell>
          <cell r="J79">
            <v>3</v>
          </cell>
          <cell r="K79">
            <v>1188</v>
          </cell>
          <cell r="L79">
            <v>975</v>
          </cell>
          <cell r="M79">
            <v>211</v>
          </cell>
          <cell r="N79">
            <v>2</v>
          </cell>
          <cell r="O79">
            <v>601</v>
          </cell>
          <cell r="P79">
            <v>497</v>
          </cell>
          <cell r="Q79">
            <v>101</v>
          </cell>
          <cell r="R79">
            <v>3</v>
          </cell>
          <cell r="S79">
            <v>386</v>
          </cell>
          <cell r="T79">
            <v>331</v>
          </cell>
          <cell r="U79">
            <v>53</v>
          </cell>
          <cell r="V79">
            <v>2</v>
          </cell>
          <cell r="W79">
            <v>215</v>
          </cell>
          <cell r="X79">
            <v>166</v>
          </cell>
          <cell r="Y79">
            <v>48</v>
          </cell>
          <cell r="Z79">
            <v>1</v>
          </cell>
          <cell r="AA79">
            <v>1398</v>
          </cell>
          <cell r="AB79">
            <v>1154</v>
          </cell>
          <cell r="AC79">
            <v>243</v>
          </cell>
          <cell r="AD79">
            <v>1</v>
          </cell>
          <cell r="AE79">
            <v>860</v>
          </cell>
          <cell r="AF79">
            <v>719</v>
          </cell>
          <cell r="AG79">
            <v>140</v>
          </cell>
          <cell r="AH79">
            <v>1</v>
          </cell>
          <cell r="AI79">
            <v>538</v>
          </cell>
          <cell r="AJ79">
            <v>435</v>
          </cell>
          <cell r="AK79">
            <v>103</v>
          </cell>
          <cell r="AL79">
            <v>0</v>
          </cell>
          <cell r="AM79">
            <v>854</v>
          </cell>
          <cell r="AN79">
            <v>725</v>
          </cell>
          <cell r="AO79">
            <v>129</v>
          </cell>
          <cell r="AP79">
            <v>0</v>
          </cell>
          <cell r="AQ79">
            <v>499</v>
          </cell>
          <cell r="AR79">
            <v>423</v>
          </cell>
          <cell r="AS79">
            <v>76</v>
          </cell>
          <cell r="AT79">
            <v>0</v>
          </cell>
          <cell r="AU79">
            <v>355</v>
          </cell>
          <cell r="AV79">
            <v>302</v>
          </cell>
          <cell r="AW79">
            <v>53</v>
          </cell>
          <cell r="AX79">
            <v>0</v>
          </cell>
          <cell r="AY79">
            <v>127</v>
          </cell>
          <cell r="AZ79">
            <v>114</v>
          </cell>
          <cell r="BA79">
            <v>12</v>
          </cell>
          <cell r="BB79">
            <v>1</v>
          </cell>
          <cell r="BC79">
            <v>59</v>
          </cell>
          <cell r="BD79">
            <v>50</v>
          </cell>
          <cell r="BE79">
            <v>9</v>
          </cell>
          <cell r="BF79">
            <v>0</v>
          </cell>
          <cell r="BG79">
            <v>68</v>
          </cell>
          <cell r="BH79">
            <v>64</v>
          </cell>
          <cell r="BI79">
            <v>3</v>
          </cell>
          <cell r="BJ79">
            <v>1</v>
          </cell>
          <cell r="BK79">
            <v>19</v>
          </cell>
          <cell r="BL79">
            <v>16</v>
          </cell>
          <cell r="BM79">
            <v>3</v>
          </cell>
          <cell r="BN79">
            <v>0</v>
          </cell>
          <cell r="BO79">
            <v>9</v>
          </cell>
          <cell r="BP79">
            <v>8</v>
          </cell>
          <cell r="BQ79">
            <v>1</v>
          </cell>
          <cell r="BR79">
            <v>0</v>
          </cell>
          <cell r="BS79">
            <v>10</v>
          </cell>
          <cell r="BT79">
            <v>8</v>
          </cell>
          <cell r="BU79">
            <v>2</v>
          </cell>
          <cell r="BV79">
            <v>0</v>
          </cell>
          <cell r="BW79">
            <v>4</v>
          </cell>
          <cell r="BX79">
            <v>1</v>
          </cell>
          <cell r="BY79">
            <v>3</v>
          </cell>
          <cell r="BZ79">
            <v>0</v>
          </cell>
          <cell r="CA79">
            <v>2</v>
          </cell>
          <cell r="CB79">
            <v>1</v>
          </cell>
          <cell r="CC79">
            <v>1</v>
          </cell>
          <cell r="CD79">
            <v>0</v>
          </cell>
          <cell r="CE79">
            <v>2</v>
          </cell>
          <cell r="CF79">
            <v>0</v>
          </cell>
          <cell r="CG79">
            <v>2</v>
          </cell>
          <cell r="CH79">
            <v>0</v>
          </cell>
          <cell r="CI79" t="str">
            <v>Nordrhein-Westfalen</v>
          </cell>
          <cell r="CJ79" t="str">
            <v>Westliche Flächenländer</v>
          </cell>
          <cell r="CK79" t="str">
            <v>II 05</v>
          </cell>
        </row>
        <row r="80">
          <cell r="C80">
            <v>1787</v>
          </cell>
          <cell r="D80">
            <v>1461</v>
          </cell>
          <cell r="E80">
            <v>325</v>
          </cell>
          <cell r="F80">
            <v>1</v>
          </cell>
          <cell r="G80">
            <v>1062</v>
          </cell>
          <cell r="H80">
            <v>884</v>
          </cell>
          <cell r="I80">
            <v>177</v>
          </cell>
          <cell r="J80">
            <v>1</v>
          </cell>
          <cell r="K80">
            <v>725</v>
          </cell>
          <cell r="L80">
            <v>577</v>
          </cell>
          <cell r="M80">
            <v>148</v>
          </cell>
          <cell r="N80">
            <v>0</v>
          </cell>
          <cell r="O80">
            <v>208</v>
          </cell>
          <cell r="P80">
            <v>172</v>
          </cell>
          <cell r="Q80">
            <v>36</v>
          </cell>
          <cell r="R80">
            <v>0</v>
          </cell>
          <cell r="S80">
            <v>126</v>
          </cell>
          <cell r="T80">
            <v>109</v>
          </cell>
          <cell r="U80">
            <v>17</v>
          </cell>
          <cell r="V80">
            <v>0</v>
          </cell>
          <cell r="W80">
            <v>82</v>
          </cell>
          <cell r="X80">
            <v>63</v>
          </cell>
          <cell r="Y80">
            <v>19</v>
          </cell>
          <cell r="Z80">
            <v>0</v>
          </cell>
          <cell r="AA80">
            <v>698</v>
          </cell>
          <cell r="AB80">
            <v>536</v>
          </cell>
          <cell r="AC80">
            <v>161</v>
          </cell>
          <cell r="AD80">
            <v>1</v>
          </cell>
          <cell r="AE80">
            <v>439</v>
          </cell>
          <cell r="AF80">
            <v>346</v>
          </cell>
          <cell r="AG80">
            <v>92</v>
          </cell>
          <cell r="AH80">
            <v>1</v>
          </cell>
          <cell r="AI80">
            <v>259</v>
          </cell>
          <cell r="AJ80">
            <v>190</v>
          </cell>
          <cell r="AK80">
            <v>69</v>
          </cell>
          <cell r="AL80">
            <v>0</v>
          </cell>
          <cell r="AM80">
            <v>674</v>
          </cell>
          <cell r="AN80">
            <v>572</v>
          </cell>
          <cell r="AO80">
            <v>102</v>
          </cell>
          <cell r="AP80">
            <v>0</v>
          </cell>
          <cell r="AQ80">
            <v>391</v>
          </cell>
          <cell r="AR80">
            <v>335</v>
          </cell>
          <cell r="AS80">
            <v>56</v>
          </cell>
          <cell r="AT80">
            <v>0</v>
          </cell>
          <cell r="AU80">
            <v>283</v>
          </cell>
          <cell r="AV80">
            <v>237</v>
          </cell>
          <cell r="AW80">
            <v>46</v>
          </cell>
          <cell r="AX80">
            <v>0</v>
          </cell>
          <cell r="AY80">
            <v>170</v>
          </cell>
          <cell r="AZ80">
            <v>148</v>
          </cell>
          <cell r="BA80">
            <v>22</v>
          </cell>
          <cell r="BB80">
            <v>0</v>
          </cell>
          <cell r="BC80">
            <v>86</v>
          </cell>
          <cell r="BD80">
            <v>76</v>
          </cell>
          <cell r="BE80">
            <v>10</v>
          </cell>
          <cell r="BF80">
            <v>0</v>
          </cell>
          <cell r="BG80">
            <v>84</v>
          </cell>
          <cell r="BH80">
            <v>72</v>
          </cell>
          <cell r="BI80">
            <v>12</v>
          </cell>
          <cell r="BJ80">
            <v>0</v>
          </cell>
          <cell r="BK80">
            <v>32</v>
          </cell>
          <cell r="BL80">
            <v>31</v>
          </cell>
          <cell r="BM80">
            <v>1</v>
          </cell>
          <cell r="BN80">
            <v>0</v>
          </cell>
          <cell r="BO80">
            <v>16</v>
          </cell>
          <cell r="BP80">
            <v>16</v>
          </cell>
          <cell r="BQ80">
            <v>0</v>
          </cell>
          <cell r="BR80">
            <v>0</v>
          </cell>
          <cell r="BS80">
            <v>16</v>
          </cell>
          <cell r="BT80">
            <v>15</v>
          </cell>
          <cell r="BU80">
            <v>1</v>
          </cell>
          <cell r="BV80">
            <v>0</v>
          </cell>
          <cell r="BW80">
            <v>5</v>
          </cell>
          <cell r="BX80">
            <v>2</v>
          </cell>
          <cell r="BY80">
            <v>3</v>
          </cell>
          <cell r="BZ80">
            <v>0</v>
          </cell>
          <cell r="CA80">
            <v>4</v>
          </cell>
          <cell r="CB80">
            <v>2</v>
          </cell>
          <cell r="CC80">
            <v>2</v>
          </cell>
          <cell r="CD80">
            <v>0</v>
          </cell>
          <cell r="CE80">
            <v>1</v>
          </cell>
          <cell r="CF80">
            <v>0</v>
          </cell>
          <cell r="CG80">
            <v>1</v>
          </cell>
          <cell r="CH80">
            <v>0</v>
          </cell>
          <cell r="CI80" t="str">
            <v>Nordrhein-Westfalen</v>
          </cell>
          <cell r="CJ80" t="str">
            <v>Westliche Flächenländer</v>
          </cell>
          <cell r="CK80" t="str">
            <v>II 05</v>
          </cell>
        </row>
        <row r="81">
          <cell r="C81">
            <v>1134</v>
          </cell>
          <cell r="D81">
            <v>948</v>
          </cell>
          <cell r="E81">
            <v>184</v>
          </cell>
          <cell r="F81">
            <v>2</v>
          </cell>
          <cell r="G81">
            <v>696</v>
          </cell>
          <cell r="H81">
            <v>578</v>
          </cell>
          <cell r="I81">
            <v>117</v>
          </cell>
          <cell r="J81">
            <v>1</v>
          </cell>
          <cell r="K81">
            <v>438</v>
          </cell>
          <cell r="L81">
            <v>370</v>
          </cell>
          <cell r="M81">
            <v>67</v>
          </cell>
          <cell r="N81">
            <v>1</v>
          </cell>
          <cell r="O81">
            <v>116</v>
          </cell>
          <cell r="P81">
            <v>93</v>
          </cell>
          <cell r="Q81">
            <v>22</v>
          </cell>
          <cell r="R81">
            <v>1</v>
          </cell>
          <cell r="S81">
            <v>70</v>
          </cell>
          <cell r="T81">
            <v>56</v>
          </cell>
          <cell r="U81">
            <v>14</v>
          </cell>
          <cell r="V81">
            <v>0</v>
          </cell>
          <cell r="W81">
            <v>46</v>
          </cell>
          <cell r="X81">
            <v>37</v>
          </cell>
          <cell r="Y81">
            <v>8</v>
          </cell>
          <cell r="Z81">
            <v>1</v>
          </cell>
          <cell r="AA81">
            <v>385</v>
          </cell>
          <cell r="AB81">
            <v>322</v>
          </cell>
          <cell r="AC81">
            <v>62</v>
          </cell>
          <cell r="AD81">
            <v>1</v>
          </cell>
          <cell r="AE81">
            <v>238</v>
          </cell>
          <cell r="AF81">
            <v>197</v>
          </cell>
          <cell r="AG81">
            <v>40</v>
          </cell>
          <cell r="AH81">
            <v>1</v>
          </cell>
          <cell r="AI81">
            <v>147</v>
          </cell>
          <cell r="AJ81">
            <v>125</v>
          </cell>
          <cell r="AK81">
            <v>22</v>
          </cell>
          <cell r="AL81">
            <v>0</v>
          </cell>
          <cell r="AM81">
            <v>428</v>
          </cell>
          <cell r="AN81">
            <v>353</v>
          </cell>
          <cell r="AO81">
            <v>75</v>
          </cell>
          <cell r="AP81">
            <v>0</v>
          </cell>
          <cell r="AQ81">
            <v>268</v>
          </cell>
          <cell r="AR81">
            <v>217</v>
          </cell>
          <cell r="AS81">
            <v>51</v>
          </cell>
          <cell r="AT81">
            <v>0</v>
          </cell>
          <cell r="AU81">
            <v>160</v>
          </cell>
          <cell r="AV81">
            <v>136</v>
          </cell>
          <cell r="AW81">
            <v>24</v>
          </cell>
          <cell r="AX81">
            <v>0</v>
          </cell>
          <cell r="AY81">
            <v>156</v>
          </cell>
          <cell r="AZ81">
            <v>137</v>
          </cell>
          <cell r="BA81">
            <v>19</v>
          </cell>
          <cell r="BB81">
            <v>0</v>
          </cell>
          <cell r="BC81">
            <v>94</v>
          </cell>
          <cell r="BD81">
            <v>86</v>
          </cell>
          <cell r="BE81">
            <v>8</v>
          </cell>
          <cell r="BF81">
            <v>0</v>
          </cell>
          <cell r="BG81">
            <v>62</v>
          </cell>
          <cell r="BH81">
            <v>51</v>
          </cell>
          <cell r="BI81">
            <v>11</v>
          </cell>
          <cell r="BJ81">
            <v>0</v>
          </cell>
          <cell r="BK81">
            <v>39</v>
          </cell>
          <cell r="BL81">
            <v>37</v>
          </cell>
          <cell r="BM81">
            <v>2</v>
          </cell>
          <cell r="BN81">
            <v>0</v>
          </cell>
          <cell r="BO81">
            <v>19</v>
          </cell>
          <cell r="BP81">
            <v>18</v>
          </cell>
          <cell r="BQ81">
            <v>1</v>
          </cell>
          <cell r="BR81">
            <v>0</v>
          </cell>
          <cell r="BS81">
            <v>20</v>
          </cell>
          <cell r="BT81">
            <v>19</v>
          </cell>
          <cell r="BU81">
            <v>1</v>
          </cell>
          <cell r="BV81">
            <v>0</v>
          </cell>
          <cell r="BW81">
            <v>10</v>
          </cell>
          <cell r="BX81">
            <v>6</v>
          </cell>
          <cell r="BY81">
            <v>4</v>
          </cell>
          <cell r="BZ81">
            <v>0</v>
          </cell>
          <cell r="CA81">
            <v>7</v>
          </cell>
          <cell r="CB81">
            <v>4</v>
          </cell>
          <cell r="CC81">
            <v>3</v>
          </cell>
          <cell r="CD81">
            <v>0</v>
          </cell>
          <cell r="CE81">
            <v>3</v>
          </cell>
          <cell r="CF81">
            <v>2</v>
          </cell>
          <cell r="CG81">
            <v>1</v>
          </cell>
          <cell r="CH81">
            <v>0</v>
          </cell>
          <cell r="CI81" t="str">
            <v>Nordrhein-Westfalen</v>
          </cell>
          <cell r="CJ81" t="str">
            <v>Westliche Flächenländer</v>
          </cell>
          <cell r="CK81" t="str">
            <v>II 05</v>
          </cell>
        </row>
        <row r="82">
          <cell r="C82">
            <v>737</v>
          </cell>
          <cell r="D82">
            <v>628</v>
          </cell>
          <cell r="E82">
            <v>109</v>
          </cell>
          <cell r="F82">
            <v>0</v>
          </cell>
          <cell r="G82">
            <v>436</v>
          </cell>
          <cell r="H82">
            <v>381</v>
          </cell>
          <cell r="I82">
            <v>55</v>
          </cell>
          <cell r="J82">
            <v>0</v>
          </cell>
          <cell r="K82">
            <v>301</v>
          </cell>
          <cell r="L82">
            <v>247</v>
          </cell>
          <cell r="M82">
            <v>54</v>
          </cell>
          <cell r="N82">
            <v>0</v>
          </cell>
          <cell r="O82">
            <v>78</v>
          </cell>
          <cell r="P82">
            <v>65</v>
          </cell>
          <cell r="Q82">
            <v>13</v>
          </cell>
          <cell r="R82">
            <v>0</v>
          </cell>
          <cell r="S82">
            <v>42</v>
          </cell>
          <cell r="T82">
            <v>37</v>
          </cell>
          <cell r="U82">
            <v>5</v>
          </cell>
          <cell r="V82">
            <v>0</v>
          </cell>
          <cell r="W82">
            <v>36</v>
          </cell>
          <cell r="X82">
            <v>28</v>
          </cell>
          <cell r="Y82">
            <v>8</v>
          </cell>
          <cell r="Z82">
            <v>0</v>
          </cell>
          <cell r="AA82">
            <v>259</v>
          </cell>
          <cell r="AB82">
            <v>211</v>
          </cell>
          <cell r="AC82">
            <v>48</v>
          </cell>
          <cell r="AD82">
            <v>0</v>
          </cell>
          <cell r="AE82">
            <v>150</v>
          </cell>
          <cell r="AF82">
            <v>128</v>
          </cell>
          <cell r="AG82">
            <v>22</v>
          </cell>
          <cell r="AH82">
            <v>0</v>
          </cell>
          <cell r="AI82">
            <v>109</v>
          </cell>
          <cell r="AJ82">
            <v>83</v>
          </cell>
          <cell r="AK82">
            <v>26</v>
          </cell>
          <cell r="AL82">
            <v>0</v>
          </cell>
          <cell r="AM82">
            <v>258</v>
          </cell>
          <cell r="AN82">
            <v>225</v>
          </cell>
          <cell r="AO82">
            <v>33</v>
          </cell>
          <cell r="AP82">
            <v>0</v>
          </cell>
          <cell r="AQ82">
            <v>169</v>
          </cell>
          <cell r="AR82">
            <v>146</v>
          </cell>
          <cell r="AS82">
            <v>23</v>
          </cell>
          <cell r="AT82">
            <v>0</v>
          </cell>
          <cell r="AU82">
            <v>89</v>
          </cell>
          <cell r="AV82">
            <v>79</v>
          </cell>
          <cell r="AW82">
            <v>10</v>
          </cell>
          <cell r="AX82">
            <v>0</v>
          </cell>
          <cell r="AY82">
            <v>113</v>
          </cell>
          <cell r="AZ82">
            <v>104</v>
          </cell>
          <cell r="BA82">
            <v>9</v>
          </cell>
          <cell r="BB82">
            <v>0</v>
          </cell>
          <cell r="BC82">
            <v>58</v>
          </cell>
          <cell r="BD82">
            <v>56</v>
          </cell>
          <cell r="BE82">
            <v>2</v>
          </cell>
          <cell r="BF82">
            <v>0</v>
          </cell>
          <cell r="BG82">
            <v>55</v>
          </cell>
          <cell r="BH82">
            <v>48</v>
          </cell>
          <cell r="BI82">
            <v>7</v>
          </cell>
          <cell r="BJ82">
            <v>0</v>
          </cell>
          <cell r="BK82">
            <v>27</v>
          </cell>
          <cell r="BL82">
            <v>22</v>
          </cell>
          <cell r="BM82">
            <v>5</v>
          </cell>
          <cell r="BN82">
            <v>0</v>
          </cell>
          <cell r="BO82">
            <v>15</v>
          </cell>
          <cell r="BP82">
            <v>13</v>
          </cell>
          <cell r="BQ82">
            <v>2</v>
          </cell>
          <cell r="BR82">
            <v>0</v>
          </cell>
          <cell r="BS82">
            <v>12</v>
          </cell>
          <cell r="BT82">
            <v>9</v>
          </cell>
          <cell r="BU82">
            <v>3</v>
          </cell>
          <cell r="BV82">
            <v>0</v>
          </cell>
          <cell r="BW82">
            <v>2</v>
          </cell>
          <cell r="BX82">
            <v>1</v>
          </cell>
          <cell r="BY82">
            <v>1</v>
          </cell>
          <cell r="BZ82">
            <v>0</v>
          </cell>
          <cell r="CA82">
            <v>2</v>
          </cell>
          <cell r="CB82">
            <v>1</v>
          </cell>
          <cell r="CC82">
            <v>1</v>
          </cell>
          <cell r="CD82">
            <v>0</v>
          </cell>
          <cell r="CE82">
            <v>0</v>
          </cell>
          <cell r="CF82">
            <v>0</v>
          </cell>
          <cell r="CG82">
            <v>0</v>
          </cell>
          <cell r="CH82">
            <v>0</v>
          </cell>
          <cell r="CI82" t="str">
            <v>Nordrhein-Westfalen</v>
          </cell>
          <cell r="CJ82" t="str">
            <v>Westliche Flächenländer</v>
          </cell>
          <cell r="CK82" t="str">
            <v>II 05</v>
          </cell>
        </row>
        <row r="83">
          <cell r="C83">
            <v>458</v>
          </cell>
          <cell r="D83">
            <v>394</v>
          </cell>
          <cell r="E83">
            <v>64</v>
          </cell>
          <cell r="F83">
            <v>0</v>
          </cell>
          <cell r="G83">
            <v>270</v>
          </cell>
          <cell r="H83">
            <v>228</v>
          </cell>
          <cell r="I83">
            <v>42</v>
          </cell>
          <cell r="J83">
            <v>0</v>
          </cell>
          <cell r="K83">
            <v>188</v>
          </cell>
          <cell r="L83">
            <v>166</v>
          </cell>
          <cell r="M83">
            <v>22</v>
          </cell>
          <cell r="N83">
            <v>0</v>
          </cell>
          <cell r="O83">
            <v>73</v>
          </cell>
          <cell r="P83">
            <v>62</v>
          </cell>
          <cell r="Q83">
            <v>11</v>
          </cell>
          <cell r="R83">
            <v>0</v>
          </cell>
          <cell r="S83">
            <v>47</v>
          </cell>
          <cell r="T83">
            <v>37</v>
          </cell>
          <cell r="U83">
            <v>10</v>
          </cell>
          <cell r="V83">
            <v>0</v>
          </cell>
          <cell r="W83">
            <v>26</v>
          </cell>
          <cell r="X83">
            <v>25</v>
          </cell>
          <cell r="Y83">
            <v>1</v>
          </cell>
          <cell r="Z83">
            <v>0</v>
          </cell>
          <cell r="AA83">
            <v>164</v>
          </cell>
          <cell r="AB83">
            <v>141</v>
          </cell>
          <cell r="AC83">
            <v>23</v>
          </cell>
          <cell r="AD83">
            <v>0</v>
          </cell>
          <cell r="AE83">
            <v>89</v>
          </cell>
          <cell r="AF83">
            <v>77</v>
          </cell>
          <cell r="AG83">
            <v>12</v>
          </cell>
          <cell r="AH83">
            <v>0</v>
          </cell>
          <cell r="AI83">
            <v>75</v>
          </cell>
          <cell r="AJ83">
            <v>64</v>
          </cell>
          <cell r="AK83">
            <v>11</v>
          </cell>
          <cell r="AL83">
            <v>0</v>
          </cell>
          <cell r="AM83">
            <v>144</v>
          </cell>
          <cell r="AN83">
            <v>127</v>
          </cell>
          <cell r="AO83">
            <v>17</v>
          </cell>
          <cell r="AP83">
            <v>0</v>
          </cell>
          <cell r="AQ83">
            <v>83</v>
          </cell>
          <cell r="AR83">
            <v>72</v>
          </cell>
          <cell r="AS83">
            <v>11</v>
          </cell>
          <cell r="AT83">
            <v>0</v>
          </cell>
          <cell r="AU83">
            <v>61</v>
          </cell>
          <cell r="AV83">
            <v>55</v>
          </cell>
          <cell r="AW83">
            <v>6</v>
          </cell>
          <cell r="AX83">
            <v>0</v>
          </cell>
          <cell r="AY83">
            <v>60</v>
          </cell>
          <cell r="AZ83">
            <v>51</v>
          </cell>
          <cell r="BA83">
            <v>9</v>
          </cell>
          <cell r="BB83">
            <v>0</v>
          </cell>
          <cell r="BC83">
            <v>40</v>
          </cell>
          <cell r="BD83">
            <v>33</v>
          </cell>
          <cell r="BE83">
            <v>7</v>
          </cell>
          <cell r="BF83">
            <v>0</v>
          </cell>
          <cell r="BG83">
            <v>20</v>
          </cell>
          <cell r="BH83">
            <v>18</v>
          </cell>
          <cell r="BI83">
            <v>2</v>
          </cell>
          <cell r="BJ83">
            <v>0</v>
          </cell>
          <cell r="BK83">
            <v>15</v>
          </cell>
          <cell r="BL83">
            <v>12</v>
          </cell>
          <cell r="BM83">
            <v>3</v>
          </cell>
          <cell r="BN83">
            <v>0</v>
          </cell>
          <cell r="BO83">
            <v>9</v>
          </cell>
          <cell r="BP83">
            <v>8</v>
          </cell>
          <cell r="BQ83">
            <v>1</v>
          </cell>
          <cell r="BR83">
            <v>0</v>
          </cell>
          <cell r="BS83">
            <v>6</v>
          </cell>
          <cell r="BT83">
            <v>4</v>
          </cell>
          <cell r="BU83">
            <v>2</v>
          </cell>
          <cell r="BV83">
            <v>0</v>
          </cell>
          <cell r="BW83">
            <v>2</v>
          </cell>
          <cell r="BX83">
            <v>1</v>
          </cell>
          <cell r="BY83">
            <v>1</v>
          </cell>
          <cell r="BZ83">
            <v>0</v>
          </cell>
          <cell r="CA83">
            <v>2</v>
          </cell>
          <cell r="CB83">
            <v>1</v>
          </cell>
          <cell r="CC83">
            <v>1</v>
          </cell>
          <cell r="CD83">
            <v>0</v>
          </cell>
          <cell r="CE83">
            <v>0</v>
          </cell>
          <cell r="CF83">
            <v>0</v>
          </cell>
          <cell r="CG83">
            <v>0</v>
          </cell>
          <cell r="CH83">
            <v>0</v>
          </cell>
          <cell r="CI83" t="str">
            <v>Nordrhein-Westfalen</v>
          </cell>
          <cell r="CJ83" t="str">
            <v>Westliche Flächenländer</v>
          </cell>
          <cell r="CK83" t="str">
            <v>II 05</v>
          </cell>
        </row>
        <row r="84">
          <cell r="C84">
            <v>298</v>
          </cell>
          <cell r="D84">
            <v>250</v>
          </cell>
          <cell r="E84">
            <v>48</v>
          </cell>
          <cell r="F84">
            <v>0</v>
          </cell>
          <cell r="G84">
            <v>191</v>
          </cell>
          <cell r="H84">
            <v>164</v>
          </cell>
          <cell r="I84">
            <v>27</v>
          </cell>
          <cell r="J84">
            <v>0</v>
          </cell>
          <cell r="K84">
            <v>107</v>
          </cell>
          <cell r="L84">
            <v>86</v>
          </cell>
          <cell r="M84">
            <v>21</v>
          </cell>
          <cell r="N84">
            <v>0</v>
          </cell>
          <cell r="O84">
            <v>42</v>
          </cell>
          <cell r="P84">
            <v>38</v>
          </cell>
          <cell r="Q84">
            <v>4</v>
          </cell>
          <cell r="R84">
            <v>0</v>
          </cell>
          <cell r="S84">
            <v>34</v>
          </cell>
          <cell r="T84">
            <v>31</v>
          </cell>
          <cell r="U84">
            <v>3</v>
          </cell>
          <cell r="V84">
            <v>0</v>
          </cell>
          <cell r="W84">
            <v>8</v>
          </cell>
          <cell r="X84">
            <v>7</v>
          </cell>
          <cell r="Y84">
            <v>1</v>
          </cell>
          <cell r="Z84">
            <v>0</v>
          </cell>
          <cell r="AA84">
            <v>112</v>
          </cell>
          <cell r="AB84">
            <v>87</v>
          </cell>
          <cell r="AC84">
            <v>25</v>
          </cell>
          <cell r="AD84">
            <v>0</v>
          </cell>
          <cell r="AE84">
            <v>75</v>
          </cell>
          <cell r="AF84">
            <v>60</v>
          </cell>
          <cell r="AG84">
            <v>15</v>
          </cell>
          <cell r="AH84">
            <v>0</v>
          </cell>
          <cell r="AI84">
            <v>37</v>
          </cell>
          <cell r="AJ84">
            <v>27</v>
          </cell>
          <cell r="AK84">
            <v>10</v>
          </cell>
          <cell r="AL84">
            <v>0</v>
          </cell>
          <cell r="AM84">
            <v>105</v>
          </cell>
          <cell r="AN84">
            <v>93</v>
          </cell>
          <cell r="AO84">
            <v>12</v>
          </cell>
          <cell r="AP84">
            <v>0</v>
          </cell>
          <cell r="AQ84">
            <v>53</v>
          </cell>
          <cell r="AR84">
            <v>47</v>
          </cell>
          <cell r="AS84">
            <v>6</v>
          </cell>
          <cell r="AT84">
            <v>0</v>
          </cell>
          <cell r="AU84">
            <v>52</v>
          </cell>
          <cell r="AV84">
            <v>46</v>
          </cell>
          <cell r="AW84">
            <v>6</v>
          </cell>
          <cell r="AX84">
            <v>0</v>
          </cell>
          <cell r="AY84">
            <v>27</v>
          </cell>
          <cell r="AZ84">
            <v>24</v>
          </cell>
          <cell r="BA84">
            <v>3</v>
          </cell>
          <cell r="BB84">
            <v>0</v>
          </cell>
          <cell r="BC84">
            <v>20</v>
          </cell>
          <cell r="BD84">
            <v>19</v>
          </cell>
          <cell r="BE84">
            <v>1</v>
          </cell>
          <cell r="BF84">
            <v>0</v>
          </cell>
          <cell r="BG84">
            <v>7</v>
          </cell>
          <cell r="BH84">
            <v>5</v>
          </cell>
          <cell r="BI84">
            <v>2</v>
          </cell>
          <cell r="BJ84">
            <v>0</v>
          </cell>
          <cell r="BK84">
            <v>8</v>
          </cell>
          <cell r="BL84">
            <v>6</v>
          </cell>
          <cell r="BM84">
            <v>2</v>
          </cell>
          <cell r="BN84">
            <v>0</v>
          </cell>
          <cell r="BO84">
            <v>6</v>
          </cell>
          <cell r="BP84">
            <v>6</v>
          </cell>
          <cell r="BQ84">
            <v>0</v>
          </cell>
          <cell r="BR84">
            <v>0</v>
          </cell>
          <cell r="BS84">
            <v>2</v>
          </cell>
          <cell r="BT84">
            <v>0</v>
          </cell>
          <cell r="BU84">
            <v>2</v>
          </cell>
          <cell r="BV84">
            <v>0</v>
          </cell>
          <cell r="BW84">
            <v>4</v>
          </cell>
          <cell r="BX84">
            <v>2</v>
          </cell>
          <cell r="BY84">
            <v>2</v>
          </cell>
          <cell r="BZ84">
            <v>0</v>
          </cell>
          <cell r="CA84">
            <v>3</v>
          </cell>
          <cell r="CB84">
            <v>1</v>
          </cell>
          <cell r="CC84">
            <v>2</v>
          </cell>
          <cell r="CD84">
            <v>0</v>
          </cell>
          <cell r="CE84">
            <v>1</v>
          </cell>
          <cell r="CF84">
            <v>1</v>
          </cell>
          <cell r="CG84">
            <v>0</v>
          </cell>
          <cell r="CH84">
            <v>0</v>
          </cell>
          <cell r="CI84" t="str">
            <v>Nordrhein-Westfalen</v>
          </cell>
          <cell r="CJ84" t="str">
            <v>Westliche Flächenländer</v>
          </cell>
          <cell r="CK84" t="str">
            <v>II 05</v>
          </cell>
        </row>
        <row r="85">
          <cell r="C85">
            <v>163</v>
          </cell>
          <cell r="D85">
            <v>145</v>
          </cell>
          <cell r="E85">
            <v>18</v>
          </cell>
          <cell r="F85">
            <v>0</v>
          </cell>
          <cell r="G85">
            <v>84</v>
          </cell>
          <cell r="H85">
            <v>75</v>
          </cell>
          <cell r="I85">
            <v>9</v>
          </cell>
          <cell r="J85">
            <v>0</v>
          </cell>
          <cell r="K85">
            <v>79</v>
          </cell>
          <cell r="L85">
            <v>70</v>
          </cell>
          <cell r="M85">
            <v>9</v>
          </cell>
          <cell r="N85">
            <v>0</v>
          </cell>
          <cell r="O85">
            <v>18</v>
          </cell>
          <cell r="P85">
            <v>16</v>
          </cell>
          <cell r="Q85">
            <v>2</v>
          </cell>
          <cell r="R85">
            <v>0</v>
          </cell>
          <cell r="S85">
            <v>12</v>
          </cell>
          <cell r="T85">
            <v>12</v>
          </cell>
          <cell r="U85">
            <v>0</v>
          </cell>
          <cell r="V85">
            <v>0</v>
          </cell>
          <cell r="W85">
            <v>6</v>
          </cell>
          <cell r="X85">
            <v>4</v>
          </cell>
          <cell r="Y85">
            <v>2</v>
          </cell>
          <cell r="Z85">
            <v>0</v>
          </cell>
          <cell r="AA85">
            <v>66</v>
          </cell>
          <cell r="AB85">
            <v>57</v>
          </cell>
          <cell r="AC85">
            <v>9</v>
          </cell>
          <cell r="AD85">
            <v>0</v>
          </cell>
          <cell r="AE85">
            <v>39</v>
          </cell>
          <cell r="AF85">
            <v>32</v>
          </cell>
          <cell r="AG85">
            <v>7</v>
          </cell>
          <cell r="AH85">
            <v>0</v>
          </cell>
          <cell r="AI85">
            <v>27</v>
          </cell>
          <cell r="AJ85">
            <v>25</v>
          </cell>
          <cell r="AK85">
            <v>2</v>
          </cell>
          <cell r="AL85">
            <v>0</v>
          </cell>
          <cell r="AM85">
            <v>51</v>
          </cell>
          <cell r="AN85">
            <v>44</v>
          </cell>
          <cell r="AO85">
            <v>7</v>
          </cell>
          <cell r="AP85">
            <v>0</v>
          </cell>
          <cell r="AQ85">
            <v>21</v>
          </cell>
          <cell r="AR85">
            <v>19</v>
          </cell>
          <cell r="AS85">
            <v>2</v>
          </cell>
          <cell r="AT85">
            <v>0</v>
          </cell>
          <cell r="AU85">
            <v>30</v>
          </cell>
          <cell r="AV85">
            <v>25</v>
          </cell>
          <cell r="AW85">
            <v>5</v>
          </cell>
          <cell r="AX85">
            <v>0</v>
          </cell>
          <cell r="AY85">
            <v>17</v>
          </cell>
          <cell r="AZ85">
            <v>17</v>
          </cell>
          <cell r="BA85">
            <v>0</v>
          </cell>
          <cell r="BB85">
            <v>0</v>
          </cell>
          <cell r="BC85">
            <v>8</v>
          </cell>
          <cell r="BD85">
            <v>8</v>
          </cell>
          <cell r="BE85">
            <v>0</v>
          </cell>
          <cell r="BF85">
            <v>0</v>
          </cell>
          <cell r="BG85">
            <v>9</v>
          </cell>
          <cell r="BH85">
            <v>9</v>
          </cell>
          <cell r="BI85">
            <v>0</v>
          </cell>
          <cell r="BJ85">
            <v>0</v>
          </cell>
          <cell r="BK85">
            <v>11</v>
          </cell>
          <cell r="BL85">
            <v>11</v>
          </cell>
          <cell r="BM85">
            <v>0</v>
          </cell>
          <cell r="BN85">
            <v>0</v>
          </cell>
          <cell r="BO85">
            <v>4</v>
          </cell>
          <cell r="BP85">
            <v>4</v>
          </cell>
          <cell r="BQ85">
            <v>0</v>
          </cell>
          <cell r="BR85">
            <v>0</v>
          </cell>
          <cell r="BS85">
            <v>7</v>
          </cell>
          <cell r="BT85">
            <v>7</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t="str">
            <v>Nordrhein-Westfalen</v>
          </cell>
          <cell r="CJ85" t="str">
            <v>Westliche Flächenländer</v>
          </cell>
          <cell r="CK85" t="str">
            <v>II 05</v>
          </cell>
        </row>
        <row r="86">
          <cell r="C86">
            <v>59</v>
          </cell>
          <cell r="D86">
            <v>52</v>
          </cell>
          <cell r="E86">
            <v>7</v>
          </cell>
          <cell r="F86">
            <v>0</v>
          </cell>
          <cell r="G86">
            <v>31</v>
          </cell>
          <cell r="H86">
            <v>27</v>
          </cell>
          <cell r="I86">
            <v>4</v>
          </cell>
          <cell r="J86">
            <v>0</v>
          </cell>
          <cell r="K86">
            <v>28</v>
          </cell>
          <cell r="L86">
            <v>25</v>
          </cell>
          <cell r="M86">
            <v>3</v>
          </cell>
          <cell r="N86">
            <v>0</v>
          </cell>
          <cell r="O86">
            <v>10</v>
          </cell>
          <cell r="P86">
            <v>7</v>
          </cell>
          <cell r="Q86">
            <v>3</v>
          </cell>
          <cell r="R86">
            <v>0</v>
          </cell>
          <cell r="S86">
            <v>4</v>
          </cell>
          <cell r="T86">
            <v>2</v>
          </cell>
          <cell r="U86">
            <v>2</v>
          </cell>
          <cell r="V86">
            <v>0</v>
          </cell>
          <cell r="W86">
            <v>6</v>
          </cell>
          <cell r="X86">
            <v>5</v>
          </cell>
          <cell r="Y86">
            <v>1</v>
          </cell>
          <cell r="Z86">
            <v>0</v>
          </cell>
          <cell r="AA86">
            <v>19</v>
          </cell>
          <cell r="AB86">
            <v>17</v>
          </cell>
          <cell r="AC86">
            <v>2</v>
          </cell>
          <cell r="AD86">
            <v>0</v>
          </cell>
          <cell r="AE86">
            <v>10</v>
          </cell>
          <cell r="AF86">
            <v>8</v>
          </cell>
          <cell r="AG86">
            <v>2</v>
          </cell>
          <cell r="AH86">
            <v>0</v>
          </cell>
          <cell r="AI86">
            <v>9</v>
          </cell>
          <cell r="AJ86">
            <v>9</v>
          </cell>
          <cell r="AK86">
            <v>0</v>
          </cell>
          <cell r="AL86">
            <v>0</v>
          </cell>
          <cell r="AM86">
            <v>19</v>
          </cell>
          <cell r="AN86">
            <v>17</v>
          </cell>
          <cell r="AO86">
            <v>2</v>
          </cell>
          <cell r="AP86">
            <v>0</v>
          </cell>
          <cell r="AQ86">
            <v>11</v>
          </cell>
          <cell r="AR86">
            <v>11</v>
          </cell>
          <cell r="AS86">
            <v>0</v>
          </cell>
          <cell r="AT86">
            <v>0</v>
          </cell>
          <cell r="AU86">
            <v>8</v>
          </cell>
          <cell r="AV86">
            <v>6</v>
          </cell>
          <cell r="AW86">
            <v>2</v>
          </cell>
          <cell r="AX86">
            <v>0</v>
          </cell>
          <cell r="AY86">
            <v>4</v>
          </cell>
          <cell r="AZ86">
            <v>4</v>
          </cell>
          <cell r="BA86">
            <v>0</v>
          </cell>
          <cell r="BB86">
            <v>0</v>
          </cell>
          <cell r="BC86">
            <v>2</v>
          </cell>
          <cell r="BD86">
            <v>2</v>
          </cell>
          <cell r="BE86">
            <v>0</v>
          </cell>
          <cell r="BF86">
            <v>0</v>
          </cell>
          <cell r="BG86">
            <v>2</v>
          </cell>
          <cell r="BH86">
            <v>2</v>
          </cell>
          <cell r="BI86">
            <v>0</v>
          </cell>
          <cell r="BJ86">
            <v>0</v>
          </cell>
          <cell r="BK86">
            <v>7</v>
          </cell>
          <cell r="BL86">
            <v>7</v>
          </cell>
          <cell r="BM86">
            <v>0</v>
          </cell>
          <cell r="BN86">
            <v>0</v>
          </cell>
          <cell r="BO86">
            <v>4</v>
          </cell>
          <cell r="BP86">
            <v>4</v>
          </cell>
          <cell r="BQ86">
            <v>0</v>
          </cell>
          <cell r="BR86">
            <v>0</v>
          </cell>
          <cell r="BS86">
            <v>3</v>
          </cell>
          <cell r="BT86">
            <v>3</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t="str">
            <v>Nordrhein-Westfalen</v>
          </cell>
          <cell r="CJ86" t="str">
            <v>Westliche Flächenländer</v>
          </cell>
          <cell r="CK86" t="str">
            <v>II 05</v>
          </cell>
        </row>
        <row r="87">
          <cell r="C87">
            <v>4183</v>
          </cell>
          <cell r="D87">
            <v>3350</v>
          </cell>
          <cell r="E87">
            <v>831</v>
          </cell>
          <cell r="F87">
            <v>2</v>
          </cell>
          <cell r="G87">
            <v>2555</v>
          </cell>
          <cell r="H87">
            <v>2031</v>
          </cell>
          <cell r="I87">
            <v>523</v>
          </cell>
          <cell r="J87">
            <v>1</v>
          </cell>
          <cell r="K87">
            <v>1628</v>
          </cell>
          <cell r="L87">
            <v>1319</v>
          </cell>
          <cell r="M87">
            <v>308</v>
          </cell>
          <cell r="N87">
            <v>1</v>
          </cell>
          <cell r="O87">
            <v>774</v>
          </cell>
          <cell r="P87">
            <v>614</v>
          </cell>
          <cell r="Q87">
            <v>159</v>
          </cell>
          <cell r="R87">
            <v>1</v>
          </cell>
          <cell r="S87">
            <v>481</v>
          </cell>
          <cell r="T87">
            <v>378</v>
          </cell>
          <cell r="U87">
            <v>103</v>
          </cell>
          <cell r="V87">
            <v>0</v>
          </cell>
          <cell r="W87">
            <v>293</v>
          </cell>
          <cell r="X87">
            <v>236</v>
          </cell>
          <cell r="Y87">
            <v>56</v>
          </cell>
          <cell r="Z87">
            <v>1</v>
          </cell>
          <cell r="AA87">
            <v>2018</v>
          </cell>
          <cell r="AB87">
            <v>1568</v>
          </cell>
          <cell r="AC87">
            <v>450</v>
          </cell>
          <cell r="AD87">
            <v>0</v>
          </cell>
          <cell r="AE87">
            <v>1254</v>
          </cell>
          <cell r="AF87">
            <v>979</v>
          </cell>
          <cell r="AG87">
            <v>275</v>
          </cell>
          <cell r="AH87">
            <v>0</v>
          </cell>
          <cell r="AI87">
            <v>764</v>
          </cell>
          <cell r="AJ87">
            <v>589</v>
          </cell>
          <cell r="AK87">
            <v>175</v>
          </cell>
          <cell r="AL87">
            <v>0</v>
          </cell>
          <cell r="AM87">
            <v>1262</v>
          </cell>
          <cell r="AN87">
            <v>1070</v>
          </cell>
          <cell r="AO87">
            <v>191</v>
          </cell>
          <cell r="AP87">
            <v>1</v>
          </cell>
          <cell r="AQ87">
            <v>738</v>
          </cell>
          <cell r="AR87">
            <v>612</v>
          </cell>
          <cell r="AS87">
            <v>125</v>
          </cell>
          <cell r="AT87">
            <v>1</v>
          </cell>
          <cell r="AU87">
            <v>524</v>
          </cell>
          <cell r="AV87">
            <v>458</v>
          </cell>
          <cell r="AW87">
            <v>66</v>
          </cell>
          <cell r="AX87">
            <v>0</v>
          </cell>
          <cell r="AY87">
            <v>63</v>
          </cell>
          <cell r="AZ87">
            <v>54</v>
          </cell>
          <cell r="BA87">
            <v>9</v>
          </cell>
          <cell r="BB87">
            <v>0</v>
          </cell>
          <cell r="BC87">
            <v>42</v>
          </cell>
          <cell r="BD87">
            <v>35</v>
          </cell>
          <cell r="BE87">
            <v>7</v>
          </cell>
          <cell r="BF87">
            <v>0</v>
          </cell>
          <cell r="BG87">
            <v>21</v>
          </cell>
          <cell r="BH87">
            <v>19</v>
          </cell>
          <cell r="BI87">
            <v>2</v>
          </cell>
          <cell r="BJ87">
            <v>0</v>
          </cell>
          <cell r="BK87">
            <v>29</v>
          </cell>
          <cell r="BL87">
            <v>23</v>
          </cell>
          <cell r="BM87">
            <v>6</v>
          </cell>
          <cell r="BN87">
            <v>0</v>
          </cell>
          <cell r="BO87">
            <v>15</v>
          </cell>
          <cell r="BP87">
            <v>13</v>
          </cell>
          <cell r="BQ87">
            <v>2</v>
          </cell>
          <cell r="BR87">
            <v>0</v>
          </cell>
          <cell r="BS87">
            <v>14</v>
          </cell>
          <cell r="BT87">
            <v>10</v>
          </cell>
          <cell r="BU87">
            <v>4</v>
          </cell>
          <cell r="BV87">
            <v>0</v>
          </cell>
          <cell r="BW87">
            <v>37</v>
          </cell>
          <cell r="BX87">
            <v>21</v>
          </cell>
          <cell r="BY87">
            <v>16</v>
          </cell>
          <cell r="BZ87">
            <v>0</v>
          </cell>
          <cell r="CA87">
            <v>25</v>
          </cell>
          <cell r="CB87">
            <v>14</v>
          </cell>
          <cell r="CC87">
            <v>11</v>
          </cell>
          <cell r="CD87">
            <v>0</v>
          </cell>
          <cell r="CE87">
            <v>12</v>
          </cell>
          <cell r="CF87">
            <v>7</v>
          </cell>
          <cell r="CG87">
            <v>5</v>
          </cell>
          <cell r="CH87">
            <v>0</v>
          </cell>
          <cell r="CI87" t="str">
            <v>Hessen</v>
          </cell>
          <cell r="CJ87" t="str">
            <v>Westliche Flächenländer</v>
          </cell>
          <cell r="CK87" t="str">
            <v>II 05</v>
          </cell>
        </row>
        <row r="88">
          <cell r="C88">
            <v>29</v>
          </cell>
          <cell r="D88">
            <v>22</v>
          </cell>
          <cell r="E88">
            <v>7</v>
          </cell>
          <cell r="F88">
            <v>0</v>
          </cell>
          <cell r="G88">
            <v>16</v>
          </cell>
          <cell r="H88">
            <v>13</v>
          </cell>
          <cell r="I88">
            <v>3</v>
          </cell>
          <cell r="J88">
            <v>0</v>
          </cell>
          <cell r="K88">
            <v>13</v>
          </cell>
          <cell r="L88">
            <v>9</v>
          </cell>
          <cell r="M88">
            <v>4</v>
          </cell>
          <cell r="N88">
            <v>0</v>
          </cell>
          <cell r="O88">
            <v>8</v>
          </cell>
          <cell r="P88">
            <v>7</v>
          </cell>
          <cell r="Q88">
            <v>1</v>
          </cell>
          <cell r="R88">
            <v>0</v>
          </cell>
          <cell r="S88">
            <v>5</v>
          </cell>
          <cell r="T88">
            <v>4</v>
          </cell>
          <cell r="U88">
            <v>1</v>
          </cell>
          <cell r="V88">
            <v>0</v>
          </cell>
          <cell r="W88">
            <v>3</v>
          </cell>
          <cell r="X88">
            <v>3</v>
          </cell>
          <cell r="Y88">
            <v>0</v>
          </cell>
          <cell r="Z88">
            <v>0</v>
          </cell>
          <cell r="AA88">
            <v>16</v>
          </cell>
          <cell r="AB88">
            <v>12</v>
          </cell>
          <cell r="AC88">
            <v>4</v>
          </cell>
          <cell r="AD88">
            <v>0</v>
          </cell>
          <cell r="AE88">
            <v>10</v>
          </cell>
          <cell r="AF88">
            <v>8</v>
          </cell>
          <cell r="AG88">
            <v>2</v>
          </cell>
          <cell r="AH88">
            <v>0</v>
          </cell>
          <cell r="AI88">
            <v>6</v>
          </cell>
          <cell r="AJ88">
            <v>4</v>
          </cell>
          <cell r="AK88">
            <v>2</v>
          </cell>
          <cell r="AL88">
            <v>0</v>
          </cell>
          <cell r="AM88">
            <v>3</v>
          </cell>
          <cell r="AN88">
            <v>1</v>
          </cell>
          <cell r="AO88">
            <v>2</v>
          </cell>
          <cell r="AP88">
            <v>0</v>
          </cell>
          <cell r="AQ88">
            <v>0</v>
          </cell>
          <cell r="AR88">
            <v>0</v>
          </cell>
          <cell r="AS88">
            <v>0</v>
          </cell>
          <cell r="AT88">
            <v>0</v>
          </cell>
          <cell r="AU88">
            <v>3</v>
          </cell>
          <cell r="AV88">
            <v>1</v>
          </cell>
          <cell r="AW88">
            <v>2</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2</v>
          </cell>
          <cell r="BX88">
            <v>2</v>
          </cell>
          <cell r="BY88">
            <v>0</v>
          </cell>
          <cell r="BZ88">
            <v>0</v>
          </cell>
          <cell r="CA88">
            <v>1</v>
          </cell>
          <cell r="CB88">
            <v>1</v>
          </cell>
          <cell r="CC88">
            <v>0</v>
          </cell>
          <cell r="CD88">
            <v>0</v>
          </cell>
          <cell r="CE88">
            <v>1</v>
          </cell>
          <cell r="CF88">
            <v>1</v>
          </cell>
          <cell r="CG88">
            <v>0</v>
          </cell>
          <cell r="CH88">
            <v>0</v>
          </cell>
          <cell r="CI88" t="str">
            <v>Hessen</v>
          </cell>
          <cell r="CJ88" t="str">
            <v>Westliche Flächenländer</v>
          </cell>
          <cell r="CK88" t="str">
            <v>II 05</v>
          </cell>
        </row>
        <row r="89">
          <cell r="C89">
            <v>810</v>
          </cell>
          <cell r="D89">
            <v>656</v>
          </cell>
          <cell r="E89">
            <v>153</v>
          </cell>
          <cell r="F89">
            <v>1</v>
          </cell>
          <cell r="G89">
            <v>504</v>
          </cell>
          <cell r="H89">
            <v>396</v>
          </cell>
          <cell r="I89">
            <v>108</v>
          </cell>
          <cell r="J89">
            <v>0</v>
          </cell>
          <cell r="K89">
            <v>306</v>
          </cell>
          <cell r="L89">
            <v>260</v>
          </cell>
          <cell r="M89">
            <v>45</v>
          </cell>
          <cell r="N89">
            <v>1</v>
          </cell>
          <cell r="O89">
            <v>180</v>
          </cell>
          <cell r="P89">
            <v>135</v>
          </cell>
          <cell r="Q89">
            <v>44</v>
          </cell>
          <cell r="R89">
            <v>1</v>
          </cell>
          <cell r="S89">
            <v>116</v>
          </cell>
          <cell r="T89">
            <v>86</v>
          </cell>
          <cell r="U89">
            <v>30</v>
          </cell>
          <cell r="V89">
            <v>0</v>
          </cell>
          <cell r="W89">
            <v>64</v>
          </cell>
          <cell r="X89">
            <v>49</v>
          </cell>
          <cell r="Y89">
            <v>14</v>
          </cell>
          <cell r="Z89">
            <v>1</v>
          </cell>
          <cell r="AA89">
            <v>413</v>
          </cell>
          <cell r="AB89">
            <v>331</v>
          </cell>
          <cell r="AC89">
            <v>82</v>
          </cell>
          <cell r="AD89">
            <v>0</v>
          </cell>
          <cell r="AE89">
            <v>261</v>
          </cell>
          <cell r="AF89">
            <v>202</v>
          </cell>
          <cell r="AG89">
            <v>59</v>
          </cell>
          <cell r="AH89">
            <v>0</v>
          </cell>
          <cell r="AI89">
            <v>152</v>
          </cell>
          <cell r="AJ89">
            <v>129</v>
          </cell>
          <cell r="AK89">
            <v>23</v>
          </cell>
          <cell r="AL89">
            <v>0</v>
          </cell>
          <cell r="AM89">
            <v>212</v>
          </cell>
          <cell r="AN89">
            <v>187</v>
          </cell>
          <cell r="AO89">
            <v>25</v>
          </cell>
          <cell r="AP89">
            <v>0</v>
          </cell>
          <cell r="AQ89">
            <v>124</v>
          </cell>
          <cell r="AR89">
            <v>106</v>
          </cell>
          <cell r="AS89">
            <v>18</v>
          </cell>
          <cell r="AT89">
            <v>0</v>
          </cell>
          <cell r="AU89">
            <v>88</v>
          </cell>
          <cell r="AV89">
            <v>81</v>
          </cell>
          <cell r="AW89">
            <v>7</v>
          </cell>
          <cell r="AX89">
            <v>0</v>
          </cell>
          <cell r="AY89">
            <v>3</v>
          </cell>
          <cell r="AZ89">
            <v>3</v>
          </cell>
          <cell r="BA89">
            <v>0</v>
          </cell>
          <cell r="BB89">
            <v>0</v>
          </cell>
          <cell r="BC89">
            <v>2</v>
          </cell>
          <cell r="BD89">
            <v>2</v>
          </cell>
          <cell r="BE89">
            <v>0</v>
          </cell>
          <cell r="BF89">
            <v>0</v>
          </cell>
          <cell r="BG89">
            <v>1</v>
          </cell>
          <cell r="BH89">
            <v>1</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2</v>
          </cell>
          <cell r="BX89">
            <v>0</v>
          </cell>
          <cell r="BY89">
            <v>2</v>
          </cell>
          <cell r="BZ89">
            <v>0</v>
          </cell>
          <cell r="CA89">
            <v>1</v>
          </cell>
          <cell r="CB89">
            <v>0</v>
          </cell>
          <cell r="CC89">
            <v>1</v>
          </cell>
          <cell r="CD89">
            <v>0</v>
          </cell>
          <cell r="CE89">
            <v>1</v>
          </cell>
          <cell r="CF89">
            <v>0</v>
          </cell>
          <cell r="CG89">
            <v>1</v>
          </cell>
          <cell r="CH89">
            <v>0</v>
          </cell>
          <cell r="CI89" t="str">
            <v>Hessen</v>
          </cell>
          <cell r="CJ89" t="str">
            <v>Westliche Flächenländer</v>
          </cell>
          <cell r="CK89" t="str">
            <v>II 05</v>
          </cell>
        </row>
        <row r="90">
          <cell r="C90">
            <v>1301</v>
          </cell>
          <cell r="D90">
            <v>1044</v>
          </cell>
          <cell r="E90">
            <v>257</v>
          </cell>
          <cell r="F90">
            <v>0</v>
          </cell>
          <cell r="G90">
            <v>783</v>
          </cell>
          <cell r="H90">
            <v>628</v>
          </cell>
          <cell r="I90">
            <v>155</v>
          </cell>
          <cell r="J90">
            <v>0</v>
          </cell>
          <cell r="K90">
            <v>518</v>
          </cell>
          <cell r="L90">
            <v>416</v>
          </cell>
          <cell r="M90">
            <v>102</v>
          </cell>
          <cell r="N90">
            <v>0</v>
          </cell>
          <cell r="O90">
            <v>286</v>
          </cell>
          <cell r="P90">
            <v>226</v>
          </cell>
          <cell r="Q90">
            <v>60</v>
          </cell>
          <cell r="R90">
            <v>0</v>
          </cell>
          <cell r="S90">
            <v>166</v>
          </cell>
          <cell r="T90">
            <v>131</v>
          </cell>
          <cell r="U90">
            <v>35</v>
          </cell>
          <cell r="V90">
            <v>0</v>
          </cell>
          <cell r="W90">
            <v>120</v>
          </cell>
          <cell r="X90">
            <v>95</v>
          </cell>
          <cell r="Y90">
            <v>25</v>
          </cell>
          <cell r="Z90">
            <v>0</v>
          </cell>
          <cell r="AA90">
            <v>654</v>
          </cell>
          <cell r="AB90">
            <v>508</v>
          </cell>
          <cell r="AC90">
            <v>146</v>
          </cell>
          <cell r="AD90">
            <v>0</v>
          </cell>
          <cell r="AE90">
            <v>400</v>
          </cell>
          <cell r="AF90">
            <v>314</v>
          </cell>
          <cell r="AG90">
            <v>86</v>
          </cell>
          <cell r="AH90">
            <v>0</v>
          </cell>
          <cell r="AI90">
            <v>254</v>
          </cell>
          <cell r="AJ90">
            <v>194</v>
          </cell>
          <cell r="AK90">
            <v>60</v>
          </cell>
          <cell r="AL90">
            <v>0</v>
          </cell>
          <cell r="AM90">
            <v>347</v>
          </cell>
          <cell r="AN90">
            <v>298</v>
          </cell>
          <cell r="AO90">
            <v>49</v>
          </cell>
          <cell r="AP90">
            <v>0</v>
          </cell>
          <cell r="AQ90">
            <v>208</v>
          </cell>
          <cell r="AR90">
            <v>176</v>
          </cell>
          <cell r="AS90">
            <v>32</v>
          </cell>
          <cell r="AT90">
            <v>0</v>
          </cell>
          <cell r="AU90">
            <v>139</v>
          </cell>
          <cell r="AV90">
            <v>122</v>
          </cell>
          <cell r="AW90">
            <v>17</v>
          </cell>
          <cell r="AX90">
            <v>0</v>
          </cell>
          <cell r="AY90">
            <v>5</v>
          </cell>
          <cell r="AZ90">
            <v>4</v>
          </cell>
          <cell r="BA90">
            <v>1</v>
          </cell>
          <cell r="BB90">
            <v>0</v>
          </cell>
          <cell r="BC90">
            <v>5</v>
          </cell>
          <cell r="BD90">
            <v>4</v>
          </cell>
          <cell r="BE90">
            <v>1</v>
          </cell>
          <cell r="BF90">
            <v>0</v>
          </cell>
          <cell r="BG90">
            <v>0</v>
          </cell>
          <cell r="BH90">
            <v>0</v>
          </cell>
          <cell r="BI90">
            <v>0</v>
          </cell>
          <cell r="BJ90">
            <v>0</v>
          </cell>
          <cell r="BK90">
            <v>3</v>
          </cell>
          <cell r="BL90">
            <v>2</v>
          </cell>
          <cell r="BM90">
            <v>1</v>
          </cell>
          <cell r="BN90">
            <v>0</v>
          </cell>
          <cell r="BO90">
            <v>1</v>
          </cell>
          <cell r="BP90">
            <v>0</v>
          </cell>
          <cell r="BQ90">
            <v>1</v>
          </cell>
          <cell r="BR90">
            <v>0</v>
          </cell>
          <cell r="BS90">
            <v>2</v>
          </cell>
          <cell r="BT90">
            <v>2</v>
          </cell>
          <cell r="BU90">
            <v>0</v>
          </cell>
          <cell r="BV90">
            <v>0</v>
          </cell>
          <cell r="BW90">
            <v>6</v>
          </cell>
          <cell r="BX90">
            <v>6</v>
          </cell>
          <cell r="BY90">
            <v>0</v>
          </cell>
          <cell r="BZ90">
            <v>0</v>
          </cell>
          <cell r="CA90">
            <v>3</v>
          </cell>
          <cell r="CB90">
            <v>3</v>
          </cell>
          <cell r="CC90">
            <v>0</v>
          </cell>
          <cell r="CD90">
            <v>0</v>
          </cell>
          <cell r="CE90">
            <v>3</v>
          </cell>
          <cell r="CF90">
            <v>3</v>
          </cell>
          <cell r="CG90">
            <v>0</v>
          </cell>
          <cell r="CH90">
            <v>0</v>
          </cell>
          <cell r="CI90" t="str">
            <v>Hessen</v>
          </cell>
          <cell r="CJ90" t="str">
            <v>Westliche Flächenländer</v>
          </cell>
          <cell r="CK90" t="str">
            <v>II 05</v>
          </cell>
        </row>
        <row r="91">
          <cell r="C91">
            <v>869</v>
          </cell>
          <cell r="D91">
            <v>681</v>
          </cell>
          <cell r="E91">
            <v>187</v>
          </cell>
          <cell r="F91">
            <v>1</v>
          </cell>
          <cell r="G91">
            <v>529</v>
          </cell>
          <cell r="H91">
            <v>414</v>
          </cell>
          <cell r="I91">
            <v>114</v>
          </cell>
          <cell r="J91">
            <v>1</v>
          </cell>
          <cell r="K91">
            <v>340</v>
          </cell>
          <cell r="L91">
            <v>267</v>
          </cell>
          <cell r="M91">
            <v>73</v>
          </cell>
          <cell r="N91">
            <v>0</v>
          </cell>
          <cell r="O91">
            <v>126</v>
          </cell>
          <cell r="P91">
            <v>101</v>
          </cell>
          <cell r="Q91">
            <v>25</v>
          </cell>
          <cell r="R91">
            <v>0</v>
          </cell>
          <cell r="S91">
            <v>75</v>
          </cell>
          <cell r="T91">
            <v>57</v>
          </cell>
          <cell r="U91">
            <v>18</v>
          </cell>
          <cell r="V91">
            <v>0</v>
          </cell>
          <cell r="W91">
            <v>51</v>
          </cell>
          <cell r="X91">
            <v>44</v>
          </cell>
          <cell r="Y91">
            <v>7</v>
          </cell>
          <cell r="Z91">
            <v>0</v>
          </cell>
          <cell r="AA91">
            <v>426</v>
          </cell>
          <cell r="AB91">
            <v>317</v>
          </cell>
          <cell r="AC91">
            <v>109</v>
          </cell>
          <cell r="AD91">
            <v>0</v>
          </cell>
          <cell r="AE91">
            <v>265</v>
          </cell>
          <cell r="AF91">
            <v>201</v>
          </cell>
          <cell r="AG91">
            <v>64</v>
          </cell>
          <cell r="AH91">
            <v>0</v>
          </cell>
          <cell r="AI91">
            <v>161</v>
          </cell>
          <cell r="AJ91">
            <v>116</v>
          </cell>
          <cell r="AK91">
            <v>45</v>
          </cell>
          <cell r="AL91">
            <v>0</v>
          </cell>
          <cell r="AM91">
            <v>301</v>
          </cell>
          <cell r="AN91">
            <v>249</v>
          </cell>
          <cell r="AO91">
            <v>51</v>
          </cell>
          <cell r="AP91">
            <v>1</v>
          </cell>
          <cell r="AQ91">
            <v>178</v>
          </cell>
          <cell r="AR91">
            <v>147</v>
          </cell>
          <cell r="AS91">
            <v>30</v>
          </cell>
          <cell r="AT91">
            <v>1</v>
          </cell>
          <cell r="AU91">
            <v>123</v>
          </cell>
          <cell r="AV91">
            <v>102</v>
          </cell>
          <cell r="AW91">
            <v>21</v>
          </cell>
          <cell r="AX91">
            <v>0</v>
          </cell>
          <cell r="AY91">
            <v>9</v>
          </cell>
          <cell r="AZ91">
            <v>9</v>
          </cell>
          <cell r="BA91">
            <v>0</v>
          </cell>
          <cell r="BB91">
            <v>0</v>
          </cell>
          <cell r="BC91">
            <v>5</v>
          </cell>
          <cell r="BD91">
            <v>5</v>
          </cell>
          <cell r="BE91">
            <v>0</v>
          </cell>
          <cell r="BF91">
            <v>0</v>
          </cell>
          <cell r="BG91">
            <v>4</v>
          </cell>
          <cell r="BH91">
            <v>4</v>
          </cell>
          <cell r="BI91">
            <v>0</v>
          </cell>
          <cell r="BJ91">
            <v>0</v>
          </cell>
          <cell r="BK91">
            <v>4</v>
          </cell>
          <cell r="BL91">
            <v>4</v>
          </cell>
          <cell r="BM91">
            <v>0</v>
          </cell>
          <cell r="BN91">
            <v>0</v>
          </cell>
          <cell r="BO91">
            <v>3</v>
          </cell>
          <cell r="BP91">
            <v>3</v>
          </cell>
          <cell r="BQ91">
            <v>0</v>
          </cell>
          <cell r="BR91">
            <v>0</v>
          </cell>
          <cell r="BS91">
            <v>1</v>
          </cell>
          <cell r="BT91">
            <v>1</v>
          </cell>
          <cell r="BU91">
            <v>0</v>
          </cell>
          <cell r="BV91">
            <v>0</v>
          </cell>
          <cell r="BW91">
            <v>3</v>
          </cell>
          <cell r="BX91">
            <v>1</v>
          </cell>
          <cell r="BY91">
            <v>2</v>
          </cell>
          <cell r="BZ91">
            <v>0</v>
          </cell>
          <cell r="CA91">
            <v>3</v>
          </cell>
          <cell r="CB91">
            <v>1</v>
          </cell>
          <cell r="CC91">
            <v>2</v>
          </cell>
          <cell r="CD91">
            <v>0</v>
          </cell>
          <cell r="CE91">
            <v>0</v>
          </cell>
          <cell r="CF91">
            <v>0</v>
          </cell>
          <cell r="CG91">
            <v>0</v>
          </cell>
          <cell r="CH91">
            <v>0</v>
          </cell>
          <cell r="CI91" t="str">
            <v>Hessen</v>
          </cell>
          <cell r="CJ91" t="str">
            <v>Westliche Flächenländer</v>
          </cell>
          <cell r="CK91" t="str">
            <v>II 05</v>
          </cell>
        </row>
        <row r="92">
          <cell r="C92">
            <v>476</v>
          </cell>
          <cell r="D92">
            <v>387</v>
          </cell>
          <cell r="E92">
            <v>89</v>
          </cell>
          <cell r="F92">
            <v>0</v>
          </cell>
          <cell r="G92">
            <v>303</v>
          </cell>
          <cell r="H92">
            <v>240</v>
          </cell>
          <cell r="I92">
            <v>63</v>
          </cell>
          <cell r="J92">
            <v>0</v>
          </cell>
          <cell r="K92">
            <v>173</v>
          </cell>
          <cell r="L92">
            <v>147</v>
          </cell>
          <cell r="M92">
            <v>26</v>
          </cell>
          <cell r="N92">
            <v>0</v>
          </cell>
          <cell r="O92">
            <v>73</v>
          </cell>
          <cell r="P92">
            <v>61</v>
          </cell>
          <cell r="Q92">
            <v>12</v>
          </cell>
          <cell r="R92">
            <v>0</v>
          </cell>
          <cell r="S92">
            <v>50</v>
          </cell>
          <cell r="T92">
            <v>40</v>
          </cell>
          <cell r="U92">
            <v>10</v>
          </cell>
          <cell r="V92">
            <v>0</v>
          </cell>
          <cell r="W92">
            <v>23</v>
          </cell>
          <cell r="X92">
            <v>21</v>
          </cell>
          <cell r="Y92">
            <v>2</v>
          </cell>
          <cell r="Z92">
            <v>0</v>
          </cell>
          <cell r="AA92">
            <v>210</v>
          </cell>
          <cell r="AB92">
            <v>166</v>
          </cell>
          <cell r="AC92">
            <v>44</v>
          </cell>
          <cell r="AD92">
            <v>0</v>
          </cell>
          <cell r="AE92">
            <v>138</v>
          </cell>
          <cell r="AF92">
            <v>110</v>
          </cell>
          <cell r="AG92">
            <v>28</v>
          </cell>
          <cell r="AH92">
            <v>0</v>
          </cell>
          <cell r="AI92">
            <v>72</v>
          </cell>
          <cell r="AJ92">
            <v>56</v>
          </cell>
          <cell r="AK92">
            <v>16</v>
          </cell>
          <cell r="AL92">
            <v>0</v>
          </cell>
          <cell r="AM92">
            <v>170</v>
          </cell>
          <cell r="AN92">
            <v>141</v>
          </cell>
          <cell r="AO92">
            <v>29</v>
          </cell>
          <cell r="AP92">
            <v>0</v>
          </cell>
          <cell r="AQ92">
            <v>101</v>
          </cell>
          <cell r="AR92">
            <v>80</v>
          </cell>
          <cell r="AS92">
            <v>21</v>
          </cell>
          <cell r="AT92">
            <v>0</v>
          </cell>
          <cell r="AU92">
            <v>69</v>
          </cell>
          <cell r="AV92">
            <v>61</v>
          </cell>
          <cell r="AW92">
            <v>8</v>
          </cell>
          <cell r="AX92">
            <v>0</v>
          </cell>
          <cell r="AY92">
            <v>10</v>
          </cell>
          <cell r="AZ92">
            <v>7</v>
          </cell>
          <cell r="BA92">
            <v>3</v>
          </cell>
          <cell r="BB92">
            <v>0</v>
          </cell>
          <cell r="BC92">
            <v>6</v>
          </cell>
          <cell r="BD92">
            <v>3</v>
          </cell>
          <cell r="BE92">
            <v>3</v>
          </cell>
          <cell r="BF92">
            <v>0</v>
          </cell>
          <cell r="BG92">
            <v>4</v>
          </cell>
          <cell r="BH92">
            <v>4</v>
          </cell>
          <cell r="BI92">
            <v>0</v>
          </cell>
          <cell r="BJ92">
            <v>0</v>
          </cell>
          <cell r="BK92">
            <v>8</v>
          </cell>
          <cell r="BL92">
            <v>8</v>
          </cell>
          <cell r="BM92">
            <v>0</v>
          </cell>
          <cell r="BN92">
            <v>0</v>
          </cell>
          <cell r="BO92">
            <v>4</v>
          </cell>
          <cell r="BP92">
            <v>4</v>
          </cell>
          <cell r="BQ92">
            <v>0</v>
          </cell>
          <cell r="BR92">
            <v>0</v>
          </cell>
          <cell r="BS92">
            <v>4</v>
          </cell>
          <cell r="BT92">
            <v>4</v>
          </cell>
          <cell r="BU92">
            <v>0</v>
          </cell>
          <cell r="BV92">
            <v>0</v>
          </cell>
          <cell r="BW92">
            <v>5</v>
          </cell>
          <cell r="BX92">
            <v>4</v>
          </cell>
          <cell r="BY92">
            <v>1</v>
          </cell>
          <cell r="BZ92">
            <v>0</v>
          </cell>
          <cell r="CA92">
            <v>4</v>
          </cell>
          <cell r="CB92">
            <v>3</v>
          </cell>
          <cell r="CC92">
            <v>1</v>
          </cell>
          <cell r="CD92">
            <v>0</v>
          </cell>
          <cell r="CE92">
            <v>1</v>
          </cell>
          <cell r="CF92">
            <v>1</v>
          </cell>
          <cell r="CG92">
            <v>0</v>
          </cell>
          <cell r="CH92">
            <v>0</v>
          </cell>
          <cell r="CI92" t="str">
            <v>Hessen</v>
          </cell>
          <cell r="CJ92" t="str">
            <v>Westliche Flächenländer</v>
          </cell>
          <cell r="CK92" t="str">
            <v>II 05</v>
          </cell>
        </row>
        <row r="93">
          <cell r="C93">
            <v>278</v>
          </cell>
          <cell r="D93">
            <v>220</v>
          </cell>
          <cell r="E93">
            <v>58</v>
          </cell>
          <cell r="F93">
            <v>0</v>
          </cell>
          <cell r="G93">
            <v>165</v>
          </cell>
          <cell r="H93">
            <v>133</v>
          </cell>
          <cell r="I93">
            <v>32</v>
          </cell>
          <cell r="J93">
            <v>0</v>
          </cell>
          <cell r="K93">
            <v>113</v>
          </cell>
          <cell r="L93">
            <v>87</v>
          </cell>
          <cell r="M93">
            <v>26</v>
          </cell>
          <cell r="N93">
            <v>0</v>
          </cell>
          <cell r="O93">
            <v>33</v>
          </cell>
          <cell r="P93">
            <v>25</v>
          </cell>
          <cell r="Q93">
            <v>8</v>
          </cell>
          <cell r="R93">
            <v>0</v>
          </cell>
          <cell r="S93">
            <v>22</v>
          </cell>
          <cell r="T93">
            <v>18</v>
          </cell>
          <cell r="U93">
            <v>4</v>
          </cell>
          <cell r="V93">
            <v>0</v>
          </cell>
          <cell r="W93">
            <v>11</v>
          </cell>
          <cell r="X93">
            <v>7</v>
          </cell>
          <cell r="Y93">
            <v>4</v>
          </cell>
          <cell r="Z93">
            <v>0</v>
          </cell>
          <cell r="AA93">
            <v>124</v>
          </cell>
          <cell r="AB93">
            <v>94</v>
          </cell>
          <cell r="AC93">
            <v>30</v>
          </cell>
          <cell r="AD93">
            <v>0</v>
          </cell>
          <cell r="AE93">
            <v>74</v>
          </cell>
          <cell r="AF93">
            <v>58</v>
          </cell>
          <cell r="AG93">
            <v>16</v>
          </cell>
          <cell r="AH93">
            <v>0</v>
          </cell>
          <cell r="AI93">
            <v>50</v>
          </cell>
          <cell r="AJ93">
            <v>36</v>
          </cell>
          <cell r="AK93">
            <v>14</v>
          </cell>
          <cell r="AL93">
            <v>0</v>
          </cell>
          <cell r="AM93">
            <v>101</v>
          </cell>
          <cell r="AN93">
            <v>84</v>
          </cell>
          <cell r="AO93">
            <v>17</v>
          </cell>
          <cell r="AP93">
            <v>0</v>
          </cell>
          <cell r="AQ93">
            <v>54</v>
          </cell>
          <cell r="AR93">
            <v>45</v>
          </cell>
          <cell r="AS93">
            <v>9</v>
          </cell>
          <cell r="AT93">
            <v>0</v>
          </cell>
          <cell r="AU93">
            <v>47</v>
          </cell>
          <cell r="AV93">
            <v>39</v>
          </cell>
          <cell r="AW93">
            <v>8</v>
          </cell>
          <cell r="AX93">
            <v>0</v>
          </cell>
          <cell r="AY93">
            <v>14</v>
          </cell>
          <cell r="AZ93">
            <v>13</v>
          </cell>
          <cell r="BA93">
            <v>1</v>
          </cell>
          <cell r="BB93">
            <v>0</v>
          </cell>
          <cell r="BC93">
            <v>10</v>
          </cell>
          <cell r="BD93">
            <v>9</v>
          </cell>
          <cell r="BE93">
            <v>1</v>
          </cell>
          <cell r="BF93">
            <v>0</v>
          </cell>
          <cell r="BG93">
            <v>4</v>
          </cell>
          <cell r="BH93">
            <v>4</v>
          </cell>
          <cell r="BI93">
            <v>0</v>
          </cell>
          <cell r="BJ93">
            <v>0</v>
          </cell>
          <cell r="BK93">
            <v>2</v>
          </cell>
          <cell r="BL93">
            <v>2</v>
          </cell>
          <cell r="BM93">
            <v>0</v>
          </cell>
          <cell r="BN93">
            <v>0</v>
          </cell>
          <cell r="BO93">
            <v>1</v>
          </cell>
          <cell r="BP93">
            <v>1</v>
          </cell>
          <cell r="BQ93">
            <v>0</v>
          </cell>
          <cell r="BR93">
            <v>0</v>
          </cell>
          <cell r="BS93">
            <v>1</v>
          </cell>
          <cell r="BT93">
            <v>1</v>
          </cell>
          <cell r="BU93">
            <v>0</v>
          </cell>
          <cell r="BV93">
            <v>0</v>
          </cell>
          <cell r="BW93">
            <v>4</v>
          </cell>
          <cell r="BX93">
            <v>2</v>
          </cell>
          <cell r="BY93">
            <v>2</v>
          </cell>
          <cell r="BZ93">
            <v>0</v>
          </cell>
          <cell r="CA93">
            <v>4</v>
          </cell>
          <cell r="CB93">
            <v>2</v>
          </cell>
          <cell r="CC93">
            <v>2</v>
          </cell>
          <cell r="CD93">
            <v>0</v>
          </cell>
          <cell r="CE93">
            <v>0</v>
          </cell>
          <cell r="CF93">
            <v>0</v>
          </cell>
          <cell r="CG93">
            <v>0</v>
          </cell>
          <cell r="CH93">
            <v>0</v>
          </cell>
          <cell r="CI93" t="str">
            <v>Hessen</v>
          </cell>
          <cell r="CJ93" t="str">
            <v>Westliche Flächenländer</v>
          </cell>
          <cell r="CK93" t="str">
            <v>II 05</v>
          </cell>
        </row>
        <row r="94">
          <cell r="C94">
            <v>168</v>
          </cell>
          <cell r="D94">
            <v>142</v>
          </cell>
          <cell r="E94">
            <v>26</v>
          </cell>
          <cell r="F94">
            <v>0</v>
          </cell>
          <cell r="G94">
            <v>105</v>
          </cell>
          <cell r="H94">
            <v>89</v>
          </cell>
          <cell r="I94">
            <v>16</v>
          </cell>
          <cell r="J94">
            <v>0</v>
          </cell>
          <cell r="K94">
            <v>63</v>
          </cell>
          <cell r="L94">
            <v>53</v>
          </cell>
          <cell r="M94">
            <v>10</v>
          </cell>
          <cell r="N94">
            <v>0</v>
          </cell>
          <cell r="O94">
            <v>24</v>
          </cell>
          <cell r="P94">
            <v>22</v>
          </cell>
          <cell r="Q94">
            <v>2</v>
          </cell>
          <cell r="R94">
            <v>0</v>
          </cell>
          <cell r="S94">
            <v>19</v>
          </cell>
          <cell r="T94">
            <v>18</v>
          </cell>
          <cell r="U94">
            <v>1</v>
          </cell>
          <cell r="V94">
            <v>0</v>
          </cell>
          <cell r="W94">
            <v>5</v>
          </cell>
          <cell r="X94">
            <v>4</v>
          </cell>
          <cell r="Y94">
            <v>1</v>
          </cell>
          <cell r="Z94">
            <v>0</v>
          </cell>
          <cell r="AA94">
            <v>71</v>
          </cell>
          <cell r="AB94">
            <v>58</v>
          </cell>
          <cell r="AC94">
            <v>13</v>
          </cell>
          <cell r="AD94">
            <v>0</v>
          </cell>
          <cell r="AE94">
            <v>44</v>
          </cell>
          <cell r="AF94">
            <v>36</v>
          </cell>
          <cell r="AG94">
            <v>8</v>
          </cell>
          <cell r="AH94">
            <v>0</v>
          </cell>
          <cell r="AI94">
            <v>27</v>
          </cell>
          <cell r="AJ94">
            <v>22</v>
          </cell>
          <cell r="AK94">
            <v>5</v>
          </cell>
          <cell r="AL94">
            <v>0</v>
          </cell>
          <cell r="AM94">
            <v>59</v>
          </cell>
          <cell r="AN94">
            <v>51</v>
          </cell>
          <cell r="AO94">
            <v>8</v>
          </cell>
          <cell r="AP94">
            <v>0</v>
          </cell>
          <cell r="AQ94">
            <v>34</v>
          </cell>
          <cell r="AR94">
            <v>28</v>
          </cell>
          <cell r="AS94">
            <v>6</v>
          </cell>
          <cell r="AT94">
            <v>0</v>
          </cell>
          <cell r="AU94">
            <v>25</v>
          </cell>
          <cell r="AV94">
            <v>23</v>
          </cell>
          <cell r="AW94">
            <v>2</v>
          </cell>
          <cell r="AX94">
            <v>0</v>
          </cell>
          <cell r="AY94">
            <v>7</v>
          </cell>
          <cell r="AZ94">
            <v>7</v>
          </cell>
          <cell r="BA94">
            <v>0</v>
          </cell>
          <cell r="BB94">
            <v>0</v>
          </cell>
          <cell r="BC94">
            <v>3</v>
          </cell>
          <cell r="BD94">
            <v>3</v>
          </cell>
          <cell r="BE94">
            <v>0</v>
          </cell>
          <cell r="BF94">
            <v>0</v>
          </cell>
          <cell r="BG94">
            <v>4</v>
          </cell>
          <cell r="BH94">
            <v>4</v>
          </cell>
          <cell r="BI94">
            <v>0</v>
          </cell>
          <cell r="BJ94">
            <v>0</v>
          </cell>
          <cell r="BK94">
            <v>3</v>
          </cell>
          <cell r="BL94">
            <v>2</v>
          </cell>
          <cell r="BM94">
            <v>1</v>
          </cell>
          <cell r="BN94">
            <v>0</v>
          </cell>
          <cell r="BO94">
            <v>2</v>
          </cell>
          <cell r="BP94">
            <v>2</v>
          </cell>
          <cell r="BQ94">
            <v>0</v>
          </cell>
          <cell r="BR94">
            <v>0</v>
          </cell>
          <cell r="BS94">
            <v>1</v>
          </cell>
          <cell r="BT94">
            <v>0</v>
          </cell>
          <cell r="BU94">
            <v>1</v>
          </cell>
          <cell r="BV94">
            <v>0</v>
          </cell>
          <cell r="BW94">
            <v>4</v>
          </cell>
          <cell r="BX94">
            <v>2</v>
          </cell>
          <cell r="BY94">
            <v>2</v>
          </cell>
          <cell r="BZ94">
            <v>0</v>
          </cell>
          <cell r="CA94">
            <v>3</v>
          </cell>
          <cell r="CB94">
            <v>2</v>
          </cell>
          <cell r="CC94">
            <v>1</v>
          </cell>
          <cell r="CD94">
            <v>0</v>
          </cell>
          <cell r="CE94">
            <v>1</v>
          </cell>
          <cell r="CF94">
            <v>0</v>
          </cell>
          <cell r="CG94">
            <v>1</v>
          </cell>
          <cell r="CH94">
            <v>0</v>
          </cell>
          <cell r="CI94" t="str">
            <v>Hessen</v>
          </cell>
          <cell r="CJ94" t="str">
            <v>Westliche Flächenländer</v>
          </cell>
          <cell r="CK94" t="str">
            <v>II 05</v>
          </cell>
        </row>
        <row r="95">
          <cell r="C95">
            <v>110</v>
          </cell>
          <cell r="D95">
            <v>87</v>
          </cell>
          <cell r="E95">
            <v>23</v>
          </cell>
          <cell r="F95">
            <v>0</v>
          </cell>
          <cell r="G95">
            <v>66</v>
          </cell>
          <cell r="H95">
            <v>50</v>
          </cell>
          <cell r="I95">
            <v>16</v>
          </cell>
          <cell r="J95">
            <v>0</v>
          </cell>
          <cell r="K95">
            <v>44</v>
          </cell>
          <cell r="L95">
            <v>37</v>
          </cell>
          <cell r="M95">
            <v>7</v>
          </cell>
          <cell r="N95">
            <v>0</v>
          </cell>
          <cell r="O95">
            <v>18</v>
          </cell>
          <cell r="P95">
            <v>15</v>
          </cell>
          <cell r="Q95">
            <v>3</v>
          </cell>
          <cell r="R95">
            <v>0</v>
          </cell>
          <cell r="S95">
            <v>12</v>
          </cell>
          <cell r="T95">
            <v>10</v>
          </cell>
          <cell r="U95">
            <v>2</v>
          </cell>
          <cell r="V95">
            <v>0</v>
          </cell>
          <cell r="W95">
            <v>6</v>
          </cell>
          <cell r="X95">
            <v>5</v>
          </cell>
          <cell r="Y95">
            <v>1</v>
          </cell>
          <cell r="Z95">
            <v>0</v>
          </cell>
          <cell r="AA95">
            <v>41</v>
          </cell>
          <cell r="AB95">
            <v>34</v>
          </cell>
          <cell r="AC95">
            <v>7</v>
          </cell>
          <cell r="AD95">
            <v>0</v>
          </cell>
          <cell r="AE95">
            <v>26</v>
          </cell>
          <cell r="AF95">
            <v>21</v>
          </cell>
          <cell r="AG95">
            <v>5</v>
          </cell>
          <cell r="AH95">
            <v>0</v>
          </cell>
          <cell r="AI95">
            <v>15</v>
          </cell>
          <cell r="AJ95">
            <v>13</v>
          </cell>
          <cell r="AK95">
            <v>2</v>
          </cell>
          <cell r="AL95">
            <v>0</v>
          </cell>
          <cell r="AM95">
            <v>32</v>
          </cell>
          <cell r="AN95">
            <v>28</v>
          </cell>
          <cell r="AO95">
            <v>4</v>
          </cell>
          <cell r="AP95">
            <v>0</v>
          </cell>
          <cell r="AQ95">
            <v>17</v>
          </cell>
          <cell r="AR95">
            <v>13</v>
          </cell>
          <cell r="AS95">
            <v>4</v>
          </cell>
          <cell r="AT95">
            <v>0</v>
          </cell>
          <cell r="AU95">
            <v>15</v>
          </cell>
          <cell r="AV95">
            <v>15</v>
          </cell>
          <cell r="AW95">
            <v>0</v>
          </cell>
          <cell r="AX95">
            <v>0</v>
          </cell>
          <cell r="AY95">
            <v>9</v>
          </cell>
          <cell r="AZ95">
            <v>7</v>
          </cell>
          <cell r="BA95">
            <v>2</v>
          </cell>
          <cell r="BB95">
            <v>0</v>
          </cell>
          <cell r="BC95">
            <v>6</v>
          </cell>
          <cell r="BD95">
            <v>5</v>
          </cell>
          <cell r="BE95">
            <v>1</v>
          </cell>
          <cell r="BF95">
            <v>0</v>
          </cell>
          <cell r="BG95">
            <v>3</v>
          </cell>
          <cell r="BH95">
            <v>2</v>
          </cell>
          <cell r="BI95">
            <v>1</v>
          </cell>
          <cell r="BJ95">
            <v>0</v>
          </cell>
          <cell r="BK95">
            <v>4</v>
          </cell>
          <cell r="BL95">
            <v>1</v>
          </cell>
          <cell r="BM95">
            <v>3</v>
          </cell>
          <cell r="BN95">
            <v>0</v>
          </cell>
          <cell r="BO95">
            <v>1</v>
          </cell>
          <cell r="BP95">
            <v>0</v>
          </cell>
          <cell r="BQ95">
            <v>1</v>
          </cell>
          <cell r="BR95">
            <v>0</v>
          </cell>
          <cell r="BS95">
            <v>3</v>
          </cell>
          <cell r="BT95">
            <v>1</v>
          </cell>
          <cell r="BU95">
            <v>2</v>
          </cell>
          <cell r="BV95">
            <v>0</v>
          </cell>
          <cell r="BW95">
            <v>6</v>
          </cell>
          <cell r="BX95">
            <v>2</v>
          </cell>
          <cell r="BY95">
            <v>4</v>
          </cell>
          <cell r="BZ95">
            <v>0</v>
          </cell>
          <cell r="CA95">
            <v>4</v>
          </cell>
          <cell r="CB95">
            <v>1</v>
          </cell>
          <cell r="CC95">
            <v>3</v>
          </cell>
          <cell r="CD95">
            <v>0</v>
          </cell>
          <cell r="CE95">
            <v>2</v>
          </cell>
          <cell r="CF95">
            <v>1</v>
          </cell>
          <cell r="CG95">
            <v>1</v>
          </cell>
          <cell r="CH95">
            <v>0</v>
          </cell>
          <cell r="CI95" t="str">
            <v>Hessen</v>
          </cell>
          <cell r="CJ95" t="str">
            <v>Westliche Flächenländer</v>
          </cell>
          <cell r="CK95" t="str">
            <v>II 05</v>
          </cell>
        </row>
        <row r="96">
          <cell r="C96">
            <v>63</v>
          </cell>
          <cell r="D96">
            <v>47</v>
          </cell>
          <cell r="E96">
            <v>16</v>
          </cell>
          <cell r="F96">
            <v>0</v>
          </cell>
          <cell r="G96">
            <v>39</v>
          </cell>
          <cell r="H96">
            <v>29</v>
          </cell>
          <cell r="I96">
            <v>10</v>
          </cell>
          <cell r="J96">
            <v>0</v>
          </cell>
          <cell r="K96">
            <v>24</v>
          </cell>
          <cell r="L96">
            <v>18</v>
          </cell>
          <cell r="M96">
            <v>6</v>
          </cell>
          <cell r="N96">
            <v>0</v>
          </cell>
          <cell r="O96">
            <v>11</v>
          </cell>
          <cell r="P96">
            <v>8</v>
          </cell>
          <cell r="Q96">
            <v>3</v>
          </cell>
          <cell r="R96">
            <v>0</v>
          </cell>
          <cell r="S96">
            <v>7</v>
          </cell>
          <cell r="T96">
            <v>5</v>
          </cell>
          <cell r="U96">
            <v>2</v>
          </cell>
          <cell r="V96">
            <v>0</v>
          </cell>
          <cell r="W96">
            <v>4</v>
          </cell>
          <cell r="X96">
            <v>3</v>
          </cell>
          <cell r="Y96">
            <v>1</v>
          </cell>
          <cell r="Z96">
            <v>0</v>
          </cell>
          <cell r="AA96">
            <v>27</v>
          </cell>
          <cell r="AB96">
            <v>21</v>
          </cell>
          <cell r="AC96">
            <v>6</v>
          </cell>
          <cell r="AD96">
            <v>0</v>
          </cell>
          <cell r="AE96">
            <v>19</v>
          </cell>
          <cell r="AF96">
            <v>15</v>
          </cell>
          <cell r="AG96">
            <v>4</v>
          </cell>
          <cell r="AH96">
            <v>0</v>
          </cell>
          <cell r="AI96">
            <v>8</v>
          </cell>
          <cell r="AJ96">
            <v>6</v>
          </cell>
          <cell r="AK96">
            <v>2</v>
          </cell>
          <cell r="AL96">
            <v>0</v>
          </cell>
          <cell r="AM96">
            <v>18</v>
          </cell>
          <cell r="AN96">
            <v>14</v>
          </cell>
          <cell r="AO96">
            <v>4</v>
          </cell>
          <cell r="AP96">
            <v>0</v>
          </cell>
          <cell r="AQ96">
            <v>9</v>
          </cell>
          <cell r="AR96">
            <v>6</v>
          </cell>
          <cell r="AS96">
            <v>3</v>
          </cell>
          <cell r="AT96">
            <v>0</v>
          </cell>
          <cell r="AU96">
            <v>9</v>
          </cell>
          <cell r="AV96">
            <v>8</v>
          </cell>
          <cell r="AW96">
            <v>1</v>
          </cell>
          <cell r="AX96">
            <v>0</v>
          </cell>
          <cell r="AY96">
            <v>5</v>
          </cell>
          <cell r="AZ96">
            <v>3</v>
          </cell>
          <cell r="BA96">
            <v>2</v>
          </cell>
          <cell r="BB96">
            <v>0</v>
          </cell>
          <cell r="BC96">
            <v>4</v>
          </cell>
          <cell r="BD96">
            <v>3</v>
          </cell>
          <cell r="BE96">
            <v>1</v>
          </cell>
          <cell r="BF96">
            <v>0</v>
          </cell>
          <cell r="BG96">
            <v>1</v>
          </cell>
          <cell r="BH96">
            <v>0</v>
          </cell>
          <cell r="BI96">
            <v>1</v>
          </cell>
          <cell r="BJ96">
            <v>0</v>
          </cell>
          <cell r="BK96">
            <v>0</v>
          </cell>
          <cell r="BL96">
            <v>0</v>
          </cell>
          <cell r="BM96">
            <v>0</v>
          </cell>
          <cell r="BN96">
            <v>0</v>
          </cell>
          <cell r="BO96">
            <v>0</v>
          </cell>
          <cell r="BP96">
            <v>0</v>
          </cell>
          <cell r="BQ96">
            <v>0</v>
          </cell>
          <cell r="BR96">
            <v>0</v>
          </cell>
          <cell r="BS96">
            <v>0</v>
          </cell>
          <cell r="BT96">
            <v>0</v>
          </cell>
          <cell r="BU96">
            <v>0</v>
          </cell>
          <cell r="BV96">
            <v>0</v>
          </cell>
          <cell r="BW96">
            <v>2</v>
          </cell>
          <cell r="BX96">
            <v>1</v>
          </cell>
          <cell r="BY96">
            <v>1</v>
          </cell>
          <cell r="BZ96">
            <v>0</v>
          </cell>
          <cell r="CA96">
            <v>0</v>
          </cell>
          <cell r="CB96">
            <v>0</v>
          </cell>
          <cell r="CC96">
            <v>0</v>
          </cell>
          <cell r="CD96">
            <v>0</v>
          </cell>
          <cell r="CE96">
            <v>2</v>
          </cell>
          <cell r="CF96">
            <v>1</v>
          </cell>
          <cell r="CG96">
            <v>1</v>
          </cell>
          <cell r="CH96">
            <v>0</v>
          </cell>
          <cell r="CI96" t="str">
            <v>Hessen</v>
          </cell>
          <cell r="CJ96" t="str">
            <v>Westliche Flächenländer</v>
          </cell>
          <cell r="CK96" t="str">
            <v>II 05</v>
          </cell>
        </row>
        <row r="97">
          <cell r="C97">
            <v>50</v>
          </cell>
          <cell r="D97">
            <v>40</v>
          </cell>
          <cell r="E97">
            <v>10</v>
          </cell>
          <cell r="F97">
            <v>0</v>
          </cell>
          <cell r="G97">
            <v>30</v>
          </cell>
          <cell r="H97">
            <v>24</v>
          </cell>
          <cell r="I97">
            <v>6</v>
          </cell>
          <cell r="J97">
            <v>0</v>
          </cell>
          <cell r="K97">
            <v>20</v>
          </cell>
          <cell r="L97">
            <v>16</v>
          </cell>
          <cell r="M97">
            <v>4</v>
          </cell>
          <cell r="N97">
            <v>0</v>
          </cell>
          <cell r="O97">
            <v>9</v>
          </cell>
          <cell r="P97">
            <v>8</v>
          </cell>
          <cell r="Q97">
            <v>1</v>
          </cell>
          <cell r="R97">
            <v>0</v>
          </cell>
          <cell r="S97">
            <v>5</v>
          </cell>
          <cell r="T97">
            <v>5</v>
          </cell>
          <cell r="U97">
            <v>0</v>
          </cell>
          <cell r="V97">
            <v>0</v>
          </cell>
          <cell r="W97">
            <v>4</v>
          </cell>
          <cell r="X97">
            <v>3</v>
          </cell>
          <cell r="Y97">
            <v>1</v>
          </cell>
          <cell r="Z97">
            <v>0</v>
          </cell>
          <cell r="AA97">
            <v>24</v>
          </cell>
          <cell r="AB97">
            <v>18</v>
          </cell>
          <cell r="AC97">
            <v>6</v>
          </cell>
          <cell r="AD97">
            <v>0</v>
          </cell>
          <cell r="AE97">
            <v>13</v>
          </cell>
          <cell r="AF97">
            <v>10</v>
          </cell>
          <cell r="AG97">
            <v>3</v>
          </cell>
          <cell r="AH97">
            <v>0</v>
          </cell>
          <cell r="AI97">
            <v>11</v>
          </cell>
          <cell r="AJ97">
            <v>8</v>
          </cell>
          <cell r="AK97">
            <v>3</v>
          </cell>
          <cell r="AL97">
            <v>0</v>
          </cell>
          <cell r="AM97">
            <v>12</v>
          </cell>
          <cell r="AN97">
            <v>10</v>
          </cell>
          <cell r="AO97">
            <v>2</v>
          </cell>
          <cell r="AP97">
            <v>0</v>
          </cell>
          <cell r="AQ97">
            <v>8</v>
          </cell>
          <cell r="AR97">
            <v>6</v>
          </cell>
          <cell r="AS97">
            <v>2</v>
          </cell>
          <cell r="AT97">
            <v>0</v>
          </cell>
          <cell r="AU97">
            <v>4</v>
          </cell>
          <cell r="AV97">
            <v>4</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4</v>
          </cell>
          <cell r="BL97">
            <v>4</v>
          </cell>
          <cell r="BM97">
            <v>0</v>
          </cell>
          <cell r="BN97">
            <v>0</v>
          </cell>
          <cell r="BO97">
            <v>3</v>
          </cell>
          <cell r="BP97">
            <v>3</v>
          </cell>
          <cell r="BQ97">
            <v>0</v>
          </cell>
          <cell r="BR97">
            <v>0</v>
          </cell>
          <cell r="BS97">
            <v>1</v>
          </cell>
          <cell r="BT97">
            <v>1</v>
          </cell>
          <cell r="BU97">
            <v>0</v>
          </cell>
          <cell r="BV97">
            <v>0</v>
          </cell>
          <cell r="BW97">
            <v>1</v>
          </cell>
          <cell r="BX97">
            <v>0</v>
          </cell>
          <cell r="BY97">
            <v>1</v>
          </cell>
          <cell r="BZ97">
            <v>0</v>
          </cell>
          <cell r="CA97">
            <v>1</v>
          </cell>
          <cell r="CB97">
            <v>0</v>
          </cell>
          <cell r="CC97">
            <v>1</v>
          </cell>
          <cell r="CD97">
            <v>0</v>
          </cell>
          <cell r="CE97">
            <v>0</v>
          </cell>
          <cell r="CF97">
            <v>0</v>
          </cell>
          <cell r="CG97">
            <v>0</v>
          </cell>
          <cell r="CH97">
            <v>0</v>
          </cell>
          <cell r="CI97" t="str">
            <v>Hessen</v>
          </cell>
          <cell r="CJ97" t="str">
            <v>Westliche Flächenländer</v>
          </cell>
          <cell r="CK97" t="str">
            <v>II 05</v>
          </cell>
        </row>
        <row r="98">
          <cell r="C98">
            <v>29</v>
          </cell>
          <cell r="D98">
            <v>24</v>
          </cell>
          <cell r="E98">
            <v>5</v>
          </cell>
          <cell r="F98">
            <v>0</v>
          </cell>
          <cell r="G98">
            <v>15</v>
          </cell>
          <cell r="H98">
            <v>15</v>
          </cell>
          <cell r="I98">
            <v>0</v>
          </cell>
          <cell r="J98">
            <v>0</v>
          </cell>
          <cell r="K98">
            <v>14</v>
          </cell>
          <cell r="L98">
            <v>9</v>
          </cell>
          <cell r="M98">
            <v>5</v>
          </cell>
          <cell r="N98">
            <v>0</v>
          </cell>
          <cell r="O98">
            <v>6</v>
          </cell>
          <cell r="P98">
            <v>6</v>
          </cell>
          <cell r="Q98">
            <v>0</v>
          </cell>
          <cell r="R98">
            <v>0</v>
          </cell>
          <cell r="S98">
            <v>4</v>
          </cell>
          <cell r="T98">
            <v>4</v>
          </cell>
          <cell r="U98">
            <v>0</v>
          </cell>
          <cell r="V98">
            <v>0</v>
          </cell>
          <cell r="W98">
            <v>2</v>
          </cell>
          <cell r="X98">
            <v>2</v>
          </cell>
          <cell r="Y98">
            <v>0</v>
          </cell>
          <cell r="Z98">
            <v>0</v>
          </cell>
          <cell r="AA98">
            <v>12</v>
          </cell>
          <cell r="AB98">
            <v>9</v>
          </cell>
          <cell r="AC98">
            <v>3</v>
          </cell>
          <cell r="AD98">
            <v>0</v>
          </cell>
          <cell r="AE98">
            <v>4</v>
          </cell>
          <cell r="AF98">
            <v>4</v>
          </cell>
          <cell r="AG98">
            <v>0</v>
          </cell>
          <cell r="AH98">
            <v>0</v>
          </cell>
          <cell r="AI98">
            <v>8</v>
          </cell>
          <cell r="AJ98">
            <v>5</v>
          </cell>
          <cell r="AK98">
            <v>3</v>
          </cell>
          <cell r="AL98">
            <v>0</v>
          </cell>
          <cell r="AM98">
            <v>7</v>
          </cell>
          <cell r="AN98">
            <v>7</v>
          </cell>
          <cell r="AO98">
            <v>0</v>
          </cell>
          <cell r="AP98">
            <v>0</v>
          </cell>
          <cell r="AQ98">
            <v>5</v>
          </cell>
          <cell r="AR98">
            <v>5</v>
          </cell>
          <cell r="AS98">
            <v>0</v>
          </cell>
          <cell r="AT98">
            <v>0</v>
          </cell>
          <cell r="AU98">
            <v>2</v>
          </cell>
          <cell r="AV98">
            <v>2</v>
          </cell>
          <cell r="AW98">
            <v>0</v>
          </cell>
          <cell r="AX98">
            <v>0</v>
          </cell>
          <cell r="AY98">
            <v>1</v>
          </cell>
          <cell r="AZ98">
            <v>1</v>
          </cell>
          <cell r="BA98">
            <v>0</v>
          </cell>
          <cell r="BB98">
            <v>0</v>
          </cell>
          <cell r="BC98">
            <v>1</v>
          </cell>
          <cell r="BD98">
            <v>1</v>
          </cell>
          <cell r="BE98">
            <v>0</v>
          </cell>
          <cell r="BF98">
            <v>0</v>
          </cell>
          <cell r="BG98">
            <v>0</v>
          </cell>
          <cell r="BH98">
            <v>0</v>
          </cell>
          <cell r="BI98">
            <v>0</v>
          </cell>
          <cell r="BJ98">
            <v>0</v>
          </cell>
          <cell r="BK98">
            <v>1</v>
          </cell>
          <cell r="BL98">
            <v>0</v>
          </cell>
          <cell r="BM98">
            <v>1</v>
          </cell>
          <cell r="BN98">
            <v>0</v>
          </cell>
          <cell r="BO98">
            <v>0</v>
          </cell>
          <cell r="BP98">
            <v>0</v>
          </cell>
          <cell r="BQ98">
            <v>0</v>
          </cell>
          <cell r="BR98">
            <v>0</v>
          </cell>
          <cell r="BS98">
            <v>1</v>
          </cell>
          <cell r="BT98">
            <v>0</v>
          </cell>
          <cell r="BU98">
            <v>1</v>
          </cell>
          <cell r="BV98">
            <v>0</v>
          </cell>
          <cell r="BW98">
            <v>2</v>
          </cell>
          <cell r="BX98">
            <v>1</v>
          </cell>
          <cell r="BY98">
            <v>1</v>
          </cell>
          <cell r="BZ98">
            <v>0</v>
          </cell>
          <cell r="CA98">
            <v>1</v>
          </cell>
          <cell r="CB98">
            <v>1</v>
          </cell>
          <cell r="CC98">
            <v>0</v>
          </cell>
          <cell r="CD98">
            <v>0</v>
          </cell>
          <cell r="CE98">
            <v>1</v>
          </cell>
          <cell r="CF98">
            <v>0</v>
          </cell>
          <cell r="CG98">
            <v>1</v>
          </cell>
          <cell r="CH98">
            <v>0</v>
          </cell>
          <cell r="CI98" t="str">
            <v>Hessen</v>
          </cell>
          <cell r="CJ98" t="str">
            <v>Westliche Flächenländer</v>
          </cell>
          <cell r="CK98" t="str">
            <v>II 05</v>
          </cell>
        </row>
        <row r="99">
          <cell r="C99">
            <v>2625</v>
          </cell>
          <cell r="D99">
            <v>2315</v>
          </cell>
          <cell r="E99">
            <v>308</v>
          </cell>
          <cell r="F99">
            <v>2</v>
          </cell>
          <cell r="G99">
            <v>1569</v>
          </cell>
          <cell r="H99">
            <v>1366</v>
          </cell>
          <cell r="I99">
            <v>202</v>
          </cell>
          <cell r="J99">
            <v>1</v>
          </cell>
          <cell r="K99">
            <v>1056</v>
          </cell>
          <cell r="L99">
            <v>949</v>
          </cell>
          <cell r="M99">
            <v>106</v>
          </cell>
          <cell r="N99">
            <v>1</v>
          </cell>
          <cell r="O99">
            <v>409</v>
          </cell>
          <cell r="P99">
            <v>363</v>
          </cell>
          <cell r="Q99">
            <v>46</v>
          </cell>
          <cell r="R99">
            <v>0</v>
          </cell>
          <cell r="S99">
            <v>273</v>
          </cell>
          <cell r="T99">
            <v>239</v>
          </cell>
          <cell r="U99">
            <v>34</v>
          </cell>
          <cell r="V99">
            <v>0</v>
          </cell>
          <cell r="W99">
            <v>136</v>
          </cell>
          <cell r="X99">
            <v>124</v>
          </cell>
          <cell r="Y99">
            <v>12</v>
          </cell>
          <cell r="Z99">
            <v>0</v>
          </cell>
          <cell r="AA99">
            <v>1522</v>
          </cell>
          <cell r="AB99">
            <v>1328</v>
          </cell>
          <cell r="AC99">
            <v>193</v>
          </cell>
          <cell r="AD99">
            <v>1</v>
          </cell>
          <cell r="AE99">
            <v>939</v>
          </cell>
          <cell r="AF99">
            <v>801</v>
          </cell>
          <cell r="AG99">
            <v>137</v>
          </cell>
          <cell r="AH99">
            <v>1</v>
          </cell>
          <cell r="AI99">
            <v>583</v>
          </cell>
          <cell r="AJ99">
            <v>527</v>
          </cell>
          <cell r="AK99">
            <v>56</v>
          </cell>
          <cell r="AL99">
            <v>0</v>
          </cell>
          <cell r="AM99">
            <v>641</v>
          </cell>
          <cell r="AN99">
            <v>578</v>
          </cell>
          <cell r="AO99">
            <v>62</v>
          </cell>
          <cell r="AP99">
            <v>1</v>
          </cell>
          <cell r="AQ99">
            <v>321</v>
          </cell>
          <cell r="AR99">
            <v>292</v>
          </cell>
          <cell r="AS99">
            <v>29</v>
          </cell>
          <cell r="AT99">
            <v>0</v>
          </cell>
          <cell r="AU99">
            <v>320</v>
          </cell>
          <cell r="AV99">
            <v>286</v>
          </cell>
          <cell r="AW99">
            <v>33</v>
          </cell>
          <cell r="AX99">
            <v>1</v>
          </cell>
          <cell r="AY99">
            <v>31</v>
          </cell>
          <cell r="AZ99">
            <v>27</v>
          </cell>
          <cell r="BA99">
            <v>4</v>
          </cell>
          <cell r="BB99">
            <v>0</v>
          </cell>
          <cell r="BC99">
            <v>21</v>
          </cell>
          <cell r="BD99">
            <v>20</v>
          </cell>
          <cell r="BE99">
            <v>1</v>
          </cell>
          <cell r="BF99">
            <v>0</v>
          </cell>
          <cell r="BG99">
            <v>10</v>
          </cell>
          <cell r="BH99">
            <v>7</v>
          </cell>
          <cell r="BI99">
            <v>3</v>
          </cell>
          <cell r="BJ99">
            <v>0</v>
          </cell>
          <cell r="BK99">
            <v>17</v>
          </cell>
          <cell r="BL99">
            <v>15</v>
          </cell>
          <cell r="BM99">
            <v>2</v>
          </cell>
          <cell r="BN99">
            <v>0</v>
          </cell>
          <cell r="BO99">
            <v>12</v>
          </cell>
          <cell r="BP99">
            <v>11</v>
          </cell>
          <cell r="BQ99">
            <v>1</v>
          </cell>
          <cell r="BR99">
            <v>0</v>
          </cell>
          <cell r="BS99">
            <v>5</v>
          </cell>
          <cell r="BT99">
            <v>4</v>
          </cell>
          <cell r="BU99">
            <v>1</v>
          </cell>
          <cell r="BV99">
            <v>0</v>
          </cell>
          <cell r="BW99">
            <v>5</v>
          </cell>
          <cell r="BX99">
            <v>4</v>
          </cell>
          <cell r="BY99">
            <v>1</v>
          </cell>
          <cell r="BZ99">
            <v>0</v>
          </cell>
          <cell r="CA99">
            <v>3</v>
          </cell>
          <cell r="CB99">
            <v>3</v>
          </cell>
          <cell r="CC99">
            <v>0</v>
          </cell>
          <cell r="CD99">
            <v>0</v>
          </cell>
          <cell r="CE99">
            <v>2</v>
          </cell>
          <cell r="CF99">
            <v>1</v>
          </cell>
          <cell r="CG99">
            <v>1</v>
          </cell>
          <cell r="CH99">
            <v>0</v>
          </cell>
          <cell r="CI99" t="str">
            <v>Rheinland-Pfalz</v>
          </cell>
          <cell r="CJ99" t="str">
            <v>Westliche Flächenländer</v>
          </cell>
          <cell r="CK99" t="str">
            <v>II 05</v>
          </cell>
        </row>
        <row r="100">
          <cell r="C100">
            <v>34</v>
          </cell>
          <cell r="D100">
            <v>30</v>
          </cell>
          <cell r="E100">
            <v>4</v>
          </cell>
          <cell r="F100">
            <v>0</v>
          </cell>
          <cell r="G100">
            <v>21</v>
          </cell>
          <cell r="H100">
            <v>18</v>
          </cell>
          <cell r="I100">
            <v>3</v>
          </cell>
          <cell r="J100">
            <v>0</v>
          </cell>
          <cell r="K100">
            <v>13</v>
          </cell>
          <cell r="L100">
            <v>12</v>
          </cell>
          <cell r="M100">
            <v>1</v>
          </cell>
          <cell r="N100">
            <v>0</v>
          </cell>
          <cell r="O100">
            <v>11</v>
          </cell>
          <cell r="P100">
            <v>10</v>
          </cell>
          <cell r="Q100">
            <v>1</v>
          </cell>
          <cell r="R100">
            <v>0</v>
          </cell>
          <cell r="S100">
            <v>4</v>
          </cell>
          <cell r="T100">
            <v>4</v>
          </cell>
          <cell r="U100">
            <v>0</v>
          </cell>
          <cell r="V100">
            <v>0</v>
          </cell>
          <cell r="W100">
            <v>7</v>
          </cell>
          <cell r="X100">
            <v>6</v>
          </cell>
          <cell r="Y100">
            <v>1</v>
          </cell>
          <cell r="Z100">
            <v>0</v>
          </cell>
          <cell r="AA100">
            <v>19</v>
          </cell>
          <cell r="AB100">
            <v>16</v>
          </cell>
          <cell r="AC100">
            <v>3</v>
          </cell>
          <cell r="AD100">
            <v>0</v>
          </cell>
          <cell r="AE100">
            <v>14</v>
          </cell>
          <cell r="AF100">
            <v>11</v>
          </cell>
          <cell r="AG100">
            <v>3</v>
          </cell>
          <cell r="AH100">
            <v>0</v>
          </cell>
          <cell r="AI100">
            <v>5</v>
          </cell>
          <cell r="AJ100">
            <v>5</v>
          </cell>
          <cell r="AK100">
            <v>0</v>
          </cell>
          <cell r="AL100">
            <v>0</v>
          </cell>
          <cell r="AM100">
            <v>2</v>
          </cell>
          <cell r="AN100">
            <v>2</v>
          </cell>
          <cell r="AO100">
            <v>0</v>
          </cell>
          <cell r="AP100">
            <v>0</v>
          </cell>
          <cell r="AQ100">
            <v>2</v>
          </cell>
          <cell r="AR100">
            <v>2</v>
          </cell>
          <cell r="AS100">
            <v>0</v>
          </cell>
          <cell r="AT100">
            <v>0</v>
          </cell>
          <cell r="AU100">
            <v>0</v>
          </cell>
          <cell r="AV100">
            <v>0</v>
          </cell>
          <cell r="AW100">
            <v>0</v>
          </cell>
          <cell r="AX100">
            <v>0</v>
          </cell>
          <cell r="AY100">
            <v>1</v>
          </cell>
          <cell r="AZ100">
            <v>1</v>
          </cell>
          <cell r="BA100">
            <v>0</v>
          </cell>
          <cell r="BB100">
            <v>0</v>
          </cell>
          <cell r="BC100">
            <v>1</v>
          </cell>
          <cell r="BD100">
            <v>1</v>
          </cell>
          <cell r="BE100">
            <v>0</v>
          </cell>
          <cell r="BF100">
            <v>0</v>
          </cell>
          <cell r="BG100">
            <v>0</v>
          </cell>
          <cell r="BH100">
            <v>0</v>
          </cell>
          <cell r="BI100">
            <v>0</v>
          </cell>
          <cell r="BJ100">
            <v>0</v>
          </cell>
          <cell r="BK100">
            <v>1</v>
          </cell>
          <cell r="BL100">
            <v>1</v>
          </cell>
          <cell r="BM100">
            <v>0</v>
          </cell>
          <cell r="BN100">
            <v>0</v>
          </cell>
          <cell r="BO100">
            <v>0</v>
          </cell>
          <cell r="BP100">
            <v>0</v>
          </cell>
          <cell r="BQ100">
            <v>0</v>
          </cell>
          <cell r="BR100">
            <v>0</v>
          </cell>
          <cell r="BS100">
            <v>1</v>
          </cell>
          <cell r="BT100">
            <v>1</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t="str">
            <v>Rheinland-Pfalz</v>
          </cell>
          <cell r="CJ100" t="str">
            <v>Westliche Flächenländer</v>
          </cell>
          <cell r="CK100" t="str">
            <v>II 05</v>
          </cell>
        </row>
        <row r="101">
          <cell r="C101">
            <v>574</v>
          </cell>
          <cell r="D101">
            <v>514</v>
          </cell>
          <cell r="E101">
            <v>60</v>
          </cell>
          <cell r="F101">
            <v>0</v>
          </cell>
          <cell r="G101">
            <v>326</v>
          </cell>
          <cell r="H101">
            <v>290</v>
          </cell>
          <cell r="I101">
            <v>36</v>
          </cell>
          <cell r="J101">
            <v>0</v>
          </cell>
          <cell r="K101">
            <v>248</v>
          </cell>
          <cell r="L101">
            <v>224</v>
          </cell>
          <cell r="M101">
            <v>24</v>
          </cell>
          <cell r="N101">
            <v>0</v>
          </cell>
          <cell r="O101">
            <v>102</v>
          </cell>
          <cell r="P101">
            <v>91</v>
          </cell>
          <cell r="Q101">
            <v>11</v>
          </cell>
          <cell r="R101">
            <v>0</v>
          </cell>
          <cell r="S101">
            <v>67</v>
          </cell>
          <cell r="T101">
            <v>58</v>
          </cell>
          <cell r="U101">
            <v>9</v>
          </cell>
          <cell r="V101">
            <v>0</v>
          </cell>
          <cell r="W101">
            <v>35</v>
          </cell>
          <cell r="X101">
            <v>33</v>
          </cell>
          <cell r="Y101">
            <v>2</v>
          </cell>
          <cell r="Z101">
            <v>0</v>
          </cell>
          <cell r="AA101">
            <v>344</v>
          </cell>
          <cell r="AB101">
            <v>307</v>
          </cell>
          <cell r="AC101">
            <v>37</v>
          </cell>
          <cell r="AD101">
            <v>0</v>
          </cell>
          <cell r="AE101">
            <v>210</v>
          </cell>
          <cell r="AF101">
            <v>186</v>
          </cell>
          <cell r="AG101">
            <v>24</v>
          </cell>
          <cell r="AH101">
            <v>0</v>
          </cell>
          <cell r="AI101">
            <v>134</v>
          </cell>
          <cell r="AJ101">
            <v>121</v>
          </cell>
          <cell r="AK101">
            <v>13</v>
          </cell>
          <cell r="AL101">
            <v>0</v>
          </cell>
          <cell r="AM101">
            <v>127</v>
          </cell>
          <cell r="AN101">
            <v>115</v>
          </cell>
          <cell r="AO101">
            <v>12</v>
          </cell>
          <cell r="AP101">
            <v>0</v>
          </cell>
          <cell r="AQ101">
            <v>48</v>
          </cell>
          <cell r="AR101">
            <v>45</v>
          </cell>
          <cell r="AS101">
            <v>3</v>
          </cell>
          <cell r="AT101">
            <v>0</v>
          </cell>
          <cell r="AU101">
            <v>79</v>
          </cell>
          <cell r="AV101">
            <v>70</v>
          </cell>
          <cell r="AW101">
            <v>9</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1</v>
          </cell>
          <cell r="BL101">
            <v>1</v>
          </cell>
          <cell r="BM101">
            <v>0</v>
          </cell>
          <cell r="BN101">
            <v>0</v>
          </cell>
          <cell r="BO101">
            <v>1</v>
          </cell>
          <cell r="BP101">
            <v>1</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t="str">
            <v>Rheinland-Pfalz</v>
          </cell>
          <cell r="CJ101" t="str">
            <v>Westliche Flächenländer</v>
          </cell>
          <cell r="CK101" t="str">
            <v>II 05</v>
          </cell>
        </row>
        <row r="102">
          <cell r="C102">
            <v>812</v>
          </cell>
          <cell r="D102">
            <v>727</v>
          </cell>
          <cell r="E102">
            <v>85</v>
          </cell>
          <cell r="F102">
            <v>0</v>
          </cell>
          <cell r="G102">
            <v>491</v>
          </cell>
          <cell r="H102">
            <v>430</v>
          </cell>
          <cell r="I102">
            <v>61</v>
          </cell>
          <cell r="J102">
            <v>0</v>
          </cell>
          <cell r="K102">
            <v>321</v>
          </cell>
          <cell r="L102">
            <v>297</v>
          </cell>
          <cell r="M102">
            <v>24</v>
          </cell>
          <cell r="N102">
            <v>0</v>
          </cell>
          <cell r="O102">
            <v>131</v>
          </cell>
          <cell r="P102">
            <v>114</v>
          </cell>
          <cell r="Q102">
            <v>17</v>
          </cell>
          <cell r="R102">
            <v>0</v>
          </cell>
          <cell r="S102">
            <v>92</v>
          </cell>
          <cell r="T102">
            <v>78</v>
          </cell>
          <cell r="U102">
            <v>14</v>
          </cell>
          <cell r="V102">
            <v>0</v>
          </cell>
          <cell r="W102">
            <v>39</v>
          </cell>
          <cell r="X102">
            <v>36</v>
          </cell>
          <cell r="Y102">
            <v>3</v>
          </cell>
          <cell r="Z102">
            <v>0</v>
          </cell>
          <cell r="AA102">
            <v>505</v>
          </cell>
          <cell r="AB102">
            <v>449</v>
          </cell>
          <cell r="AC102">
            <v>56</v>
          </cell>
          <cell r="AD102">
            <v>0</v>
          </cell>
          <cell r="AE102">
            <v>311</v>
          </cell>
          <cell r="AF102">
            <v>269</v>
          </cell>
          <cell r="AG102">
            <v>42</v>
          </cell>
          <cell r="AH102">
            <v>0</v>
          </cell>
          <cell r="AI102">
            <v>194</v>
          </cell>
          <cell r="AJ102">
            <v>180</v>
          </cell>
          <cell r="AK102">
            <v>14</v>
          </cell>
          <cell r="AL102">
            <v>0</v>
          </cell>
          <cell r="AM102">
            <v>167</v>
          </cell>
          <cell r="AN102">
            <v>156</v>
          </cell>
          <cell r="AO102">
            <v>11</v>
          </cell>
          <cell r="AP102">
            <v>0</v>
          </cell>
          <cell r="AQ102">
            <v>82</v>
          </cell>
          <cell r="AR102">
            <v>78</v>
          </cell>
          <cell r="AS102">
            <v>4</v>
          </cell>
          <cell r="AT102">
            <v>0</v>
          </cell>
          <cell r="AU102">
            <v>85</v>
          </cell>
          <cell r="AV102">
            <v>78</v>
          </cell>
          <cell r="AW102">
            <v>7</v>
          </cell>
          <cell r="AX102">
            <v>0</v>
          </cell>
          <cell r="AY102">
            <v>5</v>
          </cell>
          <cell r="AZ102">
            <v>5</v>
          </cell>
          <cell r="BA102">
            <v>0</v>
          </cell>
          <cell r="BB102">
            <v>0</v>
          </cell>
          <cell r="BC102">
            <v>3</v>
          </cell>
          <cell r="BD102">
            <v>3</v>
          </cell>
          <cell r="BE102">
            <v>0</v>
          </cell>
          <cell r="BF102">
            <v>0</v>
          </cell>
          <cell r="BG102">
            <v>2</v>
          </cell>
          <cell r="BH102">
            <v>2</v>
          </cell>
          <cell r="BI102">
            <v>0</v>
          </cell>
          <cell r="BJ102">
            <v>0</v>
          </cell>
          <cell r="BK102">
            <v>4</v>
          </cell>
          <cell r="BL102">
            <v>3</v>
          </cell>
          <cell r="BM102">
            <v>1</v>
          </cell>
          <cell r="BN102">
            <v>0</v>
          </cell>
          <cell r="BO102">
            <v>3</v>
          </cell>
          <cell r="BP102">
            <v>2</v>
          </cell>
          <cell r="BQ102">
            <v>1</v>
          </cell>
          <cell r="BR102">
            <v>0</v>
          </cell>
          <cell r="BS102">
            <v>1</v>
          </cell>
          <cell r="BT102">
            <v>1</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t="str">
            <v>Rheinland-Pfalz</v>
          </cell>
          <cell r="CJ102" t="str">
            <v>Westliche Flächenländer</v>
          </cell>
          <cell r="CK102" t="str">
            <v>II 05</v>
          </cell>
        </row>
        <row r="103">
          <cell r="C103">
            <v>566</v>
          </cell>
          <cell r="D103">
            <v>488</v>
          </cell>
          <cell r="E103">
            <v>77</v>
          </cell>
          <cell r="F103">
            <v>1</v>
          </cell>
          <cell r="G103">
            <v>350</v>
          </cell>
          <cell r="H103">
            <v>298</v>
          </cell>
          <cell r="I103">
            <v>52</v>
          </cell>
          <cell r="J103">
            <v>0</v>
          </cell>
          <cell r="K103">
            <v>216</v>
          </cell>
          <cell r="L103">
            <v>190</v>
          </cell>
          <cell r="M103">
            <v>25</v>
          </cell>
          <cell r="N103">
            <v>1</v>
          </cell>
          <cell r="O103">
            <v>82</v>
          </cell>
          <cell r="P103">
            <v>72</v>
          </cell>
          <cell r="Q103">
            <v>10</v>
          </cell>
          <cell r="R103">
            <v>0</v>
          </cell>
          <cell r="S103">
            <v>58</v>
          </cell>
          <cell r="T103">
            <v>50</v>
          </cell>
          <cell r="U103">
            <v>8</v>
          </cell>
          <cell r="V103">
            <v>0</v>
          </cell>
          <cell r="W103">
            <v>24</v>
          </cell>
          <cell r="X103">
            <v>22</v>
          </cell>
          <cell r="Y103">
            <v>2</v>
          </cell>
          <cell r="Z103">
            <v>0</v>
          </cell>
          <cell r="AA103">
            <v>317</v>
          </cell>
          <cell r="AB103">
            <v>266</v>
          </cell>
          <cell r="AC103">
            <v>51</v>
          </cell>
          <cell r="AD103">
            <v>0</v>
          </cell>
          <cell r="AE103">
            <v>196</v>
          </cell>
          <cell r="AF103">
            <v>161</v>
          </cell>
          <cell r="AG103">
            <v>35</v>
          </cell>
          <cell r="AH103">
            <v>0</v>
          </cell>
          <cell r="AI103">
            <v>121</v>
          </cell>
          <cell r="AJ103">
            <v>105</v>
          </cell>
          <cell r="AK103">
            <v>16</v>
          </cell>
          <cell r="AL103">
            <v>0</v>
          </cell>
          <cell r="AM103">
            <v>161</v>
          </cell>
          <cell r="AN103">
            <v>145</v>
          </cell>
          <cell r="AO103">
            <v>15</v>
          </cell>
          <cell r="AP103">
            <v>1</v>
          </cell>
          <cell r="AQ103">
            <v>92</v>
          </cell>
          <cell r="AR103">
            <v>83</v>
          </cell>
          <cell r="AS103">
            <v>9</v>
          </cell>
          <cell r="AT103">
            <v>0</v>
          </cell>
          <cell r="AU103">
            <v>69</v>
          </cell>
          <cell r="AV103">
            <v>62</v>
          </cell>
          <cell r="AW103">
            <v>6</v>
          </cell>
          <cell r="AX103">
            <v>1</v>
          </cell>
          <cell r="AY103">
            <v>4</v>
          </cell>
          <cell r="AZ103">
            <v>3</v>
          </cell>
          <cell r="BA103">
            <v>1</v>
          </cell>
          <cell r="BB103">
            <v>0</v>
          </cell>
          <cell r="BC103">
            <v>3</v>
          </cell>
          <cell r="BD103">
            <v>3</v>
          </cell>
          <cell r="BE103">
            <v>0</v>
          </cell>
          <cell r="BF103">
            <v>0</v>
          </cell>
          <cell r="BG103">
            <v>1</v>
          </cell>
          <cell r="BH103">
            <v>0</v>
          </cell>
          <cell r="BI103">
            <v>1</v>
          </cell>
          <cell r="BJ103">
            <v>0</v>
          </cell>
          <cell r="BK103">
            <v>1</v>
          </cell>
          <cell r="BL103">
            <v>1</v>
          </cell>
          <cell r="BM103">
            <v>0</v>
          </cell>
          <cell r="BN103">
            <v>0</v>
          </cell>
          <cell r="BO103">
            <v>1</v>
          </cell>
          <cell r="BP103">
            <v>1</v>
          </cell>
          <cell r="BQ103">
            <v>0</v>
          </cell>
          <cell r="BR103">
            <v>0</v>
          </cell>
          <cell r="BS103">
            <v>0</v>
          </cell>
          <cell r="BT103">
            <v>0</v>
          </cell>
          <cell r="BU103">
            <v>0</v>
          </cell>
          <cell r="BV103">
            <v>0</v>
          </cell>
          <cell r="BW103">
            <v>1</v>
          </cell>
          <cell r="BX103">
            <v>1</v>
          </cell>
          <cell r="BY103">
            <v>0</v>
          </cell>
          <cell r="BZ103">
            <v>0</v>
          </cell>
          <cell r="CA103">
            <v>0</v>
          </cell>
          <cell r="CB103">
            <v>0</v>
          </cell>
          <cell r="CC103">
            <v>0</v>
          </cell>
          <cell r="CD103">
            <v>0</v>
          </cell>
          <cell r="CE103">
            <v>1</v>
          </cell>
          <cell r="CF103">
            <v>1</v>
          </cell>
          <cell r="CG103">
            <v>0</v>
          </cell>
          <cell r="CH103">
            <v>0</v>
          </cell>
          <cell r="CI103" t="str">
            <v>Rheinland-Pfalz</v>
          </cell>
          <cell r="CJ103" t="str">
            <v>Westliche Flächenländer</v>
          </cell>
          <cell r="CK103" t="str">
            <v>II 05</v>
          </cell>
        </row>
        <row r="104">
          <cell r="C104">
            <v>253</v>
          </cell>
          <cell r="D104">
            <v>217</v>
          </cell>
          <cell r="E104">
            <v>35</v>
          </cell>
          <cell r="F104">
            <v>1</v>
          </cell>
          <cell r="G104">
            <v>152</v>
          </cell>
          <cell r="H104">
            <v>129</v>
          </cell>
          <cell r="I104">
            <v>22</v>
          </cell>
          <cell r="J104">
            <v>1</v>
          </cell>
          <cell r="K104">
            <v>101</v>
          </cell>
          <cell r="L104">
            <v>88</v>
          </cell>
          <cell r="M104">
            <v>13</v>
          </cell>
          <cell r="N104">
            <v>0</v>
          </cell>
          <cell r="O104">
            <v>25</v>
          </cell>
          <cell r="P104">
            <v>25</v>
          </cell>
          <cell r="Q104">
            <v>0</v>
          </cell>
          <cell r="R104">
            <v>0</v>
          </cell>
          <cell r="S104">
            <v>19</v>
          </cell>
          <cell r="T104">
            <v>19</v>
          </cell>
          <cell r="U104">
            <v>0</v>
          </cell>
          <cell r="V104">
            <v>0</v>
          </cell>
          <cell r="W104">
            <v>6</v>
          </cell>
          <cell r="X104">
            <v>6</v>
          </cell>
          <cell r="Y104">
            <v>0</v>
          </cell>
          <cell r="Z104">
            <v>0</v>
          </cell>
          <cell r="AA104">
            <v>146</v>
          </cell>
          <cell r="AB104">
            <v>127</v>
          </cell>
          <cell r="AC104">
            <v>18</v>
          </cell>
          <cell r="AD104">
            <v>1</v>
          </cell>
          <cell r="AE104">
            <v>93</v>
          </cell>
          <cell r="AF104">
            <v>79</v>
          </cell>
          <cell r="AG104">
            <v>13</v>
          </cell>
          <cell r="AH104">
            <v>1</v>
          </cell>
          <cell r="AI104">
            <v>53</v>
          </cell>
          <cell r="AJ104">
            <v>48</v>
          </cell>
          <cell r="AK104">
            <v>5</v>
          </cell>
          <cell r="AL104">
            <v>0</v>
          </cell>
          <cell r="AM104">
            <v>76</v>
          </cell>
          <cell r="AN104">
            <v>61</v>
          </cell>
          <cell r="AO104">
            <v>15</v>
          </cell>
          <cell r="AP104">
            <v>0</v>
          </cell>
          <cell r="AQ104">
            <v>37</v>
          </cell>
          <cell r="AR104">
            <v>29</v>
          </cell>
          <cell r="AS104">
            <v>8</v>
          </cell>
          <cell r="AT104">
            <v>0</v>
          </cell>
          <cell r="AU104">
            <v>39</v>
          </cell>
          <cell r="AV104">
            <v>32</v>
          </cell>
          <cell r="AW104">
            <v>7</v>
          </cell>
          <cell r="AX104">
            <v>0</v>
          </cell>
          <cell r="AY104">
            <v>4</v>
          </cell>
          <cell r="AZ104">
            <v>3</v>
          </cell>
          <cell r="BA104">
            <v>1</v>
          </cell>
          <cell r="BB104">
            <v>0</v>
          </cell>
          <cell r="BC104">
            <v>2</v>
          </cell>
          <cell r="BD104">
            <v>1</v>
          </cell>
          <cell r="BE104">
            <v>1</v>
          </cell>
          <cell r="BF104">
            <v>0</v>
          </cell>
          <cell r="BG104">
            <v>2</v>
          </cell>
          <cell r="BH104">
            <v>2</v>
          </cell>
          <cell r="BI104">
            <v>0</v>
          </cell>
          <cell r="BJ104">
            <v>0</v>
          </cell>
          <cell r="BK104">
            <v>2</v>
          </cell>
          <cell r="BL104">
            <v>1</v>
          </cell>
          <cell r="BM104">
            <v>1</v>
          </cell>
          <cell r="BN104">
            <v>0</v>
          </cell>
          <cell r="BO104">
            <v>1</v>
          </cell>
          <cell r="BP104">
            <v>1</v>
          </cell>
          <cell r="BQ104">
            <v>0</v>
          </cell>
          <cell r="BR104">
            <v>0</v>
          </cell>
          <cell r="BS104">
            <v>1</v>
          </cell>
          <cell r="BT104">
            <v>0</v>
          </cell>
          <cell r="BU104">
            <v>1</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t="str">
            <v>Rheinland-Pfalz</v>
          </cell>
          <cell r="CJ104" t="str">
            <v>Westliche Flächenländer</v>
          </cell>
          <cell r="CK104" t="str">
            <v>II 05</v>
          </cell>
        </row>
        <row r="105">
          <cell r="C105">
            <v>153</v>
          </cell>
          <cell r="D105">
            <v>133</v>
          </cell>
          <cell r="E105">
            <v>20</v>
          </cell>
          <cell r="F105">
            <v>0</v>
          </cell>
          <cell r="G105">
            <v>96</v>
          </cell>
          <cell r="H105">
            <v>83</v>
          </cell>
          <cell r="I105">
            <v>13</v>
          </cell>
          <cell r="J105">
            <v>0</v>
          </cell>
          <cell r="K105">
            <v>57</v>
          </cell>
          <cell r="L105">
            <v>50</v>
          </cell>
          <cell r="M105">
            <v>7</v>
          </cell>
          <cell r="N105">
            <v>0</v>
          </cell>
          <cell r="O105">
            <v>12</v>
          </cell>
          <cell r="P105">
            <v>11</v>
          </cell>
          <cell r="Q105">
            <v>1</v>
          </cell>
          <cell r="R105">
            <v>0</v>
          </cell>
          <cell r="S105">
            <v>7</v>
          </cell>
          <cell r="T105">
            <v>6</v>
          </cell>
          <cell r="U105">
            <v>1</v>
          </cell>
          <cell r="V105">
            <v>0</v>
          </cell>
          <cell r="W105">
            <v>5</v>
          </cell>
          <cell r="X105">
            <v>5</v>
          </cell>
          <cell r="Y105">
            <v>0</v>
          </cell>
          <cell r="Z105">
            <v>0</v>
          </cell>
          <cell r="AA105">
            <v>72</v>
          </cell>
          <cell r="AB105">
            <v>58</v>
          </cell>
          <cell r="AC105">
            <v>14</v>
          </cell>
          <cell r="AD105">
            <v>0</v>
          </cell>
          <cell r="AE105">
            <v>48</v>
          </cell>
          <cell r="AF105">
            <v>39</v>
          </cell>
          <cell r="AG105">
            <v>9</v>
          </cell>
          <cell r="AH105">
            <v>0</v>
          </cell>
          <cell r="AI105">
            <v>24</v>
          </cell>
          <cell r="AJ105">
            <v>19</v>
          </cell>
          <cell r="AK105">
            <v>5</v>
          </cell>
          <cell r="AL105">
            <v>0</v>
          </cell>
          <cell r="AM105">
            <v>55</v>
          </cell>
          <cell r="AN105">
            <v>51</v>
          </cell>
          <cell r="AO105">
            <v>4</v>
          </cell>
          <cell r="AP105">
            <v>0</v>
          </cell>
          <cell r="AQ105">
            <v>31</v>
          </cell>
          <cell r="AR105">
            <v>28</v>
          </cell>
          <cell r="AS105">
            <v>3</v>
          </cell>
          <cell r="AT105">
            <v>0</v>
          </cell>
          <cell r="AU105">
            <v>24</v>
          </cell>
          <cell r="AV105">
            <v>23</v>
          </cell>
          <cell r="AW105">
            <v>1</v>
          </cell>
          <cell r="AX105">
            <v>0</v>
          </cell>
          <cell r="AY105">
            <v>9</v>
          </cell>
          <cell r="AZ105">
            <v>8</v>
          </cell>
          <cell r="BA105">
            <v>1</v>
          </cell>
          <cell r="BB105">
            <v>0</v>
          </cell>
          <cell r="BC105">
            <v>6</v>
          </cell>
          <cell r="BD105">
            <v>6</v>
          </cell>
          <cell r="BE105">
            <v>0</v>
          </cell>
          <cell r="BF105">
            <v>0</v>
          </cell>
          <cell r="BG105">
            <v>3</v>
          </cell>
          <cell r="BH105">
            <v>2</v>
          </cell>
          <cell r="BI105">
            <v>1</v>
          </cell>
          <cell r="BJ105">
            <v>0</v>
          </cell>
          <cell r="BK105">
            <v>4</v>
          </cell>
          <cell r="BL105">
            <v>4</v>
          </cell>
          <cell r="BM105">
            <v>0</v>
          </cell>
          <cell r="BN105">
            <v>0</v>
          </cell>
          <cell r="BO105">
            <v>3</v>
          </cell>
          <cell r="BP105">
            <v>3</v>
          </cell>
          <cell r="BQ105">
            <v>0</v>
          </cell>
          <cell r="BR105">
            <v>0</v>
          </cell>
          <cell r="BS105">
            <v>1</v>
          </cell>
          <cell r="BT105">
            <v>1</v>
          </cell>
          <cell r="BU105">
            <v>0</v>
          </cell>
          <cell r="BV105">
            <v>0</v>
          </cell>
          <cell r="BW105">
            <v>1</v>
          </cell>
          <cell r="BX105">
            <v>1</v>
          </cell>
          <cell r="BY105">
            <v>0</v>
          </cell>
          <cell r="BZ105">
            <v>0</v>
          </cell>
          <cell r="CA105">
            <v>1</v>
          </cell>
          <cell r="CB105">
            <v>1</v>
          </cell>
          <cell r="CC105">
            <v>0</v>
          </cell>
          <cell r="CD105">
            <v>0</v>
          </cell>
          <cell r="CE105">
            <v>0</v>
          </cell>
          <cell r="CF105">
            <v>0</v>
          </cell>
          <cell r="CG105">
            <v>0</v>
          </cell>
          <cell r="CH105">
            <v>0</v>
          </cell>
          <cell r="CI105" t="str">
            <v>Rheinland-Pfalz</v>
          </cell>
          <cell r="CJ105" t="str">
            <v>Westliche Flächenländer</v>
          </cell>
          <cell r="CK105" t="str">
            <v>II 05</v>
          </cell>
        </row>
        <row r="106">
          <cell r="C106">
            <v>106</v>
          </cell>
          <cell r="D106">
            <v>98</v>
          </cell>
          <cell r="E106">
            <v>8</v>
          </cell>
          <cell r="F106">
            <v>0</v>
          </cell>
          <cell r="G106">
            <v>63</v>
          </cell>
          <cell r="H106">
            <v>58</v>
          </cell>
          <cell r="I106">
            <v>5</v>
          </cell>
          <cell r="J106">
            <v>0</v>
          </cell>
          <cell r="K106">
            <v>43</v>
          </cell>
          <cell r="L106">
            <v>40</v>
          </cell>
          <cell r="M106">
            <v>3</v>
          </cell>
          <cell r="N106">
            <v>0</v>
          </cell>
          <cell r="O106">
            <v>16</v>
          </cell>
          <cell r="P106">
            <v>15</v>
          </cell>
          <cell r="Q106">
            <v>1</v>
          </cell>
          <cell r="R106">
            <v>0</v>
          </cell>
          <cell r="S106">
            <v>10</v>
          </cell>
          <cell r="T106">
            <v>9</v>
          </cell>
          <cell r="U106">
            <v>1</v>
          </cell>
          <cell r="V106">
            <v>0</v>
          </cell>
          <cell r="W106">
            <v>6</v>
          </cell>
          <cell r="X106">
            <v>6</v>
          </cell>
          <cell r="Y106">
            <v>0</v>
          </cell>
          <cell r="Z106">
            <v>0</v>
          </cell>
          <cell r="AA106">
            <v>49</v>
          </cell>
          <cell r="AB106">
            <v>46</v>
          </cell>
          <cell r="AC106">
            <v>3</v>
          </cell>
          <cell r="AD106">
            <v>0</v>
          </cell>
          <cell r="AE106">
            <v>30</v>
          </cell>
          <cell r="AF106">
            <v>28</v>
          </cell>
          <cell r="AG106">
            <v>2</v>
          </cell>
          <cell r="AH106">
            <v>0</v>
          </cell>
          <cell r="AI106">
            <v>19</v>
          </cell>
          <cell r="AJ106">
            <v>18</v>
          </cell>
          <cell r="AK106">
            <v>1</v>
          </cell>
          <cell r="AL106">
            <v>0</v>
          </cell>
          <cell r="AM106">
            <v>36</v>
          </cell>
          <cell r="AN106">
            <v>33</v>
          </cell>
          <cell r="AO106">
            <v>3</v>
          </cell>
          <cell r="AP106">
            <v>0</v>
          </cell>
          <cell r="AQ106">
            <v>20</v>
          </cell>
          <cell r="AR106">
            <v>18</v>
          </cell>
          <cell r="AS106">
            <v>2</v>
          </cell>
          <cell r="AT106">
            <v>0</v>
          </cell>
          <cell r="AU106">
            <v>16</v>
          </cell>
          <cell r="AV106">
            <v>15</v>
          </cell>
          <cell r="AW106">
            <v>1</v>
          </cell>
          <cell r="AX106">
            <v>0</v>
          </cell>
          <cell r="AY106">
            <v>3</v>
          </cell>
          <cell r="AZ106">
            <v>2</v>
          </cell>
          <cell r="BA106">
            <v>1</v>
          </cell>
          <cell r="BB106">
            <v>0</v>
          </cell>
          <cell r="BC106">
            <v>1</v>
          </cell>
          <cell r="BD106">
            <v>1</v>
          </cell>
          <cell r="BE106">
            <v>0</v>
          </cell>
          <cell r="BF106">
            <v>0</v>
          </cell>
          <cell r="BG106">
            <v>2</v>
          </cell>
          <cell r="BH106">
            <v>1</v>
          </cell>
          <cell r="BI106">
            <v>1</v>
          </cell>
          <cell r="BJ106">
            <v>0</v>
          </cell>
          <cell r="BK106">
            <v>2</v>
          </cell>
          <cell r="BL106">
            <v>2</v>
          </cell>
          <cell r="BM106">
            <v>0</v>
          </cell>
          <cell r="BN106">
            <v>0</v>
          </cell>
          <cell r="BO106">
            <v>2</v>
          </cell>
          <cell r="BP106">
            <v>2</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t="str">
            <v>Rheinland-Pfalz</v>
          </cell>
          <cell r="CJ106" t="str">
            <v>Westliche Flächenländer</v>
          </cell>
          <cell r="CK106" t="str">
            <v>II 05</v>
          </cell>
        </row>
        <row r="107">
          <cell r="C107">
            <v>53</v>
          </cell>
          <cell r="D107">
            <v>42</v>
          </cell>
          <cell r="E107">
            <v>11</v>
          </cell>
          <cell r="F107">
            <v>0</v>
          </cell>
          <cell r="G107">
            <v>31</v>
          </cell>
          <cell r="H107">
            <v>26</v>
          </cell>
          <cell r="I107">
            <v>5</v>
          </cell>
          <cell r="J107">
            <v>0</v>
          </cell>
          <cell r="K107">
            <v>22</v>
          </cell>
          <cell r="L107">
            <v>16</v>
          </cell>
          <cell r="M107">
            <v>6</v>
          </cell>
          <cell r="N107">
            <v>0</v>
          </cell>
          <cell r="O107">
            <v>11</v>
          </cell>
          <cell r="P107">
            <v>8</v>
          </cell>
          <cell r="Q107">
            <v>3</v>
          </cell>
          <cell r="R107">
            <v>0</v>
          </cell>
          <cell r="S107">
            <v>6</v>
          </cell>
          <cell r="T107">
            <v>5</v>
          </cell>
          <cell r="U107">
            <v>1</v>
          </cell>
          <cell r="V107">
            <v>0</v>
          </cell>
          <cell r="W107">
            <v>5</v>
          </cell>
          <cell r="X107">
            <v>3</v>
          </cell>
          <cell r="Y107">
            <v>2</v>
          </cell>
          <cell r="Z107">
            <v>0</v>
          </cell>
          <cell r="AA107">
            <v>34</v>
          </cell>
          <cell r="AB107">
            <v>28</v>
          </cell>
          <cell r="AC107">
            <v>6</v>
          </cell>
          <cell r="AD107">
            <v>0</v>
          </cell>
          <cell r="AE107">
            <v>21</v>
          </cell>
          <cell r="AF107">
            <v>17</v>
          </cell>
          <cell r="AG107">
            <v>4</v>
          </cell>
          <cell r="AH107">
            <v>0</v>
          </cell>
          <cell r="AI107">
            <v>13</v>
          </cell>
          <cell r="AJ107">
            <v>11</v>
          </cell>
          <cell r="AK107">
            <v>2</v>
          </cell>
          <cell r="AL107">
            <v>0</v>
          </cell>
          <cell r="AM107">
            <v>3</v>
          </cell>
          <cell r="AN107">
            <v>2</v>
          </cell>
          <cell r="AO107">
            <v>1</v>
          </cell>
          <cell r="AP107">
            <v>0</v>
          </cell>
          <cell r="AQ107">
            <v>1</v>
          </cell>
          <cell r="AR107">
            <v>1</v>
          </cell>
          <cell r="AS107">
            <v>0</v>
          </cell>
          <cell r="AT107">
            <v>0</v>
          </cell>
          <cell r="AU107">
            <v>2</v>
          </cell>
          <cell r="AV107">
            <v>1</v>
          </cell>
          <cell r="AW107">
            <v>1</v>
          </cell>
          <cell r="AX107">
            <v>0</v>
          </cell>
          <cell r="AY107">
            <v>1</v>
          </cell>
          <cell r="AZ107">
            <v>1</v>
          </cell>
          <cell r="BA107">
            <v>0</v>
          </cell>
          <cell r="BB107">
            <v>0</v>
          </cell>
          <cell r="BC107">
            <v>1</v>
          </cell>
          <cell r="BD107">
            <v>1</v>
          </cell>
          <cell r="BE107">
            <v>0</v>
          </cell>
          <cell r="BF107">
            <v>0</v>
          </cell>
          <cell r="BG107">
            <v>0</v>
          </cell>
          <cell r="BH107">
            <v>0</v>
          </cell>
          <cell r="BI107">
            <v>0</v>
          </cell>
          <cell r="BJ107">
            <v>0</v>
          </cell>
          <cell r="BK107">
            <v>1</v>
          </cell>
          <cell r="BL107">
            <v>1</v>
          </cell>
          <cell r="BM107">
            <v>0</v>
          </cell>
          <cell r="BN107">
            <v>0</v>
          </cell>
          <cell r="BO107">
            <v>0</v>
          </cell>
          <cell r="BP107">
            <v>0</v>
          </cell>
          <cell r="BQ107">
            <v>0</v>
          </cell>
          <cell r="BR107">
            <v>0</v>
          </cell>
          <cell r="BS107">
            <v>1</v>
          </cell>
          <cell r="BT107">
            <v>1</v>
          </cell>
          <cell r="BU107">
            <v>0</v>
          </cell>
          <cell r="BV107">
            <v>0</v>
          </cell>
          <cell r="BW107">
            <v>3</v>
          </cell>
          <cell r="BX107">
            <v>2</v>
          </cell>
          <cell r="BY107">
            <v>1</v>
          </cell>
          <cell r="BZ107">
            <v>0</v>
          </cell>
          <cell r="CA107">
            <v>2</v>
          </cell>
          <cell r="CB107">
            <v>2</v>
          </cell>
          <cell r="CC107">
            <v>0</v>
          </cell>
          <cell r="CD107">
            <v>0</v>
          </cell>
          <cell r="CE107">
            <v>1</v>
          </cell>
          <cell r="CF107">
            <v>0</v>
          </cell>
          <cell r="CG107">
            <v>1</v>
          </cell>
          <cell r="CH107">
            <v>0</v>
          </cell>
          <cell r="CI107" t="str">
            <v>Rheinland-Pfalz</v>
          </cell>
          <cell r="CJ107" t="str">
            <v>Westliche Flächenländer</v>
          </cell>
          <cell r="CK107" t="str">
            <v>II 05</v>
          </cell>
        </row>
        <row r="108">
          <cell r="C108">
            <v>51</v>
          </cell>
          <cell r="D108">
            <v>46</v>
          </cell>
          <cell r="E108">
            <v>5</v>
          </cell>
          <cell r="F108">
            <v>0</v>
          </cell>
          <cell r="G108">
            <v>29</v>
          </cell>
          <cell r="H108">
            <v>25</v>
          </cell>
          <cell r="I108">
            <v>4</v>
          </cell>
          <cell r="J108">
            <v>0</v>
          </cell>
          <cell r="K108">
            <v>22</v>
          </cell>
          <cell r="L108">
            <v>21</v>
          </cell>
          <cell r="M108">
            <v>1</v>
          </cell>
          <cell r="N108">
            <v>0</v>
          </cell>
          <cell r="O108">
            <v>11</v>
          </cell>
          <cell r="P108">
            <v>10</v>
          </cell>
          <cell r="Q108">
            <v>1</v>
          </cell>
          <cell r="R108">
            <v>0</v>
          </cell>
          <cell r="S108">
            <v>6</v>
          </cell>
          <cell r="T108">
            <v>6</v>
          </cell>
          <cell r="U108">
            <v>0</v>
          </cell>
          <cell r="V108">
            <v>0</v>
          </cell>
          <cell r="W108">
            <v>5</v>
          </cell>
          <cell r="X108">
            <v>4</v>
          </cell>
          <cell r="Y108">
            <v>1</v>
          </cell>
          <cell r="Z108">
            <v>0</v>
          </cell>
          <cell r="AA108">
            <v>24</v>
          </cell>
          <cell r="AB108">
            <v>20</v>
          </cell>
          <cell r="AC108">
            <v>4</v>
          </cell>
          <cell r="AD108">
            <v>0</v>
          </cell>
          <cell r="AE108">
            <v>11</v>
          </cell>
          <cell r="AF108">
            <v>7</v>
          </cell>
          <cell r="AG108">
            <v>4</v>
          </cell>
          <cell r="AH108">
            <v>0</v>
          </cell>
          <cell r="AI108">
            <v>13</v>
          </cell>
          <cell r="AJ108">
            <v>13</v>
          </cell>
          <cell r="AK108">
            <v>0</v>
          </cell>
          <cell r="AL108">
            <v>0</v>
          </cell>
          <cell r="AM108">
            <v>11</v>
          </cell>
          <cell r="AN108">
            <v>11</v>
          </cell>
          <cell r="AO108">
            <v>0</v>
          </cell>
          <cell r="AP108">
            <v>0</v>
          </cell>
          <cell r="AQ108">
            <v>7</v>
          </cell>
          <cell r="AR108">
            <v>7</v>
          </cell>
          <cell r="AS108">
            <v>0</v>
          </cell>
          <cell r="AT108">
            <v>0</v>
          </cell>
          <cell r="AU108">
            <v>4</v>
          </cell>
          <cell r="AV108">
            <v>4</v>
          </cell>
          <cell r="AW108">
            <v>0</v>
          </cell>
          <cell r="AX108">
            <v>0</v>
          </cell>
          <cell r="AY108">
            <v>4</v>
          </cell>
          <cell r="AZ108">
            <v>4</v>
          </cell>
          <cell r="BA108">
            <v>0</v>
          </cell>
          <cell r="BB108">
            <v>0</v>
          </cell>
          <cell r="BC108">
            <v>4</v>
          </cell>
          <cell r="BD108">
            <v>4</v>
          </cell>
          <cell r="BE108">
            <v>0</v>
          </cell>
          <cell r="BF108">
            <v>0</v>
          </cell>
          <cell r="BG108">
            <v>0</v>
          </cell>
          <cell r="BH108">
            <v>0</v>
          </cell>
          <cell r="BI108">
            <v>0</v>
          </cell>
          <cell r="BJ108">
            <v>0</v>
          </cell>
          <cell r="BK108">
            <v>1</v>
          </cell>
          <cell r="BL108">
            <v>1</v>
          </cell>
          <cell r="BM108">
            <v>0</v>
          </cell>
          <cell r="BN108">
            <v>0</v>
          </cell>
          <cell r="BO108">
            <v>1</v>
          </cell>
          <cell r="BP108">
            <v>1</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t="str">
            <v>Rheinland-Pfalz</v>
          </cell>
          <cell r="CJ108" t="str">
            <v>Westliche Flächenländer</v>
          </cell>
          <cell r="CK108" t="str">
            <v>II 05</v>
          </cell>
        </row>
        <row r="109">
          <cell r="C109">
            <v>19</v>
          </cell>
          <cell r="D109">
            <v>16</v>
          </cell>
          <cell r="E109">
            <v>3</v>
          </cell>
          <cell r="F109">
            <v>0</v>
          </cell>
          <cell r="G109">
            <v>8</v>
          </cell>
          <cell r="H109">
            <v>7</v>
          </cell>
          <cell r="I109">
            <v>1</v>
          </cell>
          <cell r="J109">
            <v>0</v>
          </cell>
          <cell r="K109">
            <v>11</v>
          </cell>
          <cell r="L109">
            <v>9</v>
          </cell>
          <cell r="M109">
            <v>2</v>
          </cell>
          <cell r="N109">
            <v>0</v>
          </cell>
          <cell r="O109">
            <v>7</v>
          </cell>
          <cell r="P109">
            <v>6</v>
          </cell>
          <cell r="Q109">
            <v>1</v>
          </cell>
          <cell r="R109">
            <v>0</v>
          </cell>
          <cell r="S109">
            <v>3</v>
          </cell>
          <cell r="T109">
            <v>3</v>
          </cell>
          <cell r="U109">
            <v>0</v>
          </cell>
          <cell r="V109">
            <v>0</v>
          </cell>
          <cell r="W109">
            <v>4</v>
          </cell>
          <cell r="X109">
            <v>3</v>
          </cell>
          <cell r="Y109">
            <v>1</v>
          </cell>
          <cell r="Z109">
            <v>0</v>
          </cell>
          <cell r="AA109">
            <v>9</v>
          </cell>
          <cell r="AB109">
            <v>8</v>
          </cell>
          <cell r="AC109">
            <v>1</v>
          </cell>
          <cell r="AD109">
            <v>0</v>
          </cell>
          <cell r="AE109">
            <v>4</v>
          </cell>
          <cell r="AF109">
            <v>3</v>
          </cell>
          <cell r="AG109">
            <v>1</v>
          </cell>
          <cell r="AH109">
            <v>0</v>
          </cell>
          <cell r="AI109">
            <v>5</v>
          </cell>
          <cell r="AJ109">
            <v>5</v>
          </cell>
          <cell r="AK109">
            <v>0</v>
          </cell>
          <cell r="AL109">
            <v>0</v>
          </cell>
          <cell r="AM109">
            <v>3</v>
          </cell>
          <cell r="AN109">
            <v>2</v>
          </cell>
          <cell r="AO109">
            <v>1</v>
          </cell>
          <cell r="AP109">
            <v>0</v>
          </cell>
          <cell r="AQ109">
            <v>1</v>
          </cell>
          <cell r="AR109">
            <v>1</v>
          </cell>
          <cell r="AS109">
            <v>0</v>
          </cell>
          <cell r="AT109">
            <v>0</v>
          </cell>
          <cell r="AU109">
            <v>2</v>
          </cell>
          <cell r="AV109">
            <v>1</v>
          </cell>
          <cell r="AW109">
            <v>1</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t="str">
            <v>Rheinland-Pfalz</v>
          </cell>
          <cell r="CJ109" t="str">
            <v>Westliche Flächenländer</v>
          </cell>
          <cell r="CK109" t="str">
            <v>II 05</v>
          </cell>
        </row>
        <row r="110">
          <cell r="C110">
            <v>4</v>
          </cell>
          <cell r="D110">
            <v>4</v>
          </cell>
          <cell r="E110">
            <v>0</v>
          </cell>
          <cell r="F110">
            <v>0</v>
          </cell>
          <cell r="G110">
            <v>2</v>
          </cell>
          <cell r="H110">
            <v>2</v>
          </cell>
          <cell r="I110">
            <v>0</v>
          </cell>
          <cell r="J110">
            <v>0</v>
          </cell>
          <cell r="K110">
            <v>2</v>
          </cell>
          <cell r="L110">
            <v>2</v>
          </cell>
          <cell r="M110">
            <v>0</v>
          </cell>
          <cell r="N110">
            <v>0</v>
          </cell>
          <cell r="O110">
            <v>1</v>
          </cell>
          <cell r="P110">
            <v>1</v>
          </cell>
          <cell r="Q110">
            <v>0</v>
          </cell>
          <cell r="R110">
            <v>0</v>
          </cell>
          <cell r="S110">
            <v>1</v>
          </cell>
          <cell r="T110">
            <v>1</v>
          </cell>
          <cell r="U110">
            <v>0</v>
          </cell>
          <cell r="V110">
            <v>0</v>
          </cell>
          <cell r="W110">
            <v>0</v>
          </cell>
          <cell r="X110">
            <v>0</v>
          </cell>
          <cell r="Y110">
            <v>0</v>
          </cell>
          <cell r="Z110">
            <v>0</v>
          </cell>
          <cell r="AA110">
            <v>3</v>
          </cell>
          <cell r="AB110">
            <v>3</v>
          </cell>
          <cell r="AC110">
            <v>0</v>
          </cell>
          <cell r="AD110">
            <v>0</v>
          </cell>
          <cell r="AE110">
            <v>1</v>
          </cell>
          <cell r="AF110">
            <v>1</v>
          </cell>
          <cell r="AG110">
            <v>0</v>
          </cell>
          <cell r="AH110">
            <v>0</v>
          </cell>
          <cell r="AI110">
            <v>2</v>
          </cell>
          <cell r="AJ110">
            <v>2</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t="str">
            <v>Rheinland-Pfalz</v>
          </cell>
          <cell r="CJ110" t="str">
            <v>Westliche Flächenländer</v>
          </cell>
          <cell r="CK110" t="str">
            <v>II 05</v>
          </cell>
        </row>
        <row r="111">
          <cell r="C111">
            <v>4234</v>
          </cell>
          <cell r="D111">
            <v>3199</v>
          </cell>
          <cell r="E111">
            <v>1030</v>
          </cell>
          <cell r="F111">
            <v>5</v>
          </cell>
          <cell r="G111">
            <v>2450</v>
          </cell>
          <cell r="H111">
            <v>1834</v>
          </cell>
          <cell r="I111">
            <v>613</v>
          </cell>
          <cell r="J111">
            <v>3</v>
          </cell>
          <cell r="K111">
            <v>1784</v>
          </cell>
          <cell r="L111">
            <v>1365</v>
          </cell>
          <cell r="M111">
            <v>417</v>
          </cell>
          <cell r="N111">
            <v>2</v>
          </cell>
          <cell r="O111">
            <v>703</v>
          </cell>
          <cell r="P111">
            <v>495</v>
          </cell>
          <cell r="Q111">
            <v>208</v>
          </cell>
          <cell r="R111">
            <v>0</v>
          </cell>
          <cell r="S111">
            <v>425</v>
          </cell>
          <cell r="T111">
            <v>298</v>
          </cell>
          <cell r="U111">
            <v>127</v>
          </cell>
          <cell r="V111">
            <v>0</v>
          </cell>
          <cell r="W111">
            <v>278</v>
          </cell>
          <cell r="X111">
            <v>197</v>
          </cell>
          <cell r="Y111">
            <v>81</v>
          </cell>
          <cell r="Z111">
            <v>0</v>
          </cell>
          <cell r="AA111">
            <v>2007</v>
          </cell>
          <cell r="AB111">
            <v>1481</v>
          </cell>
          <cell r="AC111">
            <v>523</v>
          </cell>
          <cell r="AD111">
            <v>3</v>
          </cell>
          <cell r="AE111">
            <v>1196</v>
          </cell>
          <cell r="AF111">
            <v>869</v>
          </cell>
          <cell r="AG111">
            <v>325</v>
          </cell>
          <cell r="AH111">
            <v>2</v>
          </cell>
          <cell r="AI111">
            <v>811</v>
          </cell>
          <cell r="AJ111">
            <v>612</v>
          </cell>
          <cell r="AK111">
            <v>198</v>
          </cell>
          <cell r="AL111">
            <v>1</v>
          </cell>
          <cell r="AM111">
            <v>1412</v>
          </cell>
          <cell r="AN111">
            <v>1134</v>
          </cell>
          <cell r="AO111">
            <v>276</v>
          </cell>
          <cell r="AP111">
            <v>2</v>
          </cell>
          <cell r="AQ111">
            <v>774</v>
          </cell>
          <cell r="AR111">
            <v>622</v>
          </cell>
          <cell r="AS111">
            <v>151</v>
          </cell>
          <cell r="AT111">
            <v>1</v>
          </cell>
          <cell r="AU111">
            <v>638</v>
          </cell>
          <cell r="AV111">
            <v>512</v>
          </cell>
          <cell r="AW111">
            <v>125</v>
          </cell>
          <cell r="AX111">
            <v>1</v>
          </cell>
          <cell r="AY111">
            <v>53</v>
          </cell>
          <cell r="AZ111">
            <v>43</v>
          </cell>
          <cell r="BA111">
            <v>10</v>
          </cell>
          <cell r="BB111">
            <v>0</v>
          </cell>
          <cell r="BC111">
            <v>26</v>
          </cell>
          <cell r="BD111">
            <v>22</v>
          </cell>
          <cell r="BE111">
            <v>4</v>
          </cell>
          <cell r="BF111">
            <v>0</v>
          </cell>
          <cell r="BG111">
            <v>27</v>
          </cell>
          <cell r="BH111">
            <v>21</v>
          </cell>
          <cell r="BI111">
            <v>6</v>
          </cell>
          <cell r="BJ111">
            <v>0</v>
          </cell>
          <cell r="BK111">
            <v>33</v>
          </cell>
          <cell r="BL111">
            <v>29</v>
          </cell>
          <cell r="BM111">
            <v>4</v>
          </cell>
          <cell r="BN111">
            <v>0</v>
          </cell>
          <cell r="BO111">
            <v>19</v>
          </cell>
          <cell r="BP111">
            <v>17</v>
          </cell>
          <cell r="BQ111">
            <v>2</v>
          </cell>
          <cell r="BR111">
            <v>0</v>
          </cell>
          <cell r="BS111">
            <v>14</v>
          </cell>
          <cell r="BT111">
            <v>12</v>
          </cell>
          <cell r="BU111">
            <v>2</v>
          </cell>
          <cell r="BV111">
            <v>0</v>
          </cell>
          <cell r="BW111">
            <v>26</v>
          </cell>
          <cell r="BX111">
            <v>17</v>
          </cell>
          <cell r="BY111">
            <v>9</v>
          </cell>
          <cell r="BZ111">
            <v>0</v>
          </cell>
          <cell r="CA111">
            <v>10</v>
          </cell>
          <cell r="CB111">
            <v>6</v>
          </cell>
          <cell r="CC111">
            <v>4</v>
          </cell>
          <cell r="CD111">
            <v>0</v>
          </cell>
          <cell r="CE111">
            <v>16</v>
          </cell>
          <cell r="CF111">
            <v>11</v>
          </cell>
          <cell r="CG111">
            <v>5</v>
          </cell>
          <cell r="CH111">
            <v>0</v>
          </cell>
          <cell r="CI111" t="str">
            <v>Baden-Württemberg</v>
          </cell>
          <cell r="CJ111" t="str">
            <v>Westliche Flächenländer</v>
          </cell>
          <cell r="CK111" t="str">
            <v>II 05</v>
          </cell>
        </row>
        <row r="112">
          <cell r="C112">
            <v>57</v>
          </cell>
          <cell r="D112">
            <v>40</v>
          </cell>
          <cell r="E112">
            <v>17</v>
          </cell>
          <cell r="F112">
            <v>0</v>
          </cell>
          <cell r="G112">
            <v>38</v>
          </cell>
          <cell r="H112">
            <v>28</v>
          </cell>
          <cell r="I112">
            <v>10</v>
          </cell>
          <cell r="J112">
            <v>0</v>
          </cell>
          <cell r="K112">
            <v>19</v>
          </cell>
          <cell r="L112">
            <v>12</v>
          </cell>
          <cell r="M112">
            <v>7</v>
          </cell>
          <cell r="N112">
            <v>0</v>
          </cell>
          <cell r="O112">
            <v>37</v>
          </cell>
          <cell r="P112">
            <v>27</v>
          </cell>
          <cell r="Q112">
            <v>10</v>
          </cell>
          <cell r="R112">
            <v>0</v>
          </cell>
          <cell r="S112">
            <v>24</v>
          </cell>
          <cell r="T112">
            <v>19</v>
          </cell>
          <cell r="U112">
            <v>5</v>
          </cell>
          <cell r="V112">
            <v>0</v>
          </cell>
          <cell r="W112">
            <v>13</v>
          </cell>
          <cell r="X112">
            <v>8</v>
          </cell>
          <cell r="Y112">
            <v>5</v>
          </cell>
          <cell r="Z112">
            <v>0</v>
          </cell>
          <cell r="AA112">
            <v>18</v>
          </cell>
          <cell r="AB112">
            <v>11</v>
          </cell>
          <cell r="AC112">
            <v>7</v>
          </cell>
          <cell r="AD112">
            <v>0</v>
          </cell>
          <cell r="AE112">
            <v>13</v>
          </cell>
          <cell r="AF112">
            <v>8</v>
          </cell>
          <cell r="AG112">
            <v>5</v>
          </cell>
          <cell r="AH112">
            <v>0</v>
          </cell>
          <cell r="AI112">
            <v>5</v>
          </cell>
          <cell r="AJ112">
            <v>3</v>
          </cell>
          <cell r="AK112">
            <v>2</v>
          </cell>
          <cell r="AL112">
            <v>0</v>
          </cell>
          <cell r="AM112">
            <v>2</v>
          </cell>
          <cell r="AN112">
            <v>2</v>
          </cell>
          <cell r="AO112">
            <v>0</v>
          </cell>
          <cell r="AP112">
            <v>0</v>
          </cell>
          <cell r="AQ112">
            <v>1</v>
          </cell>
          <cell r="AR112">
            <v>1</v>
          </cell>
          <cell r="AS112">
            <v>0</v>
          </cell>
          <cell r="AT112">
            <v>0</v>
          </cell>
          <cell r="AU112">
            <v>1</v>
          </cell>
          <cell r="AV112">
            <v>1</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t="str">
            <v>Baden-Württemberg</v>
          </cell>
          <cell r="CJ112" t="str">
            <v>Westliche Flächenländer</v>
          </cell>
          <cell r="CK112" t="str">
            <v>II 05</v>
          </cell>
        </row>
        <row r="113">
          <cell r="C113">
            <v>584</v>
          </cell>
          <cell r="D113">
            <v>445</v>
          </cell>
          <cell r="E113">
            <v>139</v>
          </cell>
          <cell r="F113">
            <v>0</v>
          </cell>
          <cell r="G113">
            <v>330</v>
          </cell>
          <cell r="H113">
            <v>243</v>
          </cell>
          <cell r="I113">
            <v>87</v>
          </cell>
          <cell r="J113">
            <v>0</v>
          </cell>
          <cell r="K113">
            <v>254</v>
          </cell>
          <cell r="L113">
            <v>202</v>
          </cell>
          <cell r="M113">
            <v>52</v>
          </cell>
          <cell r="N113">
            <v>0</v>
          </cell>
          <cell r="O113">
            <v>137</v>
          </cell>
          <cell r="P113">
            <v>93</v>
          </cell>
          <cell r="Q113">
            <v>44</v>
          </cell>
          <cell r="R113">
            <v>0</v>
          </cell>
          <cell r="S113">
            <v>78</v>
          </cell>
          <cell r="T113">
            <v>49</v>
          </cell>
          <cell r="U113">
            <v>29</v>
          </cell>
          <cell r="V113">
            <v>0</v>
          </cell>
          <cell r="W113">
            <v>59</v>
          </cell>
          <cell r="X113">
            <v>44</v>
          </cell>
          <cell r="Y113">
            <v>15</v>
          </cell>
          <cell r="Z113">
            <v>0</v>
          </cell>
          <cell r="AA113">
            <v>294</v>
          </cell>
          <cell r="AB113">
            <v>228</v>
          </cell>
          <cell r="AC113">
            <v>66</v>
          </cell>
          <cell r="AD113">
            <v>0</v>
          </cell>
          <cell r="AE113">
            <v>171</v>
          </cell>
          <cell r="AF113">
            <v>132</v>
          </cell>
          <cell r="AG113">
            <v>39</v>
          </cell>
          <cell r="AH113">
            <v>0</v>
          </cell>
          <cell r="AI113">
            <v>123</v>
          </cell>
          <cell r="AJ113">
            <v>96</v>
          </cell>
          <cell r="AK113">
            <v>27</v>
          </cell>
          <cell r="AL113">
            <v>0</v>
          </cell>
          <cell r="AM113">
            <v>149</v>
          </cell>
          <cell r="AN113">
            <v>122</v>
          </cell>
          <cell r="AO113">
            <v>27</v>
          </cell>
          <cell r="AP113">
            <v>0</v>
          </cell>
          <cell r="AQ113">
            <v>79</v>
          </cell>
          <cell r="AR113">
            <v>62</v>
          </cell>
          <cell r="AS113">
            <v>17</v>
          </cell>
          <cell r="AT113">
            <v>0</v>
          </cell>
          <cell r="AU113">
            <v>70</v>
          </cell>
          <cell r="AV113">
            <v>60</v>
          </cell>
          <cell r="AW113">
            <v>10</v>
          </cell>
          <cell r="AX113">
            <v>0</v>
          </cell>
          <cell r="AY113">
            <v>1</v>
          </cell>
          <cell r="AZ113">
            <v>0</v>
          </cell>
          <cell r="BA113">
            <v>1</v>
          </cell>
          <cell r="BB113">
            <v>0</v>
          </cell>
          <cell r="BC113">
            <v>1</v>
          </cell>
          <cell r="BD113">
            <v>0</v>
          </cell>
          <cell r="BE113">
            <v>1</v>
          </cell>
          <cell r="BF113">
            <v>0</v>
          </cell>
          <cell r="BG113">
            <v>0</v>
          </cell>
          <cell r="BH113">
            <v>0</v>
          </cell>
          <cell r="BI113">
            <v>0</v>
          </cell>
          <cell r="BJ113">
            <v>0</v>
          </cell>
          <cell r="BK113">
            <v>1</v>
          </cell>
          <cell r="BL113">
            <v>1</v>
          </cell>
          <cell r="BM113">
            <v>0</v>
          </cell>
          <cell r="BN113">
            <v>0</v>
          </cell>
          <cell r="BO113">
            <v>0</v>
          </cell>
          <cell r="BP113">
            <v>0</v>
          </cell>
          <cell r="BQ113">
            <v>0</v>
          </cell>
          <cell r="BR113">
            <v>0</v>
          </cell>
          <cell r="BS113">
            <v>1</v>
          </cell>
          <cell r="BT113">
            <v>1</v>
          </cell>
          <cell r="BU113">
            <v>0</v>
          </cell>
          <cell r="BV113">
            <v>0</v>
          </cell>
          <cell r="BW113">
            <v>2</v>
          </cell>
          <cell r="BX113">
            <v>1</v>
          </cell>
          <cell r="BY113">
            <v>1</v>
          </cell>
          <cell r="BZ113">
            <v>0</v>
          </cell>
          <cell r="CA113">
            <v>1</v>
          </cell>
          <cell r="CB113">
            <v>0</v>
          </cell>
          <cell r="CC113">
            <v>1</v>
          </cell>
          <cell r="CD113">
            <v>0</v>
          </cell>
          <cell r="CE113">
            <v>1</v>
          </cell>
          <cell r="CF113">
            <v>1</v>
          </cell>
          <cell r="CG113">
            <v>0</v>
          </cell>
          <cell r="CH113">
            <v>0</v>
          </cell>
          <cell r="CI113" t="str">
            <v>Baden-Württemberg</v>
          </cell>
          <cell r="CJ113" t="str">
            <v>Westliche Flächenländer</v>
          </cell>
          <cell r="CK113" t="str">
            <v>II 05</v>
          </cell>
        </row>
        <row r="114">
          <cell r="C114">
            <v>1177</v>
          </cell>
          <cell r="D114">
            <v>897</v>
          </cell>
          <cell r="E114">
            <v>279</v>
          </cell>
          <cell r="F114">
            <v>1</v>
          </cell>
          <cell r="G114">
            <v>681</v>
          </cell>
          <cell r="H114">
            <v>515</v>
          </cell>
          <cell r="I114">
            <v>165</v>
          </cell>
          <cell r="J114">
            <v>1</v>
          </cell>
          <cell r="K114">
            <v>496</v>
          </cell>
          <cell r="L114">
            <v>382</v>
          </cell>
          <cell r="M114">
            <v>114</v>
          </cell>
          <cell r="N114">
            <v>0</v>
          </cell>
          <cell r="O114">
            <v>158</v>
          </cell>
          <cell r="P114">
            <v>108</v>
          </cell>
          <cell r="Q114">
            <v>50</v>
          </cell>
          <cell r="R114">
            <v>0</v>
          </cell>
          <cell r="S114">
            <v>97</v>
          </cell>
          <cell r="T114">
            <v>67</v>
          </cell>
          <cell r="U114">
            <v>30</v>
          </cell>
          <cell r="V114">
            <v>0</v>
          </cell>
          <cell r="W114">
            <v>61</v>
          </cell>
          <cell r="X114">
            <v>41</v>
          </cell>
          <cell r="Y114">
            <v>20</v>
          </cell>
          <cell r="Z114">
            <v>0</v>
          </cell>
          <cell r="AA114">
            <v>626</v>
          </cell>
          <cell r="AB114">
            <v>476</v>
          </cell>
          <cell r="AC114">
            <v>149</v>
          </cell>
          <cell r="AD114">
            <v>1</v>
          </cell>
          <cell r="AE114">
            <v>361</v>
          </cell>
          <cell r="AF114">
            <v>270</v>
          </cell>
          <cell r="AG114">
            <v>90</v>
          </cell>
          <cell r="AH114">
            <v>1</v>
          </cell>
          <cell r="AI114">
            <v>265</v>
          </cell>
          <cell r="AJ114">
            <v>206</v>
          </cell>
          <cell r="AK114">
            <v>59</v>
          </cell>
          <cell r="AL114">
            <v>0</v>
          </cell>
          <cell r="AM114">
            <v>382</v>
          </cell>
          <cell r="AN114">
            <v>305</v>
          </cell>
          <cell r="AO114">
            <v>77</v>
          </cell>
          <cell r="AP114">
            <v>0</v>
          </cell>
          <cell r="AQ114">
            <v>217</v>
          </cell>
          <cell r="AR114">
            <v>173</v>
          </cell>
          <cell r="AS114">
            <v>44</v>
          </cell>
          <cell r="AT114">
            <v>0</v>
          </cell>
          <cell r="AU114">
            <v>165</v>
          </cell>
          <cell r="AV114">
            <v>132</v>
          </cell>
          <cell r="AW114">
            <v>33</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4</v>
          </cell>
          <cell r="BL114">
            <v>3</v>
          </cell>
          <cell r="BM114">
            <v>1</v>
          </cell>
          <cell r="BN114">
            <v>0</v>
          </cell>
          <cell r="BO114">
            <v>2</v>
          </cell>
          <cell r="BP114">
            <v>2</v>
          </cell>
          <cell r="BQ114">
            <v>0</v>
          </cell>
          <cell r="BR114">
            <v>0</v>
          </cell>
          <cell r="BS114">
            <v>2</v>
          </cell>
          <cell r="BT114">
            <v>1</v>
          </cell>
          <cell r="BU114">
            <v>1</v>
          </cell>
          <cell r="BV114">
            <v>0</v>
          </cell>
          <cell r="BW114">
            <v>7</v>
          </cell>
          <cell r="BX114">
            <v>5</v>
          </cell>
          <cell r="BY114">
            <v>2</v>
          </cell>
          <cell r="BZ114">
            <v>0</v>
          </cell>
          <cell r="CA114">
            <v>4</v>
          </cell>
          <cell r="CB114">
            <v>3</v>
          </cell>
          <cell r="CC114">
            <v>1</v>
          </cell>
          <cell r="CD114">
            <v>0</v>
          </cell>
          <cell r="CE114">
            <v>3</v>
          </cell>
          <cell r="CF114">
            <v>2</v>
          </cell>
          <cell r="CG114">
            <v>1</v>
          </cell>
          <cell r="CH114">
            <v>0</v>
          </cell>
          <cell r="CI114" t="str">
            <v>Baden-Württemberg</v>
          </cell>
          <cell r="CJ114" t="str">
            <v>Westliche Flächenländer</v>
          </cell>
          <cell r="CK114" t="str">
            <v>II 05</v>
          </cell>
        </row>
        <row r="115">
          <cell r="C115">
            <v>1030</v>
          </cell>
          <cell r="D115">
            <v>769</v>
          </cell>
          <cell r="E115">
            <v>257</v>
          </cell>
          <cell r="F115">
            <v>4</v>
          </cell>
          <cell r="G115">
            <v>614</v>
          </cell>
          <cell r="H115">
            <v>446</v>
          </cell>
          <cell r="I115">
            <v>166</v>
          </cell>
          <cell r="J115">
            <v>2</v>
          </cell>
          <cell r="K115">
            <v>416</v>
          </cell>
          <cell r="L115">
            <v>323</v>
          </cell>
          <cell r="M115">
            <v>91</v>
          </cell>
          <cell r="N115">
            <v>2</v>
          </cell>
          <cell r="O115">
            <v>115</v>
          </cell>
          <cell r="P115">
            <v>79</v>
          </cell>
          <cell r="Q115">
            <v>36</v>
          </cell>
          <cell r="R115">
            <v>0</v>
          </cell>
          <cell r="S115">
            <v>80</v>
          </cell>
          <cell r="T115">
            <v>54</v>
          </cell>
          <cell r="U115">
            <v>26</v>
          </cell>
          <cell r="V115">
            <v>0</v>
          </cell>
          <cell r="W115">
            <v>35</v>
          </cell>
          <cell r="X115">
            <v>25</v>
          </cell>
          <cell r="Y115">
            <v>10</v>
          </cell>
          <cell r="Z115">
            <v>0</v>
          </cell>
          <cell r="AA115">
            <v>510</v>
          </cell>
          <cell r="AB115">
            <v>361</v>
          </cell>
          <cell r="AC115">
            <v>147</v>
          </cell>
          <cell r="AD115">
            <v>2</v>
          </cell>
          <cell r="AE115">
            <v>325</v>
          </cell>
          <cell r="AF115">
            <v>222</v>
          </cell>
          <cell r="AG115">
            <v>102</v>
          </cell>
          <cell r="AH115">
            <v>1</v>
          </cell>
          <cell r="AI115">
            <v>185</v>
          </cell>
          <cell r="AJ115">
            <v>139</v>
          </cell>
          <cell r="AK115">
            <v>45</v>
          </cell>
          <cell r="AL115">
            <v>1</v>
          </cell>
          <cell r="AM115">
            <v>386</v>
          </cell>
          <cell r="AN115">
            <v>315</v>
          </cell>
          <cell r="AO115">
            <v>69</v>
          </cell>
          <cell r="AP115">
            <v>2</v>
          </cell>
          <cell r="AQ115">
            <v>202</v>
          </cell>
          <cell r="AR115">
            <v>164</v>
          </cell>
          <cell r="AS115">
            <v>37</v>
          </cell>
          <cell r="AT115">
            <v>1</v>
          </cell>
          <cell r="AU115">
            <v>184</v>
          </cell>
          <cell r="AV115">
            <v>151</v>
          </cell>
          <cell r="AW115">
            <v>32</v>
          </cell>
          <cell r="AX115">
            <v>1</v>
          </cell>
          <cell r="AY115">
            <v>13</v>
          </cell>
          <cell r="AZ115">
            <v>9</v>
          </cell>
          <cell r="BA115">
            <v>4</v>
          </cell>
          <cell r="BB115">
            <v>0</v>
          </cell>
          <cell r="BC115">
            <v>5</v>
          </cell>
          <cell r="BD115">
            <v>4</v>
          </cell>
          <cell r="BE115">
            <v>1</v>
          </cell>
          <cell r="BF115">
            <v>0</v>
          </cell>
          <cell r="BG115">
            <v>8</v>
          </cell>
          <cell r="BH115">
            <v>5</v>
          </cell>
          <cell r="BI115">
            <v>3</v>
          </cell>
          <cell r="BJ115">
            <v>0</v>
          </cell>
          <cell r="BK115">
            <v>4</v>
          </cell>
          <cell r="BL115">
            <v>4</v>
          </cell>
          <cell r="BM115">
            <v>0</v>
          </cell>
          <cell r="BN115">
            <v>0</v>
          </cell>
          <cell r="BO115">
            <v>2</v>
          </cell>
          <cell r="BP115">
            <v>2</v>
          </cell>
          <cell r="BQ115">
            <v>0</v>
          </cell>
          <cell r="BR115">
            <v>0</v>
          </cell>
          <cell r="BS115">
            <v>2</v>
          </cell>
          <cell r="BT115">
            <v>2</v>
          </cell>
          <cell r="BU115">
            <v>0</v>
          </cell>
          <cell r="BV115">
            <v>0</v>
          </cell>
          <cell r="BW115">
            <v>2</v>
          </cell>
          <cell r="BX115">
            <v>1</v>
          </cell>
          <cell r="BY115">
            <v>1</v>
          </cell>
          <cell r="BZ115">
            <v>0</v>
          </cell>
          <cell r="CA115">
            <v>0</v>
          </cell>
          <cell r="CB115">
            <v>0</v>
          </cell>
          <cell r="CC115">
            <v>0</v>
          </cell>
          <cell r="CD115">
            <v>0</v>
          </cell>
          <cell r="CE115">
            <v>2</v>
          </cell>
          <cell r="CF115">
            <v>1</v>
          </cell>
          <cell r="CG115">
            <v>1</v>
          </cell>
          <cell r="CH115">
            <v>0</v>
          </cell>
          <cell r="CI115" t="str">
            <v>Baden-Württemberg</v>
          </cell>
          <cell r="CJ115" t="str">
            <v>Westliche Flächenländer</v>
          </cell>
          <cell r="CK115" t="str">
            <v>II 05</v>
          </cell>
        </row>
        <row r="116">
          <cell r="C116">
            <v>611</v>
          </cell>
          <cell r="D116">
            <v>472</v>
          </cell>
          <cell r="E116">
            <v>139</v>
          </cell>
          <cell r="F116">
            <v>0</v>
          </cell>
          <cell r="G116">
            <v>358</v>
          </cell>
          <cell r="H116">
            <v>284</v>
          </cell>
          <cell r="I116">
            <v>74</v>
          </cell>
          <cell r="J116">
            <v>0</v>
          </cell>
          <cell r="K116">
            <v>253</v>
          </cell>
          <cell r="L116">
            <v>188</v>
          </cell>
          <cell r="M116">
            <v>65</v>
          </cell>
          <cell r="N116">
            <v>0</v>
          </cell>
          <cell r="O116">
            <v>103</v>
          </cell>
          <cell r="P116">
            <v>79</v>
          </cell>
          <cell r="Q116">
            <v>24</v>
          </cell>
          <cell r="R116">
            <v>0</v>
          </cell>
          <cell r="S116">
            <v>62</v>
          </cell>
          <cell r="T116">
            <v>47</v>
          </cell>
          <cell r="U116">
            <v>15</v>
          </cell>
          <cell r="V116">
            <v>0</v>
          </cell>
          <cell r="W116">
            <v>41</v>
          </cell>
          <cell r="X116">
            <v>32</v>
          </cell>
          <cell r="Y116">
            <v>9</v>
          </cell>
          <cell r="Z116">
            <v>0</v>
          </cell>
          <cell r="AA116">
            <v>241</v>
          </cell>
          <cell r="AB116">
            <v>180</v>
          </cell>
          <cell r="AC116">
            <v>61</v>
          </cell>
          <cell r="AD116">
            <v>0</v>
          </cell>
          <cell r="AE116">
            <v>143</v>
          </cell>
          <cell r="AF116">
            <v>111</v>
          </cell>
          <cell r="AG116">
            <v>32</v>
          </cell>
          <cell r="AH116">
            <v>0</v>
          </cell>
          <cell r="AI116">
            <v>98</v>
          </cell>
          <cell r="AJ116">
            <v>69</v>
          </cell>
          <cell r="AK116">
            <v>29</v>
          </cell>
          <cell r="AL116">
            <v>0</v>
          </cell>
          <cell r="AM116">
            <v>250</v>
          </cell>
          <cell r="AN116">
            <v>200</v>
          </cell>
          <cell r="AO116">
            <v>50</v>
          </cell>
          <cell r="AP116">
            <v>0</v>
          </cell>
          <cell r="AQ116">
            <v>144</v>
          </cell>
          <cell r="AR116">
            <v>119</v>
          </cell>
          <cell r="AS116">
            <v>25</v>
          </cell>
          <cell r="AT116">
            <v>0</v>
          </cell>
          <cell r="AU116">
            <v>106</v>
          </cell>
          <cell r="AV116">
            <v>81</v>
          </cell>
          <cell r="AW116">
            <v>25</v>
          </cell>
          <cell r="AX116">
            <v>0</v>
          </cell>
          <cell r="AY116">
            <v>11</v>
          </cell>
          <cell r="AZ116">
            <v>8</v>
          </cell>
          <cell r="BA116">
            <v>3</v>
          </cell>
          <cell r="BB116">
            <v>0</v>
          </cell>
          <cell r="BC116">
            <v>6</v>
          </cell>
          <cell r="BD116">
            <v>5</v>
          </cell>
          <cell r="BE116">
            <v>1</v>
          </cell>
          <cell r="BF116">
            <v>0</v>
          </cell>
          <cell r="BG116">
            <v>5</v>
          </cell>
          <cell r="BH116">
            <v>3</v>
          </cell>
          <cell r="BI116">
            <v>2</v>
          </cell>
          <cell r="BJ116">
            <v>0</v>
          </cell>
          <cell r="BK116">
            <v>1</v>
          </cell>
          <cell r="BL116">
            <v>1</v>
          </cell>
          <cell r="BM116">
            <v>0</v>
          </cell>
          <cell r="BN116">
            <v>0</v>
          </cell>
          <cell r="BO116">
            <v>1</v>
          </cell>
          <cell r="BP116">
            <v>1</v>
          </cell>
          <cell r="BQ116">
            <v>0</v>
          </cell>
          <cell r="BR116">
            <v>0</v>
          </cell>
          <cell r="BS116">
            <v>0</v>
          </cell>
          <cell r="BT116">
            <v>0</v>
          </cell>
          <cell r="BU116">
            <v>0</v>
          </cell>
          <cell r="BV116">
            <v>0</v>
          </cell>
          <cell r="BW116">
            <v>5</v>
          </cell>
          <cell r="BX116">
            <v>4</v>
          </cell>
          <cell r="BY116">
            <v>1</v>
          </cell>
          <cell r="BZ116">
            <v>0</v>
          </cell>
          <cell r="CA116">
            <v>2</v>
          </cell>
          <cell r="CB116">
            <v>1</v>
          </cell>
          <cell r="CC116">
            <v>1</v>
          </cell>
          <cell r="CD116">
            <v>0</v>
          </cell>
          <cell r="CE116">
            <v>3</v>
          </cell>
          <cell r="CF116">
            <v>3</v>
          </cell>
          <cell r="CG116">
            <v>0</v>
          </cell>
          <cell r="CH116">
            <v>0</v>
          </cell>
          <cell r="CI116" t="str">
            <v>Baden-Württemberg</v>
          </cell>
          <cell r="CJ116" t="str">
            <v>Westliche Flächenländer</v>
          </cell>
          <cell r="CK116" t="str">
            <v>II 05</v>
          </cell>
        </row>
        <row r="117">
          <cell r="C117">
            <v>318</v>
          </cell>
          <cell r="D117">
            <v>223</v>
          </cell>
          <cell r="E117">
            <v>95</v>
          </cell>
          <cell r="F117">
            <v>0</v>
          </cell>
          <cell r="G117">
            <v>180</v>
          </cell>
          <cell r="H117">
            <v>128</v>
          </cell>
          <cell r="I117">
            <v>52</v>
          </cell>
          <cell r="J117">
            <v>0</v>
          </cell>
          <cell r="K117">
            <v>138</v>
          </cell>
          <cell r="L117">
            <v>95</v>
          </cell>
          <cell r="M117">
            <v>43</v>
          </cell>
          <cell r="N117">
            <v>0</v>
          </cell>
          <cell r="O117">
            <v>65</v>
          </cell>
          <cell r="P117">
            <v>46</v>
          </cell>
          <cell r="Q117">
            <v>19</v>
          </cell>
          <cell r="R117">
            <v>0</v>
          </cell>
          <cell r="S117">
            <v>33</v>
          </cell>
          <cell r="T117">
            <v>25</v>
          </cell>
          <cell r="U117">
            <v>8</v>
          </cell>
          <cell r="V117">
            <v>0</v>
          </cell>
          <cell r="W117">
            <v>32</v>
          </cell>
          <cell r="X117">
            <v>21</v>
          </cell>
          <cell r="Y117">
            <v>11</v>
          </cell>
          <cell r="Z117">
            <v>0</v>
          </cell>
          <cell r="AA117">
            <v>120</v>
          </cell>
          <cell r="AB117">
            <v>76</v>
          </cell>
          <cell r="AC117">
            <v>44</v>
          </cell>
          <cell r="AD117">
            <v>0</v>
          </cell>
          <cell r="AE117">
            <v>71</v>
          </cell>
          <cell r="AF117">
            <v>45</v>
          </cell>
          <cell r="AG117">
            <v>26</v>
          </cell>
          <cell r="AH117">
            <v>0</v>
          </cell>
          <cell r="AI117">
            <v>49</v>
          </cell>
          <cell r="AJ117">
            <v>31</v>
          </cell>
          <cell r="AK117">
            <v>18</v>
          </cell>
          <cell r="AL117">
            <v>0</v>
          </cell>
          <cell r="AM117">
            <v>117</v>
          </cell>
          <cell r="AN117">
            <v>88</v>
          </cell>
          <cell r="AO117">
            <v>29</v>
          </cell>
          <cell r="AP117">
            <v>0</v>
          </cell>
          <cell r="AQ117">
            <v>69</v>
          </cell>
          <cell r="AR117">
            <v>52</v>
          </cell>
          <cell r="AS117">
            <v>17</v>
          </cell>
          <cell r="AT117">
            <v>0</v>
          </cell>
          <cell r="AU117">
            <v>48</v>
          </cell>
          <cell r="AV117">
            <v>36</v>
          </cell>
          <cell r="AW117">
            <v>12</v>
          </cell>
          <cell r="AX117">
            <v>0</v>
          </cell>
          <cell r="AY117">
            <v>6</v>
          </cell>
          <cell r="AZ117">
            <v>6</v>
          </cell>
          <cell r="BA117">
            <v>0</v>
          </cell>
          <cell r="BB117">
            <v>0</v>
          </cell>
          <cell r="BC117">
            <v>3</v>
          </cell>
          <cell r="BD117">
            <v>3</v>
          </cell>
          <cell r="BE117">
            <v>0</v>
          </cell>
          <cell r="BF117">
            <v>0</v>
          </cell>
          <cell r="BG117">
            <v>3</v>
          </cell>
          <cell r="BH117">
            <v>3</v>
          </cell>
          <cell r="BI117">
            <v>0</v>
          </cell>
          <cell r="BJ117">
            <v>0</v>
          </cell>
          <cell r="BK117">
            <v>6</v>
          </cell>
          <cell r="BL117">
            <v>5</v>
          </cell>
          <cell r="BM117">
            <v>1</v>
          </cell>
          <cell r="BN117">
            <v>0</v>
          </cell>
          <cell r="BO117">
            <v>3</v>
          </cell>
          <cell r="BP117">
            <v>3</v>
          </cell>
          <cell r="BQ117">
            <v>0</v>
          </cell>
          <cell r="BR117">
            <v>0</v>
          </cell>
          <cell r="BS117">
            <v>3</v>
          </cell>
          <cell r="BT117">
            <v>2</v>
          </cell>
          <cell r="BU117">
            <v>1</v>
          </cell>
          <cell r="BV117">
            <v>0</v>
          </cell>
          <cell r="BW117">
            <v>4</v>
          </cell>
          <cell r="BX117">
            <v>2</v>
          </cell>
          <cell r="BY117">
            <v>2</v>
          </cell>
          <cell r="BZ117">
            <v>0</v>
          </cell>
          <cell r="CA117">
            <v>1</v>
          </cell>
          <cell r="CB117">
            <v>0</v>
          </cell>
          <cell r="CC117">
            <v>1</v>
          </cell>
          <cell r="CD117">
            <v>0</v>
          </cell>
          <cell r="CE117">
            <v>3</v>
          </cell>
          <cell r="CF117">
            <v>2</v>
          </cell>
          <cell r="CG117">
            <v>1</v>
          </cell>
          <cell r="CH117">
            <v>0</v>
          </cell>
          <cell r="CI117" t="str">
            <v>Baden-Württemberg</v>
          </cell>
          <cell r="CJ117" t="str">
            <v>Westliche Flächenländer</v>
          </cell>
          <cell r="CK117" t="str">
            <v>II 05</v>
          </cell>
        </row>
        <row r="118">
          <cell r="C118">
            <v>175</v>
          </cell>
          <cell r="D118">
            <v>137</v>
          </cell>
          <cell r="E118">
            <v>38</v>
          </cell>
          <cell r="F118">
            <v>0</v>
          </cell>
          <cell r="G118">
            <v>90</v>
          </cell>
          <cell r="H118">
            <v>69</v>
          </cell>
          <cell r="I118">
            <v>21</v>
          </cell>
          <cell r="J118">
            <v>0</v>
          </cell>
          <cell r="K118">
            <v>85</v>
          </cell>
          <cell r="L118">
            <v>68</v>
          </cell>
          <cell r="M118">
            <v>17</v>
          </cell>
          <cell r="N118">
            <v>0</v>
          </cell>
          <cell r="O118">
            <v>29</v>
          </cell>
          <cell r="P118">
            <v>22</v>
          </cell>
          <cell r="Q118">
            <v>7</v>
          </cell>
          <cell r="R118">
            <v>0</v>
          </cell>
          <cell r="S118">
            <v>14</v>
          </cell>
          <cell r="T118">
            <v>12</v>
          </cell>
          <cell r="U118">
            <v>2</v>
          </cell>
          <cell r="V118">
            <v>0</v>
          </cell>
          <cell r="W118">
            <v>15</v>
          </cell>
          <cell r="X118">
            <v>10</v>
          </cell>
          <cell r="Y118">
            <v>5</v>
          </cell>
          <cell r="Z118">
            <v>0</v>
          </cell>
          <cell r="AA118">
            <v>76</v>
          </cell>
          <cell r="AB118">
            <v>57</v>
          </cell>
          <cell r="AC118">
            <v>19</v>
          </cell>
          <cell r="AD118">
            <v>0</v>
          </cell>
          <cell r="AE118">
            <v>42</v>
          </cell>
          <cell r="AF118">
            <v>28</v>
          </cell>
          <cell r="AG118">
            <v>14</v>
          </cell>
          <cell r="AH118">
            <v>0</v>
          </cell>
          <cell r="AI118">
            <v>34</v>
          </cell>
          <cell r="AJ118">
            <v>29</v>
          </cell>
          <cell r="AK118">
            <v>5</v>
          </cell>
          <cell r="AL118">
            <v>0</v>
          </cell>
          <cell r="AM118">
            <v>55</v>
          </cell>
          <cell r="AN118">
            <v>45</v>
          </cell>
          <cell r="AO118">
            <v>10</v>
          </cell>
          <cell r="AP118">
            <v>0</v>
          </cell>
          <cell r="AQ118">
            <v>26</v>
          </cell>
          <cell r="AR118">
            <v>22</v>
          </cell>
          <cell r="AS118">
            <v>4</v>
          </cell>
          <cell r="AT118">
            <v>0</v>
          </cell>
          <cell r="AU118">
            <v>29</v>
          </cell>
          <cell r="AV118">
            <v>23</v>
          </cell>
          <cell r="AW118">
            <v>6</v>
          </cell>
          <cell r="AX118">
            <v>0</v>
          </cell>
          <cell r="AY118">
            <v>8</v>
          </cell>
          <cell r="AZ118">
            <v>7</v>
          </cell>
          <cell r="BA118">
            <v>1</v>
          </cell>
          <cell r="BB118">
            <v>0</v>
          </cell>
          <cell r="BC118">
            <v>4</v>
          </cell>
          <cell r="BD118">
            <v>3</v>
          </cell>
          <cell r="BE118">
            <v>1</v>
          </cell>
          <cell r="BF118">
            <v>0</v>
          </cell>
          <cell r="BG118">
            <v>4</v>
          </cell>
          <cell r="BH118">
            <v>4</v>
          </cell>
          <cell r="BI118">
            <v>0</v>
          </cell>
          <cell r="BJ118">
            <v>0</v>
          </cell>
          <cell r="BK118">
            <v>5</v>
          </cell>
          <cell r="BL118">
            <v>5</v>
          </cell>
          <cell r="BM118">
            <v>0</v>
          </cell>
          <cell r="BN118">
            <v>0</v>
          </cell>
          <cell r="BO118">
            <v>4</v>
          </cell>
          <cell r="BP118">
            <v>4</v>
          </cell>
          <cell r="BQ118">
            <v>0</v>
          </cell>
          <cell r="BR118">
            <v>0</v>
          </cell>
          <cell r="BS118">
            <v>1</v>
          </cell>
          <cell r="BT118">
            <v>1</v>
          </cell>
          <cell r="BU118">
            <v>0</v>
          </cell>
          <cell r="BV118">
            <v>0</v>
          </cell>
          <cell r="BW118">
            <v>2</v>
          </cell>
          <cell r="BX118">
            <v>1</v>
          </cell>
          <cell r="BY118">
            <v>1</v>
          </cell>
          <cell r="BZ118">
            <v>0</v>
          </cell>
          <cell r="CA118">
            <v>0</v>
          </cell>
          <cell r="CB118">
            <v>0</v>
          </cell>
          <cell r="CC118">
            <v>0</v>
          </cell>
          <cell r="CD118">
            <v>0</v>
          </cell>
          <cell r="CE118">
            <v>2</v>
          </cell>
          <cell r="CF118">
            <v>1</v>
          </cell>
          <cell r="CG118">
            <v>1</v>
          </cell>
          <cell r="CH118">
            <v>0</v>
          </cell>
          <cell r="CI118" t="str">
            <v>Baden-Württemberg</v>
          </cell>
          <cell r="CJ118" t="str">
            <v>Westliche Flächenländer</v>
          </cell>
          <cell r="CK118" t="str">
            <v>II 05</v>
          </cell>
        </row>
        <row r="119">
          <cell r="C119">
            <v>119</v>
          </cell>
          <cell r="D119">
            <v>90</v>
          </cell>
          <cell r="E119">
            <v>29</v>
          </cell>
          <cell r="F119">
            <v>0</v>
          </cell>
          <cell r="G119">
            <v>69</v>
          </cell>
          <cell r="H119">
            <v>50</v>
          </cell>
          <cell r="I119">
            <v>19</v>
          </cell>
          <cell r="J119">
            <v>0</v>
          </cell>
          <cell r="K119">
            <v>50</v>
          </cell>
          <cell r="L119">
            <v>40</v>
          </cell>
          <cell r="M119">
            <v>10</v>
          </cell>
          <cell r="N119">
            <v>0</v>
          </cell>
          <cell r="O119">
            <v>31</v>
          </cell>
          <cell r="P119">
            <v>20</v>
          </cell>
          <cell r="Q119">
            <v>11</v>
          </cell>
          <cell r="R119">
            <v>0</v>
          </cell>
          <cell r="S119">
            <v>21</v>
          </cell>
          <cell r="T119">
            <v>12</v>
          </cell>
          <cell r="U119">
            <v>9</v>
          </cell>
          <cell r="V119">
            <v>0</v>
          </cell>
          <cell r="W119">
            <v>10</v>
          </cell>
          <cell r="X119">
            <v>8</v>
          </cell>
          <cell r="Y119">
            <v>2</v>
          </cell>
          <cell r="Z119">
            <v>0</v>
          </cell>
          <cell r="AA119">
            <v>50</v>
          </cell>
          <cell r="AB119">
            <v>38</v>
          </cell>
          <cell r="AC119">
            <v>12</v>
          </cell>
          <cell r="AD119">
            <v>0</v>
          </cell>
          <cell r="AE119">
            <v>30</v>
          </cell>
          <cell r="AF119">
            <v>22</v>
          </cell>
          <cell r="AG119">
            <v>8</v>
          </cell>
          <cell r="AH119">
            <v>0</v>
          </cell>
          <cell r="AI119">
            <v>20</v>
          </cell>
          <cell r="AJ119">
            <v>16</v>
          </cell>
          <cell r="AK119">
            <v>4</v>
          </cell>
          <cell r="AL119">
            <v>0</v>
          </cell>
          <cell r="AM119">
            <v>32</v>
          </cell>
          <cell r="AN119">
            <v>26</v>
          </cell>
          <cell r="AO119">
            <v>6</v>
          </cell>
          <cell r="AP119">
            <v>0</v>
          </cell>
          <cell r="AQ119">
            <v>15</v>
          </cell>
          <cell r="AR119">
            <v>13</v>
          </cell>
          <cell r="AS119">
            <v>2</v>
          </cell>
          <cell r="AT119">
            <v>0</v>
          </cell>
          <cell r="AU119">
            <v>17</v>
          </cell>
          <cell r="AV119">
            <v>13</v>
          </cell>
          <cell r="AW119">
            <v>4</v>
          </cell>
          <cell r="AX119">
            <v>0</v>
          </cell>
          <cell r="AY119">
            <v>2</v>
          </cell>
          <cell r="AZ119">
            <v>2</v>
          </cell>
          <cell r="BA119">
            <v>0</v>
          </cell>
          <cell r="BB119">
            <v>0</v>
          </cell>
          <cell r="BC119">
            <v>1</v>
          </cell>
          <cell r="BD119">
            <v>1</v>
          </cell>
          <cell r="BE119">
            <v>0</v>
          </cell>
          <cell r="BF119">
            <v>0</v>
          </cell>
          <cell r="BG119">
            <v>1</v>
          </cell>
          <cell r="BH119">
            <v>1</v>
          </cell>
          <cell r="BI119">
            <v>0</v>
          </cell>
          <cell r="BJ119">
            <v>0</v>
          </cell>
          <cell r="BK119">
            <v>3</v>
          </cell>
          <cell r="BL119">
            <v>3</v>
          </cell>
          <cell r="BM119">
            <v>0</v>
          </cell>
          <cell r="BN119">
            <v>0</v>
          </cell>
          <cell r="BO119">
            <v>1</v>
          </cell>
          <cell r="BP119">
            <v>1</v>
          </cell>
          <cell r="BQ119">
            <v>0</v>
          </cell>
          <cell r="BR119">
            <v>0</v>
          </cell>
          <cell r="BS119">
            <v>2</v>
          </cell>
          <cell r="BT119">
            <v>2</v>
          </cell>
          <cell r="BU119">
            <v>0</v>
          </cell>
          <cell r="BV119">
            <v>0</v>
          </cell>
          <cell r="BW119">
            <v>1</v>
          </cell>
          <cell r="BX119">
            <v>1</v>
          </cell>
          <cell r="BY119">
            <v>0</v>
          </cell>
          <cell r="BZ119">
            <v>0</v>
          </cell>
          <cell r="CA119">
            <v>1</v>
          </cell>
          <cell r="CB119">
            <v>1</v>
          </cell>
          <cell r="CC119">
            <v>0</v>
          </cell>
          <cell r="CD119">
            <v>0</v>
          </cell>
          <cell r="CE119">
            <v>0</v>
          </cell>
          <cell r="CF119">
            <v>0</v>
          </cell>
          <cell r="CG119">
            <v>0</v>
          </cell>
          <cell r="CH119">
            <v>0</v>
          </cell>
          <cell r="CI119" t="str">
            <v>Baden-Württemberg</v>
          </cell>
          <cell r="CJ119" t="str">
            <v>Westliche Flächenländer</v>
          </cell>
          <cell r="CK119" t="str">
            <v>II 05</v>
          </cell>
        </row>
        <row r="120">
          <cell r="C120">
            <v>86</v>
          </cell>
          <cell r="D120">
            <v>67</v>
          </cell>
          <cell r="E120">
            <v>19</v>
          </cell>
          <cell r="F120">
            <v>0</v>
          </cell>
          <cell r="G120">
            <v>49</v>
          </cell>
          <cell r="H120">
            <v>39</v>
          </cell>
          <cell r="I120">
            <v>10</v>
          </cell>
          <cell r="J120">
            <v>0</v>
          </cell>
          <cell r="K120">
            <v>37</v>
          </cell>
          <cell r="L120">
            <v>28</v>
          </cell>
          <cell r="M120">
            <v>9</v>
          </cell>
          <cell r="N120">
            <v>0</v>
          </cell>
          <cell r="O120">
            <v>13</v>
          </cell>
          <cell r="P120">
            <v>11</v>
          </cell>
          <cell r="Q120">
            <v>2</v>
          </cell>
          <cell r="R120">
            <v>0</v>
          </cell>
          <cell r="S120">
            <v>9</v>
          </cell>
          <cell r="T120">
            <v>8</v>
          </cell>
          <cell r="U120">
            <v>1</v>
          </cell>
          <cell r="V120">
            <v>0</v>
          </cell>
          <cell r="W120">
            <v>4</v>
          </cell>
          <cell r="X120">
            <v>3</v>
          </cell>
          <cell r="Y120">
            <v>1</v>
          </cell>
          <cell r="Z120">
            <v>0</v>
          </cell>
          <cell r="AA120">
            <v>39</v>
          </cell>
          <cell r="AB120">
            <v>29</v>
          </cell>
          <cell r="AC120">
            <v>10</v>
          </cell>
          <cell r="AD120">
            <v>0</v>
          </cell>
          <cell r="AE120">
            <v>18</v>
          </cell>
          <cell r="AF120">
            <v>14</v>
          </cell>
          <cell r="AG120">
            <v>4</v>
          </cell>
          <cell r="AH120">
            <v>0</v>
          </cell>
          <cell r="AI120">
            <v>21</v>
          </cell>
          <cell r="AJ120">
            <v>15</v>
          </cell>
          <cell r="AK120">
            <v>6</v>
          </cell>
          <cell r="AL120">
            <v>0</v>
          </cell>
          <cell r="AM120">
            <v>20</v>
          </cell>
          <cell r="AN120">
            <v>15</v>
          </cell>
          <cell r="AO120">
            <v>5</v>
          </cell>
          <cell r="AP120">
            <v>0</v>
          </cell>
          <cell r="AQ120">
            <v>14</v>
          </cell>
          <cell r="AR120">
            <v>10</v>
          </cell>
          <cell r="AS120">
            <v>4</v>
          </cell>
          <cell r="AT120">
            <v>0</v>
          </cell>
          <cell r="AU120">
            <v>6</v>
          </cell>
          <cell r="AV120">
            <v>5</v>
          </cell>
          <cell r="AW120">
            <v>1</v>
          </cell>
          <cell r="AX120">
            <v>0</v>
          </cell>
          <cell r="AY120">
            <v>7</v>
          </cell>
          <cell r="AZ120">
            <v>7</v>
          </cell>
          <cell r="BA120">
            <v>0</v>
          </cell>
          <cell r="BB120">
            <v>0</v>
          </cell>
          <cell r="BC120">
            <v>4</v>
          </cell>
          <cell r="BD120">
            <v>4</v>
          </cell>
          <cell r="BE120">
            <v>0</v>
          </cell>
          <cell r="BF120">
            <v>0</v>
          </cell>
          <cell r="BG120">
            <v>3</v>
          </cell>
          <cell r="BH120">
            <v>3</v>
          </cell>
          <cell r="BI120">
            <v>0</v>
          </cell>
          <cell r="BJ120">
            <v>0</v>
          </cell>
          <cell r="BK120">
            <v>5</v>
          </cell>
          <cell r="BL120">
            <v>4</v>
          </cell>
          <cell r="BM120">
            <v>1</v>
          </cell>
          <cell r="BN120">
            <v>0</v>
          </cell>
          <cell r="BO120">
            <v>3</v>
          </cell>
          <cell r="BP120">
            <v>2</v>
          </cell>
          <cell r="BQ120">
            <v>1</v>
          </cell>
          <cell r="BR120">
            <v>0</v>
          </cell>
          <cell r="BS120">
            <v>2</v>
          </cell>
          <cell r="BT120">
            <v>2</v>
          </cell>
          <cell r="BU120">
            <v>0</v>
          </cell>
          <cell r="BV120">
            <v>0</v>
          </cell>
          <cell r="BW120">
            <v>2</v>
          </cell>
          <cell r="BX120">
            <v>1</v>
          </cell>
          <cell r="BY120">
            <v>1</v>
          </cell>
          <cell r="BZ120">
            <v>0</v>
          </cell>
          <cell r="CA120">
            <v>1</v>
          </cell>
          <cell r="CB120">
            <v>1</v>
          </cell>
          <cell r="CC120">
            <v>0</v>
          </cell>
          <cell r="CD120">
            <v>0</v>
          </cell>
          <cell r="CE120">
            <v>1</v>
          </cell>
          <cell r="CF120">
            <v>0</v>
          </cell>
          <cell r="CG120">
            <v>1</v>
          </cell>
          <cell r="CH120">
            <v>0</v>
          </cell>
          <cell r="CI120" t="str">
            <v>Baden-Württemberg</v>
          </cell>
          <cell r="CJ120" t="str">
            <v>Westliche Flächenländer</v>
          </cell>
          <cell r="CK120" t="str">
            <v>II 05</v>
          </cell>
        </row>
        <row r="121">
          <cell r="C121">
            <v>58</v>
          </cell>
          <cell r="D121">
            <v>42</v>
          </cell>
          <cell r="E121">
            <v>16</v>
          </cell>
          <cell r="F121">
            <v>0</v>
          </cell>
          <cell r="G121">
            <v>33</v>
          </cell>
          <cell r="H121">
            <v>24</v>
          </cell>
          <cell r="I121">
            <v>9</v>
          </cell>
          <cell r="J121">
            <v>0</v>
          </cell>
          <cell r="K121">
            <v>25</v>
          </cell>
          <cell r="L121">
            <v>18</v>
          </cell>
          <cell r="M121">
            <v>7</v>
          </cell>
          <cell r="N121">
            <v>0</v>
          </cell>
          <cell r="O121">
            <v>10</v>
          </cell>
          <cell r="P121">
            <v>6</v>
          </cell>
          <cell r="Q121">
            <v>4</v>
          </cell>
          <cell r="R121">
            <v>0</v>
          </cell>
          <cell r="S121">
            <v>6</v>
          </cell>
          <cell r="T121">
            <v>4</v>
          </cell>
          <cell r="U121">
            <v>2</v>
          </cell>
          <cell r="V121">
            <v>0</v>
          </cell>
          <cell r="W121">
            <v>4</v>
          </cell>
          <cell r="X121">
            <v>2</v>
          </cell>
          <cell r="Y121">
            <v>2</v>
          </cell>
          <cell r="Z121">
            <v>0</v>
          </cell>
          <cell r="AA121">
            <v>26</v>
          </cell>
          <cell r="AB121">
            <v>19</v>
          </cell>
          <cell r="AC121">
            <v>7</v>
          </cell>
          <cell r="AD121">
            <v>0</v>
          </cell>
          <cell r="AE121">
            <v>18</v>
          </cell>
          <cell r="AF121">
            <v>13</v>
          </cell>
          <cell r="AG121">
            <v>5</v>
          </cell>
          <cell r="AH121">
            <v>0</v>
          </cell>
          <cell r="AI121">
            <v>8</v>
          </cell>
          <cell r="AJ121">
            <v>6</v>
          </cell>
          <cell r="AK121">
            <v>2</v>
          </cell>
          <cell r="AL121">
            <v>0</v>
          </cell>
          <cell r="AM121">
            <v>14</v>
          </cell>
          <cell r="AN121">
            <v>11</v>
          </cell>
          <cell r="AO121">
            <v>3</v>
          </cell>
          <cell r="AP121">
            <v>0</v>
          </cell>
          <cell r="AQ121">
            <v>4</v>
          </cell>
          <cell r="AR121">
            <v>3</v>
          </cell>
          <cell r="AS121">
            <v>1</v>
          </cell>
          <cell r="AT121">
            <v>0</v>
          </cell>
          <cell r="AU121">
            <v>10</v>
          </cell>
          <cell r="AV121">
            <v>8</v>
          </cell>
          <cell r="AW121">
            <v>2</v>
          </cell>
          <cell r="AX121">
            <v>0</v>
          </cell>
          <cell r="AY121">
            <v>5</v>
          </cell>
          <cell r="AZ121">
            <v>4</v>
          </cell>
          <cell r="BA121">
            <v>1</v>
          </cell>
          <cell r="BB121">
            <v>0</v>
          </cell>
          <cell r="BC121">
            <v>2</v>
          </cell>
          <cell r="BD121">
            <v>2</v>
          </cell>
          <cell r="BE121">
            <v>0</v>
          </cell>
          <cell r="BF121">
            <v>0</v>
          </cell>
          <cell r="BG121">
            <v>3</v>
          </cell>
          <cell r="BH121">
            <v>2</v>
          </cell>
          <cell r="BI121">
            <v>1</v>
          </cell>
          <cell r="BJ121">
            <v>0</v>
          </cell>
          <cell r="BK121">
            <v>3</v>
          </cell>
          <cell r="BL121">
            <v>2</v>
          </cell>
          <cell r="BM121">
            <v>1</v>
          </cell>
          <cell r="BN121">
            <v>0</v>
          </cell>
          <cell r="BO121">
            <v>3</v>
          </cell>
          <cell r="BP121">
            <v>2</v>
          </cell>
          <cell r="BQ121">
            <v>1</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t="str">
            <v>Baden-Württemberg</v>
          </cell>
          <cell r="CJ121" t="str">
            <v>Westliche Flächenländer</v>
          </cell>
          <cell r="CK121" t="str">
            <v>II 05</v>
          </cell>
        </row>
        <row r="122">
          <cell r="C122">
            <v>19</v>
          </cell>
          <cell r="D122">
            <v>17</v>
          </cell>
          <cell r="E122">
            <v>2</v>
          </cell>
          <cell r="F122">
            <v>0</v>
          </cell>
          <cell r="G122">
            <v>8</v>
          </cell>
          <cell r="H122">
            <v>8</v>
          </cell>
          <cell r="I122">
            <v>0</v>
          </cell>
          <cell r="J122">
            <v>0</v>
          </cell>
          <cell r="K122">
            <v>11</v>
          </cell>
          <cell r="L122">
            <v>9</v>
          </cell>
          <cell r="M122">
            <v>2</v>
          </cell>
          <cell r="N122">
            <v>0</v>
          </cell>
          <cell r="O122">
            <v>5</v>
          </cell>
          <cell r="P122">
            <v>4</v>
          </cell>
          <cell r="Q122">
            <v>1</v>
          </cell>
          <cell r="R122">
            <v>0</v>
          </cell>
          <cell r="S122">
            <v>1</v>
          </cell>
          <cell r="T122">
            <v>1</v>
          </cell>
          <cell r="U122">
            <v>0</v>
          </cell>
          <cell r="V122">
            <v>0</v>
          </cell>
          <cell r="W122">
            <v>4</v>
          </cell>
          <cell r="X122">
            <v>3</v>
          </cell>
          <cell r="Y122">
            <v>1</v>
          </cell>
          <cell r="Z122">
            <v>0</v>
          </cell>
          <cell r="AA122">
            <v>7</v>
          </cell>
          <cell r="AB122">
            <v>6</v>
          </cell>
          <cell r="AC122">
            <v>1</v>
          </cell>
          <cell r="AD122">
            <v>0</v>
          </cell>
          <cell r="AE122">
            <v>4</v>
          </cell>
          <cell r="AF122">
            <v>4</v>
          </cell>
          <cell r="AG122">
            <v>0</v>
          </cell>
          <cell r="AH122">
            <v>0</v>
          </cell>
          <cell r="AI122">
            <v>3</v>
          </cell>
          <cell r="AJ122">
            <v>2</v>
          </cell>
          <cell r="AK122">
            <v>1</v>
          </cell>
          <cell r="AL122">
            <v>0</v>
          </cell>
          <cell r="AM122">
            <v>5</v>
          </cell>
          <cell r="AN122">
            <v>5</v>
          </cell>
          <cell r="AO122">
            <v>0</v>
          </cell>
          <cell r="AP122">
            <v>0</v>
          </cell>
          <cell r="AQ122">
            <v>3</v>
          </cell>
          <cell r="AR122">
            <v>3</v>
          </cell>
          <cell r="AS122">
            <v>0</v>
          </cell>
          <cell r="AT122">
            <v>0</v>
          </cell>
          <cell r="AU122">
            <v>2</v>
          </cell>
          <cell r="AV122">
            <v>2</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1</v>
          </cell>
          <cell r="BL122">
            <v>1</v>
          </cell>
          <cell r="BM122">
            <v>0</v>
          </cell>
          <cell r="BN122">
            <v>0</v>
          </cell>
          <cell r="BO122">
            <v>0</v>
          </cell>
          <cell r="BP122">
            <v>0</v>
          </cell>
          <cell r="BQ122">
            <v>0</v>
          </cell>
          <cell r="BR122">
            <v>0</v>
          </cell>
          <cell r="BS122">
            <v>1</v>
          </cell>
          <cell r="BT122">
            <v>1</v>
          </cell>
          <cell r="BU122">
            <v>0</v>
          </cell>
          <cell r="BV122">
            <v>0</v>
          </cell>
          <cell r="BW122">
            <v>1</v>
          </cell>
          <cell r="BX122">
            <v>1</v>
          </cell>
          <cell r="BY122">
            <v>0</v>
          </cell>
          <cell r="BZ122">
            <v>0</v>
          </cell>
          <cell r="CA122">
            <v>0</v>
          </cell>
          <cell r="CB122">
            <v>0</v>
          </cell>
          <cell r="CC122">
            <v>0</v>
          </cell>
          <cell r="CD122">
            <v>0</v>
          </cell>
          <cell r="CE122">
            <v>1</v>
          </cell>
          <cell r="CF122">
            <v>1</v>
          </cell>
          <cell r="CG122">
            <v>0</v>
          </cell>
          <cell r="CH122">
            <v>0</v>
          </cell>
          <cell r="CI122" t="str">
            <v>Baden-Württemberg</v>
          </cell>
          <cell r="CJ122" t="str">
            <v>Westliche Flächenländer</v>
          </cell>
          <cell r="CK122" t="str">
            <v>II 05</v>
          </cell>
        </row>
        <row r="123">
          <cell r="C123">
            <v>5478</v>
          </cell>
          <cell r="D123">
            <v>4370</v>
          </cell>
          <cell r="E123">
            <v>1106</v>
          </cell>
          <cell r="F123">
            <v>2</v>
          </cell>
          <cell r="G123">
            <v>3239</v>
          </cell>
          <cell r="H123">
            <v>2545</v>
          </cell>
          <cell r="I123">
            <v>692</v>
          </cell>
          <cell r="J123">
            <v>2</v>
          </cell>
          <cell r="K123">
            <v>2239</v>
          </cell>
          <cell r="L123">
            <v>1825</v>
          </cell>
          <cell r="M123">
            <v>414</v>
          </cell>
          <cell r="N123">
            <v>0</v>
          </cell>
          <cell r="O123">
            <v>1191</v>
          </cell>
          <cell r="P123">
            <v>974</v>
          </cell>
          <cell r="Q123">
            <v>215</v>
          </cell>
          <cell r="R123">
            <v>2</v>
          </cell>
          <cell r="S123">
            <v>746</v>
          </cell>
          <cell r="T123">
            <v>604</v>
          </cell>
          <cell r="U123">
            <v>140</v>
          </cell>
          <cell r="V123">
            <v>2</v>
          </cell>
          <cell r="W123">
            <v>445</v>
          </cell>
          <cell r="X123">
            <v>370</v>
          </cell>
          <cell r="Y123">
            <v>75</v>
          </cell>
          <cell r="Z123">
            <v>0</v>
          </cell>
          <cell r="AA123">
            <v>3035</v>
          </cell>
          <cell r="AB123">
            <v>2346</v>
          </cell>
          <cell r="AC123">
            <v>689</v>
          </cell>
          <cell r="AD123">
            <v>0</v>
          </cell>
          <cell r="AE123">
            <v>1824</v>
          </cell>
          <cell r="AF123">
            <v>1388</v>
          </cell>
          <cell r="AG123">
            <v>436</v>
          </cell>
          <cell r="AH123">
            <v>0</v>
          </cell>
          <cell r="AI123">
            <v>1211</v>
          </cell>
          <cell r="AJ123">
            <v>958</v>
          </cell>
          <cell r="AK123">
            <v>253</v>
          </cell>
          <cell r="AL123">
            <v>0</v>
          </cell>
          <cell r="AM123">
            <v>1158</v>
          </cell>
          <cell r="AN123">
            <v>974</v>
          </cell>
          <cell r="AO123">
            <v>184</v>
          </cell>
          <cell r="AP123">
            <v>0</v>
          </cell>
          <cell r="AQ123">
            <v>618</v>
          </cell>
          <cell r="AR123">
            <v>509</v>
          </cell>
          <cell r="AS123">
            <v>109</v>
          </cell>
          <cell r="AT123">
            <v>0</v>
          </cell>
          <cell r="AU123">
            <v>540</v>
          </cell>
          <cell r="AV123">
            <v>465</v>
          </cell>
          <cell r="AW123">
            <v>75</v>
          </cell>
          <cell r="AX123">
            <v>0</v>
          </cell>
          <cell r="AY123">
            <v>38</v>
          </cell>
          <cell r="AZ123">
            <v>34</v>
          </cell>
          <cell r="BA123">
            <v>4</v>
          </cell>
          <cell r="BB123">
            <v>0</v>
          </cell>
          <cell r="BC123">
            <v>17</v>
          </cell>
          <cell r="BD123">
            <v>16</v>
          </cell>
          <cell r="BE123">
            <v>1</v>
          </cell>
          <cell r="BF123">
            <v>0</v>
          </cell>
          <cell r="BG123">
            <v>21</v>
          </cell>
          <cell r="BH123">
            <v>18</v>
          </cell>
          <cell r="BI123">
            <v>3</v>
          </cell>
          <cell r="BJ123">
            <v>0</v>
          </cell>
          <cell r="BK123">
            <v>46</v>
          </cell>
          <cell r="BL123">
            <v>36</v>
          </cell>
          <cell r="BM123">
            <v>10</v>
          </cell>
          <cell r="BN123">
            <v>0</v>
          </cell>
          <cell r="BO123">
            <v>28</v>
          </cell>
          <cell r="BP123">
            <v>24</v>
          </cell>
          <cell r="BQ123">
            <v>4</v>
          </cell>
          <cell r="BR123">
            <v>0</v>
          </cell>
          <cell r="BS123">
            <v>18</v>
          </cell>
          <cell r="BT123">
            <v>12</v>
          </cell>
          <cell r="BU123">
            <v>6</v>
          </cell>
          <cell r="BV123">
            <v>0</v>
          </cell>
          <cell r="BW123">
            <v>10</v>
          </cell>
          <cell r="BX123">
            <v>6</v>
          </cell>
          <cell r="BY123">
            <v>4</v>
          </cell>
          <cell r="BZ123">
            <v>0</v>
          </cell>
          <cell r="CA123">
            <v>6</v>
          </cell>
          <cell r="CB123">
            <v>4</v>
          </cell>
          <cell r="CC123">
            <v>2</v>
          </cell>
          <cell r="CD123">
            <v>0</v>
          </cell>
          <cell r="CE123">
            <v>4</v>
          </cell>
          <cell r="CF123">
            <v>2</v>
          </cell>
          <cell r="CG123">
            <v>2</v>
          </cell>
          <cell r="CH123">
            <v>0</v>
          </cell>
          <cell r="CI123" t="str">
            <v>Bayern</v>
          </cell>
          <cell r="CJ123" t="str">
            <v>Westliche Flächenländer</v>
          </cell>
          <cell r="CK123" t="str">
            <v>II 05</v>
          </cell>
        </row>
        <row r="124">
          <cell r="C124">
            <v>608</v>
          </cell>
          <cell r="D124">
            <v>489</v>
          </cell>
          <cell r="E124">
            <v>118</v>
          </cell>
          <cell r="F124">
            <v>1</v>
          </cell>
          <cell r="G124">
            <v>344</v>
          </cell>
          <cell r="H124">
            <v>274</v>
          </cell>
          <cell r="I124">
            <v>69</v>
          </cell>
          <cell r="J124">
            <v>1</v>
          </cell>
          <cell r="K124">
            <v>264</v>
          </cell>
          <cell r="L124">
            <v>215</v>
          </cell>
          <cell r="M124">
            <v>49</v>
          </cell>
          <cell r="N124">
            <v>0</v>
          </cell>
          <cell r="O124">
            <v>174</v>
          </cell>
          <cell r="P124">
            <v>140</v>
          </cell>
          <cell r="Q124">
            <v>33</v>
          </cell>
          <cell r="R124">
            <v>1</v>
          </cell>
          <cell r="S124">
            <v>108</v>
          </cell>
          <cell r="T124">
            <v>85</v>
          </cell>
          <cell r="U124">
            <v>22</v>
          </cell>
          <cell r="V124">
            <v>1</v>
          </cell>
          <cell r="W124">
            <v>66</v>
          </cell>
          <cell r="X124">
            <v>55</v>
          </cell>
          <cell r="Y124">
            <v>11</v>
          </cell>
          <cell r="Z124">
            <v>0</v>
          </cell>
          <cell r="AA124">
            <v>426</v>
          </cell>
          <cell r="AB124">
            <v>344</v>
          </cell>
          <cell r="AC124">
            <v>82</v>
          </cell>
          <cell r="AD124">
            <v>0</v>
          </cell>
          <cell r="AE124">
            <v>231</v>
          </cell>
          <cell r="AF124">
            <v>187</v>
          </cell>
          <cell r="AG124">
            <v>44</v>
          </cell>
          <cell r="AH124">
            <v>0</v>
          </cell>
          <cell r="AI124">
            <v>195</v>
          </cell>
          <cell r="AJ124">
            <v>157</v>
          </cell>
          <cell r="AK124">
            <v>38</v>
          </cell>
          <cell r="AL124">
            <v>0</v>
          </cell>
          <cell r="AM124">
            <v>8</v>
          </cell>
          <cell r="AN124">
            <v>5</v>
          </cell>
          <cell r="AO124">
            <v>3</v>
          </cell>
          <cell r="AP124">
            <v>0</v>
          </cell>
          <cell r="AQ124">
            <v>5</v>
          </cell>
          <cell r="AR124">
            <v>2</v>
          </cell>
          <cell r="AS124">
            <v>3</v>
          </cell>
          <cell r="AT124">
            <v>0</v>
          </cell>
          <cell r="AU124">
            <v>3</v>
          </cell>
          <cell r="AV124">
            <v>3</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t="str">
            <v>Bayern</v>
          </cell>
          <cell r="CJ124" t="str">
            <v>Westliche Flächenländer</v>
          </cell>
          <cell r="CK124" t="str">
            <v>II 05</v>
          </cell>
        </row>
        <row r="125">
          <cell r="C125">
            <v>1693</v>
          </cell>
          <cell r="D125">
            <v>1361</v>
          </cell>
          <cell r="E125">
            <v>332</v>
          </cell>
          <cell r="F125">
            <v>0</v>
          </cell>
          <cell r="G125">
            <v>968</v>
          </cell>
          <cell r="H125">
            <v>763</v>
          </cell>
          <cell r="I125">
            <v>205</v>
          </cell>
          <cell r="J125">
            <v>0</v>
          </cell>
          <cell r="K125">
            <v>725</v>
          </cell>
          <cell r="L125">
            <v>598</v>
          </cell>
          <cell r="M125">
            <v>127</v>
          </cell>
          <cell r="N125">
            <v>0</v>
          </cell>
          <cell r="O125">
            <v>456</v>
          </cell>
          <cell r="P125">
            <v>385</v>
          </cell>
          <cell r="Q125">
            <v>71</v>
          </cell>
          <cell r="R125">
            <v>0</v>
          </cell>
          <cell r="S125">
            <v>282</v>
          </cell>
          <cell r="T125">
            <v>233</v>
          </cell>
          <cell r="U125">
            <v>49</v>
          </cell>
          <cell r="V125">
            <v>0</v>
          </cell>
          <cell r="W125">
            <v>174</v>
          </cell>
          <cell r="X125">
            <v>152</v>
          </cell>
          <cell r="Y125">
            <v>22</v>
          </cell>
          <cell r="Z125">
            <v>0</v>
          </cell>
          <cell r="AA125">
            <v>966</v>
          </cell>
          <cell r="AB125">
            <v>745</v>
          </cell>
          <cell r="AC125">
            <v>221</v>
          </cell>
          <cell r="AD125">
            <v>0</v>
          </cell>
          <cell r="AE125">
            <v>570</v>
          </cell>
          <cell r="AF125">
            <v>436</v>
          </cell>
          <cell r="AG125">
            <v>134</v>
          </cell>
          <cell r="AH125">
            <v>0</v>
          </cell>
          <cell r="AI125">
            <v>396</v>
          </cell>
          <cell r="AJ125">
            <v>309</v>
          </cell>
          <cell r="AK125">
            <v>87</v>
          </cell>
          <cell r="AL125">
            <v>0</v>
          </cell>
          <cell r="AM125">
            <v>267</v>
          </cell>
          <cell r="AN125">
            <v>227</v>
          </cell>
          <cell r="AO125">
            <v>40</v>
          </cell>
          <cell r="AP125">
            <v>0</v>
          </cell>
          <cell r="AQ125">
            <v>115</v>
          </cell>
          <cell r="AR125">
            <v>93</v>
          </cell>
          <cell r="AS125">
            <v>22</v>
          </cell>
          <cell r="AT125">
            <v>0</v>
          </cell>
          <cell r="AU125">
            <v>152</v>
          </cell>
          <cell r="AV125">
            <v>134</v>
          </cell>
          <cell r="AW125">
            <v>18</v>
          </cell>
          <cell r="AX125">
            <v>0</v>
          </cell>
          <cell r="AY125">
            <v>3</v>
          </cell>
          <cell r="AZ125">
            <v>3</v>
          </cell>
          <cell r="BA125">
            <v>0</v>
          </cell>
          <cell r="BB125">
            <v>0</v>
          </cell>
          <cell r="BC125">
            <v>1</v>
          </cell>
          <cell r="BD125">
            <v>1</v>
          </cell>
          <cell r="BE125">
            <v>0</v>
          </cell>
          <cell r="BF125">
            <v>0</v>
          </cell>
          <cell r="BG125">
            <v>2</v>
          </cell>
          <cell r="BH125">
            <v>2</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1</v>
          </cell>
          <cell r="BX125">
            <v>1</v>
          </cell>
          <cell r="BY125">
            <v>0</v>
          </cell>
          <cell r="BZ125">
            <v>0</v>
          </cell>
          <cell r="CA125">
            <v>0</v>
          </cell>
          <cell r="CB125">
            <v>0</v>
          </cell>
          <cell r="CC125">
            <v>0</v>
          </cell>
          <cell r="CD125">
            <v>0</v>
          </cell>
          <cell r="CE125">
            <v>1</v>
          </cell>
          <cell r="CF125">
            <v>1</v>
          </cell>
          <cell r="CG125">
            <v>0</v>
          </cell>
          <cell r="CH125">
            <v>0</v>
          </cell>
          <cell r="CI125" t="str">
            <v>Bayern</v>
          </cell>
          <cell r="CJ125" t="str">
            <v>Westliche Flächenländer</v>
          </cell>
          <cell r="CK125" t="str">
            <v>II 05</v>
          </cell>
        </row>
        <row r="126">
          <cell r="C126">
            <v>1447</v>
          </cell>
          <cell r="D126">
            <v>1143</v>
          </cell>
          <cell r="E126">
            <v>304</v>
          </cell>
          <cell r="F126">
            <v>0</v>
          </cell>
          <cell r="G126">
            <v>902</v>
          </cell>
          <cell r="H126">
            <v>700</v>
          </cell>
          <cell r="I126">
            <v>202</v>
          </cell>
          <cell r="J126">
            <v>0</v>
          </cell>
          <cell r="K126">
            <v>545</v>
          </cell>
          <cell r="L126">
            <v>443</v>
          </cell>
          <cell r="M126">
            <v>102</v>
          </cell>
          <cell r="N126">
            <v>0</v>
          </cell>
          <cell r="O126">
            <v>299</v>
          </cell>
          <cell r="P126">
            <v>242</v>
          </cell>
          <cell r="Q126">
            <v>57</v>
          </cell>
          <cell r="R126">
            <v>0</v>
          </cell>
          <cell r="S126">
            <v>198</v>
          </cell>
          <cell r="T126">
            <v>161</v>
          </cell>
          <cell r="U126">
            <v>37</v>
          </cell>
          <cell r="V126">
            <v>0</v>
          </cell>
          <cell r="W126">
            <v>101</v>
          </cell>
          <cell r="X126">
            <v>81</v>
          </cell>
          <cell r="Y126">
            <v>20</v>
          </cell>
          <cell r="Z126">
            <v>0</v>
          </cell>
          <cell r="AA126">
            <v>786</v>
          </cell>
          <cell r="AB126">
            <v>602</v>
          </cell>
          <cell r="AC126">
            <v>184</v>
          </cell>
          <cell r="AD126">
            <v>0</v>
          </cell>
          <cell r="AE126">
            <v>506</v>
          </cell>
          <cell r="AF126">
            <v>377</v>
          </cell>
          <cell r="AG126">
            <v>129</v>
          </cell>
          <cell r="AH126">
            <v>0</v>
          </cell>
          <cell r="AI126">
            <v>280</v>
          </cell>
          <cell r="AJ126">
            <v>225</v>
          </cell>
          <cell r="AK126">
            <v>55</v>
          </cell>
          <cell r="AL126">
            <v>0</v>
          </cell>
          <cell r="AM126">
            <v>355</v>
          </cell>
          <cell r="AN126">
            <v>296</v>
          </cell>
          <cell r="AO126">
            <v>59</v>
          </cell>
          <cell r="AP126">
            <v>0</v>
          </cell>
          <cell r="AQ126">
            <v>194</v>
          </cell>
          <cell r="AR126">
            <v>159</v>
          </cell>
          <cell r="AS126">
            <v>35</v>
          </cell>
          <cell r="AT126">
            <v>0</v>
          </cell>
          <cell r="AU126">
            <v>161</v>
          </cell>
          <cell r="AV126">
            <v>137</v>
          </cell>
          <cell r="AW126">
            <v>24</v>
          </cell>
          <cell r="AX126">
            <v>0</v>
          </cell>
          <cell r="AY126">
            <v>3</v>
          </cell>
          <cell r="AZ126">
            <v>2</v>
          </cell>
          <cell r="BA126">
            <v>1</v>
          </cell>
          <cell r="BB126">
            <v>0</v>
          </cell>
          <cell r="BC126">
            <v>2</v>
          </cell>
          <cell r="BD126">
            <v>2</v>
          </cell>
          <cell r="BE126">
            <v>0</v>
          </cell>
          <cell r="BF126">
            <v>0</v>
          </cell>
          <cell r="BG126">
            <v>1</v>
          </cell>
          <cell r="BH126">
            <v>0</v>
          </cell>
          <cell r="BI126">
            <v>1</v>
          </cell>
          <cell r="BJ126">
            <v>0</v>
          </cell>
          <cell r="BK126">
            <v>1</v>
          </cell>
          <cell r="BL126">
            <v>1</v>
          </cell>
          <cell r="BM126">
            <v>0</v>
          </cell>
          <cell r="BN126">
            <v>0</v>
          </cell>
          <cell r="BO126">
            <v>1</v>
          </cell>
          <cell r="BP126">
            <v>1</v>
          </cell>
          <cell r="BQ126">
            <v>0</v>
          </cell>
          <cell r="BR126">
            <v>0</v>
          </cell>
          <cell r="BS126">
            <v>0</v>
          </cell>
          <cell r="BT126">
            <v>0</v>
          </cell>
          <cell r="BU126">
            <v>0</v>
          </cell>
          <cell r="BV126">
            <v>0</v>
          </cell>
          <cell r="BW126">
            <v>3</v>
          </cell>
          <cell r="BX126">
            <v>0</v>
          </cell>
          <cell r="BY126">
            <v>3</v>
          </cell>
          <cell r="BZ126">
            <v>0</v>
          </cell>
          <cell r="CA126">
            <v>1</v>
          </cell>
          <cell r="CB126">
            <v>0</v>
          </cell>
          <cell r="CC126">
            <v>1</v>
          </cell>
          <cell r="CD126">
            <v>0</v>
          </cell>
          <cell r="CE126">
            <v>2</v>
          </cell>
          <cell r="CF126">
            <v>0</v>
          </cell>
          <cell r="CG126">
            <v>2</v>
          </cell>
          <cell r="CH126">
            <v>0</v>
          </cell>
          <cell r="CI126" t="str">
            <v>Bayern</v>
          </cell>
          <cell r="CJ126" t="str">
            <v>Westliche Flächenländer</v>
          </cell>
          <cell r="CK126" t="str">
            <v>II 05</v>
          </cell>
        </row>
        <row r="127">
          <cell r="C127">
            <v>791</v>
          </cell>
          <cell r="D127">
            <v>628</v>
          </cell>
          <cell r="E127">
            <v>162</v>
          </cell>
          <cell r="F127">
            <v>1</v>
          </cell>
          <cell r="G127">
            <v>474</v>
          </cell>
          <cell r="H127">
            <v>370</v>
          </cell>
          <cell r="I127">
            <v>103</v>
          </cell>
          <cell r="J127">
            <v>1</v>
          </cell>
          <cell r="K127">
            <v>317</v>
          </cell>
          <cell r="L127">
            <v>258</v>
          </cell>
          <cell r="M127">
            <v>59</v>
          </cell>
          <cell r="N127">
            <v>0</v>
          </cell>
          <cell r="O127">
            <v>103</v>
          </cell>
          <cell r="P127">
            <v>88</v>
          </cell>
          <cell r="Q127">
            <v>14</v>
          </cell>
          <cell r="R127">
            <v>1</v>
          </cell>
          <cell r="S127">
            <v>66</v>
          </cell>
          <cell r="T127">
            <v>55</v>
          </cell>
          <cell r="U127">
            <v>10</v>
          </cell>
          <cell r="V127">
            <v>1</v>
          </cell>
          <cell r="W127">
            <v>37</v>
          </cell>
          <cell r="X127">
            <v>33</v>
          </cell>
          <cell r="Y127">
            <v>4</v>
          </cell>
          <cell r="Z127">
            <v>0</v>
          </cell>
          <cell r="AA127">
            <v>406</v>
          </cell>
          <cell r="AB127">
            <v>299</v>
          </cell>
          <cell r="AC127">
            <v>107</v>
          </cell>
          <cell r="AD127">
            <v>0</v>
          </cell>
          <cell r="AE127">
            <v>256</v>
          </cell>
          <cell r="AF127">
            <v>186</v>
          </cell>
          <cell r="AG127">
            <v>70</v>
          </cell>
          <cell r="AH127">
            <v>0</v>
          </cell>
          <cell r="AI127">
            <v>150</v>
          </cell>
          <cell r="AJ127">
            <v>113</v>
          </cell>
          <cell r="AK127">
            <v>37</v>
          </cell>
          <cell r="AL127">
            <v>0</v>
          </cell>
          <cell r="AM127">
            <v>270</v>
          </cell>
          <cell r="AN127">
            <v>232</v>
          </cell>
          <cell r="AO127">
            <v>38</v>
          </cell>
          <cell r="AP127">
            <v>0</v>
          </cell>
          <cell r="AQ127">
            <v>147</v>
          </cell>
          <cell r="AR127">
            <v>125</v>
          </cell>
          <cell r="AS127">
            <v>22</v>
          </cell>
          <cell r="AT127">
            <v>0</v>
          </cell>
          <cell r="AU127">
            <v>123</v>
          </cell>
          <cell r="AV127">
            <v>107</v>
          </cell>
          <cell r="AW127">
            <v>16</v>
          </cell>
          <cell r="AX127">
            <v>0</v>
          </cell>
          <cell r="AY127">
            <v>7</v>
          </cell>
          <cell r="AZ127">
            <v>5</v>
          </cell>
          <cell r="BA127">
            <v>2</v>
          </cell>
          <cell r="BB127">
            <v>0</v>
          </cell>
          <cell r="BC127">
            <v>2</v>
          </cell>
          <cell r="BD127">
            <v>1</v>
          </cell>
          <cell r="BE127">
            <v>1</v>
          </cell>
          <cell r="BF127">
            <v>0</v>
          </cell>
          <cell r="BG127">
            <v>5</v>
          </cell>
          <cell r="BH127">
            <v>4</v>
          </cell>
          <cell r="BI127">
            <v>1</v>
          </cell>
          <cell r="BJ127">
            <v>0</v>
          </cell>
          <cell r="BK127">
            <v>3</v>
          </cell>
          <cell r="BL127">
            <v>2</v>
          </cell>
          <cell r="BM127">
            <v>1</v>
          </cell>
          <cell r="BN127">
            <v>0</v>
          </cell>
          <cell r="BO127">
            <v>1</v>
          </cell>
          <cell r="BP127">
            <v>1</v>
          </cell>
          <cell r="BQ127">
            <v>0</v>
          </cell>
          <cell r="BR127">
            <v>0</v>
          </cell>
          <cell r="BS127">
            <v>2</v>
          </cell>
          <cell r="BT127">
            <v>1</v>
          </cell>
          <cell r="BU127">
            <v>1</v>
          </cell>
          <cell r="BV127">
            <v>0</v>
          </cell>
          <cell r="BW127">
            <v>2</v>
          </cell>
          <cell r="BX127">
            <v>2</v>
          </cell>
          <cell r="BY127">
            <v>0</v>
          </cell>
          <cell r="BZ127">
            <v>0</v>
          </cell>
          <cell r="CA127">
            <v>2</v>
          </cell>
          <cell r="CB127">
            <v>2</v>
          </cell>
          <cell r="CC127">
            <v>0</v>
          </cell>
          <cell r="CD127">
            <v>0</v>
          </cell>
          <cell r="CE127">
            <v>0</v>
          </cell>
          <cell r="CF127">
            <v>0</v>
          </cell>
          <cell r="CG127">
            <v>0</v>
          </cell>
          <cell r="CH127">
            <v>0</v>
          </cell>
          <cell r="CI127" t="str">
            <v>Bayern</v>
          </cell>
          <cell r="CJ127" t="str">
            <v>Westliche Flächenländer</v>
          </cell>
          <cell r="CK127" t="str">
            <v>II 05</v>
          </cell>
        </row>
        <row r="128">
          <cell r="C128">
            <v>381</v>
          </cell>
          <cell r="D128">
            <v>306</v>
          </cell>
          <cell r="E128">
            <v>75</v>
          </cell>
          <cell r="F128">
            <v>0</v>
          </cell>
          <cell r="G128">
            <v>225</v>
          </cell>
          <cell r="H128">
            <v>177</v>
          </cell>
          <cell r="I128">
            <v>48</v>
          </cell>
          <cell r="J128">
            <v>0</v>
          </cell>
          <cell r="K128">
            <v>156</v>
          </cell>
          <cell r="L128">
            <v>129</v>
          </cell>
          <cell r="M128">
            <v>27</v>
          </cell>
          <cell r="N128">
            <v>0</v>
          </cell>
          <cell r="O128">
            <v>53</v>
          </cell>
          <cell r="P128">
            <v>41</v>
          </cell>
          <cell r="Q128">
            <v>12</v>
          </cell>
          <cell r="R128">
            <v>0</v>
          </cell>
          <cell r="S128">
            <v>35</v>
          </cell>
          <cell r="T128">
            <v>27</v>
          </cell>
          <cell r="U128">
            <v>8</v>
          </cell>
          <cell r="V128">
            <v>0</v>
          </cell>
          <cell r="W128">
            <v>18</v>
          </cell>
          <cell r="X128">
            <v>14</v>
          </cell>
          <cell r="Y128">
            <v>4</v>
          </cell>
          <cell r="Z128">
            <v>0</v>
          </cell>
          <cell r="AA128">
            <v>194</v>
          </cell>
          <cell r="AB128">
            <v>156</v>
          </cell>
          <cell r="AC128">
            <v>38</v>
          </cell>
          <cell r="AD128">
            <v>0</v>
          </cell>
          <cell r="AE128">
            <v>110</v>
          </cell>
          <cell r="AF128">
            <v>87</v>
          </cell>
          <cell r="AG128">
            <v>23</v>
          </cell>
          <cell r="AH128">
            <v>0</v>
          </cell>
          <cell r="AI128">
            <v>84</v>
          </cell>
          <cell r="AJ128">
            <v>69</v>
          </cell>
          <cell r="AK128">
            <v>15</v>
          </cell>
          <cell r="AL128">
            <v>0</v>
          </cell>
          <cell r="AM128">
            <v>114</v>
          </cell>
          <cell r="AN128">
            <v>93</v>
          </cell>
          <cell r="AO128">
            <v>21</v>
          </cell>
          <cell r="AP128">
            <v>0</v>
          </cell>
          <cell r="AQ128">
            <v>69</v>
          </cell>
          <cell r="AR128">
            <v>54</v>
          </cell>
          <cell r="AS128">
            <v>15</v>
          </cell>
          <cell r="AT128">
            <v>0</v>
          </cell>
          <cell r="AU128">
            <v>45</v>
          </cell>
          <cell r="AV128">
            <v>39</v>
          </cell>
          <cell r="AW128">
            <v>6</v>
          </cell>
          <cell r="AX128">
            <v>0</v>
          </cell>
          <cell r="AY128">
            <v>6</v>
          </cell>
          <cell r="AZ128">
            <v>5</v>
          </cell>
          <cell r="BA128">
            <v>1</v>
          </cell>
          <cell r="BB128">
            <v>0</v>
          </cell>
          <cell r="BC128">
            <v>2</v>
          </cell>
          <cell r="BD128">
            <v>2</v>
          </cell>
          <cell r="BE128">
            <v>0</v>
          </cell>
          <cell r="BF128">
            <v>0</v>
          </cell>
          <cell r="BG128">
            <v>4</v>
          </cell>
          <cell r="BH128">
            <v>3</v>
          </cell>
          <cell r="BI128">
            <v>1</v>
          </cell>
          <cell r="BJ128">
            <v>0</v>
          </cell>
          <cell r="BK128">
            <v>12</v>
          </cell>
          <cell r="BL128">
            <v>10</v>
          </cell>
          <cell r="BM128">
            <v>2</v>
          </cell>
          <cell r="BN128">
            <v>0</v>
          </cell>
          <cell r="BO128">
            <v>7</v>
          </cell>
          <cell r="BP128">
            <v>6</v>
          </cell>
          <cell r="BQ128">
            <v>1</v>
          </cell>
          <cell r="BR128">
            <v>0</v>
          </cell>
          <cell r="BS128">
            <v>5</v>
          </cell>
          <cell r="BT128">
            <v>4</v>
          </cell>
          <cell r="BU128">
            <v>1</v>
          </cell>
          <cell r="BV128">
            <v>0</v>
          </cell>
          <cell r="BW128">
            <v>2</v>
          </cell>
          <cell r="BX128">
            <v>1</v>
          </cell>
          <cell r="BY128">
            <v>1</v>
          </cell>
          <cell r="BZ128">
            <v>0</v>
          </cell>
          <cell r="CA128">
            <v>2</v>
          </cell>
          <cell r="CB128">
            <v>1</v>
          </cell>
          <cell r="CC128">
            <v>1</v>
          </cell>
          <cell r="CD128">
            <v>0</v>
          </cell>
          <cell r="CE128">
            <v>0</v>
          </cell>
          <cell r="CF128">
            <v>0</v>
          </cell>
          <cell r="CG128">
            <v>0</v>
          </cell>
          <cell r="CH128">
            <v>0</v>
          </cell>
          <cell r="CI128" t="str">
            <v>Bayern</v>
          </cell>
          <cell r="CJ128" t="str">
            <v>Westliche Flächenländer</v>
          </cell>
          <cell r="CK128" t="str">
            <v>II 05</v>
          </cell>
        </row>
        <row r="129">
          <cell r="C129">
            <v>212</v>
          </cell>
          <cell r="D129">
            <v>163</v>
          </cell>
          <cell r="E129">
            <v>49</v>
          </cell>
          <cell r="F129">
            <v>0</v>
          </cell>
          <cell r="G129">
            <v>136</v>
          </cell>
          <cell r="H129">
            <v>104</v>
          </cell>
          <cell r="I129">
            <v>32</v>
          </cell>
          <cell r="J129">
            <v>0</v>
          </cell>
          <cell r="K129">
            <v>76</v>
          </cell>
          <cell r="L129">
            <v>59</v>
          </cell>
          <cell r="M129">
            <v>17</v>
          </cell>
          <cell r="N129">
            <v>0</v>
          </cell>
          <cell r="O129">
            <v>32</v>
          </cell>
          <cell r="P129">
            <v>23</v>
          </cell>
          <cell r="Q129">
            <v>9</v>
          </cell>
          <cell r="R129">
            <v>0</v>
          </cell>
          <cell r="S129">
            <v>19</v>
          </cell>
          <cell r="T129">
            <v>13</v>
          </cell>
          <cell r="U129">
            <v>6</v>
          </cell>
          <cell r="V129">
            <v>0</v>
          </cell>
          <cell r="W129">
            <v>13</v>
          </cell>
          <cell r="X129">
            <v>10</v>
          </cell>
          <cell r="Y129">
            <v>3</v>
          </cell>
          <cell r="Z129">
            <v>0</v>
          </cell>
          <cell r="AA129">
            <v>93</v>
          </cell>
          <cell r="AB129">
            <v>69</v>
          </cell>
          <cell r="AC129">
            <v>24</v>
          </cell>
          <cell r="AD129">
            <v>0</v>
          </cell>
          <cell r="AE129">
            <v>64</v>
          </cell>
          <cell r="AF129">
            <v>47</v>
          </cell>
          <cell r="AG129">
            <v>17</v>
          </cell>
          <cell r="AH129">
            <v>0</v>
          </cell>
          <cell r="AI129">
            <v>29</v>
          </cell>
          <cell r="AJ129">
            <v>22</v>
          </cell>
          <cell r="AK129">
            <v>7</v>
          </cell>
          <cell r="AL129">
            <v>0</v>
          </cell>
          <cell r="AM129">
            <v>74</v>
          </cell>
          <cell r="AN129">
            <v>61</v>
          </cell>
          <cell r="AO129">
            <v>13</v>
          </cell>
          <cell r="AP129">
            <v>0</v>
          </cell>
          <cell r="AQ129">
            <v>47</v>
          </cell>
          <cell r="AR129">
            <v>40</v>
          </cell>
          <cell r="AS129">
            <v>7</v>
          </cell>
          <cell r="AT129">
            <v>0</v>
          </cell>
          <cell r="AU129">
            <v>27</v>
          </cell>
          <cell r="AV129">
            <v>21</v>
          </cell>
          <cell r="AW129">
            <v>6</v>
          </cell>
          <cell r="AX129">
            <v>0</v>
          </cell>
          <cell r="AY129">
            <v>3</v>
          </cell>
          <cell r="AZ129">
            <v>3</v>
          </cell>
          <cell r="BA129">
            <v>0</v>
          </cell>
          <cell r="BB129">
            <v>0</v>
          </cell>
          <cell r="BC129">
            <v>0</v>
          </cell>
          <cell r="BD129">
            <v>0</v>
          </cell>
          <cell r="BE129">
            <v>0</v>
          </cell>
          <cell r="BF129">
            <v>0</v>
          </cell>
          <cell r="BG129">
            <v>3</v>
          </cell>
          <cell r="BH129">
            <v>3</v>
          </cell>
          <cell r="BI129">
            <v>0</v>
          </cell>
          <cell r="BJ129">
            <v>0</v>
          </cell>
          <cell r="BK129">
            <v>9</v>
          </cell>
          <cell r="BL129">
            <v>6</v>
          </cell>
          <cell r="BM129">
            <v>3</v>
          </cell>
          <cell r="BN129">
            <v>0</v>
          </cell>
          <cell r="BO129">
            <v>6</v>
          </cell>
          <cell r="BP129">
            <v>4</v>
          </cell>
          <cell r="BQ129">
            <v>2</v>
          </cell>
          <cell r="BR129">
            <v>0</v>
          </cell>
          <cell r="BS129">
            <v>3</v>
          </cell>
          <cell r="BT129">
            <v>2</v>
          </cell>
          <cell r="BU129">
            <v>1</v>
          </cell>
          <cell r="BV129">
            <v>0</v>
          </cell>
          <cell r="BW129">
            <v>1</v>
          </cell>
          <cell r="BX129">
            <v>1</v>
          </cell>
          <cell r="BY129">
            <v>0</v>
          </cell>
          <cell r="BZ129">
            <v>0</v>
          </cell>
          <cell r="CA129">
            <v>0</v>
          </cell>
          <cell r="CB129">
            <v>0</v>
          </cell>
          <cell r="CC129">
            <v>0</v>
          </cell>
          <cell r="CD129">
            <v>0</v>
          </cell>
          <cell r="CE129">
            <v>1</v>
          </cell>
          <cell r="CF129">
            <v>1</v>
          </cell>
          <cell r="CG129">
            <v>0</v>
          </cell>
          <cell r="CH129">
            <v>0</v>
          </cell>
          <cell r="CI129" t="str">
            <v>Bayern</v>
          </cell>
          <cell r="CJ129" t="str">
            <v>Westliche Flächenländer</v>
          </cell>
          <cell r="CK129" t="str">
            <v>II 05</v>
          </cell>
        </row>
        <row r="130">
          <cell r="C130">
            <v>107</v>
          </cell>
          <cell r="D130">
            <v>87</v>
          </cell>
          <cell r="E130">
            <v>20</v>
          </cell>
          <cell r="F130">
            <v>0</v>
          </cell>
          <cell r="G130">
            <v>60</v>
          </cell>
          <cell r="H130">
            <v>49</v>
          </cell>
          <cell r="I130">
            <v>11</v>
          </cell>
          <cell r="J130">
            <v>0</v>
          </cell>
          <cell r="K130">
            <v>47</v>
          </cell>
          <cell r="L130">
            <v>38</v>
          </cell>
          <cell r="M130">
            <v>9</v>
          </cell>
          <cell r="N130">
            <v>0</v>
          </cell>
          <cell r="O130">
            <v>21</v>
          </cell>
          <cell r="P130">
            <v>14</v>
          </cell>
          <cell r="Q130">
            <v>7</v>
          </cell>
          <cell r="R130">
            <v>0</v>
          </cell>
          <cell r="S130">
            <v>11</v>
          </cell>
          <cell r="T130">
            <v>9</v>
          </cell>
          <cell r="U130">
            <v>2</v>
          </cell>
          <cell r="V130">
            <v>0</v>
          </cell>
          <cell r="W130">
            <v>10</v>
          </cell>
          <cell r="X130">
            <v>5</v>
          </cell>
          <cell r="Y130">
            <v>5</v>
          </cell>
          <cell r="Z130">
            <v>0</v>
          </cell>
          <cell r="AA130">
            <v>55</v>
          </cell>
          <cell r="AB130">
            <v>43</v>
          </cell>
          <cell r="AC130">
            <v>12</v>
          </cell>
          <cell r="AD130">
            <v>0</v>
          </cell>
          <cell r="AE130">
            <v>30</v>
          </cell>
          <cell r="AF130">
            <v>22</v>
          </cell>
          <cell r="AG130">
            <v>8</v>
          </cell>
          <cell r="AH130">
            <v>0</v>
          </cell>
          <cell r="AI130">
            <v>25</v>
          </cell>
          <cell r="AJ130">
            <v>21</v>
          </cell>
          <cell r="AK130">
            <v>4</v>
          </cell>
          <cell r="AL130">
            <v>0</v>
          </cell>
          <cell r="AM130">
            <v>21</v>
          </cell>
          <cell r="AN130">
            <v>20</v>
          </cell>
          <cell r="AO130">
            <v>1</v>
          </cell>
          <cell r="AP130">
            <v>0</v>
          </cell>
          <cell r="AQ130">
            <v>14</v>
          </cell>
          <cell r="AR130">
            <v>13</v>
          </cell>
          <cell r="AS130">
            <v>1</v>
          </cell>
          <cell r="AT130">
            <v>0</v>
          </cell>
          <cell r="AU130">
            <v>7</v>
          </cell>
          <cell r="AV130">
            <v>7</v>
          </cell>
          <cell r="AW130">
            <v>0</v>
          </cell>
          <cell r="AX130">
            <v>0</v>
          </cell>
          <cell r="AY130">
            <v>10</v>
          </cell>
          <cell r="AZ130">
            <v>10</v>
          </cell>
          <cell r="BA130">
            <v>0</v>
          </cell>
          <cell r="BB130">
            <v>0</v>
          </cell>
          <cell r="BC130">
            <v>5</v>
          </cell>
          <cell r="BD130">
            <v>5</v>
          </cell>
          <cell r="BE130">
            <v>0</v>
          </cell>
          <cell r="BF130">
            <v>0</v>
          </cell>
          <cell r="BG130">
            <v>5</v>
          </cell>
          <cell r="BH130">
            <v>5</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t="str">
            <v>Bayern</v>
          </cell>
          <cell r="CJ130" t="str">
            <v>Westliche Flächenländer</v>
          </cell>
          <cell r="CK130" t="str">
            <v>II 05</v>
          </cell>
        </row>
        <row r="131">
          <cell r="C131">
            <v>87</v>
          </cell>
          <cell r="D131">
            <v>75</v>
          </cell>
          <cell r="E131">
            <v>12</v>
          </cell>
          <cell r="F131">
            <v>0</v>
          </cell>
          <cell r="G131">
            <v>51</v>
          </cell>
          <cell r="H131">
            <v>46</v>
          </cell>
          <cell r="I131">
            <v>5</v>
          </cell>
          <cell r="J131">
            <v>0</v>
          </cell>
          <cell r="K131">
            <v>36</v>
          </cell>
          <cell r="L131">
            <v>29</v>
          </cell>
          <cell r="M131">
            <v>7</v>
          </cell>
          <cell r="N131">
            <v>0</v>
          </cell>
          <cell r="O131">
            <v>14</v>
          </cell>
          <cell r="P131">
            <v>10</v>
          </cell>
          <cell r="Q131">
            <v>4</v>
          </cell>
          <cell r="R131">
            <v>0</v>
          </cell>
          <cell r="S131">
            <v>8</v>
          </cell>
          <cell r="T131">
            <v>6</v>
          </cell>
          <cell r="U131">
            <v>2</v>
          </cell>
          <cell r="V131">
            <v>0</v>
          </cell>
          <cell r="W131">
            <v>6</v>
          </cell>
          <cell r="X131">
            <v>4</v>
          </cell>
          <cell r="Y131">
            <v>2</v>
          </cell>
          <cell r="Z131">
            <v>0</v>
          </cell>
          <cell r="AA131">
            <v>43</v>
          </cell>
          <cell r="AB131">
            <v>38</v>
          </cell>
          <cell r="AC131">
            <v>5</v>
          </cell>
          <cell r="AD131">
            <v>0</v>
          </cell>
          <cell r="AE131">
            <v>23</v>
          </cell>
          <cell r="AF131">
            <v>21</v>
          </cell>
          <cell r="AG131">
            <v>2</v>
          </cell>
          <cell r="AH131">
            <v>0</v>
          </cell>
          <cell r="AI131">
            <v>20</v>
          </cell>
          <cell r="AJ131">
            <v>17</v>
          </cell>
          <cell r="AK131">
            <v>3</v>
          </cell>
          <cell r="AL131">
            <v>0</v>
          </cell>
          <cell r="AM131">
            <v>22</v>
          </cell>
          <cell r="AN131">
            <v>20</v>
          </cell>
          <cell r="AO131">
            <v>2</v>
          </cell>
          <cell r="AP131">
            <v>0</v>
          </cell>
          <cell r="AQ131">
            <v>14</v>
          </cell>
          <cell r="AR131">
            <v>13</v>
          </cell>
          <cell r="AS131">
            <v>1</v>
          </cell>
          <cell r="AT131">
            <v>0</v>
          </cell>
          <cell r="AU131">
            <v>8</v>
          </cell>
          <cell r="AV131">
            <v>7</v>
          </cell>
          <cell r="AW131">
            <v>1</v>
          </cell>
          <cell r="AX131">
            <v>0</v>
          </cell>
          <cell r="AY131">
            <v>2</v>
          </cell>
          <cell r="AZ131">
            <v>2</v>
          </cell>
          <cell r="BA131">
            <v>0</v>
          </cell>
          <cell r="BB131">
            <v>0</v>
          </cell>
          <cell r="BC131">
            <v>2</v>
          </cell>
          <cell r="BD131">
            <v>2</v>
          </cell>
          <cell r="BE131">
            <v>0</v>
          </cell>
          <cell r="BF131">
            <v>0</v>
          </cell>
          <cell r="BG131">
            <v>0</v>
          </cell>
          <cell r="BH131">
            <v>0</v>
          </cell>
          <cell r="BI131">
            <v>0</v>
          </cell>
          <cell r="BJ131">
            <v>0</v>
          </cell>
          <cell r="BK131">
            <v>5</v>
          </cell>
          <cell r="BL131">
            <v>4</v>
          </cell>
          <cell r="BM131">
            <v>1</v>
          </cell>
          <cell r="BN131">
            <v>0</v>
          </cell>
          <cell r="BO131">
            <v>3</v>
          </cell>
          <cell r="BP131">
            <v>3</v>
          </cell>
          <cell r="BQ131">
            <v>0</v>
          </cell>
          <cell r="BR131">
            <v>0</v>
          </cell>
          <cell r="BS131">
            <v>2</v>
          </cell>
          <cell r="BT131">
            <v>1</v>
          </cell>
          <cell r="BU131">
            <v>1</v>
          </cell>
          <cell r="BV131">
            <v>0</v>
          </cell>
          <cell r="BW131">
            <v>1</v>
          </cell>
          <cell r="BX131">
            <v>1</v>
          </cell>
          <cell r="BY131">
            <v>0</v>
          </cell>
          <cell r="BZ131">
            <v>0</v>
          </cell>
          <cell r="CA131">
            <v>1</v>
          </cell>
          <cell r="CB131">
            <v>1</v>
          </cell>
          <cell r="CC131">
            <v>0</v>
          </cell>
          <cell r="CD131">
            <v>0</v>
          </cell>
          <cell r="CE131">
            <v>0</v>
          </cell>
          <cell r="CF131">
            <v>0</v>
          </cell>
          <cell r="CG131">
            <v>0</v>
          </cell>
          <cell r="CH131">
            <v>0</v>
          </cell>
          <cell r="CI131" t="str">
            <v>Bayern</v>
          </cell>
          <cell r="CJ131" t="str">
            <v>Westliche Flächenländer</v>
          </cell>
          <cell r="CK131" t="str">
            <v>II 05</v>
          </cell>
        </row>
        <row r="132">
          <cell r="C132">
            <v>70</v>
          </cell>
          <cell r="D132">
            <v>54</v>
          </cell>
          <cell r="E132">
            <v>16</v>
          </cell>
          <cell r="F132">
            <v>0</v>
          </cell>
          <cell r="G132">
            <v>34</v>
          </cell>
          <cell r="H132">
            <v>26</v>
          </cell>
          <cell r="I132">
            <v>8</v>
          </cell>
          <cell r="J132">
            <v>0</v>
          </cell>
          <cell r="K132">
            <v>36</v>
          </cell>
          <cell r="L132">
            <v>28</v>
          </cell>
          <cell r="M132">
            <v>8</v>
          </cell>
          <cell r="N132">
            <v>0</v>
          </cell>
          <cell r="O132">
            <v>18</v>
          </cell>
          <cell r="P132">
            <v>14</v>
          </cell>
          <cell r="Q132">
            <v>4</v>
          </cell>
          <cell r="R132">
            <v>0</v>
          </cell>
          <cell r="S132">
            <v>7</v>
          </cell>
          <cell r="T132">
            <v>5</v>
          </cell>
          <cell r="U132">
            <v>2</v>
          </cell>
          <cell r="V132">
            <v>0</v>
          </cell>
          <cell r="W132">
            <v>11</v>
          </cell>
          <cell r="X132">
            <v>9</v>
          </cell>
          <cell r="Y132">
            <v>2</v>
          </cell>
          <cell r="Z132">
            <v>0</v>
          </cell>
          <cell r="AA132">
            <v>34</v>
          </cell>
          <cell r="AB132">
            <v>27</v>
          </cell>
          <cell r="AC132">
            <v>7</v>
          </cell>
          <cell r="AD132">
            <v>0</v>
          </cell>
          <cell r="AE132">
            <v>18</v>
          </cell>
          <cell r="AF132">
            <v>14</v>
          </cell>
          <cell r="AG132">
            <v>4</v>
          </cell>
          <cell r="AH132">
            <v>0</v>
          </cell>
          <cell r="AI132">
            <v>16</v>
          </cell>
          <cell r="AJ132">
            <v>13</v>
          </cell>
          <cell r="AK132">
            <v>3</v>
          </cell>
          <cell r="AL132">
            <v>0</v>
          </cell>
          <cell r="AM132">
            <v>14</v>
          </cell>
          <cell r="AN132">
            <v>10</v>
          </cell>
          <cell r="AO132">
            <v>4</v>
          </cell>
          <cell r="AP132">
            <v>0</v>
          </cell>
          <cell r="AQ132">
            <v>8</v>
          </cell>
          <cell r="AR132">
            <v>6</v>
          </cell>
          <cell r="AS132">
            <v>2</v>
          </cell>
          <cell r="AT132">
            <v>0</v>
          </cell>
          <cell r="AU132">
            <v>6</v>
          </cell>
          <cell r="AV132">
            <v>4</v>
          </cell>
          <cell r="AW132">
            <v>2</v>
          </cell>
          <cell r="AX132">
            <v>0</v>
          </cell>
          <cell r="AY132">
            <v>1</v>
          </cell>
          <cell r="AZ132">
            <v>1</v>
          </cell>
          <cell r="BA132">
            <v>0</v>
          </cell>
          <cell r="BB132">
            <v>0</v>
          </cell>
          <cell r="BC132">
            <v>0</v>
          </cell>
          <cell r="BD132">
            <v>0</v>
          </cell>
          <cell r="BE132">
            <v>0</v>
          </cell>
          <cell r="BF132">
            <v>0</v>
          </cell>
          <cell r="BG132">
            <v>1</v>
          </cell>
          <cell r="BH132">
            <v>1</v>
          </cell>
          <cell r="BI132">
            <v>0</v>
          </cell>
          <cell r="BJ132">
            <v>0</v>
          </cell>
          <cell r="BK132">
            <v>3</v>
          </cell>
          <cell r="BL132">
            <v>2</v>
          </cell>
          <cell r="BM132">
            <v>1</v>
          </cell>
          <cell r="BN132">
            <v>0</v>
          </cell>
          <cell r="BO132">
            <v>1</v>
          </cell>
          <cell r="BP132">
            <v>1</v>
          </cell>
          <cell r="BQ132">
            <v>0</v>
          </cell>
          <cell r="BR132">
            <v>0</v>
          </cell>
          <cell r="BS132">
            <v>2</v>
          </cell>
          <cell r="BT132">
            <v>1</v>
          </cell>
          <cell r="BU132">
            <v>1</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t="str">
            <v>Bayern</v>
          </cell>
          <cell r="CJ132" t="str">
            <v>Westliche Flächenländer</v>
          </cell>
          <cell r="CK132" t="str">
            <v>II 05</v>
          </cell>
        </row>
        <row r="133">
          <cell r="C133">
            <v>45</v>
          </cell>
          <cell r="D133">
            <v>35</v>
          </cell>
          <cell r="E133">
            <v>10</v>
          </cell>
          <cell r="F133">
            <v>0</v>
          </cell>
          <cell r="G133">
            <v>26</v>
          </cell>
          <cell r="H133">
            <v>21</v>
          </cell>
          <cell r="I133">
            <v>5</v>
          </cell>
          <cell r="J133">
            <v>0</v>
          </cell>
          <cell r="K133">
            <v>19</v>
          </cell>
          <cell r="L133">
            <v>14</v>
          </cell>
          <cell r="M133">
            <v>5</v>
          </cell>
          <cell r="N133">
            <v>0</v>
          </cell>
          <cell r="O133">
            <v>15</v>
          </cell>
          <cell r="P133">
            <v>13</v>
          </cell>
          <cell r="Q133">
            <v>2</v>
          </cell>
          <cell r="R133">
            <v>0</v>
          </cell>
          <cell r="S133">
            <v>8</v>
          </cell>
          <cell r="T133">
            <v>8</v>
          </cell>
          <cell r="U133">
            <v>0</v>
          </cell>
          <cell r="V133">
            <v>0</v>
          </cell>
          <cell r="W133">
            <v>7</v>
          </cell>
          <cell r="X133">
            <v>5</v>
          </cell>
          <cell r="Y133">
            <v>2</v>
          </cell>
          <cell r="Z133">
            <v>0</v>
          </cell>
          <cell r="AA133">
            <v>19</v>
          </cell>
          <cell r="AB133">
            <v>13</v>
          </cell>
          <cell r="AC133">
            <v>6</v>
          </cell>
          <cell r="AD133">
            <v>0</v>
          </cell>
          <cell r="AE133">
            <v>11</v>
          </cell>
          <cell r="AF133">
            <v>7</v>
          </cell>
          <cell r="AG133">
            <v>4</v>
          </cell>
          <cell r="AH133">
            <v>0</v>
          </cell>
          <cell r="AI133">
            <v>8</v>
          </cell>
          <cell r="AJ133">
            <v>6</v>
          </cell>
          <cell r="AK133">
            <v>2</v>
          </cell>
          <cell r="AL133">
            <v>0</v>
          </cell>
          <cell r="AM133">
            <v>6</v>
          </cell>
          <cell r="AN133">
            <v>4</v>
          </cell>
          <cell r="AO133">
            <v>2</v>
          </cell>
          <cell r="AP133">
            <v>0</v>
          </cell>
          <cell r="AQ133">
            <v>2</v>
          </cell>
          <cell r="AR133">
            <v>1</v>
          </cell>
          <cell r="AS133">
            <v>1</v>
          </cell>
          <cell r="AT133">
            <v>0</v>
          </cell>
          <cell r="AU133">
            <v>4</v>
          </cell>
          <cell r="AV133">
            <v>3</v>
          </cell>
          <cell r="AW133">
            <v>1</v>
          </cell>
          <cell r="AX133">
            <v>0</v>
          </cell>
          <cell r="AY133">
            <v>2</v>
          </cell>
          <cell r="AZ133">
            <v>2</v>
          </cell>
          <cell r="BA133">
            <v>0</v>
          </cell>
          <cell r="BB133">
            <v>0</v>
          </cell>
          <cell r="BC133">
            <v>2</v>
          </cell>
          <cell r="BD133">
            <v>2</v>
          </cell>
          <cell r="BE133">
            <v>0</v>
          </cell>
          <cell r="BF133">
            <v>0</v>
          </cell>
          <cell r="BG133">
            <v>0</v>
          </cell>
          <cell r="BH133">
            <v>0</v>
          </cell>
          <cell r="BI133">
            <v>0</v>
          </cell>
          <cell r="BJ133">
            <v>0</v>
          </cell>
          <cell r="BK133">
            <v>3</v>
          </cell>
          <cell r="BL133">
            <v>3</v>
          </cell>
          <cell r="BM133">
            <v>0</v>
          </cell>
          <cell r="BN133">
            <v>0</v>
          </cell>
          <cell r="BO133">
            <v>3</v>
          </cell>
          <cell r="BP133">
            <v>3</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t="str">
            <v>Bayern</v>
          </cell>
          <cell r="CJ133" t="str">
            <v>Westliche Flächenländer</v>
          </cell>
          <cell r="CK133" t="str">
            <v>II 05</v>
          </cell>
        </row>
        <row r="134">
          <cell r="C134">
            <v>37</v>
          </cell>
          <cell r="D134">
            <v>29</v>
          </cell>
          <cell r="E134">
            <v>8</v>
          </cell>
          <cell r="F134">
            <v>0</v>
          </cell>
          <cell r="G134">
            <v>19</v>
          </cell>
          <cell r="H134">
            <v>15</v>
          </cell>
          <cell r="I134">
            <v>4</v>
          </cell>
          <cell r="J134">
            <v>0</v>
          </cell>
          <cell r="K134">
            <v>18</v>
          </cell>
          <cell r="L134">
            <v>14</v>
          </cell>
          <cell r="M134">
            <v>4</v>
          </cell>
          <cell r="N134">
            <v>0</v>
          </cell>
          <cell r="O134">
            <v>6</v>
          </cell>
          <cell r="P134">
            <v>4</v>
          </cell>
          <cell r="Q134">
            <v>2</v>
          </cell>
          <cell r="R134">
            <v>0</v>
          </cell>
          <cell r="S134">
            <v>4</v>
          </cell>
          <cell r="T134">
            <v>2</v>
          </cell>
          <cell r="U134">
            <v>2</v>
          </cell>
          <cell r="V134">
            <v>0</v>
          </cell>
          <cell r="W134">
            <v>2</v>
          </cell>
          <cell r="X134">
            <v>2</v>
          </cell>
          <cell r="Y134">
            <v>0</v>
          </cell>
          <cell r="Z134">
            <v>0</v>
          </cell>
          <cell r="AA134">
            <v>13</v>
          </cell>
          <cell r="AB134">
            <v>10</v>
          </cell>
          <cell r="AC134">
            <v>3</v>
          </cell>
          <cell r="AD134">
            <v>0</v>
          </cell>
          <cell r="AE134">
            <v>5</v>
          </cell>
          <cell r="AF134">
            <v>4</v>
          </cell>
          <cell r="AG134">
            <v>1</v>
          </cell>
          <cell r="AH134">
            <v>0</v>
          </cell>
          <cell r="AI134">
            <v>8</v>
          </cell>
          <cell r="AJ134">
            <v>6</v>
          </cell>
          <cell r="AK134">
            <v>2</v>
          </cell>
          <cell r="AL134">
            <v>0</v>
          </cell>
          <cell r="AM134">
            <v>7</v>
          </cell>
          <cell r="AN134">
            <v>6</v>
          </cell>
          <cell r="AO134">
            <v>1</v>
          </cell>
          <cell r="AP134">
            <v>0</v>
          </cell>
          <cell r="AQ134">
            <v>3</v>
          </cell>
          <cell r="AR134">
            <v>3</v>
          </cell>
          <cell r="AS134">
            <v>0</v>
          </cell>
          <cell r="AT134">
            <v>0</v>
          </cell>
          <cell r="AU134">
            <v>4</v>
          </cell>
          <cell r="AV134">
            <v>3</v>
          </cell>
          <cell r="AW134">
            <v>1</v>
          </cell>
          <cell r="AX134">
            <v>0</v>
          </cell>
          <cell r="AY134">
            <v>1</v>
          </cell>
          <cell r="AZ134">
            <v>1</v>
          </cell>
          <cell r="BA134">
            <v>0</v>
          </cell>
          <cell r="BB134">
            <v>0</v>
          </cell>
          <cell r="BC134">
            <v>1</v>
          </cell>
          <cell r="BD134">
            <v>1</v>
          </cell>
          <cell r="BE134">
            <v>0</v>
          </cell>
          <cell r="BF134">
            <v>0</v>
          </cell>
          <cell r="BG134">
            <v>0</v>
          </cell>
          <cell r="BH134">
            <v>0</v>
          </cell>
          <cell r="BI134">
            <v>0</v>
          </cell>
          <cell r="BJ134">
            <v>0</v>
          </cell>
          <cell r="BK134">
            <v>10</v>
          </cell>
          <cell r="BL134">
            <v>8</v>
          </cell>
          <cell r="BM134">
            <v>2</v>
          </cell>
          <cell r="BN134">
            <v>0</v>
          </cell>
          <cell r="BO134">
            <v>6</v>
          </cell>
          <cell r="BP134">
            <v>5</v>
          </cell>
          <cell r="BQ134">
            <v>1</v>
          </cell>
          <cell r="BR134">
            <v>0</v>
          </cell>
          <cell r="BS134">
            <v>4</v>
          </cell>
          <cell r="BT134">
            <v>3</v>
          </cell>
          <cell r="BU134">
            <v>1</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t="str">
            <v>Bayern</v>
          </cell>
          <cell r="CJ134" t="str">
            <v>Westliche Flächenländer</v>
          </cell>
          <cell r="CK134" t="str">
            <v>II 05</v>
          </cell>
        </row>
        <row r="135">
          <cell r="C135">
            <v>695</v>
          </cell>
          <cell r="D135">
            <v>612</v>
          </cell>
          <cell r="E135">
            <v>83</v>
          </cell>
          <cell r="F135">
            <v>0</v>
          </cell>
          <cell r="G135">
            <v>426</v>
          </cell>
          <cell r="H135">
            <v>370</v>
          </cell>
          <cell r="I135">
            <v>56</v>
          </cell>
          <cell r="J135">
            <v>0</v>
          </cell>
          <cell r="K135">
            <v>269</v>
          </cell>
          <cell r="L135">
            <v>242</v>
          </cell>
          <cell r="M135">
            <v>27</v>
          </cell>
          <cell r="N135">
            <v>0</v>
          </cell>
          <cell r="O135">
            <v>107</v>
          </cell>
          <cell r="P135">
            <v>90</v>
          </cell>
          <cell r="Q135">
            <v>17</v>
          </cell>
          <cell r="R135">
            <v>0</v>
          </cell>
          <cell r="S135">
            <v>64</v>
          </cell>
          <cell r="T135">
            <v>52</v>
          </cell>
          <cell r="U135">
            <v>12</v>
          </cell>
          <cell r="V135">
            <v>0</v>
          </cell>
          <cell r="W135">
            <v>43</v>
          </cell>
          <cell r="X135">
            <v>38</v>
          </cell>
          <cell r="Y135">
            <v>5</v>
          </cell>
          <cell r="Z135">
            <v>0</v>
          </cell>
          <cell r="AA135">
            <v>415</v>
          </cell>
          <cell r="AB135">
            <v>366</v>
          </cell>
          <cell r="AC135">
            <v>49</v>
          </cell>
          <cell r="AD135">
            <v>0</v>
          </cell>
          <cell r="AE135">
            <v>271</v>
          </cell>
          <cell r="AF135">
            <v>236</v>
          </cell>
          <cell r="AG135">
            <v>35</v>
          </cell>
          <cell r="AH135">
            <v>0</v>
          </cell>
          <cell r="AI135">
            <v>144</v>
          </cell>
          <cell r="AJ135">
            <v>130</v>
          </cell>
          <cell r="AK135">
            <v>14</v>
          </cell>
          <cell r="AL135">
            <v>0</v>
          </cell>
          <cell r="AM135">
            <v>149</v>
          </cell>
          <cell r="AN135">
            <v>137</v>
          </cell>
          <cell r="AO135">
            <v>12</v>
          </cell>
          <cell r="AP135">
            <v>0</v>
          </cell>
          <cell r="AQ135">
            <v>82</v>
          </cell>
          <cell r="AR135">
            <v>75</v>
          </cell>
          <cell r="AS135">
            <v>7</v>
          </cell>
          <cell r="AT135">
            <v>0</v>
          </cell>
          <cell r="AU135">
            <v>67</v>
          </cell>
          <cell r="AV135">
            <v>62</v>
          </cell>
          <cell r="AW135">
            <v>5</v>
          </cell>
          <cell r="AX135">
            <v>0</v>
          </cell>
          <cell r="AY135">
            <v>18</v>
          </cell>
          <cell r="AZ135">
            <v>16</v>
          </cell>
          <cell r="BA135">
            <v>2</v>
          </cell>
          <cell r="BB135">
            <v>0</v>
          </cell>
          <cell r="BC135">
            <v>7</v>
          </cell>
          <cell r="BD135">
            <v>6</v>
          </cell>
          <cell r="BE135">
            <v>1</v>
          </cell>
          <cell r="BF135">
            <v>0</v>
          </cell>
          <cell r="BG135">
            <v>11</v>
          </cell>
          <cell r="BH135">
            <v>10</v>
          </cell>
          <cell r="BI135">
            <v>1</v>
          </cell>
          <cell r="BJ135">
            <v>0</v>
          </cell>
          <cell r="BK135">
            <v>6</v>
          </cell>
          <cell r="BL135">
            <v>3</v>
          </cell>
          <cell r="BM135">
            <v>3</v>
          </cell>
          <cell r="BN135">
            <v>0</v>
          </cell>
          <cell r="BO135">
            <v>2</v>
          </cell>
          <cell r="BP135">
            <v>1</v>
          </cell>
          <cell r="BQ135">
            <v>1</v>
          </cell>
          <cell r="BR135">
            <v>0</v>
          </cell>
          <cell r="BS135">
            <v>4</v>
          </cell>
          <cell r="BT135">
            <v>2</v>
          </cell>
          <cell r="BU135">
            <v>2</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t="str">
            <v>Saarland</v>
          </cell>
          <cell r="CJ135" t="str">
            <v>Westliche Flächenländer</v>
          </cell>
          <cell r="CK135" t="str">
            <v>II 05</v>
          </cell>
        </row>
        <row r="136">
          <cell r="C136">
            <v>10</v>
          </cell>
          <cell r="D136">
            <v>8</v>
          </cell>
          <cell r="E136">
            <v>2</v>
          </cell>
          <cell r="F136">
            <v>0</v>
          </cell>
          <cell r="G136">
            <v>7</v>
          </cell>
          <cell r="H136">
            <v>5</v>
          </cell>
          <cell r="I136">
            <v>2</v>
          </cell>
          <cell r="J136">
            <v>0</v>
          </cell>
          <cell r="K136">
            <v>3</v>
          </cell>
          <cell r="L136">
            <v>3</v>
          </cell>
          <cell r="M136">
            <v>0</v>
          </cell>
          <cell r="N136">
            <v>0</v>
          </cell>
          <cell r="O136">
            <v>4</v>
          </cell>
          <cell r="P136">
            <v>3</v>
          </cell>
          <cell r="Q136">
            <v>1</v>
          </cell>
          <cell r="R136">
            <v>0</v>
          </cell>
          <cell r="S136">
            <v>3</v>
          </cell>
          <cell r="T136">
            <v>2</v>
          </cell>
          <cell r="U136">
            <v>1</v>
          </cell>
          <cell r="V136">
            <v>0</v>
          </cell>
          <cell r="W136">
            <v>1</v>
          </cell>
          <cell r="X136">
            <v>1</v>
          </cell>
          <cell r="Y136">
            <v>0</v>
          </cell>
          <cell r="Z136">
            <v>0</v>
          </cell>
          <cell r="AA136">
            <v>5</v>
          </cell>
          <cell r="AB136">
            <v>4</v>
          </cell>
          <cell r="AC136">
            <v>1</v>
          </cell>
          <cell r="AD136">
            <v>0</v>
          </cell>
          <cell r="AE136">
            <v>3</v>
          </cell>
          <cell r="AF136">
            <v>2</v>
          </cell>
          <cell r="AG136">
            <v>1</v>
          </cell>
          <cell r="AH136">
            <v>0</v>
          </cell>
          <cell r="AI136">
            <v>2</v>
          </cell>
          <cell r="AJ136">
            <v>2</v>
          </cell>
          <cell r="AK136">
            <v>0</v>
          </cell>
          <cell r="AL136">
            <v>0</v>
          </cell>
          <cell r="AM136">
            <v>1</v>
          </cell>
          <cell r="AN136">
            <v>1</v>
          </cell>
          <cell r="AO136">
            <v>0</v>
          </cell>
          <cell r="AP136">
            <v>0</v>
          </cell>
          <cell r="AQ136">
            <v>1</v>
          </cell>
          <cell r="AR136">
            <v>1</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t="str">
            <v>Saarland</v>
          </cell>
          <cell r="CJ136" t="str">
            <v>Westliche Flächenländer</v>
          </cell>
          <cell r="CK136" t="str">
            <v>II 05</v>
          </cell>
        </row>
        <row r="137">
          <cell r="C137">
            <v>131</v>
          </cell>
          <cell r="D137">
            <v>115</v>
          </cell>
          <cell r="E137">
            <v>16</v>
          </cell>
          <cell r="F137">
            <v>0</v>
          </cell>
          <cell r="G137">
            <v>93</v>
          </cell>
          <cell r="H137">
            <v>81</v>
          </cell>
          <cell r="I137">
            <v>12</v>
          </cell>
          <cell r="J137">
            <v>0</v>
          </cell>
          <cell r="K137">
            <v>38</v>
          </cell>
          <cell r="L137">
            <v>34</v>
          </cell>
          <cell r="M137">
            <v>4</v>
          </cell>
          <cell r="N137">
            <v>0</v>
          </cell>
          <cell r="O137">
            <v>26</v>
          </cell>
          <cell r="P137">
            <v>25</v>
          </cell>
          <cell r="Q137">
            <v>1</v>
          </cell>
          <cell r="R137">
            <v>0</v>
          </cell>
          <cell r="S137">
            <v>17</v>
          </cell>
          <cell r="T137">
            <v>16</v>
          </cell>
          <cell r="U137">
            <v>1</v>
          </cell>
          <cell r="V137">
            <v>0</v>
          </cell>
          <cell r="W137">
            <v>9</v>
          </cell>
          <cell r="X137">
            <v>9</v>
          </cell>
          <cell r="Y137">
            <v>0</v>
          </cell>
          <cell r="Z137">
            <v>0</v>
          </cell>
          <cell r="AA137">
            <v>84</v>
          </cell>
          <cell r="AB137">
            <v>71</v>
          </cell>
          <cell r="AC137">
            <v>13</v>
          </cell>
          <cell r="AD137">
            <v>0</v>
          </cell>
          <cell r="AE137">
            <v>64</v>
          </cell>
          <cell r="AF137">
            <v>54</v>
          </cell>
          <cell r="AG137">
            <v>10</v>
          </cell>
          <cell r="AH137">
            <v>0</v>
          </cell>
          <cell r="AI137">
            <v>20</v>
          </cell>
          <cell r="AJ137">
            <v>17</v>
          </cell>
          <cell r="AK137">
            <v>3</v>
          </cell>
          <cell r="AL137">
            <v>0</v>
          </cell>
          <cell r="AM137">
            <v>21</v>
          </cell>
          <cell r="AN137">
            <v>19</v>
          </cell>
          <cell r="AO137">
            <v>2</v>
          </cell>
          <cell r="AP137">
            <v>0</v>
          </cell>
          <cell r="AQ137">
            <v>12</v>
          </cell>
          <cell r="AR137">
            <v>11</v>
          </cell>
          <cell r="AS137">
            <v>1</v>
          </cell>
          <cell r="AT137">
            <v>0</v>
          </cell>
          <cell r="AU137">
            <v>9</v>
          </cell>
          <cell r="AV137">
            <v>8</v>
          </cell>
          <cell r="AW137">
            <v>1</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t="str">
            <v>Saarland</v>
          </cell>
          <cell r="CJ137" t="str">
            <v>Westliche Flächenländer</v>
          </cell>
          <cell r="CK137" t="str">
            <v>II 05</v>
          </cell>
        </row>
        <row r="138">
          <cell r="C138">
            <v>166</v>
          </cell>
          <cell r="D138">
            <v>147</v>
          </cell>
          <cell r="E138">
            <v>19</v>
          </cell>
          <cell r="F138">
            <v>0</v>
          </cell>
          <cell r="G138">
            <v>96</v>
          </cell>
          <cell r="H138">
            <v>83</v>
          </cell>
          <cell r="I138">
            <v>13</v>
          </cell>
          <cell r="J138">
            <v>0</v>
          </cell>
          <cell r="K138">
            <v>70</v>
          </cell>
          <cell r="L138">
            <v>64</v>
          </cell>
          <cell r="M138">
            <v>6</v>
          </cell>
          <cell r="N138">
            <v>0</v>
          </cell>
          <cell r="O138">
            <v>28</v>
          </cell>
          <cell r="P138">
            <v>22</v>
          </cell>
          <cell r="Q138">
            <v>6</v>
          </cell>
          <cell r="R138">
            <v>0</v>
          </cell>
          <cell r="S138">
            <v>16</v>
          </cell>
          <cell r="T138">
            <v>13</v>
          </cell>
          <cell r="U138">
            <v>3</v>
          </cell>
          <cell r="V138">
            <v>0</v>
          </cell>
          <cell r="W138">
            <v>12</v>
          </cell>
          <cell r="X138">
            <v>9</v>
          </cell>
          <cell r="Y138">
            <v>3</v>
          </cell>
          <cell r="Z138">
            <v>0</v>
          </cell>
          <cell r="AA138">
            <v>111</v>
          </cell>
          <cell r="AB138">
            <v>98</v>
          </cell>
          <cell r="AC138">
            <v>13</v>
          </cell>
          <cell r="AD138">
            <v>0</v>
          </cell>
          <cell r="AE138">
            <v>66</v>
          </cell>
          <cell r="AF138">
            <v>56</v>
          </cell>
          <cell r="AG138">
            <v>10</v>
          </cell>
          <cell r="AH138">
            <v>0</v>
          </cell>
          <cell r="AI138">
            <v>45</v>
          </cell>
          <cell r="AJ138">
            <v>42</v>
          </cell>
          <cell r="AK138">
            <v>3</v>
          </cell>
          <cell r="AL138">
            <v>0</v>
          </cell>
          <cell r="AM138">
            <v>26</v>
          </cell>
          <cell r="AN138">
            <v>26</v>
          </cell>
          <cell r="AO138">
            <v>0</v>
          </cell>
          <cell r="AP138">
            <v>0</v>
          </cell>
          <cell r="AQ138">
            <v>14</v>
          </cell>
          <cell r="AR138">
            <v>14</v>
          </cell>
          <cell r="AS138">
            <v>0</v>
          </cell>
          <cell r="AT138">
            <v>0</v>
          </cell>
          <cell r="AU138">
            <v>12</v>
          </cell>
          <cell r="AV138">
            <v>12</v>
          </cell>
          <cell r="AW138">
            <v>0</v>
          </cell>
          <cell r="AX138">
            <v>0</v>
          </cell>
          <cell r="AY138">
            <v>1</v>
          </cell>
          <cell r="AZ138">
            <v>1</v>
          </cell>
          <cell r="BA138">
            <v>0</v>
          </cell>
          <cell r="BB138">
            <v>0</v>
          </cell>
          <cell r="BC138">
            <v>0</v>
          </cell>
          <cell r="BD138">
            <v>0</v>
          </cell>
          <cell r="BE138">
            <v>0</v>
          </cell>
          <cell r="BF138">
            <v>0</v>
          </cell>
          <cell r="BG138">
            <v>1</v>
          </cell>
          <cell r="BH138">
            <v>1</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t="str">
            <v>Saarland</v>
          </cell>
          <cell r="CJ138" t="str">
            <v>Westliche Flächenländer</v>
          </cell>
          <cell r="CK138" t="str">
            <v>II 05</v>
          </cell>
        </row>
        <row r="139">
          <cell r="C139">
            <v>166</v>
          </cell>
          <cell r="D139">
            <v>145</v>
          </cell>
          <cell r="E139">
            <v>21</v>
          </cell>
          <cell r="F139">
            <v>0</v>
          </cell>
          <cell r="G139">
            <v>94</v>
          </cell>
          <cell r="H139">
            <v>82</v>
          </cell>
          <cell r="I139">
            <v>12</v>
          </cell>
          <cell r="J139">
            <v>0</v>
          </cell>
          <cell r="K139">
            <v>72</v>
          </cell>
          <cell r="L139">
            <v>63</v>
          </cell>
          <cell r="M139">
            <v>9</v>
          </cell>
          <cell r="N139">
            <v>0</v>
          </cell>
          <cell r="O139">
            <v>24</v>
          </cell>
          <cell r="P139">
            <v>19</v>
          </cell>
          <cell r="Q139">
            <v>5</v>
          </cell>
          <cell r="R139">
            <v>0</v>
          </cell>
          <cell r="S139">
            <v>14</v>
          </cell>
          <cell r="T139">
            <v>10</v>
          </cell>
          <cell r="U139">
            <v>4</v>
          </cell>
          <cell r="V139">
            <v>0</v>
          </cell>
          <cell r="W139">
            <v>10</v>
          </cell>
          <cell r="X139">
            <v>9</v>
          </cell>
          <cell r="Y139">
            <v>1</v>
          </cell>
          <cell r="Z139">
            <v>0</v>
          </cell>
          <cell r="AA139">
            <v>106</v>
          </cell>
          <cell r="AB139">
            <v>94</v>
          </cell>
          <cell r="AC139">
            <v>12</v>
          </cell>
          <cell r="AD139">
            <v>0</v>
          </cell>
          <cell r="AE139">
            <v>65</v>
          </cell>
          <cell r="AF139">
            <v>58</v>
          </cell>
          <cell r="AG139">
            <v>7</v>
          </cell>
          <cell r="AH139">
            <v>0</v>
          </cell>
          <cell r="AI139">
            <v>41</v>
          </cell>
          <cell r="AJ139">
            <v>36</v>
          </cell>
          <cell r="AK139">
            <v>5</v>
          </cell>
          <cell r="AL139">
            <v>0</v>
          </cell>
          <cell r="AM139">
            <v>35</v>
          </cell>
          <cell r="AN139">
            <v>31</v>
          </cell>
          <cell r="AO139">
            <v>4</v>
          </cell>
          <cell r="AP139">
            <v>0</v>
          </cell>
          <cell r="AQ139">
            <v>15</v>
          </cell>
          <cell r="AR139">
            <v>14</v>
          </cell>
          <cell r="AS139">
            <v>1</v>
          </cell>
          <cell r="AT139">
            <v>0</v>
          </cell>
          <cell r="AU139">
            <v>20</v>
          </cell>
          <cell r="AV139">
            <v>17</v>
          </cell>
          <cell r="AW139">
            <v>3</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1</v>
          </cell>
          <cell r="BL139">
            <v>1</v>
          </cell>
          <cell r="BM139">
            <v>0</v>
          </cell>
          <cell r="BN139">
            <v>0</v>
          </cell>
          <cell r="BO139">
            <v>0</v>
          </cell>
          <cell r="BP139">
            <v>0</v>
          </cell>
          <cell r="BQ139">
            <v>0</v>
          </cell>
          <cell r="BR139">
            <v>0</v>
          </cell>
          <cell r="BS139">
            <v>1</v>
          </cell>
          <cell r="BT139">
            <v>1</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t="str">
            <v>Saarland</v>
          </cell>
          <cell r="CJ139" t="str">
            <v>Westliche Flächenländer</v>
          </cell>
          <cell r="CK139" t="str">
            <v>II 05</v>
          </cell>
        </row>
        <row r="140">
          <cell r="C140">
            <v>79</v>
          </cell>
          <cell r="D140">
            <v>73</v>
          </cell>
          <cell r="E140">
            <v>6</v>
          </cell>
          <cell r="F140">
            <v>0</v>
          </cell>
          <cell r="G140">
            <v>46</v>
          </cell>
          <cell r="H140">
            <v>42</v>
          </cell>
          <cell r="I140">
            <v>4</v>
          </cell>
          <cell r="J140">
            <v>0</v>
          </cell>
          <cell r="K140">
            <v>33</v>
          </cell>
          <cell r="L140">
            <v>31</v>
          </cell>
          <cell r="M140">
            <v>2</v>
          </cell>
          <cell r="N140">
            <v>0</v>
          </cell>
          <cell r="O140">
            <v>10</v>
          </cell>
          <cell r="P140">
            <v>9</v>
          </cell>
          <cell r="Q140">
            <v>1</v>
          </cell>
          <cell r="R140">
            <v>0</v>
          </cell>
          <cell r="S140">
            <v>4</v>
          </cell>
          <cell r="T140">
            <v>3</v>
          </cell>
          <cell r="U140">
            <v>1</v>
          </cell>
          <cell r="V140">
            <v>0</v>
          </cell>
          <cell r="W140">
            <v>6</v>
          </cell>
          <cell r="X140">
            <v>6</v>
          </cell>
          <cell r="Y140">
            <v>0</v>
          </cell>
          <cell r="Z140">
            <v>0</v>
          </cell>
          <cell r="AA140">
            <v>39</v>
          </cell>
          <cell r="AB140">
            <v>37</v>
          </cell>
          <cell r="AC140">
            <v>2</v>
          </cell>
          <cell r="AD140">
            <v>0</v>
          </cell>
          <cell r="AE140">
            <v>25</v>
          </cell>
          <cell r="AF140">
            <v>23</v>
          </cell>
          <cell r="AG140">
            <v>2</v>
          </cell>
          <cell r="AH140">
            <v>0</v>
          </cell>
          <cell r="AI140">
            <v>14</v>
          </cell>
          <cell r="AJ140">
            <v>14</v>
          </cell>
          <cell r="AK140">
            <v>0</v>
          </cell>
          <cell r="AL140">
            <v>0</v>
          </cell>
          <cell r="AM140">
            <v>24</v>
          </cell>
          <cell r="AN140">
            <v>22</v>
          </cell>
          <cell r="AO140">
            <v>2</v>
          </cell>
          <cell r="AP140">
            <v>0</v>
          </cell>
          <cell r="AQ140">
            <v>15</v>
          </cell>
          <cell r="AR140">
            <v>14</v>
          </cell>
          <cell r="AS140">
            <v>1</v>
          </cell>
          <cell r="AT140">
            <v>0</v>
          </cell>
          <cell r="AU140">
            <v>9</v>
          </cell>
          <cell r="AV140">
            <v>8</v>
          </cell>
          <cell r="AW140">
            <v>1</v>
          </cell>
          <cell r="AX140">
            <v>0</v>
          </cell>
          <cell r="AY140">
            <v>4</v>
          </cell>
          <cell r="AZ140">
            <v>4</v>
          </cell>
          <cell r="BA140">
            <v>0</v>
          </cell>
          <cell r="BB140">
            <v>0</v>
          </cell>
          <cell r="BC140">
            <v>2</v>
          </cell>
          <cell r="BD140">
            <v>2</v>
          </cell>
          <cell r="BE140">
            <v>0</v>
          </cell>
          <cell r="BF140">
            <v>0</v>
          </cell>
          <cell r="BG140">
            <v>2</v>
          </cell>
          <cell r="BH140">
            <v>2</v>
          </cell>
          <cell r="BI140">
            <v>0</v>
          </cell>
          <cell r="BJ140">
            <v>0</v>
          </cell>
          <cell r="BK140">
            <v>2</v>
          </cell>
          <cell r="BL140">
            <v>1</v>
          </cell>
          <cell r="BM140">
            <v>1</v>
          </cell>
          <cell r="BN140">
            <v>0</v>
          </cell>
          <cell r="BO140">
            <v>0</v>
          </cell>
          <cell r="BP140">
            <v>0</v>
          </cell>
          <cell r="BQ140">
            <v>0</v>
          </cell>
          <cell r="BR140">
            <v>0</v>
          </cell>
          <cell r="BS140">
            <v>2</v>
          </cell>
          <cell r="BT140">
            <v>1</v>
          </cell>
          <cell r="BU140">
            <v>1</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t="str">
            <v>Saarland</v>
          </cell>
          <cell r="CJ140" t="str">
            <v>Westliche Flächenländer</v>
          </cell>
          <cell r="CK140" t="str">
            <v>II 05</v>
          </cell>
        </row>
        <row r="141">
          <cell r="C141">
            <v>55</v>
          </cell>
          <cell r="D141">
            <v>44</v>
          </cell>
          <cell r="E141">
            <v>11</v>
          </cell>
          <cell r="F141">
            <v>0</v>
          </cell>
          <cell r="G141">
            <v>38</v>
          </cell>
          <cell r="H141">
            <v>29</v>
          </cell>
          <cell r="I141">
            <v>9</v>
          </cell>
          <cell r="J141">
            <v>0</v>
          </cell>
          <cell r="K141">
            <v>17</v>
          </cell>
          <cell r="L141">
            <v>15</v>
          </cell>
          <cell r="M141">
            <v>2</v>
          </cell>
          <cell r="N141">
            <v>0</v>
          </cell>
          <cell r="O141">
            <v>5</v>
          </cell>
          <cell r="P141">
            <v>4</v>
          </cell>
          <cell r="Q141">
            <v>1</v>
          </cell>
          <cell r="R141">
            <v>0</v>
          </cell>
          <cell r="S141">
            <v>5</v>
          </cell>
          <cell r="T141">
            <v>4</v>
          </cell>
          <cell r="U141">
            <v>1</v>
          </cell>
          <cell r="V141">
            <v>0</v>
          </cell>
          <cell r="W141">
            <v>0</v>
          </cell>
          <cell r="X141">
            <v>0</v>
          </cell>
          <cell r="Y141">
            <v>0</v>
          </cell>
          <cell r="Z141">
            <v>0</v>
          </cell>
          <cell r="AA141">
            <v>24</v>
          </cell>
          <cell r="AB141">
            <v>20</v>
          </cell>
          <cell r="AC141">
            <v>4</v>
          </cell>
          <cell r="AD141">
            <v>0</v>
          </cell>
          <cell r="AE141">
            <v>16</v>
          </cell>
          <cell r="AF141">
            <v>14</v>
          </cell>
          <cell r="AG141">
            <v>2</v>
          </cell>
          <cell r="AH141">
            <v>0</v>
          </cell>
          <cell r="AI141">
            <v>8</v>
          </cell>
          <cell r="AJ141">
            <v>6</v>
          </cell>
          <cell r="AK141">
            <v>2</v>
          </cell>
          <cell r="AL141">
            <v>0</v>
          </cell>
          <cell r="AM141">
            <v>21</v>
          </cell>
          <cell r="AN141">
            <v>17</v>
          </cell>
          <cell r="AO141">
            <v>4</v>
          </cell>
          <cell r="AP141">
            <v>0</v>
          </cell>
          <cell r="AQ141">
            <v>14</v>
          </cell>
          <cell r="AR141">
            <v>10</v>
          </cell>
          <cell r="AS141">
            <v>4</v>
          </cell>
          <cell r="AT141">
            <v>0</v>
          </cell>
          <cell r="AU141">
            <v>7</v>
          </cell>
          <cell r="AV141">
            <v>7</v>
          </cell>
          <cell r="AW141">
            <v>0</v>
          </cell>
          <cell r="AX141">
            <v>0</v>
          </cell>
          <cell r="AY141">
            <v>3</v>
          </cell>
          <cell r="AZ141">
            <v>2</v>
          </cell>
          <cell r="BA141">
            <v>1</v>
          </cell>
          <cell r="BB141">
            <v>0</v>
          </cell>
          <cell r="BC141">
            <v>1</v>
          </cell>
          <cell r="BD141">
            <v>0</v>
          </cell>
          <cell r="BE141">
            <v>1</v>
          </cell>
          <cell r="BF141">
            <v>0</v>
          </cell>
          <cell r="BG141">
            <v>2</v>
          </cell>
          <cell r="BH141">
            <v>2</v>
          </cell>
          <cell r="BI141">
            <v>0</v>
          </cell>
          <cell r="BJ141">
            <v>0</v>
          </cell>
          <cell r="BK141">
            <v>2</v>
          </cell>
          <cell r="BL141">
            <v>1</v>
          </cell>
          <cell r="BM141">
            <v>1</v>
          </cell>
          <cell r="BN141">
            <v>0</v>
          </cell>
          <cell r="BO141">
            <v>2</v>
          </cell>
          <cell r="BP141">
            <v>1</v>
          </cell>
          <cell r="BQ141">
            <v>1</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t="str">
            <v>Saarland</v>
          </cell>
          <cell r="CJ141" t="str">
            <v>Westliche Flächenländer</v>
          </cell>
          <cell r="CK141" t="str">
            <v>II 05</v>
          </cell>
        </row>
        <row r="142">
          <cell r="C142">
            <v>28</v>
          </cell>
          <cell r="D142">
            <v>25</v>
          </cell>
          <cell r="E142">
            <v>3</v>
          </cell>
          <cell r="F142">
            <v>0</v>
          </cell>
          <cell r="G142">
            <v>15</v>
          </cell>
          <cell r="H142">
            <v>13</v>
          </cell>
          <cell r="I142">
            <v>2</v>
          </cell>
          <cell r="J142">
            <v>0</v>
          </cell>
          <cell r="K142">
            <v>13</v>
          </cell>
          <cell r="L142">
            <v>12</v>
          </cell>
          <cell r="M142">
            <v>1</v>
          </cell>
          <cell r="N142">
            <v>0</v>
          </cell>
          <cell r="O142">
            <v>2</v>
          </cell>
          <cell r="P142">
            <v>2</v>
          </cell>
          <cell r="Q142">
            <v>0</v>
          </cell>
          <cell r="R142">
            <v>0</v>
          </cell>
          <cell r="S142">
            <v>0</v>
          </cell>
          <cell r="T142">
            <v>0</v>
          </cell>
          <cell r="U142">
            <v>0</v>
          </cell>
          <cell r="V142">
            <v>0</v>
          </cell>
          <cell r="W142">
            <v>2</v>
          </cell>
          <cell r="X142">
            <v>2</v>
          </cell>
          <cell r="Y142">
            <v>0</v>
          </cell>
          <cell r="Z142">
            <v>0</v>
          </cell>
          <cell r="AA142">
            <v>16</v>
          </cell>
          <cell r="AB142">
            <v>13</v>
          </cell>
          <cell r="AC142">
            <v>3</v>
          </cell>
          <cell r="AD142">
            <v>0</v>
          </cell>
          <cell r="AE142">
            <v>10</v>
          </cell>
          <cell r="AF142">
            <v>8</v>
          </cell>
          <cell r="AG142">
            <v>2</v>
          </cell>
          <cell r="AH142">
            <v>0</v>
          </cell>
          <cell r="AI142">
            <v>6</v>
          </cell>
          <cell r="AJ142">
            <v>5</v>
          </cell>
          <cell r="AK142">
            <v>1</v>
          </cell>
          <cell r="AL142">
            <v>0</v>
          </cell>
          <cell r="AM142">
            <v>7</v>
          </cell>
          <cell r="AN142">
            <v>7</v>
          </cell>
          <cell r="AO142">
            <v>0</v>
          </cell>
          <cell r="AP142">
            <v>0</v>
          </cell>
          <cell r="AQ142">
            <v>4</v>
          </cell>
          <cell r="AR142">
            <v>4</v>
          </cell>
          <cell r="AS142">
            <v>0</v>
          </cell>
          <cell r="AT142">
            <v>0</v>
          </cell>
          <cell r="AU142">
            <v>3</v>
          </cell>
          <cell r="AV142">
            <v>3</v>
          </cell>
          <cell r="AW142">
            <v>0</v>
          </cell>
          <cell r="AX142">
            <v>0</v>
          </cell>
          <cell r="AY142">
            <v>3</v>
          </cell>
          <cell r="AZ142">
            <v>3</v>
          </cell>
          <cell r="BA142">
            <v>0</v>
          </cell>
          <cell r="BB142">
            <v>0</v>
          </cell>
          <cell r="BC142">
            <v>1</v>
          </cell>
          <cell r="BD142">
            <v>1</v>
          </cell>
          <cell r="BE142">
            <v>0</v>
          </cell>
          <cell r="BF142">
            <v>0</v>
          </cell>
          <cell r="BG142">
            <v>2</v>
          </cell>
          <cell r="BH142">
            <v>2</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t="str">
            <v>Saarland</v>
          </cell>
          <cell r="CJ142" t="str">
            <v>Westliche Flächenländer</v>
          </cell>
          <cell r="CK142" t="str">
            <v>II 05</v>
          </cell>
        </row>
        <row r="143">
          <cell r="C143">
            <v>27</v>
          </cell>
          <cell r="D143">
            <v>26</v>
          </cell>
          <cell r="E143">
            <v>1</v>
          </cell>
          <cell r="F143">
            <v>0</v>
          </cell>
          <cell r="G143">
            <v>13</v>
          </cell>
          <cell r="H143">
            <v>13</v>
          </cell>
          <cell r="I143">
            <v>0</v>
          </cell>
          <cell r="J143">
            <v>0</v>
          </cell>
          <cell r="K143">
            <v>14</v>
          </cell>
          <cell r="L143">
            <v>13</v>
          </cell>
          <cell r="M143">
            <v>1</v>
          </cell>
          <cell r="N143">
            <v>0</v>
          </cell>
          <cell r="O143">
            <v>5</v>
          </cell>
          <cell r="P143">
            <v>4</v>
          </cell>
          <cell r="Q143">
            <v>1</v>
          </cell>
          <cell r="R143">
            <v>0</v>
          </cell>
          <cell r="S143">
            <v>3</v>
          </cell>
          <cell r="T143">
            <v>3</v>
          </cell>
          <cell r="U143">
            <v>0</v>
          </cell>
          <cell r="V143">
            <v>0</v>
          </cell>
          <cell r="W143">
            <v>2</v>
          </cell>
          <cell r="X143">
            <v>1</v>
          </cell>
          <cell r="Y143">
            <v>1</v>
          </cell>
          <cell r="Z143">
            <v>0</v>
          </cell>
          <cell r="AA143">
            <v>11</v>
          </cell>
          <cell r="AB143">
            <v>11</v>
          </cell>
          <cell r="AC143">
            <v>0</v>
          </cell>
          <cell r="AD143">
            <v>0</v>
          </cell>
          <cell r="AE143">
            <v>6</v>
          </cell>
          <cell r="AF143">
            <v>6</v>
          </cell>
          <cell r="AG143">
            <v>0</v>
          </cell>
          <cell r="AH143">
            <v>0</v>
          </cell>
          <cell r="AI143">
            <v>5</v>
          </cell>
          <cell r="AJ143">
            <v>5</v>
          </cell>
          <cell r="AK143">
            <v>0</v>
          </cell>
          <cell r="AL143">
            <v>0</v>
          </cell>
          <cell r="AM143">
            <v>9</v>
          </cell>
          <cell r="AN143">
            <v>9</v>
          </cell>
          <cell r="AO143">
            <v>0</v>
          </cell>
          <cell r="AP143">
            <v>0</v>
          </cell>
          <cell r="AQ143">
            <v>4</v>
          </cell>
          <cell r="AR143">
            <v>4</v>
          </cell>
          <cell r="AS143">
            <v>0</v>
          </cell>
          <cell r="AT143">
            <v>0</v>
          </cell>
          <cell r="AU143">
            <v>5</v>
          </cell>
          <cell r="AV143">
            <v>5</v>
          </cell>
          <cell r="AW143">
            <v>0</v>
          </cell>
          <cell r="AX143">
            <v>0</v>
          </cell>
          <cell r="AY143">
            <v>2</v>
          </cell>
          <cell r="AZ143">
            <v>2</v>
          </cell>
          <cell r="BA143">
            <v>0</v>
          </cell>
          <cell r="BB143">
            <v>0</v>
          </cell>
          <cell r="BC143">
            <v>0</v>
          </cell>
          <cell r="BD143">
            <v>0</v>
          </cell>
          <cell r="BE143">
            <v>0</v>
          </cell>
          <cell r="BF143">
            <v>0</v>
          </cell>
          <cell r="BG143">
            <v>2</v>
          </cell>
          <cell r="BH143">
            <v>2</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t="str">
            <v>Saarland</v>
          </cell>
          <cell r="CJ143" t="str">
            <v>Westliche Flächenländer</v>
          </cell>
          <cell r="CK143" t="str">
            <v>II 05</v>
          </cell>
        </row>
        <row r="144">
          <cell r="C144">
            <v>14</v>
          </cell>
          <cell r="D144">
            <v>12</v>
          </cell>
          <cell r="E144">
            <v>2</v>
          </cell>
          <cell r="F144">
            <v>0</v>
          </cell>
          <cell r="G144">
            <v>6</v>
          </cell>
          <cell r="H144">
            <v>6</v>
          </cell>
          <cell r="I144">
            <v>0</v>
          </cell>
          <cell r="J144">
            <v>0</v>
          </cell>
          <cell r="K144">
            <v>8</v>
          </cell>
          <cell r="L144">
            <v>6</v>
          </cell>
          <cell r="M144">
            <v>2</v>
          </cell>
          <cell r="N144">
            <v>0</v>
          </cell>
          <cell r="O144">
            <v>1</v>
          </cell>
          <cell r="P144">
            <v>1</v>
          </cell>
          <cell r="Q144">
            <v>0</v>
          </cell>
          <cell r="R144">
            <v>0</v>
          </cell>
          <cell r="S144">
            <v>0</v>
          </cell>
          <cell r="T144">
            <v>0</v>
          </cell>
          <cell r="U144">
            <v>0</v>
          </cell>
          <cell r="V144">
            <v>0</v>
          </cell>
          <cell r="W144">
            <v>1</v>
          </cell>
          <cell r="X144">
            <v>1</v>
          </cell>
          <cell r="Y144">
            <v>0</v>
          </cell>
          <cell r="Z144">
            <v>0</v>
          </cell>
          <cell r="AA144">
            <v>4</v>
          </cell>
          <cell r="AB144">
            <v>4</v>
          </cell>
          <cell r="AC144">
            <v>0</v>
          </cell>
          <cell r="AD144">
            <v>0</v>
          </cell>
          <cell r="AE144">
            <v>2</v>
          </cell>
          <cell r="AF144">
            <v>2</v>
          </cell>
          <cell r="AG144">
            <v>0</v>
          </cell>
          <cell r="AH144">
            <v>0</v>
          </cell>
          <cell r="AI144">
            <v>2</v>
          </cell>
          <cell r="AJ144">
            <v>2</v>
          </cell>
          <cell r="AK144">
            <v>0</v>
          </cell>
          <cell r="AL144">
            <v>0</v>
          </cell>
          <cell r="AM144">
            <v>5</v>
          </cell>
          <cell r="AN144">
            <v>5</v>
          </cell>
          <cell r="AO144">
            <v>0</v>
          </cell>
          <cell r="AP144">
            <v>0</v>
          </cell>
          <cell r="AQ144">
            <v>3</v>
          </cell>
          <cell r="AR144">
            <v>3</v>
          </cell>
          <cell r="AS144">
            <v>0</v>
          </cell>
          <cell r="AT144">
            <v>0</v>
          </cell>
          <cell r="AU144">
            <v>2</v>
          </cell>
          <cell r="AV144">
            <v>2</v>
          </cell>
          <cell r="AW144">
            <v>0</v>
          </cell>
          <cell r="AX144">
            <v>0</v>
          </cell>
          <cell r="AY144">
            <v>3</v>
          </cell>
          <cell r="AZ144">
            <v>2</v>
          </cell>
          <cell r="BA144">
            <v>1</v>
          </cell>
          <cell r="BB144">
            <v>0</v>
          </cell>
          <cell r="BC144">
            <v>1</v>
          </cell>
          <cell r="BD144">
            <v>1</v>
          </cell>
          <cell r="BE144">
            <v>0</v>
          </cell>
          <cell r="BF144">
            <v>0</v>
          </cell>
          <cell r="BG144">
            <v>2</v>
          </cell>
          <cell r="BH144">
            <v>1</v>
          </cell>
          <cell r="BI144">
            <v>1</v>
          </cell>
          <cell r="BJ144">
            <v>0</v>
          </cell>
          <cell r="BK144">
            <v>1</v>
          </cell>
          <cell r="BL144">
            <v>0</v>
          </cell>
          <cell r="BM144">
            <v>1</v>
          </cell>
          <cell r="BN144">
            <v>0</v>
          </cell>
          <cell r="BO144">
            <v>0</v>
          </cell>
          <cell r="BP144">
            <v>0</v>
          </cell>
          <cell r="BQ144">
            <v>0</v>
          </cell>
          <cell r="BR144">
            <v>0</v>
          </cell>
          <cell r="BS144">
            <v>1</v>
          </cell>
          <cell r="BT144">
            <v>0</v>
          </cell>
          <cell r="BU144">
            <v>1</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t="str">
            <v>Saarland</v>
          </cell>
          <cell r="CJ144" t="str">
            <v>Westliche Flächenländer</v>
          </cell>
          <cell r="CK144" t="str">
            <v>II 05</v>
          </cell>
        </row>
        <row r="145">
          <cell r="C145">
            <v>16</v>
          </cell>
          <cell r="D145">
            <v>15</v>
          </cell>
          <cell r="E145">
            <v>1</v>
          </cell>
          <cell r="F145">
            <v>0</v>
          </cell>
          <cell r="G145">
            <v>15</v>
          </cell>
          <cell r="H145">
            <v>14</v>
          </cell>
          <cell r="I145">
            <v>1</v>
          </cell>
          <cell r="J145">
            <v>0</v>
          </cell>
          <cell r="K145">
            <v>1</v>
          </cell>
          <cell r="L145">
            <v>1</v>
          </cell>
          <cell r="M145">
            <v>0</v>
          </cell>
          <cell r="N145">
            <v>0</v>
          </cell>
          <cell r="O145">
            <v>2</v>
          </cell>
          <cell r="P145">
            <v>1</v>
          </cell>
          <cell r="Q145">
            <v>1</v>
          </cell>
          <cell r="R145">
            <v>0</v>
          </cell>
          <cell r="S145">
            <v>2</v>
          </cell>
          <cell r="T145">
            <v>1</v>
          </cell>
          <cell r="U145">
            <v>1</v>
          </cell>
          <cell r="V145">
            <v>0</v>
          </cell>
          <cell r="W145">
            <v>0</v>
          </cell>
          <cell r="X145">
            <v>0</v>
          </cell>
          <cell r="Y145">
            <v>0</v>
          </cell>
          <cell r="Z145">
            <v>0</v>
          </cell>
          <cell r="AA145">
            <v>12</v>
          </cell>
          <cell r="AB145">
            <v>12</v>
          </cell>
          <cell r="AC145">
            <v>0</v>
          </cell>
          <cell r="AD145">
            <v>0</v>
          </cell>
          <cell r="AE145">
            <v>11</v>
          </cell>
          <cell r="AF145">
            <v>11</v>
          </cell>
          <cell r="AG145">
            <v>0</v>
          </cell>
          <cell r="AH145">
            <v>0</v>
          </cell>
          <cell r="AI145">
            <v>1</v>
          </cell>
          <cell r="AJ145">
            <v>1</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2</v>
          </cell>
          <cell r="AZ145">
            <v>2</v>
          </cell>
          <cell r="BA145">
            <v>0</v>
          </cell>
          <cell r="BB145">
            <v>0</v>
          </cell>
          <cell r="BC145">
            <v>2</v>
          </cell>
          <cell r="BD145">
            <v>2</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t="str">
            <v>Saarland</v>
          </cell>
          <cell r="CJ145" t="str">
            <v>Westliche Flächenländer</v>
          </cell>
          <cell r="CK145" t="str">
            <v>II 05</v>
          </cell>
        </row>
        <row r="146">
          <cell r="C146">
            <v>3</v>
          </cell>
          <cell r="D146">
            <v>2</v>
          </cell>
          <cell r="E146">
            <v>1</v>
          </cell>
          <cell r="F146">
            <v>0</v>
          </cell>
          <cell r="G146">
            <v>3</v>
          </cell>
          <cell r="H146">
            <v>2</v>
          </cell>
          <cell r="I146">
            <v>1</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3</v>
          </cell>
          <cell r="AB146">
            <v>2</v>
          </cell>
          <cell r="AC146">
            <v>1</v>
          </cell>
          <cell r="AD146">
            <v>0</v>
          </cell>
          <cell r="AE146">
            <v>3</v>
          </cell>
          <cell r="AF146">
            <v>2</v>
          </cell>
          <cell r="AG146">
            <v>1</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t="str">
            <v>Saarland</v>
          </cell>
          <cell r="CJ146" t="str">
            <v>Westliche Flächenländer</v>
          </cell>
          <cell r="CK146" t="str">
            <v>II 05</v>
          </cell>
        </row>
        <row r="147">
          <cell r="C147">
            <v>1462</v>
          </cell>
          <cell r="D147">
            <v>1264</v>
          </cell>
          <cell r="E147">
            <v>192</v>
          </cell>
          <cell r="F147">
            <v>6</v>
          </cell>
          <cell r="G147">
            <v>806</v>
          </cell>
          <cell r="H147">
            <v>694</v>
          </cell>
          <cell r="I147">
            <v>111</v>
          </cell>
          <cell r="J147">
            <v>1</v>
          </cell>
          <cell r="K147">
            <v>656</v>
          </cell>
          <cell r="L147">
            <v>570</v>
          </cell>
          <cell r="M147">
            <v>81</v>
          </cell>
          <cell r="N147">
            <v>5</v>
          </cell>
          <cell r="O147">
            <v>332</v>
          </cell>
          <cell r="P147">
            <v>291</v>
          </cell>
          <cell r="Q147">
            <v>39</v>
          </cell>
          <cell r="R147">
            <v>2</v>
          </cell>
          <cell r="S147">
            <v>186</v>
          </cell>
          <cell r="T147">
            <v>167</v>
          </cell>
          <cell r="U147">
            <v>19</v>
          </cell>
          <cell r="V147">
            <v>0</v>
          </cell>
          <cell r="W147">
            <v>146</v>
          </cell>
          <cell r="X147">
            <v>124</v>
          </cell>
          <cell r="Y147">
            <v>20</v>
          </cell>
          <cell r="Z147">
            <v>2</v>
          </cell>
          <cell r="AA147">
            <v>855</v>
          </cell>
          <cell r="AB147">
            <v>730</v>
          </cell>
          <cell r="AC147">
            <v>123</v>
          </cell>
          <cell r="AD147">
            <v>2</v>
          </cell>
          <cell r="AE147">
            <v>471</v>
          </cell>
          <cell r="AF147">
            <v>397</v>
          </cell>
          <cell r="AG147">
            <v>73</v>
          </cell>
          <cell r="AH147">
            <v>1</v>
          </cell>
          <cell r="AI147">
            <v>384</v>
          </cell>
          <cell r="AJ147">
            <v>333</v>
          </cell>
          <cell r="AK147">
            <v>50</v>
          </cell>
          <cell r="AL147">
            <v>1</v>
          </cell>
          <cell r="AM147">
            <v>257</v>
          </cell>
          <cell r="AN147">
            <v>229</v>
          </cell>
          <cell r="AO147">
            <v>26</v>
          </cell>
          <cell r="AP147">
            <v>2</v>
          </cell>
          <cell r="AQ147">
            <v>138</v>
          </cell>
          <cell r="AR147">
            <v>123</v>
          </cell>
          <cell r="AS147">
            <v>15</v>
          </cell>
          <cell r="AT147">
            <v>0</v>
          </cell>
          <cell r="AU147">
            <v>119</v>
          </cell>
          <cell r="AV147">
            <v>106</v>
          </cell>
          <cell r="AW147">
            <v>11</v>
          </cell>
          <cell r="AX147">
            <v>2</v>
          </cell>
          <cell r="AY147">
            <v>2</v>
          </cell>
          <cell r="AZ147">
            <v>2</v>
          </cell>
          <cell r="BA147">
            <v>0</v>
          </cell>
          <cell r="BB147">
            <v>0</v>
          </cell>
          <cell r="BC147">
            <v>1</v>
          </cell>
          <cell r="BD147">
            <v>1</v>
          </cell>
          <cell r="BE147">
            <v>0</v>
          </cell>
          <cell r="BF147">
            <v>0</v>
          </cell>
          <cell r="BG147">
            <v>1</v>
          </cell>
          <cell r="BH147">
            <v>1</v>
          </cell>
          <cell r="BI147">
            <v>0</v>
          </cell>
          <cell r="BJ147">
            <v>0</v>
          </cell>
          <cell r="BK147">
            <v>5</v>
          </cell>
          <cell r="BL147">
            <v>5</v>
          </cell>
          <cell r="BM147">
            <v>0</v>
          </cell>
          <cell r="BN147">
            <v>0</v>
          </cell>
          <cell r="BO147">
            <v>2</v>
          </cell>
          <cell r="BP147">
            <v>2</v>
          </cell>
          <cell r="BQ147">
            <v>0</v>
          </cell>
          <cell r="BR147">
            <v>0</v>
          </cell>
          <cell r="BS147">
            <v>3</v>
          </cell>
          <cell r="BT147">
            <v>3</v>
          </cell>
          <cell r="BU147">
            <v>0</v>
          </cell>
          <cell r="BV147">
            <v>0</v>
          </cell>
          <cell r="BW147">
            <v>11</v>
          </cell>
          <cell r="BX147">
            <v>7</v>
          </cell>
          <cell r="BY147">
            <v>4</v>
          </cell>
          <cell r="BZ147">
            <v>0</v>
          </cell>
          <cell r="CA147">
            <v>8</v>
          </cell>
          <cell r="CB147">
            <v>4</v>
          </cell>
          <cell r="CC147">
            <v>4</v>
          </cell>
          <cell r="CD147">
            <v>0</v>
          </cell>
          <cell r="CE147">
            <v>3</v>
          </cell>
          <cell r="CF147">
            <v>3</v>
          </cell>
          <cell r="CG147">
            <v>0</v>
          </cell>
          <cell r="CH147">
            <v>0</v>
          </cell>
          <cell r="CI147" t="str">
            <v>Berlin</v>
          </cell>
          <cell r="CJ147" t="str">
            <v>Stadtstaaten</v>
          </cell>
          <cell r="CK147" t="str">
            <v>II 05</v>
          </cell>
        </row>
        <row r="148">
          <cell r="C148">
            <v>1</v>
          </cell>
          <cell r="D148">
            <v>1</v>
          </cell>
          <cell r="E148">
            <v>0</v>
          </cell>
          <cell r="F148">
            <v>0</v>
          </cell>
          <cell r="G148">
            <v>1</v>
          </cell>
          <cell r="H148">
            <v>1</v>
          </cell>
          <cell r="I148">
            <v>0</v>
          </cell>
          <cell r="J148">
            <v>0</v>
          </cell>
          <cell r="K148">
            <v>0</v>
          </cell>
          <cell r="L148">
            <v>0</v>
          </cell>
          <cell r="M148">
            <v>0</v>
          </cell>
          <cell r="N148">
            <v>0</v>
          </cell>
          <cell r="O148">
            <v>1</v>
          </cell>
          <cell r="P148">
            <v>1</v>
          </cell>
          <cell r="Q148">
            <v>0</v>
          </cell>
          <cell r="R148">
            <v>0</v>
          </cell>
          <cell r="S148">
            <v>1</v>
          </cell>
          <cell r="T148">
            <v>1</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t="str">
            <v>Berlin</v>
          </cell>
          <cell r="CJ148" t="str">
            <v>Stadtstaaten</v>
          </cell>
          <cell r="CK148" t="str">
            <v>II 05</v>
          </cell>
        </row>
        <row r="149">
          <cell r="C149">
            <v>241</v>
          </cell>
          <cell r="D149">
            <v>215</v>
          </cell>
          <cell r="E149">
            <v>24</v>
          </cell>
          <cell r="F149">
            <v>2</v>
          </cell>
          <cell r="G149">
            <v>129</v>
          </cell>
          <cell r="H149">
            <v>114</v>
          </cell>
          <cell r="I149">
            <v>15</v>
          </cell>
          <cell r="J149">
            <v>0</v>
          </cell>
          <cell r="K149">
            <v>112</v>
          </cell>
          <cell r="L149">
            <v>101</v>
          </cell>
          <cell r="M149">
            <v>9</v>
          </cell>
          <cell r="N149">
            <v>2</v>
          </cell>
          <cell r="O149">
            <v>66</v>
          </cell>
          <cell r="P149">
            <v>58</v>
          </cell>
          <cell r="Q149">
            <v>8</v>
          </cell>
          <cell r="R149">
            <v>0</v>
          </cell>
          <cell r="S149">
            <v>33</v>
          </cell>
          <cell r="T149">
            <v>28</v>
          </cell>
          <cell r="U149">
            <v>5</v>
          </cell>
          <cell r="V149">
            <v>0</v>
          </cell>
          <cell r="W149">
            <v>33</v>
          </cell>
          <cell r="X149">
            <v>30</v>
          </cell>
          <cell r="Y149">
            <v>3</v>
          </cell>
          <cell r="Z149">
            <v>0</v>
          </cell>
          <cell r="AA149">
            <v>117</v>
          </cell>
          <cell r="AB149">
            <v>104</v>
          </cell>
          <cell r="AC149">
            <v>13</v>
          </cell>
          <cell r="AD149">
            <v>0</v>
          </cell>
          <cell r="AE149">
            <v>67</v>
          </cell>
          <cell r="AF149">
            <v>59</v>
          </cell>
          <cell r="AG149">
            <v>8</v>
          </cell>
          <cell r="AH149">
            <v>0</v>
          </cell>
          <cell r="AI149">
            <v>50</v>
          </cell>
          <cell r="AJ149">
            <v>45</v>
          </cell>
          <cell r="AK149">
            <v>5</v>
          </cell>
          <cell r="AL149">
            <v>0</v>
          </cell>
          <cell r="AM149">
            <v>58</v>
          </cell>
          <cell r="AN149">
            <v>53</v>
          </cell>
          <cell r="AO149">
            <v>3</v>
          </cell>
          <cell r="AP149">
            <v>2</v>
          </cell>
          <cell r="AQ149">
            <v>29</v>
          </cell>
          <cell r="AR149">
            <v>27</v>
          </cell>
          <cell r="AS149">
            <v>2</v>
          </cell>
          <cell r="AT149">
            <v>0</v>
          </cell>
          <cell r="AU149">
            <v>29</v>
          </cell>
          <cell r="AV149">
            <v>26</v>
          </cell>
          <cell r="AW149">
            <v>1</v>
          </cell>
          <cell r="AX149">
            <v>2</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t="str">
            <v>Berlin</v>
          </cell>
          <cell r="CJ149" t="str">
            <v>Stadtstaaten</v>
          </cell>
          <cell r="CK149" t="str">
            <v>II 05</v>
          </cell>
        </row>
        <row r="150">
          <cell r="C150">
            <v>373</v>
          </cell>
          <cell r="D150">
            <v>327</v>
          </cell>
          <cell r="E150">
            <v>45</v>
          </cell>
          <cell r="F150">
            <v>1</v>
          </cell>
          <cell r="G150">
            <v>211</v>
          </cell>
          <cell r="H150">
            <v>187</v>
          </cell>
          <cell r="I150">
            <v>24</v>
          </cell>
          <cell r="J150">
            <v>0</v>
          </cell>
          <cell r="K150">
            <v>162</v>
          </cell>
          <cell r="L150">
            <v>140</v>
          </cell>
          <cell r="M150">
            <v>21</v>
          </cell>
          <cell r="N150">
            <v>1</v>
          </cell>
          <cell r="O150">
            <v>92</v>
          </cell>
          <cell r="P150">
            <v>79</v>
          </cell>
          <cell r="Q150">
            <v>12</v>
          </cell>
          <cell r="R150">
            <v>1</v>
          </cell>
          <cell r="S150">
            <v>58</v>
          </cell>
          <cell r="T150">
            <v>52</v>
          </cell>
          <cell r="U150">
            <v>6</v>
          </cell>
          <cell r="V150">
            <v>0</v>
          </cell>
          <cell r="W150">
            <v>34</v>
          </cell>
          <cell r="X150">
            <v>27</v>
          </cell>
          <cell r="Y150">
            <v>6</v>
          </cell>
          <cell r="Z150">
            <v>1</v>
          </cell>
          <cell r="AA150">
            <v>201</v>
          </cell>
          <cell r="AB150">
            <v>172</v>
          </cell>
          <cell r="AC150">
            <v>29</v>
          </cell>
          <cell r="AD150">
            <v>0</v>
          </cell>
          <cell r="AE150">
            <v>107</v>
          </cell>
          <cell r="AF150">
            <v>91</v>
          </cell>
          <cell r="AG150">
            <v>16</v>
          </cell>
          <cell r="AH150">
            <v>0</v>
          </cell>
          <cell r="AI150">
            <v>94</v>
          </cell>
          <cell r="AJ150">
            <v>81</v>
          </cell>
          <cell r="AK150">
            <v>13</v>
          </cell>
          <cell r="AL150">
            <v>0</v>
          </cell>
          <cell r="AM150">
            <v>77</v>
          </cell>
          <cell r="AN150">
            <v>73</v>
          </cell>
          <cell r="AO150">
            <v>4</v>
          </cell>
          <cell r="AP150">
            <v>0</v>
          </cell>
          <cell r="AQ150">
            <v>45</v>
          </cell>
          <cell r="AR150">
            <v>43</v>
          </cell>
          <cell r="AS150">
            <v>2</v>
          </cell>
          <cell r="AT150">
            <v>0</v>
          </cell>
          <cell r="AU150">
            <v>32</v>
          </cell>
          <cell r="AV150">
            <v>30</v>
          </cell>
          <cell r="AW150">
            <v>2</v>
          </cell>
          <cell r="AX150">
            <v>0</v>
          </cell>
          <cell r="AY150">
            <v>1</v>
          </cell>
          <cell r="AZ150">
            <v>1</v>
          </cell>
          <cell r="BA150">
            <v>0</v>
          </cell>
          <cell r="BB150">
            <v>0</v>
          </cell>
          <cell r="BC150">
            <v>1</v>
          </cell>
          <cell r="BD150">
            <v>1</v>
          </cell>
          <cell r="BE150">
            <v>0</v>
          </cell>
          <cell r="BF150">
            <v>0</v>
          </cell>
          <cell r="BG150">
            <v>0</v>
          </cell>
          <cell r="BH150">
            <v>0</v>
          </cell>
          <cell r="BI150">
            <v>0</v>
          </cell>
          <cell r="BJ150">
            <v>0</v>
          </cell>
          <cell r="BK150">
            <v>1</v>
          </cell>
          <cell r="BL150">
            <v>1</v>
          </cell>
          <cell r="BM150">
            <v>0</v>
          </cell>
          <cell r="BN150">
            <v>0</v>
          </cell>
          <cell r="BO150">
            <v>0</v>
          </cell>
          <cell r="BP150">
            <v>0</v>
          </cell>
          <cell r="BQ150">
            <v>0</v>
          </cell>
          <cell r="BR150">
            <v>0</v>
          </cell>
          <cell r="BS150">
            <v>1</v>
          </cell>
          <cell r="BT150">
            <v>1</v>
          </cell>
          <cell r="BU150">
            <v>0</v>
          </cell>
          <cell r="BV150">
            <v>0</v>
          </cell>
          <cell r="BW150">
            <v>1</v>
          </cell>
          <cell r="BX150">
            <v>1</v>
          </cell>
          <cell r="BY150">
            <v>0</v>
          </cell>
          <cell r="BZ150">
            <v>0</v>
          </cell>
          <cell r="CA150">
            <v>0</v>
          </cell>
          <cell r="CB150">
            <v>0</v>
          </cell>
          <cell r="CC150">
            <v>0</v>
          </cell>
          <cell r="CD150">
            <v>0</v>
          </cell>
          <cell r="CE150">
            <v>1</v>
          </cell>
          <cell r="CF150">
            <v>1</v>
          </cell>
          <cell r="CG150">
            <v>0</v>
          </cell>
          <cell r="CH150">
            <v>0</v>
          </cell>
          <cell r="CI150" t="str">
            <v>Berlin</v>
          </cell>
          <cell r="CJ150" t="str">
            <v>Stadtstaaten</v>
          </cell>
          <cell r="CK150" t="str">
            <v>II 05</v>
          </cell>
        </row>
        <row r="151">
          <cell r="C151">
            <v>296</v>
          </cell>
          <cell r="D151">
            <v>255</v>
          </cell>
          <cell r="E151">
            <v>41</v>
          </cell>
          <cell r="F151">
            <v>0</v>
          </cell>
          <cell r="G151">
            <v>165</v>
          </cell>
          <cell r="H151">
            <v>139</v>
          </cell>
          <cell r="I151">
            <v>26</v>
          </cell>
          <cell r="J151">
            <v>0</v>
          </cell>
          <cell r="K151">
            <v>131</v>
          </cell>
          <cell r="L151">
            <v>116</v>
          </cell>
          <cell r="M151">
            <v>15</v>
          </cell>
          <cell r="N151">
            <v>0</v>
          </cell>
          <cell r="O151">
            <v>39</v>
          </cell>
          <cell r="P151">
            <v>35</v>
          </cell>
          <cell r="Q151">
            <v>4</v>
          </cell>
          <cell r="R151">
            <v>0</v>
          </cell>
          <cell r="S151">
            <v>21</v>
          </cell>
          <cell r="T151">
            <v>19</v>
          </cell>
          <cell r="U151">
            <v>2</v>
          </cell>
          <cell r="V151">
            <v>0</v>
          </cell>
          <cell r="W151">
            <v>18</v>
          </cell>
          <cell r="X151">
            <v>16</v>
          </cell>
          <cell r="Y151">
            <v>2</v>
          </cell>
          <cell r="Z151">
            <v>0</v>
          </cell>
          <cell r="AA151">
            <v>200</v>
          </cell>
          <cell r="AB151">
            <v>174</v>
          </cell>
          <cell r="AC151">
            <v>26</v>
          </cell>
          <cell r="AD151">
            <v>0</v>
          </cell>
          <cell r="AE151">
            <v>113</v>
          </cell>
          <cell r="AF151">
            <v>95</v>
          </cell>
          <cell r="AG151">
            <v>18</v>
          </cell>
          <cell r="AH151">
            <v>0</v>
          </cell>
          <cell r="AI151">
            <v>87</v>
          </cell>
          <cell r="AJ151">
            <v>79</v>
          </cell>
          <cell r="AK151">
            <v>8</v>
          </cell>
          <cell r="AL151">
            <v>0</v>
          </cell>
          <cell r="AM151">
            <v>53</v>
          </cell>
          <cell r="AN151">
            <v>43</v>
          </cell>
          <cell r="AO151">
            <v>10</v>
          </cell>
          <cell r="AP151">
            <v>0</v>
          </cell>
          <cell r="AQ151">
            <v>27</v>
          </cell>
          <cell r="AR151">
            <v>22</v>
          </cell>
          <cell r="AS151">
            <v>5</v>
          </cell>
          <cell r="AT151">
            <v>0</v>
          </cell>
          <cell r="AU151">
            <v>26</v>
          </cell>
          <cell r="AV151">
            <v>21</v>
          </cell>
          <cell r="AW151">
            <v>5</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4</v>
          </cell>
          <cell r="BX151">
            <v>3</v>
          </cell>
          <cell r="BY151">
            <v>1</v>
          </cell>
          <cell r="BZ151">
            <v>0</v>
          </cell>
          <cell r="CA151">
            <v>4</v>
          </cell>
          <cell r="CB151">
            <v>3</v>
          </cell>
          <cell r="CC151">
            <v>1</v>
          </cell>
          <cell r="CD151">
            <v>0</v>
          </cell>
          <cell r="CE151">
            <v>0</v>
          </cell>
          <cell r="CF151">
            <v>0</v>
          </cell>
          <cell r="CG151">
            <v>0</v>
          </cell>
          <cell r="CH151">
            <v>0</v>
          </cell>
          <cell r="CI151" t="str">
            <v>Berlin</v>
          </cell>
          <cell r="CJ151" t="str">
            <v>Stadtstaaten</v>
          </cell>
          <cell r="CK151" t="str">
            <v>II 05</v>
          </cell>
        </row>
        <row r="152">
          <cell r="C152">
            <v>187</v>
          </cell>
          <cell r="D152">
            <v>156</v>
          </cell>
          <cell r="E152">
            <v>30</v>
          </cell>
          <cell r="F152">
            <v>1</v>
          </cell>
          <cell r="G152">
            <v>111</v>
          </cell>
          <cell r="H152">
            <v>93</v>
          </cell>
          <cell r="I152">
            <v>18</v>
          </cell>
          <cell r="J152">
            <v>0</v>
          </cell>
          <cell r="K152">
            <v>76</v>
          </cell>
          <cell r="L152">
            <v>63</v>
          </cell>
          <cell r="M152">
            <v>12</v>
          </cell>
          <cell r="N152">
            <v>1</v>
          </cell>
          <cell r="O152">
            <v>45</v>
          </cell>
          <cell r="P152">
            <v>42</v>
          </cell>
          <cell r="Q152">
            <v>3</v>
          </cell>
          <cell r="R152">
            <v>0</v>
          </cell>
          <cell r="S152">
            <v>28</v>
          </cell>
          <cell r="T152">
            <v>26</v>
          </cell>
          <cell r="U152">
            <v>2</v>
          </cell>
          <cell r="V152">
            <v>0</v>
          </cell>
          <cell r="W152">
            <v>17</v>
          </cell>
          <cell r="X152">
            <v>16</v>
          </cell>
          <cell r="Y152">
            <v>1</v>
          </cell>
          <cell r="Z152">
            <v>0</v>
          </cell>
          <cell r="AA152">
            <v>118</v>
          </cell>
          <cell r="AB152">
            <v>96</v>
          </cell>
          <cell r="AC152">
            <v>21</v>
          </cell>
          <cell r="AD152">
            <v>1</v>
          </cell>
          <cell r="AE152">
            <v>69</v>
          </cell>
          <cell r="AF152">
            <v>57</v>
          </cell>
          <cell r="AG152">
            <v>12</v>
          </cell>
          <cell r="AH152">
            <v>0</v>
          </cell>
          <cell r="AI152">
            <v>49</v>
          </cell>
          <cell r="AJ152">
            <v>39</v>
          </cell>
          <cell r="AK152">
            <v>9</v>
          </cell>
          <cell r="AL152">
            <v>1</v>
          </cell>
          <cell r="AM152">
            <v>21</v>
          </cell>
          <cell r="AN152">
            <v>16</v>
          </cell>
          <cell r="AO152">
            <v>5</v>
          </cell>
          <cell r="AP152">
            <v>0</v>
          </cell>
          <cell r="AQ152">
            <v>12</v>
          </cell>
          <cell r="AR152">
            <v>9</v>
          </cell>
          <cell r="AS152">
            <v>3</v>
          </cell>
          <cell r="AT152">
            <v>0</v>
          </cell>
          <cell r="AU152">
            <v>9</v>
          </cell>
          <cell r="AV152">
            <v>7</v>
          </cell>
          <cell r="AW152">
            <v>2</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1</v>
          </cell>
          <cell r="BL152">
            <v>1</v>
          </cell>
          <cell r="BM152">
            <v>0</v>
          </cell>
          <cell r="BN152">
            <v>0</v>
          </cell>
          <cell r="BO152">
            <v>1</v>
          </cell>
          <cell r="BP152">
            <v>1</v>
          </cell>
          <cell r="BQ152">
            <v>0</v>
          </cell>
          <cell r="BR152">
            <v>0</v>
          </cell>
          <cell r="BS152">
            <v>0</v>
          </cell>
          <cell r="BT152">
            <v>0</v>
          </cell>
          <cell r="BU152">
            <v>0</v>
          </cell>
          <cell r="BV152">
            <v>0</v>
          </cell>
          <cell r="BW152">
            <v>2</v>
          </cell>
          <cell r="BX152">
            <v>1</v>
          </cell>
          <cell r="BY152">
            <v>1</v>
          </cell>
          <cell r="BZ152">
            <v>0</v>
          </cell>
          <cell r="CA152">
            <v>1</v>
          </cell>
          <cell r="CB152">
            <v>0</v>
          </cell>
          <cell r="CC152">
            <v>1</v>
          </cell>
          <cell r="CD152">
            <v>0</v>
          </cell>
          <cell r="CE152">
            <v>1</v>
          </cell>
          <cell r="CF152">
            <v>1</v>
          </cell>
          <cell r="CG152">
            <v>0</v>
          </cell>
          <cell r="CH152">
            <v>0</v>
          </cell>
          <cell r="CI152" t="str">
            <v>Berlin</v>
          </cell>
          <cell r="CJ152" t="str">
            <v>Stadtstaaten</v>
          </cell>
          <cell r="CK152" t="str">
            <v>II 05</v>
          </cell>
        </row>
        <row r="153">
          <cell r="C153">
            <v>118</v>
          </cell>
          <cell r="D153">
            <v>98</v>
          </cell>
          <cell r="E153">
            <v>20</v>
          </cell>
          <cell r="F153">
            <v>0</v>
          </cell>
          <cell r="G153">
            <v>71</v>
          </cell>
          <cell r="H153">
            <v>61</v>
          </cell>
          <cell r="I153">
            <v>10</v>
          </cell>
          <cell r="J153">
            <v>0</v>
          </cell>
          <cell r="K153">
            <v>47</v>
          </cell>
          <cell r="L153">
            <v>37</v>
          </cell>
          <cell r="M153">
            <v>10</v>
          </cell>
          <cell r="N153">
            <v>0</v>
          </cell>
          <cell r="O153">
            <v>24</v>
          </cell>
          <cell r="P153">
            <v>21</v>
          </cell>
          <cell r="Q153">
            <v>3</v>
          </cell>
          <cell r="R153">
            <v>0</v>
          </cell>
          <cell r="S153">
            <v>13</v>
          </cell>
          <cell r="T153">
            <v>13</v>
          </cell>
          <cell r="U153">
            <v>0</v>
          </cell>
          <cell r="V153">
            <v>0</v>
          </cell>
          <cell r="W153">
            <v>11</v>
          </cell>
          <cell r="X153">
            <v>8</v>
          </cell>
          <cell r="Y153">
            <v>3</v>
          </cell>
          <cell r="Z153">
            <v>0</v>
          </cell>
          <cell r="AA153">
            <v>74</v>
          </cell>
          <cell r="AB153">
            <v>57</v>
          </cell>
          <cell r="AC153">
            <v>17</v>
          </cell>
          <cell r="AD153">
            <v>0</v>
          </cell>
          <cell r="AE153">
            <v>46</v>
          </cell>
          <cell r="AF153">
            <v>36</v>
          </cell>
          <cell r="AG153">
            <v>10</v>
          </cell>
          <cell r="AH153">
            <v>0</v>
          </cell>
          <cell r="AI153">
            <v>28</v>
          </cell>
          <cell r="AJ153">
            <v>21</v>
          </cell>
          <cell r="AK153">
            <v>7</v>
          </cell>
          <cell r="AL153">
            <v>0</v>
          </cell>
          <cell r="AM153">
            <v>18</v>
          </cell>
          <cell r="AN153">
            <v>18</v>
          </cell>
          <cell r="AO153">
            <v>0</v>
          </cell>
          <cell r="AP153">
            <v>0</v>
          </cell>
          <cell r="AQ153">
            <v>11</v>
          </cell>
          <cell r="AR153">
            <v>11</v>
          </cell>
          <cell r="AS153">
            <v>0</v>
          </cell>
          <cell r="AT153">
            <v>0</v>
          </cell>
          <cell r="AU153">
            <v>7</v>
          </cell>
          <cell r="AV153">
            <v>7</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1</v>
          </cell>
          <cell r="BL153">
            <v>1</v>
          </cell>
          <cell r="BM153">
            <v>0</v>
          </cell>
          <cell r="BN153">
            <v>0</v>
          </cell>
          <cell r="BO153">
            <v>1</v>
          </cell>
          <cell r="BP153">
            <v>1</v>
          </cell>
          <cell r="BQ153">
            <v>0</v>
          </cell>
          <cell r="BR153">
            <v>0</v>
          </cell>
          <cell r="BS153">
            <v>0</v>
          </cell>
          <cell r="BT153">
            <v>0</v>
          </cell>
          <cell r="BU153">
            <v>0</v>
          </cell>
          <cell r="BV153">
            <v>0</v>
          </cell>
          <cell r="BW153">
            <v>1</v>
          </cell>
          <cell r="BX153">
            <v>1</v>
          </cell>
          <cell r="BY153">
            <v>0</v>
          </cell>
          <cell r="BZ153">
            <v>0</v>
          </cell>
          <cell r="CA153">
            <v>0</v>
          </cell>
          <cell r="CB153">
            <v>0</v>
          </cell>
          <cell r="CC153">
            <v>0</v>
          </cell>
          <cell r="CD153">
            <v>0</v>
          </cell>
          <cell r="CE153">
            <v>1</v>
          </cell>
          <cell r="CF153">
            <v>1</v>
          </cell>
          <cell r="CG153">
            <v>0</v>
          </cell>
          <cell r="CH153">
            <v>0</v>
          </cell>
          <cell r="CI153" t="str">
            <v>Berlin</v>
          </cell>
          <cell r="CJ153" t="str">
            <v>Stadtstaaten</v>
          </cell>
          <cell r="CK153" t="str">
            <v>II 05</v>
          </cell>
        </row>
        <row r="154">
          <cell r="C154">
            <v>73</v>
          </cell>
          <cell r="D154">
            <v>57</v>
          </cell>
          <cell r="E154">
            <v>16</v>
          </cell>
          <cell r="F154">
            <v>0</v>
          </cell>
          <cell r="G154">
            <v>41</v>
          </cell>
          <cell r="H154">
            <v>30</v>
          </cell>
          <cell r="I154">
            <v>11</v>
          </cell>
          <cell r="J154">
            <v>0</v>
          </cell>
          <cell r="K154">
            <v>32</v>
          </cell>
          <cell r="L154">
            <v>27</v>
          </cell>
          <cell r="M154">
            <v>5</v>
          </cell>
          <cell r="N154">
            <v>0</v>
          </cell>
          <cell r="O154">
            <v>15</v>
          </cell>
          <cell r="P154">
            <v>9</v>
          </cell>
          <cell r="Q154">
            <v>6</v>
          </cell>
          <cell r="R154">
            <v>0</v>
          </cell>
          <cell r="S154">
            <v>7</v>
          </cell>
          <cell r="T154">
            <v>4</v>
          </cell>
          <cell r="U154">
            <v>3</v>
          </cell>
          <cell r="V154">
            <v>0</v>
          </cell>
          <cell r="W154">
            <v>8</v>
          </cell>
          <cell r="X154">
            <v>5</v>
          </cell>
          <cell r="Y154">
            <v>3</v>
          </cell>
          <cell r="Z154">
            <v>0</v>
          </cell>
          <cell r="AA154">
            <v>44</v>
          </cell>
          <cell r="AB154">
            <v>40</v>
          </cell>
          <cell r="AC154">
            <v>4</v>
          </cell>
          <cell r="AD154">
            <v>0</v>
          </cell>
          <cell r="AE154">
            <v>24</v>
          </cell>
          <cell r="AF154">
            <v>21</v>
          </cell>
          <cell r="AG154">
            <v>3</v>
          </cell>
          <cell r="AH154">
            <v>0</v>
          </cell>
          <cell r="AI154">
            <v>20</v>
          </cell>
          <cell r="AJ154">
            <v>19</v>
          </cell>
          <cell r="AK154">
            <v>1</v>
          </cell>
          <cell r="AL154">
            <v>0</v>
          </cell>
          <cell r="AM154">
            <v>12</v>
          </cell>
          <cell r="AN154">
            <v>8</v>
          </cell>
          <cell r="AO154">
            <v>4</v>
          </cell>
          <cell r="AP154">
            <v>0</v>
          </cell>
          <cell r="AQ154">
            <v>8</v>
          </cell>
          <cell r="AR154">
            <v>5</v>
          </cell>
          <cell r="AS154">
            <v>3</v>
          </cell>
          <cell r="AT154">
            <v>0</v>
          </cell>
          <cell r="AU154">
            <v>4</v>
          </cell>
          <cell r="AV154">
            <v>3</v>
          </cell>
          <cell r="AW154">
            <v>1</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2</v>
          </cell>
          <cell r="BX154">
            <v>0</v>
          </cell>
          <cell r="BY154">
            <v>2</v>
          </cell>
          <cell r="BZ154">
            <v>0</v>
          </cell>
          <cell r="CA154">
            <v>2</v>
          </cell>
          <cell r="CB154">
            <v>0</v>
          </cell>
          <cell r="CC154">
            <v>2</v>
          </cell>
          <cell r="CD154">
            <v>0</v>
          </cell>
          <cell r="CE154">
            <v>0</v>
          </cell>
          <cell r="CF154">
            <v>0</v>
          </cell>
          <cell r="CG154">
            <v>0</v>
          </cell>
          <cell r="CH154">
            <v>0</v>
          </cell>
          <cell r="CI154" t="str">
            <v>Berlin</v>
          </cell>
          <cell r="CJ154" t="str">
            <v>Stadtstaaten</v>
          </cell>
          <cell r="CK154" t="str">
            <v>II 05</v>
          </cell>
        </row>
        <row r="155">
          <cell r="C155">
            <v>48</v>
          </cell>
          <cell r="D155">
            <v>44</v>
          </cell>
          <cell r="E155">
            <v>4</v>
          </cell>
          <cell r="F155">
            <v>0</v>
          </cell>
          <cell r="G155">
            <v>22</v>
          </cell>
          <cell r="H155">
            <v>20</v>
          </cell>
          <cell r="I155">
            <v>2</v>
          </cell>
          <cell r="J155">
            <v>0</v>
          </cell>
          <cell r="K155">
            <v>26</v>
          </cell>
          <cell r="L155">
            <v>24</v>
          </cell>
          <cell r="M155">
            <v>2</v>
          </cell>
          <cell r="N155">
            <v>0</v>
          </cell>
          <cell r="O155">
            <v>20</v>
          </cell>
          <cell r="P155">
            <v>17</v>
          </cell>
          <cell r="Q155">
            <v>3</v>
          </cell>
          <cell r="R155">
            <v>0</v>
          </cell>
          <cell r="S155">
            <v>7</v>
          </cell>
          <cell r="T155">
            <v>6</v>
          </cell>
          <cell r="U155">
            <v>1</v>
          </cell>
          <cell r="V155">
            <v>0</v>
          </cell>
          <cell r="W155">
            <v>13</v>
          </cell>
          <cell r="X155">
            <v>11</v>
          </cell>
          <cell r="Y155">
            <v>2</v>
          </cell>
          <cell r="Z155">
            <v>0</v>
          </cell>
          <cell r="AA155">
            <v>24</v>
          </cell>
          <cell r="AB155">
            <v>23</v>
          </cell>
          <cell r="AC155">
            <v>1</v>
          </cell>
          <cell r="AD155">
            <v>0</v>
          </cell>
          <cell r="AE155">
            <v>13</v>
          </cell>
          <cell r="AF155">
            <v>12</v>
          </cell>
          <cell r="AG155">
            <v>1</v>
          </cell>
          <cell r="AH155">
            <v>0</v>
          </cell>
          <cell r="AI155">
            <v>11</v>
          </cell>
          <cell r="AJ155">
            <v>11</v>
          </cell>
          <cell r="AK155">
            <v>0</v>
          </cell>
          <cell r="AL155">
            <v>0</v>
          </cell>
          <cell r="AM155">
            <v>3</v>
          </cell>
          <cell r="AN155">
            <v>3</v>
          </cell>
          <cell r="AO155">
            <v>0</v>
          </cell>
          <cell r="AP155">
            <v>0</v>
          </cell>
          <cell r="AQ155">
            <v>1</v>
          </cell>
          <cell r="AR155">
            <v>1</v>
          </cell>
          <cell r="AS155">
            <v>0</v>
          </cell>
          <cell r="AT155">
            <v>0</v>
          </cell>
          <cell r="AU155">
            <v>2</v>
          </cell>
          <cell r="AV155">
            <v>2</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1</v>
          </cell>
          <cell r="BX155">
            <v>1</v>
          </cell>
          <cell r="BY155">
            <v>0</v>
          </cell>
          <cell r="BZ155">
            <v>0</v>
          </cell>
          <cell r="CA155">
            <v>1</v>
          </cell>
          <cell r="CB155">
            <v>1</v>
          </cell>
          <cell r="CC155">
            <v>0</v>
          </cell>
          <cell r="CD155">
            <v>0</v>
          </cell>
          <cell r="CE155">
            <v>0</v>
          </cell>
          <cell r="CF155">
            <v>0</v>
          </cell>
          <cell r="CG155">
            <v>0</v>
          </cell>
          <cell r="CH155">
            <v>0</v>
          </cell>
          <cell r="CI155" t="str">
            <v>Berlin</v>
          </cell>
          <cell r="CJ155" t="str">
            <v>Stadtstaaten</v>
          </cell>
          <cell r="CK155" t="str">
            <v>II 05</v>
          </cell>
        </row>
        <row r="156">
          <cell r="C156">
            <v>62</v>
          </cell>
          <cell r="D156">
            <v>55</v>
          </cell>
          <cell r="E156">
            <v>6</v>
          </cell>
          <cell r="F156">
            <v>1</v>
          </cell>
          <cell r="G156">
            <v>32</v>
          </cell>
          <cell r="H156">
            <v>29</v>
          </cell>
          <cell r="I156">
            <v>2</v>
          </cell>
          <cell r="J156">
            <v>1</v>
          </cell>
          <cell r="K156">
            <v>30</v>
          </cell>
          <cell r="L156">
            <v>26</v>
          </cell>
          <cell r="M156">
            <v>4</v>
          </cell>
          <cell r="N156">
            <v>0</v>
          </cell>
          <cell r="O156">
            <v>11</v>
          </cell>
          <cell r="P156">
            <v>11</v>
          </cell>
          <cell r="Q156">
            <v>0</v>
          </cell>
          <cell r="R156">
            <v>0</v>
          </cell>
          <cell r="S156">
            <v>8</v>
          </cell>
          <cell r="T156">
            <v>8</v>
          </cell>
          <cell r="U156">
            <v>0</v>
          </cell>
          <cell r="V156">
            <v>0</v>
          </cell>
          <cell r="W156">
            <v>3</v>
          </cell>
          <cell r="X156">
            <v>3</v>
          </cell>
          <cell r="Y156">
            <v>0</v>
          </cell>
          <cell r="Z156">
            <v>0</v>
          </cell>
          <cell r="AA156">
            <v>43</v>
          </cell>
          <cell r="AB156">
            <v>36</v>
          </cell>
          <cell r="AC156">
            <v>6</v>
          </cell>
          <cell r="AD156">
            <v>1</v>
          </cell>
          <cell r="AE156">
            <v>21</v>
          </cell>
          <cell r="AF156">
            <v>18</v>
          </cell>
          <cell r="AG156">
            <v>2</v>
          </cell>
          <cell r="AH156">
            <v>1</v>
          </cell>
          <cell r="AI156">
            <v>22</v>
          </cell>
          <cell r="AJ156">
            <v>18</v>
          </cell>
          <cell r="AK156">
            <v>4</v>
          </cell>
          <cell r="AL156">
            <v>0</v>
          </cell>
          <cell r="AM156">
            <v>7</v>
          </cell>
          <cell r="AN156">
            <v>7</v>
          </cell>
          <cell r="AO156">
            <v>0</v>
          </cell>
          <cell r="AP156">
            <v>0</v>
          </cell>
          <cell r="AQ156">
            <v>3</v>
          </cell>
          <cell r="AR156">
            <v>3</v>
          </cell>
          <cell r="AS156">
            <v>0</v>
          </cell>
          <cell r="AT156">
            <v>0</v>
          </cell>
          <cell r="AU156">
            <v>4</v>
          </cell>
          <cell r="AV156">
            <v>4</v>
          </cell>
          <cell r="AW156">
            <v>0</v>
          </cell>
          <cell r="AX156">
            <v>0</v>
          </cell>
          <cell r="AY156">
            <v>1</v>
          </cell>
          <cell r="AZ156">
            <v>1</v>
          </cell>
          <cell r="BA156">
            <v>0</v>
          </cell>
          <cell r="BB156">
            <v>0</v>
          </cell>
          <cell r="BC156">
            <v>0</v>
          </cell>
          <cell r="BD156">
            <v>0</v>
          </cell>
          <cell r="BE156">
            <v>0</v>
          </cell>
          <cell r="BF156">
            <v>0</v>
          </cell>
          <cell r="BG156">
            <v>1</v>
          </cell>
          <cell r="BH156">
            <v>1</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t="str">
            <v>Berlin</v>
          </cell>
          <cell r="CJ156" t="str">
            <v>Stadtstaaten</v>
          </cell>
          <cell r="CK156" t="str">
            <v>II 05</v>
          </cell>
        </row>
        <row r="157">
          <cell r="C157">
            <v>28</v>
          </cell>
          <cell r="D157">
            <v>24</v>
          </cell>
          <cell r="E157">
            <v>3</v>
          </cell>
          <cell r="F157">
            <v>1</v>
          </cell>
          <cell r="G157">
            <v>8</v>
          </cell>
          <cell r="H157">
            <v>7</v>
          </cell>
          <cell r="I157">
            <v>1</v>
          </cell>
          <cell r="J157">
            <v>0</v>
          </cell>
          <cell r="K157">
            <v>20</v>
          </cell>
          <cell r="L157">
            <v>17</v>
          </cell>
          <cell r="M157">
            <v>2</v>
          </cell>
          <cell r="N157">
            <v>1</v>
          </cell>
          <cell r="O157">
            <v>7</v>
          </cell>
          <cell r="P157">
            <v>6</v>
          </cell>
          <cell r="Q157">
            <v>0</v>
          </cell>
          <cell r="R157">
            <v>1</v>
          </cell>
          <cell r="S157">
            <v>3</v>
          </cell>
          <cell r="T157">
            <v>3</v>
          </cell>
          <cell r="U157">
            <v>0</v>
          </cell>
          <cell r="V157">
            <v>0</v>
          </cell>
          <cell r="W157">
            <v>4</v>
          </cell>
          <cell r="X157">
            <v>3</v>
          </cell>
          <cell r="Y157">
            <v>0</v>
          </cell>
          <cell r="Z157">
            <v>1</v>
          </cell>
          <cell r="AA157">
            <v>17</v>
          </cell>
          <cell r="AB157">
            <v>14</v>
          </cell>
          <cell r="AC157">
            <v>3</v>
          </cell>
          <cell r="AD157">
            <v>0</v>
          </cell>
          <cell r="AE157">
            <v>4</v>
          </cell>
          <cell r="AF157">
            <v>3</v>
          </cell>
          <cell r="AG157">
            <v>1</v>
          </cell>
          <cell r="AH157">
            <v>0</v>
          </cell>
          <cell r="AI157">
            <v>13</v>
          </cell>
          <cell r="AJ157">
            <v>11</v>
          </cell>
          <cell r="AK157">
            <v>2</v>
          </cell>
          <cell r="AL157">
            <v>0</v>
          </cell>
          <cell r="AM157">
            <v>3</v>
          </cell>
          <cell r="AN157">
            <v>3</v>
          </cell>
          <cell r="AO157">
            <v>0</v>
          </cell>
          <cell r="AP157">
            <v>0</v>
          </cell>
          <cell r="AQ157">
            <v>1</v>
          </cell>
          <cell r="AR157">
            <v>1</v>
          </cell>
          <cell r="AS157">
            <v>0</v>
          </cell>
          <cell r="AT157">
            <v>0</v>
          </cell>
          <cell r="AU157">
            <v>2</v>
          </cell>
          <cell r="AV157">
            <v>2</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1</v>
          </cell>
          <cell r="BL157">
            <v>1</v>
          </cell>
          <cell r="BM157">
            <v>0</v>
          </cell>
          <cell r="BN157">
            <v>0</v>
          </cell>
          <cell r="BO157">
            <v>0</v>
          </cell>
          <cell r="BP157">
            <v>0</v>
          </cell>
          <cell r="BQ157">
            <v>0</v>
          </cell>
          <cell r="BR157">
            <v>0</v>
          </cell>
          <cell r="BS157">
            <v>1</v>
          </cell>
          <cell r="BT157">
            <v>1</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t="str">
            <v>Berlin</v>
          </cell>
          <cell r="CJ157" t="str">
            <v>Stadtstaaten</v>
          </cell>
          <cell r="CK157" t="str">
            <v>II 05</v>
          </cell>
        </row>
        <row r="158">
          <cell r="C158">
            <v>35</v>
          </cell>
          <cell r="D158">
            <v>32</v>
          </cell>
          <cell r="E158">
            <v>3</v>
          </cell>
          <cell r="F158">
            <v>0</v>
          </cell>
          <cell r="G158">
            <v>15</v>
          </cell>
          <cell r="H158">
            <v>13</v>
          </cell>
          <cell r="I158">
            <v>2</v>
          </cell>
          <cell r="J158">
            <v>0</v>
          </cell>
          <cell r="K158">
            <v>20</v>
          </cell>
          <cell r="L158">
            <v>19</v>
          </cell>
          <cell r="M158">
            <v>1</v>
          </cell>
          <cell r="N158">
            <v>0</v>
          </cell>
          <cell r="O158">
            <v>12</v>
          </cell>
          <cell r="P158">
            <v>12</v>
          </cell>
          <cell r="Q158">
            <v>0</v>
          </cell>
          <cell r="R158">
            <v>0</v>
          </cell>
          <cell r="S158">
            <v>7</v>
          </cell>
          <cell r="T158">
            <v>7</v>
          </cell>
          <cell r="U158">
            <v>0</v>
          </cell>
          <cell r="V158">
            <v>0</v>
          </cell>
          <cell r="W158">
            <v>5</v>
          </cell>
          <cell r="X158">
            <v>5</v>
          </cell>
          <cell r="Y158">
            <v>0</v>
          </cell>
          <cell r="Z158">
            <v>0</v>
          </cell>
          <cell r="AA158">
            <v>17</v>
          </cell>
          <cell r="AB158">
            <v>14</v>
          </cell>
          <cell r="AC158">
            <v>3</v>
          </cell>
          <cell r="AD158">
            <v>0</v>
          </cell>
          <cell r="AE158">
            <v>7</v>
          </cell>
          <cell r="AF158">
            <v>5</v>
          </cell>
          <cell r="AG158">
            <v>2</v>
          </cell>
          <cell r="AH158">
            <v>0</v>
          </cell>
          <cell r="AI158">
            <v>10</v>
          </cell>
          <cell r="AJ158">
            <v>9</v>
          </cell>
          <cell r="AK158">
            <v>1</v>
          </cell>
          <cell r="AL158">
            <v>0</v>
          </cell>
          <cell r="AM158">
            <v>5</v>
          </cell>
          <cell r="AN158">
            <v>5</v>
          </cell>
          <cell r="AO158">
            <v>0</v>
          </cell>
          <cell r="AP158">
            <v>0</v>
          </cell>
          <cell r="AQ158">
            <v>1</v>
          </cell>
          <cell r="AR158">
            <v>1</v>
          </cell>
          <cell r="AS158">
            <v>0</v>
          </cell>
          <cell r="AT158">
            <v>0</v>
          </cell>
          <cell r="AU158">
            <v>4</v>
          </cell>
          <cell r="AV158">
            <v>4</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1</v>
          </cell>
          <cell r="BL158">
            <v>1</v>
          </cell>
          <cell r="BM158">
            <v>0</v>
          </cell>
          <cell r="BN158">
            <v>0</v>
          </cell>
          <cell r="BO158">
            <v>0</v>
          </cell>
          <cell r="BP158">
            <v>0</v>
          </cell>
          <cell r="BQ158">
            <v>0</v>
          </cell>
          <cell r="BR158">
            <v>0</v>
          </cell>
          <cell r="BS158">
            <v>1</v>
          </cell>
          <cell r="BT158">
            <v>1</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t="str">
            <v>Berlin</v>
          </cell>
          <cell r="CJ158" t="str">
            <v>Stadtstaaten</v>
          </cell>
          <cell r="CK158" t="str">
            <v>II 05</v>
          </cell>
        </row>
        <row r="159">
          <cell r="C159">
            <v>1851</v>
          </cell>
          <cell r="D159">
            <v>1817</v>
          </cell>
          <cell r="E159">
            <v>34</v>
          </cell>
          <cell r="F159">
            <v>0</v>
          </cell>
          <cell r="G159">
            <v>1158</v>
          </cell>
          <cell r="H159">
            <v>1135</v>
          </cell>
          <cell r="I159">
            <v>23</v>
          </cell>
          <cell r="J159">
            <v>0</v>
          </cell>
          <cell r="K159">
            <v>693</v>
          </cell>
          <cell r="L159">
            <v>682</v>
          </cell>
          <cell r="M159">
            <v>11</v>
          </cell>
          <cell r="N159">
            <v>0</v>
          </cell>
          <cell r="O159">
            <v>958</v>
          </cell>
          <cell r="P159">
            <v>941</v>
          </cell>
          <cell r="Q159">
            <v>17</v>
          </cell>
          <cell r="R159">
            <v>0</v>
          </cell>
          <cell r="S159">
            <v>615</v>
          </cell>
          <cell r="T159">
            <v>602</v>
          </cell>
          <cell r="U159">
            <v>13</v>
          </cell>
          <cell r="V159">
            <v>0</v>
          </cell>
          <cell r="W159">
            <v>343</v>
          </cell>
          <cell r="X159">
            <v>339</v>
          </cell>
          <cell r="Y159">
            <v>4</v>
          </cell>
          <cell r="Z159">
            <v>0</v>
          </cell>
          <cell r="AA159">
            <v>671</v>
          </cell>
          <cell r="AB159">
            <v>658</v>
          </cell>
          <cell r="AC159">
            <v>13</v>
          </cell>
          <cell r="AD159">
            <v>0</v>
          </cell>
          <cell r="AE159">
            <v>398</v>
          </cell>
          <cell r="AF159">
            <v>391</v>
          </cell>
          <cell r="AG159">
            <v>7</v>
          </cell>
          <cell r="AH159">
            <v>0</v>
          </cell>
          <cell r="AI159">
            <v>273</v>
          </cell>
          <cell r="AJ159">
            <v>267</v>
          </cell>
          <cell r="AK159">
            <v>6</v>
          </cell>
          <cell r="AL159">
            <v>0</v>
          </cell>
          <cell r="AM159">
            <v>202</v>
          </cell>
          <cell r="AN159">
            <v>199</v>
          </cell>
          <cell r="AO159">
            <v>3</v>
          </cell>
          <cell r="AP159">
            <v>0</v>
          </cell>
          <cell r="AQ159">
            <v>128</v>
          </cell>
          <cell r="AR159">
            <v>126</v>
          </cell>
          <cell r="AS159">
            <v>2</v>
          </cell>
          <cell r="AT159">
            <v>0</v>
          </cell>
          <cell r="AU159">
            <v>74</v>
          </cell>
          <cell r="AV159">
            <v>73</v>
          </cell>
          <cell r="AW159">
            <v>1</v>
          </cell>
          <cell r="AX159">
            <v>0</v>
          </cell>
          <cell r="AY159">
            <v>5</v>
          </cell>
          <cell r="AZ159">
            <v>5</v>
          </cell>
          <cell r="BA159">
            <v>0</v>
          </cell>
          <cell r="BB159">
            <v>0</v>
          </cell>
          <cell r="BC159">
            <v>5</v>
          </cell>
          <cell r="BD159">
            <v>5</v>
          </cell>
          <cell r="BE159">
            <v>0</v>
          </cell>
          <cell r="BF159">
            <v>0</v>
          </cell>
          <cell r="BG159">
            <v>0</v>
          </cell>
          <cell r="BH159">
            <v>0</v>
          </cell>
          <cell r="BI159">
            <v>0</v>
          </cell>
          <cell r="BJ159">
            <v>0</v>
          </cell>
          <cell r="BK159">
            <v>9</v>
          </cell>
          <cell r="BL159">
            <v>9</v>
          </cell>
          <cell r="BM159">
            <v>0</v>
          </cell>
          <cell r="BN159">
            <v>0</v>
          </cell>
          <cell r="BO159">
            <v>7</v>
          </cell>
          <cell r="BP159">
            <v>7</v>
          </cell>
          <cell r="BQ159">
            <v>0</v>
          </cell>
          <cell r="BR159">
            <v>0</v>
          </cell>
          <cell r="BS159">
            <v>2</v>
          </cell>
          <cell r="BT159">
            <v>2</v>
          </cell>
          <cell r="BU159">
            <v>0</v>
          </cell>
          <cell r="BV159">
            <v>0</v>
          </cell>
          <cell r="BW159">
            <v>6</v>
          </cell>
          <cell r="BX159">
            <v>5</v>
          </cell>
          <cell r="BY159">
            <v>1</v>
          </cell>
          <cell r="BZ159">
            <v>0</v>
          </cell>
          <cell r="CA159">
            <v>5</v>
          </cell>
          <cell r="CB159">
            <v>4</v>
          </cell>
          <cell r="CC159">
            <v>1</v>
          </cell>
          <cell r="CD159">
            <v>0</v>
          </cell>
          <cell r="CE159">
            <v>1</v>
          </cell>
          <cell r="CF159">
            <v>1</v>
          </cell>
          <cell r="CG159">
            <v>0</v>
          </cell>
          <cell r="CH159">
            <v>0</v>
          </cell>
          <cell r="CI159" t="str">
            <v>Brandenburg</v>
          </cell>
          <cell r="CJ159" t="str">
            <v>Östliche Flächenländer</v>
          </cell>
          <cell r="CK159" t="str">
            <v>II 05</v>
          </cell>
        </row>
        <row r="160">
          <cell r="C160">
            <v>19</v>
          </cell>
          <cell r="D160">
            <v>19</v>
          </cell>
          <cell r="E160">
            <v>0</v>
          </cell>
          <cell r="F160">
            <v>0</v>
          </cell>
          <cell r="G160">
            <v>11</v>
          </cell>
          <cell r="H160">
            <v>11</v>
          </cell>
          <cell r="I160">
            <v>0</v>
          </cell>
          <cell r="J160">
            <v>0</v>
          </cell>
          <cell r="K160">
            <v>8</v>
          </cell>
          <cell r="L160">
            <v>8</v>
          </cell>
          <cell r="M160">
            <v>0</v>
          </cell>
          <cell r="N160">
            <v>0</v>
          </cell>
          <cell r="O160">
            <v>14</v>
          </cell>
          <cell r="P160">
            <v>14</v>
          </cell>
          <cell r="Q160">
            <v>0</v>
          </cell>
          <cell r="R160">
            <v>0</v>
          </cell>
          <cell r="S160">
            <v>10</v>
          </cell>
          <cell r="T160">
            <v>10</v>
          </cell>
          <cell r="U160">
            <v>0</v>
          </cell>
          <cell r="V160">
            <v>0</v>
          </cell>
          <cell r="W160">
            <v>4</v>
          </cell>
          <cell r="X160">
            <v>4</v>
          </cell>
          <cell r="Y160">
            <v>0</v>
          </cell>
          <cell r="Z160">
            <v>0</v>
          </cell>
          <cell r="AA160">
            <v>3</v>
          </cell>
          <cell r="AB160">
            <v>3</v>
          </cell>
          <cell r="AC160">
            <v>0</v>
          </cell>
          <cell r="AD160">
            <v>0</v>
          </cell>
          <cell r="AE160">
            <v>0</v>
          </cell>
          <cell r="AF160">
            <v>0</v>
          </cell>
          <cell r="AG160">
            <v>0</v>
          </cell>
          <cell r="AH160">
            <v>0</v>
          </cell>
          <cell r="AI160">
            <v>3</v>
          </cell>
          <cell r="AJ160">
            <v>3</v>
          </cell>
          <cell r="AK160">
            <v>0</v>
          </cell>
          <cell r="AL160">
            <v>0</v>
          </cell>
          <cell r="AM160">
            <v>2</v>
          </cell>
          <cell r="AN160">
            <v>2</v>
          </cell>
          <cell r="AO160">
            <v>0</v>
          </cell>
          <cell r="AP160">
            <v>0</v>
          </cell>
          <cell r="AQ160">
            <v>1</v>
          </cell>
          <cell r="AR160">
            <v>1</v>
          </cell>
          <cell r="AS160">
            <v>0</v>
          </cell>
          <cell r="AT160">
            <v>0</v>
          </cell>
          <cell r="AU160">
            <v>1</v>
          </cell>
          <cell r="AV160">
            <v>1</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t="str">
            <v>Brandenburg</v>
          </cell>
          <cell r="CJ160" t="str">
            <v>Östliche Flächenländer</v>
          </cell>
          <cell r="CK160" t="str">
            <v>II 05</v>
          </cell>
        </row>
        <row r="161">
          <cell r="C161">
            <v>612</v>
          </cell>
          <cell r="D161">
            <v>608</v>
          </cell>
          <cell r="E161">
            <v>4</v>
          </cell>
          <cell r="F161">
            <v>0</v>
          </cell>
          <cell r="G161">
            <v>392</v>
          </cell>
          <cell r="H161">
            <v>389</v>
          </cell>
          <cell r="I161">
            <v>3</v>
          </cell>
          <cell r="J161">
            <v>0</v>
          </cell>
          <cell r="K161">
            <v>220</v>
          </cell>
          <cell r="L161">
            <v>219</v>
          </cell>
          <cell r="M161">
            <v>1</v>
          </cell>
          <cell r="N161">
            <v>0</v>
          </cell>
          <cell r="O161">
            <v>364</v>
          </cell>
          <cell r="P161">
            <v>360</v>
          </cell>
          <cell r="Q161">
            <v>4</v>
          </cell>
          <cell r="R161">
            <v>0</v>
          </cell>
          <cell r="S161">
            <v>239</v>
          </cell>
          <cell r="T161">
            <v>236</v>
          </cell>
          <cell r="U161">
            <v>3</v>
          </cell>
          <cell r="V161">
            <v>0</v>
          </cell>
          <cell r="W161">
            <v>125</v>
          </cell>
          <cell r="X161">
            <v>124</v>
          </cell>
          <cell r="Y161">
            <v>1</v>
          </cell>
          <cell r="Z161">
            <v>0</v>
          </cell>
          <cell r="AA161">
            <v>186</v>
          </cell>
          <cell r="AB161">
            <v>186</v>
          </cell>
          <cell r="AC161">
            <v>0</v>
          </cell>
          <cell r="AD161">
            <v>0</v>
          </cell>
          <cell r="AE161">
            <v>116</v>
          </cell>
          <cell r="AF161">
            <v>116</v>
          </cell>
          <cell r="AG161">
            <v>0</v>
          </cell>
          <cell r="AH161">
            <v>0</v>
          </cell>
          <cell r="AI161">
            <v>70</v>
          </cell>
          <cell r="AJ161">
            <v>70</v>
          </cell>
          <cell r="AK161">
            <v>0</v>
          </cell>
          <cell r="AL161">
            <v>0</v>
          </cell>
          <cell r="AM161">
            <v>61</v>
          </cell>
          <cell r="AN161">
            <v>61</v>
          </cell>
          <cell r="AO161">
            <v>0</v>
          </cell>
          <cell r="AP161">
            <v>0</v>
          </cell>
          <cell r="AQ161">
            <v>36</v>
          </cell>
          <cell r="AR161">
            <v>36</v>
          </cell>
          <cell r="AS161">
            <v>0</v>
          </cell>
          <cell r="AT161">
            <v>0</v>
          </cell>
          <cell r="AU161">
            <v>25</v>
          </cell>
          <cell r="AV161">
            <v>25</v>
          </cell>
          <cell r="AW161">
            <v>0</v>
          </cell>
          <cell r="AX161">
            <v>0</v>
          </cell>
          <cell r="AY161">
            <v>1</v>
          </cell>
          <cell r="AZ161">
            <v>1</v>
          </cell>
          <cell r="BA161">
            <v>0</v>
          </cell>
          <cell r="BB161">
            <v>0</v>
          </cell>
          <cell r="BC161">
            <v>1</v>
          </cell>
          <cell r="BD161">
            <v>1</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t="str">
            <v>Brandenburg</v>
          </cell>
          <cell r="CJ161" t="str">
            <v>Östliche Flächenländer</v>
          </cell>
          <cell r="CK161" t="str">
            <v>II 05</v>
          </cell>
        </row>
        <row r="162">
          <cell r="C162">
            <v>652</v>
          </cell>
          <cell r="D162">
            <v>641</v>
          </cell>
          <cell r="E162">
            <v>11</v>
          </cell>
          <cell r="F162">
            <v>0</v>
          </cell>
          <cell r="G162">
            <v>409</v>
          </cell>
          <cell r="H162">
            <v>401</v>
          </cell>
          <cell r="I162">
            <v>8</v>
          </cell>
          <cell r="J162">
            <v>0</v>
          </cell>
          <cell r="K162">
            <v>243</v>
          </cell>
          <cell r="L162">
            <v>240</v>
          </cell>
          <cell r="M162">
            <v>3</v>
          </cell>
          <cell r="N162">
            <v>0</v>
          </cell>
          <cell r="O162">
            <v>359</v>
          </cell>
          <cell r="P162">
            <v>352</v>
          </cell>
          <cell r="Q162">
            <v>7</v>
          </cell>
          <cell r="R162">
            <v>0</v>
          </cell>
          <cell r="S162">
            <v>223</v>
          </cell>
          <cell r="T162">
            <v>217</v>
          </cell>
          <cell r="U162">
            <v>6</v>
          </cell>
          <cell r="V162">
            <v>0</v>
          </cell>
          <cell r="W162">
            <v>136</v>
          </cell>
          <cell r="X162">
            <v>135</v>
          </cell>
          <cell r="Y162">
            <v>1</v>
          </cell>
          <cell r="Z162">
            <v>0</v>
          </cell>
          <cell r="AA162">
            <v>233</v>
          </cell>
          <cell r="AB162">
            <v>229</v>
          </cell>
          <cell r="AC162">
            <v>4</v>
          </cell>
          <cell r="AD162">
            <v>0</v>
          </cell>
          <cell r="AE162">
            <v>146</v>
          </cell>
          <cell r="AF162">
            <v>144</v>
          </cell>
          <cell r="AG162">
            <v>2</v>
          </cell>
          <cell r="AH162">
            <v>0</v>
          </cell>
          <cell r="AI162">
            <v>87</v>
          </cell>
          <cell r="AJ162">
            <v>85</v>
          </cell>
          <cell r="AK162">
            <v>2</v>
          </cell>
          <cell r="AL162">
            <v>0</v>
          </cell>
          <cell r="AM162">
            <v>58</v>
          </cell>
          <cell r="AN162">
            <v>58</v>
          </cell>
          <cell r="AO162">
            <v>0</v>
          </cell>
          <cell r="AP162">
            <v>0</v>
          </cell>
          <cell r="AQ162">
            <v>38</v>
          </cell>
          <cell r="AR162">
            <v>38</v>
          </cell>
          <cell r="AS162">
            <v>0</v>
          </cell>
          <cell r="AT162">
            <v>0</v>
          </cell>
          <cell r="AU162">
            <v>20</v>
          </cell>
          <cell r="AV162">
            <v>20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1</v>
          </cell>
          <cell r="BL162">
            <v>1</v>
          </cell>
          <cell r="BM162">
            <v>0</v>
          </cell>
          <cell r="BN162">
            <v>0</v>
          </cell>
          <cell r="BO162">
            <v>1</v>
          </cell>
          <cell r="BP162">
            <v>1</v>
          </cell>
          <cell r="BQ162">
            <v>0</v>
          </cell>
          <cell r="BR162">
            <v>0</v>
          </cell>
          <cell r="BS162">
            <v>0</v>
          </cell>
          <cell r="BT162">
            <v>0</v>
          </cell>
          <cell r="BU162">
            <v>0</v>
          </cell>
          <cell r="BV162">
            <v>0</v>
          </cell>
          <cell r="BW162">
            <v>1</v>
          </cell>
          <cell r="BX162">
            <v>1</v>
          </cell>
          <cell r="BY162">
            <v>0</v>
          </cell>
          <cell r="BZ162">
            <v>0</v>
          </cell>
          <cell r="CA162">
            <v>1</v>
          </cell>
          <cell r="CB162">
            <v>1</v>
          </cell>
          <cell r="CC162">
            <v>0</v>
          </cell>
          <cell r="CD162">
            <v>0</v>
          </cell>
          <cell r="CE162">
            <v>0</v>
          </cell>
          <cell r="CF162">
            <v>0</v>
          </cell>
          <cell r="CG162">
            <v>0</v>
          </cell>
          <cell r="CH162">
            <v>0</v>
          </cell>
          <cell r="CI162" t="str">
            <v>Brandenburg</v>
          </cell>
          <cell r="CJ162" t="str">
            <v>Östliche Flächenländer</v>
          </cell>
          <cell r="CK162" t="str">
            <v>II 05</v>
          </cell>
        </row>
        <row r="163">
          <cell r="C163">
            <v>244</v>
          </cell>
          <cell r="D163">
            <v>238</v>
          </cell>
          <cell r="E163">
            <v>6</v>
          </cell>
          <cell r="F163">
            <v>0</v>
          </cell>
          <cell r="G163">
            <v>147</v>
          </cell>
          <cell r="H163">
            <v>143</v>
          </cell>
          <cell r="I163">
            <v>4</v>
          </cell>
          <cell r="J163">
            <v>0</v>
          </cell>
          <cell r="K163">
            <v>97</v>
          </cell>
          <cell r="L163">
            <v>95</v>
          </cell>
          <cell r="M163">
            <v>2</v>
          </cell>
          <cell r="N163">
            <v>0</v>
          </cell>
          <cell r="O163">
            <v>96</v>
          </cell>
          <cell r="P163">
            <v>93</v>
          </cell>
          <cell r="Q163">
            <v>3</v>
          </cell>
          <cell r="R163">
            <v>0</v>
          </cell>
          <cell r="S163">
            <v>59</v>
          </cell>
          <cell r="T163">
            <v>57</v>
          </cell>
          <cell r="U163">
            <v>2</v>
          </cell>
          <cell r="V163">
            <v>0</v>
          </cell>
          <cell r="W163">
            <v>37</v>
          </cell>
          <cell r="X163">
            <v>36</v>
          </cell>
          <cell r="Y163">
            <v>1</v>
          </cell>
          <cell r="Z163">
            <v>0</v>
          </cell>
          <cell r="AA163">
            <v>110</v>
          </cell>
          <cell r="AB163">
            <v>107</v>
          </cell>
          <cell r="AC163">
            <v>3</v>
          </cell>
          <cell r="AD163">
            <v>0</v>
          </cell>
          <cell r="AE163">
            <v>63</v>
          </cell>
          <cell r="AF163">
            <v>61</v>
          </cell>
          <cell r="AG163">
            <v>2</v>
          </cell>
          <cell r="AH163">
            <v>0</v>
          </cell>
          <cell r="AI163">
            <v>47</v>
          </cell>
          <cell r="AJ163">
            <v>46</v>
          </cell>
          <cell r="AK163">
            <v>1</v>
          </cell>
          <cell r="AL163">
            <v>0</v>
          </cell>
          <cell r="AM163">
            <v>38</v>
          </cell>
          <cell r="AN163">
            <v>38</v>
          </cell>
          <cell r="AO163">
            <v>0</v>
          </cell>
          <cell r="AP163">
            <v>0</v>
          </cell>
          <cell r="AQ163">
            <v>25</v>
          </cell>
          <cell r="AR163">
            <v>25</v>
          </cell>
          <cell r="AS163">
            <v>0</v>
          </cell>
          <cell r="AT163">
            <v>0</v>
          </cell>
          <cell r="AU163">
            <v>13</v>
          </cell>
          <cell r="AV163">
            <v>13</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t="str">
            <v>Brandenburg</v>
          </cell>
          <cell r="CJ163" t="str">
            <v>Östliche Flächenländer</v>
          </cell>
          <cell r="CK163" t="str">
            <v>II 05</v>
          </cell>
        </row>
        <row r="164">
          <cell r="C164">
            <v>97</v>
          </cell>
          <cell r="D164">
            <v>92</v>
          </cell>
          <cell r="E164">
            <v>5</v>
          </cell>
          <cell r="F164">
            <v>0</v>
          </cell>
          <cell r="G164">
            <v>62</v>
          </cell>
          <cell r="H164">
            <v>59</v>
          </cell>
          <cell r="I164">
            <v>3</v>
          </cell>
          <cell r="J164">
            <v>0</v>
          </cell>
          <cell r="K164">
            <v>35</v>
          </cell>
          <cell r="L164">
            <v>33</v>
          </cell>
          <cell r="M164">
            <v>2</v>
          </cell>
          <cell r="N164">
            <v>0</v>
          </cell>
          <cell r="O164">
            <v>31</v>
          </cell>
          <cell r="P164">
            <v>30</v>
          </cell>
          <cell r="Q164">
            <v>1</v>
          </cell>
          <cell r="R164">
            <v>0</v>
          </cell>
          <cell r="S164">
            <v>20</v>
          </cell>
          <cell r="T164">
            <v>20</v>
          </cell>
          <cell r="U164">
            <v>0</v>
          </cell>
          <cell r="V164">
            <v>0</v>
          </cell>
          <cell r="W164">
            <v>11</v>
          </cell>
          <cell r="X164">
            <v>10</v>
          </cell>
          <cell r="Y164">
            <v>1</v>
          </cell>
          <cell r="Z164">
            <v>0</v>
          </cell>
          <cell r="AA164">
            <v>45</v>
          </cell>
          <cell r="AB164">
            <v>41</v>
          </cell>
          <cell r="AC164">
            <v>4</v>
          </cell>
          <cell r="AD164">
            <v>0</v>
          </cell>
          <cell r="AE164">
            <v>28</v>
          </cell>
          <cell r="AF164">
            <v>25</v>
          </cell>
          <cell r="AG164">
            <v>3</v>
          </cell>
          <cell r="AH164">
            <v>0</v>
          </cell>
          <cell r="AI164">
            <v>17</v>
          </cell>
          <cell r="AJ164">
            <v>16</v>
          </cell>
          <cell r="AK164">
            <v>1</v>
          </cell>
          <cell r="AL164">
            <v>0</v>
          </cell>
          <cell r="AM164">
            <v>18</v>
          </cell>
          <cell r="AN164">
            <v>18</v>
          </cell>
          <cell r="AO164">
            <v>0</v>
          </cell>
          <cell r="AP164">
            <v>0</v>
          </cell>
          <cell r="AQ164">
            <v>11</v>
          </cell>
          <cell r="AR164">
            <v>11</v>
          </cell>
          <cell r="AS164">
            <v>0</v>
          </cell>
          <cell r="AT164">
            <v>0</v>
          </cell>
          <cell r="AU164">
            <v>7</v>
          </cell>
          <cell r="AV164">
            <v>7</v>
          </cell>
          <cell r="AW164">
            <v>0</v>
          </cell>
          <cell r="AX164">
            <v>0</v>
          </cell>
          <cell r="AY164">
            <v>1</v>
          </cell>
          <cell r="AZ164">
            <v>1</v>
          </cell>
          <cell r="BA164">
            <v>0</v>
          </cell>
          <cell r="BB164">
            <v>0</v>
          </cell>
          <cell r="BC164">
            <v>1</v>
          </cell>
          <cell r="BD164">
            <v>1</v>
          </cell>
          <cell r="BE164">
            <v>0</v>
          </cell>
          <cell r="BF164">
            <v>0</v>
          </cell>
          <cell r="BG164">
            <v>0</v>
          </cell>
          <cell r="BH164">
            <v>0</v>
          </cell>
          <cell r="BI164">
            <v>0</v>
          </cell>
          <cell r="BJ164">
            <v>0</v>
          </cell>
          <cell r="BK164">
            <v>2</v>
          </cell>
          <cell r="BL164">
            <v>2</v>
          </cell>
          <cell r="BM164">
            <v>0</v>
          </cell>
          <cell r="BN164">
            <v>0</v>
          </cell>
          <cell r="BO164">
            <v>2</v>
          </cell>
          <cell r="BP164">
            <v>2</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t="str">
            <v>Brandenburg</v>
          </cell>
          <cell r="CJ164" t="str">
            <v>Östliche Flächenländer</v>
          </cell>
          <cell r="CK164" t="str">
            <v>II 05</v>
          </cell>
        </row>
        <row r="165">
          <cell r="C165">
            <v>62</v>
          </cell>
          <cell r="D165">
            <v>61</v>
          </cell>
          <cell r="E165">
            <v>1</v>
          </cell>
          <cell r="F165">
            <v>0</v>
          </cell>
          <cell r="G165">
            <v>34</v>
          </cell>
          <cell r="H165">
            <v>33</v>
          </cell>
          <cell r="I165">
            <v>1</v>
          </cell>
          <cell r="J165">
            <v>0</v>
          </cell>
          <cell r="K165">
            <v>28</v>
          </cell>
          <cell r="L165">
            <v>28</v>
          </cell>
          <cell r="M165">
            <v>0</v>
          </cell>
          <cell r="N165">
            <v>0</v>
          </cell>
          <cell r="O165">
            <v>24</v>
          </cell>
          <cell r="P165">
            <v>24</v>
          </cell>
          <cell r="Q165">
            <v>0</v>
          </cell>
          <cell r="R165">
            <v>0</v>
          </cell>
          <cell r="S165">
            <v>14</v>
          </cell>
          <cell r="T165">
            <v>14</v>
          </cell>
          <cell r="U165">
            <v>0</v>
          </cell>
          <cell r="V165">
            <v>0</v>
          </cell>
          <cell r="W165">
            <v>10</v>
          </cell>
          <cell r="X165">
            <v>10</v>
          </cell>
          <cell r="Y165">
            <v>0</v>
          </cell>
          <cell r="Z165">
            <v>0</v>
          </cell>
          <cell r="AA165">
            <v>26</v>
          </cell>
          <cell r="AB165">
            <v>26</v>
          </cell>
          <cell r="AC165">
            <v>0</v>
          </cell>
          <cell r="AD165">
            <v>0</v>
          </cell>
          <cell r="AE165">
            <v>11</v>
          </cell>
          <cell r="AF165">
            <v>11</v>
          </cell>
          <cell r="AG165">
            <v>0</v>
          </cell>
          <cell r="AH165">
            <v>0</v>
          </cell>
          <cell r="AI165">
            <v>15</v>
          </cell>
          <cell r="AJ165">
            <v>15</v>
          </cell>
          <cell r="AK165">
            <v>0</v>
          </cell>
          <cell r="AL165">
            <v>0</v>
          </cell>
          <cell r="AM165">
            <v>8</v>
          </cell>
          <cell r="AN165">
            <v>7</v>
          </cell>
          <cell r="AO165">
            <v>1</v>
          </cell>
          <cell r="AP165">
            <v>0</v>
          </cell>
          <cell r="AQ165">
            <v>6</v>
          </cell>
          <cell r="AR165">
            <v>5</v>
          </cell>
          <cell r="AS165">
            <v>1</v>
          </cell>
          <cell r="AT165">
            <v>0</v>
          </cell>
          <cell r="AU165">
            <v>2</v>
          </cell>
          <cell r="AV165">
            <v>2</v>
          </cell>
          <cell r="AW165">
            <v>0</v>
          </cell>
          <cell r="AX165">
            <v>0</v>
          </cell>
          <cell r="AY165">
            <v>2</v>
          </cell>
          <cell r="AZ165">
            <v>2</v>
          </cell>
          <cell r="BA165">
            <v>0</v>
          </cell>
          <cell r="BB165">
            <v>0</v>
          </cell>
          <cell r="BC165">
            <v>2</v>
          </cell>
          <cell r="BD165">
            <v>2</v>
          </cell>
          <cell r="BE165">
            <v>0</v>
          </cell>
          <cell r="BF165">
            <v>0</v>
          </cell>
          <cell r="BG165">
            <v>0</v>
          </cell>
          <cell r="BH165">
            <v>0</v>
          </cell>
          <cell r="BI165">
            <v>0</v>
          </cell>
          <cell r="BJ165">
            <v>0</v>
          </cell>
          <cell r="BK165">
            <v>2</v>
          </cell>
          <cell r="BL165">
            <v>2</v>
          </cell>
          <cell r="BM165">
            <v>0</v>
          </cell>
          <cell r="BN165">
            <v>0</v>
          </cell>
          <cell r="BO165">
            <v>1</v>
          </cell>
          <cell r="BP165">
            <v>1</v>
          </cell>
          <cell r="BQ165">
            <v>0</v>
          </cell>
          <cell r="BR165">
            <v>0</v>
          </cell>
          <cell r="BS165">
            <v>1</v>
          </cell>
          <cell r="BT165">
            <v>1</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t="str">
            <v>Brandenburg</v>
          </cell>
          <cell r="CJ165" t="str">
            <v>Östliche Flächenländer</v>
          </cell>
          <cell r="CK165" t="str">
            <v>II 05</v>
          </cell>
        </row>
        <row r="166">
          <cell r="C166">
            <v>44</v>
          </cell>
          <cell r="D166">
            <v>42</v>
          </cell>
          <cell r="E166">
            <v>2</v>
          </cell>
          <cell r="F166">
            <v>0</v>
          </cell>
          <cell r="G166">
            <v>33</v>
          </cell>
          <cell r="H166">
            <v>31</v>
          </cell>
          <cell r="I166">
            <v>2</v>
          </cell>
          <cell r="J166">
            <v>0</v>
          </cell>
          <cell r="K166">
            <v>11</v>
          </cell>
          <cell r="L166">
            <v>11</v>
          </cell>
          <cell r="M166">
            <v>0</v>
          </cell>
          <cell r="N166">
            <v>0</v>
          </cell>
          <cell r="O166">
            <v>17</v>
          </cell>
          <cell r="P166">
            <v>16</v>
          </cell>
          <cell r="Q166">
            <v>1</v>
          </cell>
          <cell r="R166">
            <v>0</v>
          </cell>
          <cell r="S166">
            <v>11</v>
          </cell>
          <cell r="T166">
            <v>10</v>
          </cell>
          <cell r="U166">
            <v>1</v>
          </cell>
          <cell r="V166">
            <v>0</v>
          </cell>
          <cell r="W166">
            <v>6</v>
          </cell>
          <cell r="X166">
            <v>6</v>
          </cell>
          <cell r="Y166">
            <v>0</v>
          </cell>
          <cell r="Z166">
            <v>0</v>
          </cell>
          <cell r="AA166">
            <v>17</v>
          </cell>
          <cell r="AB166">
            <v>17</v>
          </cell>
          <cell r="AC166">
            <v>0</v>
          </cell>
          <cell r="AD166">
            <v>0</v>
          </cell>
          <cell r="AE166">
            <v>14</v>
          </cell>
          <cell r="AF166">
            <v>14</v>
          </cell>
          <cell r="AG166">
            <v>0</v>
          </cell>
          <cell r="AH166">
            <v>0</v>
          </cell>
          <cell r="AI166">
            <v>3</v>
          </cell>
          <cell r="AJ166">
            <v>3</v>
          </cell>
          <cell r="AK166">
            <v>0</v>
          </cell>
          <cell r="AL166">
            <v>0</v>
          </cell>
          <cell r="AM166">
            <v>7</v>
          </cell>
          <cell r="AN166">
            <v>6</v>
          </cell>
          <cell r="AO166">
            <v>1</v>
          </cell>
          <cell r="AP166">
            <v>0</v>
          </cell>
          <cell r="AQ166">
            <v>5</v>
          </cell>
          <cell r="AR166">
            <v>4</v>
          </cell>
          <cell r="AS166">
            <v>1</v>
          </cell>
          <cell r="AT166">
            <v>0</v>
          </cell>
          <cell r="AU166">
            <v>2</v>
          </cell>
          <cell r="AV166">
            <v>2</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2</v>
          </cell>
          <cell r="BL166">
            <v>2</v>
          </cell>
          <cell r="BM166">
            <v>0</v>
          </cell>
          <cell r="BN166">
            <v>0</v>
          </cell>
          <cell r="BO166">
            <v>2</v>
          </cell>
          <cell r="BP166">
            <v>2</v>
          </cell>
          <cell r="BQ166">
            <v>0</v>
          </cell>
          <cell r="BR166">
            <v>0</v>
          </cell>
          <cell r="BS166">
            <v>0</v>
          </cell>
          <cell r="BT166">
            <v>0</v>
          </cell>
          <cell r="BU166">
            <v>0</v>
          </cell>
          <cell r="BV166">
            <v>0</v>
          </cell>
          <cell r="BW166">
            <v>1</v>
          </cell>
          <cell r="BX166">
            <v>1</v>
          </cell>
          <cell r="BY166">
            <v>0</v>
          </cell>
          <cell r="BZ166">
            <v>0</v>
          </cell>
          <cell r="CA166">
            <v>1</v>
          </cell>
          <cell r="CB166">
            <v>1</v>
          </cell>
          <cell r="CC166">
            <v>0</v>
          </cell>
          <cell r="CD166">
            <v>0</v>
          </cell>
          <cell r="CE166">
            <v>0</v>
          </cell>
          <cell r="CF166">
            <v>0</v>
          </cell>
          <cell r="CG166">
            <v>0</v>
          </cell>
          <cell r="CH166">
            <v>0</v>
          </cell>
          <cell r="CI166" t="str">
            <v>Brandenburg</v>
          </cell>
          <cell r="CJ166" t="str">
            <v>Östliche Flächenländer</v>
          </cell>
          <cell r="CK166" t="str">
            <v>II 05</v>
          </cell>
        </row>
        <row r="167">
          <cell r="C167">
            <v>37</v>
          </cell>
          <cell r="D167">
            <v>37</v>
          </cell>
          <cell r="E167">
            <v>0</v>
          </cell>
          <cell r="F167">
            <v>0</v>
          </cell>
          <cell r="G167">
            <v>24</v>
          </cell>
          <cell r="H167">
            <v>24</v>
          </cell>
          <cell r="I167">
            <v>0</v>
          </cell>
          <cell r="J167">
            <v>0</v>
          </cell>
          <cell r="K167">
            <v>13</v>
          </cell>
          <cell r="L167">
            <v>13</v>
          </cell>
          <cell r="M167">
            <v>0</v>
          </cell>
          <cell r="N167">
            <v>0</v>
          </cell>
          <cell r="O167">
            <v>18</v>
          </cell>
          <cell r="P167">
            <v>18</v>
          </cell>
          <cell r="Q167">
            <v>0</v>
          </cell>
          <cell r="R167">
            <v>0</v>
          </cell>
          <cell r="S167">
            <v>14</v>
          </cell>
          <cell r="T167">
            <v>14</v>
          </cell>
          <cell r="U167">
            <v>0</v>
          </cell>
          <cell r="V167">
            <v>0</v>
          </cell>
          <cell r="W167">
            <v>4</v>
          </cell>
          <cell r="X167">
            <v>4</v>
          </cell>
          <cell r="Y167">
            <v>0</v>
          </cell>
          <cell r="Z167">
            <v>0</v>
          </cell>
          <cell r="AA167">
            <v>13</v>
          </cell>
          <cell r="AB167">
            <v>13</v>
          </cell>
          <cell r="AC167">
            <v>0</v>
          </cell>
          <cell r="AD167">
            <v>0</v>
          </cell>
          <cell r="AE167">
            <v>6</v>
          </cell>
          <cell r="AF167">
            <v>6</v>
          </cell>
          <cell r="AG167">
            <v>0</v>
          </cell>
          <cell r="AH167">
            <v>0</v>
          </cell>
          <cell r="AI167">
            <v>7</v>
          </cell>
          <cell r="AJ167">
            <v>7</v>
          </cell>
          <cell r="AK167">
            <v>0</v>
          </cell>
          <cell r="AL167">
            <v>0</v>
          </cell>
          <cell r="AM167">
            <v>3</v>
          </cell>
          <cell r="AN167">
            <v>3</v>
          </cell>
          <cell r="AO167">
            <v>0</v>
          </cell>
          <cell r="AP167">
            <v>0</v>
          </cell>
          <cell r="AQ167">
            <v>2</v>
          </cell>
          <cell r="AR167">
            <v>2</v>
          </cell>
          <cell r="AS167">
            <v>0</v>
          </cell>
          <cell r="AT167">
            <v>0</v>
          </cell>
          <cell r="AU167">
            <v>1</v>
          </cell>
          <cell r="AV167">
            <v>1</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2</v>
          </cell>
          <cell r="BL167">
            <v>2</v>
          </cell>
          <cell r="BM167">
            <v>0</v>
          </cell>
          <cell r="BN167">
            <v>0</v>
          </cell>
          <cell r="BO167">
            <v>1</v>
          </cell>
          <cell r="BP167">
            <v>1</v>
          </cell>
          <cell r="BQ167">
            <v>0</v>
          </cell>
          <cell r="BR167">
            <v>0</v>
          </cell>
          <cell r="BS167">
            <v>1</v>
          </cell>
          <cell r="BT167">
            <v>1</v>
          </cell>
          <cell r="BU167">
            <v>0</v>
          </cell>
          <cell r="BV167">
            <v>0</v>
          </cell>
          <cell r="BW167">
            <v>1</v>
          </cell>
          <cell r="BX167">
            <v>1</v>
          </cell>
          <cell r="BY167">
            <v>0</v>
          </cell>
          <cell r="BZ167">
            <v>0</v>
          </cell>
          <cell r="CA167">
            <v>1</v>
          </cell>
          <cell r="CB167">
            <v>1</v>
          </cell>
          <cell r="CC167">
            <v>0</v>
          </cell>
          <cell r="CD167">
            <v>0</v>
          </cell>
          <cell r="CE167">
            <v>0</v>
          </cell>
          <cell r="CF167">
            <v>0</v>
          </cell>
          <cell r="CG167">
            <v>0</v>
          </cell>
          <cell r="CH167">
            <v>0</v>
          </cell>
          <cell r="CI167" t="str">
            <v>Brandenburg</v>
          </cell>
          <cell r="CJ167" t="str">
            <v>Östliche Flächenländer</v>
          </cell>
          <cell r="CK167" t="str">
            <v>II 05</v>
          </cell>
        </row>
        <row r="168">
          <cell r="C168">
            <v>42</v>
          </cell>
          <cell r="D168">
            <v>41</v>
          </cell>
          <cell r="E168">
            <v>1</v>
          </cell>
          <cell r="F168">
            <v>0</v>
          </cell>
          <cell r="G168">
            <v>25</v>
          </cell>
          <cell r="H168">
            <v>24</v>
          </cell>
          <cell r="I168">
            <v>1</v>
          </cell>
          <cell r="J168">
            <v>0</v>
          </cell>
          <cell r="K168">
            <v>17</v>
          </cell>
          <cell r="L168">
            <v>17</v>
          </cell>
          <cell r="M168">
            <v>0</v>
          </cell>
          <cell r="N168">
            <v>0</v>
          </cell>
          <cell r="O168">
            <v>18</v>
          </cell>
          <cell r="P168">
            <v>17</v>
          </cell>
          <cell r="Q168">
            <v>1</v>
          </cell>
          <cell r="R168">
            <v>0</v>
          </cell>
          <cell r="S168">
            <v>16</v>
          </cell>
          <cell r="T168">
            <v>15</v>
          </cell>
          <cell r="U168">
            <v>1</v>
          </cell>
          <cell r="V168">
            <v>0</v>
          </cell>
          <cell r="W168">
            <v>2</v>
          </cell>
          <cell r="X168">
            <v>2</v>
          </cell>
          <cell r="Y168">
            <v>0</v>
          </cell>
          <cell r="Z168">
            <v>0</v>
          </cell>
          <cell r="AA168">
            <v>18</v>
          </cell>
          <cell r="AB168">
            <v>18</v>
          </cell>
          <cell r="AC168">
            <v>0</v>
          </cell>
          <cell r="AD168">
            <v>0</v>
          </cell>
          <cell r="AE168">
            <v>5</v>
          </cell>
          <cell r="AF168">
            <v>5</v>
          </cell>
          <cell r="AG168">
            <v>0</v>
          </cell>
          <cell r="AH168">
            <v>0</v>
          </cell>
          <cell r="AI168">
            <v>13</v>
          </cell>
          <cell r="AJ168">
            <v>13</v>
          </cell>
          <cell r="AK168">
            <v>0</v>
          </cell>
          <cell r="AL168">
            <v>0</v>
          </cell>
          <cell r="AM168">
            <v>5</v>
          </cell>
          <cell r="AN168">
            <v>5</v>
          </cell>
          <cell r="AO168">
            <v>0</v>
          </cell>
          <cell r="AP168">
            <v>0</v>
          </cell>
          <cell r="AQ168">
            <v>3</v>
          </cell>
          <cell r="AR168">
            <v>3</v>
          </cell>
          <cell r="AS168">
            <v>0</v>
          </cell>
          <cell r="AT168">
            <v>0</v>
          </cell>
          <cell r="AU168">
            <v>2</v>
          </cell>
          <cell r="AV168">
            <v>2</v>
          </cell>
          <cell r="AW168">
            <v>0</v>
          </cell>
          <cell r="AX168">
            <v>0</v>
          </cell>
          <cell r="AY168">
            <v>1</v>
          </cell>
          <cell r="AZ168">
            <v>1</v>
          </cell>
          <cell r="BA168">
            <v>0</v>
          </cell>
          <cell r="BB168">
            <v>0</v>
          </cell>
          <cell r="BC168">
            <v>1</v>
          </cell>
          <cell r="BD168">
            <v>1</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t="str">
            <v>Brandenburg</v>
          </cell>
          <cell r="CJ168" t="str">
            <v>Östliche Flächenländer</v>
          </cell>
          <cell r="CK168" t="str">
            <v>II 05</v>
          </cell>
        </row>
        <row r="169">
          <cell r="C169">
            <v>25</v>
          </cell>
          <cell r="D169">
            <v>22</v>
          </cell>
          <cell r="E169">
            <v>3</v>
          </cell>
          <cell r="F169">
            <v>0</v>
          </cell>
          <cell r="G169">
            <v>13</v>
          </cell>
          <cell r="H169">
            <v>12</v>
          </cell>
          <cell r="I169">
            <v>1</v>
          </cell>
          <cell r="J169">
            <v>0</v>
          </cell>
          <cell r="K169">
            <v>12</v>
          </cell>
          <cell r="L169">
            <v>10</v>
          </cell>
          <cell r="M169">
            <v>2</v>
          </cell>
          <cell r="N169">
            <v>0</v>
          </cell>
          <cell r="O169">
            <v>7</v>
          </cell>
          <cell r="P169">
            <v>7</v>
          </cell>
          <cell r="Q169">
            <v>0</v>
          </cell>
          <cell r="R169">
            <v>0</v>
          </cell>
          <cell r="S169">
            <v>5</v>
          </cell>
          <cell r="T169">
            <v>5</v>
          </cell>
          <cell r="U169">
            <v>0</v>
          </cell>
          <cell r="V169">
            <v>0</v>
          </cell>
          <cell r="W169">
            <v>2</v>
          </cell>
          <cell r="X169">
            <v>2</v>
          </cell>
          <cell r="Y169">
            <v>0</v>
          </cell>
          <cell r="Z169">
            <v>0</v>
          </cell>
          <cell r="AA169">
            <v>15</v>
          </cell>
          <cell r="AB169">
            <v>13</v>
          </cell>
          <cell r="AC169">
            <v>2</v>
          </cell>
          <cell r="AD169">
            <v>0</v>
          </cell>
          <cell r="AE169">
            <v>6</v>
          </cell>
          <cell r="AF169">
            <v>6</v>
          </cell>
          <cell r="AG169">
            <v>0</v>
          </cell>
          <cell r="AH169">
            <v>0</v>
          </cell>
          <cell r="AI169">
            <v>9</v>
          </cell>
          <cell r="AJ169">
            <v>7</v>
          </cell>
          <cell r="AK169">
            <v>2</v>
          </cell>
          <cell r="AL169">
            <v>0</v>
          </cell>
          <cell r="AM169">
            <v>1</v>
          </cell>
          <cell r="AN169">
            <v>1</v>
          </cell>
          <cell r="AO169">
            <v>0</v>
          </cell>
          <cell r="AP169">
            <v>0</v>
          </cell>
          <cell r="AQ169">
            <v>1</v>
          </cell>
          <cell r="AR169">
            <v>1</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2</v>
          </cell>
          <cell r="BX169">
            <v>1</v>
          </cell>
          <cell r="BY169">
            <v>1</v>
          </cell>
          <cell r="BZ169">
            <v>0</v>
          </cell>
          <cell r="CA169">
            <v>1</v>
          </cell>
          <cell r="CB169">
            <v>0</v>
          </cell>
          <cell r="CC169">
            <v>1</v>
          </cell>
          <cell r="CD169">
            <v>0</v>
          </cell>
          <cell r="CE169">
            <v>1</v>
          </cell>
          <cell r="CF169">
            <v>1</v>
          </cell>
          <cell r="CG169">
            <v>0</v>
          </cell>
          <cell r="CH169">
            <v>0</v>
          </cell>
          <cell r="CI169" t="str">
            <v>Brandenburg</v>
          </cell>
          <cell r="CJ169" t="str">
            <v>Östliche Flächenländer</v>
          </cell>
          <cell r="CK169" t="str">
            <v>II 05</v>
          </cell>
        </row>
        <row r="170">
          <cell r="C170">
            <v>17</v>
          </cell>
          <cell r="D170">
            <v>16</v>
          </cell>
          <cell r="E170">
            <v>1</v>
          </cell>
          <cell r="F170">
            <v>0</v>
          </cell>
          <cell r="G170">
            <v>8</v>
          </cell>
          <cell r="H170">
            <v>8</v>
          </cell>
          <cell r="I170">
            <v>0</v>
          </cell>
          <cell r="J170">
            <v>0</v>
          </cell>
          <cell r="K170">
            <v>9</v>
          </cell>
          <cell r="L170">
            <v>8</v>
          </cell>
          <cell r="M170">
            <v>1</v>
          </cell>
          <cell r="N170">
            <v>0</v>
          </cell>
          <cell r="O170">
            <v>10</v>
          </cell>
          <cell r="P170">
            <v>10</v>
          </cell>
          <cell r="Q170">
            <v>0</v>
          </cell>
          <cell r="R170">
            <v>0</v>
          </cell>
          <cell r="S170">
            <v>4</v>
          </cell>
          <cell r="T170">
            <v>4</v>
          </cell>
          <cell r="U170">
            <v>0</v>
          </cell>
          <cell r="V170">
            <v>0</v>
          </cell>
          <cell r="W170">
            <v>6</v>
          </cell>
          <cell r="X170">
            <v>6</v>
          </cell>
          <cell r="Y170">
            <v>0</v>
          </cell>
          <cell r="Z170">
            <v>0</v>
          </cell>
          <cell r="AA170">
            <v>5</v>
          </cell>
          <cell r="AB170">
            <v>5</v>
          </cell>
          <cell r="AC170">
            <v>0</v>
          </cell>
          <cell r="AD170">
            <v>0</v>
          </cell>
          <cell r="AE170">
            <v>3</v>
          </cell>
          <cell r="AF170">
            <v>3</v>
          </cell>
          <cell r="AG170">
            <v>0</v>
          </cell>
          <cell r="AH170">
            <v>0</v>
          </cell>
          <cell r="AI170">
            <v>2</v>
          </cell>
          <cell r="AJ170">
            <v>2</v>
          </cell>
          <cell r="AK170">
            <v>0</v>
          </cell>
          <cell r="AL170">
            <v>0</v>
          </cell>
          <cell r="AM170">
            <v>1</v>
          </cell>
          <cell r="AN170">
            <v>0</v>
          </cell>
          <cell r="AO170">
            <v>1</v>
          </cell>
          <cell r="AP170">
            <v>0</v>
          </cell>
          <cell r="AQ170">
            <v>0</v>
          </cell>
          <cell r="AR170">
            <v>0</v>
          </cell>
          <cell r="AS170">
            <v>0</v>
          </cell>
          <cell r="AT170">
            <v>0</v>
          </cell>
          <cell r="AU170">
            <v>1</v>
          </cell>
          <cell r="AV170">
            <v>0</v>
          </cell>
          <cell r="AW170">
            <v>1</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1</v>
          </cell>
          <cell r="BX170">
            <v>1</v>
          </cell>
          <cell r="BY170">
            <v>0</v>
          </cell>
          <cell r="BZ170">
            <v>0</v>
          </cell>
          <cell r="CA170">
            <v>1</v>
          </cell>
          <cell r="CB170">
            <v>1</v>
          </cell>
          <cell r="CC170">
            <v>0</v>
          </cell>
          <cell r="CD170">
            <v>0</v>
          </cell>
          <cell r="CE170">
            <v>0</v>
          </cell>
          <cell r="CF170">
            <v>0</v>
          </cell>
          <cell r="CG170">
            <v>0</v>
          </cell>
          <cell r="CH170">
            <v>0</v>
          </cell>
          <cell r="CI170" t="str">
            <v>Brandenburg</v>
          </cell>
          <cell r="CJ170" t="str">
            <v>Östliche Flächenländer</v>
          </cell>
          <cell r="CK170" t="str">
            <v>II 05</v>
          </cell>
        </row>
        <row r="171">
          <cell r="C171">
            <v>1281</v>
          </cell>
          <cell r="D171">
            <v>1259</v>
          </cell>
          <cell r="E171">
            <v>22</v>
          </cell>
          <cell r="F171">
            <v>0</v>
          </cell>
          <cell r="G171">
            <v>764</v>
          </cell>
          <cell r="H171">
            <v>749</v>
          </cell>
          <cell r="I171">
            <v>15</v>
          </cell>
          <cell r="J171">
            <v>0</v>
          </cell>
          <cell r="K171">
            <v>517</v>
          </cell>
          <cell r="L171">
            <v>510</v>
          </cell>
          <cell r="M171">
            <v>7</v>
          </cell>
          <cell r="N171">
            <v>0</v>
          </cell>
          <cell r="O171">
            <v>589</v>
          </cell>
          <cell r="P171">
            <v>581</v>
          </cell>
          <cell r="Q171">
            <v>8</v>
          </cell>
          <cell r="R171">
            <v>0</v>
          </cell>
          <cell r="S171">
            <v>370</v>
          </cell>
          <cell r="T171">
            <v>364</v>
          </cell>
          <cell r="U171">
            <v>6</v>
          </cell>
          <cell r="V171">
            <v>0</v>
          </cell>
          <cell r="W171">
            <v>219</v>
          </cell>
          <cell r="X171">
            <v>217</v>
          </cell>
          <cell r="Y171">
            <v>2</v>
          </cell>
          <cell r="Z171">
            <v>0</v>
          </cell>
          <cell r="AA171">
            <v>569</v>
          </cell>
          <cell r="AB171">
            <v>560</v>
          </cell>
          <cell r="AC171">
            <v>9</v>
          </cell>
          <cell r="AD171">
            <v>0</v>
          </cell>
          <cell r="AE171">
            <v>336</v>
          </cell>
          <cell r="AF171">
            <v>328</v>
          </cell>
          <cell r="AG171">
            <v>8</v>
          </cell>
          <cell r="AH171">
            <v>0</v>
          </cell>
          <cell r="AI171">
            <v>233</v>
          </cell>
          <cell r="AJ171">
            <v>232</v>
          </cell>
          <cell r="AK171">
            <v>1</v>
          </cell>
          <cell r="AL171">
            <v>0</v>
          </cell>
          <cell r="AM171">
            <v>118</v>
          </cell>
          <cell r="AN171">
            <v>113</v>
          </cell>
          <cell r="AO171">
            <v>5</v>
          </cell>
          <cell r="AP171">
            <v>0</v>
          </cell>
          <cell r="AQ171">
            <v>54</v>
          </cell>
          <cell r="AR171">
            <v>53</v>
          </cell>
          <cell r="AS171">
            <v>1</v>
          </cell>
          <cell r="AT171">
            <v>0</v>
          </cell>
          <cell r="AU171">
            <v>64</v>
          </cell>
          <cell r="AV171">
            <v>60</v>
          </cell>
          <cell r="AW171">
            <v>4</v>
          </cell>
          <cell r="AX171">
            <v>0</v>
          </cell>
          <cell r="AY171">
            <v>1</v>
          </cell>
          <cell r="AZ171">
            <v>1</v>
          </cell>
          <cell r="BA171">
            <v>0</v>
          </cell>
          <cell r="BB171">
            <v>0</v>
          </cell>
          <cell r="BC171">
            <v>1</v>
          </cell>
          <cell r="BD171">
            <v>1</v>
          </cell>
          <cell r="BE171">
            <v>0</v>
          </cell>
          <cell r="BF171">
            <v>0</v>
          </cell>
          <cell r="BG171">
            <v>0</v>
          </cell>
          <cell r="BH171">
            <v>0</v>
          </cell>
          <cell r="BI171">
            <v>0</v>
          </cell>
          <cell r="BJ171">
            <v>0</v>
          </cell>
          <cell r="BK171">
            <v>3</v>
          </cell>
          <cell r="BL171">
            <v>3</v>
          </cell>
          <cell r="BM171">
            <v>0</v>
          </cell>
          <cell r="BN171">
            <v>0</v>
          </cell>
          <cell r="BO171">
            <v>3</v>
          </cell>
          <cell r="BP171">
            <v>3</v>
          </cell>
          <cell r="BQ171">
            <v>0</v>
          </cell>
          <cell r="BR171">
            <v>0</v>
          </cell>
          <cell r="BS171">
            <v>0</v>
          </cell>
          <cell r="BT171">
            <v>0</v>
          </cell>
          <cell r="BU171">
            <v>0</v>
          </cell>
          <cell r="BV171">
            <v>0</v>
          </cell>
          <cell r="BW171">
            <v>1</v>
          </cell>
          <cell r="BX171">
            <v>1</v>
          </cell>
          <cell r="BY171">
            <v>0</v>
          </cell>
          <cell r="BZ171">
            <v>0</v>
          </cell>
          <cell r="CA171">
            <v>0</v>
          </cell>
          <cell r="CB171">
            <v>0</v>
          </cell>
          <cell r="CC171">
            <v>0</v>
          </cell>
          <cell r="CD171">
            <v>0</v>
          </cell>
          <cell r="CE171">
            <v>1</v>
          </cell>
          <cell r="CF171">
            <v>1</v>
          </cell>
          <cell r="CG171">
            <v>0</v>
          </cell>
          <cell r="CH171">
            <v>0</v>
          </cell>
          <cell r="CI171" t="str">
            <v>Mecklenburg-Vorpommern</v>
          </cell>
          <cell r="CJ171" t="str">
            <v>Östliche Flächenländer</v>
          </cell>
          <cell r="CK171" t="str">
            <v>II 05</v>
          </cell>
        </row>
        <row r="172">
          <cell r="C172">
            <v>141</v>
          </cell>
          <cell r="D172">
            <v>141</v>
          </cell>
          <cell r="E172">
            <v>0</v>
          </cell>
          <cell r="F172">
            <v>0</v>
          </cell>
          <cell r="G172">
            <v>85</v>
          </cell>
          <cell r="H172">
            <v>85</v>
          </cell>
          <cell r="I172">
            <v>0</v>
          </cell>
          <cell r="J172">
            <v>0</v>
          </cell>
          <cell r="K172">
            <v>56</v>
          </cell>
          <cell r="L172">
            <v>56</v>
          </cell>
          <cell r="M172">
            <v>0</v>
          </cell>
          <cell r="N172">
            <v>0</v>
          </cell>
          <cell r="O172">
            <v>108</v>
          </cell>
          <cell r="P172">
            <v>108</v>
          </cell>
          <cell r="Q172">
            <v>0</v>
          </cell>
          <cell r="R172">
            <v>0</v>
          </cell>
          <cell r="S172">
            <v>70</v>
          </cell>
          <cell r="T172">
            <v>70</v>
          </cell>
          <cell r="U172">
            <v>0</v>
          </cell>
          <cell r="V172">
            <v>0</v>
          </cell>
          <cell r="W172">
            <v>38</v>
          </cell>
          <cell r="X172">
            <v>38</v>
          </cell>
          <cell r="Y172">
            <v>0</v>
          </cell>
          <cell r="Z172">
            <v>0</v>
          </cell>
          <cell r="AA172">
            <v>32</v>
          </cell>
          <cell r="AB172">
            <v>32</v>
          </cell>
          <cell r="AC172">
            <v>0</v>
          </cell>
          <cell r="AD172">
            <v>0</v>
          </cell>
          <cell r="AE172">
            <v>14</v>
          </cell>
          <cell r="AF172">
            <v>14</v>
          </cell>
          <cell r="AG172">
            <v>0</v>
          </cell>
          <cell r="AH172">
            <v>0</v>
          </cell>
          <cell r="AI172">
            <v>18</v>
          </cell>
          <cell r="AJ172">
            <v>18</v>
          </cell>
          <cell r="AK172">
            <v>0</v>
          </cell>
          <cell r="AL172">
            <v>0</v>
          </cell>
          <cell r="AM172">
            <v>1</v>
          </cell>
          <cell r="AN172">
            <v>1</v>
          </cell>
          <cell r="AO172">
            <v>0</v>
          </cell>
          <cell r="AP172">
            <v>0</v>
          </cell>
          <cell r="AQ172">
            <v>1</v>
          </cell>
          <cell r="AR172">
            <v>1</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t="str">
            <v>Mecklenburg-Vorpommern</v>
          </cell>
          <cell r="CJ172" t="str">
            <v>Östliche Flächenländer</v>
          </cell>
          <cell r="CK172" t="str">
            <v>II 05</v>
          </cell>
        </row>
        <row r="173">
          <cell r="C173">
            <v>342</v>
          </cell>
          <cell r="D173">
            <v>341</v>
          </cell>
          <cell r="E173">
            <v>1</v>
          </cell>
          <cell r="F173">
            <v>0</v>
          </cell>
          <cell r="G173">
            <v>195</v>
          </cell>
          <cell r="H173">
            <v>194</v>
          </cell>
          <cell r="I173">
            <v>1</v>
          </cell>
          <cell r="J173">
            <v>0</v>
          </cell>
          <cell r="K173">
            <v>147</v>
          </cell>
          <cell r="L173">
            <v>147</v>
          </cell>
          <cell r="M173">
            <v>0</v>
          </cell>
          <cell r="N173">
            <v>0</v>
          </cell>
          <cell r="O173">
            <v>188</v>
          </cell>
          <cell r="P173">
            <v>188</v>
          </cell>
          <cell r="Q173">
            <v>0</v>
          </cell>
          <cell r="R173">
            <v>0</v>
          </cell>
          <cell r="S173">
            <v>109</v>
          </cell>
          <cell r="T173">
            <v>109</v>
          </cell>
          <cell r="U173">
            <v>0</v>
          </cell>
          <cell r="V173">
            <v>0</v>
          </cell>
          <cell r="W173">
            <v>79</v>
          </cell>
          <cell r="X173">
            <v>79</v>
          </cell>
          <cell r="Y173">
            <v>0</v>
          </cell>
          <cell r="Z173">
            <v>0</v>
          </cell>
          <cell r="AA173">
            <v>132</v>
          </cell>
          <cell r="AB173">
            <v>131</v>
          </cell>
          <cell r="AC173">
            <v>1</v>
          </cell>
          <cell r="AD173">
            <v>0</v>
          </cell>
          <cell r="AE173">
            <v>76</v>
          </cell>
          <cell r="AF173">
            <v>75</v>
          </cell>
          <cell r="AG173">
            <v>1</v>
          </cell>
          <cell r="AH173">
            <v>0</v>
          </cell>
          <cell r="AI173">
            <v>56</v>
          </cell>
          <cell r="AJ173">
            <v>56</v>
          </cell>
          <cell r="AK173">
            <v>0</v>
          </cell>
          <cell r="AL173">
            <v>0</v>
          </cell>
          <cell r="AM173">
            <v>21</v>
          </cell>
          <cell r="AN173">
            <v>21</v>
          </cell>
          <cell r="AO173">
            <v>0</v>
          </cell>
          <cell r="AP173">
            <v>0</v>
          </cell>
          <cell r="AQ173">
            <v>10</v>
          </cell>
          <cell r="AR173">
            <v>10</v>
          </cell>
          <cell r="AS173">
            <v>0</v>
          </cell>
          <cell r="AT173">
            <v>0</v>
          </cell>
          <cell r="AU173">
            <v>11</v>
          </cell>
          <cell r="AV173">
            <v>11</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1</v>
          </cell>
          <cell r="BX173">
            <v>1</v>
          </cell>
          <cell r="BY173">
            <v>0</v>
          </cell>
          <cell r="BZ173">
            <v>0</v>
          </cell>
          <cell r="CA173">
            <v>0</v>
          </cell>
          <cell r="CB173">
            <v>0</v>
          </cell>
          <cell r="CC173">
            <v>0</v>
          </cell>
          <cell r="CD173">
            <v>0</v>
          </cell>
          <cell r="CE173">
            <v>1</v>
          </cell>
          <cell r="CF173">
            <v>1</v>
          </cell>
          <cell r="CG173">
            <v>0</v>
          </cell>
          <cell r="CH173">
            <v>0</v>
          </cell>
          <cell r="CI173" t="str">
            <v>Mecklenburg-Vorpommern</v>
          </cell>
          <cell r="CJ173" t="str">
            <v>Östliche Flächenländer</v>
          </cell>
          <cell r="CK173" t="str">
            <v>II 05</v>
          </cell>
        </row>
        <row r="174">
          <cell r="C174">
            <v>333</v>
          </cell>
          <cell r="D174">
            <v>325</v>
          </cell>
          <cell r="E174">
            <v>8</v>
          </cell>
          <cell r="F174">
            <v>0</v>
          </cell>
          <cell r="G174">
            <v>210</v>
          </cell>
          <cell r="H174">
            <v>205</v>
          </cell>
          <cell r="I174">
            <v>5</v>
          </cell>
          <cell r="J174">
            <v>0</v>
          </cell>
          <cell r="K174">
            <v>123</v>
          </cell>
          <cell r="L174">
            <v>120</v>
          </cell>
          <cell r="M174">
            <v>3</v>
          </cell>
          <cell r="N174">
            <v>0</v>
          </cell>
          <cell r="O174">
            <v>126</v>
          </cell>
          <cell r="P174">
            <v>122</v>
          </cell>
          <cell r="Q174">
            <v>4</v>
          </cell>
          <cell r="R174">
            <v>0</v>
          </cell>
          <cell r="S174">
            <v>86</v>
          </cell>
          <cell r="T174">
            <v>83</v>
          </cell>
          <cell r="U174">
            <v>3</v>
          </cell>
          <cell r="V174">
            <v>0</v>
          </cell>
          <cell r="W174">
            <v>40</v>
          </cell>
          <cell r="X174">
            <v>39</v>
          </cell>
          <cell r="Y174">
            <v>1</v>
          </cell>
          <cell r="Z174">
            <v>0</v>
          </cell>
          <cell r="AA174">
            <v>164</v>
          </cell>
          <cell r="AB174">
            <v>161</v>
          </cell>
          <cell r="AC174">
            <v>3</v>
          </cell>
          <cell r="AD174">
            <v>0</v>
          </cell>
          <cell r="AE174">
            <v>103</v>
          </cell>
          <cell r="AF174">
            <v>101</v>
          </cell>
          <cell r="AG174">
            <v>2</v>
          </cell>
          <cell r="AH174">
            <v>0</v>
          </cell>
          <cell r="AI174">
            <v>61</v>
          </cell>
          <cell r="AJ174">
            <v>60</v>
          </cell>
          <cell r="AK174">
            <v>1</v>
          </cell>
          <cell r="AL174">
            <v>0</v>
          </cell>
          <cell r="AM174">
            <v>43</v>
          </cell>
          <cell r="AN174">
            <v>42</v>
          </cell>
          <cell r="AO174">
            <v>1</v>
          </cell>
          <cell r="AP174">
            <v>0</v>
          </cell>
          <cell r="AQ174">
            <v>21</v>
          </cell>
          <cell r="AR174">
            <v>21</v>
          </cell>
          <cell r="AS174">
            <v>0</v>
          </cell>
          <cell r="AT174">
            <v>0</v>
          </cell>
          <cell r="AU174">
            <v>22</v>
          </cell>
          <cell r="AV174">
            <v>21</v>
          </cell>
          <cell r="AW174">
            <v>1</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t="str">
            <v>Mecklenburg-Vorpommern</v>
          </cell>
          <cell r="CJ174" t="str">
            <v>Östliche Flächenländer</v>
          </cell>
          <cell r="CK174" t="str">
            <v>II 05</v>
          </cell>
        </row>
        <row r="175">
          <cell r="C175">
            <v>184</v>
          </cell>
          <cell r="D175">
            <v>178</v>
          </cell>
          <cell r="E175">
            <v>6</v>
          </cell>
          <cell r="F175">
            <v>0</v>
          </cell>
          <cell r="G175">
            <v>110</v>
          </cell>
          <cell r="H175">
            <v>105</v>
          </cell>
          <cell r="I175">
            <v>5</v>
          </cell>
          <cell r="J175">
            <v>0</v>
          </cell>
          <cell r="K175">
            <v>74</v>
          </cell>
          <cell r="L175">
            <v>73</v>
          </cell>
          <cell r="M175">
            <v>1</v>
          </cell>
          <cell r="N175">
            <v>0</v>
          </cell>
          <cell r="O175">
            <v>62</v>
          </cell>
          <cell r="P175">
            <v>60</v>
          </cell>
          <cell r="Q175">
            <v>2</v>
          </cell>
          <cell r="R175">
            <v>0</v>
          </cell>
          <cell r="S175">
            <v>39</v>
          </cell>
          <cell r="T175">
            <v>37</v>
          </cell>
          <cell r="U175">
            <v>2</v>
          </cell>
          <cell r="V175">
            <v>0</v>
          </cell>
          <cell r="W175">
            <v>23</v>
          </cell>
          <cell r="X175">
            <v>23</v>
          </cell>
          <cell r="Y175">
            <v>0</v>
          </cell>
          <cell r="Z175">
            <v>0</v>
          </cell>
          <cell r="AA175">
            <v>93</v>
          </cell>
          <cell r="AB175">
            <v>91</v>
          </cell>
          <cell r="AC175">
            <v>2</v>
          </cell>
          <cell r="AD175">
            <v>0</v>
          </cell>
          <cell r="AE175">
            <v>58</v>
          </cell>
          <cell r="AF175">
            <v>56</v>
          </cell>
          <cell r="AG175">
            <v>2</v>
          </cell>
          <cell r="AH175">
            <v>0</v>
          </cell>
          <cell r="AI175">
            <v>35</v>
          </cell>
          <cell r="AJ175">
            <v>35</v>
          </cell>
          <cell r="AK175">
            <v>0</v>
          </cell>
          <cell r="AL175">
            <v>0</v>
          </cell>
          <cell r="AM175">
            <v>27</v>
          </cell>
          <cell r="AN175">
            <v>25</v>
          </cell>
          <cell r="AO175">
            <v>2</v>
          </cell>
          <cell r="AP175">
            <v>0</v>
          </cell>
          <cell r="AQ175">
            <v>11</v>
          </cell>
          <cell r="AR175">
            <v>10</v>
          </cell>
          <cell r="AS175">
            <v>1</v>
          </cell>
          <cell r="AT175">
            <v>0</v>
          </cell>
          <cell r="AU175">
            <v>16</v>
          </cell>
          <cell r="AV175">
            <v>15</v>
          </cell>
          <cell r="AW175">
            <v>1</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2</v>
          </cell>
          <cell r="BL175">
            <v>2</v>
          </cell>
          <cell r="BM175">
            <v>0</v>
          </cell>
          <cell r="BN175">
            <v>0</v>
          </cell>
          <cell r="BO175">
            <v>2</v>
          </cell>
          <cell r="BP175">
            <v>2</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t="str">
            <v>Mecklenburg-Vorpommern</v>
          </cell>
          <cell r="CJ175" t="str">
            <v>Östliche Flächenländer</v>
          </cell>
          <cell r="CK175" t="str">
            <v>II 05</v>
          </cell>
        </row>
        <row r="176">
          <cell r="C176">
            <v>76</v>
          </cell>
          <cell r="D176">
            <v>73</v>
          </cell>
          <cell r="E176">
            <v>3</v>
          </cell>
          <cell r="F176">
            <v>0</v>
          </cell>
          <cell r="G176">
            <v>47</v>
          </cell>
          <cell r="H176">
            <v>46</v>
          </cell>
          <cell r="I176">
            <v>1</v>
          </cell>
          <cell r="J176">
            <v>0</v>
          </cell>
          <cell r="K176">
            <v>29</v>
          </cell>
          <cell r="L176">
            <v>27</v>
          </cell>
          <cell r="M176">
            <v>2</v>
          </cell>
          <cell r="N176">
            <v>0</v>
          </cell>
          <cell r="O176">
            <v>20</v>
          </cell>
          <cell r="P176">
            <v>19</v>
          </cell>
          <cell r="Q176">
            <v>1</v>
          </cell>
          <cell r="R176">
            <v>0</v>
          </cell>
          <cell r="S176">
            <v>13</v>
          </cell>
          <cell r="T176">
            <v>12</v>
          </cell>
          <cell r="U176">
            <v>1</v>
          </cell>
          <cell r="V176">
            <v>0</v>
          </cell>
          <cell r="W176">
            <v>7</v>
          </cell>
          <cell r="X176">
            <v>7</v>
          </cell>
          <cell r="Y176">
            <v>0</v>
          </cell>
          <cell r="Z176">
            <v>0</v>
          </cell>
          <cell r="AA176">
            <v>48</v>
          </cell>
          <cell r="AB176">
            <v>48</v>
          </cell>
          <cell r="AC176">
            <v>0</v>
          </cell>
          <cell r="AD176">
            <v>0</v>
          </cell>
          <cell r="AE176">
            <v>31</v>
          </cell>
          <cell r="AF176">
            <v>31</v>
          </cell>
          <cell r="AG176">
            <v>0</v>
          </cell>
          <cell r="AH176">
            <v>0</v>
          </cell>
          <cell r="AI176">
            <v>17</v>
          </cell>
          <cell r="AJ176">
            <v>17</v>
          </cell>
          <cell r="AK176">
            <v>0</v>
          </cell>
          <cell r="AL176">
            <v>0</v>
          </cell>
          <cell r="AM176">
            <v>7</v>
          </cell>
          <cell r="AN176">
            <v>5</v>
          </cell>
          <cell r="AO176">
            <v>2</v>
          </cell>
          <cell r="AP176">
            <v>0</v>
          </cell>
          <cell r="AQ176">
            <v>2</v>
          </cell>
          <cell r="AR176">
            <v>2</v>
          </cell>
          <cell r="AS176">
            <v>0</v>
          </cell>
          <cell r="AT176">
            <v>0</v>
          </cell>
          <cell r="AU176">
            <v>5</v>
          </cell>
          <cell r="AV176">
            <v>3</v>
          </cell>
          <cell r="AW176">
            <v>2</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1</v>
          </cell>
          <cell r="BL176">
            <v>1</v>
          </cell>
          <cell r="BM176">
            <v>0</v>
          </cell>
          <cell r="BN176">
            <v>0</v>
          </cell>
          <cell r="BO176">
            <v>1</v>
          </cell>
          <cell r="BP176">
            <v>1</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t="str">
            <v>Mecklenburg-Vorpommern</v>
          </cell>
          <cell r="CJ176" t="str">
            <v>Östliche Flächenländer</v>
          </cell>
          <cell r="CK176" t="str">
            <v>II 05</v>
          </cell>
        </row>
        <row r="177">
          <cell r="C177">
            <v>57</v>
          </cell>
          <cell r="D177">
            <v>55</v>
          </cell>
          <cell r="E177">
            <v>2</v>
          </cell>
          <cell r="F177">
            <v>0</v>
          </cell>
          <cell r="G177">
            <v>39</v>
          </cell>
          <cell r="H177">
            <v>38</v>
          </cell>
          <cell r="I177">
            <v>1</v>
          </cell>
          <cell r="J177">
            <v>0</v>
          </cell>
          <cell r="K177">
            <v>18</v>
          </cell>
          <cell r="L177">
            <v>17</v>
          </cell>
          <cell r="M177">
            <v>1</v>
          </cell>
          <cell r="N177">
            <v>0</v>
          </cell>
          <cell r="O177">
            <v>25</v>
          </cell>
          <cell r="P177">
            <v>24</v>
          </cell>
          <cell r="Q177">
            <v>1</v>
          </cell>
          <cell r="R177">
            <v>0</v>
          </cell>
          <cell r="S177">
            <v>18</v>
          </cell>
          <cell r="T177">
            <v>18</v>
          </cell>
          <cell r="U177">
            <v>0</v>
          </cell>
          <cell r="V177">
            <v>0</v>
          </cell>
          <cell r="W177">
            <v>7</v>
          </cell>
          <cell r="X177">
            <v>6</v>
          </cell>
          <cell r="Y177">
            <v>1</v>
          </cell>
          <cell r="Z177">
            <v>0</v>
          </cell>
          <cell r="AA177">
            <v>31</v>
          </cell>
          <cell r="AB177">
            <v>30</v>
          </cell>
          <cell r="AC177">
            <v>1</v>
          </cell>
          <cell r="AD177">
            <v>0</v>
          </cell>
          <cell r="AE177">
            <v>21</v>
          </cell>
          <cell r="AF177">
            <v>20</v>
          </cell>
          <cell r="AG177">
            <v>1</v>
          </cell>
          <cell r="AH177">
            <v>0</v>
          </cell>
          <cell r="AI177">
            <v>10</v>
          </cell>
          <cell r="AJ177">
            <v>10</v>
          </cell>
          <cell r="AK177">
            <v>0</v>
          </cell>
          <cell r="AL177">
            <v>0</v>
          </cell>
          <cell r="AM177">
            <v>1</v>
          </cell>
          <cell r="AN177">
            <v>1</v>
          </cell>
          <cell r="AO177">
            <v>0</v>
          </cell>
          <cell r="AP177">
            <v>0</v>
          </cell>
          <cell r="AQ177">
            <v>0</v>
          </cell>
          <cell r="AR177">
            <v>0</v>
          </cell>
          <cell r="AS177">
            <v>0</v>
          </cell>
          <cell r="AT177">
            <v>0</v>
          </cell>
          <cell r="AU177">
            <v>1</v>
          </cell>
          <cell r="AV177">
            <v>1</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t="str">
            <v>Mecklenburg-Vorpommern</v>
          </cell>
          <cell r="CJ177" t="str">
            <v>Östliche Flächenländer</v>
          </cell>
          <cell r="CK177" t="str">
            <v>II 05</v>
          </cell>
        </row>
        <row r="178">
          <cell r="C178">
            <v>49</v>
          </cell>
          <cell r="D178">
            <v>47</v>
          </cell>
          <cell r="E178">
            <v>2</v>
          </cell>
          <cell r="F178">
            <v>0</v>
          </cell>
          <cell r="G178">
            <v>26</v>
          </cell>
          <cell r="H178">
            <v>24</v>
          </cell>
          <cell r="I178">
            <v>2</v>
          </cell>
          <cell r="J178">
            <v>0</v>
          </cell>
          <cell r="K178">
            <v>23</v>
          </cell>
          <cell r="L178">
            <v>23</v>
          </cell>
          <cell r="M178">
            <v>0</v>
          </cell>
          <cell r="N178">
            <v>0</v>
          </cell>
          <cell r="O178">
            <v>15</v>
          </cell>
          <cell r="P178">
            <v>15</v>
          </cell>
          <cell r="Q178">
            <v>0</v>
          </cell>
          <cell r="R178">
            <v>0</v>
          </cell>
          <cell r="S178">
            <v>9</v>
          </cell>
          <cell r="T178">
            <v>9</v>
          </cell>
          <cell r="U178">
            <v>0</v>
          </cell>
          <cell r="V178">
            <v>0</v>
          </cell>
          <cell r="W178">
            <v>6</v>
          </cell>
          <cell r="X178">
            <v>6</v>
          </cell>
          <cell r="Y178">
            <v>0</v>
          </cell>
          <cell r="Z178">
            <v>0</v>
          </cell>
          <cell r="AA178">
            <v>30</v>
          </cell>
          <cell r="AB178">
            <v>28</v>
          </cell>
          <cell r="AC178">
            <v>2</v>
          </cell>
          <cell r="AD178">
            <v>0</v>
          </cell>
          <cell r="AE178">
            <v>14</v>
          </cell>
          <cell r="AF178">
            <v>12</v>
          </cell>
          <cell r="AG178">
            <v>2</v>
          </cell>
          <cell r="AH178">
            <v>0</v>
          </cell>
          <cell r="AI178">
            <v>16</v>
          </cell>
          <cell r="AJ178">
            <v>16</v>
          </cell>
          <cell r="AK178">
            <v>0</v>
          </cell>
          <cell r="AL178">
            <v>0</v>
          </cell>
          <cell r="AM178">
            <v>3</v>
          </cell>
          <cell r="AN178">
            <v>3</v>
          </cell>
          <cell r="AO178">
            <v>0</v>
          </cell>
          <cell r="AP178">
            <v>0</v>
          </cell>
          <cell r="AQ178">
            <v>2</v>
          </cell>
          <cell r="AR178">
            <v>2</v>
          </cell>
          <cell r="AS178">
            <v>0</v>
          </cell>
          <cell r="AT178">
            <v>0</v>
          </cell>
          <cell r="AU178">
            <v>1</v>
          </cell>
          <cell r="AV178">
            <v>1</v>
          </cell>
          <cell r="AW178">
            <v>0</v>
          </cell>
          <cell r="AX178">
            <v>0</v>
          </cell>
          <cell r="AY178">
            <v>1</v>
          </cell>
          <cell r="AZ178">
            <v>1</v>
          </cell>
          <cell r="BA178">
            <v>0</v>
          </cell>
          <cell r="BB178">
            <v>0</v>
          </cell>
          <cell r="BC178">
            <v>1</v>
          </cell>
          <cell r="BD178">
            <v>1</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t="str">
            <v>Mecklenburg-Vorpommern</v>
          </cell>
          <cell r="CJ178" t="str">
            <v>Östliche Flächenländer</v>
          </cell>
          <cell r="CK178" t="str">
            <v>II 05</v>
          </cell>
        </row>
        <row r="179">
          <cell r="C179">
            <v>35</v>
          </cell>
          <cell r="D179">
            <v>35</v>
          </cell>
          <cell r="E179">
            <v>0</v>
          </cell>
          <cell r="F179">
            <v>0</v>
          </cell>
          <cell r="G179">
            <v>20</v>
          </cell>
          <cell r="H179">
            <v>20</v>
          </cell>
          <cell r="I179">
            <v>0</v>
          </cell>
          <cell r="J179">
            <v>0</v>
          </cell>
          <cell r="K179">
            <v>15</v>
          </cell>
          <cell r="L179">
            <v>15</v>
          </cell>
          <cell r="M179">
            <v>0</v>
          </cell>
          <cell r="N179">
            <v>0</v>
          </cell>
          <cell r="O179">
            <v>13</v>
          </cell>
          <cell r="P179">
            <v>13</v>
          </cell>
          <cell r="Q179">
            <v>0</v>
          </cell>
          <cell r="R179">
            <v>0</v>
          </cell>
          <cell r="S179">
            <v>9</v>
          </cell>
          <cell r="T179">
            <v>9</v>
          </cell>
          <cell r="U179">
            <v>0</v>
          </cell>
          <cell r="V179">
            <v>0</v>
          </cell>
          <cell r="W179">
            <v>4</v>
          </cell>
          <cell r="X179">
            <v>4</v>
          </cell>
          <cell r="Y179">
            <v>0</v>
          </cell>
          <cell r="Z179">
            <v>0</v>
          </cell>
          <cell r="AA179">
            <v>15</v>
          </cell>
          <cell r="AB179">
            <v>15</v>
          </cell>
          <cell r="AC179">
            <v>0</v>
          </cell>
          <cell r="AD179">
            <v>0</v>
          </cell>
          <cell r="AE179">
            <v>8</v>
          </cell>
          <cell r="AF179">
            <v>8</v>
          </cell>
          <cell r="AG179">
            <v>0</v>
          </cell>
          <cell r="AH179">
            <v>0</v>
          </cell>
          <cell r="AI179">
            <v>7</v>
          </cell>
          <cell r="AJ179">
            <v>7</v>
          </cell>
          <cell r="AK179">
            <v>0</v>
          </cell>
          <cell r="AL179">
            <v>0</v>
          </cell>
          <cell r="AM179">
            <v>7</v>
          </cell>
          <cell r="AN179">
            <v>7</v>
          </cell>
          <cell r="AO179">
            <v>0</v>
          </cell>
          <cell r="AP179">
            <v>0</v>
          </cell>
          <cell r="AQ179">
            <v>3</v>
          </cell>
          <cell r="AR179">
            <v>3</v>
          </cell>
          <cell r="AS179">
            <v>0</v>
          </cell>
          <cell r="AT179">
            <v>0</v>
          </cell>
          <cell r="AU179">
            <v>4</v>
          </cell>
          <cell r="AV179">
            <v>4</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t="str">
            <v>Mecklenburg-Vorpommern</v>
          </cell>
          <cell r="CJ179" t="str">
            <v>Östliche Flächenländer</v>
          </cell>
          <cell r="CK179" t="str">
            <v>II 05</v>
          </cell>
        </row>
        <row r="180">
          <cell r="C180">
            <v>28</v>
          </cell>
          <cell r="D180">
            <v>28</v>
          </cell>
          <cell r="E180">
            <v>0</v>
          </cell>
          <cell r="F180">
            <v>0</v>
          </cell>
          <cell r="G180">
            <v>18</v>
          </cell>
          <cell r="H180">
            <v>18</v>
          </cell>
          <cell r="I180">
            <v>0</v>
          </cell>
          <cell r="J180">
            <v>0</v>
          </cell>
          <cell r="K180">
            <v>10</v>
          </cell>
          <cell r="L180">
            <v>10</v>
          </cell>
          <cell r="M180">
            <v>0</v>
          </cell>
          <cell r="N180">
            <v>0</v>
          </cell>
          <cell r="O180">
            <v>13</v>
          </cell>
          <cell r="P180">
            <v>13</v>
          </cell>
          <cell r="Q180">
            <v>0</v>
          </cell>
          <cell r="R180">
            <v>0</v>
          </cell>
          <cell r="S180">
            <v>10</v>
          </cell>
          <cell r="T180">
            <v>10</v>
          </cell>
          <cell r="U180">
            <v>0</v>
          </cell>
          <cell r="V180">
            <v>0</v>
          </cell>
          <cell r="W180">
            <v>3</v>
          </cell>
          <cell r="X180">
            <v>3</v>
          </cell>
          <cell r="Y180">
            <v>0</v>
          </cell>
          <cell r="Z180">
            <v>0</v>
          </cell>
          <cell r="AA180">
            <v>13</v>
          </cell>
          <cell r="AB180">
            <v>13</v>
          </cell>
          <cell r="AC180">
            <v>0</v>
          </cell>
          <cell r="AD180">
            <v>0</v>
          </cell>
          <cell r="AE180">
            <v>7</v>
          </cell>
          <cell r="AF180">
            <v>7</v>
          </cell>
          <cell r="AG180">
            <v>0</v>
          </cell>
          <cell r="AH180">
            <v>0</v>
          </cell>
          <cell r="AI180">
            <v>6</v>
          </cell>
          <cell r="AJ180">
            <v>6</v>
          </cell>
          <cell r="AK180">
            <v>0</v>
          </cell>
          <cell r="AL180">
            <v>0</v>
          </cell>
          <cell r="AM180">
            <v>2</v>
          </cell>
          <cell r="AN180">
            <v>2</v>
          </cell>
          <cell r="AO180">
            <v>0</v>
          </cell>
          <cell r="AP180">
            <v>0</v>
          </cell>
          <cell r="AQ180">
            <v>1</v>
          </cell>
          <cell r="AR180">
            <v>1</v>
          </cell>
          <cell r="AS180">
            <v>0</v>
          </cell>
          <cell r="AT180">
            <v>0</v>
          </cell>
          <cell r="AU180">
            <v>1</v>
          </cell>
          <cell r="AV180">
            <v>1</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t="str">
            <v>Mecklenburg-Vorpommern</v>
          </cell>
          <cell r="CJ180" t="str">
            <v>Östliche Flächenländer</v>
          </cell>
          <cell r="CK180" t="str">
            <v>II 05</v>
          </cell>
        </row>
        <row r="181">
          <cell r="C181">
            <v>24</v>
          </cell>
          <cell r="D181">
            <v>24</v>
          </cell>
          <cell r="E181">
            <v>0</v>
          </cell>
          <cell r="F181">
            <v>0</v>
          </cell>
          <cell r="G181">
            <v>11</v>
          </cell>
          <cell r="H181">
            <v>11</v>
          </cell>
          <cell r="I181">
            <v>0</v>
          </cell>
          <cell r="J181">
            <v>0</v>
          </cell>
          <cell r="K181">
            <v>13</v>
          </cell>
          <cell r="L181">
            <v>13</v>
          </cell>
          <cell r="M181">
            <v>0</v>
          </cell>
          <cell r="N181">
            <v>0</v>
          </cell>
          <cell r="O181">
            <v>13</v>
          </cell>
          <cell r="P181">
            <v>13</v>
          </cell>
          <cell r="Q181">
            <v>0</v>
          </cell>
          <cell r="R181">
            <v>0</v>
          </cell>
          <cell r="S181">
            <v>4</v>
          </cell>
          <cell r="T181">
            <v>4</v>
          </cell>
          <cell r="U181">
            <v>0</v>
          </cell>
          <cell r="V181">
            <v>0</v>
          </cell>
          <cell r="W181">
            <v>9</v>
          </cell>
          <cell r="X181">
            <v>9</v>
          </cell>
          <cell r="Y181">
            <v>0</v>
          </cell>
          <cell r="Z181">
            <v>0</v>
          </cell>
          <cell r="AA181">
            <v>8</v>
          </cell>
          <cell r="AB181">
            <v>8</v>
          </cell>
          <cell r="AC181">
            <v>0</v>
          </cell>
          <cell r="AD181">
            <v>0</v>
          </cell>
          <cell r="AE181">
            <v>4</v>
          </cell>
          <cell r="AF181">
            <v>4</v>
          </cell>
          <cell r="AG181">
            <v>0</v>
          </cell>
          <cell r="AH181">
            <v>0</v>
          </cell>
          <cell r="AI181">
            <v>4</v>
          </cell>
          <cell r="AJ181">
            <v>4</v>
          </cell>
          <cell r="AK181">
            <v>0</v>
          </cell>
          <cell r="AL181">
            <v>0</v>
          </cell>
          <cell r="AM181">
            <v>3</v>
          </cell>
          <cell r="AN181">
            <v>3</v>
          </cell>
          <cell r="AO181">
            <v>0</v>
          </cell>
          <cell r="AP181">
            <v>0</v>
          </cell>
          <cell r="AQ181">
            <v>3</v>
          </cell>
          <cell r="AR181">
            <v>3</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t="str">
            <v>Mecklenburg-Vorpommern</v>
          </cell>
          <cell r="CJ181" t="str">
            <v>Östliche Flächenländer</v>
          </cell>
          <cell r="CK181" t="str">
            <v>II 05</v>
          </cell>
        </row>
        <row r="182">
          <cell r="C182">
            <v>12</v>
          </cell>
          <cell r="D182">
            <v>12</v>
          </cell>
          <cell r="E182">
            <v>0</v>
          </cell>
          <cell r="F182">
            <v>0</v>
          </cell>
          <cell r="G182">
            <v>3</v>
          </cell>
          <cell r="H182">
            <v>3</v>
          </cell>
          <cell r="I182">
            <v>0</v>
          </cell>
          <cell r="J182">
            <v>0</v>
          </cell>
          <cell r="K182">
            <v>9</v>
          </cell>
          <cell r="L182">
            <v>9</v>
          </cell>
          <cell r="M182">
            <v>0</v>
          </cell>
          <cell r="N182">
            <v>0</v>
          </cell>
          <cell r="O182">
            <v>6</v>
          </cell>
          <cell r="P182">
            <v>6</v>
          </cell>
          <cell r="Q182">
            <v>0</v>
          </cell>
          <cell r="R182">
            <v>0</v>
          </cell>
          <cell r="S182">
            <v>3</v>
          </cell>
          <cell r="T182">
            <v>3</v>
          </cell>
          <cell r="U182">
            <v>0</v>
          </cell>
          <cell r="V182">
            <v>0</v>
          </cell>
          <cell r="W182">
            <v>3</v>
          </cell>
          <cell r="X182">
            <v>3</v>
          </cell>
          <cell r="Y182">
            <v>0</v>
          </cell>
          <cell r="Z182">
            <v>0</v>
          </cell>
          <cell r="AA182">
            <v>3</v>
          </cell>
          <cell r="AB182">
            <v>3</v>
          </cell>
          <cell r="AC182">
            <v>0</v>
          </cell>
          <cell r="AD182">
            <v>0</v>
          </cell>
          <cell r="AE182">
            <v>0</v>
          </cell>
          <cell r="AF182">
            <v>0</v>
          </cell>
          <cell r="AG182">
            <v>0</v>
          </cell>
          <cell r="AH182">
            <v>0</v>
          </cell>
          <cell r="AI182">
            <v>3</v>
          </cell>
          <cell r="AJ182">
            <v>3</v>
          </cell>
          <cell r="AK182">
            <v>0</v>
          </cell>
          <cell r="AL182">
            <v>0</v>
          </cell>
          <cell r="AM182">
            <v>3</v>
          </cell>
          <cell r="AN182">
            <v>3</v>
          </cell>
          <cell r="AO182">
            <v>0</v>
          </cell>
          <cell r="AP182">
            <v>0</v>
          </cell>
          <cell r="AQ182">
            <v>0</v>
          </cell>
          <cell r="AR182">
            <v>0</v>
          </cell>
          <cell r="AS182">
            <v>0</v>
          </cell>
          <cell r="AT182">
            <v>0</v>
          </cell>
          <cell r="AU182">
            <v>3</v>
          </cell>
          <cell r="AV182">
            <v>3</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t="str">
            <v>Mecklenburg-Vorpommern</v>
          </cell>
          <cell r="CJ182" t="str">
            <v>Östliche Flächenländer</v>
          </cell>
          <cell r="CK182" t="str">
            <v>II 05</v>
          </cell>
        </row>
        <row r="183">
          <cell r="C183">
            <v>1850</v>
          </cell>
          <cell r="D183">
            <v>1805</v>
          </cell>
          <cell r="E183">
            <v>44</v>
          </cell>
          <cell r="F183">
            <v>1</v>
          </cell>
          <cell r="G183">
            <v>1033</v>
          </cell>
          <cell r="H183">
            <v>1008</v>
          </cell>
          <cell r="I183">
            <v>25</v>
          </cell>
          <cell r="J183">
            <v>0</v>
          </cell>
          <cell r="K183">
            <v>817</v>
          </cell>
          <cell r="L183">
            <v>797</v>
          </cell>
          <cell r="M183">
            <v>19</v>
          </cell>
          <cell r="N183">
            <v>1</v>
          </cell>
          <cell r="O183">
            <v>599</v>
          </cell>
          <cell r="P183">
            <v>589</v>
          </cell>
          <cell r="Q183">
            <v>10</v>
          </cell>
          <cell r="R183">
            <v>0</v>
          </cell>
          <cell r="S183">
            <v>366</v>
          </cell>
          <cell r="T183">
            <v>363</v>
          </cell>
          <cell r="U183">
            <v>3</v>
          </cell>
          <cell r="V183">
            <v>0</v>
          </cell>
          <cell r="W183">
            <v>233</v>
          </cell>
          <cell r="X183">
            <v>226</v>
          </cell>
          <cell r="Y183">
            <v>7</v>
          </cell>
          <cell r="Z183">
            <v>0</v>
          </cell>
          <cell r="AA183">
            <v>892</v>
          </cell>
          <cell r="AB183">
            <v>868</v>
          </cell>
          <cell r="AC183">
            <v>23</v>
          </cell>
          <cell r="AD183">
            <v>1</v>
          </cell>
          <cell r="AE183">
            <v>483</v>
          </cell>
          <cell r="AF183">
            <v>469</v>
          </cell>
          <cell r="AG183">
            <v>14</v>
          </cell>
          <cell r="AH183">
            <v>0</v>
          </cell>
          <cell r="AI183">
            <v>409</v>
          </cell>
          <cell r="AJ183">
            <v>399</v>
          </cell>
          <cell r="AK183">
            <v>9</v>
          </cell>
          <cell r="AL183">
            <v>1</v>
          </cell>
          <cell r="AM183">
            <v>322</v>
          </cell>
          <cell r="AN183">
            <v>312</v>
          </cell>
          <cell r="AO183">
            <v>10</v>
          </cell>
          <cell r="AP183">
            <v>0</v>
          </cell>
          <cell r="AQ183">
            <v>161</v>
          </cell>
          <cell r="AR183">
            <v>154</v>
          </cell>
          <cell r="AS183">
            <v>7</v>
          </cell>
          <cell r="AT183">
            <v>0</v>
          </cell>
          <cell r="AU183">
            <v>161</v>
          </cell>
          <cell r="AV183">
            <v>158</v>
          </cell>
          <cell r="AW183">
            <v>3</v>
          </cell>
          <cell r="AX183">
            <v>0</v>
          </cell>
          <cell r="AY183">
            <v>4</v>
          </cell>
          <cell r="AZ183">
            <v>3</v>
          </cell>
          <cell r="BA183">
            <v>1</v>
          </cell>
          <cell r="BB183">
            <v>0</v>
          </cell>
          <cell r="BC183">
            <v>2</v>
          </cell>
          <cell r="BD183">
            <v>1</v>
          </cell>
          <cell r="BE183">
            <v>1</v>
          </cell>
          <cell r="BF183">
            <v>0</v>
          </cell>
          <cell r="BG183">
            <v>2</v>
          </cell>
          <cell r="BH183">
            <v>2</v>
          </cell>
          <cell r="BI183">
            <v>0</v>
          </cell>
          <cell r="BJ183">
            <v>0</v>
          </cell>
          <cell r="BK183">
            <v>10</v>
          </cell>
          <cell r="BL183">
            <v>10</v>
          </cell>
          <cell r="BM183">
            <v>0</v>
          </cell>
          <cell r="BN183">
            <v>0</v>
          </cell>
          <cell r="BO183">
            <v>5</v>
          </cell>
          <cell r="BP183">
            <v>5</v>
          </cell>
          <cell r="BQ183">
            <v>0</v>
          </cell>
          <cell r="BR183">
            <v>0</v>
          </cell>
          <cell r="BS183">
            <v>5</v>
          </cell>
          <cell r="BT183">
            <v>5</v>
          </cell>
          <cell r="BU183">
            <v>0</v>
          </cell>
          <cell r="BV183">
            <v>0</v>
          </cell>
          <cell r="BW183">
            <v>23</v>
          </cell>
          <cell r="BX183">
            <v>23</v>
          </cell>
          <cell r="BY183">
            <v>0</v>
          </cell>
          <cell r="BZ183">
            <v>0</v>
          </cell>
          <cell r="CA183">
            <v>16</v>
          </cell>
          <cell r="CB183">
            <v>16</v>
          </cell>
          <cell r="CC183">
            <v>0</v>
          </cell>
          <cell r="CD183">
            <v>0</v>
          </cell>
          <cell r="CE183">
            <v>7</v>
          </cell>
          <cell r="CF183">
            <v>7</v>
          </cell>
          <cell r="CG183">
            <v>0</v>
          </cell>
          <cell r="CH183">
            <v>0</v>
          </cell>
          <cell r="CI183" t="str">
            <v>Sachsen</v>
          </cell>
          <cell r="CJ183" t="str">
            <v>Östliche Flächenländer</v>
          </cell>
          <cell r="CK183" t="str">
            <v>II 05</v>
          </cell>
        </row>
        <row r="184">
          <cell r="C184">
            <v>177</v>
          </cell>
          <cell r="D184">
            <v>176</v>
          </cell>
          <cell r="E184">
            <v>1</v>
          </cell>
          <cell r="F184">
            <v>0</v>
          </cell>
          <cell r="G184">
            <v>114</v>
          </cell>
          <cell r="H184">
            <v>114</v>
          </cell>
          <cell r="I184">
            <v>0</v>
          </cell>
          <cell r="J184">
            <v>0</v>
          </cell>
          <cell r="K184">
            <v>63</v>
          </cell>
          <cell r="L184">
            <v>62</v>
          </cell>
          <cell r="M184">
            <v>1</v>
          </cell>
          <cell r="N184">
            <v>0</v>
          </cell>
          <cell r="O184">
            <v>110</v>
          </cell>
          <cell r="P184">
            <v>110</v>
          </cell>
          <cell r="Q184">
            <v>0</v>
          </cell>
          <cell r="R184">
            <v>0</v>
          </cell>
          <cell r="S184">
            <v>76</v>
          </cell>
          <cell r="T184">
            <v>76</v>
          </cell>
          <cell r="U184">
            <v>0</v>
          </cell>
          <cell r="V184">
            <v>0</v>
          </cell>
          <cell r="W184">
            <v>34</v>
          </cell>
          <cell r="X184">
            <v>34</v>
          </cell>
          <cell r="Y184">
            <v>0</v>
          </cell>
          <cell r="Z184">
            <v>0</v>
          </cell>
          <cell r="AA184">
            <v>61</v>
          </cell>
          <cell r="AB184">
            <v>60</v>
          </cell>
          <cell r="AC184">
            <v>1</v>
          </cell>
          <cell r="AD184">
            <v>0</v>
          </cell>
          <cell r="AE184">
            <v>34</v>
          </cell>
          <cell r="AF184">
            <v>34</v>
          </cell>
          <cell r="AG184">
            <v>0</v>
          </cell>
          <cell r="AH184">
            <v>0</v>
          </cell>
          <cell r="AI184">
            <v>27</v>
          </cell>
          <cell r="AJ184">
            <v>26</v>
          </cell>
          <cell r="AK184">
            <v>1</v>
          </cell>
          <cell r="AL184">
            <v>0</v>
          </cell>
          <cell r="AM184">
            <v>3</v>
          </cell>
          <cell r="AN184">
            <v>3</v>
          </cell>
          <cell r="AO184">
            <v>0</v>
          </cell>
          <cell r="AP184">
            <v>0</v>
          </cell>
          <cell r="AQ184">
            <v>2</v>
          </cell>
          <cell r="AR184">
            <v>2</v>
          </cell>
          <cell r="AS184">
            <v>0</v>
          </cell>
          <cell r="AT184">
            <v>0</v>
          </cell>
          <cell r="AU184">
            <v>1</v>
          </cell>
          <cell r="AV184">
            <v>1</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3</v>
          </cell>
          <cell r="BX184">
            <v>3</v>
          </cell>
          <cell r="BY184">
            <v>0</v>
          </cell>
          <cell r="BZ184">
            <v>0</v>
          </cell>
          <cell r="CA184">
            <v>2</v>
          </cell>
          <cell r="CB184">
            <v>2</v>
          </cell>
          <cell r="CC184">
            <v>0</v>
          </cell>
          <cell r="CD184">
            <v>0</v>
          </cell>
          <cell r="CE184">
            <v>1</v>
          </cell>
          <cell r="CF184">
            <v>1</v>
          </cell>
          <cell r="CG184">
            <v>0</v>
          </cell>
          <cell r="CH184">
            <v>0</v>
          </cell>
          <cell r="CI184" t="str">
            <v>Sachsen</v>
          </cell>
          <cell r="CJ184" t="str">
            <v>Östliche Flächenländer</v>
          </cell>
          <cell r="CK184" t="str">
            <v>II 05</v>
          </cell>
        </row>
        <row r="185">
          <cell r="C185">
            <v>429</v>
          </cell>
          <cell r="D185">
            <v>422</v>
          </cell>
          <cell r="E185">
            <v>7</v>
          </cell>
          <cell r="F185">
            <v>0</v>
          </cell>
          <cell r="G185">
            <v>252</v>
          </cell>
          <cell r="H185">
            <v>249</v>
          </cell>
          <cell r="I185">
            <v>3</v>
          </cell>
          <cell r="J185">
            <v>0</v>
          </cell>
          <cell r="K185">
            <v>177</v>
          </cell>
          <cell r="L185">
            <v>173</v>
          </cell>
          <cell r="M185">
            <v>4</v>
          </cell>
          <cell r="N185">
            <v>0</v>
          </cell>
          <cell r="O185">
            <v>175</v>
          </cell>
          <cell r="P185">
            <v>172</v>
          </cell>
          <cell r="Q185">
            <v>3</v>
          </cell>
          <cell r="R185">
            <v>0</v>
          </cell>
          <cell r="S185">
            <v>113</v>
          </cell>
          <cell r="T185">
            <v>112</v>
          </cell>
          <cell r="U185">
            <v>1</v>
          </cell>
          <cell r="V185">
            <v>0</v>
          </cell>
          <cell r="W185">
            <v>62</v>
          </cell>
          <cell r="X185">
            <v>60</v>
          </cell>
          <cell r="Y185">
            <v>2</v>
          </cell>
          <cell r="Z185">
            <v>0</v>
          </cell>
          <cell r="AA185">
            <v>199</v>
          </cell>
          <cell r="AB185">
            <v>196</v>
          </cell>
          <cell r="AC185">
            <v>3</v>
          </cell>
          <cell r="AD185">
            <v>0</v>
          </cell>
          <cell r="AE185">
            <v>115</v>
          </cell>
          <cell r="AF185">
            <v>114</v>
          </cell>
          <cell r="AG185">
            <v>1</v>
          </cell>
          <cell r="AH185">
            <v>0</v>
          </cell>
          <cell r="AI185">
            <v>84</v>
          </cell>
          <cell r="AJ185">
            <v>82</v>
          </cell>
          <cell r="AK185">
            <v>2</v>
          </cell>
          <cell r="AL185">
            <v>0</v>
          </cell>
          <cell r="AM185">
            <v>51</v>
          </cell>
          <cell r="AN185">
            <v>50</v>
          </cell>
          <cell r="AO185">
            <v>1</v>
          </cell>
          <cell r="AP185">
            <v>0</v>
          </cell>
          <cell r="AQ185">
            <v>21</v>
          </cell>
          <cell r="AR185">
            <v>20</v>
          </cell>
          <cell r="AS185">
            <v>1</v>
          </cell>
          <cell r="AT185">
            <v>0</v>
          </cell>
          <cell r="AU185">
            <v>30</v>
          </cell>
          <cell r="AV185">
            <v>30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4</v>
          </cell>
          <cell r="BX185">
            <v>4</v>
          </cell>
          <cell r="BY185">
            <v>0</v>
          </cell>
          <cell r="BZ185">
            <v>0</v>
          </cell>
          <cell r="CA185">
            <v>3</v>
          </cell>
          <cell r="CB185">
            <v>3</v>
          </cell>
          <cell r="CC185">
            <v>0</v>
          </cell>
          <cell r="CD185">
            <v>0</v>
          </cell>
          <cell r="CE185">
            <v>1</v>
          </cell>
          <cell r="CF185">
            <v>1</v>
          </cell>
          <cell r="CG185">
            <v>0</v>
          </cell>
          <cell r="CH185">
            <v>0</v>
          </cell>
          <cell r="CI185" t="str">
            <v>Sachsen</v>
          </cell>
          <cell r="CJ185" t="str">
            <v>Östliche Flächenländer</v>
          </cell>
          <cell r="CK185" t="str">
            <v>II 05</v>
          </cell>
        </row>
        <row r="186">
          <cell r="C186">
            <v>482</v>
          </cell>
          <cell r="D186">
            <v>470</v>
          </cell>
          <cell r="E186">
            <v>12</v>
          </cell>
          <cell r="F186">
            <v>0</v>
          </cell>
          <cell r="G186">
            <v>284</v>
          </cell>
          <cell r="H186">
            <v>277</v>
          </cell>
          <cell r="I186">
            <v>7</v>
          </cell>
          <cell r="J186">
            <v>0</v>
          </cell>
          <cell r="K186">
            <v>198</v>
          </cell>
          <cell r="L186">
            <v>193</v>
          </cell>
          <cell r="M186">
            <v>5</v>
          </cell>
          <cell r="N186">
            <v>0</v>
          </cell>
          <cell r="O186">
            <v>124</v>
          </cell>
          <cell r="P186">
            <v>122</v>
          </cell>
          <cell r="Q186">
            <v>2</v>
          </cell>
          <cell r="R186">
            <v>0</v>
          </cell>
          <cell r="S186">
            <v>73</v>
          </cell>
          <cell r="T186">
            <v>73</v>
          </cell>
          <cell r="U186">
            <v>0</v>
          </cell>
          <cell r="V186">
            <v>0</v>
          </cell>
          <cell r="W186">
            <v>51</v>
          </cell>
          <cell r="X186">
            <v>49</v>
          </cell>
          <cell r="Y186">
            <v>2</v>
          </cell>
          <cell r="Z186">
            <v>0</v>
          </cell>
          <cell r="AA186">
            <v>257</v>
          </cell>
          <cell r="AB186">
            <v>251</v>
          </cell>
          <cell r="AC186">
            <v>6</v>
          </cell>
          <cell r="AD186">
            <v>0</v>
          </cell>
          <cell r="AE186">
            <v>154</v>
          </cell>
          <cell r="AF186">
            <v>149</v>
          </cell>
          <cell r="AG186">
            <v>5</v>
          </cell>
          <cell r="AH186">
            <v>0</v>
          </cell>
          <cell r="AI186">
            <v>103</v>
          </cell>
          <cell r="AJ186">
            <v>102</v>
          </cell>
          <cell r="AK186">
            <v>1</v>
          </cell>
          <cell r="AL186">
            <v>0</v>
          </cell>
          <cell r="AM186">
            <v>91</v>
          </cell>
          <cell r="AN186">
            <v>87</v>
          </cell>
          <cell r="AO186">
            <v>4</v>
          </cell>
          <cell r="AP186">
            <v>0</v>
          </cell>
          <cell r="AQ186">
            <v>50</v>
          </cell>
          <cell r="AR186">
            <v>48</v>
          </cell>
          <cell r="AS186">
            <v>2</v>
          </cell>
          <cell r="AT186">
            <v>0</v>
          </cell>
          <cell r="AU186">
            <v>41</v>
          </cell>
          <cell r="AV186">
            <v>39</v>
          </cell>
          <cell r="AW186">
            <v>2</v>
          </cell>
          <cell r="AX186">
            <v>0</v>
          </cell>
          <cell r="AY186">
            <v>1</v>
          </cell>
          <cell r="AZ186">
            <v>1</v>
          </cell>
          <cell r="BA186">
            <v>0</v>
          </cell>
          <cell r="BB186">
            <v>0</v>
          </cell>
          <cell r="BC186">
            <v>1</v>
          </cell>
          <cell r="BD186">
            <v>1</v>
          </cell>
          <cell r="BE186">
            <v>0</v>
          </cell>
          <cell r="BF186">
            <v>0</v>
          </cell>
          <cell r="BG186">
            <v>0</v>
          </cell>
          <cell r="BH186">
            <v>0</v>
          </cell>
          <cell r="BI186">
            <v>0</v>
          </cell>
          <cell r="BJ186">
            <v>0</v>
          </cell>
          <cell r="BK186">
            <v>1</v>
          </cell>
          <cell r="BL186">
            <v>1</v>
          </cell>
          <cell r="BM186">
            <v>0</v>
          </cell>
          <cell r="BN186">
            <v>0</v>
          </cell>
          <cell r="BO186">
            <v>0</v>
          </cell>
          <cell r="BP186">
            <v>0</v>
          </cell>
          <cell r="BQ186">
            <v>0</v>
          </cell>
          <cell r="BR186">
            <v>0</v>
          </cell>
          <cell r="BS186">
            <v>1</v>
          </cell>
          <cell r="BT186">
            <v>1</v>
          </cell>
          <cell r="BU186">
            <v>0</v>
          </cell>
          <cell r="BV186">
            <v>0</v>
          </cell>
          <cell r="BW186">
            <v>8</v>
          </cell>
          <cell r="BX186">
            <v>8</v>
          </cell>
          <cell r="BY186">
            <v>0</v>
          </cell>
          <cell r="BZ186">
            <v>0</v>
          </cell>
          <cell r="CA186">
            <v>6</v>
          </cell>
          <cell r="CB186">
            <v>6</v>
          </cell>
          <cell r="CC186">
            <v>0</v>
          </cell>
          <cell r="CD186">
            <v>0</v>
          </cell>
          <cell r="CE186">
            <v>2</v>
          </cell>
          <cell r="CF186">
            <v>2</v>
          </cell>
          <cell r="CG186">
            <v>0</v>
          </cell>
          <cell r="CH186">
            <v>0</v>
          </cell>
          <cell r="CI186" t="str">
            <v>Sachsen</v>
          </cell>
          <cell r="CJ186" t="str">
            <v>Östliche Flächenländer</v>
          </cell>
          <cell r="CK186" t="str">
            <v>II 05</v>
          </cell>
        </row>
        <row r="187">
          <cell r="C187">
            <v>257</v>
          </cell>
          <cell r="D187">
            <v>247</v>
          </cell>
          <cell r="E187">
            <v>10</v>
          </cell>
          <cell r="F187">
            <v>0</v>
          </cell>
          <cell r="G187">
            <v>145</v>
          </cell>
          <cell r="H187">
            <v>138</v>
          </cell>
          <cell r="I187">
            <v>7</v>
          </cell>
          <cell r="J187">
            <v>0</v>
          </cell>
          <cell r="K187">
            <v>112</v>
          </cell>
          <cell r="L187">
            <v>109</v>
          </cell>
          <cell r="M187">
            <v>3</v>
          </cell>
          <cell r="N187">
            <v>0</v>
          </cell>
          <cell r="O187">
            <v>62</v>
          </cell>
          <cell r="P187">
            <v>61</v>
          </cell>
          <cell r="Q187">
            <v>1</v>
          </cell>
          <cell r="R187">
            <v>0</v>
          </cell>
          <cell r="S187">
            <v>41</v>
          </cell>
          <cell r="T187">
            <v>40</v>
          </cell>
          <cell r="U187">
            <v>1</v>
          </cell>
          <cell r="V187">
            <v>0</v>
          </cell>
          <cell r="W187">
            <v>21</v>
          </cell>
          <cell r="X187">
            <v>21</v>
          </cell>
          <cell r="Y187">
            <v>0</v>
          </cell>
          <cell r="Z187">
            <v>0</v>
          </cell>
          <cell r="AA187">
            <v>124</v>
          </cell>
          <cell r="AB187">
            <v>118</v>
          </cell>
          <cell r="AC187">
            <v>6</v>
          </cell>
          <cell r="AD187">
            <v>0</v>
          </cell>
          <cell r="AE187">
            <v>66</v>
          </cell>
          <cell r="AF187">
            <v>63</v>
          </cell>
          <cell r="AG187">
            <v>3</v>
          </cell>
          <cell r="AH187">
            <v>0</v>
          </cell>
          <cell r="AI187">
            <v>58</v>
          </cell>
          <cell r="AJ187">
            <v>55</v>
          </cell>
          <cell r="AK187">
            <v>3</v>
          </cell>
          <cell r="AL187">
            <v>0</v>
          </cell>
          <cell r="AM187">
            <v>65</v>
          </cell>
          <cell r="AN187">
            <v>62</v>
          </cell>
          <cell r="AO187">
            <v>3</v>
          </cell>
          <cell r="AP187">
            <v>0</v>
          </cell>
          <cell r="AQ187">
            <v>35</v>
          </cell>
          <cell r="AR187">
            <v>32</v>
          </cell>
          <cell r="AS187">
            <v>3</v>
          </cell>
          <cell r="AT187">
            <v>0</v>
          </cell>
          <cell r="AU187">
            <v>30</v>
          </cell>
          <cell r="AV187">
            <v>30</v>
          </cell>
          <cell r="AW187">
            <v>0</v>
          </cell>
          <cell r="AX187">
            <v>0</v>
          </cell>
          <cell r="AY187">
            <v>1</v>
          </cell>
          <cell r="AZ187">
            <v>1</v>
          </cell>
          <cell r="BA187">
            <v>0</v>
          </cell>
          <cell r="BB187">
            <v>0</v>
          </cell>
          <cell r="BC187">
            <v>0</v>
          </cell>
          <cell r="BD187">
            <v>0</v>
          </cell>
          <cell r="BE187">
            <v>0</v>
          </cell>
          <cell r="BF187">
            <v>0</v>
          </cell>
          <cell r="BG187">
            <v>1</v>
          </cell>
          <cell r="BH187">
            <v>1</v>
          </cell>
          <cell r="BI187">
            <v>0</v>
          </cell>
          <cell r="BJ187">
            <v>0</v>
          </cell>
          <cell r="BK187">
            <v>2</v>
          </cell>
          <cell r="BL187">
            <v>2</v>
          </cell>
          <cell r="BM187">
            <v>0</v>
          </cell>
          <cell r="BN187">
            <v>0</v>
          </cell>
          <cell r="BO187">
            <v>1</v>
          </cell>
          <cell r="BP187">
            <v>1</v>
          </cell>
          <cell r="BQ187">
            <v>0</v>
          </cell>
          <cell r="BR187">
            <v>0</v>
          </cell>
          <cell r="BS187">
            <v>1</v>
          </cell>
          <cell r="BT187">
            <v>1</v>
          </cell>
          <cell r="BU187">
            <v>0</v>
          </cell>
          <cell r="BV187">
            <v>0</v>
          </cell>
          <cell r="BW187">
            <v>3</v>
          </cell>
          <cell r="BX187">
            <v>3</v>
          </cell>
          <cell r="BY187">
            <v>0</v>
          </cell>
          <cell r="BZ187">
            <v>0</v>
          </cell>
          <cell r="CA187">
            <v>2</v>
          </cell>
          <cell r="CB187">
            <v>2</v>
          </cell>
          <cell r="CC187">
            <v>0</v>
          </cell>
          <cell r="CD187">
            <v>0</v>
          </cell>
          <cell r="CE187">
            <v>1</v>
          </cell>
          <cell r="CF187">
            <v>1</v>
          </cell>
          <cell r="CG187">
            <v>0</v>
          </cell>
          <cell r="CH187">
            <v>0</v>
          </cell>
          <cell r="CI187" t="str">
            <v>Sachsen</v>
          </cell>
          <cell r="CJ187" t="str">
            <v>Östliche Flächenländer</v>
          </cell>
          <cell r="CK187" t="str">
            <v>II 05</v>
          </cell>
        </row>
        <row r="188">
          <cell r="C188">
            <v>130</v>
          </cell>
          <cell r="D188">
            <v>125</v>
          </cell>
          <cell r="E188">
            <v>4</v>
          </cell>
          <cell r="F188">
            <v>1</v>
          </cell>
          <cell r="G188">
            <v>72</v>
          </cell>
          <cell r="H188">
            <v>69</v>
          </cell>
          <cell r="I188">
            <v>3</v>
          </cell>
          <cell r="J188">
            <v>0</v>
          </cell>
          <cell r="K188">
            <v>58</v>
          </cell>
          <cell r="L188">
            <v>56</v>
          </cell>
          <cell r="M188">
            <v>1</v>
          </cell>
          <cell r="N188">
            <v>1</v>
          </cell>
          <cell r="O188">
            <v>28</v>
          </cell>
          <cell r="P188">
            <v>28</v>
          </cell>
          <cell r="Q188">
            <v>0</v>
          </cell>
          <cell r="R188">
            <v>0</v>
          </cell>
          <cell r="S188">
            <v>17</v>
          </cell>
          <cell r="T188">
            <v>17</v>
          </cell>
          <cell r="U188">
            <v>0</v>
          </cell>
          <cell r="V188">
            <v>0</v>
          </cell>
          <cell r="W188">
            <v>11</v>
          </cell>
          <cell r="X188">
            <v>11</v>
          </cell>
          <cell r="Y188">
            <v>0</v>
          </cell>
          <cell r="Z188">
            <v>0</v>
          </cell>
          <cell r="AA188">
            <v>64</v>
          </cell>
          <cell r="AB188">
            <v>60</v>
          </cell>
          <cell r="AC188">
            <v>3</v>
          </cell>
          <cell r="AD188">
            <v>1</v>
          </cell>
          <cell r="AE188">
            <v>34</v>
          </cell>
          <cell r="AF188">
            <v>32</v>
          </cell>
          <cell r="AG188">
            <v>2</v>
          </cell>
          <cell r="AH188">
            <v>0</v>
          </cell>
          <cell r="AI188">
            <v>30</v>
          </cell>
          <cell r="AJ188">
            <v>28</v>
          </cell>
          <cell r="AK188">
            <v>1</v>
          </cell>
          <cell r="AL188">
            <v>1</v>
          </cell>
          <cell r="AM188">
            <v>35</v>
          </cell>
          <cell r="AN188">
            <v>34</v>
          </cell>
          <cell r="AO188">
            <v>1</v>
          </cell>
          <cell r="AP188">
            <v>0</v>
          </cell>
          <cell r="AQ188">
            <v>19</v>
          </cell>
          <cell r="AR188">
            <v>18</v>
          </cell>
          <cell r="AS188">
            <v>1</v>
          </cell>
          <cell r="AT188">
            <v>0</v>
          </cell>
          <cell r="AU188">
            <v>16</v>
          </cell>
          <cell r="AV188">
            <v>16</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3</v>
          </cell>
          <cell r="BX188">
            <v>3</v>
          </cell>
          <cell r="BY188">
            <v>0</v>
          </cell>
          <cell r="BZ188">
            <v>0</v>
          </cell>
          <cell r="CA188">
            <v>2</v>
          </cell>
          <cell r="CB188">
            <v>2</v>
          </cell>
          <cell r="CC188">
            <v>0</v>
          </cell>
          <cell r="CD188">
            <v>0</v>
          </cell>
          <cell r="CE188">
            <v>1</v>
          </cell>
          <cell r="CF188">
            <v>1</v>
          </cell>
          <cell r="CG188">
            <v>0</v>
          </cell>
          <cell r="CH188">
            <v>0</v>
          </cell>
          <cell r="CI188" t="str">
            <v>Sachsen</v>
          </cell>
          <cell r="CJ188" t="str">
            <v>Östliche Flächenländer</v>
          </cell>
          <cell r="CK188" t="str">
            <v>II 05</v>
          </cell>
        </row>
        <row r="189">
          <cell r="C189">
            <v>72</v>
          </cell>
          <cell r="D189">
            <v>70</v>
          </cell>
          <cell r="E189">
            <v>2</v>
          </cell>
          <cell r="F189">
            <v>0</v>
          </cell>
          <cell r="G189">
            <v>37</v>
          </cell>
          <cell r="H189">
            <v>36</v>
          </cell>
          <cell r="I189">
            <v>1</v>
          </cell>
          <cell r="J189">
            <v>0</v>
          </cell>
          <cell r="K189">
            <v>35</v>
          </cell>
          <cell r="L189">
            <v>34</v>
          </cell>
          <cell r="M189">
            <v>1</v>
          </cell>
          <cell r="N189">
            <v>0</v>
          </cell>
          <cell r="O189">
            <v>19</v>
          </cell>
          <cell r="P189">
            <v>18</v>
          </cell>
          <cell r="Q189">
            <v>1</v>
          </cell>
          <cell r="R189">
            <v>0</v>
          </cell>
          <cell r="S189">
            <v>12</v>
          </cell>
          <cell r="T189">
            <v>11</v>
          </cell>
          <cell r="U189">
            <v>1</v>
          </cell>
          <cell r="V189">
            <v>0</v>
          </cell>
          <cell r="W189">
            <v>7</v>
          </cell>
          <cell r="X189">
            <v>7</v>
          </cell>
          <cell r="Y189">
            <v>0</v>
          </cell>
          <cell r="Z189">
            <v>0</v>
          </cell>
          <cell r="AA189">
            <v>34</v>
          </cell>
          <cell r="AB189">
            <v>34</v>
          </cell>
          <cell r="AC189">
            <v>0</v>
          </cell>
          <cell r="AD189">
            <v>0</v>
          </cell>
          <cell r="AE189">
            <v>18</v>
          </cell>
          <cell r="AF189">
            <v>18</v>
          </cell>
          <cell r="AG189">
            <v>0</v>
          </cell>
          <cell r="AH189">
            <v>0</v>
          </cell>
          <cell r="AI189">
            <v>16</v>
          </cell>
          <cell r="AJ189">
            <v>16</v>
          </cell>
          <cell r="AK189">
            <v>0</v>
          </cell>
          <cell r="AL189">
            <v>0</v>
          </cell>
          <cell r="AM189">
            <v>18</v>
          </cell>
          <cell r="AN189">
            <v>17</v>
          </cell>
          <cell r="AO189">
            <v>1</v>
          </cell>
          <cell r="AP189">
            <v>0</v>
          </cell>
          <cell r="AQ189">
            <v>6</v>
          </cell>
          <cell r="AR189">
            <v>6</v>
          </cell>
          <cell r="AS189">
            <v>0</v>
          </cell>
          <cell r="AT189">
            <v>0</v>
          </cell>
          <cell r="AU189">
            <v>12</v>
          </cell>
          <cell r="AV189">
            <v>11</v>
          </cell>
          <cell r="AW189">
            <v>1</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1</v>
          </cell>
          <cell r="BL189">
            <v>1</v>
          </cell>
          <cell r="BM189">
            <v>0</v>
          </cell>
          <cell r="BN189">
            <v>0</v>
          </cell>
          <cell r="BO189">
            <v>1</v>
          </cell>
          <cell r="BP189">
            <v>1</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t="str">
            <v>Sachsen</v>
          </cell>
          <cell r="CJ189" t="str">
            <v>Östliche Flächenländer</v>
          </cell>
          <cell r="CK189" t="str">
            <v>II 05</v>
          </cell>
        </row>
        <row r="190">
          <cell r="C190">
            <v>67</v>
          </cell>
          <cell r="D190">
            <v>65</v>
          </cell>
          <cell r="E190">
            <v>2</v>
          </cell>
          <cell r="F190">
            <v>0</v>
          </cell>
          <cell r="G190">
            <v>35</v>
          </cell>
          <cell r="H190">
            <v>34</v>
          </cell>
          <cell r="I190">
            <v>1</v>
          </cell>
          <cell r="J190">
            <v>0</v>
          </cell>
          <cell r="K190">
            <v>32</v>
          </cell>
          <cell r="L190">
            <v>31</v>
          </cell>
          <cell r="M190">
            <v>1</v>
          </cell>
          <cell r="N190">
            <v>0</v>
          </cell>
          <cell r="O190">
            <v>16</v>
          </cell>
          <cell r="P190">
            <v>15</v>
          </cell>
          <cell r="Q190">
            <v>1</v>
          </cell>
          <cell r="R190">
            <v>0</v>
          </cell>
          <cell r="S190">
            <v>8</v>
          </cell>
          <cell r="T190">
            <v>8</v>
          </cell>
          <cell r="U190">
            <v>0</v>
          </cell>
          <cell r="V190">
            <v>0</v>
          </cell>
          <cell r="W190">
            <v>8</v>
          </cell>
          <cell r="X190">
            <v>7</v>
          </cell>
          <cell r="Y190">
            <v>1</v>
          </cell>
          <cell r="Z190">
            <v>0</v>
          </cell>
          <cell r="AA190">
            <v>36</v>
          </cell>
          <cell r="AB190">
            <v>35</v>
          </cell>
          <cell r="AC190">
            <v>1</v>
          </cell>
          <cell r="AD190">
            <v>0</v>
          </cell>
          <cell r="AE190">
            <v>17</v>
          </cell>
          <cell r="AF190">
            <v>16</v>
          </cell>
          <cell r="AG190">
            <v>1</v>
          </cell>
          <cell r="AH190">
            <v>0</v>
          </cell>
          <cell r="AI190">
            <v>19</v>
          </cell>
          <cell r="AJ190">
            <v>19</v>
          </cell>
          <cell r="AK190">
            <v>0</v>
          </cell>
          <cell r="AL190">
            <v>0</v>
          </cell>
          <cell r="AM190">
            <v>14</v>
          </cell>
          <cell r="AN190">
            <v>14</v>
          </cell>
          <cell r="AO190">
            <v>0</v>
          </cell>
          <cell r="AP190">
            <v>0</v>
          </cell>
          <cell r="AQ190">
            <v>9</v>
          </cell>
          <cell r="AR190">
            <v>9</v>
          </cell>
          <cell r="AS190">
            <v>0</v>
          </cell>
          <cell r="AT190">
            <v>0</v>
          </cell>
          <cell r="AU190">
            <v>5</v>
          </cell>
          <cell r="AV190">
            <v>5</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1</v>
          </cell>
          <cell r="BL190">
            <v>1</v>
          </cell>
          <cell r="BM190">
            <v>0</v>
          </cell>
          <cell r="BN190">
            <v>0</v>
          </cell>
          <cell r="BO190">
            <v>1</v>
          </cell>
          <cell r="BP190">
            <v>1</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t="str">
            <v>Sachsen</v>
          </cell>
          <cell r="CJ190" t="str">
            <v>Östliche Flächenländer</v>
          </cell>
          <cell r="CK190" t="str">
            <v>II 05</v>
          </cell>
        </row>
        <row r="191">
          <cell r="C191">
            <v>82</v>
          </cell>
          <cell r="D191">
            <v>79</v>
          </cell>
          <cell r="E191">
            <v>3</v>
          </cell>
          <cell r="F191">
            <v>0</v>
          </cell>
          <cell r="G191">
            <v>38</v>
          </cell>
          <cell r="H191">
            <v>36</v>
          </cell>
          <cell r="I191">
            <v>2</v>
          </cell>
          <cell r="J191">
            <v>0</v>
          </cell>
          <cell r="K191">
            <v>44</v>
          </cell>
          <cell r="L191">
            <v>43</v>
          </cell>
          <cell r="M191">
            <v>1</v>
          </cell>
          <cell r="N191">
            <v>0</v>
          </cell>
          <cell r="O191">
            <v>27</v>
          </cell>
          <cell r="P191">
            <v>26</v>
          </cell>
          <cell r="Q191">
            <v>1</v>
          </cell>
          <cell r="R191">
            <v>0</v>
          </cell>
          <cell r="S191">
            <v>11</v>
          </cell>
          <cell r="T191">
            <v>11</v>
          </cell>
          <cell r="U191">
            <v>0</v>
          </cell>
          <cell r="V191">
            <v>0</v>
          </cell>
          <cell r="W191">
            <v>16</v>
          </cell>
          <cell r="X191">
            <v>15</v>
          </cell>
          <cell r="Y191">
            <v>1</v>
          </cell>
          <cell r="Z191">
            <v>0</v>
          </cell>
          <cell r="AA191">
            <v>38</v>
          </cell>
          <cell r="AB191">
            <v>37</v>
          </cell>
          <cell r="AC191">
            <v>1</v>
          </cell>
          <cell r="AD191">
            <v>0</v>
          </cell>
          <cell r="AE191">
            <v>18</v>
          </cell>
          <cell r="AF191">
            <v>17</v>
          </cell>
          <cell r="AG191">
            <v>1</v>
          </cell>
          <cell r="AH191">
            <v>0</v>
          </cell>
          <cell r="AI191">
            <v>20</v>
          </cell>
          <cell r="AJ191">
            <v>20</v>
          </cell>
          <cell r="AK191">
            <v>0</v>
          </cell>
          <cell r="AL191">
            <v>0</v>
          </cell>
          <cell r="AM191">
            <v>14</v>
          </cell>
          <cell r="AN191">
            <v>14</v>
          </cell>
          <cell r="AO191">
            <v>0</v>
          </cell>
          <cell r="AP191">
            <v>0</v>
          </cell>
          <cell r="AQ191">
            <v>7</v>
          </cell>
          <cell r="AR191">
            <v>7</v>
          </cell>
          <cell r="AS191">
            <v>0</v>
          </cell>
          <cell r="AT191">
            <v>0</v>
          </cell>
          <cell r="AU191">
            <v>7</v>
          </cell>
          <cell r="AV191">
            <v>7</v>
          </cell>
          <cell r="AW191">
            <v>0</v>
          </cell>
          <cell r="AX191">
            <v>0</v>
          </cell>
          <cell r="AY191">
            <v>2</v>
          </cell>
          <cell r="AZ191">
            <v>1</v>
          </cell>
          <cell r="BA191">
            <v>1</v>
          </cell>
          <cell r="BB191">
            <v>0</v>
          </cell>
          <cell r="BC191">
            <v>1</v>
          </cell>
          <cell r="BD191">
            <v>0</v>
          </cell>
          <cell r="BE191">
            <v>1</v>
          </cell>
          <cell r="BF191">
            <v>0</v>
          </cell>
          <cell r="BG191">
            <v>1</v>
          </cell>
          <cell r="BH191">
            <v>1</v>
          </cell>
          <cell r="BI191">
            <v>0</v>
          </cell>
          <cell r="BJ191">
            <v>0</v>
          </cell>
          <cell r="BK191">
            <v>1</v>
          </cell>
          <cell r="BL191">
            <v>1</v>
          </cell>
          <cell r="BM191">
            <v>0</v>
          </cell>
          <cell r="BN191">
            <v>0</v>
          </cell>
          <cell r="BO191">
            <v>1</v>
          </cell>
          <cell r="BP191">
            <v>1</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t="str">
            <v>Sachsen</v>
          </cell>
          <cell r="CJ191" t="str">
            <v>Östliche Flächenländer</v>
          </cell>
          <cell r="CK191" t="str">
            <v>II 05</v>
          </cell>
        </row>
        <row r="192">
          <cell r="C192">
            <v>73</v>
          </cell>
          <cell r="D192">
            <v>71</v>
          </cell>
          <cell r="E192">
            <v>2</v>
          </cell>
          <cell r="F192">
            <v>0</v>
          </cell>
          <cell r="G192">
            <v>29</v>
          </cell>
          <cell r="H192">
            <v>28</v>
          </cell>
          <cell r="I192">
            <v>1</v>
          </cell>
          <cell r="J192">
            <v>0</v>
          </cell>
          <cell r="K192">
            <v>44</v>
          </cell>
          <cell r="L192">
            <v>43</v>
          </cell>
          <cell r="M192">
            <v>1</v>
          </cell>
          <cell r="N192">
            <v>0</v>
          </cell>
          <cell r="O192">
            <v>21</v>
          </cell>
          <cell r="P192">
            <v>21</v>
          </cell>
          <cell r="Q192">
            <v>0</v>
          </cell>
          <cell r="R192">
            <v>0</v>
          </cell>
          <cell r="S192">
            <v>9</v>
          </cell>
          <cell r="T192">
            <v>9</v>
          </cell>
          <cell r="U192">
            <v>0</v>
          </cell>
          <cell r="V192">
            <v>0</v>
          </cell>
          <cell r="W192">
            <v>12</v>
          </cell>
          <cell r="X192">
            <v>12</v>
          </cell>
          <cell r="Y192">
            <v>0</v>
          </cell>
          <cell r="Z192">
            <v>0</v>
          </cell>
          <cell r="AA192">
            <v>38</v>
          </cell>
          <cell r="AB192">
            <v>36</v>
          </cell>
          <cell r="AC192">
            <v>2</v>
          </cell>
          <cell r="AD192">
            <v>0</v>
          </cell>
          <cell r="AE192">
            <v>14</v>
          </cell>
          <cell r="AF192">
            <v>13</v>
          </cell>
          <cell r="AG192">
            <v>1</v>
          </cell>
          <cell r="AH192">
            <v>0</v>
          </cell>
          <cell r="AI192">
            <v>24</v>
          </cell>
          <cell r="AJ192">
            <v>23</v>
          </cell>
          <cell r="AK192">
            <v>1</v>
          </cell>
          <cell r="AL192">
            <v>0</v>
          </cell>
          <cell r="AM192">
            <v>14</v>
          </cell>
          <cell r="AN192">
            <v>14</v>
          </cell>
          <cell r="AO192">
            <v>0</v>
          </cell>
          <cell r="AP192">
            <v>0</v>
          </cell>
          <cell r="AQ192">
            <v>6</v>
          </cell>
          <cell r="AR192">
            <v>6</v>
          </cell>
          <cell r="AS192">
            <v>0</v>
          </cell>
          <cell r="AT192">
            <v>0</v>
          </cell>
          <cell r="AU192">
            <v>8</v>
          </cell>
          <cell r="AV192">
            <v>8</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t="str">
            <v>Sachsen</v>
          </cell>
          <cell r="CJ192" t="str">
            <v>Östliche Flächenländer</v>
          </cell>
          <cell r="CK192" t="str">
            <v>II 05</v>
          </cell>
        </row>
        <row r="193">
          <cell r="C193">
            <v>50</v>
          </cell>
          <cell r="D193">
            <v>50</v>
          </cell>
          <cell r="E193">
            <v>0</v>
          </cell>
          <cell r="F193">
            <v>0</v>
          </cell>
          <cell r="G193">
            <v>20</v>
          </cell>
          <cell r="H193">
            <v>20</v>
          </cell>
          <cell r="I193">
            <v>0</v>
          </cell>
          <cell r="J193">
            <v>0</v>
          </cell>
          <cell r="K193">
            <v>30</v>
          </cell>
          <cell r="L193">
            <v>30</v>
          </cell>
          <cell r="M193">
            <v>0</v>
          </cell>
          <cell r="N193">
            <v>0</v>
          </cell>
          <cell r="O193">
            <v>7</v>
          </cell>
          <cell r="P193">
            <v>7</v>
          </cell>
          <cell r="Q193">
            <v>0</v>
          </cell>
          <cell r="R193">
            <v>0</v>
          </cell>
          <cell r="S193">
            <v>3</v>
          </cell>
          <cell r="T193">
            <v>3</v>
          </cell>
          <cell r="U193">
            <v>0</v>
          </cell>
          <cell r="V193">
            <v>0</v>
          </cell>
          <cell r="W193">
            <v>4</v>
          </cell>
          <cell r="X193">
            <v>4</v>
          </cell>
          <cell r="Y193">
            <v>0</v>
          </cell>
          <cell r="Z193">
            <v>0</v>
          </cell>
          <cell r="AA193">
            <v>30</v>
          </cell>
          <cell r="AB193">
            <v>30</v>
          </cell>
          <cell r="AC193">
            <v>0</v>
          </cell>
          <cell r="AD193">
            <v>0</v>
          </cell>
          <cell r="AE193">
            <v>11</v>
          </cell>
          <cell r="AF193">
            <v>11</v>
          </cell>
          <cell r="AG193">
            <v>0</v>
          </cell>
          <cell r="AH193">
            <v>0</v>
          </cell>
          <cell r="AI193">
            <v>19</v>
          </cell>
          <cell r="AJ193">
            <v>19</v>
          </cell>
          <cell r="AK193">
            <v>0</v>
          </cell>
          <cell r="AL193">
            <v>0</v>
          </cell>
          <cell r="AM193">
            <v>10</v>
          </cell>
          <cell r="AN193">
            <v>10</v>
          </cell>
          <cell r="AO193">
            <v>0</v>
          </cell>
          <cell r="AP193">
            <v>0</v>
          </cell>
          <cell r="AQ193">
            <v>5</v>
          </cell>
          <cell r="AR193">
            <v>5</v>
          </cell>
          <cell r="AS193">
            <v>0</v>
          </cell>
          <cell r="AT193">
            <v>0</v>
          </cell>
          <cell r="AU193">
            <v>5</v>
          </cell>
          <cell r="AV193">
            <v>5</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1</v>
          </cell>
          <cell r="BL193">
            <v>1</v>
          </cell>
          <cell r="BM193">
            <v>0</v>
          </cell>
          <cell r="BN193">
            <v>0</v>
          </cell>
          <cell r="BO193">
            <v>0</v>
          </cell>
          <cell r="BP193">
            <v>0</v>
          </cell>
          <cell r="BQ193">
            <v>0</v>
          </cell>
          <cell r="BR193">
            <v>0</v>
          </cell>
          <cell r="BS193">
            <v>1</v>
          </cell>
          <cell r="BT193">
            <v>1</v>
          </cell>
          <cell r="BU193">
            <v>0</v>
          </cell>
          <cell r="BV193">
            <v>0</v>
          </cell>
          <cell r="BW193">
            <v>2</v>
          </cell>
          <cell r="BX193">
            <v>2</v>
          </cell>
          <cell r="BY193">
            <v>0</v>
          </cell>
          <cell r="BZ193">
            <v>0</v>
          </cell>
          <cell r="CA193">
            <v>1</v>
          </cell>
          <cell r="CB193">
            <v>1</v>
          </cell>
          <cell r="CC193">
            <v>0</v>
          </cell>
          <cell r="CD193">
            <v>0</v>
          </cell>
          <cell r="CE193">
            <v>1</v>
          </cell>
          <cell r="CF193">
            <v>1</v>
          </cell>
          <cell r="CG193">
            <v>0</v>
          </cell>
          <cell r="CH193">
            <v>0</v>
          </cell>
          <cell r="CI193" t="str">
            <v>Sachsen</v>
          </cell>
          <cell r="CJ193" t="str">
            <v>Östliche Flächenländer</v>
          </cell>
          <cell r="CK193" t="str">
            <v>II 05</v>
          </cell>
        </row>
        <row r="194">
          <cell r="C194">
            <v>31</v>
          </cell>
          <cell r="D194">
            <v>30</v>
          </cell>
          <cell r="E194">
            <v>1</v>
          </cell>
          <cell r="F194">
            <v>0</v>
          </cell>
          <cell r="G194">
            <v>7</v>
          </cell>
          <cell r="H194">
            <v>7</v>
          </cell>
          <cell r="I194">
            <v>0</v>
          </cell>
          <cell r="J194">
            <v>0</v>
          </cell>
          <cell r="K194">
            <v>24</v>
          </cell>
          <cell r="L194">
            <v>23</v>
          </cell>
          <cell r="M194">
            <v>1</v>
          </cell>
          <cell r="N194">
            <v>0</v>
          </cell>
          <cell r="O194">
            <v>10</v>
          </cell>
          <cell r="P194">
            <v>9</v>
          </cell>
          <cell r="Q194">
            <v>1</v>
          </cell>
          <cell r="R194">
            <v>0</v>
          </cell>
          <cell r="S194">
            <v>3</v>
          </cell>
          <cell r="T194">
            <v>3</v>
          </cell>
          <cell r="U194">
            <v>0</v>
          </cell>
          <cell r="V194">
            <v>0</v>
          </cell>
          <cell r="W194">
            <v>7</v>
          </cell>
          <cell r="X194">
            <v>6</v>
          </cell>
          <cell r="Y194">
            <v>1</v>
          </cell>
          <cell r="Z194">
            <v>0</v>
          </cell>
          <cell r="AA194">
            <v>11</v>
          </cell>
          <cell r="AB194">
            <v>11</v>
          </cell>
          <cell r="AC194">
            <v>0</v>
          </cell>
          <cell r="AD194">
            <v>0</v>
          </cell>
          <cell r="AE194">
            <v>2</v>
          </cell>
          <cell r="AF194">
            <v>2</v>
          </cell>
          <cell r="AG194">
            <v>0</v>
          </cell>
          <cell r="AH194">
            <v>0</v>
          </cell>
          <cell r="AI194">
            <v>9</v>
          </cell>
          <cell r="AJ194">
            <v>9</v>
          </cell>
          <cell r="AK194">
            <v>0</v>
          </cell>
          <cell r="AL194">
            <v>0</v>
          </cell>
          <cell r="AM194">
            <v>7</v>
          </cell>
          <cell r="AN194">
            <v>7</v>
          </cell>
          <cell r="AO194">
            <v>0</v>
          </cell>
          <cell r="AP194">
            <v>0</v>
          </cell>
          <cell r="AQ194">
            <v>1</v>
          </cell>
          <cell r="AR194">
            <v>1</v>
          </cell>
          <cell r="AS194">
            <v>0</v>
          </cell>
          <cell r="AT194">
            <v>0</v>
          </cell>
          <cell r="AU194">
            <v>6</v>
          </cell>
          <cell r="AV194">
            <v>6</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3</v>
          </cell>
          <cell r="BL194">
            <v>3</v>
          </cell>
          <cell r="BM194">
            <v>0</v>
          </cell>
          <cell r="BN194">
            <v>0</v>
          </cell>
          <cell r="BO194">
            <v>1</v>
          </cell>
          <cell r="BP194">
            <v>1</v>
          </cell>
          <cell r="BQ194">
            <v>0</v>
          </cell>
          <cell r="BR194">
            <v>0</v>
          </cell>
          <cell r="BS194">
            <v>2</v>
          </cell>
          <cell r="BT194">
            <v>2</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t="str">
            <v>Sachsen</v>
          </cell>
          <cell r="CJ194" t="str">
            <v>Östliche Flächenländer</v>
          </cell>
          <cell r="CK194" t="str">
            <v>II 05</v>
          </cell>
        </row>
        <row r="195">
          <cell r="C195">
            <v>1474</v>
          </cell>
          <cell r="D195">
            <v>1442</v>
          </cell>
          <cell r="E195">
            <v>32</v>
          </cell>
          <cell r="F195">
            <v>0</v>
          </cell>
          <cell r="G195">
            <v>878</v>
          </cell>
          <cell r="H195">
            <v>860</v>
          </cell>
          <cell r="I195">
            <v>18</v>
          </cell>
          <cell r="J195">
            <v>0</v>
          </cell>
          <cell r="K195">
            <v>596</v>
          </cell>
          <cell r="L195">
            <v>582</v>
          </cell>
          <cell r="M195">
            <v>14</v>
          </cell>
          <cell r="N195">
            <v>0</v>
          </cell>
          <cell r="O195">
            <v>476</v>
          </cell>
          <cell r="P195">
            <v>467</v>
          </cell>
          <cell r="Q195">
            <v>9</v>
          </cell>
          <cell r="R195">
            <v>0</v>
          </cell>
          <cell r="S195">
            <v>310</v>
          </cell>
          <cell r="T195">
            <v>303</v>
          </cell>
          <cell r="U195">
            <v>7</v>
          </cell>
          <cell r="V195">
            <v>0</v>
          </cell>
          <cell r="W195">
            <v>166</v>
          </cell>
          <cell r="X195">
            <v>164</v>
          </cell>
          <cell r="Y195">
            <v>2</v>
          </cell>
          <cell r="Z195">
            <v>0</v>
          </cell>
          <cell r="AA195">
            <v>837</v>
          </cell>
          <cell r="AB195">
            <v>819</v>
          </cell>
          <cell r="AC195">
            <v>18</v>
          </cell>
          <cell r="AD195">
            <v>0</v>
          </cell>
          <cell r="AE195">
            <v>474</v>
          </cell>
          <cell r="AF195">
            <v>467</v>
          </cell>
          <cell r="AG195">
            <v>7</v>
          </cell>
          <cell r="AH195">
            <v>0</v>
          </cell>
          <cell r="AI195">
            <v>363</v>
          </cell>
          <cell r="AJ195">
            <v>352</v>
          </cell>
          <cell r="AK195">
            <v>11</v>
          </cell>
          <cell r="AL195">
            <v>0</v>
          </cell>
          <cell r="AM195">
            <v>149</v>
          </cell>
          <cell r="AN195">
            <v>146</v>
          </cell>
          <cell r="AO195">
            <v>3</v>
          </cell>
          <cell r="AP195">
            <v>0</v>
          </cell>
          <cell r="AQ195">
            <v>86</v>
          </cell>
          <cell r="AR195">
            <v>83</v>
          </cell>
          <cell r="AS195">
            <v>3</v>
          </cell>
          <cell r="AT195">
            <v>0</v>
          </cell>
          <cell r="AU195">
            <v>63</v>
          </cell>
          <cell r="AV195">
            <v>63</v>
          </cell>
          <cell r="AW195">
            <v>0</v>
          </cell>
          <cell r="AX195">
            <v>0</v>
          </cell>
          <cell r="AY195">
            <v>3</v>
          </cell>
          <cell r="AZ195">
            <v>3</v>
          </cell>
          <cell r="BA195">
            <v>0</v>
          </cell>
          <cell r="BB195">
            <v>0</v>
          </cell>
          <cell r="BC195">
            <v>2</v>
          </cell>
          <cell r="BD195">
            <v>2</v>
          </cell>
          <cell r="BE195">
            <v>0</v>
          </cell>
          <cell r="BF195">
            <v>0</v>
          </cell>
          <cell r="BG195">
            <v>1</v>
          </cell>
          <cell r="BH195">
            <v>1</v>
          </cell>
          <cell r="BI195">
            <v>0</v>
          </cell>
          <cell r="BJ195">
            <v>0</v>
          </cell>
          <cell r="BK195">
            <v>1</v>
          </cell>
          <cell r="BL195">
            <v>1</v>
          </cell>
          <cell r="BM195">
            <v>0</v>
          </cell>
          <cell r="BN195">
            <v>0</v>
          </cell>
          <cell r="BO195">
            <v>1</v>
          </cell>
          <cell r="BP195">
            <v>1</v>
          </cell>
          <cell r="BQ195">
            <v>0</v>
          </cell>
          <cell r="BR195">
            <v>0</v>
          </cell>
          <cell r="BS195">
            <v>0</v>
          </cell>
          <cell r="BT195">
            <v>0</v>
          </cell>
          <cell r="BU195">
            <v>0</v>
          </cell>
          <cell r="BV195">
            <v>0</v>
          </cell>
          <cell r="BW195">
            <v>8</v>
          </cell>
          <cell r="BX195">
            <v>6</v>
          </cell>
          <cell r="BY195">
            <v>2</v>
          </cell>
          <cell r="BZ195">
            <v>0</v>
          </cell>
          <cell r="CA195">
            <v>5</v>
          </cell>
          <cell r="CB195">
            <v>4</v>
          </cell>
          <cell r="CC195">
            <v>1</v>
          </cell>
          <cell r="CD195">
            <v>0</v>
          </cell>
          <cell r="CE195">
            <v>3</v>
          </cell>
          <cell r="CF195">
            <v>2</v>
          </cell>
          <cell r="CG195">
            <v>1</v>
          </cell>
          <cell r="CH195">
            <v>0</v>
          </cell>
          <cell r="CI195" t="str">
            <v>Sachsen-Anhalt</v>
          </cell>
          <cell r="CJ195" t="str">
            <v>Östliche Flächenländer</v>
          </cell>
          <cell r="CK195" t="str">
            <v>II 05</v>
          </cell>
        </row>
        <row r="196">
          <cell r="C196">
            <v>12</v>
          </cell>
          <cell r="D196">
            <v>12</v>
          </cell>
          <cell r="E196">
            <v>0</v>
          </cell>
          <cell r="F196">
            <v>0</v>
          </cell>
          <cell r="G196">
            <v>8</v>
          </cell>
          <cell r="H196">
            <v>8</v>
          </cell>
          <cell r="I196">
            <v>0</v>
          </cell>
          <cell r="J196">
            <v>0</v>
          </cell>
          <cell r="K196">
            <v>4</v>
          </cell>
          <cell r="L196">
            <v>4</v>
          </cell>
          <cell r="M196">
            <v>0</v>
          </cell>
          <cell r="N196">
            <v>0</v>
          </cell>
          <cell r="O196">
            <v>9</v>
          </cell>
          <cell r="P196">
            <v>9</v>
          </cell>
          <cell r="Q196">
            <v>0</v>
          </cell>
          <cell r="R196">
            <v>0</v>
          </cell>
          <cell r="S196">
            <v>6</v>
          </cell>
          <cell r="T196">
            <v>6</v>
          </cell>
          <cell r="U196">
            <v>0</v>
          </cell>
          <cell r="V196">
            <v>0</v>
          </cell>
          <cell r="W196">
            <v>3</v>
          </cell>
          <cell r="X196">
            <v>3</v>
          </cell>
          <cell r="Y196">
            <v>0</v>
          </cell>
          <cell r="Z196">
            <v>0</v>
          </cell>
          <cell r="AA196">
            <v>2</v>
          </cell>
          <cell r="AB196">
            <v>2</v>
          </cell>
          <cell r="AC196">
            <v>0</v>
          </cell>
          <cell r="AD196">
            <v>0</v>
          </cell>
          <cell r="AE196">
            <v>1</v>
          </cell>
          <cell r="AF196">
            <v>1</v>
          </cell>
          <cell r="AG196">
            <v>0</v>
          </cell>
          <cell r="AH196">
            <v>0</v>
          </cell>
          <cell r="AI196">
            <v>1</v>
          </cell>
          <cell r="AJ196">
            <v>1</v>
          </cell>
          <cell r="AK196">
            <v>0</v>
          </cell>
          <cell r="AL196">
            <v>0</v>
          </cell>
          <cell r="AM196">
            <v>1</v>
          </cell>
          <cell r="AN196">
            <v>1</v>
          </cell>
          <cell r="AO196">
            <v>0</v>
          </cell>
          <cell r="AP196">
            <v>0</v>
          </cell>
          <cell r="AQ196">
            <v>1</v>
          </cell>
          <cell r="AR196">
            <v>1</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t="str">
            <v>Sachsen-Anhalt</v>
          </cell>
          <cell r="CJ196" t="str">
            <v>Östliche Flächenländer</v>
          </cell>
          <cell r="CK196" t="str">
            <v>II 05</v>
          </cell>
        </row>
        <row r="197">
          <cell r="C197">
            <v>229</v>
          </cell>
          <cell r="D197">
            <v>226</v>
          </cell>
          <cell r="E197">
            <v>3</v>
          </cell>
          <cell r="F197">
            <v>0</v>
          </cell>
          <cell r="G197">
            <v>146</v>
          </cell>
          <cell r="H197">
            <v>144</v>
          </cell>
          <cell r="I197">
            <v>2</v>
          </cell>
          <cell r="J197">
            <v>0</v>
          </cell>
          <cell r="K197">
            <v>83</v>
          </cell>
          <cell r="L197">
            <v>82</v>
          </cell>
          <cell r="M197">
            <v>1</v>
          </cell>
          <cell r="N197">
            <v>0</v>
          </cell>
          <cell r="O197">
            <v>90</v>
          </cell>
          <cell r="P197">
            <v>89</v>
          </cell>
          <cell r="Q197">
            <v>1</v>
          </cell>
          <cell r="R197">
            <v>0</v>
          </cell>
          <cell r="S197">
            <v>62</v>
          </cell>
          <cell r="T197">
            <v>61</v>
          </cell>
          <cell r="U197">
            <v>1</v>
          </cell>
          <cell r="V197">
            <v>0</v>
          </cell>
          <cell r="W197">
            <v>28</v>
          </cell>
          <cell r="X197">
            <v>28</v>
          </cell>
          <cell r="Y197">
            <v>0</v>
          </cell>
          <cell r="Z197">
            <v>0</v>
          </cell>
          <cell r="AA197">
            <v>133</v>
          </cell>
          <cell r="AB197">
            <v>131</v>
          </cell>
          <cell r="AC197">
            <v>2</v>
          </cell>
          <cell r="AD197">
            <v>0</v>
          </cell>
          <cell r="AE197">
            <v>81</v>
          </cell>
          <cell r="AF197">
            <v>80</v>
          </cell>
          <cell r="AG197">
            <v>1</v>
          </cell>
          <cell r="AH197">
            <v>0</v>
          </cell>
          <cell r="AI197">
            <v>52</v>
          </cell>
          <cell r="AJ197">
            <v>51</v>
          </cell>
          <cell r="AK197">
            <v>1</v>
          </cell>
          <cell r="AL197">
            <v>0</v>
          </cell>
          <cell r="AM197">
            <v>6</v>
          </cell>
          <cell r="AN197">
            <v>6</v>
          </cell>
          <cell r="AO197">
            <v>0</v>
          </cell>
          <cell r="AP197">
            <v>0</v>
          </cell>
          <cell r="AQ197">
            <v>3</v>
          </cell>
          <cell r="AR197">
            <v>3</v>
          </cell>
          <cell r="AS197">
            <v>0</v>
          </cell>
          <cell r="AT197">
            <v>0</v>
          </cell>
          <cell r="AU197">
            <v>3</v>
          </cell>
          <cell r="AV197">
            <v>3</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t="str">
            <v>Sachsen-Anhalt</v>
          </cell>
          <cell r="CJ197" t="str">
            <v>Östliche Flächenländer</v>
          </cell>
          <cell r="CK197" t="str">
            <v>II 05</v>
          </cell>
        </row>
        <row r="198">
          <cell r="C198">
            <v>344</v>
          </cell>
          <cell r="D198">
            <v>340</v>
          </cell>
          <cell r="E198">
            <v>4</v>
          </cell>
          <cell r="F198">
            <v>0</v>
          </cell>
          <cell r="G198">
            <v>221</v>
          </cell>
          <cell r="H198">
            <v>218</v>
          </cell>
          <cell r="I198">
            <v>3</v>
          </cell>
          <cell r="J198">
            <v>0</v>
          </cell>
          <cell r="K198">
            <v>123</v>
          </cell>
          <cell r="L198">
            <v>122</v>
          </cell>
          <cell r="M198">
            <v>1</v>
          </cell>
          <cell r="N198">
            <v>0</v>
          </cell>
          <cell r="O198">
            <v>111</v>
          </cell>
          <cell r="P198">
            <v>109</v>
          </cell>
          <cell r="Q198">
            <v>2</v>
          </cell>
          <cell r="R198">
            <v>0</v>
          </cell>
          <cell r="S198">
            <v>79</v>
          </cell>
          <cell r="T198">
            <v>77</v>
          </cell>
          <cell r="U198">
            <v>2</v>
          </cell>
          <cell r="V198">
            <v>0</v>
          </cell>
          <cell r="W198">
            <v>32</v>
          </cell>
          <cell r="X198">
            <v>32</v>
          </cell>
          <cell r="Y198">
            <v>0</v>
          </cell>
          <cell r="Z198">
            <v>0</v>
          </cell>
          <cell r="AA198">
            <v>211</v>
          </cell>
          <cell r="AB198">
            <v>209</v>
          </cell>
          <cell r="AC198">
            <v>2</v>
          </cell>
          <cell r="AD198">
            <v>0</v>
          </cell>
          <cell r="AE198">
            <v>131</v>
          </cell>
          <cell r="AF198">
            <v>130</v>
          </cell>
          <cell r="AG198">
            <v>1</v>
          </cell>
          <cell r="AH198">
            <v>0</v>
          </cell>
          <cell r="AI198">
            <v>80</v>
          </cell>
          <cell r="AJ198">
            <v>79</v>
          </cell>
          <cell r="AK198">
            <v>1</v>
          </cell>
          <cell r="AL198">
            <v>0</v>
          </cell>
          <cell r="AM198">
            <v>21</v>
          </cell>
          <cell r="AN198">
            <v>21</v>
          </cell>
          <cell r="AO198">
            <v>0</v>
          </cell>
          <cell r="AP198">
            <v>0</v>
          </cell>
          <cell r="AQ198">
            <v>10</v>
          </cell>
          <cell r="AR198">
            <v>10</v>
          </cell>
          <cell r="AS198">
            <v>0</v>
          </cell>
          <cell r="AT198">
            <v>0</v>
          </cell>
          <cell r="AU198">
            <v>11</v>
          </cell>
          <cell r="AV198">
            <v>11</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1</v>
          </cell>
          <cell r="BX198">
            <v>1</v>
          </cell>
          <cell r="BY198">
            <v>0</v>
          </cell>
          <cell r="BZ198">
            <v>0</v>
          </cell>
          <cell r="CA198">
            <v>1</v>
          </cell>
          <cell r="CB198">
            <v>1</v>
          </cell>
          <cell r="CC198">
            <v>0</v>
          </cell>
          <cell r="CD198">
            <v>0</v>
          </cell>
          <cell r="CE198">
            <v>0</v>
          </cell>
          <cell r="CF198">
            <v>0</v>
          </cell>
          <cell r="CG198">
            <v>0</v>
          </cell>
          <cell r="CH198">
            <v>0</v>
          </cell>
          <cell r="CI198" t="str">
            <v>Sachsen-Anhalt</v>
          </cell>
          <cell r="CJ198" t="str">
            <v>Östliche Flächenländer</v>
          </cell>
          <cell r="CK198" t="str">
            <v>II 05</v>
          </cell>
        </row>
        <row r="199">
          <cell r="C199">
            <v>293</v>
          </cell>
          <cell r="D199">
            <v>286</v>
          </cell>
          <cell r="E199">
            <v>7</v>
          </cell>
          <cell r="F199">
            <v>0</v>
          </cell>
          <cell r="G199">
            <v>182</v>
          </cell>
          <cell r="H199">
            <v>178</v>
          </cell>
          <cell r="I199">
            <v>4</v>
          </cell>
          <cell r="J199">
            <v>0</v>
          </cell>
          <cell r="K199">
            <v>111</v>
          </cell>
          <cell r="L199">
            <v>108</v>
          </cell>
          <cell r="M199">
            <v>3</v>
          </cell>
          <cell r="N199">
            <v>0</v>
          </cell>
          <cell r="O199">
            <v>81</v>
          </cell>
          <cell r="P199">
            <v>79</v>
          </cell>
          <cell r="Q199">
            <v>2</v>
          </cell>
          <cell r="R199">
            <v>0</v>
          </cell>
          <cell r="S199">
            <v>53</v>
          </cell>
          <cell r="T199">
            <v>51</v>
          </cell>
          <cell r="U199">
            <v>2</v>
          </cell>
          <cell r="V199">
            <v>0</v>
          </cell>
          <cell r="W199">
            <v>28</v>
          </cell>
          <cell r="X199">
            <v>28</v>
          </cell>
          <cell r="Y199">
            <v>0</v>
          </cell>
          <cell r="Z199">
            <v>0</v>
          </cell>
          <cell r="AA199">
            <v>166</v>
          </cell>
          <cell r="AB199">
            <v>161</v>
          </cell>
          <cell r="AC199">
            <v>5</v>
          </cell>
          <cell r="AD199">
            <v>0</v>
          </cell>
          <cell r="AE199">
            <v>98</v>
          </cell>
          <cell r="AF199">
            <v>96</v>
          </cell>
          <cell r="AG199">
            <v>2</v>
          </cell>
          <cell r="AH199">
            <v>0</v>
          </cell>
          <cell r="AI199">
            <v>68</v>
          </cell>
          <cell r="AJ199">
            <v>65</v>
          </cell>
          <cell r="AK199">
            <v>3</v>
          </cell>
          <cell r="AL199">
            <v>0</v>
          </cell>
          <cell r="AM199">
            <v>44</v>
          </cell>
          <cell r="AN199">
            <v>44</v>
          </cell>
          <cell r="AO199">
            <v>0</v>
          </cell>
          <cell r="AP199">
            <v>0</v>
          </cell>
          <cell r="AQ199">
            <v>31</v>
          </cell>
          <cell r="AR199">
            <v>31</v>
          </cell>
          <cell r="AS199">
            <v>0</v>
          </cell>
          <cell r="AT199">
            <v>0</v>
          </cell>
          <cell r="AU199">
            <v>13</v>
          </cell>
          <cell r="AV199">
            <v>13</v>
          </cell>
          <cell r="AW199">
            <v>0</v>
          </cell>
          <cell r="AX199">
            <v>0</v>
          </cell>
          <cell r="AY199">
            <v>1</v>
          </cell>
          <cell r="AZ199">
            <v>1</v>
          </cell>
          <cell r="BA199">
            <v>0</v>
          </cell>
          <cell r="BB199">
            <v>0</v>
          </cell>
          <cell r="BC199">
            <v>0</v>
          </cell>
          <cell r="BD199">
            <v>0</v>
          </cell>
          <cell r="BE199">
            <v>0</v>
          </cell>
          <cell r="BF199">
            <v>0</v>
          </cell>
          <cell r="BG199">
            <v>1</v>
          </cell>
          <cell r="BH199">
            <v>1</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1</v>
          </cell>
          <cell r="BX199">
            <v>1</v>
          </cell>
          <cell r="BY199">
            <v>0</v>
          </cell>
          <cell r="BZ199">
            <v>0</v>
          </cell>
          <cell r="CA199">
            <v>0</v>
          </cell>
          <cell r="CB199">
            <v>0</v>
          </cell>
          <cell r="CC199">
            <v>0</v>
          </cell>
          <cell r="CD199">
            <v>0</v>
          </cell>
          <cell r="CE199">
            <v>1</v>
          </cell>
          <cell r="CF199">
            <v>1</v>
          </cell>
          <cell r="CG199">
            <v>0</v>
          </cell>
          <cell r="CH199">
            <v>0</v>
          </cell>
          <cell r="CI199" t="str">
            <v>Sachsen-Anhalt</v>
          </cell>
          <cell r="CJ199" t="str">
            <v>Östliche Flächenländer</v>
          </cell>
          <cell r="CK199" t="str">
            <v>II 05</v>
          </cell>
        </row>
        <row r="200">
          <cell r="C200">
            <v>156</v>
          </cell>
          <cell r="D200">
            <v>149</v>
          </cell>
          <cell r="E200">
            <v>7</v>
          </cell>
          <cell r="F200">
            <v>0</v>
          </cell>
          <cell r="G200">
            <v>93</v>
          </cell>
          <cell r="H200">
            <v>89</v>
          </cell>
          <cell r="I200">
            <v>4</v>
          </cell>
          <cell r="J200">
            <v>0</v>
          </cell>
          <cell r="K200">
            <v>63</v>
          </cell>
          <cell r="L200">
            <v>60</v>
          </cell>
          <cell r="M200">
            <v>3</v>
          </cell>
          <cell r="N200">
            <v>0</v>
          </cell>
          <cell r="O200">
            <v>39</v>
          </cell>
          <cell r="P200">
            <v>38</v>
          </cell>
          <cell r="Q200">
            <v>1</v>
          </cell>
          <cell r="R200">
            <v>0</v>
          </cell>
          <cell r="S200">
            <v>24</v>
          </cell>
          <cell r="T200">
            <v>23</v>
          </cell>
          <cell r="U200">
            <v>1</v>
          </cell>
          <cell r="V200">
            <v>0</v>
          </cell>
          <cell r="W200">
            <v>15</v>
          </cell>
          <cell r="X200">
            <v>15</v>
          </cell>
          <cell r="Y200">
            <v>0</v>
          </cell>
          <cell r="Z200">
            <v>0</v>
          </cell>
          <cell r="AA200">
            <v>96</v>
          </cell>
          <cell r="AB200">
            <v>93</v>
          </cell>
          <cell r="AC200">
            <v>3</v>
          </cell>
          <cell r="AD200">
            <v>0</v>
          </cell>
          <cell r="AE200">
            <v>54</v>
          </cell>
          <cell r="AF200">
            <v>54</v>
          </cell>
          <cell r="AG200">
            <v>0</v>
          </cell>
          <cell r="AH200">
            <v>0</v>
          </cell>
          <cell r="AI200">
            <v>42</v>
          </cell>
          <cell r="AJ200">
            <v>39</v>
          </cell>
          <cell r="AK200">
            <v>3</v>
          </cell>
          <cell r="AL200">
            <v>0</v>
          </cell>
          <cell r="AM200">
            <v>19</v>
          </cell>
          <cell r="AN200">
            <v>17</v>
          </cell>
          <cell r="AO200">
            <v>2</v>
          </cell>
          <cell r="AP200">
            <v>0</v>
          </cell>
          <cell r="AQ200">
            <v>13</v>
          </cell>
          <cell r="AR200">
            <v>11</v>
          </cell>
          <cell r="AS200">
            <v>2</v>
          </cell>
          <cell r="AT200">
            <v>0</v>
          </cell>
          <cell r="AU200">
            <v>6</v>
          </cell>
          <cell r="AV200">
            <v>6</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2</v>
          </cell>
          <cell r="BX200">
            <v>1</v>
          </cell>
          <cell r="BY200">
            <v>1</v>
          </cell>
          <cell r="BZ200">
            <v>0</v>
          </cell>
          <cell r="CA200">
            <v>2</v>
          </cell>
          <cell r="CB200">
            <v>1</v>
          </cell>
          <cell r="CC200">
            <v>1</v>
          </cell>
          <cell r="CD200">
            <v>0</v>
          </cell>
          <cell r="CE200">
            <v>0</v>
          </cell>
          <cell r="CF200">
            <v>0</v>
          </cell>
          <cell r="CG200">
            <v>0</v>
          </cell>
          <cell r="CH200">
            <v>0</v>
          </cell>
          <cell r="CI200" t="str">
            <v>Sachsen-Anhalt</v>
          </cell>
          <cell r="CJ200" t="str">
            <v>Östliche Flächenländer</v>
          </cell>
          <cell r="CK200" t="str">
            <v>II 05</v>
          </cell>
        </row>
        <row r="201">
          <cell r="C201">
            <v>91</v>
          </cell>
          <cell r="D201">
            <v>86</v>
          </cell>
          <cell r="E201">
            <v>5</v>
          </cell>
          <cell r="F201">
            <v>0</v>
          </cell>
          <cell r="G201">
            <v>54</v>
          </cell>
          <cell r="H201">
            <v>51</v>
          </cell>
          <cell r="I201">
            <v>3</v>
          </cell>
          <cell r="J201">
            <v>0</v>
          </cell>
          <cell r="K201">
            <v>37</v>
          </cell>
          <cell r="L201">
            <v>35</v>
          </cell>
          <cell r="M201">
            <v>2</v>
          </cell>
          <cell r="N201">
            <v>0</v>
          </cell>
          <cell r="O201">
            <v>30</v>
          </cell>
          <cell r="P201">
            <v>29</v>
          </cell>
          <cell r="Q201">
            <v>1</v>
          </cell>
          <cell r="R201">
            <v>0</v>
          </cell>
          <cell r="S201">
            <v>20</v>
          </cell>
          <cell r="T201">
            <v>19</v>
          </cell>
          <cell r="U201">
            <v>1</v>
          </cell>
          <cell r="V201">
            <v>0</v>
          </cell>
          <cell r="W201">
            <v>10</v>
          </cell>
          <cell r="X201">
            <v>10</v>
          </cell>
          <cell r="Y201">
            <v>0</v>
          </cell>
          <cell r="Z201">
            <v>0</v>
          </cell>
          <cell r="AA201">
            <v>52</v>
          </cell>
          <cell r="AB201">
            <v>49</v>
          </cell>
          <cell r="AC201">
            <v>3</v>
          </cell>
          <cell r="AD201">
            <v>0</v>
          </cell>
          <cell r="AE201">
            <v>28</v>
          </cell>
          <cell r="AF201">
            <v>27</v>
          </cell>
          <cell r="AG201">
            <v>1</v>
          </cell>
          <cell r="AH201">
            <v>0</v>
          </cell>
          <cell r="AI201">
            <v>24</v>
          </cell>
          <cell r="AJ201">
            <v>22</v>
          </cell>
          <cell r="AK201">
            <v>2</v>
          </cell>
          <cell r="AL201">
            <v>0</v>
          </cell>
          <cell r="AM201">
            <v>8</v>
          </cell>
          <cell r="AN201">
            <v>7</v>
          </cell>
          <cell r="AO201">
            <v>1</v>
          </cell>
          <cell r="AP201">
            <v>0</v>
          </cell>
          <cell r="AQ201">
            <v>5</v>
          </cell>
          <cell r="AR201">
            <v>4</v>
          </cell>
          <cell r="AS201">
            <v>1</v>
          </cell>
          <cell r="AT201">
            <v>0</v>
          </cell>
          <cell r="AU201">
            <v>3</v>
          </cell>
          <cell r="AV201">
            <v>3</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1</v>
          </cell>
          <cell r="BX201">
            <v>1</v>
          </cell>
          <cell r="BY201">
            <v>0</v>
          </cell>
          <cell r="BZ201">
            <v>0</v>
          </cell>
          <cell r="CA201">
            <v>1</v>
          </cell>
          <cell r="CB201">
            <v>1</v>
          </cell>
          <cell r="CC201">
            <v>0</v>
          </cell>
          <cell r="CD201">
            <v>0</v>
          </cell>
          <cell r="CE201">
            <v>0</v>
          </cell>
          <cell r="CF201">
            <v>0</v>
          </cell>
          <cell r="CG201">
            <v>0</v>
          </cell>
          <cell r="CH201">
            <v>0</v>
          </cell>
          <cell r="CI201" t="str">
            <v>Sachsen-Anhalt</v>
          </cell>
          <cell r="CJ201" t="str">
            <v>Östliche Flächenländer</v>
          </cell>
          <cell r="CK201" t="str">
            <v>II 05</v>
          </cell>
        </row>
        <row r="202">
          <cell r="C202">
            <v>113</v>
          </cell>
          <cell r="D202">
            <v>111</v>
          </cell>
          <cell r="E202">
            <v>2</v>
          </cell>
          <cell r="F202">
            <v>0</v>
          </cell>
          <cell r="G202">
            <v>59</v>
          </cell>
          <cell r="H202">
            <v>59</v>
          </cell>
          <cell r="I202">
            <v>0</v>
          </cell>
          <cell r="J202">
            <v>0</v>
          </cell>
          <cell r="K202">
            <v>54</v>
          </cell>
          <cell r="L202">
            <v>52</v>
          </cell>
          <cell r="M202">
            <v>2</v>
          </cell>
          <cell r="N202">
            <v>0</v>
          </cell>
          <cell r="O202">
            <v>37</v>
          </cell>
          <cell r="P202">
            <v>36</v>
          </cell>
          <cell r="Q202">
            <v>1</v>
          </cell>
          <cell r="R202">
            <v>0</v>
          </cell>
          <cell r="S202">
            <v>25</v>
          </cell>
          <cell r="T202">
            <v>25</v>
          </cell>
          <cell r="U202">
            <v>0</v>
          </cell>
          <cell r="V202">
            <v>0</v>
          </cell>
          <cell r="W202">
            <v>12</v>
          </cell>
          <cell r="X202">
            <v>11</v>
          </cell>
          <cell r="Y202">
            <v>1</v>
          </cell>
          <cell r="Z202">
            <v>0</v>
          </cell>
          <cell r="AA202">
            <v>57</v>
          </cell>
          <cell r="AB202">
            <v>56</v>
          </cell>
          <cell r="AC202">
            <v>1</v>
          </cell>
          <cell r="AD202">
            <v>0</v>
          </cell>
          <cell r="AE202">
            <v>26</v>
          </cell>
          <cell r="AF202">
            <v>26</v>
          </cell>
          <cell r="AG202">
            <v>0</v>
          </cell>
          <cell r="AH202">
            <v>0</v>
          </cell>
          <cell r="AI202">
            <v>31</v>
          </cell>
          <cell r="AJ202">
            <v>30</v>
          </cell>
          <cell r="AK202">
            <v>1</v>
          </cell>
          <cell r="AL202">
            <v>0</v>
          </cell>
          <cell r="AM202">
            <v>17</v>
          </cell>
          <cell r="AN202">
            <v>17</v>
          </cell>
          <cell r="AO202">
            <v>0</v>
          </cell>
          <cell r="AP202">
            <v>0</v>
          </cell>
          <cell r="AQ202">
            <v>6</v>
          </cell>
          <cell r="AR202">
            <v>6</v>
          </cell>
          <cell r="AS202">
            <v>0</v>
          </cell>
          <cell r="AT202">
            <v>0</v>
          </cell>
          <cell r="AU202">
            <v>11</v>
          </cell>
          <cell r="AV202">
            <v>11</v>
          </cell>
          <cell r="AW202">
            <v>0</v>
          </cell>
          <cell r="AX202">
            <v>0</v>
          </cell>
          <cell r="AY202">
            <v>2</v>
          </cell>
          <cell r="AZ202">
            <v>2</v>
          </cell>
          <cell r="BA202">
            <v>0</v>
          </cell>
          <cell r="BB202">
            <v>0</v>
          </cell>
          <cell r="BC202">
            <v>2</v>
          </cell>
          <cell r="BD202">
            <v>2</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0</v>
          </cell>
          <cell r="CB202">
            <v>0</v>
          </cell>
          <cell r="CC202">
            <v>0</v>
          </cell>
          <cell r="CD202">
            <v>0</v>
          </cell>
          <cell r="CE202">
            <v>0</v>
          </cell>
          <cell r="CF202">
            <v>0</v>
          </cell>
          <cell r="CG202">
            <v>0</v>
          </cell>
          <cell r="CH202">
            <v>0</v>
          </cell>
          <cell r="CI202" t="str">
            <v>Sachsen-Anhalt</v>
          </cell>
          <cell r="CJ202" t="str">
            <v>Östliche Flächenländer</v>
          </cell>
          <cell r="CK202" t="str">
            <v>II 05</v>
          </cell>
        </row>
        <row r="203">
          <cell r="C203">
            <v>89</v>
          </cell>
          <cell r="D203">
            <v>86</v>
          </cell>
          <cell r="E203">
            <v>3</v>
          </cell>
          <cell r="F203">
            <v>0</v>
          </cell>
          <cell r="G203">
            <v>44</v>
          </cell>
          <cell r="H203">
            <v>42</v>
          </cell>
          <cell r="I203">
            <v>2</v>
          </cell>
          <cell r="J203">
            <v>0</v>
          </cell>
          <cell r="K203">
            <v>45</v>
          </cell>
          <cell r="L203">
            <v>44</v>
          </cell>
          <cell r="M203">
            <v>1</v>
          </cell>
          <cell r="N203">
            <v>0</v>
          </cell>
          <cell r="O203">
            <v>29</v>
          </cell>
          <cell r="P203">
            <v>29</v>
          </cell>
          <cell r="Q203">
            <v>0</v>
          </cell>
          <cell r="R203">
            <v>0</v>
          </cell>
          <cell r="S203">
            <v>17</v>
          </cell>
          <cell r="T203">
            <v>17</v>
          </cell>
          <cell r="U203">
            <v>0</v>
          </cell>
          <cell r="V203">
            <v>0</v>
          </cell>
          <cell r="W203">
            <v>12</v>
          </cell>
          <cell r="X203">
            <v>12</v>
          </cell>
          <cell r="Y203">
            <v>0</v>
          </cell>
          <cell r="Z203">
            <v>0</v>
          </cell>
          <cell r="AA203">
            <v>46</v>
          </cell>
          <cell r="AB203">
            <v>44</v>
          </cell>
          <cell r="AC203">
            <v>2</v>
          </cell>
          <cell r="AD203">
            <v>0</v>
          </cell>
          <cell r="AE203">
            <v>23</v>
          </cell>
          <cell r="AF203">
            <v>21</v>
          </cell>
          <cell r="AG203">
            <v>2</v>
          </cell>
          <cell r="AH203">
            <v>0</v>
          </cell>
          <cell r="AI203">
            <v>23</v>
          </cell>
          <cell r="AJ203">
            <v>23</v>
          </cell>
          <cell r="AK203">
            <v>0</v>
          </cell>
          <cell r="AL203">
            <v>0</v>
          </cell>
          <cell r="AM203">
            <v>11</v>
          </cell>
          <cell r="AN203">
            <v>11</v>
          </cell>
          <cell r="AO203">
            <v>0</v>
          </cell>
          <cell r="AP203">
            <v>0</v>
          </cell>
          <cell r="AQ203">
            <v>3</v>
          </cell>
          <cell r="AR203">
            <v>3</v>
          </cell>
          <cell r="AS203">
            <v>0</v>
          </cell>
          <cell r="AT203">
            <v>0</v>
          </cell>
          <cell r="AU203">
            <v>8</v>
          </cell>
          <cell r="AV203">
            <v>8</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3</v>
          </cell>
          <cell r="BX203">
            <v>2</v>
          </cell>
          <cell r="BY203">
            <v>1</v>
          </cell>
          <cell r="BZ203">
            <v>0</v>
          </cell>
          <cell r="CA203">
            <v>1</v>
          </cell>
          <cell r="CB203">
            <v>1</v>
          </cell>
          <cell r="CC203">
            <v>0</v>
          </cell>
          <cell r="CD203">
            <v>0</v>
          </cell>
          <cell r="CE203">
            <v>2</v>
          </cell>
          <cell r="CF203">
            <v>1</v>
          </cell>
          <cell r="CG203">
            <v>1</v>
          </cell>
          <cell r="CH203">
            <v>0</v>
          </cell>
          <cell r="CI203" t="str">
            <v>Sachsen-Anhalt</v>
          </cell>
          <cell r="CJ203" t="str">
            <v>Östliche Flächenländer</v>
          </cell>
          <cell r="CK203" t="str">
            <v>II 05</v>
          </cell>
        </row>
        <row r="204">
          <cell r="C204">
            <v>74</v>
          </cell>
          <cell r="D204">
            <v>74</v>
          </cell>
          <cell r="E204">
            <v>0</v>
          </cell>
          <cell r="F204">
            <v>0</v>
          </cell>
          <cell r="G204">
            <v>40</v>
          </cell>
          <cell r="H204">
            <v>40</v>
          </cell>
          <cell r="I204">
            <v>0</v>
          </cell>
          <cell r="J204">
            <v>0</v>
          </cell>
          <cell r="K204">
            <v>34</v>
          </cell>
          <cell r="L204">
            <v>34</v>
          </cell>
          <cell r="M204">
            <v>0</v>
          </cell>
          <cell r="N204">
            <v>0</v>
          </cell>
          <cell r="O204">
            <v>24</v>
          </cell>
          <cell r="P204">
            <v>24</v>
          </cell>
          <cell r="Q204">
            <v>0</v>
          </cell>
          <cell r="R204">
            <v>0</v>
          </cell>
          <cell r="S204">
            <v>13</v>
          </cell>
          <cell r="T204">
            <v>13</v>
          </cell>
          <cell r="U204">
            <v>0</v>
          </cell>
          <cell r="V204">
            <v>0</v>
          </cell>
          <cell r="W204">
            <v>11</v>
          </cell>
          <cell r="X204">
            <v>11</v>
          </cell>
          <cell r="Y204">
            <v>0</v>
          </cell>
          <cell r="Z204">
            <v>0</v>
          </cell>
          <cell r="AA204">
            <v>39</v>
          </cell>
          <cell r="AB204">
            <v>39</v>
          </cell>
          <cell r="AC204">
            <v>0</v>
          </cell>
          <cell r="AD204">
            <v>0</v>
          </cell>
          <cell r="AE204">
            <v>21</v>
          </cell>
          <cell r="AF204">
            <v>21</v>
          </cell>
          <cell r="AG204">
            <v>0</v>
          </cell>
          <cell r="AH204">
            <v>0</v>
          </cell>
          <cell r="AI204">
            <v>18</v>
          </cell>
          <cell r="AJ204">
            <v>18</v>
          </cell>
          <cell r="AK204">
            <v>0</v>
          </cell>
          <cell r="AL204">
            <v>0</v>
          </cell>
          <cell r="AM204">
            <v>11</v>
          </cell>
          <cell r="AN204">
            <v>11</v>
          </cell>
          <cell r="AO204">
            <v>0</v>
          </cell>
          <cell r="AP204">
            <v>0</v>
          </cell>
          <cell r="AQ204">
            <v>6</v>
          </cell>
          <cell r="AR204">
            <v>6</v>
          </cell>
          <cell r="AS204">
            <v>0</v>
          </cell>
          <cell r="AT204">
            <v>0</v>
          </cell>
          <cell r="AU204">
            <v>5</v>
          </cell>
          <cell r="AV204">
            <v>5</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t="str">
            <v>Sachsen-Anhalt</v>
          </cell>
          <cell r="CJ204" t="str">
            <v>Östliche Flächenländer</v>
          </cell>
          <cell r="CK204" t="str">
            <v>II 05</v>
          </cell>
        </row>
        <row r="205">
          <cell r="C205">
            <v>46</v>
          </cell>
          <cell r="D205">
            <v>45</v>
          </cell>
          <cell r="E205">
            <v>1</v>
          </cell>
          <cell r="F205">
            <v>0</v>
          </cell>
          <cell r="G205">
            <v>19</v>
          </cell>
          <cell r="H205">
            <v>19</v>
          </cell>
          <cell r="I205">
            <v>0</v>
          </cell>
          <cell r="J205">
            <v>0</v>
          </cell>
          <cell r="K205">
            <v>27</v>
          </cell>
          <cell r="L205">
            <v>26</v>
          </cell>
          <cell r="M205">
            <v>1</v>
          </cell>
          <cell r="N205">
            <v>0</v>
          </cell>
          <cell r="O205">
            <v>17</v>
          </cell>
          <cell r="P205">
            <v>16</v>
          </cell>
          <cell r="Q205">
            <v>1</v>
          </cell>
          <cell r="R205">
            <v>0</v>
          </cell>
          <cell r="S205">
            <v>6</v>
          </cell>
          <cell r="T205">
            <v>6</v>
          </cell>
          <cell r="U205">
            <v>0</v>
          </cell>
          <cell r="V205">
            <v>0</v>
          </cell>
          <cell r="W205">
            <v>11</v>
          </cell>
          <cell r="X205">
            <v>10</v>
          </cell>
          <cell r="Y205">
            <v>1</v>
          </cell>
          <cell r="Z205">
            <v>0</v>
          </cell>
          <cell r="AA205">
            <v>23</v>
          </cell>
          <cell r="AB205">
            <v>23</v>
          </cell>
          <cell r="AC205">
            <v>0</v>
          </cell>
          <cell r="AD205">
            <v>0</v>
          </cell>
          <cell r="AE205">
            <v>8</v>
          </cell>
          <cell r="AF205">
            <v>8</v>
          </cell>
          <cell r="AG205">
            <v>0</v>
          </cell>
          <cell r="AH205">
            <v>0</v>
          </cell>
          <cell r="AI205">
            <v>15</v>
          </cell>
          <cell r="AJ205">
            <v>15</v>
          </cell>
          <cell r="AK205">
            <v>0</v>
          </cell>
          <cell r="AL205">
            <v>0</v>
          </cell>
          <cell r="AM205">
            <v>6</v>
          </cell>
          <cell r="AN205">
            <v>6</v>
          </cell>
          <cell r="AO205">
            <v>0</v>
          </cell>
          <cell r="AP205">
            <v>0</v>
          </cell>
          <cell r="AQ205">
            <v>5</v>
          </cell>
          <cell r="AR205">
            <v>5</v>
          </cell>
          <cell r="AS205">
            <v>0</v>
          </cell>
          <cell r="AT205">
            <v>0</v>
          </cell>
          <cell r="AU205">
            <v>1</v>
          </cell>
          <cell r="AV205">
            <v>1</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cell r="BZ205">
            <v>0</v>
          </cell>
          <cell r="CA205">
            <v>0</v>
          </cell>
          <cell r="CB205">
            <v>0</v>
          </cell>
          <cell r="CC205">
            <v>0</v>
          </cell>
          <cell r="CD205">
            <v>0</v>
          </cell>
          <cell r="CE205">
            <v>0</v>
          </cell>
          <cell r="CF205">
            <v>0</v>
          </cell>
          <cell r="CG205">
            <v>0</v>
          </cell>
          <cell r="CH205">
            <v>0</v>
          </cell>
          <cell r="CI205" t="str">
            <v>Sachsen-Anhalt</v>
          </cell>
          <cell r="CJ205" t="str">
            <v>Östliche Flächenländer</v>
          </cell>
          <cell r="CK205" t="str">
            <v>II 05</v>
          </cell>
        </row>
        <row r="206">
          <cell r="C206">
            <v>27</v>
          </cell>
          <cell r="D206">
            <v>27</v>
          </cell>
          <cell r="E206">
            <v>0</v>
          </cell>
          <cell r="F206">
            <v>0</v>
          </cell>
          <cell r="G206">
            <v>12</v>
          </cell>
          <cell r="H206">
            <v>12</v>
          </cell>
          <cell r="I206">
            <v>0</v>
          </cell>
          <cell r="J206">
            <v>0</v>
          </cell>
          <cell r="K206">
            <v>15</v>
          </cell>
          <cell r="L206">
            <v>15</v>
          </cell>
          <cell r="M206">
            <v>0</v>
          </cell>
          <cell r="N206">
            <v>0</v>
          </cell>
          <cell r="O206">
            <v>9</v>
          </cell>
          <cell r="P206">
            <v>9</v>
          </cell>
          <cell r="Q206">
            <v>0</v>
          </cell>
          <cell r="R206">
            <v>0</v>
          </cell>
          <cell r="S206">
            <v>5</v>
          </cell>
          <cell r="T206">
            <v>5</v>
          </cell>
          <cell r="U206">
            <v>0</v>
          </cell>
          <cell r="V206">
            <v>0</v>
          </cell>
          <cell r="W206">
            <v>4</v>
          </cell>
          <cell r="X206">
            <v>4</v>
          </cell>
          <cell r="Y206">
            <v>0</v>
          </cell>
          <cell r="Z206">
            <v>0</v>
          </cell>
          <cell r="AA206">
            <v>12</v>
          </cell>
          <cell r="AB206">
            <v>12</v>
          </cell>
          <cell r="AC206">
            <v>0</v>
          </cell>
          <cell r="AD206">
            <v>0</v>
          </cell>
          <cell r="AE206">
            <v>3</v>
          </cell>
          <cell r="AF206">
            <v>3</v>
          </cell>
          <cell r="AG206">
            <v>0</v>
          </cell>
          <cell r="AH206">
            <v>0</v>
          </cell>
          <cell r="AI206">
            <v>9</v>
          </cell>
          <cell r="AJ206">
            <v>9</v>
          </cell>
          <cell r="AK206">
            <v>0</v>
          </cell>
          <cell r="AL206">
            <v>0</v>
          </cell>
          <cell r="AM206">
            <v>5</v>
          </cell>
          <cell r="AN206">
            <v>5</v>
          </cell>
          <cell r="AO206">
            <v>0</v>
          </cell>
          <cell r="AP206">
            <v>0</v>
          </cell>
          <cell r="AQ206">
            <v>3</v>
          </cell>
          <cell r="AR206">
            <v>3</v>
          </cell>
          <cell r="AS206">
            <v>0</v>
          </cell>
          <cell r="AT206">
            <v>0</v>
          </cell>
          <cell r="AU206">
            <v>2</v>
          </cell>
          <cell r="AV206">
            <v>2</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1</v>
          </cell>
          <cell r="BL206">
            <v>1</v>
          </cell>
          <cell r="BM206">
            <v>0</v>
          </cell>
          <cell r="BN206">
            <v>0</v>
          </cell>
          <cell r="BO206">
            <v>1</v>
          </cell>
          <cell r="BP206">
            <v>1</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t="str">
            <v>Sachsen-Anhalt</v>
          </cell>
          <cell r="CJ206" t="str">
            <v>Östliche Flächenländer</v>
          </cell>
          <cell r="CK206" t="str">
            <v>II 05</v>
          </cell>
        </row>
        <row r="207">
          <cell r="C207">
            <v>898</v>
          </cell>
          <cell r="D207">
            <v>882</v>
          </cell>
          <cell r="E207">
            <v>16</v>
          </cell>
          <cell r="F207">
            <v>0</v>
          </cell>
          <cell r="G207">
            <v>508</v>
          </cell>
          <cell r="H207">
            <v>497</v>
          </cell>
          <cell r="I207">
            <v>11</v>
          </cell>
          <cell r="J207">
            <v>0</v>
          </cell>
          <cell r="K207">
            <v>390</v>
          </cell>
          <cell r="L207">
            <v>385</v>
          </cell>
          <cell r="M207">
            <v>5</v>
          </cell>
          <cell r="N207">
            <v>0</v>
          </cell>
          <cell r="O207">
            <v>239</v>
          </cell>
          <cell r="P207">
            <v>235</v>
          </cell>
          <cell r="Q207">
            <v>4</v>
          </cell>
          <cell r="R207">
            <v>0</v>
          </cell>
          <cell r="S207">
            <v>137</v>
          </cell>
          <cell r="T207">
            <v>135</v>
          </cell>
          <cell r="U207">
            <v>2</v>
          </cell>
          <cell r="V207">
            <v>0</v>
          </cell>
          <cell r="W207">
            <v>102</v>
          </cell>
          <cell r="X207">
            <v>100</v>
          </cell>
          <cell r="Y207">
            <v>2</v>
          </cell>
          <cell r="Z207">
            <v>0</v>
          </cell>
          <cell r="AA207">
            <v>463</v>
          </cell>
          <cell r="AB207">
            <v>458</v>
          </cell>
          <cell r="AC207">
            <v>5</v>
          </cell>
          <cell r="AD207">
            <v>0</v>
          </cell>
          <cell r="AE207">
            <v>265</v>
          </cell>
          <cell r="AF207">
            <v>263</v>
          </cell>
          <cell r="AG207">
            <v>2</v>
          </cell>
          <cell r="AH207">
            <v>0</v>
          </cell>
          <cell r="AI207">
            <v>198</v>
          </cell>
          <cell r="AJ207">
            <v>195</v>
          </cell>
          <cell r="AK207">
            <v>3</v>
          </cell>
          <cell r="AL207">
            <v>0</v>
          </cell>
          <cell r="AM207">
            <v>182</v>
          </cell>
          <cell r="AN207">
            <v>176</v>
          </cell>
          <cell r="AO207">
            <v>6</v>
          </cell>
          <cell r="AP207">
            <v>0</v>
          </cell>
          <cell r="AQ207">
            <v>96</v>
          </cell>
          <cell r="AR207">
            <v>90</v>
          </cell>
          <cell r="AS207">
            <v>6</v>
          </cell>
          <cell r="AT207">
            <v>0</v>
          </cell>
          <cell r="AU207">
            <v>86</v>
          </cell>
          <cell r="AV207">
            <v>86</v>
          </cell>
          <cell r="AW207">
            <v>0</v>
          </cell>
          <cell r="AX207">
            <v>0</v>
          </cell>
          <cell r="AY207">
            <v>1</v>
          </cell>
          <cell r="AZ207">
            <v>1</v>
          </cell>
          <cell r="BA207">
            <v>0</v>
          </cell>
          <cell r="BB207">
            <v>0</v>
          </cell>
          <cell r="BC207">
            <v>0</v>
          </cell>
          <cell r="BD207">
            <v>0</v>
          </cell>
          <cell r="BE207">
            <v>0</v>
          </cell>
          <cell r="BF207">
            <v>0</v>
          </cell>
          <cell r="BG207">
            <v>1</v>
          </cell>
          <cell r="BH207">
            <v>1</v>
          </cell>
          <cell r="BI207">
            <v>0</v>
          </cell>
          <cell r="BJ207">
            <v>0</v>
          </cell>
          <cell r="BK207">
            <v>8</v>
          </cell>
          <cell r="BL207">
            <v>8</v>
          </cell>
          <cell r="BM207">
            <v>0</v>
          </cell>
          <cell r="BN207">
            <v>0</v>
          </cell>
          <cell r="BO207">
            <v>5</v>
          </cell>
          <cell r="BP207">
            <v>5</v>
          </cell>
          <cell r="BQ207">
            <v>0</v>
          </cell>
          <cell r="BR207">
            <v>0</v>
          </cell>
          <cell r="BS207">
            <v>3</v>
          </cell>
          <cell r="BT207">
            <v>3</v>
          </cell>
          <cell r="BU207">
            <v>0</v>
          </cell>
          <cell r="BV207">
            <v>0</v>
          </cell>
          <cell r="BW207">
            <v>5</v>
          </cell>
          <cell r="BX207">
            <v>4</v>
          </cell>
          <cell r="BY207">
            <v>1</v>
          </cell>
          <cell r="BZ207">
            <v>0</v>
          </cell>
          <cell r="CA207">
            <v>5</v>
          </cell>
          <cell r="CB207">
            <v>4</v>
          </cell>
          <cell r="CC207">
            <v>1</v>
          </cell>
          <cell r="CD207">
            <v>0</v>
          </cell>
          <cell r="CE207">
            <v>0</v>
          </cell>
          <cell r="CF207">
            <v>0</v>
          </cell>
          <cell r="CG207">
            <v>0</v>
          </cell>
          <cell r="CH207">
            <v>0</v>
          </cell>
          <cell r="CI207" t="str">
            <v>Thüringen</v>
          </cell>
          <cell r="CJ207" t="str">
            <v>Östliche Flächenländer</v>
          </cell>
          <cell r="CK207" t="str">
            <v>II 05</v>
          </cell>
        </row>
        <row r="208">
          <cell r="C208">
            <v>8</v>
          </cell>
          <cell r="D208">
            <v>8</v>
          </cell>
          <cell r="E208">
            <v>0</v>
          </cell>
          <cell r="F208">
            <v>0</v>
          </cell>
          <cell r="G208">
            <v>6</v>
          </cell>
          <cell r="H208">
            <v>6</v>
          </cell>
          <cell r="I208">
            <v>0</v>
          </cell>
          <cell r="J208">
            <v>0</v>
          </cell>
          <cell r="K208">
            <v>2</v>
          </cell>
          <cell r="L208">
            <v>2</v>
          </cell>
          <cell r="M208">
            <v>0</v>
          </cell>
          <cell r="N208">
            <v>0</v>
          </cell>
          <cell r="O208">
            <v>6</v>
          </cell>
          <cell r="P208">
            <v>6</v>
          </cell>
          <cell r="Q208">
            <v>0</v>
          </cell>
          <cell r="R208">
            <v>0</v>
          </cell>
          <cell r="S208">
            <v>4</v>
          </cell>
          <cell r="T208">
            <v>4</v>
          </cell>
          <cell r="U208">
            <v>0</v>
          </cell>
          <cell r="V208">
            <v>0</v>
          </cell>
          <cell r="W208">
            <v>2</v>
          </cell>
          <cell r="X208">
            <v>2</v>
          </cell>
          <cell r="Y208">
            <v>0</v>
          </cell>
          <cell r="Z208">
            <v>0</v>
          </cell>
          <cell r="AA208">
            <v>2</v>
          </cell>
          <cell r="AB208">
            <v>2</v>
          </cell>
          <cell r="AC208">
            <v>0</v>
          </cell>
          <cell r="AD208">
            <v>0</v>
          </cell>
          <cell r="AE208">
            <v>2</v>
          </cell>
          <cell r="AF208">
            <v>2</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0</v>
          </cell>
          <cell r="CB208">
            <v>0</v>
          </cell>
          <cell r="CC208">
            <v>0</v>
          </cell>
          <cell r="CD208">
            <v>0</v>
          </cell>
          <cell r="CE208">
            <v>0</v>
          </cell>
          <cell r="CF208">
            <v>0</v>
          </cell>
          <cell r="CG208">
            <v>0</v>
          </cell>
          <cell r="CH208">
            <v>0</v>
          </cell>
          <cell r="CI208" t="str">
            <v>Thüringen</v>
          </cell>
          <cell r="CJ208" t="str">
            <v>Östliche Flächenländer</v>
          </cell>
          <cell r="CK208" t="str">
            <v>II 05</v>
          </cell>
        </row>
        <row r="209">
          <cell r="C209">
            <v>155</v>
          </cell>
          <cell r="D209">
            <v>154</v>
          </cell>
          <cell r="E209">
            <v>1</v>
          </cell>
          <cell r="F209">
            <v>0</v>
          </cell>
          <cell r="G209">
            <v>87</v>
          </cell>
          <cell r="H209">
            <v>86</v>
          </cell>
          <cell r="I209">
            <v>1</v>
          </cell>
          <cell r="J209">
            <v>0</v>
          </cell>
          <cell r="K209">
            <v>68</v>
          </cell>
          <cell r="L209">
            <v>68</v>
          </cell>
          <cell r="M209">
            <v>0</v>
          </cell>
          <cell r="N209">
            <v>0</v>
          </cell>
          <cell r="O209">
            <v>49</v>
          </cell>
          <cell r="P209">
            <v>49</v>
          </cell>
          <cell r="Q209">
            <v>0</v>
          </cell>
          <cell r="R209">
            <v>0</v>
          </cell>
          <cell r="S209">
            <v>33</v>
          </cell>
          <cell r="T209">
            <v>33</v>
          </cell>
          <cell r="U209">
            <v>0</v>
          </cell>
          <cell r="V209">
            <v>0</v>
          </cell>
          <cell r="W209">
            <v>16</v>
          </cell>
          <cell r="X209">
            <v>16</v>
          </cell>
          <cell r="Y209">
            <v>0</v>
          </cell>
          <cell r="Z209">
            <v>0</v>
          </cell>
          <cell r="AA209">
            <v>68</v>
          </cell>
          <cell r="AB209">
            <v>68</v>
          </cell>
          <cell r="AC209">
            <v>0</v>
          </cell>
          <cell r="AD209">
            <v>0</v>
          </cell>
          <cell r="AE209">
            <v>37</v>
          </cell>
          <cell r="AF209">
            <v>37</v>
          </cell>
          <cell r="AG209">
            <v>0</v>
          </cell>
          <cell r="AH209">
            <v>0</v>
          </cell>
          <cell r="AI209">
            <v>31</v>
          </cell>
          <cell r="AJ209">
            <v>31</v>
          </cell>
          <cell r="AK209">
            <v>0</v>
          </cell>
          <cell r="AL209">
            <v>0</v>
          </cell>
          <cell r="AM209">
            <v>37</v>
          </cell>
          <cell r="AN209">
            <v>36</v>
          </cell>
          <cell r="AO209">
            <v>1</v>
          </cell>
          <cell r="AP209">
            <v>0</v>
          </cell>
          <cell r="AQ209">
            <v>17</v>
          </cell>
          <cell r="AR209">
            <v>16</v>
          </cell>
          <cell r="AS209">
            <v>1</v>
          </cell>
          <cell r="AT209">
            <v>0</v>
          </cell>
          <cell r="AU209">
            <v>20</v>
          </cell>
          <cell r="AV209">
            <v>20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1</v>
          </cell>
          <cell r="BL209">
            <v>1</v>
          </cell>
          <cell r="BM209">
            <v>0</v>
          </cell>
          <cell r="BN209">
            <v>0</v>
          </cell>
          <cell r="BO209">
            <v>0</v>
          </cell>
          <cell r="BP209">
            <v>0</v>
          </cell>
          <cell r="BQ209">
            <v>0</v>
          </cell>
          <cell r="BR209">
            <v>0</v>
          </cell>
          <cell r="BS209">
            <v>1</v>
          </cell>
          <cell r="BT209">
            <v>1</v>
          </cell>
          <cell r="BU209">
            <v>0</v>
          </cell>
          <cell r="BV209">
            <v>0</v>
          </cell>
          <cell r="BW209">
            <v>0</v>
          </cell>
          <cell r="BX209">
            <v>0</v>
          </cell>
          <cell r="BY209">
            <v>0</v>
          </cell>
          <cell r="BZ209">
            <v>0</v>
          </cell>
          <cell r="CA209">
            <v>0</v>
          </cell>
          <cell r="CB209">
            <v>0</v>
          </cell>
          <cell r="CC209">
            <v>0</v>
          </cell>
          <cell r="CD209">
            <v>0</v>
          </cell>
          <cell r="CE209">
            <v>0</v>
          </cell>
          <cell r="CF209">
            <v>0</v>
          </cell>
          <cell r="CG209">
            <v>0</v>
          </cell>
          <cell r="CH209">
            <v>0</v>
          </cell>
          <cell r="CI209" t="str">
            <v>Thüringen</v>
          </cell>
          <cell r="CJ209" t="str">
            <v>Östliche Flächenländer</v>
          </cell>
          <cell r="CK209" t="str">
            <v>II 05</v>
          </cell>
        </row>
        <row r="210">
          <cell r="C210">
            <v>247</v>
          </cell>
          <cell r="D210">
            <v>243</v>
          </cell>
          <cell r="E210">
            <v>4</v>
          </cell>
          <cell r="F210">
            <v>0</v>
          </cell>
          <cell r="G210">
            <v>141</v>
          </cell>
          <cell r="H210">
            <v>138</v>
          </cell>
          <cell r="I210">
            <v>3</v>
          </cell>
          <cell r="J210">
            <v>0</v>
          </cell>
          <cell r="K210">
            <v>106</v>
          </cell>
          <cell r="L210">
            <v>105</v>
          </cell>
          <cell r="M210">
            <v>1</v>
          </cell>
          <cell r="N210">
            <v>0</v>
          </cell>
          <cell r="O210">
            <v>54</v>
          </cell>
          <cell r="P210">
            <v>53</v>
          </cell>
          <cell r="Q210">
            <v>1</v>
          </cell>
          <cell r="R210">
            <v>0</v>
          </cell>
          <cell r="S210">
            <v>30</v>
          </cell>
          <cell r="T210">
            <v>29</v>
          </cell>
          <cell r="U210">
            <v>1</v>
          </cell>
          <cell r="V210">
            <v>0</v>
          </cell>
          <cell r="W210">
            <v>24</v>
          </cell>
          <cell r="X210">
            <v>24</v>
          </cell>
          <cell r="Y210">
            <v>0</v>
          </cell>
          <cell r="Z210">
            <v>0</v>
          </cell>
          <cell r="AA210">
            <v>131</v>
          </cell>
          <cell r="AB210">
            <v>129</v>
          </cell>
          <cell r="AC210">
            <v>2</v>
          </cell>
          <cell r="AD210">
            <v>0</v>
          </cell>
          <cell r="AE210">
            <v>79</v>
          </cell>
          <cell r="AF210">
            <v>78</v>
          </cell>
          <cell r="AG210">
            <v>1</v>
          </cell>
          <cell r="AH210">
            <v>0</v>
          </cell>
          <cell r="AI210">
            <v>52</v>
          </cell>
          <cell r="AJ210">
            <v>51</v>
          </cell>
          <cell r="AK210">
            <v>1</v>
          </cell>
          <cell r="AL210">
            <v>0</v>
          </cell>
          <cell r="AM210">
            <v>59</v>
          </cell>
          <cell r="AN210">
            <v>58</v>
          </cell>
          <cell r="AO210">
            <v>1</v>
          </cell>
          <cell r="AP210">
            <v>0</v>
          </cell>
          <cell r="AQ210">
            <v>29</v>
          </cell>
          <cell r="AR210">
            <v>28</v>
          </cell>
          <cell r="AS210">
            <v>1</v>
          </cell>
          <cell r="AT210">
            <v>0</v>
          </cell>
          <cell r="AU210">
            <v>30</v>
          </cell>
          <cell r="AV210">
            <v>30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1</v>
          </cell>
          <cell r="BL210">
            <v>1</v>
          </cell>
          <cell r="BM210">
            <v>0</v>
          </cell>
          <cell r="BN210">
            <v>0</v>
          </cell>
          <cell r="BO210">
            <v>1</v>
          </cell>
          <cell r="BP210">
            <v>1</v>
          </cell>
          <cell r="BQ210">
            <v>0</v>
          </cell>
          <cell r="BR210">
            <v>0</v>
          </cell>
          <cell r="BS210">
            <v>0</v>
          </cell>
          <cell r="BT210">
            <v>0</v>
          </cell>
          <cell r="BU210">
            <v>0</v>
          </cell>
          <cell r="BV210">
            <v>0</v>
          </cell>
          <cell r="BW210">
            <v>2</v>
          </cell>
          <cell r="BX210">
            <v>2</v>
          </cell>
          <cell r="BY210">
            <v>0</v>
          </cell>
          <cell r="BZ210">
            <v>0</v>
          </cell>
          <cell r="CA210">
            <v>2</v>
          </cell>
          <cell r="CB210">
            <v>2</v>
          </cell>
          <cell r="CC210">
            <v>0</v>
          </cell>
          <cell r="CD210">
            <v>0</v>
          </cell>
          <cell r="CE210">
            <v>0</v>
          </cell>
          <cell r="CF210">
            <v>0</v>
          </cell>
          <cell r="CG210">
            <v>0</v>
          </cell>
          <cell r="CH210">
            <v>0</v>
          </cell>
          <cell r="CI210" t="str">
            <v>Thüringen</v>
          </cell>
          <cell r="CJ210" t="str">
            <v>Östliche Flächenländer</v>
          </cell>
          <cell r="CK210" t="str">
            <v>II 05</v>
          </cell>
        </row>
        <row r="211">
          <cell r="C211">
            <v>193</v>
          </cell>
          <cell r="D211">
            <v>191</v>
          </cell>
          <cell r="E211">
            <v>2</v>
          </cell>
          <cell r="F211">
            <v>0</v>
          </cell>
          <cell r="G211">
            <v>118</v>
          </cell>
          <cell r="H211">
            <v>116</v>
          </cell>
          <cell r="I211">
            <v>2</v>
          </cell>
          <cell r="J211">
            <v>0</v>
          </cell>
          <cell r="K211">
            <v>75</v>
          </cell>
          <cell r="L211">
            <v>75</v>
          </cell>
          <cell r="M211">
            <v>0</v>
          </cell>
          <cell r="N211">
            <v>0</v>
          </cell>
          <cell r="O211">
            <v>57</v>
          </cell>
          <cell r="P211">
            <v>56</v>
          </cell>
          <cell r="Q211">
            <v>1</v>
          </cell>
          <cell r="R211">
            <v>0</v>
          </cell>
          <cell r="S211">
            <v>31</v>
          </cell>
          <cell r="T211">
            <v>30</v>
          </cell>
          <cell r="U211">
            <v>1</v>
          </cell>
          <cell r="V211">
            <v>0</v>
          </cell>
          <cell r="W211">
            <v>26</v>
          </cell>
          <cell r="X211">
            <v>26</v>
          </cell>
          <cell r="Y211">
            <v>0</v>
          </cell>
          <cell r="Z211">
            <v>0</v>
          </cell>
          <cell r="AA211">
            <v>106</v>
          </cell>
          <cell r="AB211">
            <v>106</v>
          </cell>
          <cell r="AC211">
            <v>0</v>
          </cell>
          <cell r="AD211">
            <v>0</v>
          </cell>
          <cell r="AE211">
            <v>69</v>
          </cell>
          <cell r="AF211">
            <v>69</v>
          </cell>
          <cell r="AG211">
            <v>0</v>
          </cell>
          <cell r="AH211">
            <v>0</v>
          </cell>
          <cell r="AI211">
            <v>37</v>
          </cell>
          <cell r="AJ211">
            <v>37</v>
          </cell>
          <cell r="AK211">
            <v>0</v>
          </cell>
          <cell r="AL211">
            <v>0</v>
          </cell>
          <cell r="AM211">
            <v>29</v>
          </cell>
          <cell r="AN211">
            <v>28</v>
          </cell>
          <cell r="AO211">
            <v>1</v>
          </cell>
          <cell r="AP211">
            <v>0</v>
          </cell>
          <cell r="AQ211">
            <v>17</v>
          </cell>
          <cell r="AR211">
            <v>16</v>
          </cell>
          <cell r="AS211">
            <v>1</v>
          </cell>
          <cell r="AT211">
            <v>0</v>
          </cell>
          <cell r="AU211">
            <v>12</v>
          </cell>
          <cell r="AV211">
            <v>12</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1</v>
          </cell>
          <cell r="BL211">
            <v>1</v>
          </cell>
          <cell r="BM211">
            <v>0</v>
          </cell>
          <cell r="BN211">
            <v>0</v>
          </cell>
          <cell r="BO211">
            <v>1</v>
          </cell>
          <cell r="BP211">
            <v>1</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t="str">
            <v>Thüringen</v>
          </cell>
          <cell r="CJ211" t="str">
            <v>Östliche Flächenländer</v>
          </cell>
          <cell r="CK211" t="str">
            <v>II 05</v>
          </cell>
        </row>
        <row r="212">
          <cell r="C212">
            <v>77</v>
          </cell>
          <cell r="D212">
            <v>73</v>
          </cell>
          <cell r="E212">
            <v>4</v>
          </cell>
          <cell r="F212">
            <v>0</v>
          </cell>
          <cell r="G212">
            <v>47</v>
          </cell>
          <cell r="H212">
            <v>44</v>
          </cell>
          <cell r="I212">
            <v>3</v>
          </cell>
          <cell r="J212">
            <v>0</v>
          </cell>
          <cell r="K212">
            <v>30</v>
          </cell>
          <cell r="L212">
            <v>29</v>
          </cell>
          <cell r="M212">
            <v>1</v>
          </cell>
          <cell r="N212">
            <v>0</v>
          </cell>
          <cell r="O212">
            <v>18</v>
          </cell>
          <cell r="P212">
            <v>17</v>
          </cell>
          <cell r="Q212">
            <v>1</v>
          </cell>
          <cell r="R212">
            <v>0</v>
          </cell>
          <cell r="S212">
            <v>13</v>
          </cell>
          <cell r="T212">
            <v>13</v>
          </cell>
          <cell r="U212">
            <v>0</v>
          </cell>
          <cell r="V212">
            <v>0</v>
          </cell>
          <cell r="W212">
            <v>5</v>
          </cell>
          <cell r="X212">
            <v>4</v>
          </cell>
          <cell r="Y212">
            <v>1</v>
          </cell>
          <cell r="Z212">
            <v>0</v>
          </cell>
          <cell r="AA212">
            <v>42</v>
          </cell>
          <cell r="AB212">
            <v>41</v>
          </cell>
          <cell r="AC212">
            <v>1</v>
          </cell>
          <cell r="AD212">
            <v>0</v>
          </cell>
          <cell r="AE212">
            <v>23</v>
          </cell>
          <cell r="AF212">
            <v>22</v>
          </cell>
          <cell r="AG212">
            <v>1</v>
          </cell>
          <cell r="AH212">
            <v>0</v>
          </cell>
          <cell r="AI212">
            <v>19</v>
          </cell>
          <cell r="AJ212">
            <v>19</v>
          </cell>
          <cell r="AK212">
            <v>0</v>
          </cell>
          <cell r="AL212">
            <v>0</v>
          </cell>
          <cell r="AM212">
            <v>14</v>
          </cell>
          <cell r="AN212">
            <v>13</v>
          </cell>
          <cell r="AO212">
            <v>1</v>
          </cell>
          <cell r="AP212">
            <v>0</v>
          </cell>
          <cell r="AQ212">
            <v>9</v>
          </cell>
          <cell r="AR212">
            <v>8</v>
          </cell>
          <cell r="AS212">
            <v>1</v>
          </cell>
          <cell r="AT212">
            <v>0</v>
          </cell>
          <cell r="AU212">
            <v>5</v>
          </cell>
          <cell r="AV212">
            <v>5</v>
          </cell>
          <cell r="AW212">
            <v>0</v>
          </cell>
          <cell r="AX212">
            <v>0</v>
          </cell>
          <cell r="AY212">
            <v>1</v>
          </cell>
          <cell r="AZ212">
            <v>1</v>
          </cell>
          <cell r="BA212">
            <v>0</v>
          </cell>
          <cell r="BB212">
            <v>0</v>
          </cell>
          <cell r="BC212">
            <v>0</v>
          </cell>
          <cell r="BD212">
            <v>0</v>
          </cell>
          <cell r="BE212">
            <v>0</v>
          </cell>
          <cell r="BF212">
            <v>0</v>
          </cell>
          <cell r="BG212">
            <v>1</v>
          </cell>
          <cell r="BH212">
            <v>1</v>
          </cell>
          <cell r="BI212">
            <v>0</v>
          </cell>
          <cell r="BJ212">
            <v>0</v>
          </cell>
          <cell r="BK212">
            <v>1</v>
          </cell>
          <cell r="BL212">
            <v>1</v>
          </cell>
          <cell r="BM212">
            <v>0</v>
          </cell>
          <cell r="BN212">
            <v>0</v>
          </cell>
          <cell r="BO212">
            <v>1</v>
          </cell>
          <cell r="BP212">
            <v>1</v>
          </cell>
          <cell r="BQ212">
            <v>0</v>
          </cell>
          <cell r="BR212">
            <v>0</v>
          </cell>
          <cell r="BS212">
            <v>0</v>
          </cell>
          <cell r="BT212">
            <v>0</v>
          </cell>
          <cell r="BU212">
            <v>0</v>
          </cell>
          <cell r="BV212">
            <v>0</v>
          </cell>
          <cell r="BW212">
            <v>1</v>
          </cell>
          <cell r="BX212">
            <v>0</v>
          </cell>
          <cell r="BY212">
            <v>1</v>
          </cell>
          <cell r="BZ212">
            <v>0</v>
          </cell>
          <cell r="CA212">
            <v>1</v>
          </cell>
          <cell r="CB212">
            <v>0</v>
          </cell>
          <cell r="CC212">
            <v>1</v>
          </cell>
          <cell r="CD212">
            <v>0</v>
          </cell>
          <cell r="CE212">
            <v>0</v>
          </cell>
          <cell r="CF212">
            <v>0</v>
          </cell>
          <cell r="CG212">
            <v>0</v>
          </cell>
          <cell r="CH212">
            <v>0</v>
          </cell>
          <cell r="CI212" t="str">
            <v>Thüringen</v>
          </cell>
          <cell r="CJ212" t="str">
            <v>Östliche Flächenländer</v>
          </cell>
          <cell r="CK212" t="str">
            <v>II 05</v>
          </cell>
        </row>
        <row r="213">
          <cell r="C213">
            <v>54</v>
          </cell>
          <cell r="D213">
            <v>54</v>
          </cell>
          <cell r="E213">
            <v>0</v>
          </cell>
          <cell r="F213">
            <v>0</v>
          </cell>
          <cell r="G213">
            <v>30</v>
          </cell>
          <cell r="H213">
            <v>30</v>
          </cell>
          <cell r="I213">
            <v>0</v>
          </cell>
          <cell r="J213">
            <v>0</v>
          </cell>
          <cell r="K213">
            <v>24</v>
          </cell>
          <cell r="L213">
            <v>24</v>
          </cell>
          <cell r="M213">
            <v>0</v>
          </cell>
          <cell r="N213">
            <v>0</v>
          </cell>
          <cell r="O213">
            <v>13</v>
          </cell>
          <cell r="P213">
            <v>13</v>
          </cell>
          <cell r="Q213">
            <v>0</v>
          </cell>
          <cell r="R213">
            <v>0</v>
          </cell>
          <cell r="S213">
            <v>7</v>
          </cell>
          <cell r="T213">
            <v>7</v>
          </cell>
          <cell r="U213">
            <v>0</v>
          </cell>
          <cell r="V213">
            <v>0</v>
          </cell>
          <cell r="W213">
            <v>6</v>
          </cell>
          <cell r="X213">
            <v>6</v>
          </cell>
          <cell r="Y213">
            <v>0</v>
          </cell>
          <cell r="Z213">
            <v>0</v>
          </cell>
          <cell r="AA213">
            <v>30</v>
          </cell>
          <cell r="AB213">
            <v>30</v>
          </cell>
          <cell r="AC213">
            <v>0</v>
          </cell>
          <cell r="AD213">
            <v>0</v>
          </cell>
          <cell r="AE213">
            <v>16</v>
          </cell>
          <cell r="AF213">
            <v>16</v>
          </cell>
          <cell r="AG213">
            <v>0</v>
          </cell>
          <cell r="AH213">
            <v>0</v>
          </cell>
          <cell r="AI213">
            <v>14</v>
          </cell>
          <cell r="AJ213">
            <v>14</v>
          </cell>
          <cell r="AK213">
            <v>0</v>
          </cell>
          <cell r="AL213">
            <v>0</v>
          </cell>
          <cell r="AM213">
            <v>10</v>
          </cell>
          <cell r="AN213">
            <v>10</v>
          </cell>
          <cell r="AO213">
            <v>0</v>
          </cell>
          <cell r="AP213">
            <v>0</v>
          </cell>
          <cell r="AQ213">
            <v>6</v>
          </cell>
          <cell r="AR213">
            <v>6</v>
          </cell>
          <cell r="AS213">
            <v>0</v>
          </cell>
          <cell r="AT213">
            <v>0</v>
          </cell>
          <cell r="AU213">
            <v>4</v>
          </cell>
          <cell r="AV213">
            <v>4</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1</v>
          </cell>
          <cell r="BX213">
            <v>1</v>
          </cell>
          <cell r="BY213">
            <v>0</v>
          </cell>
          <cell r="BZ213">
            <v>0</v>
          </cell>
          <cell r="CA213">
            <v>1</v>
          </cell>
          <cell r="CB213">
            <v>1</v>
          </cell>
          <cell r="CC213">
            <v>0</v>
          </cell>
          <cell r="CD213">
            <v>0</v>
          </cell>
          <cell r="CE213">
            <v>0</v>
          </cell>
          <cell r="CF213">
            <v>0</v>
          </cell>
          <cell r="CG213">
            <v>0</v>
          </cell>
          <cell r="CH213">
            <v>0</v>
          </cell>
          <cell r="CI213" t="str">
            <v>Thüringen</v>
          </cell>
          <cell r="CJ213" t="str">
            <v>Östliche Flächenländer</v>
          </cell>
          <cell r="CK213" t="str">
            <v>II 05</v>
          </cell>
        </row>
        <row r="214">
          <cell r="C214">
            <v>58</v>
          </cell>
          <cell r="D214">
            <v>56</v>
          </cell>
          <cell r="E214">
            <v>2</v>
          </cell>
          <cell r="F214">
            <v>0</v>
          </cell>
          <cell r="G214">
            <v>30</v>
          </cell>
          <cell r="H214">
            <v>30</v>
          </cell>
          <cell r="I214">
            <v>0</v>
          </cell>
          <cell r="J214">
            <v>0</v>
          </cell>
          <cell r="K214">
            <v>28</v>
          </cell>
          <cell r="L214">
            <v>26</v>
          </cell>
          <cell r="M214">
            <v>2</v>
          </cell>
          <cell r="N214">
            <v>0</v>
          </cell>
          <cell r="O214">
            <v>20</v>
          </cell>
          <cell r="P214">
            <v>19</v>
          </cell>
          <cell r="Q214">
            <v>1</v>
          </cell>
          <cell r="R214">
            <v>0</v>
          </cell>
          <cell r="S214">
            <v>11</v>
          </cell>
          <cell r="T214">
            <v>11</v>
          </cell>
          <cell r="U214">
            <v>0</v>
          </cell>
          <cell r="V214">
            <v>0</v>
          </cell>
          <cell r="W214">
            <v>9</v>
          </cell>
          <cell r="X214">
            <v>8</v>
          </cell>
          <cell r="Y214">
            <v>1</v>
          </cell>
          <cell r="Z214">
            <v>0</v>
          </cell>
          <cell r="AA214">
            <v>26</v>
          </cell>
          <cell r="AB214">
            <v>25</v>
          </cell>
          <cell r="AC214">
            <v>1</v>
          </cell>
          <cell r="AD214">
            <v>0</v>
          </cell>
          <cell r="AE214">
            <v>12</v>
          </cell>
          <cell r="AF214">
            <v>12</v>
          </cell>
          <cell r="AG214">
            <v>0</v>
          </cell>
          <cell r="AH214">
            <v>0</v>
          </cell>
          <cell r="AI214">
            <v>14</v>
          </cell>
          <cell r="AJ214">
            <v>13</v>
          </cell>
          <cell r="AK214">
            <v>1</v>
          </cell>
          <cell r="AL214">
            <v>0</v>
          </cell>
          <cell r="AM214">
            <v>11</v>
          </cell>
          <cell r="AN214">
            <v>11</v>
          </cell>
          <cell r="AO214">
            <v>0</v>
          </cell>
          <cell r="AP214">
            <v>0</v>
          </cell>
          <cell r="AQ214">
            <v>6</v>
          </cell>
          <cell r="AR214">
            <v>6</v>
          </cell>
          <cell r="AS214">
            <v>0</v>
          </cell>
          <cell r="AT214">
            <v>0</v>
          </cell>
          <cell r="AU214">
            <v>5</v>
          </cell>
          <cell r="AV214">
            <v>5</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1</v>
          </cell>
          <cell r="BL214">
            <v>1</v>
          </cell>
          <cell r="BM214">
            <v>0</v>
          </cell>
          <cell r="BN214">
            <v>0</v>
          </cell>
          <cell r="BO214">
            <v>1</v>
          </cell>
          <cell r="BP214">
            <v>1</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0</v>
          </cell>
          <cell r="CF214">
            <v>0</v>
          </cell>
          <cell r="CG214">
            <v>0</v>
          </cell>
          <cell r="CH214">
            <v>0</v>
          </cell>
          <cell r="CI214" t="str">
            <v>Thüringen</v>
          </cell>
          <cell r="CJ214" t="str">
            <v>Östliche Flächenländer</v>
          </cell>
          <cell r="CK214" t="str">
            <v>II 05</v>
          </cell>
        </row>
        <row r="215">
          <cell r="C215">
            <v>47</v>
          </cell>
          <cell r="D215">
            <v>46</v>
          </cell>
          <cell r="E215">
            <v>1</v>
          </cell>
          <cell r="F215">
            <v>0</v>
          </cell>
          <cell r="G215">
            <v>25</v>
          </cell>
          <cell r="H215">
            <v>24</v>
          </cell>
          <cell r="I215">
            <v>1</v>
          </cell>
          <cell r="J215">
            <v>0</v>
          </cell>
          <cell r="K215">
            <v>22</v>
          </cell>
          <cell r="L215">
            <v>22</v>
          </cell>
          <cell r="M215">
            <v>0</v>
          </cell>
          <cell r="N215">
            <v>0</v>
          </cell>
          <cell r="O215">
            <v>12</v>
          </cell>
          <cell r="P215">
            <v>12</v>
          </cell>
          <cell r="Q215">
            <v>0</v>
          </cell>
          <cell r="R215">
            <v>0</v>
          </cell>
          <cell r="S215">
            <v>5</v>
          </cell>
          <cell r="T215">
            <v>5</v>
          </cell>
          <cell r="U215">
            <v>0</v>
          </cell>
          <cell r="V215">
            <v>0</v>
          </cell>
          <cell r="W215">
            <v>7</v>
          </cell>
          <cell r="X215">
            <v>7</v>
          </cell>
          <cell r="Y215">
            <v>0</v>
          </cell>
          <cell r="Z215">
            <v>0</v>
          </cell>
          <cell r="AA215">
            <v>24</v>
          </cell>
          <cell r="AB215">
            <v>24</v>
          </cell>
          <cell r="AC215">
            <v>0</v>
          </cell>
          <cell r="AD215">
            <v>0</v>
          </cell>
          <cell r="AE215">
            <v>14</v>
          </cell>
          <cell r="AF215">
            <v>14</v>
          </cell>
          <cell r="AG215">
            <v>0</v>
          </cell>
          <cell r="AH215">
            <v>0</v>
          </cell>
          <cell r="AI215">
            <v>10</v>
          </cell>
          <cell r="AJ215">
            <v>10</v>
          </cell>
          <cell r="AK215">
            <v>0</v>
          </cell>
          <cell r="AL215">
            <v>0</v>
          </cell>
          <cell r="AM215">
            <v>8</v>
          </cell>
          <cell r="AN215">
            <v>7</v>
          </cell>
          <cell r="AO215">
            <v>1</v>
          </cell>
          <cell r="AP215">
            <v>0</v>
          </cell>
          <cell r="AQ215">
            <v>5</v>
          </cell>
          <cell r="AR215">
            <v>4</v>
          </cell>
          <cell r="AS215">
            <v>1</v>
          </cell>
          <cell r="AT215">
            <v>0</v>
          </cell>
          <cell r="AU215">
            <v>3</v>
          </cell>
          <cell r="AV215">
            <v>3</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2</v>
          </cell>
          <cell r="BL215">
            <v>2</v>
          </cell>
          <cell r="BM215">
            <v>0</v>
          </cell>
          <cell r="BN215">
            <v>0</v>
          </cell>
          <cell r="BO215">
            <v>0</v>
          </cell>
          <cell r="BP215">
            <v>0</v>
          </cell>
          <cell r="BQ215">
            <v>0</v>
          </cell>
          <cell r="BR215">
            <v>0</v>
          </cell>
          <cell r="BS215">
            <v>2</v>
          </cell>
          <cell r="BT215">
            <v>2</v>
          </cell>
          <cell r="BU215">
            <v>0</v>
          </cell>
          <cell r="BV215">
            <v>0</v>
          </cell>
          <cell r="BW215">
            <v>1</v>
          </cell>
          <cell r="BX215">
            <v>1</v>
          </cell>
          <cell r="BY215">
            <v>0</v>
          </cell>
          <cell r="BZ215">
            <v>0</v>
          </cell>
          <cell r="CA215">
            <v>1</v>
          </cell>
          <cell r="CB215">
            <v>1</v>
          </cell>
          <cell r="CC215">
            <v>0</v>
          </cell>
          <cell r="CD215">
            <v>0</v>
          </cell>
          <cell r="CE215">
            <v>0</v>
          </cell>
          <cell r="CF215">
            <v>0</v>
          </cell>
          <cell r="CG215">
            <v>0</v>
          </cell>
          <cell r="CH215">
            <v>0</v>
          </cell>
          <cell r="CI215" t="str">
            <v>Thüringen</v>
          </cell>
          <cell r="CJ215" t="str">
            <v>Östliche Flächenländer</v>
          </cell>
          <cell r="CK215" t="str">
            <v>II 05</v>
          </cell>
        </row>
        <row r="216">
          <cell r="C216">
            <v>23</v>
          </cell>
          <cell r="D216">
            <v>23</v>
          </cell>
          <cell r="E216">
            <v>0</v>
          </cell>
          <cell r="F216">
            <v>0</v>
          </cell>
          <cell r="G216">
            <v>11</v>
          </cell>
          <cell r="H216">
            <v>11</v>
          </cell>
          <cell r="I216">
            <v>0</v>
          </cell>
          <cell r="J216">
            <v>0</v>
          </cell>
          <cell r="K216">
            <v>12</v>
          </cell>
          <cell r="L216">
            <v>12</v>
          </cell>
          <cell r="M216">
            <v>0</v>
          </cell>
          <cell r="N216">
            <v>0</v>
          </cell>
          <cell r="O216">
            <v>4</v>
          </cell>
          <cell r="P216">
            <v>4</v>
          </cell>
          <cell r="Q216">
            <v>0</v>
          </cell>
          <cell r="R216">
            <v>0</v>
          </cell>
          <cell r="S216">
            <v>2</v>
          </cell>
          <cell r="T216">
            <v>2</v>
          </cell>
          <cell r="U216">
            <v>0</v>
          </cell>
          <cell r="V216">
            <v>0</v>
          </cell>
          <cell r="W216">
            <v>2</v>
          </cell>
          <cell r="X216">
            <v>2</v>
          </cell>
          <cell r="Y216">
            <v>0</v>
          </cell>
          <cell r="Z216">
            <v>0</v>
          </cell>
          <cell r="AA216">
            <v>11</v>
          </cell>
          <cell r="AB216">
            <v>11</v>
          </cell>
          <cell r="AC216">
            <v>0</v>
          </cell>
          <cell r="AD216">
            <v>0</v>
          </cell>
          <cell r="AE216">
            <v>5</v>
          </cell>
          <cell r="AF216">
            <v>5</v>
          </cell>
          <cell r="AG216">
            <v>0</v>
          </cell>
          <cell r="AH216">
            <v>0</v>
          </cell>
          <cell r="AI216">
            <v>6</v>
          </cell>
          <cell r="AJ216">
            <v>6</v>
          </cell>
          <cell r="AK216">
            <v>0</v>
          </cell>
          <cell r="AL216">
            <v>0</v>
          </cell>
          <cell r="AM216">
            <v>8</v>
          </cell>
          <cell r="AN216">
            <v>8</v>
          </cell>
          <cell r="AO216">
            <v>0</v>
          </cell>
          <cell r="AP216">
            <v>0</v>
          </cell>
          <cell r="AQ216">
            <v>4</v>
          </cell>
          <cell r="AR216">
            <v>4</v>
          </cell>
          <cell r="AS216">
            <v>0</v>
          </cell>
          <cell r="AT216">
            <v>0</v>
          </cell>
          <cell r="AU216">
            <v>4</v>
          </cell>
          <cell r="AV216">
            <v>4</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t="str">
            <v>Thüringen</v>
          </cell>
          <cell r="CJ216" t="str">
            <v>Östliche Flächenländer</v>
          </cell>
          <cell r="CK216" t="str">
            <v>II 05</v>
          </cell>
        </row>
        <row r="217">
          <cell r="C217">
            <v>24</v>
          </cell>
          <cell r="D217">
            <v>23</v>
          </cell>
          <cell r="E217">
            <v>1</v>
          </cell>
          <cell r="F217">
            <v>0</v>
          </cell>
          <cell r="G217">
            <v>9</v>
          </cell>
          <cell r="H217">
            <v>9</v>
          </cell>
          <cell r="I217">
            <v>0</v>
          </cell>
          <cell r="J217">
            <v>0</v>
          </cell>
          <cell r="K217">
            <v>15</v>
          </cell>
          <cell r="L217">
            <v>14</v>
          </cell>
          <cell r="M217">
            <v>1</v>
          </cell>
          <cell r="N217">
            <v>0</v>
          </cell>
          <cell r="O217">
            <v>4</v>
          </cell>
          <cell r="P217">
            <v>4</v>
          </cell>
          <cell r="Q217">
            <v>0</v>
          </cell>
          <cell r="R217">
            <v>0</v>
          </cell>
          <cell r="S217">
            <v>1</v>
          </cell>
          <cell r="T217">
            <v>1</v>
          </cell>
          <cell r="U217">
            <v>0</v>
          </cell>
          <cell r="V217">
            <v>0</v>
          </cell>
          <cell r="W217">
            <v>3</v>
          </cell>
          <cell r="X217">
            <v>3</v>
          </cell>
          <cell r="Y217">
            <v>0</v>
          </cell>
          <cell r="Z217">
            <v>0</v>
          </cell>
          <cell r="AA217">
            <v>16</v>
          </cell>
          <cell r="AB217">
            <v>15</v>
          </cell>
          <cell r="AC217">
            <v>1</v>
          </cell>
          <cell r="AD217">
            <v>0</v>
          </cell>
          <cell r="AE217">
            <v>6</v>
          </cell>
          <cell r="AF217">
            <v>6</v>
          </cell>
          <cell r="AG217">
            <v>0</v>
          </cell>
          <cell r="AH217">
            <v>0</v>
          </cell>
          <cell r="AI217">
            <v>10</v>
          </cell>
          <cell r="AJ217">
            <v>9</v>
          </cell>
          <cell r="AK217">
            <v>1</v>
          </cell>
          <cell r="AL217">
            <v>0</v>
          </cell>
          <cell r="AM217">
            <v>4</v>
          </cell>
          <cell r="AN217">
            <v>4</v>
          </cell>
          <cell r="AO217">
            <v>0</v>
          </cell>
          <cell r="AP217">
            <v>0</v>
          </cell>
          <cell r="AQ217">
            <v>2</v>
          </cell>
          <cell r="AR217">
            <v>2</v>
          </cell>
          <cell r="AS217">
            <v>0</v>
          </cell>
          <cell r="AT217">
            <v>0</v>
          </cell>
          <cell r="AU217">
            <v>2</v>
          </cell>
          <cell r="AV217">
            <v>2</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t="str">
            <v>Thüringen</v>
          </cell>
          <cell r="CJ217" t="str">
            <v>Östliche Flächenländer</v>
          </cell>
          <cell r="CK217" t="str">
            <v>II 05</v>
          </cell>
        </row>
        <row r="218">
          <cell r="C218">
            <v>12</v>
          </cell>
          <cell r="D218">
            <v>11</v>
          </cell>
          <cell r="E218">
            <v>1</v>
          </cell>
          <cell r="F218">
            <v>0</v>
          </cell>
          <cell r="G218">
            <v>4</v>
          </cell>
          <cell r="H218">
            <v>3</v>
          </cell>
          <cell r="I218">
            <v>1</v>
          </cell>
          <cell r="J218">
            <v>0</v>
          </cell>
          <cell r="K218">
            <v>8</v>
          </cell>
          <cell r="L218">
            <v>8</v>
          </cell>
          <cell r="M218">
            <v>0</v>
          </cell>
          <cell r="N218">
            <v>0</v>
          </cell>
          <cell r="O218">
            <v>2</v>
          </cell>
          <cell r="P218">
            <v>2</v>
          </cell>
          <cell r="Q218">
            <v>0</v>
          </cell>
          <cell r="R218">
            <v>0</v>
          </cell>
          <cell r="S218">
            <v>0</v>
          </cell>
          <cell r="T218">
            <v>0</v>
          </cell>
          <cell r="U218">
            <v>0</v>
          </cell>
          <cell r="V218">
            <v>0</v>
          </cell>
          <cell r="W218">
            <v>2</v>
          </cell>
          <cell r="X218">
            <v>2</v>
          </cell>
          <cell r="Y218">
            <v>0</v>
          </cell>
          <cell r="Z218">
            <v>0</v>
          </cell>
          <cell r="AA218">
            <v>7</v>
          </cell>
          <cell r="AB218">
            <v>7</v>
          </cell>
          <cell r="AC218">
            <v>0</v>
          </cell>
          <cell r="AD218">
            <v>0</v>
          </cell>
          <cell r="AE218">
            <v>2</v>
          </cell>
          <cell r="AF218">
            <v>2</v>
          </cell>
          <cell r="AG218">
            <v>0</v>
          </cell>
          <cell r="AH218">
            <v>0</v>
          </cell>
          <cell r="AI218">
            <v>5</v>
          </cell>
          <cell r="AJ218">
            <v>5</v>
          </cell>
          <cell r="AK218">
            <v>0</v>
          </cell>
          <cell r="AL218">
            <v>0</v>
          </cell>
          <cell r="AM218">
            <v>2</v>
          </cell>
          <cell r="AN218">
            <v>1</v>
          </cell>
          <cell r="AO218">
            <v>1</v>
          </cell>
          <cell r="AP218">
            <v>0</v>
          </cell>
          <cell r="AQ218">
            <v>1</v>
          </cell>
          <cell r="AR218">
            <v>0</v>
          </cell>
          <cell r="AS218">
            <v>1</v>
          </cell>
          <cell r="AT218">
            <v>0</v>
          </cell>
          <cell r="AU218">
            <v>1</v>
          </cell>
          <cell r="AV218">
            <v>1</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1</v>
          </cell>
          <cell r="BL218">
            <v>1</v>
          </cell>
          <cell r="BM218">
            <v>0</v>
          </cell>
          <cell r="BN218">
            <v>0</v>
          </cell>
          <cell r="BO218">
            <v>1</v>
          </cell>
          <cell r="BP218">
            <v>1</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t="str">
            <v>Thüringen</v>
          </cell>
          <cell r="CJ218" t="str">
            <v>Östliche Flächenländer</v>
          </cell>
          <cell r="CK218" t="str">
            <v>II 05</v>
          </cell>
        </row>
        <row r="233">
          <cell r="C233">
            <v>11265</v>
          </cell>
          <cell r="D233">
            <v>9644</v>
          </cell>
          <cell r="E233">
            <v>1611</v>
          </cell>
          <cell r="F233">
            <v>10</v>
          </cell>
          <cell r="G233">
            <v>6884</v>
          </cell>
          <cell r="H233">
            <v>5957</v>
          </cell>
          <cell r="I233">
            <v>921</v>
          </cell>
          <cell r="J233">
            <v>6</v>
          </cell>
          <cell r="K233">
            <v>4381</v>
          </cell>
          <cell r="L233">
            <v>3687</v>
          </cell>
          <cell r="M233">
            <v>690</v>
          </cell>
          <cell r="N233">
            <v>4</v>
          </cell>
          <cell r="O233">
            <v>755</v>
          </cell>
          <cell r="P233">
            <v>651</v>
          </cell>
          <cell r="Q233">
            <v>104</v>
          </cell>
          <cell r="R233">
            <v>0</v>
          </cell>
          <cell r="S233">
            <v>556</v>
          </cell>
          <cell r="T233">
            <v>482</v>
          </cell>
          <cell r="U233">
            <v>74</v>
          </cell>
          <cell r="V233">
            <v>0</v>
          </cell>
          <cell r="W233">
            <v>199</v>
          </cell>
          <cell r="X233">
            <v>169</v>
          </cell>
          <cell r="Y233">
            <v>30</v>
          </cell>
          <cell r="Z233">
            <v>0</v>
          </cell>
          <cell r="AA233">
            <v>5553</v>
          </cell>
          <cell r="AB233">
            <v>4702</v>
          </cell>
          <cell r="AC233">
            <v>844</v>
          </cell>
          <cell r="AD233">
            <v>7</v>
          </cell>
          <cell r="AE233">
            <v>3609</v>
          </cell>
          <cell r="AF233">
            <v>3105</v>
          </cell>
          <cell r="AG233">
            <v>499</v>
          </cell>
          <cell r="AH233">
            <v>5</v>
          </cell>
          <cell r="AI233">
            <v>1944</v>
          </cell>
          <cell r="AJ233">
            <v>1597</v>
          </cell>
          <cell r="AK233">
            <v>345</v>
          </cell>
          <cell r="AL233">
            <v>2</v>
          </cell>
          <cell r="AM233">
            <v>3940</v>
          </cell>
          <cell r="AN233">
            <v>3431</v>
          </cell>
          <cell r="AO233">
            <v>507</v>
          </cell>
          <cell r="AP233">
            <v>2</v>
          </cell>
          <cell r="AQ233">
            <v>2206</v>
          </cell>
          <cell r="AR233">
            <v>1931</v>
          </cell>
          <cell r="AS233">
            <v>275</v>
          </cell>
          <cell r="AT233">
            <v>0</v>
          </cell>
          <cell r="AU233">
            <v>1734</v>
          </cell>
          <cell r="AV233">
            <v>1500</v>
          </cell>
          <cell r="AW233">
            <v>232</v>
          </cell>
          <cell r="AX233">
            <v>2</v>
          </cell>
          <cell r="AY233">
            <v>563</v>
          </cell>
          <cell r="AZ233">
            <v>484</v>
          </cell>
          <cell r="BA233">
            <v>79</v>
          </cell>
          <cell r="BB233">
            <v>0</v>
          </cell>
          <cell r="BC233">
            <v>265</v>
          </cell>
          <cell r="BD233">
            <v>234</v>
          </cell>
          <cell r="BE233">
            <v>31</v>
          </cell>
          <cell r="BF233">
            <v>0</v>
          </cell>
          <cell r="BG233">
            <v>298</v>
          </cell>
          <cell r="BH233">
            <v>250</v>
          </cell>
          <cell r="BI233">
            <v>48</v>
          </cell>
          <cell r="BJ233">
            <v>0</v>
          </cell>
          <cell r="BK233">
            <v>178</v>
          </cell>
          <cell r="BL233">
            <v>155</v>
          </cell>
          <cell r="BM233">
            <v>23</v>
          </cell>
          <cell r="BN233">
            <v>0</v>
          </cell>
          <cell r="BO233">
            <v>79</v>
          </cell>
          <cell r="BP233">
            <v>72</v>
          </cell>
          <cell r="BQ233">
            <v>7</v>
          </cell>
          <cell r="BR233">
            <v>0</v>
          </cell>
          <cell r="BS233">
            <v>99</v>
          </cell>
          <cell r="BT233">
            <v>83</v>
          </cell>
          <cell r="BU233">
            <v>16</v>
          </cell>
          <cell r="BV233">
            <v>0</v>
          </cell>
          <cell r="BW233">
            <v>276</v>
          </cell>
          <cell r="BX233">
            <v>221</v>
          </cell>
          <cell r="BY233">
            <v>54</v>
          </cell>
          <cell r="BZ233">
            <v>1</v>
          </cell>
          <cell r="CA233">
            <v>169</v>
          </cell>
          <cell r="CB233">
            <v>133</v>
          </cell>
          <cell r="CC233">
            <v>35</v>
          </cell>
          <cell r="CD233">
            <v>1</v>
          </cell>
          <cell r="CE233">
            <v>107</v>
          </cell>
          <cell r="CF233">
            <v>88</v>
          </cell>
          <cell r="CG233">
            <v>19</v>
          </cell>
          <cell r="CH233">
            <v>0</v>
          </cell>
          <cell r="CI233" t="str">
            <v>Deutschland</v>
          </cell>
          <cell r="CJ233" t="str">
            <v>Insgesamt</v>
          </cell>
          <cell r="CK233" t="str">
            <v>II 06</v>
          </cell>
        </row>
        <row r="234">
          <cell r="C234">
            <v>257</v>
          </cell>
          <cell r="D234">
            <v>230</v>
          </cell>
          <cell r="E234">
            <v>26</v>
          </cell>
          <cell r="F234">
            <v>1</v>
          </cell>
          <cell r="G234">
            <v>169</v>
          </cell>
          <cell r="H234">
            <v>150</v>
          </cell>
          <cell r="I234">
            <v>19</v>
          </cell>
          <cell r="J234">
            <v>0</v>
          </cell>
          <cell r="K234">
            <v>88</v>
          </cell>
          <cell r="L234">
            <v>80</v>
          </cell>
          <cell r="M234">
            <v>7</v>
          </cell>
          <cell r="N234">
            <v>1</v>
          </cell>
          <cell r="O234">
            <v>28</v>
          </cell>
          <cell r="P234">
            <v>25</v>
          </cell>
          <cell r="Q234">
            <v>3</v>
          </cell>
          <cell r="R234">
            <v>0</v>
          </cell>
          <cell r="S234">
            <v>20</v>
          </cell>
          <cell r="T234">
            <v>19</v>
          </cell>
          <cell r="U234">
            <v>1</v>
          </cell>
          <cell r="V234">
            <v>0</v>
          </cell>
          <cell r="W234">
            <v>8</v>
          </cell>
          <cell r="X234">
            <v>6</v>
          </cell>
          <cell r="Y234">
            <v>2</v>
          </cell>
          <cell r="Z234">
            <v>0</v>
          </cell>
          <cell r="AA234">
            <v>215</v>
          </cell>
          <cell r="AB234">
            <v>192</v>
          </cell>
          <cell r="AC234">
            <v>23</v>
          </cell>
          <cell r="AD234">
            <v>0</v>
          </cell>
          <cell r="AE234">
            <v>144</v>
          </cell>
          <cell r="AF234">
            <v>126</v>
          </cell>
          <cell r="AG234">
            <v>18</v>
          </cell>
          <cell r="AH234">
            <v>0</v>
          </cell>
          <cell r="AI234">
            <v>71</v>
          </cell>
          <cell r="AJ234">
            <v>66</v>
          </cell>
          <cell r="AK234">
            <v>5</v>
          </cell>
          <cell r="AL234">
            <v>0</v>
          </cell>
          <cell r="AM234">
            <v>8</v>
          </cell>
          <cell r="AN234">
            <v>7</v>
          </cell>
          <cell r="AO234">
            <v>0</v>
          </cell>
          <cell r="AP234">
            <v>1</v>
          </cell>
          <cell r="AQ234">
            <v>2</v>
          </cell>
          <cell r="AR234">
            <v>2</v>
          </cell>
          <cell r="AS234">
            <v>0</v>
          </cell>
          <cell r="AT234">
            <v>0</v>
          </cell>
          <cell r="AU234">
            <v>6</v>
          </cell>
          <cell r="AV234">
            <v>5</v>
          </cell>
          <cell r="AW234">
            <v>0</v>
          </cell>
          <cell r="AX234">
            <v>1</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6</v>
          </cell>
          <cell r="BX234">
            <v>6</v>
          </cell>
          <cell r="BY234">
            <v>0</v>
          </cell>
          <cell r="BZ234">
            <v>0</v>
          </cell>
          <cell r="CA234">
            <v>3</v>
          </cell>
          <cell r="CB234">
            <v>3</v>
          </cell>
          <cell r="CC234">
            <v>0</v>
          </cell>
          <cell r="CD234">
            <v>0</v>
          </cell>
          <cell r="CE234">
            <v>3</v>
          </cell>
          <cell r="CF234">
            <v>3</v>
          </cell>
          <cell r="CG234">
            <v>0</v>
          </cell>
          <cell r="CH234">
            <v>0</v>
          </cell>
          <cell r="CI234" t="str">
            <v>Deutschland</v>
          </cell>
          <cell r="CJ234" t="str">
            <v>Insgesamt</v>
          </cell>
          <cell r="CK234" t="str">
            <v>II 06</v>
          </cell>
        </row>
        <row r="235">
          <cell r="C235">
            <v>1570</v>
          </cell>
          <cell r="D235">
            <v>1375</v>
          </cell>
          <cell r="E235">
            <v>194</v>
          </cell>
          <cell r="F235">
            <v>1</v>
          </cell>
          <cell r="G235">
            <v>1015</v>
          </cell>
          <cell r="H235">
            <v>901</v>
          </cell>
          <cell r="I235">
            <v>113</v>
          </cell>
          <cell r="J235">
            <v>1</v>
          </cell>
          <cell r="K235">
            <v>555</v>
          </cell>
          <cell r="L235">
            <v>474</v>
          </cell>
          <cell r="M235">
            <v>81</v>
          </cell>
          <cell r="N235">
            <v>0</v>
          </cell>
          <cell r="O235">
            <v>131</v>
          </cell>
          <cell r="P235">
            <v>112</v>
          </cell>
          <cell r="Q235">
            <v>19</v>
          </cell>
          <cell r="R235">
            <v>0</v>
          </cell>
          <cell r="S235">
            <v>101</v>
          </cell>
          <cell r="T235">
            <v>86</v>
          </cell>
          <cell r="U235">
            <v>15</v>
          </cell>
          <cell r="V235">
            <v>0</v>
          </cell>
          <cell r="W235">
            <v>30</v>
          </cell>
          <cell r="X235">
            <v>26</v>
          </cell>
          <cell r="Y235">
            <v>4</v>
          </cell>
          <cell r="Z235">
            <v>0</v>
          </cell>
          <cell r="AA235">
            <v>931</v>
          </cell>
          <cell r="AB235">
            <v>797</v>
          </cell>
          <cell r="AC235">
            <v>133</v>
          </cell>
          <cell r="AD235">
            <v>1</v>
          </cell>
          <cell r="AE235">
            <v>634</v>
          </cell>
          <cell r="AF235">
            <v>560</v>
          </cell>
          <cell r="AG235">
            <v>73</v>
          </cell>
          <cell r="AH235">
            <v>1</v>
          </cell>
          <cell r="AI235">
            <v>297</v>
          </cell>
          <cell r="AJ235">
            <v>237</v>
          </cell>
          <cell r="AK235">
            <v>60</v>
          </cell>
          <cell r="AL235">
            <v>0</v>
          </cell>
          <cell r="AM235">
            <v>470</v>
          </cell>
          <cell r="AN235">
            <v>432</v>
          </cell>
          <cell r="AO235">
            <v>38</v>
          </cell>
          <cell r="AP235">
            <v>0</v>
          </cell>
          <cell r="AQ235">
            <v>254</v>
          </cell>
          <cell r="AR235">
            <v>233</v>
          </cell>
          <cell r="AS235">
            <v>21</v>
          </cell>
          <cell r="AT235">
            <v>0</v>
          </cell>
          <cell r="AU235">
            <v>216</v>
          </cell>
          <cell r="AV235">
            <v>199</v>
          </cell>
          <cell r="AW235">
            <v>17</v>
          </cell>
          <cell r="AX235">
            <v>0</v>
          </cell>
          <cell r="AY235">
            <v>6</v>
          </cell>
          <cell r="AZ235">
            <v>5</v>
          </cell>
          <cell r="BA235">
            <v>1</v>
          </cell>
          <cell r="BB235">
            <v>0</v>
          </cell>
          <cell r="BC235">
            <v>5</v>
          </cell>
          <cell r="BD235">
            <v>4</v>
          </cell>
          <cell r="BE235">
            <v>1</v>
          </cell>
          <cell r="BF235">
            <v>0</v>
          </cell>
          <cell r="BG235">
            <v>1</v>
          </cell>
          <cell r="BH235">
            <v>1</v>
          </cell>
          <cell r="BI235">
            <v>0</v>
          </cell>
          <cell r="BJ235">
            <v>0</v>
          </cell>
          <cell r="BK235">
            <v>1</v>
          </cell>
          <cell r="BL235">
            <v>1</v>
          </cell>
          <cell r="BM235">
            <v>0</v>
          </cell>
          <cell r="BN235">
            <v>0</v>
          </cell>
          <cell r="BO235">
            <v>0</v>
          </cell>
          <cell r="BP235">
            <v>0</v>
          </cell>
          <cell r="BQ235">
            <v>0</v>
          </cell>
          <cell r="BR235">
            <v>0</v>
          </cell>
          <cell r="BS235">
            <v>1</v>
          </cell>
          <cell r="BT235">
            <v>1</v>
          </cell>
          <cell r="BU235">
            <v>0</v>
          </cell>
          <cell r="BV235">
            <v>0</v>
          </cell>
          <cell r="BW235">
            <v>31</v>
          </cell>
          <cell r="BX235">
            <v>28</v>
          </cell>
          <cell r="BY235">
            <v>3</v>
          </cell>
          <cell r="BZ235">
            <v>0</v>
          </cell>
          <cell r="CA235">
            <v>21</v>
          </cell>
          <cell r="CB235">
            <v>18</v>
          </cell>
          <cell r="CC235">
            <v>3</v>
          </cell>
          <cell r="CD235">
            <v>0</v>
          </cell>
          <cell r="CE235">
            <v>10</v>
          </cell>
          <cell r="CF235">
            <v>10</v>
          </cell>
          <cell r="CG235">
            <v>0</v>
          </cell>
          <cell r="CH235">
            <v>0</v>
          </cell>
          <cell r="CI235" t="str">
            <v>Deutschland</v>
          </cell>
          <cell r="CJ235" t="str">
            <v>Insgesamt</v>
          </cell>
          <cell r="CK235" t="str">
            <v>II 06</v>
          </cell>
        </row>
        <row r="236">
          <cell r="C236">
            <v>2494</v>
          </cell>
          <cell r="D236">
            <v>2180</v>
          </cell>
          <cell r="E236">
            <v>313</v>
          </cell>
          <cell r="F236">
            <v>1</v>
          </cell>
          <cell r="G236">
            <v>1565</v>
          </cell>
          <cell r="H236">
            <v>1374</v>
          </cell>
          <cell r="I236">
            <v>190</v>
          </cell>
          <cell r="J236">
            <v>1</v>
          </cell>
          <cell r="K236">
            <v>929</v>
          </cell>
          <cell r="L236">
            <v>806</v>
          </cell>
          <cell r="M236">
            <v>123</v>
          </cell>
          <cell r="N236">
            <v>0</v>
          </cell>
          <cell r="O236">
            <v>175</v>
          </cell>
          <cell r="P236">
            <v>156</v>
          </cell>
          <cell r="Q236">
            <v>19</v>
          </cell>
          <cell r="R236">
            <v>0</v>
          </cell>
          <cell r="S236">
            <v>131</v>
          </cell>
          <cell r="T236">
            <v>120</v>
          </cell>
          <cell r="U236">
            <v>11</v>
          </cell>
          <cell r="V236">
            <v>0</v>
          </cell>
          <cell r="W236">
            <v>44</v>
          </cell>
          <cell r="X236">
            <v>36</v>
          </cell>
          <cell r="Y236">
            <v>8</v>
          </cell>
          <cell r="Z236">
            <v>0</v>
          </cell>
          <cell r="AA236">
            <v>1322</v>
          </cell>
          <cell r="AB236">
            <v>1139</v>
          </cell>
          <cell r="AC236">
            <v>183</v>
          </cell>
          <cell r="AD236">
            <v>0</v>
          </cell>
          <cell r="AE236">
            <v>867</v>
          </cell>
          <cell r="AF236">
            <v>757</v>
          </cell>
          <cell r="AG236">
            <v>110</v>
          </cell>
          <cell r="AH236">
            <v>0</v>
          </cell>
          <cell r="AI236">
            <v>455</v>
          </cell>
          <cell r="AJ236">
            <v>382</v>
          </cell>
          <cell r="AK236">
            <v>73</v>
          </cell>
          <cell r="AL236">
            <v>0</v>
          </cell>
          <cell r="AM236">
            <v>917</v>
          </cell>
          <cell r="AN236">
            <v>820</v>
          </cell>
          <cell r="AO236">
            <v>97</v>
          </cell>
          <cell r="AP236">
            <v>0</v>
          </cell>
          <cell r="AQ236">
            <v>520</v>
          </cell>
          <cell r="AR236">
            <v>460</v>
          </cell>
          <cell r="AS236">
            <v>60</v>
          </cell>
          <cell r="AT236">
            <v>0</v>
          </cell>
          <cell r="AU236">
            <v>397</v>
          </cell>
          <cell r="AV236">
            <v>360</v>
          </cell>
          <cell r="AW236">
            <v>37</v>
          </cell>
          <cell r="AX236">
            <v>0</v>
          </cell>
          <cell r="AY236">
            <v>25</v>
          </cell>
          <cell r="AZ236">
            <v>19</v>
          </cell>
          <cell r="BA236">
            <v>6</v>
          </cell>
          <cell r="BB236">
            <v>0</v>
          </cell>
          <cell r="BC236">
            <v>17</v>
          </cell>
          <cell r="BD236">
            <v>13</v>
          </cell>
          <cell r="BE236">
            <v>4</v>
          </cell>
          <cell r="BF236">
            <v>0</v>
          </cell>
          <cell r="BG236">
            <v>8</v>
          </cell>
          <cell r="BH236">
            <v>6</v>
          </cell>
          <cell r="BI236">
            <v>2</v>
          </cell>
          <cell r="BJ236">
            <v>0</v>
          </cell>
          <cell r="BK236">
            <v>6</v>
          </cell>
          <cell r="BL236">
            <v>5</v>
          </cell>
          <cell r="BM236">
            <v>1</v>
          </cell>
          <cell r="BN236">
            <v>0</v>
          </cell>
          <cell r="BO236">
            <v>0</v>
          </cell>
          <cell r="BP236">
            <v>0</v>
          </cell>
          <cell r="BQ236">
            <v>0</v>
          </cell>
          <cell r="BR236">
            <v>0</v>
          </cell>
          <cell r="BS236">
            <v>6</v>
          </cell>
          <cell r="BT236">
            <v>5</v>
          </cell>
          <cell r="BU236">
            <v>1</v>
          </cell>
          <cell r="BV236">
            <v>0</v>
          </cell>
          <cell r="BW236">
            <v>49</v>
          </cell>
          <cell r="BX236">
            <v>41</v>
          </cell>
          <cell r="BY236">
            <v>7</v>
          </cell>
          <cell r="BZ236">
            <v>1</v>
          </cell>
          <cell r="CA236">
            <v>30</v>
          </cell>
          <cell r="CB236">
            <v>24</v>
          </cell>
          <cell r="CC236">
            <v>5</v>
          </cell>
          <cell r="CD236">
            <v>1</v>
          </cell>
          <cell r="CE236">
            <v>19</v>
          </cell>
          <cell r="CF236">
            <v>17</v>
          </cell>
          <cell r="CG236">
            <v>2</v>
          </cell>
          <cell r="CH236">
            <v>0</v>
          </cell>
          <cell r="CI236" t="str">
            <v>Deutschland</v>
          </cell>
          <cell r="CJ236" t="str">
            <v>Insgesamt</v>
          </cell>
          <cell r="CK236" t="str">
            <v>II 06</v>
          </cell>
        </row>
        <row r="237">
          <cell r="C237">
            <v>2067</v>
          </cell>
          <cell r="D237">
            <v>1754</v>
          </cell>
          <cell r="E237">
            <v>310</v>
          </cell>
          <cell r="F237">
            <v>3</v>
          </cell>
          <cell r="G237">
            <v>1281</v>
          </cell>
          <cell r="H237">
            <v>1102</v>
          </cell>
          <cell r="I237">
            <v>178</v>
          </cell>
          <cell r="J237">
            <v>1</v>
          </cell>
          <cell r="K237">
            <v>786</v>
          </cell>
          <cell r="L237">
            <v>652</v>
          </cell>
          <cell r="M237">
            <v>132</v>
          </cell>
          <cell r="N237">
            <v>2</v>
          </cell>
          <cell r="O237">
            <v>123</v>
          </cell>
          <cell r="P237">
            <v>106</v>
          </cell>
          <cell r="Q237">
            <v>17</v>
          </cell>
          <cell r="R237">
            <v>0</v>
          </cell>
          <cell r="S237">
            <v>89</v>
          </cell>
          <cell r="T237">
            <v>75</v>
          </cell>
          <cell r="U237">
            <v>14</v>
          </cell>
          <cell r="V237">
            <v>0</v>
          </cell>
          <cell r="W237">
            <v>34</v>
          </cell>
          <cell r="X237">
            <v>31</v>
          </cell>
          <cell r="Y237">
            <v>3</v>
          </cell>
          <cell r="Z237">
            <v>0</v>
          </cell>
          <cell r="AA237">
            <v>1001</v>
          </cell>
          <cell r="AB237">
            <v>832</v>
          </cell>
          <cell r="AC237">
            <v>166</v>
          </cell>
          <cell r="AD237">
            <v>3</v>
          </cell>
          <cell r="AE237">
            <v>677</v>
          </cell>
          <cell r="AF237">
            <v>575</v>
          </cell>
          <cell r="AG237">
            <v>101</v>
          </cell>
          <cell r="AH237">
            <v>1</v>
          </cell>
          <cell r="AI237">
            <v>324</v>
          </cell>
          <cell r="AJ237">
            <v>257</v>
          </cell>
          <cell r="AK237">
            <v>65</v>
          </cell>
          <cell r="AL237">
            <v>2</v>
          </cell>
          <cell r="AM237">
            <v>791</v>
          </cell>
          <cell r="AN237">
            <v>686</v>
          </cell>
          <cell r="AO237">
            <v>105</v>
          </cell>
          <cell r="AP237">
            <v>0</v>
          </cell>
          <cell r="AQ237">
            <v>441</v>
          </cell>
          <cell r="AR237">
            <v>387</v>
          </cell>
          <cell r="AS237">
            <v>54</v>
          </cell>
          <cell r="AT237">
            <v>0</v>
          </cell>
          <cell r="AU237">
            <v>350</v>
          </cell>
          <cell r="AV237">
            <v>299</v>
          </cell>
          <cell r="AW237">
            <v>51</v>
          </cell>
          <cell r="AX237">
            <v>0</v>
          </cell>
          <cell r="AY237">
            <v>80</v>
          </cell>
          <cell r="AZ237">
            <v>70</v>
          </cell>
          <cell r="BA237">
            <v>10</v>
          </cell>
          <cell r="BB237">
            <v>0</v>
          </cell>
          <cell r="BC237">
            <v>30</v>
          </cell>
          <cell r="BD237">
            <v>27</v>
          </cell>
          <cell r="BE237">
            <v>3</v>
          </cell>
          <cell r="BF237">
            <v>0</v>
          </cell>
          <cell r="BG237">
            <v>50</v>
          </cell>
          <cell r="BH237">
            <v>43</v>
          </cell>
          <cell r="BI237">
            <v>7</v>
          </cell>
          <cell r="BJ237">
            <v>0</v>
          </cell>
          <cell r="BK237">
            <v>20</v>
          </cell>
          <cell r="BL237">
            <v>17</v>
          </cell>
          <cell r="BM237">
            <v>3</v>
          </cell>
          <cell r="BN237">
            <v>0</v>
          </cell>
          <cell r="BO237">
            <v>7</v>
          </cell>
          <cell r="BP237">
            <v>6</v>
          </cell>
          <cell r="BQ237">
            <v>1</v>
          </cell>
          <cell r="BR237">
            <v>0</v>
          </cell>
          <cell r="BS237">
            <v>13</v>
          </cell>
          <cell r="BT237">
            <v>11</v>
          </cell>
          <cell r="BU237">
            <v>2</v>
          </cell>
          <cell r="BV237">
            <v>0</v>
          </cell>
          <cell r="BW237">
            <v>52</v>
          </cell>
          <cell r="BX237">
            <v>43</v>
          </cell>
          <cell r="BY237">
            <v>9</v>
          </cell>
          <cell r="BZ237">
            <v>0</v>
          </cell>
          <cell r="CA237">
            <v>37</v>
          </cell>
          <cell r="CB237">
            <v>32</v>
          </cell>
          <cell r="CC237">
            <v>5</v>
          </cell>
          <cell r="CD237">
            <v>0</v>
          </cell>
          <cell r="CE237">
            <v>15</v>
          </cell>
          <cell r="CF237">
            <v>11</v>
          </cell>
          <cell r="CG237">
            <v>4</v>
          </cell>
          <cell r="CH237">
            <v>0</v>
          </cell>
          <cell r="CI237" t="str">
            <v>Deutschland</v>
          </cell>
          <cell r="CJ237" t="str">
            <v>Insgesamt</v>
          </cell>
          <cell r="CK237" t="str">
            <v>II 06</v>
          </cell>
        </row>
        <row r="238">
          <cell r="C238">
            <v>1527</v>
          </cell>
          <cell r="D238">
            <v>1272</v>
          </cell>
          <cell r="E238">
            <v>252</v>
          </cell>
          <cell r="F238">
            <v>3</v>
          </cell>
          <cell r="G238">
            <v>870</v>
          </cell>
          <cell r="H238">
            <v>729</v>
          </cell>
          <cell r="I238">
            <v>139</v>
          </cell>
          <cell r="J238">
            <v>2</v>
          </cell>
          <cell r="K238">
            <v>657</v>
          </cell>
          <cell r="L238">
            <v>543</v>
          </cell>
          <cell r="M238">
            <v>113</v>
          </cell>
          <cell r="N238">
            <v>1</v>
          </cell>
          <cell r="O238">
            <v>77</v>
          </cell>
          <cell r="P238">
            <v>63</v>
          </cell>
          <cell r="Q238">
            <v>14</v>
          </cell>
          <cell r="R238">
            <v>0</v>
          </cell>
          <cell r="S238">
            <v>47</v>
          </cell>
          <cell r="T238">
            <v>38</v>
          </cell>
          <cell r="U238">
            <v>9</v>
          </cell>
          <cell r="V238">
            <v>0</v>
          </cell>
          <cell r="W238">
            <v>30</v>
          </cell>
          <cell r="X238">
            <v>25</v>
          </cell>
          <cell r="Y238">
            <v>5</v>
          </cell>
          <cell r="Z238">
            <v>0</v>
          </cell>
          <cell r="AA238">
            <v>667</v>
          </cell>
          <cell r="AB238">
            <v>548</v>
          </cell>
          <cell r="AC238">
            <v>117</v>
          </cell>
          <cell r="AD238">
            <v>2</v>
          </cell>
          <cell r="AE238">
            <v>425</v>
          </cell>
          <cell r="AF238">
            <v>353</v>
          </cell>
          <cell r="AG238">
            <v>70</v>
          </cell>
          <cell r="AH238">
            <v>2</v>
          </cell>
          <cell r="AI238">
            <v>242</v>
          </cell>
          <cell r="AJ238">
            <v>195</v>
          </cell>
          <cell r="AK238">
            <v>47</v>
          </cell>
          <cell r="AL238">
            <v>0</v>
          </cell>
          <cell r="AM238">
            <v>590</v>
          </cell>
          <cell r="AN238">
            <v>492</v>
          </cell>
          <cell r="AO238">
            <v>97</v>
          </cell>
          <cell r="AP238">
            <v>1</v>
          </cell>
          <cell r="AQ238">
            <v>318</v>
          </cell>
          <cell r="AR238">
            <v>268</v>
          </cell>
          <cell r="AS238">
            <v>50</v>
          </cell>
          <cell r="AT238">
            <v>0</v>
          </cell>
          <cell r="AU238">
            <v>272</v>
          </cell>
          <cell r="AV238">
            <v>224</v>
          </cell>
          <cell r="AW238">
            <v>47</v>
          </cell>
          <cell r="AX238">
            <v>1</v>
          </cell>
          <cell r="AY238">
            <v>131</v>
          </cell>
          <cell r="AZ238">
            <v>116</v>
          </cell>
          <cell r="BA238">
            <v>15</v>
          </cell>
          <cell r="BB238">
            <v>0</v>
          </cell>
          <cell r="BC238">
            <v>48</v>
          </cell>
          <cell r="BD238">
            <v>43</v>
          </cell>
          <cell r="BE238">
            <v>5</v>
          </cell>
          <cell r="BF238">
            <v>0</v>
          </cell>
          <cell r="BG238">
            <v>83</v>
          </cell>
          <cell r="BH238">
            <v>73</v>
          </cell>
          <cell r="BI238">
            <v>10</v>
          </cell>
          <cell r="BJ238">
            <v>0</v>
          </cell>
          <cell r="BK238">
            <v>33</v>
          </cell>
          <cell r="BL238">
            <v>31</v>
          </cell>
          <cell r="BM238">
            <v>2</v>
          </cell>
          <cell r="BN238">
            <v>0</v>
          </cell>
          <cell r="BO238">
            <v>15</v>
          </cell>
          <cell r="BP238">
            <v>15</v>
          </cell>
          <cell r="BQ238">
            <v>0</v>
          </cell>
          <cell r="BR238">
            <v>0</v>
          </cell>
          <cell r="BS238">
            <v>18</v>
          </cell>
          <cell r="BT238">
            <v>16</v>
          </cell>
          <cell r="BU238">
            <v>2</v>
          </cell>
          <cell r="BV238">
            <v>0</v>
          </cell>
          <cell r="BW238">
            <v>29</v>
          </cell>
          <cell r="BX238">
            <v>22</v>
          </cell>
          <cell r="BY238">
            <v>7</v>
          </cell>
          <cell r="BZ238">
            <v>0</v>
          </cell>
          <cell r="CA238">
            <v>17</v>
          </cell>
          <cell r="CB238">
            <v>12</v>
          </cell>
          <cell r="CC238">
            <v>5</v>
          </cell>
          <cell r="CD238">
            <v>0</v>
          </cell>
          <cell r="CE238">
            <v>12</v>
          </cell>
          <cell r="CF238">
            <v>10</v>
          </cell>
          <cell r="CG238">
            <v>2</v>
          </cell>
          <cell r="CH238">
            <v>0</v>
          </cell>
          <cell r="CI238" t="str">
            <v>Deutschland</v>
          </cell>
          <cell r="CJ238" t="str">
            <v>Insgesamt</v>
          </cell>
          <cell r="CK238" t="str">
            <v>II 06</v>
          </cell>
        </row>
        <row r="239">
          <cell r="C239">
            <v>1116</v>
          </cell>
          <cell r="D239">
            <v>918</v>
          </cell>
          <cell r="E239">
            <v>198</v>
          </cell>
          <cell r="F239">
            <v>0</v>
          </cell>
          <cell r="G239">
            <v>659</v>
          </cell>
          <cell r="H239">
            <v>553</v>
          </cell>
          <cell r="I239">
            <v>106</v>
          </cell>
          <cell r="J239">
            <v>0</v>
          </cell>
          <cell r="K239">
            <v>457</v>
          </cell>
          <cell r="L239">
            <v>365</v>
          </cell>
          <cell r="M239">
            <v>92</v>
          </cell>
          <cell r="N239">
            <v>0</v>
          </cell>
          <cell r="O239">
            <v>46</v>
          </cell>
          <cell r="P239">
            <v>35</v>
          </cell>
          <cell r="Q239">
            <v>11</v>
          </cell>
          <cell r="R239">
            <v>0</v>
          </cell>
          <cell r="S239">
            <v>32</v>
          </cell>
          <cell r="T239">
            <v>25</v>
          </cell>
          <cell r="U239">
            <v>7</v>
          </cell>
          <cell r="V239">
            <v>0</v>
          </cell>
          <cell r="W239">
            <v>14</v>
          </cell>
          <cell r="X239">
            <v>10</v>
          </cell>
          <cell r="Y239">
            <v>4</v>
          </cell>
          <cell r="Z239">
            <v>0</v>
          </cell>
          <cell r="AA239">
            <v>450</v>
          </cell>
          <cell r="AB239">
            <v>366</v>
          </cell>
          <cell r="AC239">
            <v>84</v>
          </cell>
          <cell r="AD239">
            <v>0</v>
          </cell>
          <cell r="AE239">
            <v>287</v>
          </cell>
          <cell r="AF239">
            <v>240</v>
          </cell>
          <cell r="AG239">
            <v>47</v>
          </cell>
          <cell r="AH239">
            <v>0</v>
          </cell>
          <cell r="AI239">
            <v>163</v>
          </cell>
          <cell r="AJ239">
            <v>126</v>
          </cell>
          <cell r="AK239">
            <v>37</v>
          </cell>
          <cell r="AL239">
            <v>0</v>
          </cell>
          <cell r="AM239">
            <v>422</v>
          </cell>
          <cell r="AN239">
            <v>351</v>
          </cell>
          <cell r="AO239">
            <v>71</v>
          </cell>
          <cell r="AP239">
            <v>0</v>
          </cell>
          <cell r="AQ239">
            <v>246</v>
          </cell>
          <cell r="AR239">
            <v>207</v>
          </cell>
          <cell r="AS239">
            <v>39</v>
          </cell>
          <cell r="AT239">
            <v>0</v>
          </cell>
          <cell r="AU239">
            <v>176</v>
          </cell>
          <cell r="AV239">
            <v>144</v>
          </cell>
          <cell r="AW239">
            <v>32</v>
          </cell>
          <cell r="AX239">
            <v>0</v>
          </cell>
          <cell r="AY239">
            <v>131</v>
          </cell>
          <cell r="AZ239">
            <v>112</v>
          </cell>
          <cell r="BA239">
            <v>19</v>
          </cell>
          <cell r="BB239">
            <v>0</v>
          </cell>
          <cell r="BC239">
            <v>66</v>
          </cell>
          <cell r="BD239">
            <v>59</v>
          </cell>
          <cell r="BE239">
            <v>7</v>
          </cell>
          <cell r="BF239">
            <v>0</v>
          </cell>
          <cell r="BG239">
            <v>65</v>
          </cell>
          <cell r="BH239">
            <v>53</v>
          </cell>
          <cell r="BI239">
            <v>12</v>
          </cell>
          <cell r="BJ239">
            <v>0</v>
          </cell>
          <cell r="BK239">
            <v>42</v>
          </cell>
          <cell r="BL239">
            <v>38</v>
          </cell>
          <cell r="BM239">
            <v>4</v>
          </cell>
          <cell r="BN239">
            <v>0</v>
          </cell>
          <cell r="BO239">
            <v>14</v>
          </cell>
          <cell r="BP239">
            <v>13</v>
          </cell>
          <cell r="BQ239">
            <v>1</v>
          </cell>
          <cell r="BR239">
            <v>0</v>
          </cell>
          <cell r="BS239">
            <v>28</v>
          </cell>
          <cell r="BT239">
            <v>25</v>
          </cell>
          <cell r="BU239">
            <v>3</v>
          </cell>
          <cell r="BV239">
            <v>0</v>
          </cell>
          <cell r="BW239">
            <v>25</v>
          </cell>
          <cell r="BX239">
            <v>16</v>
          </cell>
          <cell r="BY239">
            <v>9</v>
          </cell>
          <cell r="BZ239">
            <v>0</v>
          </cell>
          <cell r="CA239">
            <v>14</v>
          </cell>
          <cell r="CB239">
            <v>9</v>
          </cell>
          <cell r="CC239">
            <v>5</v>
          </cell>
          <cell r="CD239">
            <v>0</v>
          </cell>
          <cell r="CE239">
            <v>11</v>
          </cell>
          <cell r="CF239">
            <v>7</v>
          </cell>
          <cell r="CG239">
            <v>4</v>
          </cell>
          <cell r="CH239">
            <v>0</v>
          </cell>
          <cell r="CI239" t="str">
            <v>Deutschland</v>
          </cell>
          <cell r="CJ239" t="str">
            <v>Insgesamt</v>
          </cell>
          <cell r="CK239" t="str">
            <v>II 06</v>
          </cell>
        </row>
        <row r="240">
          <cell r="C240">
            <v>709</v>
          </cell>
          <cell r="D240">
            <v>596</v>
          </cell>
          <cell r="E240">
            <v>112</v>
          </cell>
          <cell r="F240">
            <v>1</v>
          </cell>
          <cell r="G240">
            <v>413</v>
          </cell>
          <cell r="H240">
            <v>346</v>
          </cell>
          <cell r="I240">
            <v>66</v>
          </cell>
          <cell r="J240">
            <v>1</v>
          </cell>
          <cell r="K240">
            <v>296</v>
          </cell>
          <cell r="L240">
            <v>250</v>
          </cell>
          <cell r="M240">
            <v>46</v>
          </cell>
          <cell r="N240">
            <v>0</v>
          </cell>
          <cell r="O240">
            <v>44</v>
          </cell>
          <cell r="P240">
            <v>39</v>
          </cell>
          <cell r="Q240">
            <v>5</v>
          </cell>
          <cell r="R240">
            <v>0</v>
          </cell>
          <cell r="S240">
            <v>35</v>
          </cell>
          <cell r="T240">
            <v>31</v>
          </cell>
          <cell r="U240">
            <v>4</v>
          </cell>
          <cell r="V240">
            <v>0</v>
          </cell>
          <cell r="W240">
            <v>9</v>
          </cell>
          <cell r="X240">
            <v>8</v>
          </cell>
          <cell r="Y240">
            <v>1</v>
          </cell>
          <cell r="Z240">
            <v>0</v>
          </cell>
          <cell r="AA240">
            <v>288</v>
          </cell>
          <cell r="AB240">
            <v>242</v>
          </cell>
          <cell r="AC240">
            <v>45</v>
          </cell>
          <cell r="AD240">
            <v>1</v>
          </cell>
          <cell r="AE240">
            <v>166</v>
          </cell>
          <cell r="AF240">
            <v>134</v>
          </cell>
          <cell r="AG240">
            <v>31</v>
          </cell>
          <cell r="AH240">
            <v>1</v>
          </cell>
          <cell r="AI240">
            <v>122</v>
          </cell>
          <cell r="AJ240">
            <v>108</v>
          </cell>
          <cell r="AK240">
            <v>14</v>
          </cell>
          <cell r="AL240">
            <v>0</v>
          </cell>
          <cell r="AM240">
            <v>251</v>
          </cell>
          <cell r="AN240">
            <v>215</v>
          </cell>
          <cell r="AO240">
            <v>36</v>
          </cell>
          <cell r="AP240">
            <v>0</v>
          </cell>
          <cell r="AQ240">
            <v>145</v>
          </cell>
          <cell r="AR240">
            <v>125</v>
          </cell>
          <cell r="AS240">
            <v>20</v>
          </cell>
          <cell r="AT240">
            <v>0</v>
          </cell>
          <cell r="AU240">
            <v>106</v>
          </cell>
          <cell r="AV240">
            <v>90</v>
          </cell>
          <cell r="AW240">
            <v>16</v>
          </cell>
          <cell r="AX240">
            <v>0</v>
          </cell>
          <cell r="AY240">
            <v>82</v>
          </cell>
          <cell r="AZ240">
            <v>65</v>
          </cell>
          <cell r="BA240">
            <v>17</v>
          </cell>
          <cell r="BB240">
            <v>0</v>
          </cell>
          <cell r="BC240">
            <v>39</v>
          </cell>
          <cell r="BD240">
            <v>34</v>
          </cell>
          <cell r="BE240">
            <v>5</v>
          </cell>
          <cell r="BF240">
            <v>0</v>
          </cell>
          <cell r="BG240">
            <v>43</v>
          </cell>
          <cell r="BH240">
            <v>31</v>
          </cell>
          <cell r="BI240">
            <v>12</v>
          </cell>
          <cell r="BJ240">
            <v>0</v>
          </cell>
          <cell r="BK240">
            <v>19</v>
          </cell>
          <cell r="BL240">
            <v>17</v>
          </cell>
          <cell r="BM240">
            <v>2</v>
          </cell>
          <cell r="BN240">
            <v>0</v>
          </cell>
          <cell r="BO240">
            <v>11</v>
          </cell>
          <cell r="BP240">
            <v>10</v>
          </cell>
          <cell r="BQ240">
            <v>1</v>
          </cell>
          <cell r="BR240">
            <v>0</v>
          </cell>
          <cell r="BS240">
            <v>8</v>
          </cell>
          <cell r="BT240">
            <v>7</v>
          </cell>
          <cell r="BU240">
            <v>1</v>
          </cell>
          <cell r="BV240">
            <v>0</v>
          </cell>
          <cell r="BW240">
            <v>25</v>
          </cell>
          <cell r="BX240">
            <v>18</v>
          </cell>
          <cell r="BY240">
            <v>7</v>
          </cell>
          <cell r="BZ240">
            <v>0</v>
          </cell>
          <cell r="CA240">
            <v>17</v>
          </cell>
          <cell r="CB240">
            <v>12</v>
          </cell>
          <cell r="CC240">
            <v>5</v>
          </cell>
          <cell r="CD240">
            <v>0</v>
          </cell>
          <cell r="CE240">
            <v>8</v>
          </cell>
          <cell r="CF240">
            <v>6</v>
          </cell>
          <cell r="CG240">
            <v>2</v>
          </cell>
          <cell r="CH240">
            <v>0</v>
          </cell>
          <cell r="CI240" t="str">
            <v>Deutschland</v>
          </cell>
          <cell r="CJ240" t="str">
            <v>Insgesamt</v>
          </cell>
          <cell r="CK240" t="str">
            <v>II 06</v>
          </cell>
        </row>
        <row r="241">
          <cell r="C241">
            <v>512</v>
          </cell>
          <cell r="D241">
            <v>448</v>
          </cell>
          <cell r="E241">
            <v>64</v>
          </cell>
          <cell r="F241">
            <v>0</v>
          </cell>
          <cell r="G241">
            <v>312</v>
          </cell>
          <cell r="H241">
            <v>274</v>
          </cell>
          <cell r="I241">
            <v>38</v>
          </cell>
          <cell r="J241">
            <v>0</v>
          </cell>
          <cell r="K241">
            <v>200</v>
          </cell>
          <cell r="L241">
            <v>174</v>
          </cell>
          <cell r="M241">
            <v>26</v>
          </cell>
          <cell r="N241">
            <v>0</v>
          </cell>
          <cell r="O241">
            <v>39</v>
          </cell>
          <cell r="P241">
            <v>37</v>
          </cell>
          <cell r="Q241">
            <v>2</v>
          </cell>
          <cell r="R241">
            <v>0</v>
          </cell>
          <cell r="S241">
            <v>27</v>
          </cell>
          <cell r="T241">
            <v>26</v>
          </cell>
          <cell r="U241">
            <v>1</v>
          </cell>
          <cell r="V241">
            <v>0</v>
          </cell>
          <cell r="W241">
            <v>12</v>
          </cell>
          <cell r="X241">
            <v>11</v>
          </cell>
          <cell r="Y241">
            <v>1</v>
          </cell>
          <cell r="Z241">
            <v>0</v>
          </cell>
          <cell r="AA241">
            <v>228</v>
          </cell>
          <cell r="AB241">
            <v>201</v>
          </cell>
          <cell r="AC241">
            <v>27</v>
          </cell>
          <cell r="AD241">
            <v>0</v>
          </cell>
          <cell r="AE241">
            <v>145</v>
          </cell>
          <cell r="AF241">
            <v>128</v>
          </cell>
          <cell r="AG241">
            <v>17</v>
          </cell>
          <cell r="AH241">
            <v>0</v>
          </cell>
          <cell r="AI241">
            <v>83</v>
          </cell>
          <cell r="AJ241">
            <v>73</v>
          </cell>
          <cell r="AK241">
            <v>10</v>
          </cell>
          <cell r="AL241">
            <v>0</v>
          </cell>
          <cell r="AM241">
            <v>172</v>
          </cell>
          <cell r="AN241">
            <v>151</v>
          </cell>
          <cell r="AO241">
            <v>21</v>
          </cell>
          <cell r="AP241">
            <v>0</v>
          </cell>
          <cell r="AQ241">
            <v>97</v>
          </cell>
          <cell r="AR241">
            <v>86</v>
          </cell>
          <cell r="AS241">
            <v>11</v>
          </cell>
          <cell r="AT241">
            <v>0</v>
          </cell>
          <cell r="AU241">
            <v>75</v>
          </cell>
          <cell r="AV241">
            <v>65</v>
          </cell>
          <cell r="AW241">
            <v>10</v>
          </cell>
          <cell r="AX241">
            <v>0</v>
          </cell>
          <cell r="AY241">
            <v>42</v>
          </cell>
          <cell r="AZ241">
            <v>34</v>
          </cell>
          <cell r="BA241">
            <v>8</v>
          </cell>
          <cell r="BB241">
            <v>0</v>
          </cell>
          <cell r="BC241">
            <v>24</v>
          </cell>
          <cell r="BD241">
            <v>19</v>
          </cell>
          <cell r="BE241">
            <v>5</v>
          </cell>
          <cell r="BF241">
            <v>0</v>
          </cell>
          <cell r="BG241">
            <v>18</v>
          </cell>
          <cell r="BH241">
            <v>15</v>
          </cell>
          <cell r="BI241">
            <v>3</v>
          </cell>
          <cell r="BJ241">
            <v>0</v>
          </cell>
          <cell r="BK241">
            <v>15</v>
          </cell>
          <cell r="BL241">
            <v>13</v>
          </cell>
          <cell r="BM241">
            <v>2</v>
          </cell>
          <cell r="BN241">
            <v>0</v>
          </cell>
          <cell r="BO241">
            <v>10</v>
          </cell>
          <cell r="BP241">
            <v>9</v>
          </cell>
          <cell r="BQ241">
            <v>1</v>
          </cell>
          <cell r="BR241">
            <v>0</v>
          </cell>
          <cell r="BS241">
            <v>5</v>
          </cell>
          <cell r="BT241">
            <v>4</v>
          </cell>
          <cell r="BU241">
            <v>1</v>
          </cell>
          <cell r="BV241">
            <v>0</v>
          </cell>
          <cell r="BW241">
            <v>16</v>
          </cell>
          <cell r="BX241">
            <v>12</v>
          </cell>
          <cell r="BY241">
            <v>4</v>
          </cell>
          <cell r="BZ241">
            <v>0</v>
          </cell>
          <cell r="CA241">
            <v>9</v>
          </cell>
          <cell r="CB241">
            <v>6</v>
          </cell>
          <cell r="CC241">
            <v>3</v>
          </cell>
          <cell r="CD241">
            <v>0</v>
          </cell>
          <cell r="CE241">
            <v>7</v>
          </cell>
          <cell r="CF241">
            <v>6</v>
          </cell>
          <cell r="CG241">
            <v>1</v>
          </cell>
          <cell r="CH241">
            <v>0</v>
          </cell>
          <cell r="CI241" t="str">
            <v>Deutschland</v>
          </cell>
          <cell r="CJ241" t="str">
            <v>Insgesamt</v>
          </cell>
          <cell r="CK241" t="str">
            <v>II 06</v>
          </cell>
        </row>
        <row r="242">
          <cell r="C242">
            <v>438</v>
          </cell>
          <cell r="D242">
            <v>385</v>
          </cell>
          <cell r="E242">
            <v>53</v>
          </cell>
          <cell r="F242">
            <v>0</v>
          </cell>
          <cell r="G242">
            <v>255</v>
          </cell>
          <cell r="H242">
            <v>228</v>
          </cell>
          <cell r="I242">
            <v>27</v>
          </cell>
          <cell r="J242">
            <v>0</v>
          </cell>
          <cell r="K242">
            <v>183</v>
          </cell>
          <cell r="L242">
            <v>157</v>
          </cell>
          <cell r="M242">
            <v>26</v>
          </cell>
          <cell r="N242">
            <v>0</v>
          </cell>
          <cell r="O242">
            <v>22</v>
          </cell>
          <cell r="P242">
            <v>18</v>
          </cell>
          <cell r="Q242">
            <v>4</v>
          </cell>
          <cell r="R242">
            <v>0</v>
          </cell>
          <cell r="S242">
            <v>19</v>
          </cell>
          <cell r="T242">
            <v>15</v>
          </cell>
          <cell r="U242">
            <v>4</v>
          </cell>
          <cell r="V242">
            <v>0</v>
          </cell>
          <cell r="W242">
            <v>3</v>
          </cell>
          <cell r="X242">
            <v>3</v>
          </cell>
          <cell r="Y242">
            <v>0</v>
          </cell>
          <cell r="Z242">
            <v>0</v>
          </cell>
          <cell r="AA242">
            <v>196</v>
          </cell>
          <cell r="AB242">
            <v>170</v>
          </cell>
          <cell r="AC242">
            <v>26</v>
          </cell>
          <cell r="AD242">
            <v>0</v>
          </cell>
          <cell r="AE242">
            <v>113</v>
          </cell>
          <cell r="AF242">
            <v>99</v>
          </cell>
          <cell r="AG242">
            <v>14</v>
          </cell>
          <cell r="AH242">
            <v>0</v>
          </cell>
          <cell r="AI242">
            <v>83</v>
          </cell>
          <cell r="AJ242">
            <v>71</v>
          </cell>
          <cell r="AK242">
            <v>12</v>
          </cell>
          <cell r="AL242">
            <v>0</v>
          </cell>
          <cell r="AM242">
            <v>154</v>
          </cell>
          <cell r="AN242">
            <v>138</v>
          </cell>
          <cell r="AO242">
            <v>16</v>
          </cell>
          <cell r="AP242">
            <v>0</v>
          </cell>
          <cell r="AQ242">
            <v>91</v>
          </cell>
          <cell r="AR242">
            <v>84</v>
          </cell>
          <cell r="AS242">
            <v>7</v>
          </cell>
          <cell r="AT242">
            <v>0</v>
          </cell>
          <cell r="AU242">
            <v>63</v>
          </cell>
          <cell r="AV242">
            <v>54</v>
          </cell>
          <cell r="AW242">
            <v>9</v>
          </cell>
          <cell r="AX242">
            <v>0</v>
          </cell>
          <cell r="AY242">
            <v>37</v>
          </cell>
          <cell r="AZ242">
            <v>36</v>
          </cell>
          <cell r="BA242">
            <v>1</v>
          </cell>
          <cell r="BB242">
            <v>0</v>
          </cell>
          <cell r="BC242">
            <v>18</v>
          </cell>
          <cell r="BD242">
            <v>18</v>
          </cell>
          <cell r="BE242">
            <v>0</v>
          </cell>
          <cell r="BF242">
            <v>0</v>
          </cell>
          <cell r="BG242">
            <v>19</v>
          </cell>
          <cell r="BH242">
            <v>18</v>
          </cell>
          <cell r="BI242">
            <v>1</v>
          </cell>
          <cell r="BJ242">
            <v>0</v>
          </cell>
          <cell r="BK242">
            <v>12</v>
          </cell>
          <cell r="BL242">
            <v>11</v>
          </cell>
          <cell r="BM242">
            <v>1</v>
          </cell>
          <cell r="BN242">
            <v>0</v>
          </cell>
          <cell r="BO242">
            <v>7</v>
          </cell>
          <cell r="BP242">
            <v>7</v>
          </cell>
          <cell r="BQ242">
            <v>0</v>
          </cell>
          <cell r="BR242">
            <v>0</v>
          </cell>
          <cell r="BS242">
            <v>5</v>
          </cell>
          <cell r="BT242">
            <v>4</v>
          </cell>
          <cell r="BU242">
            <v>1</v>
          </cell>
          <cell r="BV242">
            <v>0</v>
          </cell>
          <cell r="BW242">
            <v>17</v>
          </cell>
          <cell r="BX242">
            <v>12</v>
          </cell>
          <cell r="BY242">
            <v>5</v>
          </cell>
          <cell r="BZ242">
            <v>0</v>
          </cell>
          <cell r="CA242">
            <v>7</v>
          </cell>
          <cell r="CB242">
            <v>5</v>
          </cell>
          <cell r="CC242">
            <v>2</v>
          </cell>
          <cell r="CD242">
            <v>0</v>
          </cell>
          <cell r="CE242">
            <v>10</v>
          </cell>
          <cell r="CF242">
            <v>7</v>
          </cell>
          <cell r="CG242">
            <v>3</v>
          </cell>
          <cell r="CH242">
            <v>0</v>
          </cell>
          <cell r="CI242" t="str">
            <v>Deutschland</v>
          </cell>
          <cell r="CJ242" t="str">
            <v>Insgesamt</v>
          </cell>
          <cell r="CK242" t="str">
            <v>II 06</v>
          </cell>
        </row>
        <row r="243">
          <cell r="C243">
            <v>292</v>
          </cell>
          <cell r="D243">
            <v>251</v>
          </cell>
          <cell r="E243">
            <v>41</v>
          </cell>
          <cell r="F243">
            <v>0</v>
          </cell>
          <cell r="G243">
            <v>180</v>
          </cell>
          <cell r="H243">
            <v>156</v>
          </cell>
          <cell r="I243">
            <v>24</v>
          </cell>
          <cell r="J243">
            <v>0</v>
          </cell>
          <cell r="K243">
            <v>112</v>
          </cell>
          <cell r="L243">
            <v>95</v>
          </cell>
          <cell r="M243">
            <v>17</v>
          </cell>
          <cell r="N243">
            <v>0</v>
          </cell>
          <cell r="O243">
            <v>33</v>
          </cell>
          <cell r="P243">
            <v>32</v>
          </cell>
          <cell r="Q243">
            <v>1</v>
          </cell>
          <cell r="R243">
            <v>0</v>
          </cell>
          <cell r="S243">
            <v>26</v>
          </cell>
          <cell r="T243">
            <v>25</v>
          </cell>
          <cell r="U243">
            <v>1</v>
          </cell>
          <cell r="V243">
            <v>0</v>
          </cell>
          <cell r="W243">
            <v>7</v>
          </cell>
          <cell r="X243">
            <v>7</v>
          </cell>
          <cell r="Y243">
            <v>0</v>
          </cell>
          <cell r="Z243">
            <v>0</v>
          </cell>
          <cell r="AA243">
            <v>134</v>
          </cell>
          <cell r="AB243">
            <v>111</v>
          </cell>
          <cell r="AC243">
            <v>23</v>
          </cell>
          <cell r="AD243">
            <v>0</v>
          </cell>
          <cell r="AE243">
            <v>83</v>
          </cell>
          <cell r="AF243">
            <v>69</v>
          </cell>
          <cell r="AG243">
            <v>14</v>
          </cell>
          <cell r="AH243">
            <v>0</v>
          </cell>
          <cell r="AI243">
            <v>51</v>
          </cell>
          <cell r="AJ243">
            <v>42</v>
          </cell>
          <cell r="AK243">
            <v>9</v>
          </cell>
          <cell r="AL243">
            <v>0</v>
          </cell>
          <cell r="AM243">
            <v>91</v>
          </cell>
          <cell r="AN243">
            <v>76</v>
          </cell>
          <cell r="AO243">
            <v>15</v>
          </cell>
          <cell r="AP243">
            <v>0</v>
          </cell>
          <cell r="AQ243">
            <v>50</v>
          </cell>
          <cell r="AR243">
            <v>42</v>
          </cell>
          <cell r="AS243">
            <v>8</v>
          </cell>
          <cell r="AT243">
            <v>0</v>
          </cell>
          <cell r="AU243">
            <v>41</v>
          </cell>
          <cell r="AV243">
            <v>34</v>
          </cell>
          <cell r="AW243">
            <v>7</v>
          </cell>
          <cell r="AX243">
            <v>0</v>
          </cell>
          <cell r="AY243">
            <v>18</v>
          </cell>
          <cell r="AZ243">
            <v>17</v>
          </cell>
          <cell r="BA243">
            <v>1</v>
          </cell>
          <cell r="BB243">
            <v>0</v>
          </cell>
          <cell r="BC243">
            <v>12</v>
          </cell>
          <cell r="BD243">
            <v>12</v>
          </cell>
          <cell r="BE243">
            <v>0</v>
          </cell>
          <cell r="BF243">
            <v>0</v>
          </cell>
          <cell r="BG243">
            <v>6</v>
          </cell>
          <cell r="BH243">
            <v>5</v>
          </cell>
          <cell r="BI243">
            <v>1</v>
          </cell>
          <cell r="BJ243">
            <v>0</v>
          </cell>
          <cell r="BK243">
            <v>7</v>
          </cell>
          <cell r="BL243">
            <v>6</v>
          </cell>
          <cell r="BM243">
            <v>1</v>
          </cell>
          <cell r="BN243">
            <v>0</v>
          </cell>
          <cell r="BO243">
            <v>4</v>
          </cell>
          <cell r="BP243">
            <v>3</v>
          </cell>
          <cell r="BQ243">
            <v>1</v>
          </cell>
          <cell r="BR243">
            <v>0</v>
          </cell>
          <cell r="BS243">
            <v>3</v>
          </cell>
          <cell r="BT243">
            <v>3</v>
          </cell>
          <cell r="BU243">
            <v>0</v>
          </cell>
          <cell r="BV243">
            <v>0</v>
          </cell>
          <cell r="BW243">
            <v>9</v>
          </cell>
          <cell r="BX243">
            <v>9</v>
          </cell>
          <cell r="BY243">
            <v>0</v>
          </cell>
          <cell r="BZ243">
            <v>0</v>
          </cell>
          <cell r="CA243">
            <v>5</v>
          </cell>
          <cell r="CB243">
            <v>5</v>
          </cell>
          <cell r="CC243">
            <v>0</v>
          </cell>
          <cell r="CD243">
            <v>0</v>
          </cell>
          <cell r="CE243">
            <v>4</v>
          </cell>
          <cell r="CF243">
            <v>4</v>
          </cell>
          <cell r="CG243">
            <v>0</v>
          </cell>
          <cell r="CH243">
            <v>0</v>
          </cell>
          <cell r="CI243" t="str">
            <v>Deutschland</v>
          </cell>
          <cell r="CJ243" t="str">
            <v>Insgesamt</v>
          </cell>
          <cell r="CK243" t="str">
            <v>II 06</v>
          </cell>
        </row>
        <row r="244">
          <cell r="C244">
            <v>283</v>
          </cell>
          <cell r="D244">
            <v>235</v>
          </cell>
          <cell r="E244">
            <v>48</v>
          </cell>
          <cell r="F244">
            <v>0</v>
          </cell>
          <cell r="G244">
            <v>165</v>
          </cell>
          <cell r="H244">
            <v>144</v>
          </cell>
          <cell r="I244">
            <v>21</v>
          </cell>
          <cell r="J244">
            <v>0</v>
          </cell>
          <cell r="K244">
            <v>118</v>
          </cell>
          <cell r="L244">
            <v>91</v>
          </cell>
          <cell r="M244">
            <v>27</v>
          </cell>
          <cell r="N244">
            <v>0</v>
          </cell>
          <cell r="O244">
            <v>37</v>
          </cell>
          <cell r="P244">
            <v>28</v>
          </cell>
          <cell r="Q244">
            <v>9</v>
          </cell>
          <cell r="R244">
            <v>0</v>
          </cell>
          <cell r="S244">
            <v>29</v>
          </cell>
          <cell r="T244">
            <v>22</v>
          </cell>
          <cell r="U244">
            <v>7</v>
          </cell>
          <cell r="V244">
            <v>0</v>
          </cell>
          <cell r="W244">
            <v>8</v>
          </cell>
          <cell r="X244">
            <v>6</v>
          </cell>
          <cell r="Y244">
            <v>2</v>
          </cell>
          <cell r="Z244">
            <v>0</v>
          </cell>
          <cell r="AA244">
            <v>121</v>
          </cell>
          <cell r="AB244">
            <v>104</v>
          </cell>
          <cell r="AC244">
            <v>17</v>
          </cell>
          <cell r="AD244">
            <v>0</v>
          </cell>
          <cell r="AE244">
            <v>68</v>
          </cell>
          <cell r="AF244">
            <v>64</v>
          </cell>
          <cell r="AG244">
            <v>4</v>
          </cell>
          <cell r="AH244">
            <v>0</v>
          </cell>
          <cell r="AI244">
            <v>53</v>
          </cell>
          <cell r="AJ244">
            <v>40</v>
          </cell>
          <cell r="AK244">
            <v>13</v>
          </cell>
          <cell r="AL244">
            <v>0</v>
          </cell>
          <cell r="AM244">
            <v>74</v>
          </cell>
          <cell r="AN244">
            <v>63</v>
          </cell>
          <cell r="AO244">
            <v>11</v>
          </cell>
          <cell r="AP244">
            <v>0</v>
          </cell>
          <cell r="AQ244">
            <v>42</v>
          </cell>
          <cell r="AR244">
            <v>37</v>
          </cell>
          <cell r="AS244">
            <v>5</v>
          </cell>
          <cell r="AT244">
            <v>0</v>
          </cell>
          <cell r="AU244">
            <v>32</v>
          </cell>
          <cell r="AV244">
            <v>26</v>
          </cell>
          <cell r="AW244">
            <v>6</v>
          </cell>
          <cell r="AX244">
            <v>0</v>
          </cell>
          <cell r="AY244">
            <v>11</v>
          </cell>
          <cell r="AZ244">
            <v>10</v>
          </cell>
          <cell r="BA244">
            <v>1</v>
          </cell>
          <cell r="BB244">
            <v>0</v>
          </cell>
          <cell r="BC244">
            <v>6</v>
          </cell>
          <cell r="BD244">
            <v>5</v>
          </cell>
          <cell r="BE244">
            <v>1</v>
          </cell>
          <cell r="BF244">
            <v>0</v>
          </cell>
          <cell r="BG244">
            <v>5</v>
          </cell>
          <cell r="BH244">
            <v>5</v>
          </cell>
          <cell r="BI244">
            <v>0</v>
          </cell>
          <cell r="BJ244">
            <v>0</v>
          </cell>
          <cell r="BK244">
            <v>23</v>
          </cell>
          <cell r="BL244">
            <v>16</v>
          </cell>
          <cell r="BM244">
            <v>7</v>
          </cell>
          <cell r="BN244">
            <v>0</v>
          </cell>
          <cell r="BO244">
            <v>11</v>
          </cell>
          <cell r="BP244">
            <v>9</v>
          </cell>
          <cell r="BQ244">
            <v>2</v>
          </cell>
          <cell r="BR244">
            <v>0</v>
          </cell>
          <cell r="BS244">
            <v>12</v>
          </cell>
          <cell r="BT244">
            <v>7</v>
          </cell>
          <cell r="BU244">
            <v>5</v>
          </cell>
          <cell r="BV244">
            <v>0</v>
          </cell>
          <cell r="BW244">
            <v>17</v>
          </cell>
          <cell r="BX244">
            <v>14</v>
          </cell>
          <cell r="BY244">
            <v>3</v>
          </cell>
          <cell r="BZ244">
            <v>0</v>
          </cell>
          <cell r="CA244">
            <v>9</v>
          </cell>
          <cell r="CB244">
            <v>7</v>
          </cell>
          <cell r="CC244">
            <v>2</v>
          </cell>
          <cell r="CD244">
            <v>0</v>
          </cell>
          <cell r="CE244">
            <v>8</v>
          </cell>
          <cell r="CF244">
            <v>7</v>
          </cell>
          <cell r="CG244">
            <v>1</v>
          </cell>
          <cell r="CH244">
            <v>0</v>
          </cell>
          <cell r="CI244" t="str">
            <v>Deutschland</v>
          </cell>
          <cell r="CJ244" t="str">
            <v>Insgesamt</v>
          </cell>
          <cell r="CK244" t="str">
            <v>II 06</v>
          </cell>
        </row>
        <row r="245">
          <cell r="C245">
            <v>765</v>
          </cell>
          <cell r="D245">
            <v>731</v>
          </cell>
          <cell r="E245">
            <v>32</v>
          </cell>
          <cell r="F245">
            <v>2</v>
          </cell>
          <cell r="G245">
            <v>489</v>
          </cell>
          <cell r="H245">
            <v>468</v>
          </cell>
          <cell r="I245">
            <v>21</v>
          </cell>
          <cell r="J245">
            <v>0</v>
          </cell>
          <cell r="K245">
            <v>276</v>
          </cell>
          <cell r="L245">
            <v>263</v>
          </cell>
          <cell r="M245">
            <v>11</v>
          </cell>
          <cell r="N245">
            <v>2</v>
          </cell>
          <cell r="O245">
            <v>55</v>
          </cell>
          <cell r="P245">
            <v>53</v>
          </cell>
          <cell r="Q245">
            <v>2</v>
          </cell>
          <cell r="R245">
            <v>0</v>
          </cell>
          <cell r="S245">
            <v>39</v>
          </cell>
          <cell r="T245">
            <v>39</v>
          </cell>
          <cell r="U245">
            <v>0</v>
          </cell>
          <cell r="V245">
            <v>0</v>
          </cell>
          <cell r="W245">
            <v>16</v>
          </cell>
          <cell r="X245">
            <v>14</v>
          </cell>
          <cell r="Y245">
            <v>2</v>
          </cell>
          <cell r="Z245">
            <v>0</v>
          </cell>
          <cell r="AA245">
            <v>484</v>
          </cell>
          <cell r="AB245">
            <v>463</v>
          </cell>
          <cell r="AC245">
            <v>20</v>
          </cell>
          <cell r="AD245">
            <v>1</v>
          </cell>
          <cell r="AE245">
            <v>326</v>
          </cell>
          <cell r="AF245">
            <v>313</v>
          </cell>
          <cell r="AG245">
            <v>13</v>
          </cell>
          <cell r="AH245">
            <v>0</v>
          </cell>
          <cell r="AI245">
            <v>158</v>
          </cell>
          <cell r="AJ245">
            <v>150</v>
          </cell>
          <cell r="AK245">
            <v>7</v>
          </cell>
          <cell r="AL245">
            <v>1</v>
          </cell>
          <cell r="AM245">
            <v>216</v>
          </cell>
          <cell r="AN245">
            <v>207</v>
          </cell>
          <cell r="AO245">
            <v>8</v>
          </cell>
          <cell r="AP245">
            <v>1</v>
          </cell>
          <cell r="AQ245">
            <v>119</v>
          </cell>
          <cell r="AR245">
            <v>112</v>
          </cell>
          <cell r="AS245">
            <v>7</v>
          </cell>
          <cell r="AT245">
            <v>0</v>
          </cell>
          <cell r="AU245">
            <v>97</v>
          </cell>
          <cell r="AV245">
            <v>95</v>
          </cell>
          <cell r="AW245">
            <v>1</v>
          </cell>
          <cell r="AX245">
            <v>1</v>
          </cell>
          <cell r="AY245">
            <v>2</v>
          </cell>
          <cell r="AZ245">
            <v>2</v>
          </cell>
          <cell r="BA245">
            <v>0</v>
          </cell>
          <cell r="BB245">
            <v>0</v>
          </cell>
          <cell r="BC245">
            <v>1</v>
          </cell>
          <cell r="BD245">
            <v>1</v>
          </cell>
          <cell r="BE245">
            <v>0</v>
          </cell>
          <cell r="BF245">
            <v>0</v>
          </cell>
          <cell r="BG245">
            <v>1</v>
          </cell>
          <cell r="BH245">
            <v>1</v>
          </cell>
          <cell r="BI245">
            <v>0</v>
          </cell>
          <cell r="BJ245">
            <v>0</v>
          </cell>
          <cell r="BK245">
            <v>4</v>
          </cell>
          <cell r="BL245">
            <v>4</v>
          </cell>
          <cell r="BM245">
            <v>0</v>
          </cell>
          <cell r="BN245">
            <v>0</v>
          </cell>
          <cell r="BO245">
            <v>2</v>
          </cell>
          <cell r="BP245">
            <v>2</v>
          </cell>
          <cell r="BQ245">
            <v>0</v>
          </cell>
          <cell r="BR245">
            <v>0</v>
          </cell>
          <cell r="BS245">
            <v>2</v>
          </cell>
          <cell r="BT245">
            <v>2</v>
          </cell>
          <cell r="BU245">
            <v>0</v>
          </cell>
          <cell r="BV245">
            <v>0</v>
          </cell>
          <cell r="BW245">
            <v>4</v>
          </cell>
          <cell r="BX245">
            <v>2</v>
          </cell>
          <cell r="BY245">
            <v>2</v>
          </cell>
          <cell r="BZ245">
            <v>0</v>
          </cell>
          <cell r="CA245">
            <v>2</v>
          </cell>
          <cell r="CB245">
            <v>1</v>
          </cell>
          <cell r="CC245">
            <v>1</v>
          </cell>
          <cell r="CD245">
            <v>0</v>
          </cell>
          <cell r="CE245">
            <v>2</v>
          </cell>
          <cell r="CF245">
            <v>1</v>
          </cell>
          <cell r="CG245">
            <v>1</v>
          </cell>
          <cell r="CH245">
            <v>0</v>
          </cell>
          <cell r="CI245" t="str">
            <v>Schleswig-Holstein</v>
          </cell>
          <cell r="CJ245" t="str">
            <v>Westliche Flächenländer</v>
          </cell>
          <cell r="CK245" t="str">
            <v>II 06</v>
          </cell>
        </row>
        <row r="246">
          <cell r="C246">
            <v>40</v>
          </cell>
          <cell r="D246">
            <v>40</v>
          </cell>
          <cell r="E246">
            <v>0</v>
          </cell>
          <cell r="F246">
            <v>0</v>
          </cell>
          <cell r="G246">
            <v>27</v>
          </cell>
          <cell r="H246">
            <v>27</v>
          </cell>
          <cell r="I246">
            <v>0</v>
          </cell>
          <cell r="J246">
            <v>0</v>
          </cell>
          <cell r="K246">
            <v>13</v>
          </cell>
          <cell r="L246">
            <v>13</v>
          </cell>
          <cell r="M246">
            <v>0</v>
          </cell>
          <cell r="N246">
            <v>0</v>
          </cell>
          <cell r="O246">
            <v>2</v>
          </cell>
          <cell r="P246">
            <v>2</v>
          </cell>
          <cell r="Q246">
            <v>0</v>
          </cell>
          <cell r="R246">
            <v>0</v>
          </cell>
          <cell r="S246">
            <v>2</v>
          </cell>
          <cell r="T246">
            <v>2</v>
          </cell>
          <cell r="U246">
            <v>0</v>
          </cell>
          <cell r="V246">
            <v>0</v>
          </cell>
          <cell r="W246">
            <v>0</v>
          </cell>
          <cell r="X246">
            <v>0</v>
          </cell>
          <cell r="Y246">
            <v>0</v>
          </cell>
          <cell r="Z246">
            <v>0</v>
          </cell>
          <cell r="AA246">
            <v>38</v>
          </cell>
          <cell r="AB246">
            <v>38</v>
          </cell>
          <cell r="AC246">
            <v>0</v>
          </cell>
          <cell r="AD246">
            <v>0</v>
          </cell>
          <cell r="AE246">
            <v>25</v>
          </cell>
          <cell r="AF246">
            <v>25</v>
          </cell>
          <cell r="AG246">
            <v>0</v>
          </cell>
          <cell r="AH246">
            <v>0</v>
          </cell>
          <cell r="AI246">
            <v>13</v>
          </cell>
          <cell r="AJ246">
            <v>13</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t="str">
            <v>Schleswig-Holstein</v>
          </cell>
          <cell r="CJ246" t="str">
            <v>Westliche Flächenländer</v>
          </cell>
          <cell r="CK246" t="str">
            <v>II 06</v>
          </cell>
        </row>
        <row r="247">
          <cell r="C247">
            <v>151</v>
          </cell>
          <cell r="D247">
            <v>149</v>
          </cell>
          <cell r="E247">
            <v>2</v>
          </cell>
          <cell r="F247">
            <v>0</v>
          </cell>
          <cell r="G247">
            <v>89</v>
          </cell>
          <cell r="H247">
            <v>88</v>
          </cell>
          <cell r="I247">
            <v>1</v>
          </cell>
          <cell r="J247">
            <v>0</v>
          </cell>
          <cell r="K247">
            <v>62</v>
          </cell>
          <cell r="L247">
            <v>61</v>
          </cell>
          <cell r="M247">
            <v>1</v>
          </cell>
          <cell r="N247">
            <v>0</v>
          </cell>
          <cell r="O247">
            <v>8</v>
          </cell>
          <cell r="P247">
            <v>8</v>
          </cell>
          <cell r="Q247">
            <v>0</v>
          </cell>
          <cell r="R247">
            <v>0</v>
          </cell>
          <cell r="S247">
            <v>6</v>
          </cell>
          <cell r="T247">
            <v>6</v>
          </cell>
          <cell r="U247">
            <v>0</v>
          </cell>
          <cell r="V247">
            <v>0</v>
          </cell>
          <cell r="W247">
            <v>2</v>
          </cell>
          <cell r="X247">
            <v>2</v>
          </cell>
          <cell r="Y247">
            <v>0</v>
          </cell>
          <cell r="Z247">
            <v>0</v>
          </cell>
          <cell r="AA247">
            <v>100</v>
          </cell>
          <cell r="AB247">
            <v>98</v>
          </cell>
          <cell r="AC247">
            <v>2</v>
          </cell>
          <cell r="AD247">
            <v>0</v>
          </cell>
          <cell r="AE247">
            <v>61</v>
          </cell>
          <cell r="AF247">
            <v>60</v>
          </cell>
          <cell r="AG247">
            <v>1</v>
          </cell>
          <cell r="AH247">
            <v>0</v>
          </cell>
          <cell r="AI247">
            <v>39</v>
          </cell>
          <cell r="AJ247">
            <v>38</v>
          </cell>
          <cell r="AK247">
            <v>1</v>
          </cell>
          <cell r="AL247">
            <v>0</v>
          </cell>
          <cell r="AM247">
            <v>41</v>
          </cell>
          <cell r="AN247">
            <v>41</v>
          </cell>
          <cell r="AO247">
            <v>0</v>
          </cell>
          <cell r="AP247">
            <v>0</v>
          </cell>
          <cell r="AQ247">
            <v>21</v>
          </cell>
          <cell r="AR247">
            <v>21</v>
          </cell>
          <cell r="AS247">
            <v>0</v>
          </cell>
          <cell r="AT247">
            <v>0</v>
          </cell>
          <cell r="AU247">
            <v>20</v>
          </cell>
          <cell r="AV247">
            <v>20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1</v>
          </cell>
          <cell r="BL247">
            <v>1</v>
          </cell>
          <cell r="BM247">
            <v>0</v>
          </cell>
          <cell r="BN247">
            <v>0</v>
          </cell>
          <cell r="BO247">
            <v>0</v>
          </cell>
          <cell r="BP247">
            <v>0</v>
          </cell>
          <cell r="BQ247">
            <v>0</v>
          </cell>
          <cell r="BR247">
            <v>0</v>
          </cell>
          <cell r="BS247">
            <v>1</v>
          </cell>
          <cell r="BT247">
            <v>1</v>
          </cell>
          <cell r="BU247">
            <v>0</v>
          </cell>
          <cell r="BV247">
            <v>0</v>
          </cell>
          <cell r="BW247">
            <v>1</v>
          </cell>
          <cell r="BX247">
            <v>1</v>
          </cell>
          <cell r="BY247">
            <v>0</v>
          </cell>
          <cell r="BZ247">
            <v>0</v>
          </cell>
          <cell r="CA247">
            <v>1</v>
          </cell>
          <cell r="CB247">
            <v>1</v>
          </cell>
          <cell r="CC247">
            <v>0</v>
          </cell>
          <cell r="CD247">
            <v>0</v>
          </cell>
          <cell r="CE247">
            <v>0</v>
          </cell>
          <cell r="CF247">
            <v>0</v>
          </cell>
          <cell r="CG247">
            <v>0</v>
          </cell>
          <cell r="CH247">
            <v>0</v>
          </cell>
          <cell r="CI247" t="str">
            <v>Schleswig-Holstein</v>
          </cell>
          <cell r="CJ247" t="str">
            <v>Westliche Flächenländer</v>
          </cell>
          <cell r="CK247" t="str">
            <v>II 06</v>
          </cell>
        </row>
        <row r="248">
          <cell r="C248">
            <v>190</v>
          </cell>
          <cell r="D248">
            <v>184</v>
          </cell>
          <cell r="E248">
            <v>6</v>
          </cell>
          <cell r="F248">
            <v>0</v>
          </cell>
          <cell r="G248">
            <v>122</v>
          </cell>
          <cell r="H248">
            <v>118</v>
          </cell>
          <cell r="I248">
            <v>4</v>
          </cell>
          <cell r="J248">
            <v>0</v>
          </cell>
          <cell r="K248">
            <v>68</v>
          </cell>
          <cell r="L248">
            <v>66</v>
          </cell>
          <cell r="M248">
            <v>2</v>
          </cell>
          <cell r="N248">
            <v>0</v>
          </cell>
          <cell r="O248">
            <v>17</v>
          </cell>
          <cell r="P248">
            <v>17</v>
          </cell>
          <cell r="Q248">
            <v>0</v>
          </cell>
          <cell r="R248">
            <v>0</v>
          </cell>
          <cell r="S248">
            <v>12</v>
          </cell>
          <cell r="T248">
            <v>12</v>
          </cell>
          <cell r="U248">
            <v>0</v>
          </cell>
          <cell r="V248">
            <v>0</v>
          </cell>
          <cell r="W248">
            <v>5</v>
          </cell>
          <cell r="X248">
            <v>5</v>
          </cell>
          <cell r="Y248">
            <v>0</v>
          </cell>
          <cell r="Z248">
            <v>0</v>
          </cell>
          <cell r="AA248">
            <v>117</v>
          </cell>
          <cell r="AB248">
            <v>113</v>
          </cell>
          <cell r="AC248">
            <v>4</v>
          </cell>
          <cell r="AD248">
            <v>0</v>
          </cell>
          <cell r="AE248">
            <v>83</v>
          </cell>
          <cell r="AF248">
            <v>81</v>
          </cell>
          <cell r="AG248">
            <v>2</v>
          </cell>
          <cell r="AH248">
            <v>0</v>
          </cell>
          <cell r="AI248">
            <v>34</v>
          </cell>
          <cell r="AJ248">
            <v>32</v>
          </cell>
          <cell r="AK248">
            <v>2</v>
          </cell>
          <cell r="AL248">
            <v>0</v>
          </cell>
          <cell r="AM248">
            <v>56</v>
          </cell>
          <cell r="AN248">
            <v>54</v>
          </cell>
          <cell r="AO248">
            <v>2</v>
          </cell>
          <cell r="AP248">
            <v>0</v>
          </cell>
          <cell r="AQ248">
            <v>27</v>
          </cell>
          <cell r="AR248">
            <v>25</v>
          </cell>
          <cell r="AS248">
            <v>2</v>
          </cell>
          <cell r="AT248">
            <v>0</v>
          </cell>
          <cell r="AU248">
            <v>29</v>
          </cell>
          <cell r="AV248">
            <v>29</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t="str">
            <v>Schleswig-Holstein</v>
          </cell>
          <cell r="CJ248" t="str">
            <v>Westliche Flächenländer</v>
          </cell>
          <cell r="CK248" t="str">
            <v>II 06</v>
          </cell>
        </row>
        <row r="249">
          <cell r="C249">
            <v>128</v>
          </cell>
          <cell r="D249">
            <v>121</v>
          </cell>
          <cell r="E249">
            <v>6</v>
          </cell>
          <cell r="F249">
            <v>1</v>
          </cell>
          <cell r="G249">
            <v>86</v>
          </cell>
          <cell r="H249">
            <v>82</v>
          </cell>
          <cell r="I249">
            <v>4</v>
          </cell>
          <cell r="J249">
            <v>0</v>
          </cell>
          <cell r="K249">
            <v>42</v>
          </cell>
          <cell r="L249">
            <v>39</v>
          </cell>
          <cell r="M249">
            <v>2</v>
          </cell>
          <cell r="N249">
            <v>1</v>
          </cell>
          <cell r="O249">
            <v>9</v>
          </cell>
          <cell r="P249">
            <v>8</v>
          </cell>
          <cell r="Q249">
            <v>1</v>
          </cell>
          <cell r="R249">
            <v>0</v>
          </cell>
          <cell r="S249">
            <v>6</v>
          </cell>
          <cell r="T249">
            <v>6</v>
          </cell>
          <cell r="U249">
            <v>0</v>
          </cell>
          <cell r="V249">
            <v>0</v>
          </cell>
          <cell r="W249">
            <v>3</v>
          </cell>
          <cell r="X249">
            <v>2</v>
          </cell>
          <cell r="Y249">
            <v>1</v>
          </cell>
          <cell r="Z249">
            <v>0</v>
          </cell>
          <cell r="AA249">
            <v>81</v>
          </cell>
          <cell r="AB249">
            <v>77</v>
          </cell>
          <cell r="AC249">
            <v>3</v>
          </cell>
          <cell r="AD249">
            <v>1</v>
          </cell>
          <cell r="AE249">
            <v>60</v>
          </cell>
          <cell r="AF249">
            <v>58</v>
          </cell>
          <cell r="AG249">
            <v>2</v>
          </cell>
          <cell r="AH249">
            <v>0</v>
          </cell>
          <cell r="AI249">
            <v>21</v>
          </cell>
          <cell r="AJ249">
            <v>19</v>
          </cell>
          <cell r="AK249">
            <v>1</v>
          </cell>
          <cell r="AL249">
            <v>1</v>
          </cell>
          <cell r="AM249">
            <v>38</v>
          </cell>
          <cell r="AN249">
            <v>36</v>
          </cell>
          <cell r="AO249">
            <v>2</v>
          </cell>
          <cell r="AP249">
            <v>0</v>
          </cell>
          <cell r="AQ249">
            <v>20</v>
          </cell>
          <cell r="AR249">
            <v>18</v>
          </cell>
          <cell r="AS249">
            <v>2</v>
          </cell>
          <cell r="AT249">
            <v>0</v>
          </cell>
          <cell r="AU249">
            <v>18</v>
          </cell>
          <cell r="AV249">
            <v>18</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t="str">
            <v>Schleswig-Holstein</v>
          </cell>
          <cell r="CJ249" t="str">
            <v>Westliche Flächenländer</v>
          </cell>
          <cell r="CK249" t="str">
            <v>II 06</v>
          </cell>
        </row>
        <row r="250">
          <cell r="C250">
            <v>88</v>
          </cell>
          <cell r="D250">
            <v>83</v>
          </cell>
          <cell r="E250">
            <v>4</v>
          </cell>
          <cell r="F250">
            <v>1</v>
          </cell>
          <cell r="G250">
            <v>55</v>
          </cell>
          <cell r="H250">
            <v>52</v>
          </cell>
          <cell r="I250">
            <v>3</v>
          </cell>
          <cell r="J250">
            <v>0</v>
          </cell>
          <cell r="K250">
            <v>33</v>
          </cell>
          <cell r="L250">
            <v>31</v>
          </cell>
          <cell r="M250">
            <v>1</v>
          </cell>
          <cell r="N250">
            <v>1</v>
          </cell>
          <cell r="O250">
            <v>5</v>
          </cell>
          <cell r="P250">
            <v>4</v>
          </cell>
          <cell r="Q250">
            <v>1</v>
          </cell>
          <cell r="R250">
            <v>0</v>
          </cell>
          <cell r="S250">
            <v>2</v>
          </cell>
          <cell r="T250">
            <v>2</v>
          </cell>
          <cell r="U250">
            <v>0</v>
          </cell>
          <cell r="V250">
            <v>0</v>
          </cell>
          <cell r="W250">
            <v>3</v>
          </cell>
          <cell r="X250">
            <v>2</v>
          </cell>
          <cell r="Y250">
            <v>1</v>
          </cell>
          <cell r="Z250">
            <v>0</v>
          </cell>
          <cell r="AA250">
            <v>50</v>
          </cell>
          <cell r="AB250">
            <v>47</v>
          </cell>
          <cell r="AC250">
            <v>3</v>
          </cell>
          <cell r="AD250">
            <v>0</v>
          </cell>
          <cell r="AE250">
            <v>33</v>
          </cell>
          <cell r="AF250">
            <v>30</v>
          </cell>
          <cell r="AG250">
            <v>3</v>
          </cell>
          <cell r="AH250">
            <v>0</v>
          </cell>
          <cell r="AI250">
            <v>17</v>
          </cell>
          <cell r="AJ250">
            <v>17</v>
          </cell>
          <cell r="AK250">
            <v>0</v>
          </cell>
          <cell r="AL250">
            <v>0</v>
          </cell>
          <cell r="AM250">
            <v>32</v>
          </cell>
          <cell r="AN250">
            <v>31</v>
          </cell>
          <cell r="AO250">
            <v>0</v>
          </cell>
          <cell r="AP250">
            <v>1</v>
          </cell>
          <cell r="AQ250">
            <v>20</v>
          </cell>
          <cell r="AR250">
            <v>20</v>
          </cell>
          <cell r="AS250">
            <v>0</v>
          </cell>
          <cell r="AT250">
            <v>0</v>
          </cell>
          <cell r="AU250">
            <v>12</v>
          </cell>
          <cell r="AV250">
            <v>11</v>
          </cell>
          <cell r="AW250">
            <v>0</v>
          </cell>
          <cell r="AX250">
            <v>1</v>
          </cell>
          <cell r="AY250">
            <v>1</v>
          </cell>
          <cell r="AZ250">
            <v>1</v>
          </cell>
          <cell r="BA250">
            <v>0</v>
          </cell>
          <cell r="BB250">
            <v>0</v>
          </cell>
          <cell r="BC250">
            <v>0</v>
          </cell>
          <cell r="BD250">
            <v>0</v>
          </cell>
          <cell r="BE250">
            <v>0</v>
          </cell>
          <cell r="BF250">
            <v>0</v>
          </cell>
          <cell r="BG250">
            <v>1</v>
          </cell>
          <cell r="BH250">
            <v>1</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t="str">
            <v>Schleswig-Holstein</v>
          </cell>
          <cell r="CJ250" t="str">
            <v>Westliche Flächenländer</v>
          </cell>
          <cell r="CK250" t="str">
            <v>II 06</v>
          </cell>
        </row>
        <row r="251">
          <cell r="C251">
            <v>67</v>
          </cell>
          <cell r="D251">
            <v>59</v>
          </cell>
          <cell r="E251">
            <v>8</v>
          </cell>
          <cell r="F251">
            <v>0</v>
          </cell>
          <cell r="G251">
            <v>44</v>
          </cell>
          <cell r="H251">
            <v>39</v>
          </cell>
          <cell r="I251">
            <v>5</v>
          </cell>
          <cell r="J251">
            <v>0</v>
          </cell>
          <cell r="K251">
            <v>23</v>
          </cell>
          <cell r="L251">
            <v>20</v>
          </cell>
          <cell r="M251">
            <v>3</v>
          </cell>
          <cell r="N251">
            <v>0</v>
          </cell>
          <cell r="O251">
            <v>4</v>
          </cell>
          <cell r="P251">
            <v>4</v>
          </cell>
          <cell r="Q251">
            <v>0</v>
          </cell>
          <cell r="R251">
            <v>0</v>
          </cell>
          <cell r="S251">
            <v>4</v>
          </cell>
          <cell r="T251">
            <v>4</v>
          </cell>
          <cell r="U251">
            <v>0</v>
          </cell>
          <cell r="V251">
            <v>0</v>
          </cell>
          <cell r="W251">
            <v>0</v>
          </cell>
          <cell r="X251">
            <v>0</v>
          </cell>
          <cell r="Y251">
            <v>0</v>
          </cell>
          <cell r="Z251">
            <v>0</v>
          </cell>
          <cell r="AA251">
            <v>34</v>
          </cell>
          <cell r="AB251">
            <v>30</v>
          </cell>
          <cell r="AC251">
            <v>4</v>
          </cell>
          <cell r="AD251">
            <v>0</v>
          </cell>
          <cell r="AE251">
            <v>22</v>
          </cell>
          <cell r="AF251">
            <v>20</v>
          </cell>
          <cell r="AG251">
            <v>2</v>
          </cell>
          <cell r="AH251">
            <v>0</v>
          </cell>
          <cell r="AI251">
            <v>12</v>
          </cell>
          <cell r="AJ251">
            <v>10</v>
          </cell>
          <cell r="AK251">
            <v>2</v>
          </cell>
          <cell r="AL251">
            <v>0</v>
          </cell>
          <cell r="AM251">
            <v>26</v>
          </cell>
          <cell r="AN251">
            <v>23</v>
          </cell>
          <cell r="AO251">
            <v>3</v>
          </cell>
          <cell r="AP251">
            <v>0</v>
          </cell>
          <cell r="AQ251">
            <v>16</v>
          </cell>
          <cell r="AR251">
            <v>14</v>
          </cell>
          <cell r="AS251">
            <v>2</v>
          </cell>
          <cell r="AT251">
            <v>0</v>
          </cell>
          <cell r="AU251">
            <v>10</v>
          </cell>
          <cell r="AV251">
            <v>9</v>
          </cell>
          <cell r="AW251">
            <v>1</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2</v>
          </cell>
          <cell r="BL251">
            <v>2</v>
          </cell>
          <cell r="BM251">
            <v>0</v>
          </cell>
          <cell r="BN251">
            <v>0</v>
          </cell>
          <cell r="BO251">
            <v>1</v>
          </cell>
          <cell r="BP251">
            <v>1</v>
          </cell>
          <cell r="BQ251">
            <v>0</v>
          </cell>
          <cell r="BR251">
            <v>0</v>
          </cell>
          <cell r="BS251">
            <v>1</v>
          </cell>
          <cell r="BT251">
            <v>1</v>
          </cell>
          <cell r="BU251">
            <v>0</v>
          </cell>
          <cell r="BV251">
            <v>0</v>
          </cell>
          <cell r="BW251">
            <v>1</v>
          </cell>
          <cell r="BX251">
            <v>0</v>
          </cell>
          <cell r="BY251">
            <v>1</v>
          </cell>
          <cell r="BZ251">
            <v>0</v>
          </cell>
          <cell r="CA251">
            <v>1</v>
          </cell>
          <cell r="CB251">
            <v>0</v>
          </cell>
          <cell r="CC251">
            <v>1</v>
          </cell>
          <cell r="CD251">
            <v>0</v>
          </cell>
          <cell r="CE251">
            <v>0</v>
          </cell>
          <cell r="CF251">
            <v>0</v>
          </cell>
          <cell r="CG251">
            <v>0</v>
          </cell>
          <cell r="CH251">
            <v>0</v>
          </cell>
          <cell r="CI251" t="str">
            <v>Schleswig-Holstein</v>
          </cell>
          <cell r="CJ251" t="str">
            <v>Westliche Flächenländer</v>
          </cell>
          <cell r="CK251" t="str">
            <v>II 06</v>
          </cell>
        </row>
        <row r="252">
          <cell r="C252">
            <v>20</v>
          </cell>
          <cell r="D252">
            <v>19</v>
          </cell>
          <cell r="E252">
            <v>1</v>
          </cell>
          <cell r="F252">
            <v>0</v>
          </cell>
          <cell r="G252">
            <v>11</v>
          </cell>
          <cell r="H252">
            <v>10</v>
          </cell>
          <cell r="I252">
            <v>1</v>
          </cell>
          <cell r="J252">
            <v>0</v>
          </cell>
          <cell r="K252">
            <v>9</v>
          </cell>
          <cell r="L252">
            <v>9</v>
          </cell>
          <cell r="M252">
            <v>0</v>
          </cell>
          <cell r="N252">
            <v>0</v>
          </cell>
          <cell r="O252">
            <v>2</v>
          </cell>
          <cell r="P252">
            <v>2</v>
          </cell>
          <cell r="Q252">
            <v>0</v>
          </cell>
          <cell r="R252">
            <v>0</v>
          </cell>
          <cell r="S252">
            <v>1</v>
          </cell>
          <cell r="T252">
            <v>1</v>
          </cell>
          <cell r="U252">
            <v>0</v>
          </cell>
          <cell r="V252">
            <v>0</v>
          </cell>
          <cell r="W252">
            <v>1</v>
          </cell>
          <cell r="X252">
            <v>1</v>
          </cell>
          <cell r="Y252">
            <v>0</v>
          </cell>
          <cell r="Z252">
            <v>0</v>
          </cell>
          <cell r="AA252">
            <v>14</v>
          </cell>
          <cell r="AB252">
            <v>13</v>
          </cell>
          <cell r="AC252">
            <v>1</v>
          </cell>
          <cell r="AD252">
            <v>0</v>
          </cell>
          <cell r="AE252">
            <v>8</v>
          </cell>
          <cell r="AF252">
            <v>7</v>
          </cell>
          <cell r="AG252">
            <v>1</v>
          </cell>
          <cell r="AH252">
            <v>0</v>
          </cell>
          <cell r="AI252">
            <v>6</v>
          </cell>
          <cell r="AJ252">
            <v>6</v>
          </cell>
          <cell r="AK252">
            <v>0</v>
          </cell>
          <cell r="AL252">
            <v>0</v>
          </cell>
          <cell r="AM252">
            <v>4</v>
          </cell>
          <cell r="AN252">
            <v>4</v>
          </cell>
          <cell r="AO252">
            <v>0</v>
          </cell>
          <cell r="AP252">
            <v>0</v>
          </cell>
          <cell r="AQ252">
            <v>2</v>
          </cell>
          <cell r="AR252">
            <v>2</v>
          </cell>
          <cell r="AS252">
            <v>0</v>
          </cell>
          <cell r="AT252">
            <v>0</v>
          </cell>
          <cell r="AU252">
            <v>2</v>
          </cell>
          <cell r="AV252">
            <v>2</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t="str">
            <v>Schleswig-Holstein</v>
          </cell>
          <cell r="CJ252" t="str">
            <v>Westliche Flächenländer</v>
          </cell>
          <cell r="CK252" t="str">
            <v>II 06</v>
          </cell>
        </row>
        <row r="253">
          <cell r="C253">
            <v>23</v>
          </cell>
          <cell r="D253">
            <v>23</v>
          </cell>
          <cell r="E253">
            <v>0</v>
          </cell>
          <cell r="F253">
            <v>0</v>
          </cell>
          <cell r="G253">
            <v>17</v>
          </cell>
          <cell r="H253">
            <v>17</v>
          </cell>
          <cell r="I253">
            <v>0</v>
          </cell>
          <cell r="J253">
            <v>0</v>
          </cell>
          <cell r="K253">
            <v>6</v>
          </cell>
          <cell r="L253">
            <v>6</v>
          </cell>
          <cell r="M253">
            <v>0</v>
          </cell>
          <cell r="N253">
            <v>0</v>
          </cell>
          <cell r="O253">
            <v>3</v>
          </cell>
          <cell r="P253">
            <v>3</v>
          </cell>
          <cell r="Q253">
            <v>0</v>
          </cell>
          <cell r="R253">
            <v>0</v>
          </cell>
          <cell r="S253">
            <v>3</v>
          </cell>
          <cell r="T253">
            <v>3</v>
          </cell>
          <cell r="U253">
            <v>0</v>
          </cell>
          <cell r="V253">
            <v>0</v>
          </cell>
          <cell r="W253">
            <v>0</v>
          </cell>
          <cell r="X253">
            <v>0</v>
          </cell>
          <cell r="Y253">
            <v>0</v>
          </cell>
          <cell r="Z253">
            <v>0</v>
          </cell>
          <cell r="AA253">
            <v>14</v>
          </cell>
          <cell r="AB253">
            <v>14</v>
          </cell>
          <cell r="AC253">
            <v>0</v>
          </cell>
          <cell r="AD253">
            <v>0</v>
          </cell>
          <cell r="AE253">
            <v>11</v>
          </cell>
          <cell r="AF253">
            <v>11</v>
          </cell>
          <cell r="AG253">
            <v>0</v>
          </cell>
          <cell r="AH253">
            <v>0</v>
          </cell>
          <cell r="AI253">
            <v>3</v>
          </cell>
          <cell r="AJ253">
            <v>3</v>
          </cell>
          <cell r="AK253">
            <v>0</v>
          </cell>
          <cell r="AL253">
            <v>0</v>
          </cell>
          <cell r="AM253">
            <v>6</v>
          </cell>
          <cell r="AN253">
            <v>6</v>
          </cell>
          <cell r="AO253">
            <v>0</v>
          </cell>
          <cell r="AP253">
            <v>0</v>
          </cell>
          <cell r="AQ253">
            <v>3</v>
          </cell>
          <cell r="AR253">
            <v>3</v>
          </cell>
          <cell r="AS253">
            <v>0</v>
          </cell>
          <cell r="AT253">
            <v>0</v>
          </cell>
          <cell r="AU253">
            <v>3</v>
          </cell>
          <cell r="AV253">
            <v>3</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t="str">
            <v>Schleswig-Holstein</v>
          </cell>
          <cell r="CJ253" t="str">
            <v>Westliche Flächenländer</v>
          </cell>
          <cell r="CK253" t="str">
            <v>II 06</v>
          </cell>
        </row>
        <row r="254">
          <cell r="C254">
            <v>19</v>
          </cell>
          <cell r="D254">
            <v>17</v>
          </cell>
          <cell r="E254">
            <v>2</v>
          </cell>
          <cell r="F254">
            <v>0</v>
          </cell>
          <cell r="G254">
            <v>14</v>
          </cell>
          <cell r="H254">
            <v>13</v>
          </cell>
          <cell r="I254">
            <v>1</v>
          </cell>
          <cell r="J254">
            <v>0</v>
          </cell>
          <cell r="K254">
            <v>5</v>
          </cell>
          <cell r="L254">
            <v>4</v>
          </cell>
          <cell r="M254">
            <v>1</v>
          </cell>
          <cell r="N254">
            <v>0</v>
          </cell>
          <cell r="O254">
            <v>1</v>
          </cell>
          <cell r="P254">
            <v>1</v>
          </cell>
          <cell r="Q254">
            <v>0</v>
          </cell>
          <cell r="R254">
            <v>0</v>
          </cell>
          <cell r="S254">
            <v>1</v>
          </cell>
          <cell r="T254">
            <v>1</v>
          </cell>
          <cell r="U254">
            <v>0</v>
          </cell>
          <cell r="V254">
            <v>0</v>
          </cell>
          <cell r="W254">
            <v>0</v>
          </cell>
          <cell r="X254">
            <v>0</v>
          </cell>
          <cell r="Y254">
            <v>0</v>
          </cell>
          <cell r="Z254">
            <v>0</v>
          </cell>
          <cell r="AA254">
            <v>11</v>
          </cell>
          <cell r="AB254">
            <v>10</v>
          </cell>
          <cell r="AC254">
            <v>1</v>
          </cell>
          <cell r="AD254">
            <v>0</v>
          </cell>
          <cell r="AE254">
            <v>8</v>
          </cell>
          <cell r="AF254">
            <v>7</v>
          </cell>
          <cell r="AG254">
            <v>1</v>
          </cell>
          <cell r="AH254">
            <v>0</v>
          </cell>
          <cell r="AI254">
            <v>3</v>
          </cell>
          <cell r="AJ254">
            <v>3</v>
          </cell>
          <cell r="AK254">
            <v>0</v>
          </cell>
          <cell r="AL254">
            <v>0</v>
          </cell>
          <cell r="AM254">
            <v>5</v>
          </cell>
          <cell r="AN254">
            <v>5</v>
          </cell>
          <cell r="AO254">
            <v>0</v>
          </cell>
          <cell r="AP254">
            <v>0</v>
          </cell>
          <cell r="AQ254">
            <v>4</v>
          </cell>
          <cell r="AR254">
            <v>4</v>
          </cell>
          <cell r="AS254">
            <v>0</v>
          </cell>
          <cell r="AT254">
            <v>0</v>
          </cell>
          <cell r="AU254">
            <v>1</v>
          </cell>
          <cell r="AV254">
            <v>1</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1</v>
          </cell>
          <cell r="BL254">
            <v>1</v>
          </cell>
          <cell r="BM254">
            <v>0</v>
          </cell>
          <cell r="BN254">
            <v>0</v>
          </cell>
          <cell r="BO254">
            <v>1</v>
          </cell>
          <cell r="BP254">
            <v>1</v>
          </cell>
          <cell r="BQ254">
            <v>0</v>
          </cell>
          <cell r="BR254">
            <v>0</v>
          </cell>
          <cell r="BS254">
            <v>0</v>
          </cell>
          <cell r="BT254">
            <v>0</v>
          </cell>
          <cell r="BU254">
            <v>0</v>
          </cell>
          <cell r="BV254">
            <v>0</v>
          </cell>
          <cell r="BW254">
            <v>1</v>
          </cell>
          <cell r="BX254">
            <v>0</v>
          </cell>
          <cell r="BY254">
            <v>1</v>
          </cell>
          <cell r="BZ254">
            <v>0</v>
          </cell>
          <cell r="CA254">
            <v>0</v>
          </cell>
          <cell r="CB254">
            <v>0</v>
          </cell>
          <cell r="CC254">
            <v>0</v>
          </cell>
          <cell r="CD254">
            <v>0</v>
          </cell>
          <cell r="CE254">
            <v>1</v>
          </cell>
          <cell r="CF254">
            <v>0</v>
          </cell>
          <cell r="CG254">
            <v>1</v>
          </cell>
          <cell r="CH254">
            <v>0</v>
          </cell>
          <cell r="CI254" t="str">
            <v>Schleswig-Holstein</v>
          </cell>
          <cell r="CJ254" t="str">
            <v>Westliche Flächenländer</v>
          </cell>
          <cell r="CK254" t="str">
            <v>II 06</v>
          </cell>
        </row>
        <row r="255">
          <cell r="C255">
            <v>23</v>
          </cell>
          <cell r="D255">
            <v>21</v>
          </cell>
          <cell r="E255">
            <v>2</v>
          </cell>
          <cell r="F255">
            <v>0</v>
          </cell>
          <cell r="G255">
            <v>16</v>
          </cell>
          <cell r="H255">
            <v>14</v>
          </cell>
          <cell r="I255">
            <v>2</v>
          </cell>
          <cell r="J255">
            <v>0</v>
          </cell>
          <cell r="K255">
            <v>7</v>
          </cell>
          <cell r="L255">
            <v>7</v>
          </cell>
          <cell r="M255">
            <v>0</v>
          </cell>
          <cell r="N255">
            <v>0</v>
          </cell>
          <cell r="O255">
            <v>3</v>
          </cell>
          <cell r="P255">
            <v>3</v>
          </cell>
          <cell r="Q255">
            <v>0</v>
          </cell>
          <cell r="R255">
            <v>0</v>
          </cell>
          <cell r="S255">
            <v>2</v>
          </cell>
          <cell r="T255">
            <v>2</v>
          </cell>
          <cell r="U255">
            <v>0</v>
          </cell>
          <cell r="V255">
            <v>0</v>
          </cell>
          <cell r="W255">
            <v>1</v>
          </cell>
          <cell r="X255">
            <v>1</v>
          </cell>
          <cell r="Y255">
            <v>0</v>
          </cell>
          <cell r="Z255">
            <v>0</v>
          </cell>
          <cell r="AA255">
            <v>13</v>
          </cell>
          <cell r="AB255">
            <v>12</v>
          </cell>
          <cell r="AC255">
            <v>1</v>
          </cell>
          <cell r="AD255">
            <v>0</v>
          </cell>
          <cell r="AE255">
            <v>9</v>
          </cell>
          <cell r="AF255">
            <v>8</v>
          </cell>
          <cell r="AG255">
            <v>1</v>
          </cell>
          <cell r="AH255">
            <v>0</v>
          </cell>
          <cell r="AI255">
            <v>4</v>
          </cell>
          <cell r="AJ255">
            <v>4</v>
          </cell>
          <cell r="AK255">
            <v>0</v>
          </cell>
          <cell r="AL255">
            <v>0</v>
          </cell>
          <cell r="AM255">
            <v>6</v>
          </cell>
          <cell r="AN255">
            <v>5</v>
          </cell>
          <cell r="AO255">
            <v>1</v>
          </cell>
          <cell r="AP255">
            <v>0</v>
          </cell>
          <cell r="AQ255">
            <v>4</v>
          </cell>
          <cell r="AR255">
            <v>3</v>
          </cell>
          <cell r="AS255">
            <v>1</v>
          </cell>
          <cell r="AT255">
            <v>0</v>
          </cell>
          <cell r="AU255">
            <v>2</v>
          </cell>
          <cell r="AV255">
            <v>2</v>
          </cell>
          <cell r="AW255">
            <v>0</v>
          </cell>
          <cell r="AX255">
            <v>0</v>
          </cell>
          <cell r="AY255">
            <v>1</v>
          </cell>
          <cell r="AZ255">
            <v>1</v>
          </cell>
          <cell r="BA255">
            <v>0</v>
          </cell>
          <cell r="BB255">
            <v>0</v>
          </cell>
          <cell r="BC255">
            <v>1</v>
          </cell>
          <cell r="BD255">
            <v>1</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t="str">
            <v>Schleswig-Holstein</v>
          </cell>
          <cell r="CJ255" t="str">
            <v>Westliche Flächenländer</v>
          </cell>
          <cell r="CK255" t="str">
            <v>II 06</v>
          </cell>
        </row>
        <row r="256">
          <cell r="C256">
            <v>16</v>
          </cell>
          <cell r="D256">
            <v>15</v>
          </cell>
          <cell r="E256">
            <v>1</v>
          </cell>
          <cell r="F256">
            <v>0</v>
          </cell>
          <cell r="G256">
            <v>8</v>
          </cell>
          <cell r="H256">
            <v>8</v>
          </cell>
          <cell r="I256">
            <v>0</v>
          </cell>
          <cell r="J256">
            <v>0</v>
          </cell>
          <cell r="K256">
            <v>8</v>
          </cell>
          <cell r="L256">
            <v>7</v>
          </cell>
          <cell r="M256">
            <v>1</v>
          </cell>
          <cell r="N256">
            <v>0</v>
          </cell>
          <cell r="O256">
            <v>1</v>
          </cell>
          <cell r="P256">
            <v>1</v>
          </cell>
          <cell r="Q256">
            <v>0</v>
          </cell>
          <cell r="R256">
            <v>0</v>
          </cell>
          <cell r="S256">
            <v>0</v>
          </cell>
          <cell r="T256">
            <v>0</v>
          </cell>
          <cell r="U256">
            <v>0</v>
          </cell>
          <cell r="V256">
            <v>0</v>
          </cell>
          <cell r="W256">
            <v>1</v>
          </cell>
          <cell r="X256">
            <v>1</v>
          </cell>
          <cell r="Y256">
            <v>0</v>
          </cell>
          <cell r="Z256">
            <v>0</v>
          </cell>
          <cell r="AA256">
            <v>12</v>
          </cell>
          <cell r="AB256">
            <v>11</v>
          </cell>
          <cell r="AC256">
            <v>1</v>
          </cell>
          <cell r="AD256">
            <v>0</v>
          </cell>
          <cell r="AE256">
            <v>6</v>
          </cell>
          <cell r="AF256">
            <v>6</v>
          </cell>
          <cell r="AG256">
            <v>0</v>
          </cell>
          <cell r="AH256">
            <v>0</v>
          </cell>
          <cell r="AI256">
            <v>6</v>
          </cell>
          <cell r="AJ256">
            <v>5</v>
          </cell>
          <cell r="AK256">
            <v>1</v>
          </cell>
          <cell r="AL256">
            <v>0</v>
          </cell>
          <cell r="AM256">
            <v>2</v>
          </cell>
          <cell r="AN256">
            <v>2</v>
          </cell>
          <cell r="AO256">
            <v>0</v>
          </cell>
          <cell r="AP256">
            <v>0</v>
          </cell>
          <cell r="AQ256">
            <v>2</v>
          </cell>
          <cell r="AR256">
            <v>2</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1</v>
          </cell>
          <cell r="BX256">
            <v>1</v>
          </cell>
          <cell r="BY256">
            <v>0</v>
          </cell>
          <cell r="BZ256">
            <v>0</v>
          </cell>
          <cell r="CA256">
            <v>0</v>
          </cell>
          <cell r="CB256">
            <v>0</v>
          </cell>
          <cell r="CC256">
            <v>0</v>
          </cell>
          <cell r="CD256">
            <v>0</v>
          </cell>
          <cell r="CE256">
            <v>1</v>
          </cell>
          <cell r="CF256">
            <v>1</v>
          </cell>
          <cell r="CG256">
            <v>0</v>
          </cell>
          <cell r="CH256">
            <v>0</v>
          </cell>
          <cell r="CI256" t="str">
            <v>Schleswig-Holstein</v>
          </cell>
          <cell r="CJ256" t="str">
            <v>Westliche Flächenländer</v>
          </cell>
          <cell r="CK256" t="str">
            <v>II 06</v>
          </cell>
        </row>
        <row r="257">
          <cell r="C257">
            <v>254</v>
          </cell>
          <cell r="D257">
            <v>198</v>
          </cell>
          <cell r="E257">
            <v>54</v>
          </cell>
          <cell r="F257">
            <v>2</v>
          </cell>
          <cell r="G257">
            <v>160</v>
          </cell>
          <cell r="H257">
            <v>125</v>
          </cell>
          <cell r="I257">
            <v>34</v>
          </cell>
          <cell r="J257">
            <v>1</v>
          </cell>
          <cell r="K257">
            <v>94</v>
          </cell>
          <cell r="L257">
            <v>73</v>
          </cell>
          <cell r="M257">
            <v>20</v>
          </cell>
          <cell r="N257">
            <v>1</v>
          </cell>
          <cell r="O257">
            <v>7</v>
          </cell>
          <cell r="P257">
            <v>7</v>
          </cell>
          <cell r="Q257">
            <v>0</v>
          </cell>
          <cell r="R257">
            <v>0</v>
          </cell>
          <cell r="S257">
            <v>5</v>
          </cell>
          <cell r="T257">
            <v>5</v>
          </cell>
          <cell r="U257">
            <v>0</v>
          </cell>
          <cell r="V257">
            <v>0</v>
          </cell>
          <cell r="W257">
            <v>2</v>
          </cell>
          <cell r="X257">
            <v>2</v>
          </cell>
          <cell r="Y257">
            <v>0</v>
          </cell>
          <cell r="Z257">
            <v>0</v>
          </cell>
          <cell r="AA257">
            <v>123</v>
          </cell>
          <cell r="AB257">
            <v>95</v>
          </cell>
          <cell r="AC257">
            <v>27</v>
          </cell>
          <cell r="AD257">
            <v>1</v>
          </cell>
          <cell r="AE257">
            <v>81</v>
          </cell>
          <cell r="AF257">
            <v>62</v>
          </cell>
          <cell r="AG257">
            <v>18</v>
          </cell>
          <cell r="AH257">
            <v>1</v>
          </cell>
          <cell r="AI257">
            <v>42</v>
          </cell>
          <cell r="AJ257">
            <v>33</v>
          </cell>
          <cell r="AK257">
            <v>9</v>
          </cell>
          <cell r="AL257">
            <v>0</v>
          </cell>
          <cell r="AM257">
            <v>109</v>
          </cell>
          <cell r="AN257">
            <v>86</v>
          </cell>
          <cell r="AO257">
            <v>22</v>
          </cell>
          <cell r="AP257">
            <v>1</v>
          </cell>
          <cell r="AQ257">
            <v>65</v>
          </cell>
          <cell r="AR257">
            <v>53</v>
          </cell>
          <cell r="AS257">
            <v>12</v>
          </cell>
          <cell r="AT257">
            <v>0</v>
          </cell>
          <cell r="AU257">
            <v>44</v>
          </cell>
          <cell r="AV257">
            <v>33</v>
          </cell>
          <cell r="AW257">
            <v>10</v>
          </cell>
          <cell r="AX257">
            <v>1</v>
          </cell>
          <cell r="AY257">
            <v>8</v>
          </cell>
          <cell r="AZ257">
            <v>6</v>
          </cell>
          <cell r="BA257">
            <v>2</v>
          </cell>
          <cell r="BB257">
            <v>0</v>
          </cell>
          <cell r="BC257">
            <v>5</v>
          </cell>
          <cell r="BD257">
            <v>3</v>
          </cell>
          <cell r="BE257">
            <v>2</v>
          </cell>
          <cell r="BF257">
            <v>0</v>
          </cell>
          <cell r="BG257">
            <v>3</v>
          </cell>
          <cell r="BH257">
            <v>3</v>
          </cell>
          <cell r="BI257">
            <v>0</v>
          </cell>
          <cell r="BJ257">
            <v>0</v>
          </cell>
          <cell r="BK257">
            <v>4</v>
          </cell>
          <cell r="BL257">
            <v>3</v>
          </cell>
          <cell r="BM257">
            <v>1</v>
          </cell>
          <cell r="BN257">
            <v>0</v>
          </cell>
          <cell r="BO257">
            <v>1</v>
          </cell>
          <cell r="BP257">
            <v>1</v>
          </cell>
          <cell r="BQ257">
            <v>0</v>
          </cell>
          <cell r="BR257">
            <v>0</v>
          </cell>
          <cell r="BS257">
            <v>3</v>
          </cell>
          <cell r="BT257">
            <v>2</v>
          </cell>
          <cell r="BU257">
            <v>1</v>
          </cell>
          <cell r="BV257">
            <v>0</v>
          </cell>
          <cell r="BW257">
            <v>3</v>
          </cell>
          <cell r="BX257">
            <v>1</v>
          </cell>
          <cell r="BY257">
            <v>2</v>
          </cell>
          <cell r="BZ257">
            <v>0</v>
          </cell>
          <cell r="CA257">
            <v>3</v>
          </cell>
          <cell r="CB257">
            <v>1</v>
          </cell>
          <cell r="CC257">
            <v>2</v>
          </cell>
          <cell r="CD257">
            <v>0</v>
          </cell>
          <cell r="CE257">
            <v>0</v>
          </cell>
          <cell r="CF257">
            <v>0</v>
          </cell>
          <cell r="CG257">
            <v>0</v>
          </cell>
          <cell r="CH257">
            <v>0</v>
          </cell>
          <cell r="CI257" t="str">
            <v>Hamburg</v>
          </cell>
          <cell r="CJ257" t="str">
            <v>Stadtstaaten</v>
          </cell>
          <cell r="CK257" t="str">
            <v>II 06</v>
          </cell>
        </row>
        <row r="258">
          <cell r="C258">
            <v>2</v>
          </cell>
          <cell r="D258">
            <v>1</v>
          </cell>
          <cell r="E258">
            <v>0</v>
          </cell>
          <cell r="F258">
            <v>1</v>
          </cell>
          <cell r="G258">
            <v>0</v>
          </cell>
          <cell r="H258">
            <v>0</v>
          </cell>
          <cell r="I258">
            <v>0</v>
          </cell>
          <cell r="J258">
            <v>0</v>
          </cell>
          <cell r="K258">
            <v>2</v>
          </cell>
          <cell r="L258">
            <v>1</v>
          </cell>
          <cell r="M258">
            <v>0</v>
          </cell>
          <cell r="N258">
            <v>1</v>
          </cell>
          <cell r="O258">
            <v>0</v>
          </cell>
          <cell r="P258">
            <v>0</v>
          </cell>
          <cell r="Q258">
            <v>0</v>
          </cell>
          <cell r="R258">
            <v>0</v>
          </cell>
          <cell r="S258">
            <v>0</v>
          </cell>
          <cell r="T258">
            <v>0</v>
          </cell>
          <cell r="U258">
            <v>0</v>
          </cell>
          <cell r="V258">
            <v>0</v>
          </cell>
          <cell r="W258">
            <v>0</v>
          </cell>
          <cell r="X258">
            <v>0</v>
          </cell>
          <cell r="Y258">
            <v>0</v>
          </cell>
          <cell r="Z258">
            <v>0</v>
          </cell>
          <cell r="AA258">
            <v>1</v>
          </cell>
          <cell r="AB258">
            <v>1</v>
          </cell>
          <cell r="AC258">
            <v>0</v>
          </cell>
          <cell r="AD258">
            <v>0</v>
          </cell>
          <cell r="AE258">
            <v>0</v>
          </cell>
          <cell r="AF258">
            <v>0</v>
          </cell>
          <cell r="AG258">
            <v>0</v>
          </cell>
          <cell r="AH258">
            <v>0</v>
          </cell>
          <cell r="AI258">
            <v>1</v>
          </cell>
          <cell r="AJ258">
            <v>1</v>
          </cell>
          <cell r="AK258">
            <v>0</v>
          </cell>
          <cell r="AL258">
            <v>0</v>
          </cell>
          <cell r="AM258">
            <v>1</v>
          </cell>
          <cell r="AN258">
            <v>0</v>
          </cell>
          <cell r="AO258">
            <v>0</v>
          </cell>
          <cell r="AP258">
            <v>1</v>
          </cell>
          <cell r="AQ258">
            <v>0</v>
          </cell>
          <cell r="AR258">
            <v>0</v>
          </cell>
          <cell r="AS258">
            <v>0</v>
          </cell>
          <cell r="AT258">
            <v>0</v>
          </cell>
          <cell r="AU258">
            <v>1</v>
          </cell>
          <cell r="AV258">
            <v>0</v>
          </cell>
          <cell r="AW258">
            <v>0</v>
          </cell>
          <cell r="AX258">
            <v>1</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t="str">
            <v>Hamburg</v>
          </cell>
          <cell r="CJ258" t="str">
            <v>Stadtstaaten</v>
          </cell>
          <cell r="CK258" t="str">
            <v>II 06</v>
          </cell>
        </row>
        <row r="259">
          <cell r="C259">
            <v>52</v>
          </cell>
          <cell r="D259">
            <v>34</v>
          </cell>
          <cell r="E259">
            <v>17</v>
          </cell>
          <cell r="F259">
            <v>1</v>
          </cell>
          <cell r="G259">
            <v>31</v>
          </cell>
          <cell r="H259">
            <v>22</v>
          </cell>
          <cell r="I259">
            <v>8</v>
          </cell>
          <cell r="J259">
            <v>1</v>
          </cell>
          <cell r="K259">
            <v>21</v>
          </cell>
          <cell r="L259">
            <v>12</v>
          </cell>
          <cell r="M259">
            <v>9</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35</v>
          </cell>
          <cell r="AB259">
            <v>22</v>
          </cell>
          <cell r="AC259">
            <v>12</v>
          </cell>
          <cell r="AD259">
            <v>1</v>
          </cell>
          <cell r="AE259">
            <v>21</v>
          </cell>
          <cell r="AF259">
            <v>14</v>
          </cell>
          <cell r="AG259">
            <v>6</v>
          </cell>
          <cell r="AH259">
            <v>1</v>
          </cell>
          <cell r="AI259">
            <v>14</v>
          </cell>
          <cell r="AJ259">
            <v>8</v>
          </cell>
          <cell r="AK259">
            <v>6</v>
          </cell>
          <cell r="AL259">
            <v>0</v>
          </cell>
          <cell r="AM259">
            <v>16</v>
          </cell>
          <cell r="AN259">
            <v>12</v>
          </cell>
          <cell r="AO259">
            <v>4</v>
          </cell>
          <cell r="AP259">
            <v>0</v>
          </cell>
          <cell r="AQ259">
            <v>9</v>
          </cell>
          <cell r="AR259">
            <v>8</v>
          </cell>
          <cell r="AS259">
            <v>1</v>
          </cell>
          <cell r="AT259">
            <v>0</v>
          </cell>
          <cell r="AU259">
            <v>7</v>
          </cell>
          <cell r="AV259">
            <v>4</v>
          </cell>
          <cell r="AW259">
            <v>3</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1</v>
          </cell>
          <cell r="BX259">
            <v>0</v>
          </cell>
          <cell r="BY259">
            <v>1</v>
          </cell>
          <cell r="BZ259">
            <v>0</v>
          </cell>
          <cell r="CA259">
            <v>1</v>
          </cell>
          <cell r="CB259">
            <v>0</v>
          </cell>
          <cell r="CC259">
            <v>1</v>
          </cell>
          <cell r="CD259">
            <v>0</v>
          </cell>
          <cell r="CE259">
            <v>0</v>
          </cell>
          <cell r="CF259">
            <v>0</v>
          </cell>
          <cell r="CG259">
            <v>0</v>
          </cell>
          <cell r="CH259">
            <v>0</v>
          </cell>
          <cell r="CI259" t="str">
            <v>Hamburg</v>
          </cell>
          <cell r="CJ259" t="str">
            <v>Stadtstaaten</v>
          </cell>
          <cell r="CK259" t="str">
            <v>II 06</v>
          </cell>
        </row>
        <row r="260">
          <cell r="C260">
            <v>62</v>
          </cell>
          <cell r="D260">
            <v>48</v>
          </cell>
          <cell r="E260">
            <v>14</v>
          </cell>
          <cell r="F260">
            <v>0</v>
          </cell>
          <cell r="G260">
            <v>44</v>
          </cell>
          <cell r="H260">
            <v>32</v>
          </cell>
          <cell r="I260">
            <v>12</v>
          </cell>
          <cell r="J260">
            <v>0</v>
          </cell>
          <cell r="K260">
            <v>18</v>
          </cell>
          <cell r="L260">
            <v>16</v>
          </cell>
          <cell r="M260">
            <v>2</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32</v>
          </cell>
          <cell r="AB260">
            <v>24</v>
          </cell>
          <cell r="AC260">
            <v>8</v>
          </cell>
          <cell r="AD260">
            <v>0</v>
          </cell>
          <cell r="AE260">
            <v>24</v>
          </cell>
          <cell r="AF260">
            <v>17</v>
          </cell>
          <cell r="AG260">
            <v>7</v>
          </cell>
          <cell r="AH260">
            <v>0</v>
          </cell>
          <cell r="AI260">
            <v>8</v>
          </cell>
          <cell r="AJ260">
            <v>7</v>
          </cell>
          <cell r="AK260">
            <v>1</v>
          </cell>
          <cell r="AL260">
            <v>0</v>
          </cell>
          <cell r="AM260">
            <v>28</v>
          </cell>
          <cell r="AN260">
            <v>22</v>
          </cell>
          <cell r="AO260">
            <v>6</v>
          </cell>
          <cell r="AP260">
            <v>0</v>
          </cell>
          <cell r="AQ260">
            <v>18</v>
          </cell>
          <cell r="AR260">
            <v>13</v>
          </cell>
          <cell r="AS260">
            <v>5</v>
          </cell>
          <cell r="AT260">
            <v>0</v>
          </cell>
          <cell r="AU260">
            <v>10</v>
          </cell>
          <cell r="AV260">
            <v>9</v>
          </cell>
          <cell r="AW260">
            <v>1</v>
          </cell>
          <cell r="AX260">
            <v>0</v>
          </cell>
          <cell r="AY260">
            <v>1</v>
          </cell>
          <cell r="AZ260">
            <v>1</v>
          </cell>
          <cell r="BA260">
            <v>0</v>
          </cell>
          <cell r="BB260">
            <v>0</v>
          </cell>
          <cell r="BC260">
            <v>1</v>
          </cell>
          <cell r="BD260">
            <v>1</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1</v>
          </cell>
          <cell r="BX260">
            <v>1</v>
          </cell>
          <cell r="BY260">
            <v>0</v>
          </cell>
          <cell r="BZ260">
            <v>0</v>
          </cell>
          <cell r="CA260">
            <v>1</v>
          </cell>
          <cell r="CB260">
            <v>1</v>
          </cell>
          <cell r="CC260">
            <v>0</v>
          </cell>
          <cell r="CD260">
            <v>0</v>
          </cell>
          <cell r="CE260">
            <v>0</v>
          </cell>
          <cell r="CF260">
            <v>0</v>
          </cell>
          <cell r="CG260">
            <v>0</v>
          </cell>
          <cell r="CH260">
            <v>0</v>
          </cell>
          <cell r="CI260" t="str">
            <v>Hamburg</v>
          </cell>
          <cell r="CJ260" t="str">
            <v>Stadtstaaten</v>
          </cell>
          <cell r="CK260" t="str">
            <v>II 06</v>
          </cell>
        </row>
        <row r="261">
          <cell r="C261">
            <v>39</v>
          </cell>
          <cell r="D261">
            <v>34</v>
          </cell>
          <cell r="E261">
            <v>5</v>
          </cell>
          <cell r="F261">
            <v>0</v>
          </cell>
          <cell r="G261">
            <v>26</v>
          </cell>
          <cell r="H261">
            <v>23</v>
          </cell>
          <cell r="I261">
            <v>3</v>
          </cell>
          <cell r="J261">
            <v>0</v>
          </cell>
          <cell r="K261">
            <v>13</v>
          </cell>
          <cell r="L261">
            <v>11</v>
          </cell>
          <cell r="M261">
            <v>2</v>
          </cell>
          <cell r="N261">
            <v>0</v>
          </cell>
          <cell r="O261">
            <v>3</v>
          </cell>
          <cell r="P261">
            <v>3</v>
          </cell>
          <cell r="Q261">
            <v>0</v>
          </cell>
          <cell r="R261">
            <v>0</v>
          </cell>
          <cell r="S261">
            <v>3</v>
          </cell>
          <cell r="T261">
            <v>3</v>
          </cell>
          <cell r="U261">
            <v>0</v>
          </cell>
          <cell r="V261">
            <v>0</v>
          </cell>
          <cell r="W261">
            <v>0</v>
          </cell>
          <cell r="X261">
            <v>0</v>
          </cell>
          <cell r="Y261">
            <v>0</v>
          </cell>
          <cell r="Z261">
            <v>0</v>
          </cell>
          <cell r="AA261">
            <v>19</v>
          </cell>
          <cell r="AB261">
            <v>18</v>
          </cell>
          <cell r="AC261">
            <v>1</v>
          </cell>
          <cell r="AD261">
            <v>0</v>
          </cell>
          <cell r="AE261">
            <v>12</v>
          </cell>
          <cell r="AF261">
            <v>11</v>
          </cell>
          <cell r="AG261">
            <v>1</v>
          </cell>
          <cell r="AH261">
            <v>0</v>
          </cell>
          <cell r="AI261">
            <v>7</v>
          </cell>
          <cell r="AJ261">
            <v>7</v>
          </cell>
          <cell r="AK261">
            <v>0</v>
          </cell>
          <cell r="AL261">
            <v>0</v>
          </cell>
          <cell r="AM261">
            <v>17</v>
          </cell>
          <cell r="AN261">
            <v>13</v>
          </cell>
          <cell r="AO261">
            <v>4</v>
          </cell>
          <cell r="AP261">
            <v>0</v>
          </cell>
          <cell r="AQ261">
            <v>11</v>
          </cell>
          <cell r="AR261">
            <v>9</v>
          </cell>
          <cell r="AS261">
            <v>2</v>
          </cell>
          <cell r="AT261">
            <v>0</v>
          </cell>
          <cell r="AU261">
            <v>6</v>
          </cell>
          <cell r="AV261">
            <v>4</v>
          </cell>
          <cell r="AW261">
            <v>2</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t="str">
            <v>Hamburg</v>
          </cell>
          <cell r="CJ261" t="str">
            <v>Stadtstaaten</v>
          </cell>
          <cell r="CK261" t="str">
            <v>II 06</v>
          </cell>
        </row>
        <row r="262">
          <cell r="C262">
            <v>27</v>
          </cell>
          <cell r="D262">
            <v>19</v>
          </cell>
          <cell r="E262">
            <v>8</v>
          </cell>
          <cell r="F262">
            <v>0</v>
          </cell>
          <cell r="G262">
            <v>20</v>
          </cell>
          <cell r="H262">
            <v>14</v>
          </cell>
          <cell r="I262">
            <v>6</v>
          </cell>
          <cell r="J262">
            <v>0</v>
          </cell>
          <cell r="K262">
            <v>7</v>
          </cell>
          <cell r="L262">
            <v>5</v>
          </cell>
          <cell r="M262">
            <v>2</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11</v>
          </cell>
          <cell r="AB262">
            <v>8</v>
          </cell>
          <cell r="AC262">
            <v>3</v>
          </cell>
          <cell r="AD262">
            <v>0</v>
          </cell>
          <cell r="AE262">
            <v>10</v>
          </cell>
          <cell r="AF262">
            <v>7</v>
          </cell>
          <cell r="AG262">
            <v>3</v>
          </cell>
          <cell r="AH262">
            <v>0</v>
          </cell>
          <cell r="AI262">
            <v>1</v>
          </cell>
          <cell r="AJ262">
            <v>1</v>
          </cell>
          <cell r="AK262">
            <v>0</v>
          </cell>
          <cell r="AL262">
            <v>0</v>
          </cell>
          <cell r="AM262">
            <v>13</v>
          </cell>
          <cell r="AN262">
            <v>9</v>
          </cell>
          <cell r="AO262">
            <v>4</v>
          </cell>
          <cell r="AP262">
            <v>0</v>
          </cell>
          <cell r="AQ262">
            <v>8</v>
          </cell>
          <cell r="AR262">
            <v>6</v>
          </cell>
          <cell r="AS262">
            <v>2</v>
          </cell>
          <cell r="AT262">
            <v>0</v>
          </cell>
          <cell r="AU262">
            <v>5</v>
          </cell>
          <cell r="AV262">
            <v>3</v>
          </cell>
          <cell r="AW262">
            <v>2</v>
          </cell>
          <cell r="AX262">
            <v>0</v>
          </cell>
          <cell r="AY262">
            <v>2</v>
          </cell>
          <cell r="AZ262">
            <v>1</v>
          </cell>
          <cell r="BA262">
            <v>1</v>
          </cell>
          <cell r="BB262">
            <v>0</v>
          </cell>
          <cell r="BC262">
            <v>1</v>
          </cell>
          <cell r="BD262">
            <v>0</v>
          </cell>
          <cell r="BE262">
            <v>1</v>
          </cell>
          <cell r="BF262">
            <v>0</v>
          </cell>
          <cell r="BG262">
            <v>1</v>
          </cell>
          <cell r="BH262">
            <v>1</v>
          </cell>
          <cell r="BI262">
            <v>0</v>
          </cell>
          <cell r="BJ262">
            <v>0</v>
          </cell>
          <cell r="BK262">
            <v>1</v>
          </cell>
          <cell r="BL262">
            <v>1</v>
          </cell>
          <cell r="BM262">
            <v>0</v>
          </cell>
          <cell r="BN262">
            <v>0</v>
          </cell>
          <cell r="BO262">
            <v>1</v>
          </cell>
          <cell r="BP262">
            <v>1</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t="str">
            <v>Hamburg</v>
          </cell>
          <cell r="CJ262" t="str">
            <v>Stadtstaaten</v>
          </cell>
          <cell r="CK262" t="str">
            <v>II 06</v>
          </cell>
        </row>
        <row r="263">
          <cell r="C263">
            <v>23</v>
          </cell>
          <cell r="D263">
            <v>20</v>
          </cell>
          <cell r="E263">
            <v>3</v>
          </cell>
          <cell r="F263">
            <v>0</v>
          </cell>
          <cell r="G263">
            <v>12</v>
          </cell>
          <cell r="H263">
            <v>10</v>
          </cell>
          <cell r="I263">
            <v>2</v>
          </cell>
          <cell r="J263">
            <v>0</v>
          </cell>
          <cell r="K263">
            <v>11</v>
          </cell>
          <cell r="L263">
            <v>10</v>
          </cell>
          <cell r="M263">
            <v>1</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6</v>
          </cell>
          <cell r="AB263">
            <v>6</v>
          </cell>
          <cell r="AC263">
            <v>0</v>
          </cell>
          <cell r="AD263">
            <v>0</v>
          </cell>
          <cell r="AE263">
            <v>3</v>
          </cell>
          <cell r="AF263">
            <v>3</v>
          </cell>
          <cell r="AG263">
            <v>0</v>
          </cell>
          <cell r="AH263">
            <v>0</v>
          </cell>
          <cell r="AI263">
            <v>3</v>
          </cell>
          <cell r="AJ263">
            <v>3</v>
          </cell>
          <cell r="AK263">
            <v>0</v>
          </cell>
          <cell r="AL263">
            <v>0</v>
          </cell>
          <cell r="AM263">
            <v>14</v>
          </cell>
          <cell r="AN263">
            <v>11</v>
          </cell>
          <cell r="AO263">
            <v>3</v>
          </cell>
          <cell r="AP263">
            <v>0</v>
          </cell>
          <cell r="AQ263">
            <v>9</v>
          </cell>
          <cell r="AR263">
            <v>7</v>
          </cell>
          <cell r="AS263">
            <v>2</v>
          </cell>
          <cell r="AT263">
            <v>0</v>
          </cell>
          <cell r="AU263">
            <v>5</v>
          </cell>
          <cell r="AV263">
            <v>4</v>
          </cell>
          <cell r="AW263">
            <v>1</v>
          </cell>
          <cell r="AX263">
            <v>0</v>
          </cell>
          <cell r="AY263">
            <v>2</v>
          </cell>
          <cell r="AZ263">
            <v>2</v>
          </cell>
          <cell r="BA263">
            <v>0</v>
          </cell>
          <cell r="BB263">
            <v>0</v>
          </cell>
          <cell r="BC263">
            <v>0</v>
          </cell>
          <cell r="BD263">
            <v>0</v>
          </cell>
          <cell r="BE263">
            <v>0</v>
          </cell>
          <cell r="BF263">
            <v>0</v>
          </cell>
          <cell r="BG263">
            <v>2</v>
          </cell>
          <cell r="BH263">
            <v>2</v>
          </cell>
          <cell r="BI263">
            <v>0</v>
          </cell>
          <cell r="BJ263">
            <v>0</v>
          </cell>
          <cell r="BK263">
            <v>1</v>
          </cell>
          <cell r="BL263">
            <v>1</v>
          </cell>
          <cell r="BM263">
            <v>0</v>
          </cell>
          <cell r="BN263">
            <v>0</v>
          </cell>
          <cell r="BO263">
            <v>0</v>
          </cell>
          <cell r="BP263">
            <v>0</v>
          </cell>
          <cell r="BQ263">
            <v>0</v>
          </cell>
          <cell r="BR263">
            <v>0</v>
          </cell>
          <cell r="BS263">
            <v>1</v>
          </cell>
          <cell r="BT263">
            <v>1</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t="str">
            <v>Hamburg</v>
          </cell>
          <cell r="CJ263" t="str">
            <v>Stadtstaaten</v>
          </cell>
          <cell r="CK263" t="str">
            <v>II 06</v>
          </cell>
        </row>
        <row r="264">
          <cell r="C264">
            <v>17</v>
          </cell>
          <cell r="D264">
            <v>15</v>
          </cell>
          <cell r="E264">
            <v>2</v>
          </cell>
          <cell r="F264">
            <v>0</v>
          </cell>
          <cell r="G264">
            <v>14</v>
          </cell>
          <cell r="H264">
            <v>12</v>
          </cell>
          <cell r="I264">
            <v>2</v>
          </cell>
          <cell r="J264">
            <v>0</v>
          </cell>
          <cell r="K264">
            <v>3</v>
          </cell>
          <cell r="L264">
            <v>3</v>
          </cell>
          <cell r="M264">
            <v>0</v>
          </cell>
          <cell r="N264">
            <v>0</v>
          </cell>
          <cell r="O264">
            <v>2</v>
          </cell>
          <cell r="P264">
            <v>2</v>
          </cell>
          <cell r="Q264">
            <v>0</v>
          </cell>
          <cell r="R264">
            <v>0</v>
          </cell>
          <cell r="S264">
            <v>1</v>
          </cell>
          <cell r="T264">
            <v>1</v>
          </cell>
          <cell r="U264">
            <v>0</v>
          </cell>
          <cell r="V264">
            <v>0</v>
          </cell>
          <cell r="W264">
            <v>1</v>
          </cell>
          <cell r="X264">
            <v>1</v>
          </cell>
          <cell r="Y264">
            <v>0</v>
          </cell>
          <cell r="Z264">
            <v>0</v>
          </cell>
          <cell r="AA264">
            <v>6</v>
          </cell>
          <cell r="AB264">
            <v>5</v>
          </cell>
          <cell r="AC264">
            <v>1</v>
          </cell>
          <cell r="AD264">
            <v>0</v>
          </cell>
          <cell r="AE264">
            <v>5</v>
          </cell>
          <cell r="AF264">
            <v>4</v>
          </cell>
          <cell r="AG264">
            <v>1</v>
          </cell>
          <cell r="AH264">
            <v>0</v>
          </cell>
          <cell r="AI264">
            <v>1</v>
          </cell>
          <cell r="AJ264">
            <v>1</v>
          </cell>
          <cell r="AK264">
            <v>0</v>
          </cell>
          <cell r="AL264">
            <v>0</v>
          </cell>
          <cell r="AM264">
            <v>6</v>
          </cell>
          <cell r="AN264">
            <v>6</v>
          </cell>
          <cell r="AO264">
            <v>0</v>
          </cell>
          <cell r="AP264">
            <v>0</v>
          </cell>
          <cell r="AQ264">
            <v>5</v>
          </cell>
          <cell r="AR264">
            <v>5</v>
          </cell>
          <cell r="AS264">
            <v>0</v>
          </cell>
          <cell r="AT264">
            <v>0</v>
          </cell>
          <cell r="AU264">
            <v>1</v>
          </cell>
          <cell r="AV264">
            <v>1</v>
          </cell>
          <cell r="AW264">
            <v>0</v>
          </cell>
          <cell r="AX264">
            <v>0</v>
          </cell>
          <cell r="AY264">
            <v>3</v>
          </cell>
          <cell r="AZ264">
            <v>2</v>
          </cell>
          <cell r="BA264">
            <v>1</v>
          </cell>
          <cell r="BB264">
            <v>0</v>
          </cell>
          <cell r="BC264">
            <v>3</v>
          </cell>
          <cell r="BD264">
            <v>2</v>
          </cell>
          <cell r="BE264">
            <v>1</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t="str">
            <v>Hamburg</v>
          </cell>
          <cell r="CJ264" t="str">
            <v>Stadtstaaten</v>
          </cell>
          <cell r="CK264" t="str">
            <v>II 06</v>
          </cell>
        </row>
        <row r="265">
          <cell r="C265">
            <v>17</v>
          </cell>
          <cell r="D265">
            <v>16</v>
          </cell>
          <cell r="E265">
            <v>1</v>
          </cell>
          <cell r="F265">
            <v>0</v>
          </cell>
          <cell r="G265">
            <v>6</v>
          </cell>
          <cell r="H265">
            <v>6</v>
          </cell>
          <cell r="I265">
            <v>0</v>
          </cell>
          <cell r="J265">
            <v>0</v>
          </cell>
          <cell r="K265">
            <v>11</v>
          </cell>
          <cell r="L265">
            <v>10</v>
          </cell>
          <cell r="M265">
            <v>1</v>
          </cell>
          <cell r="N265">
            <v>0</v>
          </cell>
          <cell r="O265">
            <v>2</v>
          </cell>
          <cell r="P265">
            <v>2</v>
          </cell>
          <cell r="Q265">
            <v>0</v>
          </cell>
          <cell r="R265">
            <v>0</v>
          </cell>
          <cell r="S265">
            <v>1</v>
          </cell>
          <cell r="T265">
            <v>1</v>
          </cell>
          <cell r="U265">
            <v>0</v>
          </cell>
          <cell r="V265">
            <v>0</v>
          </cell>
          <cell r="W265">
            <v>1</v>
          </cell>
          <cell r="X265">
            <v>1</v>
          </cell>
          <cell r="Y265">
            <v>0</v>
          </cell>
          <cell r="Z265">
            <v>0</v>
          </cell>
          <cell r="AA265">
            <v>7</v>
          </cell>
          <cell r="AB265">
            <v>6</v>
          </cell>
          <cell r="AC265">
            <v>1</v>
          </cell>
          <cell r="AD265">
            <v>0</v>
          </cell>
          <cell r="AE265">
            <v>2</v>
          </cell>
          <cell r="AF265">
            <v>2</v>
          </cell>
          <cell r="AG265">
            <v>0</v>
          </cell>
          <cell r="AH265">
            <v>0</v>
          </cell>
          <cell r="AI265">
            <v>5</v>
          </cell>
          <cell r="AJ265">
            <v>4</v>
          </cell>
          <cell r="AK265">
            <v>1</v>
          </cell>
          <cell r="AL265">
            <v>0</v>
          </cell>
          <cell r="AM265">
            <v>8</v>
          </cell>
          <cell r="AN265">
            <v>8</v>
          </cell>
          <cell r="AO265">
            <v>0</v>
          </cell>
          <cell r="AP265">
            <v>0</v>
          </cell>
          <cell r="AQ265">
            <v>3</v>
          </cell>
          <cell r="AR265">
            <v>3</v>
          </cell>
          <cell r="AS265">
            <v>0</v>
          </cell>
          <cell r="AT265">
            <v>0</v>
          </cell>
          <cell r="AU265">
            <v>5</v>
          </cell>
          <cell r="AV265">
            <v>5</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t="str">
            <v>Hamburg</v>
          </cell>
          <cell r="CJ265" t="str">
            <v>Stadtstaaten</v>
          </cell>
          <cell r="CK265" t="str">
            <v>II 06</v>
          </cell>
        </row>
        <row r="266">
          <cell r="C266">
            <v>5</v>
          </cell>
          <cell r="D266">
            <v>4</v>
          </cell>
          <cell r="E266">
            <v>1</v>
          </cell>
          <cell r="F266">
            <v>0</v>
          </cell>
          <cell r="G266">
            <v>2</v>
          </cell>
          <cell r="H266">
            <v>2</v>
          </cell>
          <cell r="I266">
            <v>0</v>
          </cell>
          <cell r="J266">
            <v>0</v>
          </cell>
          <cell r="K266">
            <v>3</v>
          </cell>
          <cell r="L266">
            <v>2</v>
          </cell>
          <cell r="M266">
            <v>1</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3</v>
          </cell>
          <cell r="AB266">
            <v>3</v>
          </cell>
          <cell r="AC266">
            <v>0</v>
          </cell>
          <cell r="AD266">
            <v>0</v>
          </cell>
          <cell r="AE266">
            <v>2</v>
          </cell>
          <cell r="AF266">
            <v>2</v>
          </cell>
          <cell r="AG266">
            <v>0</v>
          </cell>
          <cell r="AH266">
            <v>0</v>
          </cell>
          <cell r="AI266">
            <v>1</v>
          </cell>
          <cell r="AJ266">
            <v>1</v>
          </cell>
          <cell r="AK266">
            <v>0</v>
          </cell>
          <cell r="AL266">
            <v>0</v>
          </cell>
          <cell r="AM266">
            <v>2</v>
          </cell>
          <cell r="AN266">
            <v>1</v>
          </cell>
          <cell r="AO266">
            <v>1</v>
          </cell>
          <cell r="AP266">
            <v>0</v>
          </cell>
          <cell r="AQ266">
            <v>0</v>
          </cell>
          <cell r="AR266">
            <v>0</v>
          </cell>
          <cell r="AS266">
            <v>0</v>
          </cell>
          <cell r="AT266">
            <v>0</v>
          </cell>
          <cell r="AU266">
            <v>2</v>
          </cell>
          <cell r="AV266">
            <v>1</v>
          </cell>
          <cell r="AW266">
            <v>1</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t="str">
            <v>Hamburg</v>
          </cell>
          <cell r="CJ266" t="str">
            <v>Stadtstaaten</v>
          </cell>
          <cell r="CK266" t="str">
            <v>II 06</v>
          </cell>
        </row>
        <row r="267">
          <cell r="C267">
            <v>5</v>
          </cell>
          <cell r="D267">
            <v>4</v>
          </cell>
          <cell r="E267">
            <v>1</v>
          </cell>
          <cell r="F267">
            <v>0</v>
          </cell>
          <cell r="G267">
            <v>2</v>
          </cell>
          <cell r="H267">
            <v>2</v>
          </cell>
          <cell r="I267">
            <v>0</v>
          </cell>
          <cell r="J267">
            <v>0</v>
          </cell>
          <cell r="K267">
            <v>3</v>
          </cell>
          <cell r="L267">
            <v>2</v>
          </cell>
          <cell r="M267">
            <v>1</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2</v>
          </cell>
          <cell r="AB267">
            <v>1</v>
          </cell>
          <cell r="AC267">
            <v>1</v>
          </cell>
          <cell r="AD267">
            <v>0</v>
          </cell>
          <cell r="AE267">
            <v>1</v>
          </cell>
          <cell r="AF267">
            <v>1</v>
          </cell>
          <cell r="AG267">
            <v>0</v>
          </cell>
          <cell r="AH267">
            <v>0</v>
          </cell>
          <cell r="AI267">
            <v>1</v>
          </cell>
          <cell r="AJ267">
            <v>0</v>
          </cell>
          <cell r="AK267">
            <v>1</v>
          </cell>
          <cell r="AL267">
            <v>0</v>
          </cell>
          <cell r="AM267">
            <v>3</v>
          </cell>
          <cell r="AN267">
            <v>3</v>
          </cell>
          <cell r="AO267">
            <v>0</v>
          </cell>
          <cell r="AP267">
            <v>0</v>
          </cell>
          <cell r="AQ267">
            <v>1</v>
          </cell>
          <cell r="AR267">
            <v>1</v>
          </cell>
          <cell r="AS267">
            <v>0</v>
          </cell>
          <cell r="AT267">
            <v>0</v>
          </cell>
          <cell r="AU267">
            <v>2</v>
          </cell>
          <cell r="AV267">
            <v>2</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t="str">
            <v>Hamburg</v>
          </cell>
          <cell r="CJ267" t="str">
            <v>Stadtstaaten</v>
          </cell>
          <cell r="CK267" t="str">
            <v>II 06</v>
          </cell>
        </row>
        <row r="268">
          <cell r="C268">
            <v>5</v>
          </cell>
          <cell r="D268">
            <v>3</v>
          </cell>
          <cell r="E268">
            <v>2</v>
          </cell>
          <cell r="F268">
            <v>0</v>
          </cell>
          <cell r="G268">
            <v>3</v>
          </cell>
          <cell r="H268">
            <v>2</v>
          </cell>
          <cell r="I268">
            <v>1</v>
          </cell>
          <cell r="J268">
            <v>0</v>
          </cell>
          <cell r="K268">
            <v>2</v>
          </cell>
          <cell r="L268">
            <v>1</v>
          </cell>
          <cell r="M268">
            <v>1</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1</v>
          </cell>
          <cell r="AB268">
            <v>1</v>
          </cell>
          <cell r="AC268">
            <v>0</v>
          </cell>
          <cell r="AD268">
            <v>0</v>
          </cell>
          <cell r="AE268">
            <v>1</v>
          </cell>
          <cell r="AF268">
            <v>1</v>
          </cell>
          <cell r="AG268">
            <v>0</v>
          </cell>
          <cell r="AH268">
            <v>0</v>
          </cell>
          <cell r="AI268">
            <v>0</v>
          </cell>
          <cell r="AJ268">
            <v>0</v>
          </cell>
          <cell r="AK268">
            <v>0</v>
          </cell>
          <cell r="AL268">
            <v>0</v>
          </cell>
          <cell r="AM268">
            <v>1</v>
          </cell>
          <cell r="AN268">
            <v>1</v>
          </cell>
          <cell r="AO268">
            <v>0</v>
          </cell>
          <cell r="AP268">
            <v>0</v>
          </cell>
          <cell r="AQ268">
            <v>1</v>
          </cell>
          <cell r="AR268">
            <v>1</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2</v>
          </cell>
          <cell r="BL268">
            <v>1</v>
          </cell>
          <cell r="BM268">
            <v>1</v>
          </cell>
          <cell r="BN268">
            <v>0</v>
          </cell>
          <cell r="BO268">
            <v>0</v>
          </cell>
          <cell r="BP268">
            <v>0</v>
          </cell>
          <cell r="BQ268">
            <v>0</v>
          </cell>
          <cell r="BR268">
            <v>0</v>
          </cell>
          <cell r="BS268">
            <v>2</v>
          </cell>
          <cell r="BT268">
            <v>1</v>
          </cell>
          <cell r="BU268">
            <v>1</v>
          </cell>
          <cell r="BV268">
            <v>0</v>
          </cell>
          <cell r="BW268">
            <v>1</v>
          </cell>
          <cell r="BX268">
            <v>0</v>
          </cell>
          <cell r="BY268">
            <v>1</v>
          </cell>
          <cell r="BZ268">
            <v>0</v>
          </cell>
          <cell r="CA268">
            <v>1</v>
          </cell>
          <cell r="CB268">
            <v>0</v>
          </cell>
          <cell r="CC268">
            <v>1</v>
          </cell>
          <cell r="CD268">
            <v>0</v>
          </cell>
          <cell r="CE268">
            <v>0</v>
          </cell>
          <cell r="CF268">
            <v>0</v>
          </cell>
          <cell r="CG268">
            <v>0</v>
          </cell>
          <cell r="CH268">
            <v>0</v>
          </cell>
          <cell r="CI268" t="str">
            <v>Hamburg</v>
          </cell>
          <cell r="CJ268" t="str">
            <v>Stadtstaaten</v>
          </cell>
          <cell r="CK268" t="str">
            <v>II 06</v>
          </cell>
        </row>
        <row r="269">
          <cell r="C269">
            <v>966</v>
          </cell>
          <cell r="D269">
            <v>875</v>
          </cell>
          <cell r="E269">
            <v>91</v>
          </cell>
          <cell r="F269">
            <v>0</v>
          </cell>
          <cell r="G269">
            <v>576</v>
          </cell>
          <cell r="H269">
            <v>529</v>
          </cell>
          <cell r="I269">
            <v>47</v>
          </cell>
          <cell r="J269">
            <v>0</v>
          </cell>
          <cell r="K269">
            <v>390</v>
          </cell>
          <cell r="L269">
            <v>346</v>
          </cell>
          <cell r="M269">
            <v>44</v>
          </cell>
          <cell r="N269">
            <v>0</v>
          </cell>
          <cell r="O269">
            <v>61</v>
          </cell>
          <cell r="P269">
            <v>53</v>
          </cell>
          <cell r="Q269">
            <v>8</v>
          </cell>
          <cell r="R269">
            <v>0</v>
          </cell>
          <cell r="S269">
            <v>42</v>
          </cell>
          <cell r="T269">
            <v>37</v>
          </cell>
          <cell r="U269">
            <v>5</v>
          </cell>
          <cell r="V269">
            <v>0</v>
          </cell>
          <cell r="W269">
            <v>19</v>
          </cell>
          <cell r="X269">
            <v>16</v>
          </cell>
          <cell r="Y269">
            <v>3</v>
          </cell>
          <cell r="Z269">
            <v>0</v>
          </cell>
          <cell r="AA269">
            <v>442</v>
          </cell>
          <cell r="AB269">
            <v>390</v>
          </cell>
          <cell r="AC269">
            <v>52</v>
          </cell>
          <cell r="AD269">
            <v>0</v>
          </cell>
          <cell r="AE269">
            <v>279</v>
          </cell>
          <cell r="AF269">
            <v>253</v>
          </cell>
          <cell r="AG269">
            <v>26</v>
          </cell>
          <cell r="AH269">
            <v>0</v>
          </cell>
          <cell r="AI269">
            <v>163</v>
          </cell>
          <cell r="AJ269">
            <v>137</v>
          </cell>
          <cell r="AK269">
            <v>26</v>
          </cell>
          <cell r="AL269">
            <v>0</v>
          </cell>
          <cell r="AM269">
            <v>357</v>
          </cell>
          <cell r="AN269">
            <v>337</v>
          </cell>
          <cell r="AO269">
            <v>20</v>
          </cell>
          <cell r="AP269">
            <v>0</v>
          </cell>
          <cell r="AQ269">
            <v>200</v>
          </cell>
          <cell r="AR269">
            <v>188</v>
          </cell>
          <cell r="AS269">
            <v>12</v>
          </cell>
          <cell r="AT269">
            <v>0</v>
          </cell>
          <cell r="AU269">
            <v>157</v>
          </cell>
          <cell r="AV269">
            <v>149</v>
          </cell>
          <cell r="AW269">
            <v>8</v>
          </cell>
          <cell r="AX269">
            <v>0</v>
          </cell>
          <cell r="AY269">
            <v>39</v>
          </cell>
          <cell r="AZ269">
            <v>36</v>
          </cell>
          <cell r="BA269">
            <v>3</v>
          </cell>
          <cell r="BB269">
            <v>0</v>
          </cell>
          <cell r="BC269">
            <v>19</v>
          </cell>
          <cell r="BD269">
            <v>18</v>
          </cell>
          <cell r="BE269">
            <v>1</v>
          </cell>
          <cell r="BF269">
            <v>0</v>
          </cell>
          <cell r="BG269">
            <v>20</v>
          </cell>
          <cell r="BH269">
            <v>18</v>
          </cell>
          <cell r="BI269">
            <v>2</v>
          </cell>
          <cell r="BJ269">
            <v>0</v>
          </cell>
          <cell r="BK269">
            <v>28</v>
          </cell>
          <cell r="BL269">
            <v>23</v>
          </cell>
          <cell r="BM269">
            <v>5</v>
          </cell>
          <cell r="BN269">
            <v>0</v>
          </cell>
          <cell r="BO269">
            <v>14</v>
          </cell>
          <cell r="BP269">
            <v>12</v>
          </cell>
          <cell r="BQ269">
            <v>2</v>
          </cell>
          <cell r="BR269">
            <v>0</v>
          </cell>
          <cell r="BS269">
            <v>14</v>
          </cell>
          <cell r="BT269">
            <v>11</v>
          </cell>
          <cell r="BU269">
            <v>3</v>
          </cell>
          <cell r="BV269">
            <v>0</v>
          </cell>
          <cell r="BW269">
            <v>39</v>
          </cell>
          <cell r="BX269">
            <v>36</v>
          </cell>
          <cell r="BY269">
            <v>3</v>
          </cell>
          <cell r="BZ269">
            <v>0</v>
          </cell>
          <cell r="CA269">
            <v>22</v>
          </cell>
          <cell r="CB269">
            <v>21</v>
          </cell>
          <cell r="CC269">
            <v>1</v>
          </cell>
          <cell r="CD269">
            <v>0</v>
          </cell>
          <cell r="CE269">
            <v>17</v>
          </cell>
          <cell r="CF269">
            <v>15</v>
          </cell>
          <cell r="CG269">
            <v>2</v>
          </cell>
          <cell r="CH269">
            <v>0</v>
          </cell>
          <cell r="CI269" t="str">
            <v>Niedersachsen</v>
          </cell>
          <cell r="CJ269" t="str">
            <v>Westliche Flächenländer</v>
          </cell>
          <cell r="CK269" t="str">
            <v>II 06</v>
          </cell>
        </row>
        <row r="270">
          <cell r="C270">
            <v>3</v>
          </cell>
          <cell r="D270">
            <v>3</v>
          </cell>
          <cell r="E270">
            <v>0</v>
          </cell>
          <cell r="F270">
            <v>0</v>
          </cell>
          <cell r="G270">
            <v>3</v>
          </cell>
          <cell r="H270">
            <v>3</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3</v>
          </cell>
          <cell r="AB270">
            <v>3</v>
          </cell>
          <cell r="AC270">
            <v>0</v>
          </cell>
          <cell r="AD270">
            <v>0</v>
          </cell>
          <cell r="AE270">
            <v>3</v>
          </cell>
          <cell r="AF270">
            <v>3</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t="str">
            <v>Niedersachsen</v>
          </cell>
          <cell r="CJ270" t="str">
            <v>Westliche Flächenländer</v>
          </cell>
          <cell r="CK270" t="str">
            <v>II 06</v>
          </cell>
        </row>
        <row r="271">
          <cell r="C271">
            <v>37</v>
          </cell>
          <cell r="D271">
            <v>34</v>
          </cell>
          <cell r="E271">
            <v>3</v>
          </cell>
          <cell r="F271">
            <v>0</v>
          </cell>
          <cell r="G271">
            <v>25</v>
          </cell>
          <cell r="H271">
            <v>24</v>
          </cell>
          <cell r="I271">
            <v>1</v>
          </cell>
          <cell r="J271">
            <v>0</v>
          </cell>
          <cell r="K271">
            <v>12</v>
          </cell>
          <cell r="L271">
            <v>10</v>
          </cell>
          <cell r="M271">
            <v>2</v>
          </cell>
          <cell r="N271">
            <v>0</v>
          </cell>
          <cell r="O271">
            <v>5</v>
          </cell>
          <cell r="P271">
            <v>4</v>
          </cell>
          <cell r="Q271">
            <v>1</v>
          </cell>
          <cell r="R271">
            <v>0</v>
          </cell>
          <cell r="S271">
            <v>2</v>
          </cell>
          <cell r="T271">
            <v>2</v>
          </cell>
          <cell r="U271">
            <v>0</v>
          </cell>
          <cell r="V271">
            <v>0</v>
          </cell>
          <cell r="W271">
            <v>3</v>
          </cell>
          <cell r="X271">
            <v>2</v>
          </cell>
          <cell r="Y271">
            <v>1</v>
          </cell>
          <cell r="Z271">
            <v>0</v>
          </cell>
          <cell r="AA271">
            <v>25</v>
          </cell>
          <cell r="AB271">
            <v>23</v>
          </cell>
          <cell r="AC271">
            <v>2</v>
          </cell>
          <cell r="AD271">
            <v>0</v>
          </cell>
          <cell r="AE271">
            <v>18</v>
          </cell>
          <cell r="AF271">
            <v>17</v>
          </cell>
          <cell r="AG271">
            <v>1</v>
          </cell>
          <cell r="AH271">
            <v>0</v>
          </cell>
          <cell r="AI271">
            <v>7</v>
          </cell>
          <cell r="AJ271">
            <v>6</v>
          </cell>
          <cell r="AK271">
            <v>1</v>
          </cell>
          <cell r="AL271">
            <v>0</v>
          </cell>
          <cell r="AM271">
            <v>3</v>
          </cell>
          <cell r="AN271">
            <v>3</v>
          </cell>
          <cell r="AO271">
            <v>0</v>
          </cell>
          <cell r="AP271">
            <v>0</v>
          </cell>
          <cell r="AQ271">
            <v>3</v>
          </cell>
          <cell r="AR271">
            <v>3</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4</v>
          </cell>
          <cell r="BX271">
            <v>4</v>
          </cell>
          <cell r="BY271">
            <v>0</v>
          </cell>
          <cell r="BZ271">
            <v>0</v>
          </cell>
          <cell r="CA271">
            <v>2</v>
          </cell>
          <cell r="CB271">
            <v>2</v>
          </cell>
          <cell r="CC271">
            <v>0</v>
          </cell>
          <cell r="CD271">
            <v>0</v>
          </cell>
          <cell r="CE271">
            <v>2</v>
          </cell>
          <cell r="CF271">
            <v>2</v>
          </cell>
          <cell r="CG271">
            <v>0</v>
          </cell>
          <cell r="CH271">
            <v>0</v>
          </cell>
          <cell r="CI271" t="str">
            <v>Niedersachsen</v>
          </cell>
          <cell r="CJ271" t="str">
            <v>Westliche Flächenländer</v>
          </cell>
          <cell r="CK271" t="str">
            <v>II 06</v>
          </cell>
        </row>
        <row r="272">
          <cell r="C272">
            <v>156</v>
          </cell>
          <cell r="D272">
            <v>142</v>
          </cell>
          <cell r="E272">
            <v>14</v>
          </cell>
          <cell r="F272">
            <v>0</v>
          </cell>
          <cell r="G272">
            <v>88</v>
          </cell>
          <cell r="H272">
            <v>82</v>
          </cell>
          <cell r="I272">
            <v>6</v>
          </cell>
          <cell r="J272">
            <v>0</v>
          </cell>
          <cell r="K272">
            <v>68</v>
          </cell>
          <cell r="L272">
            <v>60</v>
          </cell>
          <cell r="M272">
            <v>8</v>
          </cell>
          <cell r="N272">
            <v>0</v>
          </cell>
          <cell r="O272">
            <v>12</v>
          </cell>
          <cell r="P272">
            <v>12</v>
          </cell>
          <cell r="Q272">
            <v>0</v>
          </cell>
          <cell r="R272">
            <v>0</v>
          </cell>
          <cell r="S272">
            <v>9</v>
          </cell>
          <cell r="T272">
            <v>9</v>
          </cell>
          <cell r="U272">
            <v>0</v>
          </cell>
          <cell r="V272">
            <v>0</v>
          </cell>
          <cell r="W272">
            <v>3</v>
          </cell>
          <cell r="X272">
            <v>3</v>
          </cell>
          <cell r="Y272">
            <v>0</v>
          </cell>
          <cell r="Z272">
            <v>0</v>
          </cell>
          <cell r="AA272">
            <v>77</v>
          </cell>
          <cell r="AB272">
            <v>68</v>
          </cell>
          <cell r="AC272">
            <v>9</v>
          </cell>
          <cell r="AD272">
            <v>0</v>
          </cell>
          <cell r="AE272">
            <v>49</v>
          </cell>
          <cell r="AF272">
            <v>46</v>
          </cell>
          <cell r="AG272">
            <v>3</v>
          </cell>
          <cell r="AH272">
            <v>0</v>
          </cell>
          <cell r="AI272">
            <v>28</v>
          </cell>
          <cell r="AJ272">
            <v>22</v>
          </cell>
          <cell r="AK272">
            <v>6</v>
          </cell>
          <cell r="AL272">
            <v>0</v>
          </cell>
          <cell r="AM272">
            <v>57</v>
          </cell>
          <cell r="AN272">
            <v>54</v>
          </cell>
          <cell r="AO272">
            <v>3</v>
          </cell>
          <cell r="AP272">
            <v>0</v>
          </cell>
          <cell r="AQ272">
            <v>25</v>
          </cell>
          <cell r="AR272">
            <v>24</v>
          </cell>
          <cell r="AS272">
            <v>1</v>
          </cell>
          <cell r="AT272">
            <v>0</v>
          </cell>
          <cell r="AU272">
            <v>32</v>
          </cell>
          <cell r="AV272">
            <v>30</v>
          </cell>
          <cell r="AW272">
            <v>2</v>
          </cell>
          <cell r="AX272">
            <v>0</v>
          </cell>
          <cell r="AY272">
            <v>2</v>
          </cell>
          <cell r="AZ272">
            <v>1</v>
          </cell>
          <cell r="BA272">
            <v>1</v>
          </cell>
          <cell r="BB272">
            <v>0</v>
          </cell>
          <cell r="BC272">
            <v>2</v>
          </cell>
          <cell r="BD272">
            <v>1</v>
          </cell>
          <cell r="BE272">
            <v>1</v>
          </cell>
          <cell r="BF272">
            <v>0</v>
          </cell>
          <cell r="BG272">
            <v>0</v>
          </cell>
          <cell r="BH272">
            <v>0</v>
          </cell>
          <cell r="BI272">
            <v>0</v>
          </cell>
          <cell r="BJ272">
            <v>0</v>
          </cell>
          <cell r="BK272">
            <v>1</v>
          </cell>
          <cell r="BL272">
            <v>1</v>
          </cell>
          <cell r="BM272">
            <v>0</v>
          </cell>
          <cell r="BN272">
            <v>0</v>
          </cell>
          <cell r="BO272">
            <v>0</v>
          </cell>
          <cell r="BP272">
            <v>0</v>
          </cell>
          <cell r="BQ272">
            <v>0</v>
          </cell>
          <cell r="BR272">
            <v>0</v>
          </cell>
          <cell r="BS272">
            <v>1</v>
          </cell>
          <cell r="BT272">
            <v>1</v>
          </cell>
          <cell r="BU272">
            <v>0</v>
          </cell>
          <cell r="BV272">
            <v>0</v>
          </cell>
          <cell r="BW272">
            <v>7</v>
          </cell>
          <cell r="BX272">
            <v>6</v>
          </cell>
          <cell r="BY272">
            <v>1</v>
          </cell>
          <cell r="BZ272">
            <v>0</v>
          </cell>
          <cell r="CA272">
            <v>3</v>
          </cell>
          <cell r="CB272">
            <v>2</v>
          </cell>
          <cell r="CC272">
            <v>1</v>
          </cell>
          <cell r="CD272">
            <v>0</v>
          </cell>
          <cell r="CE272">
            <v>4</v>
          </cell>
          <cell r="CF272">
            <v>4</v>
          </cell>
          <cell r="CG272">
            <v>0</v>
          </cell>
          <cell r="CH272">
            <v>0</v>
          </cell>
          <cell r="CI272" t="str">
            <v>Niedersachsen</v>
          </cell>
          <cell r="CJ272" t="str">
            <v>Westliche Flächenländer</v>
          </cell>
          <cell r="CK272" t="str">
            <v>II 06</v>
          </cell>
        </row>
        <row r="273">
          <cell r="C273">
            <v>233</v>
          </cell>
          <cell r="D273">
            <v>215</v>
          </cell>
          <cell r="E273">
            <v>18</v>
          </cell>
          <cell r="F273">
            <v>0</v>
          </cell>
          <cell r="G273">
            <v>139</v>
          </cell>
          <cell r="H273">
            <v>128</v>
          </cell>
          <cell r="I273">
            <v>11</v>
          </cell>
          <cell r="J273">
            <v>0</v>
          </cell>
          <cell r="K273">
            <v>94</v>
          </cell>
          <cell r="L273">
            <v>87</v>
          </cell>
          <cell r="M273">
            <v>7</v>
          </cell>
          <cell r="N273">
            <v>0</v>
          </cell>
          <cell r="O273">
            <v>13</v>
          </cell>
          <cell r="P273">
            <v>11</v>
          </cell>
          <cell r="Q273">
            <v>2</v>
          </cell>
          <cell r="R273">
            <v>0</v>
          </cell>
          <cell r="S273">
            <v>8</v>
          </cell>
          <cell r="T273">
            <v>6</v>
          </cell>
          <cell r="U273">
            <v>2</v>
          </cell>
          <cell r="V273">
            <v>0</v>
          </cell>
          <cell r="W273">
            <v>5</v>
          </cell>
          <cell r="X273">
            <v>5</v>
          </cell>
          <cell r="Y273">
            <v>0</v>
          </cell>
          <cell r="Z273">
            <v>0</v>
          </cell>
          <cell r="AA273">
            <v>104</v>
          </cell>
          <cell r="AB273">
            <v>93</v>
          </cell>
          <cell r="AC273">
            <v>11</v>
          </cell>
          <cell r="AD273">
            <v>0</v>
          </cell>
          <cell r="AE273">
            <v>72</v>
          </cell>
          <cell r="AF273">
            <v>66</v>
          </cell>
          <cell r="AG273">
            <v>6</v>
          </cell>
          <cell r="AH273">
            <v>0</v>
          </cell>
          <cell r="AI273">
            <v>32</v>
          </cell>
          <cell r="AJ273">
            <v>27</v>
          </cell>
          <cell r="AK273">
            <v>5</v>
          </cell>
          <cell r="AL273">
            <v>0</v>
          </cell>
          <cell r="AM273">
            <v>94</v>
          </cell>
          <cell r="AN273">
            <v>91</v>
          </cell>
          <cell r="AO273">
            <v>3</v>
          </cell>
          <cell r="AP273">
            <v>0</v>
          </cell>
          <cell r="AQ273">
            <v>50</v>
          </cell>
          <cell r="AR273">
            <v>48</v>
          </cell>
          <cell r="AS273">
            <v>2</v>
          </cell>
          <cell r="AT273">
            <v>0</v>
          </cell>
          <cell r="AU273">
            <v>44</v>
          </cell>
          <cell r="AV273">
            <v>43</v>
          </cell>
          <cell r="AW273">
            <v>1</v>
          </cell>
          <cell r="AX273">
            <v>0</v>
          </cell>
          <cell r="AY273">
            <v>9</v>
          </cell>
          <cell r="AZ273">
            <v>9</v>
          </cell>
          <cell r="BA273">
            <v>0</v>
          </cell>
          <cell r="BB273">
            <v>0</v>
          </cell>
          <cell r="BC273">
            <v>3</v>
          </cell>
          <cell r="BD273">
            <v>3</v>
          </cell>
          <cell r="BE273">
            <v>0</v>
          </cell>
          <cell r="BF273">
            <v>0</v>
          </cell>
          <cell r="BG273">
            <v>6</v>
          </cell>
          <cell r="BH273">
            <v>6</v>
          </cell>
          <cell r="BI273">
            <v>0</v>
          </cell>
          <cell r="BJ273">
            <v>0</v>
          </cell>
          <cell r="BK273">
            <v>8</v>
          </cell>
          <cell r="BL273">
            <v>6</v>
          </cell>
          <cell r="BM273">
            <v>2</v>
          </cell>
          <cell r="BN273">
            <v>0</v>
          </cell>
          <cell r="BO273">
            <v>3</v>
          </cell>
          <cell r="BP273">
            <v>2</v>
          </cell>
          <cell r="BQ273">
            <v>1</v>
          </cell>
          <cell r="BR273">
            <v>0</v>
          </cell>
          <cell r="BS273">
            <v>5</v>
          </cell>
          <cell r="BT273">
            <v>4</v>
          </cell>
          <cell r="BU273">
            <v>1</v>
          </cell>
          <cell r="BV273">
            <v>0</v>
          </cell>
          <cell r="BW273">
            <v>5</v>
          </cell>
          <cell r="BX273">
            <v>5</v>
          </cell>
          <cell r="BY273">
            <v>0</v>
          </cell>
          <cell r="BZ273">
            <v>0</v>
          </cell>
          <cell r="CA273">
            <v>3</v>
          </cell>
          <cell r="CB273">
            <v>3</v>
          </cell>
          <cell r="CC273">
            <v>0</v>
          </cell>
          <cell r="CD273">
            <v>0</v>
          </cell>
          <cell r="CE273">
            <v>2</v>
          </cell>
          <cell r="CF273">
            <v>2</v>
          </cell>
          <cell r="CG273">
            <v>0</v>
          </cell>
          <cell r="CH273">
            <v>0</v>
          </cell>
          <cell r="CI273" t="str">
            <v>Niedersachsen</v>
          </cell>
          <cell r="CJ273" t="str">
            <v>Westliche Flächenländer</v>
          </cell>
          <cell r="CK273" t="str">
            <v>II 06</v>
          </cell>
        </row>
        <row r="274">
          <cell r="C274">
            <v>179</v>
          </cell>
          <cell r="D274">
            <v>156</v>
          </cell>
          <cell r="E274">
            <v>23</v>
          </cell>
          <cell r="F274">
            <v>0</v>
          </cell>
          <cell r="G274">
            <v>104</v>
          </cell>
          <cell r="H274">
            <v>91</v>
          </cell>
          <cell r="I274">
            <v>13</v>
          </cell>
          <cell r="J274">
            <v>0</v>
          </cell>
          <cell r="K274">
            <v>75</v>
          </cell>
          <cell r="L274">
            <v>65</v>
          </cell>
          <cell r="M274">
            <v>10</v>
          </cell>
          <cell r="N274">
            <v>0</v>
          </cell>
          <cell r="O274">
            <v>6</v>
          </cell>
          <cell r="P274">
            <v>6</v>
          </cell>
          <cell r="Q274">
            <v>0</v>
          </cell>
          <cell r="R274">
            <v>0</v>
          </cell>
          <cell r="S274">
            <v>3</v>
          </cell>
          <cell r="T274">
            <v>3</v>
          </cell>
          <cell r="U274">
            <v>0</v>
          </cell>
          <cell r="V274">
            <v>0</v>
          </cell>
          <cell r="W274">
            <v>3</v>
          </cell>
          <cell r="X274">
            <v>3</v>
          </cell>
          <cell r="Y274">
            <v>0</v>
          </cell>
          <cell r="Z274">
            <v>0</v>
          </cell>
          <cell r="AA274">
            <v>69</v>
          </cell>
          <cell r="AB274">
            <v>56</v>
          </cell>
          <cell r="AC274">
            <v>13</v>
          </cell>
          <cell r="AD274">
            <v>0</v>
          </cell>
          <cell r="AE274">
            <v>43</v>
          </cell>
          <cell r="AF274">
            <v>35</v>
          </cell>
          <cell r="AG274">
            <v>8</v>
          </cell>
          <cell r="AH274">
            <v>0</v>
          </cell>
          <cell r="AI274">
            <v>26</v>
          </cell>
          <cell r="AJ274">
            <v>21</v>
          </cell>
          <cell r="AK274">
            <v>5</v>
          </cell>
          <cell r="AL274">
            <v>0</v>
          </cell>
          <cell r="AM274">
            <v>85</v>
          </cell>
          <cell r="AN274">
            <v>76</v>
          </cell>
          <cell r="AO274">
            <v>9</v>
          </cell>
          <cell r="AP274">
            <v>0</v>
          </cell>
          <cell r="AQ274">
            <v>48</v>
          </cell>
          <cell r="AR274">
            <v>43</v>
          </cell>
          <cell r="AS274">
            <v>5</v>
          </cell>
          <cell r="AT274">
            <v>0</v>
          </cell>
          <cell r="AU274">
            <v>37</v>
          </cell>
          <cell r="AV274">
            <v>33</v>
          </cell>
          <cell r="AW274">
            <v>4</v>
          </cell>
          <cell r="AX274">
            <v>0</v>
          </cell>
          <cell r="AY274">
            <v>8</v>
          </cell>
          <cell r="AZ274">
            <v>7</v>
          </cell>
          <cell r="BA274">
            <v>1</v>
          </cell>
          <cell r="BB274">
            <v>0</v>
          </cell>
          <cell r="BC274">
            <v>4</v>
          </cell>
          <cell r="BD274">
            <v>4</v>
          </cell>
          <cell r="BE274">
            <v>0</v>
          </cell>
          <cell r="BF274">
            <v>0</v>
          </cell>
          <cell r="BG274">
            <v>4</v>
          </cell>
          <cell r="BH274">
            <v>3</v>
          </cell>
          <cell r="BI274">
            <v>1</v>
          </cell>
          <cell r="BJ274">
            <v>0</v>
          </cell>
          <cell r="BK274">
            <v>4</v>
          </cell>
          <cell r="BL274">
            <v>4</v>
          </cell>
          <cell r="BM274">
            <v>0</v>
          </cell>
          <cell r="BN274">
            <v>0</v>
          </cell>
          <cell r="BO274">
            <v>2</v>
          </cell>
          <cell r="BP274">
            <v>2</v>
          </cell>
          <cell r="BQ274">
            <v>0</v>
          </cell>
          <cell r="BR274">
            <v>0</v>
          </cell>
          <cell r="BS274">
            <v>2</v>
          </cell>
          <cell r="BT274">
            <v>2</v>
          </cell>
          <cell r="BU274">
            <v>0</v>
          </cell>
          <cell r="BV274">
            <v>0</v>
          </cell>
          <cell r="BW274">
            <v>7</v>
          </cell>
          <cell r="BX274">
            <v>7</v>
          </cell>
          <cell r="BY274">
            <v>0</v>
          </cell>
          <cell r="BZ274">
            <v>0</v>
          </cell>
          <cell r="CA274">
            <v>4</v>
          </cell>
          <cell r="CB274">
            <v>4</v>
          </cell>
          <cell r="CC274">
            <v>0</v>
          </cell>
          <cell r="CD274">
            <v>0</v>
          </cell>
          <cell r="CE274">
            <v>3</v>
          </cell>
          <cell r="CF274">
            <v>3</v>
          </cell>
          <cell r="CG274">
            <v>0</v>
          </cell>
          <cell r="CH274">
            <v>0</v>
          </cell>
          <cell r="CI274" t="str">
            <v>Niedersachsen</v>
          </cell>
          <cell r="CJ274" t="str">
            <v>Westliche Flächenländer</v>
          </cell>
          <cell r="CK274" t="str">
            <v>II 06</v>
          </cell>
        </row>
        <row r="275">
          <cell r="C275">
            <v>135</v>
          </cell>
          <cell r="D275">
            <v>120</v>
          </cell>
          <cell r="E275">
            <v>15</v>
          </cell>
          <cell r="F275">
            <v>0</v>
          </cell>
          <cell r="G275">
            <v>82</v>
          </cell>
          <cell r="H275">
            <v>76</v>
          </cell>
          <cell r="I275">
            <v>6</v>
          </cell>
          <cell r="J275">
            <v>0</v>
          </cell>
          <cell r="K275">
            <v>53</v>
          </cell>
          <cell r="L275">
            <v>44</v>
          </cell>
          <cell r="M275">
            <v>9</v>
          </cell>
          <cell r="N275">
            <v>0</v>
          </cell>
          <cell r="O275">
            <v>5</v>
          </cell>
          <cell r="P275">
            <v>4</v>
          </cell>
          <cell r="Q275">
            <v>1</v>
          </cell>
          <cell r="R275">
            <v>0</v>
          </cell>
          <cell r="S275">
            <v>5</v>
          </cell>
          <cell r="T275">
            <v>4</v>
          </cell>
          <cell r="U275">
            <v>1</v>
          </cell>
          <cell r="V275">
            <v>0</v>
          </cell>
          <cell r="W275">
            <v>0</v>
          </cell>
          <cell r="X275">
            <v>0</v>
          </cell>
          <cell r="Y275">
            <v>0</v>
          </cell>
          <cell r="Z275">
            <v>0</v>
          </cell>
          <cell r="AA275">
            <v>69</v>
          </cell>
          <cell r="AB275">
            <v>59</v>
          </cell>
          <cell r="AC275">
            <v>10</v>
          </cell>
          <cell r="AD275">
            <v>0</v>
          </cell>
          <cell r="AE275">
            <v>41</v>
          </cell>
          <cell r="AF275">
            <v>37</v>
          </cell>
          <cell r="AG275">
            <v>4</v>
          </cell>
          <cell r="AH275">
            <v>0</v>
          </cell>
          <cell r="AI275">
            <v>28</v>
          </cell>
          <cell r="AJ275">
            <v>22</v>
          </cell>
          <cell r="AK275">
            <v>6</v>
          </cell>
          <cell r="AL275">
            <v>0</v>
          </cell>
          <cell r="AM275">
            <v>42</v>
          </cell>
          <cell r="AN275">
            <v>40</v>
          </cell>
          <cell r="AO275">
            <v>2</v>
          </cell>
          <cell r="AP275">
            <v>0</v>
          </cell>
          <cell r="AQ275">
            <v>25</v>
          </cell>
          <cell r="AR275">
            <v>24</v>
          </cell>
          <cell r="AS275">
            <v>1</v>
          </cell>
          <cell r="AT275">
            <v>0</v>
          </cell>
          <cell r="AU275">
            <v>17</v>
          </cell>
          <cell r="AV275">
            <v>16</v>
          </cell>
          <cell r="AW275">
            <v>1</v>
          </cell>
          <cell r="AX275">
            <v>0</v>
          </cell>
          <cell r="AY275">
            <v>9</v>
          </cell>
          <cell r="AZ275">
            <v>9</v>
          </cell>
          <cell r="BA275">
            <v>0</v>
          </cell>
          <cell r="BB275">
            <v>0</v>
          </cell>
          <cell r="BC275">
            <v>6</v>
          </cell>
          <cell r="BD275">
            <v>6</v>
          </cell>
          <cell r="BE275">
            <v>0</v>
          </cell>
          <cell r="BF275">
            <v>0</v>
          </cell>
          <cell r="BG275">
            <v>3</v>
          </cell>
          <cell r="BH275">
            <v>3</v>
          </cell>
          <cell r="BI275">
            <v>0</v>
          </cell>
          <cell r="BJ275">
            <v>0</v>
          </cell>
          <cell r="BK275">
            <v>4</v>
          </cell>
          <cell r="BL275">
            <v>3</v>
          </cell>
          <cell r="BM275">
            <v>1</v>
          </cell>
          <cell r="BN275">
            <v>0</v>
          </cell>
          <cell r="BO275">
            <v>1</v>
          </cell>
          <cell r="BP275">
            <v>1</v>
          </cell>
          <cell r="BQ275">
            <v>0</v>
          </cell>
          <cell r="BR275">
            <v>0</v>
          </cell>
          <cell r="BS275">
            <v>3</v>
          </cell>
          <cell r="BT275">
            <v>2</v>
          </cell>
          <cell r="BU275">
            <v>1</v>
          </cell>
          <cell r="BV275">
            <v>0</v>
          </cell>
          <cell r="BW275">
            <v>6</v>
          </cell>
          <cell r="BX275">
            <v>5</v>
          </cell>
          <cell r="BY275">
            <v>1</v>
          </cell>
          <cell r="BZ275">
            <v>0</v>
          </cell>
          <cell r="CA275">
            <v>4</v>
          </cell>
          <cell r="CB275">
            <v>4</v>
          </cell>
          <cell r="CC275">
            <v>0</v>
          </cell>
          <cell r="CD275">
            <v>0</v>
          </cell>
          <cell r="CE275">
            <v>2</v>
          </cell>
          <cell r="CF275">
            <v>1</v>
          </cell>
          <cell r="CG275">
            <v>1</v>
          </cell>
          <cell r="CH275">
            <v>0</v>
          </cell>
          <cell r="CI275" t="str">
            <v>Niedersachsen</v>
          </cell>
          <cell r="CJ275" t="str">
            <v>Westliche Flächenländer</v>
          </cell>
          <cell r="CK275" t="str">
            <v>II 06</v>
          </cell>
        </row>
        <row r="276">
          <cell r="C276">
            <v>67</v>
          </cell>
          <cell r="D276">
            <v>63</v>
          </cell>
          <cell r="E276">
            <v>4</v>
          </cell>
          <cell r="F276">
            <v>0</v>
          </cell>
          <cell r="G276">
            <v>42</v>
          </cell>
          <cell r="H276">
            <v>39</v>
          </cell>
          <cell r="I276">
            <v>3</v>
          </cell>
          <cell r="J276">
            <v>0</v>
          </cell>
          <cell r="K276">
            <v>25</v>
          </cell>
          <cell r="L276">
            <v>24</v>
          </cell>
          <cell r="M276">
            <v>1</v>
          </cell>
          <cell r="N276">
            <v>0</v>
          </cell>
          <cell r="O276">
            <v>6</v>
          </cell>
          <cell r="P276">
            <v>6</v>
          </cell>
          <cell r="Q276">
            <v>0</v>
          </cell>
          <cell r="R276">
            <v>0</v>
          </cell>
          <cell r="S276">
            <v>6</v>
          </cell>
          <cell r="T276">
            <v>6</v>
          </cell>
          <cell r="U276">
            <v>0</v>
          </cell>
          <cell r="V276">
            <v>0</v>
          </cell>
          <cell r="W276">
            <v>0</v>
          </cell>
          <cell r="X276">
            <v>0</v>
          </cell>
          <cell r="Y276">
            <v>0</v>
          </cell>
          <cell r="Z276">
            <v>0</v>
          </cell>
          <cell r="AA276">
            <v>33</v>
          </cell>
          <cell r="AB276">
            <v>31</v>
          </cell>
          <cell r="AC276">
            <v>2</v>
          </cell>
          <cell r="AD276">
            <v>0</v>
          </cell>
          <cell r="AE276">
            <v>20</v>
          </cell>
          <cell r="AF276">
            <v>18</v>
          </cell>
          <cell r="AG276">
            <v>2</v>
          </cell>
          <cell r="AH276">
            <v>0</v>
          </cell>
          <cell r="AI276">
            <v>13</v>
          </cell>
          <cell r="AJ276">
            <v>13</v>
          </cell>
          <cell r="AK276">
            <v>0</v>
          </cell>
          <cell r="AL276">
            <v>0</v>
          </cell>
          <cell r="AM276">
            <v>22</v>
          </cell>
          <cell r="AN276">
            <v>21</v>
          </cell>
          <cell r="AO276">
            <v>1</v>
          </cell>
          <cell r="AP276">
            <v>0</v>
          </cell>
          <cell r="AQ276">
            <v>14</v>
          </cell>
          <cell r="AR276">
            <v>13</v>
          </cell>
          <cell r="AS276">
            <v>1</v>
          </cell>
          <cell r="AT276">
            <v>0</v>
          </cell>
          <cell r="AU276">
            <v>8</v>
          </cell>
          <cell r="AV276">
            <v>8</v>
          </cell>
          <cell r="AW276">
            <v>0</v>
          </cell>
          <cell r="AX276">
            <v>0</v>
          </cell>
          <cell r="AY276">
            <v>3</v>
          </cell>
          <cell r="AZ276">
            <v>2</v>
          </cell>
          <cell r="BA276">
            <v>1</v>
          </cell>
          <cell r="BB276">
            <v>0</v>
          </cell>
          <cell r="BC276">
            <v>0</v>
          </cell>
          <cell r="BD276">
            <v>0</v>
          </cell>
          <cell r="BE276">
            <v>0</v>
          </cell>
          <cell r="BF276">
            <v>0</v>
          </cell>
          <cell r="BG276">
            <v>3</v>
          </cell>
          <cell r="BH276">
            <v>2</v>
          </cell>
          <cell r="BI276">
            <v>1</v>
          </cell>
          <cell r="BJ276">
            <v>0</v>
          </cell>
          <cell r="BK276">
            <v>3</v>
          </cell>
          <cell r="BL276">
            <v>3</v>
          </cell>
          <cell r="BM276">
            <v>0</v>
          </cell>
          <cell r="BN276">
            <v>0</v>
          </cell>
          <cell r="BO276">
            <v>2</v>
          </cell>
          <cell r="BP276">
            <v>2</v>
          </cell>
          <cell r="BQ276">
            <v>0</v>
          </cell>
          <cell r="BR276">
            <v>0</v>
          </cell>
          <cell r="BS276">
            <v>1</v>
          </cell>
          <cell r="BT276">
            <v>1</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t="str">
            <v>Niedersachsen</v>
          </cell>
          <cell r="CJ276" t="str">
            <v>Westliche Flächenländer</v>
          </cell>
          <cell r="CK276" t="str">
            <v>II 06</v>
          </cell>
        </row>
        <row r="277">
          <cell r="C277">
            <v>63</v>
          </cell>
          <cell r="D277">
            <v>56</v>
          </cell>
          <cell r="E277">
            <v>7</v>
          </cell>
          <cell r="F277">
            <v>0</v>
          </cell>
          <cell r="G277">
            <v>38</v>
          </cell>
          <cell r="H277">
            <v>34</v>
          </cell>
          <cell r="I277">
            <v>4</v>
          </cell>
          <cell r="J277">
            <v>0</v>
          </cell>
          <cell r="K277">
            <v>25</v>
          </cell>
          <cell r="L277">
            <v>22</v>
          </cell>
          <cell r="M277">
            <v>3</v>
          </cell>
          <cell r="N277">
            <v>0</v>
          </cell>
          <cell r="O277">
            <v>6</v>
          </cell>
          <cell r="P277">
            <v>5</v>
          </cell>
          <cell r="Q277">
            <v>1</v>
          </cell>
          <cell r="R277">
            <v>0</v>
          </cell>
          <cell r="S277">
            <v>3</v>
          </cell>
          <cell r="T277">
            <v>3</v>
          </cell>
          <cell r="U277">
            <v>0</v>
          </cell>
          <cell r="V277">
            <v>0</v>
          </cell>
          <cell r="W277">
            <v>3</v>
          </cell>
          <cell r="X277">
            <v>2</v>
          </cell>
          <cell r="Y277">
            <v>1</v>
          </cell>
          <cell r="Z277">
            <v>0</v>
          </cell>
          <cell r="AA277">
            <v>26</v>
          </cell>
          <cell r="AB277">
            <v>23</v>
          </cell>
          <cell r="AC277">
            <v>3</v>
          </cell>
          <cell r="AD277">
            <v>0</v>
          </cell>
          <cell r="AE277">
            <v>15</v>
          </cell>
          <cell r="AF277">
            <v>13</v>
          </cell>
          <cell r="AG277">
            <v>2</v>
          </cell>
          <cell r="AH277">
            <v>0</v>
          </cell>
          <cell r="AI277">
            <v>11</v>
          </cell>
          <cell r="AJ277">
            <v>10</v>
          </cell>
          <cell r="AK277">
            <v>1</v>
          </cell>
          <cell r="AL277">
            <v>0</v>
          </cell>
          <cell r="AM277">
            <v>20</v>
          </cell>
          <cell r="AN277">
            <v>18</v>
          </cell>
          <cell r="AO277">
            <v>2</v>
          </cell>
          <cell r="AP277">
            <v>0</v>
          </cell>
          <cell r="AQ277">
            <v>14</v>
          </cell>
          <cell r="AR277">
            <v>12</v>
          </cell>
          <cell r="AS277">
            <v>2</v>
          </cell>
          <cell r="AT277">
            <v>0</v>
          </cell>
          <cell r="AU277">
            <v>6</v>
          </cell>
          <cell r="AV277">
            <v>6</v>
          </cell>
          <cell r="AW277">
            <v>0</v>
          </cell>
          <cell r="AX277">
            <v>0</v>
          </cell>
          <cell r="AY277">
            <v>4</v>
          </cell>
          <cell r="AZ277">
            <v>4</v>
          </cell>
          <cell r="BA277">
            <v>0</v>
          </cell>
          <cell r="BB277">
            <v>0</v>
          </cell>
          <cell r="BC277">
            <v>2</v>
          </cell>
          <cell r="BD277">
            <v>2</v>
          </cell>
          <cell r="BE277">
            <v>0</v>
          </cell>
          <cell r="BF277">
            <v>0</v>
          </cell>
          <cell r="BG277">
            <v>2</v>
          </cell>
          <cell r="BH277">
            <v>2</v>
          </cell>
          <cell r="BI277">
            <v>0</v>
          </cell>
          <cell r="BJ277">
            <v>0</v>
          </cell>
          <cell r="BK277">
            <v>2</v>
          </cell>
          <cell r="BL277">
            <v>2</v>
          </cell>
          <cell r="BM277">
            <v>0</v>
          </cell>
          <cell r="BN277">
            <v>0</v>
          </cell>
          <cell r="BO277">
            <v>2</v>
          </cell>
          <cell r="BP277">
            <v>2</v>
          </cell>
          <cell r="BQ277">
            <v>0</v>
          </cell>
          <cell r="BR277">
            <v>0</v>
          </cell>
          <cell r="BS277">
            <v>0</v>
          </cell>
          <cell r="BT277">
            <v>0</v>
          </cell>
          <cell r="BU277">
            <v>0</v>
          </cell>
          <cell r="BV277">
            <v>0</v>
          </cell>
          <cell r="BW277">
            <v>5</v>
          </cell>
          <cell r="BX277">
            <v>4</v>
          </cell>
          <cell r="BY277">
            <v>1</v>
          </cell>
          <cell r="BZ277">
            <v>0</v>
          </cell>
          <cell r="CA277">
            <v>2</v>
          </cell>
          <cell r="CB277">
            <v>2</v>
          </cell>
          <cell r="CC277">
            <v>0</v>
          </cell>
          <cell r="CD277">
            <v>0</v>
          </cell>
          <cell r="CE277">
            <v>3</v>
          </cell>
          <cell r="CF277">
            <v>2</v>
          </cell>
          <cell r="CG277">
            <v>1</v>
          </cell>
          <cell r="CH277">
            <v>0</v>
          </cell>
          <cell r="CI277" t="str">
            <v>Niedersachsen</v>
          </cell>
          <cell r="CJ277" t="str">
            <v>Westliche Flächenländer</v>
          </cell>
          <cell r="CK277" t="str">
            <v>II 06</v>
          </cell>
        </row>
        <row r="278">
          <cell r="C278">
            <v>47</v>
          </cell>
          <cell r="D278">
            <v>46</v>
          </cell>
          <cell r="E278">
            <v>1</v>
          </cell>
          <cell r="F278">
            <v>0</v>
          </cell>
          <cell r="G278">
            <v>27</v>
          </cell>
          <cell r="H278">
            <v>26</v>
          </cell>
          <cell r="I278">
            <v>1</v>
          </cell>
          <cell r="J278">
            <v>0</v>
          </cell>
          <cell r="K278">
            <v>20</v>
          </cell>
          <cell r="L278">
            <v>20</v>
          </cell>
          <cell r="M278">
            <v>0</v>
          </cell>
          <cell r="N278">
            <v>0</v>
          </cell>
          <cell r="O278">
            <v>4</v>
          </cell>
          <cell r="P278">
            <v>3</v>
          </cell>
          <cell r="Q278">
            <v>1</v>
          </cell>
          <cell r="R278">
            <v>0</v>
          </cell>
          <cell r="S278">
            <v>3</v>
          </cell>
          <cell r="T278">
            <v>2</v>
          </cell>
          <cell r="U278">
            <v>1</v>
          </cell>
          <cell r="V278">
            <v>0</v>
          </cell>
          <cell r="W278">
            <v>1</v>
          </cell>
          <cell r="X278">
            <v>1</v>
          </cell>
          <cell r="Y278">
            <v>0</v>
          </cell>
          <cell r="Z278">
            <v>0</v>
          </cell>
          <cell r="AA278">
            <v>16</v>
          </cell>
          <cell r="AB278">
            <v>16</v>
          </cell>
          <cell r="AC278">
            <v>0</v>
          </cell>
          <cell r="AD278">
            <v>0</v>
          </cell>
          <cell r="AE278">
            <v>9</v>
          </cell>
          <cell r="AF278">
            <v>9</v>
          </cell>
          <cell r="AG278">
            <v>0</v>
          </cell>
          <cell r="AH278">
            <v>0</v>
          </cell>
          <cell r="AI278">
            <v>7</v>
          </cell>
          <cell r="AJ278">
            <v>7</v>
          </cell>
          <cell r="AK278">
            <v>0</v>
          </cell>
          <cell r="AL278">
            <v>0</v>
          </cell>
          <cell r="AM278">
            <v>20</v>
          </cell>
          <cell r="AN278">
            <v>20</v>
          </cell>
          <cell r="AO278">
            <v>0</v>
          </cell>
          <cell r="AP278">
            <v>0</v>
          </cell>
          <cell r="AQ278">
            <v>12</v>
          </cell>
          <cell r="AR278">
            <v>12</v>
          </cell>
          <cell r="AS278">
            <v>0</v>
          </cell>
          <cell r="AT278">
            <v>0</v>
          </cell>
          <cell r="AU278">
            <v>8</v>
          </cell>
          <cell r="AV278">
            <v>8</v>
          </cell>
          <cell r="AW278">
            <v>0</v>
          </cell>
          <cell r="AX278">
            <v>0</v>
          </cell>
          <cell r="AY278">
            <v>2</v>
          </cell>
          <cell r="AZ278">
            <v>2</v>
          </cell>
          <cell r="BA278">
            <v>0</v>
          </cell>
          <cell r="BB278">
            <v>0</v>
          </cell>
          <cell r="BC278">
            <v>0</v>
          </cell>
          <cell r="BD278">
            <v>0</v>
          </cell>
          <cell r="BE278">
            <v>0</v>
          </cell>
          <cell r="BF278">
            <v>0</v>
          </cell>
          <cell r="BG278">
            <v>2</v>
          </cell>
          <cell r="BH278">
            <v>2</v>
          </cell>
          <cell r="BI278">
            <v>0</v>
          </cell>
          <cell r="BJ278">
            <v>0</v>
          </cell>
          <cell r="BK278">
            <v>2</v>
          </cell>
          <cell r="BL278">
            <v>2</v>
          </cell>
          <cell r="BM278">
            <v>0</v>
          </cell>
          <cell r="BN278">
            <v>0</v>
          </cell>
          <cell r="BO278">
            <v>1</v>
          </cell>
          <cell r="BP278">
            <v>1</v>
          </cell>
          <cell r="BQ278">
            <v>0</v>
          </cell>
          <cell r="BR278">
            <v>0</v>
          </cell>
          <cell r="BS278">
            <v>1</v>
          </cell>
          <cell r="BT278">
            <v>1</v>
          </cell>
          <cell r="BU278">
            <v>0</v>
          </cell>
          <cell r="BV278">
            <v>0</v>
          </cell>
          <cell r="BW278">
            <v>3</v>
          </cell>
          <cell r="BX278">
            <v>3</v>
          </cell>
          <cell r="BY278">
            <v>0</v>
          </cell>
          <cell r="BZ278">
            <v>0</v>
          </cell>
          <cell r="CA278">
            <v>2</v>
          </cell>
          <cell r="CB278">
            <v>2</v>
          </cell>
          <cell r="CC278">
            <v>0</v>
          </cell>
          <cell r="CD278">
            <v>0</v>
          </cell>
          <cell r="CE278">
            <v>1</v>
          </cell>
          <cell r="CF278">
            <v>1</v>
          </cell>
          <cell r="CG278">
            <v>0</v>
          </cell>
          <cell r="CH278">
            <v>0</v>
          </cell>
          <cell r="CI278" t="str">
            <v>Niedersachsen</v>
          </cell>
          <cell r="CJ278" t="str">
            <v>Westliche Flächenländer</v>
          </cell>
          <cell r="CK278" t="str">
            <v>II 06</v>
          </cell>
        </row>
        <row r="279">
          <cell r="C279">
            <v>20</v>
          </cell>
          <cell r="D279">
            <v>18</v>
          </cell>
          <cell r="E279">
            <v>2</v>
          </cell>
          <cell r="F279">
            <v>0</v>
          </cell>
          <cell r="G279">
            <v>12</v>
          </cell>
          <cell r="H279">
            <v>11</v>
          </cell>
          <cell r="I279">
            <v>1</v>
          </cell>
          <cell r="J279">
            <v>0</v>
          </cell>
          <cell r="K279">
            <v>8</v>
          </cell>
          <cell r="L279">
            <v>7</v>
          </cell>
          <cell r="M279">
            <v>1</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10</v>
          </cell>
          <cell r="AB279">
            <v>9</v>
          </cell>
          <cell r="AC279">
            <v>1</v>
          </cell>
          <cell r="AD279">
            <v>0</v>
          </cell>
          <cell r="AE279">
            <v>5</v>
          </cell>
          <cell r="AF279">
            <v>5</v>
          </cell>
          <cell r="AG279">
            <v>0</v>
          </cell>
          <cell r="AH279">
            <v>0</v>
          </cell>
          <cell r="AI279">
            <v>5</v>
          </cell>
          <cell r="AJ279">
            <v>4</v>
          </cell>
          <cell r="AK279">
            <v>1</v>
          </cell>
          <cell r="AL279">
            <v>0</v>
          </cell>
          <cell r="AM279">
            <v>6</v>
          </cell>
          <cell r="AN279">
            <v>6</v>
          </cell>
          <cell r="AO279">
            <v>0</v>
          </cell>
          <cell r="AP279">
            <v>0</v>
          </cell>
          <cell r="AQ279">
            <v>3</v>
          </cell>
          <cell r="AR279">
            <v>3</v>
          </cell>
          <cell r="AS279">
            <v>0</v>
          </cell>
          <cell r="AT279">
            <v>0</v>
          </cell>
          <cell r="AU279">
            <v>3</v>
          </cell>
          <cell r="AV279">
            <v>3</v>
          </cell>
          <cell r="AW279">
            <v>0</v>
          </cell>
          <cell r="AX279">
            <v>0</v>
          </cell>
          <cell r="AY279">
            <v>1</v>
          </cell>
          <cell r="AZ279">
            <v>1</v>
          </cell>
          <cell r="BA279">
            <v>0</v>
          </cell>
          <cell r="BB279">
            <v>0</v>
          </cell>
          <cell r="BC279">
            <v>1</v>
          </cell>
          <cell r="BD279">
            <v>1</v>
          </cell>
          <cell r="BE279">
            <v>0</v>
          </cell>
          <cell r="BF279">
            <v>0</v>
          </cell>
          <cell r="BG279">
            <v>0</v>
          </cell>
          <cell r="BH279">
            <v>0</v>
          </cell>
          <cell r="BI279">
            <v>0</v>
          </cell>
          <cell r="BJ279">
            <v>0</v>
          </cell>
          <cell r="BK279">
            <v>1</v>
          </cell>
          <cell r="BL279">
            <v>0</v>
          </cell>
          <cell r="BM279">
            <v>1</v>
          </cell>
          <cell r="BN279">
            <v>0</v>
          </cell>
          <cell r="BO279">
            <v>1</v>
          </cell>
          <cell r="BP279">
            <v>0</v>
          </cell>
          <cell r="BQ279">
            <v>1</v>
          </cell>
          <cell r="BR279">
            <v>0</v>
          </cell>
          <cell r="BS279">
            <v>0</v>
          </cell>
          <cell r="BT279">
            <v>0</v>
          </cell>
          <cell r="BU279">
            <v>0</v>
          </cell>
          <cell r="BV279">
            <v>0</v>
          </cell>
          <cell r="BW279">
            <v>2</v>
          </cell>
          <cell r="BX279">
            <v>2</v>
          </cell>
          <cell r="BY279">
            <v>0</v>
          </cell>
          <cell r="BZ279">
            <v>0</v>
          </cell>
          <cell r="CA279">
            <v>2</v>
          </cell>
          <cell r="CB279">
            <v>2</v>
          </cell>
          <cell r="CC279">
            <v>0</v>
          </cell>
          <cell r="CD279">
            <v>0</v>
          </cell>
          <cell r="CE279">
            <v>0</v>
          </cell>
          <cell r="CF279">
            <v>0</v>
          </cell>
          <cell r="CG279">
            <v>0</v>
          </cell>
          <cell r="CH279">
            <v>0</v>
          </cell>
          <cell r="CI279" t="str">
            <v>Niedersachsen</v>
          </cell>
          <cell r="CJ279" t="str">
            <v>Westliche Flächenländer</v>
          </cell>
          <cell r="CK279" t="str">
            <v>II 06</v>
          </cell>
        </row>
        <row r="280">
          <cell r="C280">
            <v>26</v>
          </cell>
          <cell r="D280">
            <v>22</v>
          </cell>
          <cell r="E280">
            <v>4</v>
          </cell>
          <cell r="F280">
            <v>0</v>
          </cell>
          <cell r="G280">
            <v>16</v>
          </cell>
          <cell r="H280">
            <v>15</v>
          </cell>
          <cell r="I280">
            <v>1</v>
          </cell>
          <cell r="J280">
            <v>0</v>
          </cell>
          <cell r="K280">
            <v>10</v>
          </cell>
          <cell r="L280">
            <v>7</v>
          </cell>
          <cell r="M280">
            <v>3</v>
          </cell>
          <cell r="N280">
            <v>0</v>
          </cell>
          <cell r="O280">
            <v>4</v>
          </cell>
          <cell r="P280">
            <v>2</v>
          </cell>
          <cell r="Q280">
            <v>2</v>
          </cell>
          <cell r="R280">
            <v>0</v>
          </cell>
          <cell r="S280">
            <v>3</v>
          </cell>
          <cell r="T280">
            <v>2</v>
          </cell>
          <cell r="U280">
            <v>1</v>
          </cell>
          <cell r="V280">
            <v>0</v>
          </cell>
          <cell r="W280">
            <v>1</v>
          </cell>
          <cell r="X280">
            <v>0</v>
          </cell>
          <cell r="Y280">
            <v>1</v>
          </cell>
          <cell r="Z280">
            <v>0</v>
          </cell>
          <cell r="AA280">
            <v>10</v>
          </cell>
          <cell r="AB280">
            <v>9</v>
          </cell>
          <cell r="AC280">
            <v>1</v>
          </cell>
          <cell r="AD280">
            <v>0</v>
          </cell>
          <cell r="AE280">
            <v>4</v>
          </cell>
          <cell r="AF280">
            <v>4</v>
          </cell>
          <cell r="AG280">
            <v>0</v>
          </cell>
          <cell r="AH280">
            <v>0</v>
          </cell>
          <cell r="AI280">
            <v>6</v>
          </cell>
          <cell r="AJ280">
            <v>5</v>
          </cell>
          <cell r="AK280">
            <v>1</v>
          </cell>
          <cell r="AL280">
            <v>0</v>
          </cell>
          <cell r="AM280">
            <v>8</v>
          </cell>
          <cell r="AN280">
            <v>8</v>
          </cell>
          <cell r="AO280">
            <v>0</v>
          </cell>
          <cell r="AP280">
            <v>0</v>
          </cell>
          <cell r="AQ280">
            <v>6</v>
          </cell>
          <cell r="AR280">
            <v>6</v>
          </cell>
          <cell r="AS280">
            <v>0</v>
          </cell>
          <cell r="AT280">
            <v>0</v>
          </cell>
          <cell r="AU280">
            <v>2</v>
          </cell>
          <cell r="AV280">
            <v>2</v>
          </cell>
          <cell r="AW280">
            <v>0</v>
          </cell>
          <cell r="AX280">
            <v>0</v>
          </cell>
          <cell r="AY280">
            <v>1</v>
          </cell>
          <cell r="AZ280">
            <v>1</v>
          </cell>
          <cell r="BA280">
            <v>0</v>
          </cell>
          <cell r="BB280">
            <v>0</v>
          </cell>
          <cell r="BC280">
            <v>1</v>
          </cell>
          <cell r="BD280">
            <v>1</v>
          </cell>
          <cell r="BE280">
            <v>0</v>
          </cell>
          <cell r="BF280">
            <v>0</v>
          </cell>
          <cell r="BG280">
            <v>0</v>
          </cell>
          <cell r="BH280">
            <v>0</v>
          </cell>
          <cell r="BI280">
            <v>0</v>
          </cell>
          <cell r="BJ280">
            <v>0</v>
          </cell>
          <cell r="BK280">
            <v>3</v>
          </cell>
          <cell r="BL280">
            <v>2</v>
          </cell>
          <cell r="BM280">
            <v>1</v>
          </cell>
          <cell r="BN280">
            <v>0</v>
          </cell>
          <cell r="BO280">
            <v>2</v>
          </cell>
          <cell r="BP280">
            <v>2</v>
          </cell>
          <cell r="BQ280">
            <v>0</v>
          </cell>
          <cell r="BR280">
            <v>0</v>
          </cell>
          <cell r="BS280">
            <v>1</v>
          </cell>
          <cell r="BT280">
            <v>0</v>
          </cell>
          <cell r="BU280">
            <v>1</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t="str">
            <v>Niedersachsen</v>
          </cell>
          <cell r="CJ280" t="str">
            <v>Westliche Flächenländer</v>
          </cell>
          <cell r="CK280" t="str">
            <v>II 06</v>
          </cell>
        </row>
        <row r="281">
          <cell r="C281">
            <v>120</v>
          </cell>
          <cell r="D281">
            <v>89</v>
          </cell>
          <cell r="E281">
            <v>30</v>
          </cell>
          <cell r="F281">
            <v>1</v>
          </cell>
          <cell r="G281">
            <v>82</v>
          </cell>
          <cell r="H281">
            <v>62</v>
          </cell>
          <cell r="I281">
            <v>19</v>
          </cell>
          <cell r="J281">
            <v>1</v>
          </cell>
          <cell r="K281">
            <v>38</v>
          </cell>
          <cell r="L281">
            <v>27</v>
          </cell>
          <cell r="M281">
            <v>11</v>
          </cell>
          <cell r="N281">
            <v>0</v>
          </cell>
          <cell r="O281">
            <v>3</v>
          </cell>
          <cell r="P281">
            <v>3</v>
          </cell>
          <cell r="Q281">
            <v>0</v>
          </cell>
          <cell r="R281">
            <v>0</v>
          </cell>
          <cell r="S281">
            <v>3</v>
          </cell>
          <cell r="T281">
            <v>3</v>
          </cell>
          <cell r="U281">
            <v>0</v>
          </cell>
          <cell r="V281">
            <v>0</v>
          </cell>
          <cell r="W281">
            <v>0</v>
          </cell>
          <cell r="X281">
            <v>0</v>
          </cell>
          <cell r="Y281">
            <v>0</v>
          </cell>
          <cell r="Z281">
            <v>0</v>
          </cell>
          <cell r="AA281">
            <v>55</v>
          </cell>
          <cell r="AB281">
            <v>40</v>
          </cell>
          <cell r="AC281">
            <v>14</v>
          </cell>
          <cell r="AD281">
            <v>1</v>
          </cell>
          <cell r="AE281">
            <v>41</v>
          </cell>
          <cell r="AF281">
            <v>30</v>
          </cell>
          <cell r="AG281">
            <v>10</v>
          </cell>
          <cell r="AH281">
            <v>1</v>
          </cell>
          <cell r="AI281">
            <v>14</v>
          </cell>
          <cell r="AJ281">
            <v>10</v>
          </cell>
          <cell r="AK281">
            <v>4</v>
          </cell>
          <cell r="AL281">
            <v>0</v>
          </cell>
          <cell r="AM281">
            <v>53</v>
          </cell>
          <cell r="AN281">
            <v>38</v>
          </cell>
          <cell r="AO281">
            <v>15</v>
          </cell>
          <cell r="AP281">
            <v>0</v>
          </cell>
          <cell r="AQ281">
            <v>32</v>
          </cell>
          <cell r="AR281">
            <v>24</v>
          </cell>
          <cell r="AS281">
            <v>8</v>
          </cell>
          <cell r="AT281">
            <v>0</v>
          </cell>
          <cell r="AU281">
            <v>21</v>
          </cell>
          <cell r="AV281">
            <v>14</v>
          </cell>
          <cell r="AW281">
            <v>7</v>
          </cell>
          <cell r="AX281">
            <v>0</v>
          </cell>
          <cell r="AY281">
            <v>4</v>
          </cell>
          <cell r="AZ281">
            <v>4</v>
          </cell>
          <cell r="BA281">
            <v>0</v>
          </cell>
          <cell r="BB281">
            <v>0</v>
          </cell>
          <cell r="BC281">
            <v>3</v>
          </cell>
          <cell r="BD281">
            <v>3</v>
          </cell>
          <cell r="BE281">
            <v>0</v>
          </cell>
          <cell r="BF281">
            <v>0</v>
          </cell>
          <cell r="BG281">
            <v>1</v>
          </cell>
          <cell r="BH281">
            <v>1</v>
          </cell>
          <cell r="BI281">
            <v>0</v>
          </cell>
          <cell r="BJ281">
            <v>0</v>
          </cell>
          <cell r="BK281">
            <v>4</v>
          </cell>
          <cell r="BL281">
            <v>3</v>
          </cell>
          <cell r="BM281">
            <v>1</v>
          </cell>
          <cell r="BN281">
            <v>0</v>
          </cell>
          <cell r="BO281">
            <v>2</v>
          </cell>
          <cell r="BP281">
            <v>1</v>
          </cell>
          <cell r="BQ281">
            <v>1</v>
          </cell>
          <cell r="BR281">
            <v>0</v>
          </cell>
          <cell r="BS281">
            <v>2</v>
          </cell>
          <cell r="BT281">
            <v>2</v>
          </cell>
          <cell r="BU281">
            <v>0</v>
          </cell>
          <cell r="BV281">
            <v>0</v>
          </cell>
          <cell r="BW281">
            <v>1</v>
          </cell>
          <cell r="BX281">
            <v>1</v>
          </cell>
          <cell r="BY281">
            <v>0</v>
          </cell>
          <cell r="BZ281">
            <v>0</v>
          </cell>
          <cell r="CA281">
            <v>1</v>
          </cell>
          <cell r="CB281">
            <v>1</v>
          </cell>
          <cell r="CC281">
            <v>0</v>
          </cell>
          <cell r="CD281">
            <v>0</v>
          </cell>
          <cell r="CE281">
            <v>0</v>
          </cell>
          <cell r="CF281">
            <v>0</v>
          </cell>
          <cell r="CG281">
            <v>0</v>
          </cell>
          <cell r="CH281">
            <v>0</v>
          </cell>
          <cell r="CI281" t="str">
            <v>Bremen</v>
          </cell>
          <cell r="CJ281" t="str">
            <v>Stadtstaaten</v>
          </cell>
          <cell r="CK281" t="str">
            <v>II 06</v>
          </cell>
        </row>
        <row r="282">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t="str">
            <v>Bremen</v>
          </cell>
          <cell r="CJ282" t="str">
            <v>Stadtstaaten</v>
          </cell>
          <cell r="CK282" t="str">
            <v>II 06</v>
          </cell>
        </row>
        <row r="283">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t="str">
            <v>Bremen</v>
          </cell>
          <cell r="CJ283" t="str">
            <v>Stadtstaaten</v>
          </cell>
          <cell r="CK283" t="str">
            <v>II 06</v>
          </cell>
        </row>
        <row r="284">
          <cell r="C284">
            <v>20</v>
          </cell>
          <cell r="D284">
            <v>17</v>
          </cell>
          <cell r="E284">
            <v>3</v>
          </cell>
          <cell r="F284">
            <v>0</v>
          </cell>
          <cell r="G284">
            <v>14</v>
          </cell>
          <cell r="H284">
            <v>11</v>
          </cell>
          <cell r="I284">
            <v>3</v>
          </cell>
          <cell r="J284">
            <v>0</v>
          </cell>
          <cell r="K284">
            <v>6</v>
          </cell>
          <cell r="L284">
            <v>6</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12</v>
          </cell>
          <cell r="AB284">
            <v>10</v>
          </cell>
          <cell r="AC284">
            <v>2</v>
          </cell>
          <cell r="AD284">
            <v>0</v>
          </cell>
          <cell r="AE284">
            <v>10</v>
          </cell>
          <cell r="AF284">
            <v>8</v>
          </cell>
          <cell r="AG284">
            <v>2</v>
          </cell>
          <cell r="AH284">
            <v>0</v>
          </cell>
          <cell r="AI284">
            <v>2</v>
          </cell>
          <cell r="AJ284">
            <v>2</v>
          </cell>
          <cell r="AK284">
            <v>0</v>
          </cell>
          <cell r="AL284">
            <v>0</v>
          </cell>
          <cell r="AM284">
            <v>8</v>
          </cell>
          <cell r="AN284">
            <v>7</v>
          </cell>
          <cell r="AO284">
            <v>1</v>
          </cell>
          <cell r="AP284">
            <v>0</v>
          </cell>
          <cell r="AQ284">
            <v>4</v>
          </cell>
          <cell r="AR284">
            <v>3</v>
          </cell>
          <cell r="AS284">
            <v>1</v>
          </cell>
          <cell r="AT284">
            <v>0</v>
          </cell>
          <cell r="AU284">
            <v>4</v>
          </cell>
          <cell r="AV284">
            <v>4</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t="str">
            <v>Bremen</v>
          </cell>
          <cell r="CJ284" t="str">
            <v>Stadtstaaten</v>
          </cell>
          <cell r="CK284" t="str">
            <v>II 06</v>
          </cell>
        </row>
        <row r="285">
          <cell r="C285">
            <v>25</v>
          </cell>
          <cell r="D285">
            <v>17</v>
          </cell>
          <cell r="E285">
            <v>8</v>
          </cell>
          <cell r="F285">
            <v>0</v>
          </cell>
          <cell r="G285">
            <v>18</v>
          </cell>
          <cell r="H285">
            <v>12</v>
          </cell>
          <cell r="I285">
            <v>6</v>
          </cell>
          <cell r="J285">
            <v>0</v>
          </cell>
          <cell r="K285">
            <v>7</v>
          </cell>
          <cell r="L285">
            <v>5</v>
          </cell>
          <cell r="M285">
            <v>2</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12</v>
          </cell>
          <cell r="AB285">
            <v>10</v>
          </cell>
          <cell r="AC285">
            <v>2</v>
          </cell>
          <cell r="AD285">
            <v>0</v>
          </cell>
          <cell r="AE285">
            <v>9</v>
          </cell>
          <cell r="AF285">
            <v>7</v>
          </cell>
          <cell r="AG285">
            <v>2</v>
          </cell>
          <cell r="AH285">
            <v>0</v>
          </cell>
          <cell r="AI285">
            <v>3</v>
          </cell>
          <cell r="AJ285">
            <v>3</v>
          </cell>
          <cell r="AK285">
            <v>0</v>
          </cell>
          <cell r="AL285">
            <v>0</v>
          </cell>
          <cell r="AM285">
            <v>13</v>
          </cell>
          <cell r="AN285">
            <v>7</v>
          </cell>
          <cell r="AO285">
            <v>6</v>
          </cell>
          <cell r="AP285">
            <v>0</v>
          </cell>
          <cell r="AQ285">
            <v>9</v>
          </cell>
          <cell r="AR285">
            <v>5</v>
          </cell>
          <cell r="AS285">
            <v>4</v>
          </cell>
          <cell r="AT285">
            <v>0</v>
          </cell>
          <cell r="AU285">
            <v>4</v>
          </cell>
          <cell r="AV285">
            <v>2</v>
          </cell>
          <cell r="AW285">
            <v>2</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t="str">
            <v>Bremen</v>
          </cell>
          <cell r="CJ285" t="str">
            <v>Stadtstaaten</v>
          </cell>
          <cell r="CK285" t="str">
            <v>II 06</v>
          </cell>
        </row>
        <row r="286">
          <cell r="C286">
            <v>20</v>
          </cell>
          <cell r="D286">
            <v>16</v>
          </cell>
          <cell r="E286">
            <v>4</v>
          </cell>
          <cell r="F286">
            <v>0</v>
          </cell>
          <cell r="G286">
            <v>18</v>
          </cell>
          <cell r="H286">
            <v>15</v>
          </cell>
          <cell r="I286">
            <v>3</v>
          </cell>
          <cell r="J286">
            <v>0</v>
          </cell>
          <cell r="K286">
            <v>2</v>
          </cell>
          <cell r="L286">
            <v>1</v>
          </cell>
          <cell r="M286">
            <v>1</v>
          </cell>
          <cell r="N286">
            <v>0</v>
          </cell>
          <cell r="O286">
            <v>1</v>
          </cell>
          <cell r="P286">
            <v>1</v>
          </cell>
          <cell r="Q286">
            <v>0</v>
          </cell>
          <cell r="R286">
            <v>0</v>
          </cell>
          <cell r="S286">
            <v>1</v>
          </cell>
          <cell r="T286">
            <v>1</v>
          </cell>
          <cell r="U286">
            <v>0</v>
          </cell>
          <cell r="V286">
            <v>0</v>
          </cell>
          <cell r="W286">
            <v>0</v>
          </cell>
          <cell r="X286">
            <v>0</v>
          </cell>
          <cell r="Y286">
            <v>0</v>
          </cell>
          <cell r="Z286">
            <v>0</v>
          </cell>
          <cell r="AA286">
            <v>10</v>
          </cell>
          <cell r="AB286">
            <v>8</v>
          </cell>
          <cell r="AC286">
            <v>2</v>
          </cell>
          <cell r="AD286">
            <v>0</v>
          </cell>
          <cell r="AE286">
            <v>9</v>
          </cell>
          <cell r="AF286">
            <v>7</v>
          </cell>
          <cell r="AG286">
            <v>2</v>
          </cell>
          <cell r="AH286">
            <v>0</v>
          </cell>
          <cell r="AI286">
            <v>1</v>
          </cell>
          <cell r="AJ286">
            <v>1</v>
          </cell>
          <cell r="AK286">
            <v>0</v>
          </cell>
          <cell r="AL286">
            <v>0</v>
          </cell>
          <cell r="AM286">
            <v>8</v>
          </cell>
          <cell r="AN286">
            <v>6</v>
          </cell>
          <cell r="AO286">
            <v>2</v>
          </cell>
          <cell r="AP286">
            <v>0</v>
          </cell>
          <cell r="AQ286">
            <v>7</v>
          </cell>
          <cell r="AR286">
            <v>6</v>
          </cell>
          <cell r="AS286">
            <v>1</v>
          </cell>
          <cell r="AT286">
            <v>0</v>
          </cell>
          <cell r="AU286">
            <v>1</v>
          </cell>
          <cell r="AV286">
            <v>0</v>
          </cell>
          <cell r="AW286">
            <v>1</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1</v>
          </cell>
          <cell r="BX286">
            <v>1</v>
          </cell>
          <cell r="BY286">
            <v>0</v>
          </cell>
          <cell r="BZ286">
            <v>0</v>
          </cell>
          <cell r="CA286">
            <v>1</v>
          </cell>
          <cell r="CB286">
            <v>1</v>
          </cell>
          <cell r="CC286">
            <v>0</v>
          </cell>
          <cell r="CD286">
            <v>0</v>
          </cell>
          <cell r="CE286">
            <v>0</v>
          </cell>
          <cell r="CF286">
            <v>0</v>
          </cell>
          <cell r="CG286">
            <v>0</v>
          </cell>
          <cell r="CH286">
            <v>0</v>
          </cell>
          <cell r="CI286" t="str">
            <v>Bremen</v>
          </cell>
          <cell r="CJ286" t="str">
            <v>Stadtstaaten</v>
          </cell>
          <cell r="CK286" t="str">
            <v>II 06</v>
          </cell>
        </row>
        <row r="287">
          <cell r="C287">
            <v>20</v>
          </cell>
          <cell r="D287">
            <v>13</v>
          </cell>
          <cell r="E287">
            <v>7</v>
          </cell>
          <cell r="F287">
            <v>0</v>
          </cell>
          <cell r="G287">
            <v>10</v>
          </cell>
          <cell r="H287">
            <v>7</v>
          </cell>
          <cell r="I287">
            <v>3</v>
          </cell>
          <cell r="J287">
            <v>0</v>
          </cell>
          <cell r="K287">
            <v>10</v>
          </cell>
          <cell r="L287">
            <v>6</v>
          </cell>
          <cell r="M287">
            <v>4</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9</v>
          </cell>
          <cell r="AB287">
            <v>6</v>
          </cell>
          <cell r="AC287">
            <v>3</v>
          </cell>
          <cell r="AD287">
            <v>0</v>
          </cell>
          <cell r="AE287">
            <v>5</v>
          </cell>
          <cell r="AF287">
            <v>3</v>
          </cell>
          <cell r="AG287">
            <v>2</v>
          </cell>
          <cell r="AH287">
            <v>0</v>
          </cell>
          <cell r="AI287">
            <v>4</v>
          </cell>
          <cell r="AJ287">
            <v>3</v>
          </cell>
          <cell r="AK287">
            <v>1</v>
          </cell>
          <cell r="AL287">
            <v>0</v>
          </cell>
          <cell r="AM287">
            <v>9</v>
          </cell>
          <cell r="AN287">
            <v>5</v>
          </cell>
          <cell r="AO287">
            <v>4</v>
          </cell>
          <cell r="AP287">
            <v>0</v>
          </cell>
          <cell r="AQ287">
            <v>5</v>
          </cell>
          <cell r="AR287">
            <v>4</v>
          </cell>
          <cell r="AS287">
            <v>1</v>
          </cell>
          <cell r="AT287">
            <v>0</v>
          </cell>
          <cell r="AU287">
            <v>4</v>
          </cell>
          <cell r="AV287">
            <v>1</v>
          </cell>
          <cell r="AW287">
            <v>3</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2</v>
          </cell>
          <cell r="BL287">
            <v>2</v>
          </cell>
          <cell r="BM287">
            <v>0</v>
          </cell>
          <cell r="BN287">
            <v>0</v>
          </cell>
          <cell r="BO287">
            <v>0</v>
          </cell>
          <cell r="BP287">
            <v>0</v>
          </cell>
          <cell r="BQ287">
            <v>0</v>
          </cell>
          <cell r="BR287">
            <v>0</v>
          </cell>
          <cell r="BS287">
            <v>2</v>
          </cell>
          <cell r="BT287">
            <v>2</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t="str">
            <v>Bremen</v>
          </cell>
          <cell r="CJ287" t="str">
            <v>Stadtstaaten</v>
          </cell>
          <cell r="CK287" t="str">
            <v>II 06</v>
          </cell>
        </row>
        <row r="288">
          <cell r="C288">
            <v>15</v>
          </cell>
          <cell r="D288">
            <v>11</v>
          </cell>
          <cell r="E288">
            <v>3</v>
          </cell>
          <cell r="F288">
            <v>1</v>
          </cell>
          <cell r="G288">
            <v>13</v>
          </cell>
          <cell r="H288">
            <v>10</v>
          </cell>
          <cell r="I288">
            <v>2</v>
          </cell>
          <cell r="J288">
            <v>1</v>
          </cell>
          <cell r="K288">
            <v>2</v>
          </cell>
          <cell r="L288">
            <v>1</v>
          </cell>
          <cell r="M288">
            <v>1</v>
          </cell>
          <cell r="N288">
            <v>0</v>
          </cell>
          <cell r="O288">
            <v>1</v>
          </cell>
          <cell r="P288">
            <v>1</v>
          </cell>
          <cell r="Q288">
            <v>0</v>
          </cell>
          <cell r="R288">
            <v>0</v>
          </cell>
          <cell r="S288">
            <v>1</v>
          </cell>
          <cell r="T288">
            <v>1</v>
          </cell>
          <cell r="U288">
            <v>0</v>
          </cell>
          <cell r="V288">
            <v>0</v>
          </cell>
          <cell r="W288">
            <v>0</v>
          </cell>
          <cell r="X288">
            <v>0</v>
          </cell>
          <cell r="Y288">
            <v>0</v>
          </cell>
          <cell r="Z288">
            <v>0</v>
          </cell>
          <cell r="AA288">
            <v>6</v>
          </cell>
          <cell r="AB288">
            <v>4</v>
          </cell>
          <cell r="AC288">
            <v>1</v>
          </cell>
          <cell r="AD288">
            <v>1</v>
          </cell>
          <cell r="AE288">
            <v>6</v>
          </cell>
          <cell r="AF288">
            <v>4</v>
          </cell>
          <cell r="AG288">
            <v>1</v>
          </cell>
          <cell r="AH288">
            <v>1</v>
          </cell>
          <cell r="AI288">
            <v>0</v>
          </cell>
          <cell r="AJ288">
            <v>0</v>
          </cell>
          <cell r="AK288">
            <v>0</v>
          </cell>
          <cell r="AL288">
            <v>0</v>
          </cell>
          <cell r="AM288">
            <v>7</v>
          </cell>
          <cell r="AN288">
            <v>5</v>
          </cell>
          <cell r="AO288">
            <v>2</v>
          </cell>
          <cell r="AP288">
            <v>0</v>
          </cell>
          <cell r="AQ288">
            <v>5</v>
          </cell>
          <cell r="AR288">
            <v>4</v>
          </cell>
          <cell r="AS288">
            <v>1</v>
          </cell>
          <cell r="AT288">
            <v>0</v>
          </cell>
          <cell r="AU288">
            <v>2</v>
          </cell>
          <cell r="AV288">
            <v>1</v>
          </cell>
          <cell r="AW288">
            <v>1</v>
          </cell>
          <cell r="AX288">
            <v>0</v>
          </cell>
          <cell r="AY288">
            <v>1</v>
          </cell>
          <cell r="AZ288">
            <v>1</v>
          </cell>
          <cell r="BA288">
            <v>0</v>
          </cell>
          <cell r="BB288">
            <v>0</v>
          </cell>
          <cell r="BC288">
            <v>1</v>
          </cell>
          <cell r="BD288">
            <v>1</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t="str">
            <v>Bremen</v>
          </cell>
          <cell r="CJ288" t="str">
            <v>Stadtstaaten</v>
          </cell>
          <cell r="CK288" t="str">
            <v>II 06</v>
          </cell>
        </row>
        <row r="289">
          <cell r="C289">
            <v>8</v>
          </cell>
          <cell r="D289">
            <v>7</v>
          </cell>
          <cell r="E289">
            <v>1</v>
          </cell>
          <cell r="F289">
            <v>0</v>
          </cell>
          <cell r="G289">
            <v>3</v>
          </cell>
          <cell r="H289">
            <v>3</v>
          </cell>
          <cell r="I289">
            <v>0</v>
          </cell>
          <cell r="J289">
            <v>0</v>
          </cell>
          <cell r="K289">
            <v>5</v>
          </cell>
          <cell r="L289">
            <v>4</v>
          </cell>
          <cell r="M289">
            <v>1</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3</v>
          </cell>
          <cell r="AB289">
            <v>2</v>
          </cell>
          <cell r="AC289">
            <v>1</v>
          </cell>
          <cell r="AD289">
            <v>0</v>
          </cell>
          <cell r="AE289">
            <v>1</v>
          </cell>
          <cell r="AF289">
            <v>1</v>
          </cell>
          <cell r="AG289">
            <v>0</v>
          </cell>
          <cell r="AH289">
            <v>0</v>
          </cell>
          <cell r="AI289">
            <v>2</v>
          </cell>
          <cell r="AJ289">
            <v>1</v>
          </cell>
          <cell r="AK289">
            <v>1</v>
          </cell>
          <cell r="AL289">
            <v>0</v>
          </cell>
          <cell r="AM289">
            <v>4</v>
          </cell>
          <cell r="AN289">
            <v>4</v>
          </cell>
          <cell r="AO289">
            <v>0</v>
          </cell>
          <cell r="AP289">
            <v>0</v>
          </cell>
          <cell r="AQ289">
            <v>1</v>
          </cell>
          <cell r="AR289">
            <v>1</v>
          </cell>
          <cell r="AS289">
            <v>0</v>
          </cell>
          <cell r="AT289">
            <v>0</v>
          </cell>
          <cell r="AU289">
            <v>3</v>
          </cell>
          <cell r="AV289">
            <v>3</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1</v>
          </cell>
          <cell r="BL289">
            <v>1</v>
          </cell>
          <cell r="BM289">
            <v>0</v>
          </cell>
          <cell r="BN289">
            <v>0</v>
          </cell>
          <cell r="BO289">
            <v>1</v>
          </cell>
          <cell r="BP289">
            <v>1</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t="str">
            <v>Bremen</v>
          </cell>
          <cell r="CJ289" t="str">
            <v>Stadtstaaten</v>
          </cell>
          <cell r="CK289" t="str">
            <v>II 06</v>
          </cell>
        </row>
        <row r="290">
          <cell r="C290">
            <v>8</v>
          </cell>
          <cell r="D290">
            <v>6</v>
          </cell>
          <cell r="E290">
            <v>2</v>
          </cell>
          <cell r="F290">
            <v>0</v>
          </cell>
          <cell r="G290">
            <v>3</v>
          </cell>
          <cell r="H290">
            <v>3</v>
          </cell>
          <cell r="I290">
            <v>0</v>
          </cell>
          <cell r="J290">
            <v>0</v>
          </cell>
          <cell r="K290">
            <v>5</v>
          </cell>
          <cell r="L290">
            <v>3</v>
          </cell>
          <cell r="M290">
            <v>2</v>
          </cell>
          <cell r="N290">
            <v>0</v>
          </cell>
          <cell r="O290">
            <v>1</v>
          </cell>
          <cell r="P290">
            <v>1</v>
          </cell>
          <cell r="Q290">
            <v>0</v>
          </cell>
          <cell r="R290">
            <v>0</v>
          </cell>
          <cell r="S290">
            <v>1</v>
          </cell>
          <cell r="T290">
            <v>1</v>
          </cell>
          <cell r="U290">
            <v>0</v>
          </cell>
          <cell r="V290">
            <v>0</v>
          </cell>
          <cell r="W290">
            <v>0</v>
          </cell>
          <cell r="X290">
            <v>0</v>
          </cell>
          <cell r="Y290">
            <v>0</v>
          </cell>
          <cell r="Z290">
            <v>0</v>
          </cell>
          <cell r="AA290">
            <v>2</v>
          </cell>
          <cell r="AB290">
            <v>0</v>
          </cell>
          <cell r="AC290">
            <v>2</v>
          </cell>
          <cell r="AD290">
            <v>0</v>
          </cell>
          <cell r="AE290">
            <v>0</v>
          </cell>
          <cell r="AF290">
            <v>0</v>
          </cell>
          <cell r="AG290">
            <v>0</v>
          </cell>
          <cell r="AH290">
            <v>0</v>
          </cell>
          <cell r="AI290">
            <v>2</v>
          </cell>
          <cell r="AJ290">
            <v>0</v>
          </cell>
          <cell r="AK290">
            <v>2</v>
          </cell>
          <cell r="AL290">
            <v>0</v>
          </cell>
          <cell r="AM290">
            <v>3</v>
          </cell>
          <cell r="AN290">
            <v>3</v>
          </cell>
          <cell r="AO290">
            <v>0</v>
          </cell>
          <cell r="AP290">
            <v>0</v>
          </cell>
          <cell r="AQ290">
            <v>0</v>
          </cell>
          <cell r="AR290">
            <v>0</v>
          </cell>
          <cell r="AS290">
            <v>0</v>
          </cell>
          <cell r="AT290">
            <v>0</v>
          </cell>
          <cell r="AU290">
            <v>3</v>
          </cell>
          <cell r="AV290">
            <v>3</v>
          </cell>
          <cell r="AW290">
            <v>0</v>
          </cell>
          <cell r="AX290">
            <v>0</v>
          </cell>
          <cell r="AY290">
            <v>2</v>
          </cell>
          <cell r="AZ290">
            <v>2</v>
          </cell>
          <cell r="BA290">
            <v>0</v>
          </cell>
          <cell r="BB290">
            <v>0</v>
          </cell>
          <cell r="BC290">
            <v>2</v>
          </cell>
          <cell r="BD290">
            <v>2</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t="str">
            <v>Bremen</v>
          </cell>
          <cell r="CJ290" t="str">
            <v>Stadtstaaten</v>
          </cell>
          <cell r="CK290" t="str">
            <v>II 06</v>
          </cell>
        </row>
        <row r="291">
          <cell r="C291">
            <v>3</v>
          </cell>
          <cell r="D291">
            <v>2</v>
          </cell>
          <cell r="E291">
            <v>1</v>
          </cell>
          <cell r="F291">
            <v>0</v>
          </cell>
          <cell r="G291">
            <v>2</v>
          </cell>
          <cell r="H291">
            <v>1</v>
          </cell>
          <cell r="I291">
            <v>1</v>
          </cell>
          <cell r="J291">
            <v>0</v>
          </cell>
          <cell r="K291">
            <v>1</v>
          </cell>
          <cell r="L291">
            <v>1</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1</v>
          </cell>
          <cell r="AB291">
            <v>0</v>
          </cell>
          <cell r="AC291">
            <v>1</v>
          </cell>
          <cell r="AD291">
            <v>0</v>
          </cell>
          <cell r="AE291">
            <v>1</v>
          </cell>
          <cell r="AF291">
            <v>0</v>
          </cell>
          <cell r="AG291">
            <v>1</v>
          </cell>
          <cell r="AH291">
            <v>0</v>
          </cell>
          <cell r="AI291">
            <v>0</v>
          </cell>
          <cell r="AJ291">
            <v>0</v>
          </cell>
          <cell r="AK291">
            <v>0</v>
          </cell>
          <cell r="AL291">
            <v>0</v>
          </cell>
          <cell r="AM291">
            <v>1</v>
          </cell>
          <cell r="AN291">
            <v>1</v>
          </cell>
          <cell r="AO291">
            <v>0</v>
          </cell>
          <cell r="AP291">
            <v>0</v>
          </cell>
          <cell r="AQ291">
            <v>1</v>
          </cell>
          <cell r="AR291">
            <v>1</v>
          </cell>
          <cell r="AS291">
            <v>0</v>
          </cell>
          <cell r="AT291">
            <v>0</v>
          </cell>
          <cell r="AU291">
            <v>0</v>
          </cell>
          <cell r="AV291">
            <v>0</v>
          </cell>
          <cell r="AW291">
            <v>0</v>
          </cell>
          <cell r="AX291">
            <v>0</v>
          </cell>
          <cell r="AY291">
            <v>1</v>
          </cell>
          <cell r="AZ291">
            <v>1</v>
          </cell>
          <cell r="BA291">
            <v>0</v>
          </cell>
          <cell r="BB291">
            <v>0</v>
          </cell>
          <cell r="BC291">
            <v>0</v>
          </cell>
          <cell r="BD291">
            <v>0</v>
          </cell>
          <cell r="BE291">
            <v>0</v>
          </cell>
          <cell r="BF291">
            <v>0</v>
          </cell>
          <cell r="BG291">
            <v>1</v>
          </cell>
          <cell r="BH291">
            <v>1</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t="str">
            <v>Bremen</v>
          </cell>
          <cell r="CJ291" t="str">
            <v>Stadtstaaten</v>
          </cell>
          <cell r="CK291" t="str">
            <v>II 06</v>
          </cell>
        </row>
        <row r="292">
          <cell r="C292">
            <v>1</v>
          </cell>
          <cell r="D292">
            <v>0</v>
          </cell>
          <cell r="E292">
            <v>1</v>
          </cell>
          <cell r="F292">
            <v>0</v>
          </cell>
          <cell r="G292">
            <v>1</v>
          </cell>
          <cell r="H292">
            <v>0</v>
          </cell>
          <cell r="I292">
            <v>1</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1</v>
          </cell>
          <cell r="BL292">
            <v>0</v>
          </cell>
          <cell r="BM292">
            <v>1</v>
          </cell>
          <cell r="BN292">
            <v>0</v>
          </cell>
          <cell r="BO292">
            <v>1</v>
          </cell>
          <cell r="BP292">
            <v>0</v>
          </cell>
          <cell r="BQ292">
            <v>1</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t="str">
            <v>Bremen</v>
          </cell>
          <cell r="CJ292" t="str">
            <v>Stadtstaaten</v>
          </cell>
          <cell r="CK292" t="str">
            <v>II 06</v>
          </cell>
        </row>
        <row r="293">
          <cell r="C293">
            <v>3972</v>
          </cell>
          <cell r="D293">
            <v>3353</v>
          </cell>
          <cell r="E293">
            <v>615</v>
          </cell>
          <cell r="F293">
            <v>4</v>
          </cell>
          <cell r="G293">
            <v>2408</v>
          </cell>
          <cell r="H293">
            <v>2062</v>
          </cell>
          <cell r="I293">
            <v>343</v>
          </cell>
          <cell r="J293">
            <v>3</v>
          </cell>
          <cell r="K293">
            <v>1564</v>
          </cell>
          <cell r="L293">
            <v>1291</v>
          </cell>
          <cell r="M293">
            <v>272</v>
          </cell>
          <cell r="N293">
            <v>1</v>
          </cell>
          <cell r="O293">
            <v>278</v>
          </cell>
          <cell r="P293">
            <v>233</v>
          </cell>
          <cell r="Q293">
            <v>45</v>
          </cell>
          <cell r="R293">
            <v>0</v>
          </cell>
          <cell r="S293">
            <v>205</v>
          </cell>
          <cell r="T293">
            <v>174</v>
          </cell>
          <cell r="U293">
            <v>31</v>
          </cell>
          <cell r="V293">
            <v>0</v>
          </cell>
          <cell r="W293">
            <v>73</v>
          </cell>
          <cell r="X293">
            <v>59</v>
          </cell>
          <cell r="Y293">
            <v>14</v>
          </cell>
          <cell r="Z293">
            <v>0</v>
          </cell>
          <cell r="AA293">
            <v>1622</v>
          </cell>
          <cell r="AB293">
            <v>1346</v>
          </cell>
          <cell r="AC293">
            <v>273</v>
          </cell>
          <cell r="AD293">
            <v>3</v>
          </cell>
          <cell r="AE293">
            <v>1054</v>
          </cell>
          <cell r="AF293">
            <v>895</v>
          </cell>
          <cell r="AG293">
            <v>157</v>
          </cell>
          <cell r="AH293">
            <v>2</v>
          </cell>
          <cell r="AI293">
            <v>568</v>
          </cell>
          <cell r="AJ293">
            <v>451</v>
          </cell>
          <cell r="AK293">
            <v>116</v>
          </cell>
          <cell r="AL293">
            <v>1</v>
          </cell>
          <cell r="AM293">
            <v>1510</v>
          </cell>
          <cell r="AN293">
            <v>1289</v>
          </cell>
          <cell r="AO293">
            <v>221</v>
          </cell>
          <cell r="AP293">
            <v>0</v>
          </cell>
          <cell r="AQ293">
            <v>882</v>
          </cell>
          <cell r="AR293">
            <v>758</v>
          </cell>
          <cell r="AS293">
            <v>124</v>
          </cell>
          <cell r="AT293">
            <v>0</v>
          </cell>
          <cell r="AU293">
            <v>628</v>
          </cell>
          <cell r="AV293">
            <v>531</v>
          </cell>
          <cell r="AW293">
            <v>97</v>
          </cell>
          <cell r="AX293">
            <v>0</v>
          </cell>
          <cell r="AY293">
            <v>384</v>
          </cell>
          <cell r="AZ293">
            <v>331</v>
          </cell>
          <cell r="BA293">
            <v>53</v>
          </cell>
          <cell r="BB293">
            <v>0</v>
          </cell>
          <cell r="BC293">
            <v>176</v>
          </cell>
          <cell r="BD293">
            <v>155</v>
          </cell>
          <cell r="BE293">
            <v>21</v>
          </cell>
          <cell r="BF293">
            <v>0</v>
          </cell>
          <cell r="BG293">
            <v>208</v>
          </cell>
          <cell r="BH293">
            <v>176</v>
          </cell>
          <cell r="BI293">
            <v>32</v>
          </cell>
          <cell r="BJ293">
            <v>0</v>
          </cell>
          <cell r="BK293">
            <v>71</v>
          </cell>
          <cell r="BL293">
            <v>66</v>
          </cell>
          <cell r="BM293">
            <v>5</v>
          </cell>
          <cell r="BN293">
            <v>0</v>
          </cell>
          <cell r="BO293">
            <v>29</v>
          </cell>
          <cell r="BP293">
            <v>28</v>
          </cell>
          <cell r="BQ293">
            <v>1</v>
          </cell>
          <cell r="BR293">
            <v>0</v>
          </cell>
          <cell r="BS293">
            <v>42</v>
          </cell>
          <cell r="BT293">
            <v>38</v>
          </cell>
          <cell r="BU293">
            <v>4</v>
          </cell>
          <cell r="BV293">
            <v>0</v>
          </cell>
          <cell r="BW293">
            <v>107</v>
          </cell>
          <cell r="BX293">
            <v>88</v>
          </cell>
          <cell r="BY293">
            <v>18</v>
          </cell>
          <cell r="BZ293">
            <v>1</v>
          </cell>
          <cell r="CA293">
            <v>62</v>
          </cell>
          <cell r="CB293">
            <v>52</v>
          </cell>
          <cell r="CC293">
            <v>9</v>
          </cell>
          <cell r="CD293">
            <v>1</v>
          </cell>
          <cell r="CE293">
            <v>45</v>
          </cell>
          <cell r="CF293">
            <v>36</v>
          </cell>
          <cell r="CG293">
            <v>9</v>
          </cell>
          <cell r="CH293">
            <v>0</v>
          </cell>
          <cell r="CI293" t="str">
            <v>Nordrhein-Westfalen</v>
          </cell>
          <cell r="CJ293" t="str">
            <v>Westliche Flächenländer</v>
          </cell>
          <cell r="CK293" t="str">
            <v>II 06</v>
          </cell>
        </row>
        <row r="294">
          <cell r="C294">
            <v>1</v>
          </cell>
          <cell r="D294">
            <v>1</v>
          </cell>
          <cell r="E294">
            <v>0</v>
          </cell>
          <cell r="F294">
            <v>0</v>
          </cell>
          <cell r="G294">
            <v>0</v>
          </cell>
          <cell r="H294">
            <v>0</v>
          </cell>
          <cell r="I294">
            <v>0</v>
          </cell>
          <cell r="J294">
            <v>0</v>
          </cell>
          <cell r="K294">
            <v>1</v>
          </cell>
          <cell r="L294">
            <v>1</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1</v>
          </cell>
          <cell r="AN294">
            <v>1</v>
          </cell>
          <cell r="AO294">
            <v>0</v>
          </cell>
          <cell r="AP294">
            <v>0</v>
          </cell>
          <cell r="AQ294">
            <v>0</v>
          </cell>
          <cell r="AR294">
            <v>0</v>
          </cell>
          <cell r="AS294">
            <v>0</v>
          </cell>
          <cell r="AT294">
            <v>0</v>
          </cell>
          <cell r="AU294">
            <v>1</v>
          </cell>
          <cell r="AV294">
            <v>1</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t="str">
            <v>Nordrhein-Westfalen</v>
          </cell>
          <cell r="CJ294" t="str">
            <v>Westliche Flächenländer</v>
          </cell>
          <cell r="CK294" t="str">
            <v>II 06</v>
          </cell>
        </row>
        <row r="295">
          <cell r="C295">
            <v>370</v>
          </cell>
          <cell r="D295">
            <v>327</v>
          </cell>
          <cell r="E295">
            <v>43</v>
          </cell>
          <cell r="F295">
            <v>0</v>
          </cell>
          <cell r="G295">
            <v>255</v>
          </cell>
          <cell r="H295">
            <v>226</v>
          </cell>
          <cell r="I295">
            <v>29</v>
          </cell>
          <cell r="J295">
            <v>0</v>
          </cell>
          <cell r="K295">
            <v>115</v>
          </cell>
          <cell r="L295">
            <v>101</v>
          </cell>
          <cell r="M295">
            <v>14</v>
          </cell>
          <cell r="N295">
            <v>0</v>
          </cell>
          <cell r="O295">
            <v>43</v>
          </cell>
          <cell r="P295">
            <v>37</v>
          </cell>
          <cell r="Q295">
            <v>6</v>
          </cell>
          <cell r="R295">
            <v>0</v>
          </cell>
          <cell r="S295">
            <v>33</v>
          </cell>
          <cell r="T295">
            <v>29</v>
          </cell>
          <cell r="U295">
            <v>4</v>
          </cell>
          <cell r="V295">
            <v>0</v>
          </cell>
          <cell r="W295">
            <v>10</v>
          </cell>
          <cell r="X295">
            <v>8</v>
          </cell>
          <cell r="Y295">
            <v>2</v>
          </cell>
          <cell r="Z295">
            <v>0</v>
          </cell>
          <cell r="AA295">
            <v>186</v>
          </cell>
          <cell r="AB295">
            <v>159</v>
          </cell>
          <cell r="AC295">
            <v>27</v>
          </cell>
          <cell r="AD295">
            <v>0</v>
          </cell>
          <cell r="AE295">
            <v>129</v>
          </cell>
          <cell r="AF295">
            <v>112</v>
          </cell>
          <cell r="AG295">
            <v>17</v>
          </cell>
          <cell r="AH295">
            <v>0</v>
          </cell>
          <cell r="AI295">
            <v>57</v>
          </cell>
          <cell r="AJ295">
            <v>47</v>
          </cell>
          <cell r="AK295">
            <v>10</v>
          </cell>
          <cell r="AL295">
            <v>0</v>
          </cell>
          <cell r="AM295">
            <v>130</v>
          </cell>
          <cell r="AN295">
            <v>123</v>
          </cell>
          <cell r="AO295">
            <v>7</v>
          </cell>
          <cell r="AP295">
            <v>0</v>
          </cell>
          <cell r="AQ295">
            <v>85</v>
          </cell>
          <cell r="AR295">
            <v>80</v>
          </cell>
          <cell r="AS295">
            <v>5</v>
          </cell>
          <cell r="AT295">
            <v>0</v>
          </cell>
          <cell r="AU295">
            <v>45</v>
          </cell>
          <cell r="AV295">
            <v>43</v>
          </cell>
          <cell r="AW295">
            <v>2</v>
          </cell>
          <cell r="AX295">
            <v>0</v>
          </cell>
          <cell r="AY295">
            <v>2</v>
          </cell>
          <cell r="AZ295">
            <v>1</v>
          </cell>
          <cell r="BA295">
            <v>1</v>
          </cell>
          <cell r="BB295">
            <v>0</v>
          </cell>
          <cell r="BC295">
            <v>1</v>
          </cell>
          <cell r="BD295">
            <v>0</v>
          </cell>
          <cell r="BE295">
            <v>1</v>
          </cell>
          <cell r="BF295">
            <v>0</v>
          </cell>
          <cell r="BG295">
            <v>1</v>
          </cell>
          <cell r="BH295">
            <v>1</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9</v>
          </cell>
          <cell r="BX295">
            <v>7</v>
          </cell>
          <cell r="BY295">
            <v>2</v>
          </cell>
          <cell r="BZ295">
            <v>0</v>
          </cell>
          <cell r="CA295">
            <v>7</v>
          </cell>
          <cell r="CB295">
            <v>5</v>
          </cell>
          <cell r="CC295">
            <v>2</v>
          </cell>
          <cell r="CD295">
            <v>0</v>
          </cell>
          <cell r="CE295">
            <v>2</v>
          </cell>
          <cell r="CF295">
            <v>2</v>
          </cell>
          <cell r="CG295">
            <v>0</v>
          </cell>
          <cell r="CH295">
            <v>0</v>
          </cell>
          <cell r="CI295" t="str">
            <v>Nordrhein-Westfalen</v>
          </cell>
          <cell r="CJ295" t="str">
            <v>Westliche Flächenländer</v>
          </cell>
          <cell r="CK295" t="str">
            <v>II 06</v>
          </cell>
        </row>
        <row r="296">
          <cell r="C296">
            <v>779</v>
          </cell>
          <cell r="D296">
            <v>670</v>
          </cell>
          <cell r="E296">
            <v>108</v>
          </cell>
          <cell r="F296">
            <v>1</v>
          </cell>
          <cell r="G296">
            <v>510</v>
          </cell>
          <cell r="H296">
            <v>444</v>
          </cell>
          <cell r="I296">
            <v>65</v>
          </cell>
          <cell r="J296">
            <v>1</v>
          </cell>
          <cell r="K296">
            <v>269</v>
          </cell>
          <cell r="L296">
            <v>226</v>
          </cell>
          <cell r="M296">
            <v>43</v>
          </cell>
          <cell r="N296">
            <v>0</v>
          </cell>
          <cell r="O296">
            <v>68</v>
          </cell>
          <cell r="P296">
            <v>58</v>
          </cell>
          <cell r="Q296">
            <v>10</v>
          </cell>
          <cell r="R296">
            <v>0</v>
          </cell>
          <cell r="S296">
            <v>48</v>
          </cell>
          <cell r="T296">
            <v>44</v>
          </cell>
          <cell r="U296">
            <v>4</v>
          </cell>
          <cell r="V296">
            <v>0</v>
          </cell>
          <cell r="W296">
            <v>20</v>
          </cell>
          <cell r="X296">
            <v>14</v>
          </cell>
          <cell r="Y296">
            <v>6</v>
          </cell>
          <cell r="Z296">
            <v>0</v>
          </cell>
          <cell r="AA296">
            <v>370</v>
          </cell>
          <cell r="AB296">
            <v>314</v>
          </cell>
          <cell r="AC296">
            <v>56</v>
          </cell>
          <cell r="AD296">
            <v>0</v>
          </cell>
          <cell r="AE296">
            <v>258</v>
          </cell>
          <cell r="AF296">
            <v>225</v>
          </cell>
          <cell r="AG296">
            <v>33</v>
          </cell>
          <cell r="AH296">
            <v>0</v>
          </cell>
          <cell r="AI296">
            <v>112</v>
          </cell>
          <cell r="AJ296">
            <v>89</v>
          </cell>
          <cell r="AK296">
            <v>23</v>
          </cell>
          <cell r="AL296">
            <v>0</v>
          </cell>
          <cell r="AM296">
            <v>308</v>
          </cell>
          <cell r="AN296">
            <v>270</v>
          </cell>
          <cell r="AO296">
            <v>38</v>
          </cell>
          <cell r="AP296">
            <v>0</v>
          </cell>
          <cell r="AQ296">
            <v>188</v>
          </cell>
          <cell r="AR296">
            <v>161</v>
          </cell>
          <cell r="AS296">
            <v>27</v>
          </cell>
          <cell r="AT296">
            <v>0</v>
          </cell>
          <cell r="AU296">
            <v>120</v>
          </cell>
          <cell r="AV296">
            <v>109</v>
          </cell>
          <cell r="AW296">
            <v>11</v>
          </cell>
          <cell r="AX296">
            <v>0</v>
          </cell>
          <cell r="AY296">
            <v>12</v>
          </cell>
          <cell r="AZ296">
            <v>10</v>
          </cell>
          <cell r="BA296">
            <v>2</v>
          </cell>
          <cell r="BB296">
            <v>0</v>
          </cell>
          <cell r="BC296">
            <v>6</v>
          </cell>
          <cell r="BD296">
            <v>5</v>
          </cell>
          <cell r="BE296">
            <v>1</v>
          </cell>
          <cell r="BF296">
            <v>0</v>
          </cell>
          <cell r="BG296">
            <v>6</v>
          </cell>
          <cell r="BH296">
            <v>5</v>
          </cell>
          <cell r="BI296">
            <v>1</v>
          </cell>
          <cell r="BJ296">
            <v>0</v>
          </cell>
          <cell r="BK296">
            <v>2</v>
          </cell>
          <cell r="BL296">
            <v>1</v>
          </cell>
          <cell r="BM296">
            <v>1</v>
          </cell>
          <cell r="BN296">
            <v>0</v>
          </cell>
          <cell r="BO296">
            <v>0</v>
          </cell>
          <cell r="BP296">
            <v>0</v>
          </cell>
          <cell r="BQ296">
            <v>0</v>
          </cell>
          <cell r="BR296">
            <v>0</v>
          </cell>
          <cell r="BS296">
            <v>2</v>
          </cell>
          <cell r="BT296">
            <v>1</v>
          </cell>
          <cell r="BU296">
            <v>1</v>
          </cell>
          <cell r="BV296">
            <v>0</v>
          </cell>
          <cell r="BW296">
            <v>19</v>
          </cell>
          <cell r="BX296">
            <v>17</v>
          </cell>
          <cell r="BY296">
            <v>1</v>
          </cell>
          <cell r="BZ296">
            <v>1</v>
          </cell>
          <cell r="CA296">
            <v>10</v>
          </cell>
          <cell r="CB296">
            <v>9</v>
          </cell>
          <cell r="CC296">
            <v>0</v>
          </cell>
          <cell r="CD296">
            <v>1</v>
          </cell>
          <cell r="CE296">
            <v>9</v>
          </cell>
          <cell r="CF296">
            <v>8</v>
          </cell>
          <cell r="CG296">
            <v>1</v>
          </cell>
          <cell r="CH296">
            <v>0</v>
          </cell>
          <cell r="CI296" t="str">
            <v>Nordrhein-Westfalen</v>
          </cell>
          <cell r="CJ296" t="str">
            <v>Westliche Flächenländer</v>
          </cell>
          <cell r="CK296" t="str">
            <v>II 06</v>
          </cell>
        </row>
        <row r="297">
          <cell r="C297">
            <v>790</v>
          </cell>
          <cell r="D297">
            <v>653</v>
          </cell>
          <cell r="E297">
            <v>136</v>
          </cell>
          <cell r="F297">
            <v>1</v>
          </cell>
          <cell r="G297">
            <v>482</v>
          </cell>
          <cell r="H297">
            <v>409</v>
          </cell>
          <cell r="I297">
            <v>73</v>
          </cell>
          <cell r="J297">
            <v>0</v>
          </cell>
          <cell r="K297">
            <v>308</v>
          </cell>
          <cell r="L297">
            <v>244</v>
          </cell>
          <cell r="M297">
            <v>63</v>
          </cell>
          <cell r="N297">
            <v>1</v>
          </cell>
          <cell r="O297">
            <v>52</v>
          </cell>
          <cell r="P297">
            <v>43</v>
          </cell>
          <cell r="Q297">
            <v>9</v>
          </cell>
          <cell r="R297">
            <v>0</v>
          </cell>
          <cell r="S297">
            <v>41</v>
          </cell>
          <cell r="T297">
            <v>32</v>
          </cell>
          <cell r="U297">
            <v>9</v>
          </cell>
          <cell r="V297">
            <v>0</v>
          </cell>
          <cell r="W297">
            <v>11</v>
          </cell>
          <cell r="X297">
            <v>11</v>
          </cell>
          <cell r="Y297">
            <v>0</v>
          </cell>
          <cell r="Z297">
            <v>0</v>
          </cell>
          <cell r="AA297">
            <v>334</v>
          </cell>
          <cell r="AB297">
            <v>268</v>
          </cell>
          <cell r="AC297">
            <v>65</v>
          </cell>
          <cell r="AD297">
            <v>1</v>
          </cell>
          <cell r="AE297">
            <v>217</v>
          </cell>
          <cell r="AF297">
            <v>181</v>
          </cell>
          <cell r="AG297">
            <v>36</v>
          </cell>
          <cell r="AH297">
            <v>0</v>
          </cell>
          <cell r="AI297">
            <v>117</v>
          </cell>
          <cell r="AJ297">
            <v>87</v>
          </cell>
          <cell r="AK297">
            <v>29</v>
          </cell>
          <cell r="AL297">
            <v>1</v>
          </cell>
          <cell r="AM297">
            <v>314</v>
          </cell>
          <cell r="AN297">
            <v>267</v>
          </cell>
          <cell r="AO297">
            <v>47</v>
          </cell>
          <cell r="AP297">
            <v>0</v>
          </cell>
          <cell r="AQ297">
            <v>182</v>
          </cell>
          <cell r="AR297">
            <v>159</v>
          </cell>
          <cell r="AS297">
            <v>23</v>
          </cell>
          <cell r="AT297">
            <v>0</v>
          </cell>
          <cell r="AU297">
            <v>132</v>
          </cell>
          <cell r="AV297">
            <v>108</v>
          </cell>
          <cell r="AW297">
            <v>24</v>
          </cell>
          <cell r="AX297">
            <v>0</v>
          </cell>
          <cell r="AY297">
            <v>60</v>
          </cell>
          <cell r="AZ297">
            <v>50</v>
          </cell>
          <cell r="BA297">
            <v>10</v>
          </cell>
          <cell r="BB297">
            <v>0</v>
          </cell>
          <cell r="BC297">
            <v>23</v>
          </cell>
          <cell r="BD297">
            <v>20</v>
          </cell>
          <cell r="BE297">
            <v>3</v>
          </cell>
          <cell r="BF297">
            <v>0</v>
          </cell>
          <cell r="BG297">
            <v>37</v>
          </cell>
          <cell r="BH297">
            <v>30</v>
          </cell>
          <cell r="BI297">
            <v>7</v>
          </cell>
          <cell r="BJ297">
            <v>0</v>
          </cell>
          <cell r="BK297">
            <v>5</v>
          </cell>
          <cell r="BL297">
            <v>4</v>
          </cell>
          <cell r="BM297">
            <v>1</v>
          </cell>
          <cell r="BN297">
            <v>0</v>
          </cell>
          <cell r="BO297">
            <v>1</v>
          </cell>
          <cell r="BP297">
            <v>1</v>
          </cell>
          <cell r="BQ297">
            <v>0</v>
          </cell>
          <cell r="BR297">
            <v>0</v>
          </cell>
          <cell r="BS297">
            <v>4</v>
          </cell>
          <cell r="BT297">
            <v>3</v>
          </cell>
          <cell r="BU297">
            <v>1</v>
          </cell>
          <cell r="BV297">
            <v>0</v>
          </cell>
          <cell r="BW297">
            <v>25</v>
          </cell>
          <cell r="BX297">
            <v>21</v>
          </cell>
          <cell r="BY297">
            <v>4</v>
          </cell>
          <cell r="BZ297">
            <v>0</v>
          </cell>
          <cell r="CA297">
            <v>18</v>
          </cell>
          <cell r="CB297">
            <v>16</v>
          </cell>
          <cell r="CC297">
            <v>2</v>
          </cell>
          <cell r="CD297">
            <v>0</v>
          </cell>
          <cell r="CE297">
            <v>7</v>
          </cell>
          <cell r="CF297">
            <v>5</v>
          </cell>
          <cell r="CG297">
            <v>2</v>
          </cell>
          <cell r="CH297">
            <v>0</v>
          </cell>
          <cell r="CI297" t="str">
            <v>Nordrhein-Westfalen</v>
          </cell>
          <cell r="CJ297" t="str">
            <v>Westliche Flächenländer</v>
          </cell>
          <cell r="CK297" t="str">
            <v>II 06</v>
          </cell>
        </row>
        <row r="298">
          <cell r="C298">
            <v>633</v>
          </cell>
          <cell r="D298">
            <v>534</v>
          </cell>
          <cell r="E298">
            <v>97</v>
          </cell>
          <cell r="F298">
            <v>2</v>
          </cell>
          <cell r="G298">
            <v>336</v>
          </cell>
          <cell r="H298">
            <v>284</v>
          </cell>
          <cell r="I298">
            <v>50</v>
          </cell>
          <cell r="J298">
            <v>2</v>
          </cell>
          <cell r="K298">
            <v>297</v>
          </cell>
          <cell r="L298">
            <v>250</v>
          </cell>
          <cell r="M298">
            <v>47</v>
          </cell>
          <cell r="N298">
            <v>0</v>
          </cell>
          <cell r="O298">
            <v>34</v>
          </cell>
          <cell r="P298">
            <v>28</v>
          </cell>
          <cell r="Q298">
            <v>6</v>
          </cell>
          <cell r="R298">
            <v>0</v>
          </cell>
          <cell r="S298">
            <v>20</v>
          </cell>
          <cell r="T298">
            <v>16</v>
          </cell>
          <cell r="U298">
            <v>4</v>
          </cell>
          <cell r="V298">
            <v>0</v>
          </cell>
          <cell r="W298">
            <v>14</v>
          </cell>
          <cell r="X298">
            <v>12</v>
          </cell>
          <cell r="Y298">
            <v>2</v>
          </cell>
          <cell r="Z298">
            <v>0</v>
          </cell>
          <cell r="AA298">
            <v>252</v>
          </cell>
          <cell r="AB298">
            <v>215</v>
          </cell>
          <cell r="AC298">
            <v>35</v>
          </cell>
          <cell r="AD298">
            <v>2</v>
          </cell>
          <cell r="AE298">
            <v>157</v>
          </cell>
          <cell r="AF298">
            <v>136</v>
          </cell>
          <cell r="AG298">
            <v>19</v>
          </cell>
          <cell r="AH298">
            <v>2</v>
          </cell>
          <cell r="AI298">
            <v>95</v>
          </cell>
          <cell r="AJ298">
            <v>79</v>
          </cell>
          <cell r="AK298">
            <v>16</v>
          </cell>
          <cell r="AL298">
            <v>0</v>
          </cell>
          <cell r="AM298">
            <v>233</v>
          </cell>
          <cell r="AN298">
            <v>191</v>
          </cell>
          <cell r="AO298">
            <v>42</v>
          </cell>
          <cell r="AP298">
            <v>0</v>
          </cell>
          <cell r="AQ298">
            <v>119</v>
          </cell>
          <cell r="AR298">
            <v>97</v>
          </cell>
          <cell r="AS298">
            <v>22</v>
          </cell>
          <cell r="AT298">
            <v>0</v>
          </cell>
          <cell r="AU298">
            <v>114</v>
          </cell>
          <cell r="AV298">
            <v>94</v>
          </cell>
          <cell r="AW298">
            <v>20</v>
          </cell>
          <cell r="AX298">
            <v>0</v>
          </cell>
          <cell r="AY298">
            <v>91</v>
          </cell>
          <cell r="AZ298">
            <v>80</v>
          </cell>
          <cell r="BA298">
            <v>11</v>
          </cell>
          <cell r="BB298">
            <v>0</v>
          </cell>
          <cell r="BC298">
            <v>32</v>
          </cell>
          <cell r="BD298">
            <v>28</v>
          </cell>
          <cell r="BE298">
            <v>4</v>
          </cell>
          <cell r="BF298">
            <v>0</v>
          </cell>
          <cell r="BG298">
            <v>59</v>
          </cell>
          <cell r="BH298">
            <v>52</v>
          </cell>
          <cell r="BI298">
            <v>7</v>
          </cell>
          <cell r="BJ298">
            <v>0</v>
          </cell>
          <cell r="BK298">
            <v>13</v>
          </cell>
          <cell r="BL298">
            <v>12</v>
          </cell>
          <cell r="BM298">
            <v>1</v>
          </cell>
          <cell r="BN298">
            <v>0</v>
          </cell>
          <cell r="BO298">
            <v>5</v>
          </cell>
          <cell r="BP298">
            <v>5</v>
          </cell>
          <cell r="BQ298">
            <v>0</v>
          </cell>
          <cell r="BR298">
            <v>0</v>
          </cell>
          <cell r="BS298">
            <v>8</v>
          </cell>
          <cell r="BT298">
            <v>7</v>
          </cell>
          <cell r="BU298">
            <v>1</v>
          </cell>
          <cell r="BV298">
            <v>0</v>
          </cell>
          <cell r="BW298">
            <v>10</v>
          </cell>
          <cell r="BX298">
            <v>8</v>
          </cell>
          <cell r="BY298">
            <v>2</v>
          </cell>
          <cell r="BZ298">
            <v>0</v>
          </cell>
          <cell r="CA298">
            <v>3</v>
          </cell>
          <cell r="CB298">
            <v>2</v>
          </cell>
          <cell r="CC298">
            <v>1</v>
          </cell>
          <cell r="CD298">
            <v>0</v>
          </cell>
          <cell r="CE298">
            <v>7</v>
          </cell>
          <cell r="CF298">
            <v>6</v>
          </cell>
          <cell r="CG298">
            <v>1</v>
          </cell>
          <cell r="CH298">
            <v>0</v>
          </cell>
          <cell r="CI298" t="str">
            <v>Nordrhein-Westfalen</v>
          </cell>
          <cell r="CJ298" t="str">
            <v>Westliche Flächenländer</v>
          </cell>
          <cell r="CK298" t="str">
            <v>II 06</v>
          </cell>
        </row>
        <row r="299">
          <cell r="C299">
            <v>492</v>
          </cell>
          <cell r="D299">
            <v>398</v>
          </cell>
          <cell r="E299">
            <v>94</v>
          </cell>
          <cell r="F299">
            <v>0</v>
          </cell>
          <cell r="G299">
            <v>283</v>
          </cell>
          <cell r="H299">
            <v>234</v>
          </cell>
          <cell r="I299">
            <v>49</v>
          </cell>
          <cell r="J299">
            <v>0</v>
          </cell>
          <cell r="K299">
            <v>209</v>
          </cell>
          <cell r="L299">
            <v>164</v>
          </cell>
          <cell r="M299">
            <v>45</v>
          </cell>
          <cell r="N299">
            <v>0</v>
          </cell>
          <cell r="O299">
            <v>18</v>
          </cell>
          <cell r="P299">
            <v>12</v>
          </cell>
          <cell r="Q299">
            <v>6</v>
          </cell>
          <cell r="R299">
            <v>0</v>
          </cell>
          <cell r="S299">
            <v>12</v>
          </cell>
          <cell r="T299">
            <v>9</v>
          </cell>
          <cell r="U299">
            <v>3</v>
          </cell>
          <cell r="V299">
            <v>0</v>
          </cell>
          <cell r="W299">
            <v>6</v>
          </cell>
          <cell r="X299">
            <v>3</v>
          </cell>
          <cell r="Y299">
            <v>3</v>
          </cell>
          <cell r="Z299">
            <v>0</v>
          </cell>
          <cell r="AA299">
            <v>154</v>
          </cell>
          <cell r="AB299">
            <v>119</v>
          </cell>
          <cell r="AC299">
            <v>35</v>
          </cell>
          <cell r="AD299">
            <v>0</v>
          </cell>
          <cell r="AE299">
            <v>94</v>
          </cell>
          <cell r="AF299">
            <v>75</v>
          </cell>
          <cell r="AG299">
            <v>19</v>
          </cell>
          <cell r="AH299">
            <v>0</v>
          </cell>
          <cell r="AI299">
            <v>60</v>
          </cell>
          <cell r="AJ299">
            <v>44</v>
          </cell>
          <cell r="AK299">
            <v>16</v>
          </cell>
          <cell r="AL299">
            <v>0</v>
          </cell>
          <cell r="AM299">
            <v>197</v>
          </cell>
          <cell r="AN299">
            <v>161</v>
          </cell>
          <cell r="AO299">
            <v>36</v>
          </cell>
          <cell r="AP299">
            <v>0</v>
          </cell>
          <cell r="AQ299">
            <v>119</v>
          </cell>
          <cell r="AR299">
            <v>99</v>
          </cell>
          <cell r="AS299">
            <v>20</v>
          </cell>
          <cell r="AT299">
            <v>0</v>
          </cell>
          <cell r="AU299">
            <v>78</v>
          </cell>
          <cell r="AV299">
            <v>62</v>
          </cell>
          <cell r="AW299">
            <v>16</v>
          </cell>
          <cell r="AX299">
            <v>0</v>
          </cell>
          <cell r="AY299">
            <v>93</v>
          </cell>
          <cell r="AZ299">
            <v>81</v>
          </cell>
          <cell r="BA299">
            <v>12</v>
          </cell>
          <cell r="BB299">
            <v>0</v>
          </cell>
          <cell r="BC299">
            <v>44</v>
          </cell>
          <cell r="BD299">
            <v>40</v>
          </cell>
          <cell r="BE299">
            <v>4</v>
          </cell>
          <cell r="BF299">
            <v>0</v>
          </cell>
          <cell r="BG299">
            <v>49</v>
          </cell>
          <cell r="BH299">
            <v>41</v>
          </cell>
          <cell r="BI299">
            <v>8</v>
          </cell>
          <cell r="BJ299">
            <v>0</v>
          </cell>
          <cell r="BK299">
            <v>18</v>
          </cell>
          <cell r="BL299">
            <v>17</v>
          </cell>
          <cell r="BM299">
            <v>1</v>
          </cell>
          <cell r="BN299">
            <v>0</v>
          </cell>
          <cell r="BO299">
            <v>7</v>
          </cell>
          <cell r="BP299">
            <v>6</v>
          </cell>
          <cell r="BQ299">
            <v>1</v>
          </cell>
          <cell r="BR299">
            <v>0</v>
          </cell>
          <cell r="BS299">
            <v>11</v>
          </cell>
          <cell r="BT299">
            <v>11</v>
          </cell>
          <cell r="BU299">
            <v>0</v>
          </cell>
          <cell r="BV299">
            <v>0</v>
          </cell>
          <cell r="BW299">
            <v>12</v>
          </cell>
          <cell r="BX299">
            <v>8</v>
          </cell>
          <cell r="BY299">
            <v>4</v>
          </cell>
          <cell r="BZ299">
            <v>0</v>
          </cell>
          <cell r="CA299">
            <v>7</v>
          </cell>
          <cell r="CB299">
            <v>5</v>
          </cell>
          <cell r="CC299">
            <v>2</v>
          </cell>
          <cell r="CD299">
            <v>0</v>
          </cell>
          <cell r="CE299">
            <v>5</v>
          </cell>
          <cell r="CF299">
            <v>3</v>
          </cell>
          <cell r="CG299">
            <v>2</v>
          </cell>
          <cell r="CH299">
            <v>0</v>
          </cell>
          <cell r="CI299" t="str">
            <v>Nordrhein-Westfalen</v>
          </cell>
          <cell r="CJ299" t="str">
            <v>Westliche Flächenländer</v>
          </cell>
          <cell r="CK299" t="str">
            <v>II 06</v>
          </cell>
        </row>
        <row r="300">
          <cell r="C300">
            <v>335</v>
          </cell>
          <cell r="D300">
            <v>281</v>
          </cell>
          <cell r="E300">
            <v>54</v>
          </cell>
          <cell r="F300">
            <v>0</v>
          </cell>
          <cell r="G300">
            <v>193</v>
          </cell>
          <cell r="H300">
            <v>165</v>
          </cell>
          <cell r="I300">
            <v>28</v>
          </cell>
          <cell r="J300">
            <v>0</v>
          </cell>
          <cell r="K300">
            <v>142</v>
          </cell>
          <cell r="L300">
            <v>116</v>
          </cell>
          <cell r="M300">
            <v>26</v>
          </cell>
          <cell r="N300">
            <v>0</v>
          </cell>
          <cell r="O300">
            <v>19</v>
          </cell>
          <cell r="P300">
            <v>15</v>
          </cell>
          <cell r="Q300">
            <v>4</v>
          </cell>
          <cell r="R300">
            <v>0</v>
          </cell>
          <cell r="S300">
            <v>15</v>
          </cell>
          <cell r="T300">
            <v>12</v>
          </cell>
          <cell r="U300">
            <v>3</v>
          </cell>
          <cell r="V300">
            <v>0</v>
          </cell>
          <cell r="W300">
            <v>4</v>
          </cell>
          <cell r="X300">
            <v>3</v>
          </cell>
          <cell r="Y300">
            <v>1</v>
          </cell>
          <cell r="Z300">
            <v>0</v>
          </cell>
          <cell r="AA300">
            <v>113</v>
          </cell>
          <cell r="AB300">
            <v>95</v>
          </cell>
          <cell r="AC300">
            <v>18</v>
          </cell>
          <cell r="AD300">
            <v>0</v>
          </cell>
          <cell r="AE300">
            <v>63</v>
          </cell>
          <cell r="AF300">
            <v>53</v>
          </cell>
          <cell r="AG300">
            <v>10</v>
          </cell>
          <cell r="AH300">
            <v>0</v>
          </cell>
          <cell r="AI300">
            <v>50</v>
          </cell>
          <cell r="AJ300">
            <v>42</v>
          </cell>
          <cell r="AK300">
            <v>8</v>
          </cell>
          <cell r="AL300">
            <v>0</v>
          </cell>
          <cell r="AM300">
            <v>125</v>
          </cell>
          <cell r="AN300">
            <v>105</v>
          </cell>
          <cell r="AO300">
            <v>20</v>
          </cell>
          <cell r="AP300">
            <v>0</v>
          </cell>
          <cell r="AQ300">
            <v>74</v>
          </cell>
          <cell r="AR300">
            <v>62</v>
          </cell>
          <cell r="AS300">
            <v>12</v>
          </cell>
          <cell r="AT300">
            <v>0</v>
          </cell>
          <cell r="AU300">
            <v>51</v>
          </cell>
          <cell r="AV300">
            <v>43</v>
          </cell>
          <cell r="AW300">
            <v>8</v>
          </cell>
          <cell r="AX300">
            <v>0</v>
          </cell>
          <cell r="AY300">
            <v>58</v>
          </cell>
          <cell r="AZ300">
            <v>48</v>
          </cell>
          <cell r="BA300">
            <v>10</v>
          </cell>
          <cell r="BB300">
            <v>0</v>
          </cell>
          <cell r="BC300">
            <v>30</v>
          </cell>
          <cell r="BD300">
            <v>27</v>
          </cell>
          <cell r="BE300">
            <v>3</v>
          </cell>
          <cell r="BF300">
            <v>0</v>
          </cell>
          <cell r="BG300">
            <v>28</v>
          </cell>
          <cell r="BH300">
            <v>21</v>
          </cell>
          <cell r="BI300">
            <v>7</v>
          </cell>
          <cell r="BJ300">
            <v>0</v>
          </cell>
          <cell r="BK300">
            <v>10</v>
          </cell>
          <cell r="BL300">
            <v>9</v>
          </cell>
          <cell r="BM300">
            <v>1</v>
          </cell>
          <cell r="BN300">
            <v>0</v>
          </cell>
          <cell r="BO300">
            <v>4</v>
          </cell>
          <cell r="BP300">
            <v>4</v>
          </cell>
          <cell r="BQ300">
            <v>0</v>
          </cell>
          <cell r="BR300">
            <v>0</v>
          </cell>
          <cell r="BS300">
            <v>6</v>
          </cell>
          <cell r="BT300">
            <v>5</v>
          </cell>
          <cell r="BU300">
            <v>1</v>
          </cell>
          <cell r="BV300">
            <v>0</v>
          </cell>
          <cell r="BW300">
            <v>10</v>
          </cell>
          <cell r="BX300">
            <v>9</v>
          </cell>
          <cell r="BY300">
            <v>1</v>
          </cell>
          <cell r="BZ300">
            <v>0</v>
          </cell>
          <cell r="CA300">
            <v>7</v>
          </cell>
          <cell r="CB300">
            <v>7</v>
          </cell>
          <cell r="CC300">
            <v>0</v>
          </cell>
          <cell r="CD300">
            <v>0</v>
          </cell>
          <cell r="CE300">
            <v>3</v>
          </cell>
          <cell r="CF300">
            <v>2</v>
          </cell>
          <cell r="CG300">
            <v>1</v>
          </cell>
          <cell r="CH300">
            <v>0</v>
          </cell>
          <cell r="CI300" t="str">
            <v>Nordrhein-Westfalen</v>
          </cell>
          <cell r="CJ300" t="str">
            <v>Westliche Flächenländer</v>
          </cell>
          <cell r="CK300" t="str">
            <v>II 06</v>
          </cell>
        </row>
        <row r="301">
          <cell r="C301">
            <v>201</v>
          </cell>
          <cell r="D301">
            <v>166</v>
          </cell>
          <cell r="E301">
            <v>35</v>
          </cell>
          <cell r="F301">
            <v>0</v>
          </cell>
          <cell r="G301">
            <v>128</v>
          </cell>
          <cell r="H301">
            <v>106</v>
          </cell>
          <cell r="I301">
            <v>22</v>
          </cell>
          <cell r="J301">
            <v>0</v>
          </cell>
          <cell r="K301">
            <v>73</v>
          </cell>
          <cell r="L301">
            <v>60</v>
          </cell>
          <cell r="M301">
            <v>13</v>
          </cell>
          <cell r="N301">
            <v>0</v>
          </cell>
          <cell r="O301">
            <v>13</v>
          </cell>
          <cell r="P301">
            <v>12</v>
          </cell>
          <cell r="Q301">
            <v>1</v>
          </cell>
          <cell r="R301">
            <v>0</v>
          </cell>
          <cell r="S301">
            <v>10</v>
          </cell>
          <cell r="T301">
            <v>9</v>
          </cell>
          <cell r="U301">
            <v>1</v>
          </cell>
          <cell r="V301">
            <v>0</v>
          </cell>
          <cell r="W301">
            <v>3</v>
          </cell>
          <cell r="X301">
            <v>3</v>
          </cell>
          <cell r="Y301">
            <v>0</v>
          </cell>
          <cell r="Z301">
            <v>0</v>
          </cell>
          <cell r="AA301">
            <v>74</v>
          </cell>
          <cell r="AB301">
            <v>62</v>
          </cell>
          <cell r="AC301">
            <v>12</v>
          </cell>
          <cell r="AD301">
            <v>0</v>
          </cell>
          <cell r="AE301">
            <v>51</v>
          </cell>
          <cell r="AF301">
            <v>42</v>
          </cell>
          <cell r="AG301">
            <v>9</v>
          </cell>
          <cell r="AH301">
            <v>0</v>
          </cell>
          <cell r="AI301">
            <v>23</v>
          </cell>
          <cell r="AJ301">
            <v>20</v>
          </cell>
          <cell r="AK301">
            <v>3</v>
          </cell>
          <cell r="AL301">
            <v>0</v>
          </cell>
          <cell r="AM301">
            <v>77</v>
          </cell>
          <cell r="AN301">
            <v>62</v>
          </cell>
          <cell r="AO301">
            <v>15</v>
          </cell>
          <cell r="AP301">
            <v>0</v>
          </cell>
          <cell r="AQ301">
            <v>45</v>
          </cell>
          <cell r="AR301">
            <v>38</v>
          </cell>
          <cell r="AS301">
            <v>7</v>
          </cell>
          <cell r="AT301">
            <v>0</v>
          </cell>
          <cell r="AU301">
            <v>32</v>
          </cell>
          <cell r="AV301">
            <v>24</v>
          </cell>
          <cell r="AW301">
            <v>8</v>
          </cell>
          <cell r="AX301">
            <v>0</v>
          </cell>
          <cell r="AY301">
            <v>28</v>
          </cell>
          <cell r="AZ301">
            <v>22</v>
          </cell>
          <cell r="BA301">
            <v>6</v>
          </cell>
          <cell r="BB301">
            <v>0</v>
          </cell>
          <cell r="BC301">
            <v>17</v>
          </cell>
          <cell r="BD301">
            <v>13</v>
          </cell>
          <cell r="BE301">
            <v>4</v>
          </cell>
          <cell r="BF301">
            <v>0</v>
          </cell>
          <cell r="BG301">
            <v>11</v>
          </cell>
          <cell r="BH301">
            <v>9</v>
          </cell>
          <cell r="BI301">
            <v>2</v>
          </cell>
          <cell r="BJ301">
            <v>0</v>
          </cell>
          <cell r="BK301">
            <v>6</v>
          </cell>
          <cell r="BL301">
            <v>6</v>
          </cell>
          <cell r="BM301">
            <v>0</v>
          </cell>
          <cell r="BN301">
            <v>0</v>
          </cell>
          <cell r="BO301">
            <v>3</v>
          </cell>
          <cell r="BP301">
            <v>3</v>
          </cell>
          <cell r="BQ301">
            <v>0</v>
          </cell>
          <cell r="BR301">
            <v>0</v>
          </cell>
          <cell r="BS301">
            <v>3</v>
          </cell>
          <cell r="BT301">
            <v>3</v>
          </cell>
          <cell r="BU301">
            <v>0</v>
          </cell>
          <cell r="BV301">
            <v>0</v>
          </cell>
          <cell r="BW301">
            <v>3</v>
          </cell>
          <cell r="BX301">
            <v>2</v>
          </cell>
          <cell r="BY301">
            <v>1</v>
          </cell>
          <cell r="BZ301">
            <v>0</v>
          </cell>
          <cell r="CA301">
            <v>2</v>
          </cell>
          <cell r="CB301">
            <v>1</v>
          </cell>
          <cell r="CC301">
            <v>1</v>
          </cell>
          <cell r="CD301">
            <v>0</v>
          </cell>
          <cell r="CE301">
            <v>1</v>
          </cell>
          <cell r="CF301">
            <v>1</v>
          </cell>
          <cell r="CG301">
            <v>0</v>
          </cell>
          <cell r="CH301">
            <v>0</v>
          </cell>
          <cell r="CI301" t="str">
            <v>Nordrhein-Westfalen</v>
          </cell>
          <cell r="CJ301" t="str">
            <v>Westliche Flächenländer</v>
          </cell>
          <cell r="CK301" t="str">
            <v>II 06</v>
          </cell>
        </row>
        <row r="302">
          <cell r="C302">
            <v>164</v>
          </cell>
          <cell r="D302">
            <v>147</v>
          </cell>
          <cell r="E302">
            <v>17</v>
          </cell>
          <cell r="F302">
            <v>0</v>
          </cell>
          <cell r="G302">
            <v>91</v>
          </cell>
          <cell r="H302">
            <v>84</v>
          </cell>
          <cell r="I302">
            <v>7</v>
          </cell>
          <cell r="J302">
            <v>0</v>
          </cell>
          <cell r="K302">
            <v>73</v>
          </cell>
          <cell r="L302">
            <v>63</v>
          </cell>
          <cell r="M302">
            <v>10</v>
          </cell>
          <cell r="N302">
            <v>0</v>
          </cell>
          <cell r="O302">
            <v>8</v>
          </cell>
          <cell r="P302">
            <v>7</v>
          </cell>
          <cell r="Q302">
            <v>1</v>
          </cell>
          <cell r="R302">
            <v>0</v>
          </cell>
          <cell r="S302">
            <v>6</v>
          </cell>
          <cell r="T302">
            <v>5</v>
          </cell>
          <cell r="U302">
            <v>1</v>
          </cell>
          <cell r="V302">
            <v>0</v>
          </cell>
          <cell r="W302">
            <v>2</v>
          </cell>
          <cell r="X302">
            <v>2</v>
          </cell>
          <cell r="Y302">
            <v>0</v>
          </cell>
          <cell r="Z302">
            <v>0</v>
          </cell>
          <cell r="AA302">
            <v>60</v>
          </cell>
          <cell r="AB302">
            <v>52</v>
          </cell>
          <cell r="AC302">
            <v>8</v>
          </cell>
          <cell r="AD302">
            <v>0</v>
          </cell>
          <cell r="AE302">
            <v>35</v>
          </cell>
          <cell r="AF302">
            <v>31</v>
          </cell>
          <cell r="AG302">
            <v>4</v>
          </cell>
          <cell r="AH302">
            <v>0</v>
          </cell>
          <cell r="AI302">
            <v>25</v>
          </cell>
          <cell r="AJ302">
            <v>21</v>
          </cell>
          <cell r="AK302">
            <v>4</v>
          </cell>
          <cell r="AL302">
            <v>0</v>
          </cell>
          <cell r="AM302">
            <v>59</v>
          </cell>
          <cell r="AN302">
            <v>53</v>
          </cell>
          <cell r="AO302">
            <v>6</v>
          </cell>
          <cell r="AP302">
            <v>0</v>
          </cell>
          <cell r="AQ302">
            <v>34</v>
          </cell>
          <cell r="AR302">
            <v>32</v>
          </cell>
          <cell r="AS302">
            <v>2</v>
          </cell>
          <cell r="AT302">
            <v>0</v>
          </cell>
          <cell r="AU302">
            <v>25</v>
          </cell>
          <cell r="AV302">
            <v>21</v>
          </cell>
          <cell r="AW302">
            <v>4</v>
          </cell>
          <cell r="AX302">
            <v>0</v>
          </cell>
          <cell r="AY302">
            <v>23</v>
          </cell>
          <cell r="AZ302">
            <v>23</v>
          </cell>
          <cell r="BA302">
            <v>0</v>
          </cell>
          <cell r="BB302">
            <v>0</v>
          </cell>
          <cell r="BC302">
            <v>12</v>
          </cell>
          <cell r="BD302">
            <v>12</v>
          </cell>
          <cell r="BE302">
            <v>0</v>
          </cell>
          <cell r="BF302">
            <v>0</v>
          </cell>
          <cell r="BG302">
            <v>11</v>
          </cell>
          <cell r="BH302">
            <v>11</v>
          </cell>
          <cell r="BI302">
            <v>0</v>
          </cell>
          <cell r="BJ302">
            <v>0</v>
          </cell>
          <cell r="BK302">
            <v>6</v>
          </cell>
          <cell r="BL302">
            <v>6</v>
          </cell>
          <cell r="BM302">
            <v>0</v>
          </cell>
          <cell r="BN302">
            <v>0</v>
          </cell>
          <cell r="BO302">
            <v>3</v>
          </cell>
          <cell r="BP302">
            <v>3</v>
          </cell>
          <cell r="BQ302">
            <v>0</v>
          </cell>
          <cell r="BR302">
            <v>0</v>
          </cell>
          <cell r="BS302">
            <v>3</v>
          </cell>
          <cell r="BT302">
            <v>3</v>
          </cell>
          <cell r="BU302">
            <v>0</v>
          </cell>
          <cell r="BV302">
            <v>0</v>
          </cell>
          <cell r="BW302">
            <v>8</v>
          </cell>
          <cell r="BX302">
            <v>6</v>
          </cell>
          <cell r="BY302">
            <v>2</v>
          </cell>
          <cell r="BZ302">
            <v>0</v>
          </cell>
          <cell r="CA302">
            <v>1</v>
          </cell>
          <cell r="CB302">
            <v>1</v>
          </cell>
          <cell r="CC302">
            <v>0</v>
          </cell>
          <cell r="CD302">
            <v>0</v>
          </cell>
          <cell r="CE302">
            <v>7</v>
          </cell>
          <cell r="CF302">
            <v>5</v>
          </cell>
          <cell r="CG302">
            <v>2</v>
          </cell>
          <cell r="CH302">
            <v>0</v>
          </cell>
          <cell r="CI302" t="str">
            <v>Nordrhein-Westfalen</v>
          </cell>
          <cell r="CJ302" t="str">
            <v>Westliche Flächenländer</v>
          </cell>
          <cell r="CK302" t="str">
            <v>II 06</v>
          </cell>
        </row>
        <row r="303">
          <cell r="C303">
            <v>118</v>
          </cell>
          <cell r="D303">
            <v>100</v>
          </cell>
          <cell r="E303">
            <v>18</v>
          </cell>
          <cell r="F303">
            <v>0</v>
          </cell>
          <cell r="G303">
            <v>77</v>
          </cell>
          <cell r="H303">
            <v>63</v>
          </cell>
          <cell r="I303">
            <v>14</v>
          </cell>
          <cell r="J303">
            <v>0</v>
          </cell>
          <cell r="K303">
            <v>41</v>
          </cell>
          <cell r="L303">
            <v>37</v>
          </cell>
          <cell r="M303">
            <v>4</v>
          </cell>
          <cell r="N303">
            <v>0</v>
          </cell>
          <cell r="O303">
            <v>12</v>
          </cell>
          <cell r="P303">
            <v>11</v>
          </cell>
          <cell r="Q303">
            <v>1</v>
          </cell>
          <cell r="R303">
            <v>0</v>
          </cell>
          <cell r="S303">
            <v>10</v>
          </cell>
          <cell r="T303">
            <v>9</v>
          </cell>
          <cell r="U303">
            <v>1</v>
          </cell>
          <cell r="V303">
            <v>0</v>
          </cell>
          <cell r="W303">
            <v>2</v>
          </cell>
          <cell r="X303">
            <v>2</v>
          </cell>
          <cell r="Y303">
            <v>0</v>
          </cell>
          <cell r="Z303">
            <v>0</v>
          </cell>
          <cell r="AA303">
            <v>42</v>
          </cell>
          <cell r="AB303">
            <v>32</v>
          </cell>
          <cell r="AC303">
            <v>10</v>
          </cell>
          <cell r="AD303">
            <v>0</v>
          </cell>
          <cell r="AE303">
            <v>28</v>
          </cell>
          <cell r="AF303">
            <v>20</v>
          </cell>
          <cell r="AG303">
            <v>8</v>
          </cell>
          <cell r="AH303">
            <v>0</v>
          </cell>
          <cell r="AI303">
            <v>14</v>
          </cell>
          <cell r="AJ303">
            <v>12</v>
          </cell>
          <cell r="AK303">
            <v>2</v>
          </cell>
          <cell r="AL303">
            <v>0</v>
          </cell>
          <cell r="AM303">
            <v>41</v>
          </cell>
          <cell r="AN303">
            <v>34</v>
          </cell>
          <cell r="AO303">
            <v>7</v>
          </cell>
          <cell r="AP303">
            <v>0</v>
          </cell>
          <cell r="AQ303">
            <v>25</v>
          </cell>
          <cell r="AR303">
            <v>20</v>
          </cell>
          <cell r="AS303">
            <v>5</v>
          </cell>
          <cell r="AT303">
            <v>0</v>
          </cell>
          <cell r="AU303">
            <v>16</v>
          </cell>
          <cell r="AV303">
            <v>14</v>
          </cell>
          <cell r="AW303">
            <v>2</v>
          </cell>
          <cell r="AX303">
            <v>0</v>
          </cell>
          <cell r="AY303">
            <v>11</v>
          </cell>
          <cell r="AZ303">
            <v>11</v>
          </cell>
          <cell r="BA303">
            <v>0</v>
          </cell>
          <cell r="BB303">
            <v>0</v>
          </cell>
          <cell r="BC303">
            <v>8</v>
          </cell>
          <cell r="BD303">
            <v>8</v>
          </cell>
          <cell r="BE303">
            <v>0</v>
          </cell>
          <cell r="BF303">
            <v>0</v>
          </cell>
          <cell r="BG303">
            <v>3</v>
          </cell>
          <cell r="BH303">
            <v>3</v>
          </cell>
          <cell r="BI303">
            <v>0</v>
          </cell>
          <cell r="BJ303">
            <v>0</v>
          </cell>
          <cell r="BK303">
            <v>6</v>
          </cell>
          <cell r="BL303">
            <v>6</v>
          </cell>
          <cell r="BM303">
            <v>0</v>
          </cell>
          <cell r="BN303">
            <v>0</v>
          </cell>
          <cell r="BO303">
            <v>3</v>
          </cell>
          <cell r="BP303">
            <v>3</v>
          </cell>
          <cell r="BQ303">
            <v>0</v>
          </cell>
          <cell r="BR303">
            <v>0</v>
          </cell>
          <cell r="BS303">
            <v>3</v>
          </cell>
          <cell r="BT303">
            <v>3</v>
          </cell>
          <cell r="BU303">
            <v>0</v>
          </cell>
          <cell r="BV303">
            <v>0</v>
          </cell>
          <cell r="BW303">
            <v>6</v>
          </cell>
          <cell r="BX303">
            <v>6</v>
          </cell>
          <cell r="BY303">
            <v>0</v>
          </cell>
          <cell r="BZ303">
            <v>0</v>
          </cell>
          <cell r="CA303">
            <v>3</v>
          </cell>
          <cell r="CB303">
            <v>3</v>
          </cell>
          <cell r="CC303">
            <v>0</v>
          </cell>
          <cell r="CD303">
            <v>0</v>
          </cell>
          <cell r="CE303">
            <v>3</v>
          </cell>
          <cell r="CF303">
            <v>3</v>
          </cell>
          <cell r="CG303">
            <v>0</v>
          </cell>
          <cell r="CH303">
            <v>0</v>
          </cell>
          <cell r="CI303" t="str">
            <v>Nordrhein-Westfalen</v>
          </cell>
          <cell r="CJ303" t="str">
            <v>Westliche Flächenländer</v>
          </cell>
          <cell r="CK303" t="str">
            <v>II 06</v>
          </cell>
        </row>
        <row r="304">
          <cell r="C304">
            <v>89</v>
          </cell>
          <cell r="D304">
            <v>76</v>
          </cell>
          <cell r="E304">
            <v>13</v>
          </cell>
          <cell r="F304">
            <v>0</v>
          </cell>
          <cell r="G304">
            <v>53</v>
          </cell>
          <cell r="H304">
            <v>47</v>
          </cell>
          <cell r="I304">
            <v>6</v>
          </cell>
          <cell r="J304">
            <v>0</v>
          </cell>
          <cell r="K304">
            <v>36</v>
          </cell>
          <cell r="L304">
            <v>29</v>
          </cell>
          <cell r="M304">
            <v>7</v>
          </cell>
          <cell r="N304">
            <v>0</v>
          </cell>
          <cell r="O304">
            <v>11</v>
          </cell>
          <cell r="P304">
            <v>10</v>
          </cell>
          <cell r="Q304">
            <v>1</v>
          </cell>
          <cell r="R304">
            <v>0</v>
          </cell>
          <cell r="S304">
            <v>10</v>
          </cell>
          <cell r="T304">
            <v>9</v>
          </cell>
          <cell r="U304">
            <v>1</v>
          </cell>
          <cell r="V304">
            <v>0</v>
          </cell>
          <cell r="W304">
            <v>1</v>
          </cell>
          <cell r="X304">
            <v>1</v>
          </cell>
          <cell r="Y304">
            <v>0</v>
          </cell>
          <cell r="Z304">
            <v>0</v>
          </cell>
          <cell r="AA304">
            <v>37</v>
          </cell>
          <cell r="AB304">
            <v>30</v>
          </cell>
          <cell r="AC304">
            <v>7</v>
          </cell>
          <cell r="AD304">
            <v>0</v>
          </cell>
          <cell r="AE304">
            <v>22</v>
          </cell>
          <cell r="AF304">
            <v>20</v>
          </cell>
          <cell r="AG304">
            <v>2</v>
          </cell>
          <cell r="AH304">
            <v>0</v>
          </cell>
          <cell r="AI304">
            <v>15</v>
          </cell>
          <cell r="AJ304">
            <v>10</v>
          </cell>
          <cell r="AK304">
            <v>5</v>
          </cell>
          <cell r="AL304">
            <v>0</v>
          </cell>
          <cell r="AM304">
            <v>25</v>
          </cell>
          <cell r="AN304">
            <v>22</v>
          </cell>
          <cell r="AO304">
            <v>3</v>
          </cell>
          <cell r="AP304">
            <v>0</v>
          </cell>
          <cell r="AQ304">
            <v>11</v>
          </cell>
          <cell r="AR304">
            <v>10</v>
          </cell>
          <cell r="AS304">
            <v>1</v>
          </cell>
          <cell r="AT304">
            <v>0</v>
          </cell>
          <cell r="AU304">
            <v>14</v>
          </cell>
          <cell r="AV304">
            <v>12</v>
          </cell>
          <cell r="AW304">
            <v>2</v>
          </cell>
          <cell r="AX304">
            <v>0</v>
          </cell>
          <cell r="AY304">
            <v>6</v>
          </cell>
          <cell r="AZ304">
            <v>5</v>
          </cell>
          <cell r="BA304">
            <v>1</v>
          </cell>
          <cell r="BB304">
            <v>0</v>
          </cell>
          <cell r="BC304">
            <v>3</v>
          </cell>
          <cell r="BD304">
            <v>2</v>
          </cell>
          <cell r="BE304">
            <v>1</v>
          </cell>
          <cell r="BF304">
            <v>0</v>
          </cell>
          <cell r="BG304">
            <v>3</v>
          </cell>
          <cell r="BH304">
            <v>3</v>
          </cell>
          <cell r="BI304">
            <v>0</v>
          </cell>
          <cell r="BJ304">
            <v>0</v>
          </cell>
          <cell r="BK304">
            <v>5</v>
          </cell>
          <cell r="BL304">
            <v>5</v>
          </cell>
          <cell r="BM304">
            <v>0</v>
          </cell>
          <cell r="BN304">
            <v>0</v>
          </cell>
          <cell r="BO304">
            <v>3</v>
          </cell>
          <cell r="BP304">
            <v>3</v>
          </cell>
          <cell r="BQ304">
            <v>0</v>
          </cell>
          <cell r="BR304">
            <v>0</v>
          </cell>
          <cell r="BS304">
            <v>2</v>
          </cell>
          <cell r="BT304">
            <v>2</v>
          </cell>
          <cell r="BU304">
            <v>0</v>
          </cell>
          <cell r="BV304">
            <v>0</v>
          </cell>
          <cell r="BW304">
            <v>5</v>
          </cell>
          <cell r="BX304">
            <v>4</v>
          </cell>
          <cell r="BY304">
            <v>1</v>
          </cell>
          <cell r="BZ304">
            <v>0</v>
          </cell>
          <cell r="CA304">
            <v>4</v>
          </cell>
          <cell r="CB304">
            <v>3</v>
          </cell>
          <cell r="CC304">
            <v>1</v>
          </cell>
          <cell r="CD304">
            <v>0</v>
          </cell>
          <cell r="CE304">
            <v>1</v>
          </cell>
          <cell r="CF304">
            <v>1</v>
          </cell>
          <cell r="CG304">
            <v>0</v>
          </cell>
          <cell r="CH304">
            <v>0</v>
          </cell>
          <cell r="CI304" t="str">
            <v>Nordrhein-Westfalen</v>
          </cell>
          <cell r="CJ304" t="str">
            <v>Westliche Flächenländer</v>
          </cell>
          <cell r="CK304" t="str">
            <v>II 06</v>
          </cell>
        </row>
        <row r="305">
          <cell r="C305">
            <v>729</v>
          </cell>
          <cell r="D305">
            <v>590</v>
          </cell>
          <cell r="E305">
            <v>139</v>
          </cell>
          <cell r="F305">
            <v>0</v>
          </cell>
          <cell r="G305">
            <v>456</v>
          </cell>
          <cell r="H305">
            <v>374</v>
          </cell>
          <cell r="I305">
            <v>82</v>
          </cell>
          <cell r="J305">
            <v>0</v>
          </cell>
          <cell r="K305">
            <v>273</v>
          </cell>
          <cell r="L305">
            <v>216</v>
          </cell>
          <cell r="M305">
            <v>57</v>
          </cell>
          <cell r="N305">
            <v>0</v>
          </cell>
          <cell r="O305">
            <v>51</v>
          </cell>
          <cell r="P305">
            <v>37</v>
          </cell>
          <cell r="Q305">
            <v>14</v>
          </cell>
          <cell r="R305">
            <v>0</v>
          </cell>
          <cell r="S305">
            <v>41</v>
          </cell>
          <cell r="T305">
            <v>28</v>
          </cell>
          <cell r="U305">
            <v>13</v>
          </cell>
          <cell r="V305">
            <v>0</v>
          </cell>
          <cell r="W305">
            <v>10</v>
          </cell>
          <cell r="X305">
            <v>9</v>
          </cell>
          <cell r="Y305">
            <v>1</v>
          </cell>
          <cell r="Z305">
            <v>0</v>
          </cell>
          <cell r="AA305">
            <v>348</v>
          </cell>
          <cell r="AB305">
            <v>277</v>
          </cell>
          <cell r="AC305">
            <v>71</v>
          </cell>
          <cell r="AD305">
            <v>0</v>
          </cell>
          <cell r="AE305">
            <v>230</v>
          </cell>
          <cell r="AF305">
            <v>192</v>
          </cell>
          <cell r="AG305">
            <v>38</v>
          </cell>
          <cell r="AH305">
            <v>0</v>
          </cell>
          <cell r="AI305">
            <v>118</v>
          </cell>
          <cell r="AJ305">
            <v>85</v>
          </cell>
          <cell r="AK305">
            <v>33</v>
          </cell>
          <cell r="AL305">
            <v>0</v>
          </cell>
          <cell r="AM305">
            <v>264</v>
          </cell>
          <cell r="AN305">
            <v>221</v>
          </cell>
          <cell r="AO305">
            <v>43</v>
          </cell>
          <cell r="AP305">
            <v>0</v>
          </cell>
          <cell r="AQ305">
            <v>155</v>
          </cell>
          <cell r="AR305">
            <v>128</v>
          </cell>
          <cell r="AS305">
            <v>27</v>
          </cell>
          <cell r="AT305">
            <v>0</v>
          </cell>
          <cell r="AU305">
            <v>109</v>
          </cell>
          <cell r="AV305">
            <v>93</v>
          </cell>
          <cell r="AW305">
            <v>16</v>
          </cell>
          <cell r="AX305">
            <v>0</v>
          </cell>
          <cell r="AY305">
            <v>22</v>
          </cell>
          <cell r="AZ305">
            <v>19</v>
          </cell>
          <cell r="BA305">
            <v>3</v>
          </cell>
          <cell r="BB305">
            <v>0</v>
          </cell>
          <cell r="BC305">
            <v>10</v>
          </cell>
          <cell r="BD305">
            <v>9</v>
          </cell>
          <cell r="BE305">
            <v>1</v>
          </cell>
          <cell r="BF305">
            <v>0</v>
          </cell>
          <cell r="BG305">
            <v>12</v>
          </cell>
          <cell r="BH305">
            <v>10</v>
          </cell>
          <cell r="BI305">
            <v>2</v>
          </cell>
          <cell r="BJ305">
            <v>0</v>
          </cell>
          <cell r="BK305">
            <v>15</v>
          </cell>
          <cell r="BL305">
            <v>13</v>
          </cell>
          <cell r="BM305">
            <v>2</v>
          </cell>
          <cell r="BN305">
            <v>0</v>
          </cell>
          <cell r="BO305">
            <v>4</v>
          </cell>
          <cell r="BP305">
            <v>4</v>
          </cell>
          <cell r="BQ305">
            <v>0</v>
          </cell>
          <cell r="BR305">
            <v>0</v>
          </cell>
          <cell r="BS305">
            <v>11</v>
          </cell>
          <cell r="BT305">
            <v>9</v>
          </cell>
          <cell r="BU305">
            <v>2</v>
          </cell>
          <cell r="BV305">
            <v>0</v>
          </cell>
          <cell r="BW305">
            <v>29</v>
          </cell>
          <cell r="BX305">
            <v>23</v>
          </cell>
          <cell r="BY305">
            <v>6</v>
          </cell>
          <cell r="BZ305">
            <v>0</v>
          </cell>
          <cell r="CA305">
            <v>16</v>
          </cell>
          <cell r="CB305">
            <v>13</v>
          </cell>
          <cell r="CC305">
            <v>3</v>
          </cell>
          <cell r="CD305">
            <v>0</v>
          </cell>
          <cell r="CE305">
            <v>13</v>
          </cell>
          <cell r="CF305">
            <v>10</v>
          </cell>
          <cell r="CG305">
            <v>3</v>
          </cell>
          <cell r="CH305">
            <v>0</v>
          </cell>
          <cell r="CI305" t="str">
            <v>Hessen</v>
          </cell>
          <cell r="CJ305" t="str">
            <v>Westliche Flächenländer</v>
          </cell>
          <cell r="CK305" t="str">
            <v>II 06</v>
          </cell>
        </row>
        <row r="306">
          <cell r="C306">
            <v>17</v>
          </cell>
          <cell r="D306">
            <v>17</v>
          </cell>
          <cell r="E306">
            <v>0</v>
          </cell>
          <cell r="F306">
            <v>0</v>
          </cell>
          <cell r="G306">
            <v>12</v>
          </cell>
          <cell r="H306">
            <v>12</v>
          </cell>
          <cell r="I306">
            <v>0</v>
          </cell>
          <cell r="J306">
            <v>0</v>
          </cell>
          <cell r="K306">
            <v>5</v>
          </cell>
          <cell r="L306">
            <v>5</v>
          </cell>
          <cell r="M306">
            <v>0</v>
          </cell>
          <cell r="N306">
            <v>0</v>
          </cell>
          <cell r="O306">
            <v>3</v>
          </cell>
          <cell r="P306">
            <v>3</v>
          </cell>
          <cell r="Q306">
            <v>0</v>
          </cell>
          <cell r="R306">
            <v>0</v>
          </cell>
          <cell r="S306">
            <v>3</v>
          </cell>
          <cell r="T306">
            <v>3</v>
          </cell>
          <cell r="U306">
            <v>0</v>
          </cell>
          <cell r="V306">
            <v>0</v>
          </cell>
          <cell r="W306">
            <v>0</v>
          </cell>
          <cell r="X306">
            <v>0</v>
          </cell>
          <cell r="Y306">
            <v>0</v>
          </cell>
          <cell r="Z306">
            <v>0</v>
          </cell>
          <cell r="AA306">
            <v>11</v>
          </cell>
          <cell r="AB306">
            <v>11</v>
          </cell>
          <cell r="AC306">
            <v>0</v>
          </cell>
          <cell r="AD306">
            <v>0</v>
          </cell>
          <cell r="AE306">
            <v>8</v>
          </cell>
          <cell r="AF306">
            <v>8</v>
          </cell>
          <cell r="AG306">
            <v>0</v>
          </cell>
          <cell r="AH306">
            <v>0</v>
          </cell>
          <cell r="AI306">
            <v>3</v>
          </cell>
          <cell r="AJ306">
            <v>3</v>
          </cell>
          <cell r="AK306">
            <v>0</v>
          </cell>
          <cell r="AL306">
            <v>0</v>
          </cell>
          <cell r="AM306">
            <v>1</v>
          </cell>
          <cell r="AN306">
            <v>1</v>
          </cell>
          <cell r="AO306">
            <v>0</v>
          </cell>
          <cell r="AP306">
            <v>0</v>
          </cell>
          <cell r="AQ306">
            <v>0</v>
          </cell>
          <cell r="AR306">
            <v>0</v>
          </cell>
          <cell r="AS306">
            <v>0</v>
          </cell>
          <cell r="AT306">
            <v>0</v>
          </cell>
          <cell r="AU306">
            <v>1</v>
          </cell>
          <cell r="AV306">
            <v>1</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2</v>
          </cell>
          <cell r="BX306">
            <v>2</v>
          </cell>
          <cell r="BY306">
            <v>0</v>
          </cell>
          <cell r="BZ306">
            <v>0</v>
          </cell>
          <cell r="CA306">
            <v>1</v>
          </cell>
          <cell r="CB306">
            <v>1</v>
          </cell>
          <cell r="CC306">
            <v>0</v>
          </cell>
          <cell r="CD306">
            <v>0</v>
          </cell>
          <cell r="CE306">
            <v>1</v>
          </cell>
          <cell r="CF306">
            <v>1</v>
          </cell>
          <cell r="CG306">
            <v>0</v>
          </cell>
          <cell r="CH306">
            <v>0</v>
          </cell>
          <cell r="CI306" t="str">
            <v>Hessen</v>
          </cell>
          <cell r="CJ306" t="str">
            <v>Westliche Flächenländer</v>
          </cell>
          <cell r="CK306" t="str">
            <v>II 06</v>
          </cell>
        </row>
        <row r="307">
          <cell r="C307">
            <v>106</v>
          </cell>
          <cell r="D307">
            <v>88</v>
          </cell>
          <cell r="E307">
            <v>18</v>
          </cell>
          <cell r="F307">
            <v>0</v>
          </cell>
          <cell r="G307">
            <v>65</v>
          </cell>
          <cell r="H307">
            <v>57</v>
          </cell>
          <cell r="I307">
            <v>8</v>
          </cell>
          <cell r="J307">
            <v>0</v>
          </cell>
          <cell r="K307">
            <v>41</v>
          </cell>
          <cell r="L307">
            <v>31</v>
          </cell>
          <cell r="M307">
            <v>10</v>
          </cell>
          <cell r="N307">
            <v>0</v>
          </cell>
          <cell r="O307">
            <v>8</v>
          </cell>
          <cell r="P307">
            <v>7</v>
          </cell>
          <cell r="Q307">
            <v>1</v>
          </cell>
          <cell r="R307">
            <v>0</v>
          </cell>
          <cell r="S307">
            <v>7</v>
          </cell>
          <cell r="T307">
            <v>6</v>
          </cell>
          <cell r="U307">
            <v>1</v>
          </cell>
          <cell r="V307">
            <v>0</v>
          </cell>
          <cell r="W307">
            <v>1</v>
          </cell>
          <cell r="X307">
            <v>1</v>
          </cell>
          <cell r="Y307">
            <v>0</v>
          </cell>
          <cell r="Z307">
            <v>0</v>
          </cell>
          <cell r="AA307">
            <v>57</v>
          </cell>
          <cell r="AB307">
            <v>45</v>
          </cell>
          <cell r="AC307">
            <v>12</v>
          </cell>
          <cell r="AD307">
            <v>0</v>
          </cell>
          <cell r="AE307">
            <v>41</v>
          </cell>
          <cell r="AF307">
            <v>37</v>
          </cell>
          <cell r="AG307">
            <v>4</v>
          </cell>
          <cell r="AH307">
            <v>0</v>
          </cell>
          <cell r="AI307">
            <v>16</v>
          </cell>
          <cell r="AJ307">
            <v>8</v>
          </cell>
          <cell r="AK307">
            <v>8</v>
          </cell>
          <cell r="AL307">
            <v>0</v>
          </cell>
          <cell r="AM307">
            <v>38</v>
          </cell>
          <cell r="AN307">
            <v>33</v>
          </cell>
          <cell r="AO307">
            <v>5</v>
          </cell>
          <cell r="AP307">
            <v>0</v>
          </cell>
          <cell r="AQ307">
            <v>16</v>
          </cell>
          <cell r="AR307">
            <v>13</v>
          </cell>
          <cell r="AS307">
            <v>3</v>
          </cell>
          <cell r="AT307">
            <v>0</v>
          </cell>
          <cell r="AU307">
            <v>22</v>
          </cell>
          <cell r="AV307">
            <v>20</v>
          </cell>
          <cell r="AW307">
            <v>2</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3</v>
          </cell>
          <cell r="BX307">
            <v>3</v>
          </cell>
          <cell r="BY307">
            <v>0</v>
          </cell>
          <cell r="BZ307">
            <v>0</v>
          </cell>
          <cell r="CA307">
            <v>1</v>
          </cell>
          <cell r="CB307">
            <v>1</v>
          </cell>
          <cell r="CC307">
            <v>0</v>
          </cell>
          <cell r="CD307">
            <v>0</v>
          </cell>
          <cell r="CE307">
            <v>2</v>
          </cell>
          <cell r="CF307">
            <v>2</v>
          </cell>
          <cell r="CG307">
            <v>0</v>
          </cell>
          <cell r="CH307">
            <v>0</v>
          </cell>
          <cell r="CI307" t="str">
            <v>Hessen</v>
          </cell>
          <cell r="CJ307" t="str">
            <v>Westliche Flächenländer</v>
          </cell>
          <cell r="CK307" t="str">
            <v>II 06</v>
          </cell>
        </row>
        <row r="308">
          <cell r="C308">
            <v>158</v>
          </cell>
          <cell r="D308">
            <v>138</v>
          </cell>
          <cell r="E308">
            <v>20</v>
          </cell>
          <cell r="F308">
            <v>0</v>
          </cell>
          <cell r="G308">
            <v>103</v>
          </cell>
          <cell r="H308">
            <v>92</v>
          </cell>
          <cell r="I308">
            <v>11</v>
          </cell>
          <cell r="J308">
            <v>0</v>
          </cell>
          <cell r="K308">
            <v>55</v>
          </cell>
          <cell r="L308">
            <v>46</v>
          </cell>
          <cell r="M308">
            <v>9</v>
          </cell>
          <cell r="N308">
            <v>0</v>
          </cell>
          <cell r="O308">
            <v>9</v>
          </cell>
          <cell r="P308">
            <v>7</v>
          </cell>
          <cell r="Q308">
            <v>2</v>
          </cell>
          <cell r="R308">
            <v>0</v>
          </cell>
          <cell r="S308">
            <v>7</v>
          </cell>
          <cell r="T308">
            <v>5</v>
          </cell>
          <cell r="U308">
            <v>2</v>
          </cell>
          <cell r="V308">
            <v>0</v>
          </cell>
          <cell r="W308">
            <v>2</v>
          </cell>
          <cell r="X308">
            <v>2</v>
          </cell>
          <cell r="Y308">
            <v>0</v>
          </cell>
          <cell r="Z308">
            <v>0</v>
          </cell>
          <cell r="AA308">
            <v>88</v>
          </cell>
          <cell r="AB308">
            <v>76</v>
          </cell>
          <cell r="AC308">
            <v>12</v>
          </cell>
          <cell r="AD308">
            <v>0</v>
          </cell>
          <cell r="AE308">
            <v>57</v>
          </cell>
          <cell r="AF308">
            <v>52</v>
          </cell>
          <cell r="AG308">
            <v>5</v>
          </cell>
          <cell r="AH308">
            <v>0</v>
          </cell>
          <cell r="AI308">
            <v>31</v>
          </cell>
          <cell r="AJ308">
            <v>24</v>
          </cell>
          <cell r="AK308">
            <v>7</v>
          </cell>
          <cell r="AL308">
            <v>0</v>
          </cell>
          <cell r="AM308">
            <v>54</v>
          </cell>
          <cell r="AN308">
            <v>49</v>
          </cell>
          <cell r="AO308">
            <v>5</v>
          </cell>
          <cell r="AP308">
            <v>0</v>
          </cell>
          <cell r="AQ308">
            <v>34</v>
          </cell>
          <cell r="AR308">
            <v>31</v>
          </cell>
          <cell r="AS308">
            <v>3</v>
          </cell>
          <cell r="AT308">
            <v>0</v>
          </cell>
          <cell r="AU308">
            <v>20</v>
          </cell>
          <cell r="AV308">
            <v>18</v>
          </cell>
          <cell r="AW308">
            <v>2</v>
          </cell>
          <cell r="AX308">
            <v>0</v>
          </cell>
          <cell r="AY308">
            <v>1</v>
          </cell>
          <cell r="AZ308">
            <v>1</v>
          </cell>
          <cell r="BA308">
            <v>0</v>
          </cell>
          <cell r="BB308">
            <v>0</v>
          </cell>
          <cell r="BC308">
            <v>1</v>
          </cell>
          <cell r="BD308">
            <v>1</v>
          </cell>
          <cell r="BE308">
            <v>0</v>
          </cell>
          <cell r="BF308">
            <v>0</v>
          </cell>
          <cell r="BG308">
            <v>0</v>
          </cell>
          <cell r="BH308">
            <v>0</v>
          </cell>
          <cell r="BI308">
            <v>0</v>
          </cell>
          <cell r="BJ308">
            <v>0</v>
          </cell>
          <cell r="BK308">
            <v>1</v>
          </cell>
          <cell r="BL308">
            <v>1</v>
          </cell>
          <cell r="BM308">
            <v>0</v>
          </cell>
          <cell r="BN308">
            <v>0</v>
          </cell>
          <cell r="BO308">
            <v>0</v>
          </cell>
          <cell r="BP308">
            <v>0</v>
          </cell>
          <cell r="BQ308">
            <v>0</v>
          </cell>
          <cell r="BR308">
            <v>0</v>
          </cell>
          <cell r="BS308">
            <v>1</v>
          </cell>
          <cell r="BT308">
            <v>1</v>
          </cell>
          <cell r="BU308">
            <v>0</v>
          </cell>
          <cell r="BV308">
            <v>0</v>
          </cell>
          <cell r="BW308">
            <v>5</v>
          </cell>
          <cell r="BX308">
            <v>4</v>
          </cell>
          <cell r="BY308">
            <v>1</v>
          </cell>
          <cell r="BZ308">
            <v>0</v>
          </cell>
          <cell r="CA308">
            <v>4</v>
          </cell>
          <cell r="CB308">
            <v>3</v>
          </cell>
          <cell r="CC308">
            <v>1</v>
          </cell>
          <cell r="CD308">
            <v>0</v>
          </cell>
          <cell r="CE308">
            <v>1</v>
          </cell>
          <cell r="CF308">
            <v>1</v>
          </cell>
          <cell r="CG308">
            <v>0</v>
          </cell>
          <cell r="CH308">
            <v>0</v>
          </cell>
          <cell r="CI308" t="str">
            <v>Hessen</v>
          </cell>
          <cell r="CJ308" t="str">
            <v>Westliche Flächenländer</v>
          </cell>
          <cell r="CK308" t="str">
            <v>II 06</v>
          </cell>
        </row>
        <row r="309">
          <cell r="C309">
            <v>129</v>
          </cell>
          <cell r="D309">
            <v>106</v>
          </cell>
          <cell r="E309">
            <v>23</v>
          </cell>
          <cell r="F309">
            <v>0</v>
          </cell>
          <cell r="G309">
            <v>79</v>
          </cell>
          <cell r="H309">
            <v>64</v>
          </cell>
          <cell r="I309">
            <v>15</v>
          </cell>
          <cell r="J309">
            <v>0</v>
          </cell>
          <cell r="K309">
            <v>50</v>
          </cell>
          <cell r="L309">
            <v>42</v>
          </cell>
          <cell r="M309">
            <v>8</v>
          </cell>
          <cell r="N309">
            <v>0</v>
          </cell>
          <cell r="O309">
            <v>9</v>
          </cell>
          <cell r="P309">
            <v>8</v>
          </cell>
          <cell r="Q309">
            <v>1</v>
          </cell>
          <cell r="R309">
            <v>0</v>
          </cell>
          <cell r="S309">
            <v>6</v>
          </cell>
          <cell r="T309">
            <v>5</v>
          </cell>
          <cell r="U309">
            <v>1</v>
          </cell>
          <cell r="V309">
            <v>0</v>
          </cell>
          <cell r="W309">
            <v>3</v>
          </cell>
          <cell r="X309">
            <v>3</v>
          </cell>
          <cell r="Y309">
            <v>0</v>
          </cell>
          <cell r="Z309">
            <v>0</v>
          </cell>
          <cell r="AA309">
            <v>59</v>
          </cell>
          <cell r="AB309">
            <v>49</v>
          </cell>
          <cell r="AC309">
            <v>10</v>
          </cell>
          <cell r="AD309">
            <v>0</v>
          </cell>
          <cell r="AE309">
            <v>40</v>
          </cell>
          <cell r="AF309">
            <v>33</v>
          </cell>
          <cell r="AG309">
            <v>7</v>
          </cell>
          <cell r="AH309">
            <v>0</v>
          </cell>
          <cell r="AI309">
            <v>19</v>
          </cell>
          <cell r="AJ309">
            <v>16</v>
          </cell>
          <cell r="AK309">
            <v>3</v>
          </cell>
          <cell r="AL309">
            <v>0</v>
          </cell>
          <cell r="AM309">
            <v>54</v>
          </cell>
          <cell r="AN309">
            <v>44</v>
          </cell>
          <cell r="AO309">
            <v>10</v>
          </cell>
          <cell r="AP309">
            <v>0</v>
          </cell>
          <cell r="AQ309">
            <v>29</v>
          </cell>
          <cell r="AR309">
            <v>23</v>
          </cell>
          <cell r="AS309">
            <v>6</v>
          </cell>
          <cell r="AT309">
            <v>0</v>
          </cell>
          <cell r="AU309">
            <v>25</v>
          </cell>
          <cell r="AV309">
            <v>21</v>
          </cell>
          <cell r="AW309">
            <v>4</v>
          </cell>
          <cell r="AX309">
            <v>0</v>
          </cell>
          <cell r="AY309">
            <v>4</v>
          </cell>
          <cell r="AZ309">
            <v>4</v>
          </cell>
          <cell r="BA309">
            <v>0</v>
          </cell>
          <cell r="BB309">
            <v>0</v>
          </cell>
          <cell r="BC309">
            <v>2</v>
          </cell>
          <cell r="BD309">
            <v>2</v>
          </cell>
          <cell r="BE309">
            <v>0</v>
          </cell>
          <cell r="BF309">
            <v>0</v>
          </cell>
          <cell r="BG309">
            <v>2</v>
          </cell>
          <cell r="BH309">
            <v>2</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3</v>
          </cell>
          <cell r="BX309">
            <v>1</v>
          </cell>
          <cell r="BY309">
            <v>2</v>
          </cell>
          <cell r="BZ309">
            <v>0</v>
          </cell>
          <cell r="CA309">
            <v>2</v>
          </cell>
          <cell r="CB309">
            <v>1</v>
          </cell>
          <cell r="CC309">
            <v>1</v>
          </cell>
          <cell r="CD309">
            <v>0</v>
          </cell>
          <cell r="CE309">
            <v>1</v>
          </cell>
          <cell r="CF309">
            <v>0</v>
          </cell>
          <cell r="CG309">
            <v>1</v>
          </cell>
          <cell r="CH309">
            <v>0</v>
          </cell>
          <cell r="CI309" t="str">
            <v>Hessen</v>
          </cell>
          <cell r="CJ309" t="str">
            <v>Westliche Flächenländer</v>
          </cell>
          <cell r="CK309" t="str">
            <v>II 06</v>
          </cell>
        </row>
        <row r="310">
          <cell r="C310">
            <v>106</v>
          </cell>
          <cell r="D310">
            <v>82</v>
          </cell>
          <cell r="E310">
            <v>24</v>
          </cell>
          <cell r="F310">
            <v>0</v>
          </cell>
          <cell r="G310">
            <v>63</v>
          </cell>
          <cell r="H310">
            <v>51</v>
          </cell>
          <cell r="I310">
            <v>12</v>
          </cell>
          <cell r="J310">
            <v>0</v>
          </cell>
          <cell r="K310">
            <v>43</v>
          </cell>
          <cell r="L310">
            <v>31</v>
          </cell>
          <cell r="M310">
            <v>12</v>
          </cell>
          <cell r="N310">
            <v>0</v>
          </cell>
          <cell r="O310">
            <v>3</v>
          </cell>
          <cell r="P310">
            <v>1</v>
          </cell>
          <cell r="Q310">
            <v>2</v>
          </cell>
          <cell r="R310">
            <v>0</v>
          </cell>
          <cell r="S310">
            <v>2</v>
          </cell>
          <cell r="T310">
            <v>1</v>
          </cell>
          <cell r="U310">
            <v>1</v>
          </cell>
          <cell r="V310">
            <v>0</v>
          </cell>
          <cell r="W310">
            <v>1</v>
          </cell>
          <cell r="X310">
            <v>0</v>
          </cell>
          <cell r="Y310">
            <v>1</v>
          </cell>
          <cell r="Z310">
            <v>0</v>
          </cell>
          <cell r="AA310">
            <v>45</v>
          </cell>
          <cell r="AB310">
            <v>33</v>
          </cell>
          <cell r="AC310">
            <v>12</v>
          </cell>
          <cell r="AD310">
            <v>0</v>
          </cell>
          <cell r="AE310">
            <v>26</v>
          </cell>
          <cell r="AF310">
            <v>20</v>
          </cell>
          <cell r="AG310">
            <v>6</v>
          </cell>
          <cell r="AH310">
            <v>0</v>
          </cell>
          <cell r="AI310">
            <v>19</v>
          </cell>
          <cell r="AJ310">
            <v>13</v>
          </cell>
          <cell r="AK310">
            <v>6</v>
          </cell>
          <cell r="AL310">
            <v>0</v>
          </cell>
          <cell r="AM310">
            <v>47</v>
          </cell>
          <cell r="AN310">
            <v>37</v>
          </cell>
          <cell r="AO310">
            <v>10</v>
          </cell>
          <cell r="AP310">
            <v>0</v>
          </cell>
          <cell r="AQ310">
            <v>30</v>
          </cell>
          <cell r="AR310">
            <v>25</v>
          </cell>
          <cell r="AS310">
            <v>5</v>
          </cell>
          <cell r="AT310">
            <v>0</v>
          </cell>
          <cell r="AU310">
            <v>17</v>
          </cell>
          <cell r="AV310">
            <v>12</v>
          </cell>
          <cell r="AW310">
            <v>5</v>
          </cell>
          <cell r="AX310">
            <v>0</v>
          </cell>
          <cell r="AY310">
            <v>4</v>
          </cell>
          <cell r="AZ310">
            <v>4</v>
          </cell>
          <cell r="BA310">
            <v>0</v>
          </cell>
          <cell r="BB310">
            <v>0</v>
          </cell>
          <cell r="BC310">
            <v>1</v>
          </cell>
          <cell r="BD310">
            <v>1</v>
          </cell>
          <cell r="BE310">
            <v>0</v>
          </cell>
          <cell r="BF310">
            <v>0</v>
          </cell>
          <cell r="BG310">
            <v>3</v>
          </cell>
          <cell r="BH310">
            <v>3</v>
          </cell>
          <cell r="BI310">
            <v>0</v>
          </cell>
          <cell r="BJ310">
            <v>0</v>
          </cell>
          <cell r="BK310">
            <v>6</v>
          </cell>
          <cell r="BL310">
            <v>6</v>
          </cell>
          <cell r="BM310">
            <v>0</v>
          </cell>
          <cell r="BN310">
            <v>0</v>
          </cell>
          <cell r="BO310">
            <v>3</v>
          </cell>
          <cell r="BP310">
            <v>3</v>
          </cell>
          <cell r="BQ310">
            <v>0</v>
          </cell>
          <cell r="BR310">
            <v>0</v>
          </cell>
          <cell r="BS310">
            <v>3</v>
          </cell>
          <cell r="BT310">
            <v>3</v>
          </cell>
          <cell r="BU310">
            <v>0</v>
          </cell>
          <cell r="BV310">
            <v>0</v>
          </cell>
          <cell r="BW310">
            <v>1</v>
          </cell>
          <cell r="BX310">
            <v>1</v>
          </cell>
          <cell r="BY310">
            <v>0</v>
          </cell>
          <cell r="BZ310">
            <v>0</v>
          </cell>
          <cell r="CA310">
            <v>1</v>
          </cell>
          <cell r="CB310">
            <v>1</v>
          </cell>
          <cell r="CC310">
            <v>0</v>
          </cell>
          <cell r="CD310">
            <v>0</v>
          </cell>
          <cell r="CE310">
            <v>0</v>
          </cell>
          <cell r="CF310">
            <v>0</v>
          </cell>
          <cell r="CG310">
            <v>0</v>
          </cell>
          <cell r="CH310">
            <v>0</v>
          </cell>
          <cell r="CI310" t="str">
            <v>Hessen</v>
          </cell>
          <cell r="CJ310" t="str">
            <v>Westliche Flächenländer</v>
          </cell>
          <cell r="CK310" t="str">
            <v>II 06</v>
          </cell>
        </row>
        <row r="311">
          <cell r="C311">
            <v>65</v>
          </cell>
          <cell r="D311">
            <v>43</v>
          </cell>
          <cell r="E311">
            <v>22</v>
          </cell>
          <cell r="F311">
            <v>0</v>
          </cell>
          <cell r="G311">
            <v>38</v>
          </cell>
          <cell r="H311">
            <v>22</v>
          </cell>
          <cell r="I311">
            <v>16</v>
          </cell>
          <cell r="J311">
            <v>0</v>
          </cell>
          <cell r="K311">
            <v>27</v>
          </cell>
          <cell r="L311">
            <v>21</v>
          </cell>
          <cell r="M311">
            <v>6</v>
          </cell>
          <cell r="N311">
            <v>0</v>
          </cell>
          <cell r="O311">
            <v>2</v>
          </cell>
          <cell r="P311">
            <v>1</v>
          </cell>
          <cell r="Q311">
            <v>1</v>
          </cell>
          <cell r="R311">
            <v>0</v>
          </cell>
          <cell r="S311">
            <v>1</v>
          </cell>
          <cell r="T311">
            <v>0</v>
          </cell>
          <cell r="U311">
            <v>1</v>
          </cell>
          <cell r="V311">
            <v>0</v>
          </cell>
          <cell r="W311">
            <v>1</v>
          </cell>
          <cell r="X311">
            <v>1</v>
          </cell>
          <cell r="Y311">
            <v>0</v>
          </cell>
          <cell r="Z311">
            <v>0</v>
          </cell>
          <cell r="AA311">
            <v>36</v>
          </cell>
          <cell r="AB311">
            <v>22</v>
          </cell>
          <cell r="AC311">
            <v>14</v>
          </cell>
          <cell r="AD311">
            <v>0</v>
          </cell>
          <cell r="AE311">
            <v>25</v>
          </cell>
          <cell r="AF311">
            <v>16</v>
          </cell>
          <cell r="AG311">
            <v>9</v>
          </cell>
          <cell r="AH311">
            <v>0</v>
          </cell>
          <cell r="AI311">
            <v>11</v>
          </cell>
          <cell r="AJ311">
            <v>6</v>
          </cell>
          <cell r="AK311">
            <v>5</v>
          </cell>
          <cell r="AL311">
            <v>0</v>
          </cell>
          <cell r="AM311">
            <v>20</v>
          </cell>
          <cell r="AN311">
            <v>15</v>
          </cell>
          <cell r="AO311">
            <v>5</v>
          </cell>
          <cell r="AP311">
            <v>0</v>
          </cell>
          <cell r="AQ311">
            <v>9</v>
          </cell>
          <cell r="AR311">
            <v>4</v>
          </cell>
          <cell r="AS311">
            <v>5</v>
          </cell>
          <cell r="AT311">
            <v>0</v>
          </cell>
          <cell r="AU311">
            <v>11</v>
          </cell>
          <cell r="AV311">
            <v>11</v>
          </cell>
          <cell r="AW311">
            <v>0</v>
          </cell>
          <cell r="AX311">
            <v>0</v>
          </cell>
          <cell r="AY311">
            <v>4</v>
          </cell>
          <cell r="AZ311">
            <v>3</v>
          </cell>
          <cell r="BA311">
            <v>1</v>
          </cell>
          <cell r="BB311">
            <v>0</v>
          </cell>
          <cell r="BC311">
            <v>3</v>
          </cell>
          <cell r="BD311">
            <v>2</v>
          </cell>
          <cell r="BE311">
            <v>1</v>
          </cell>
          <cell r="BF311">
            <v>0</v>
          </cell>
          <cell r="BG311">
            <v>1</v>
          </cell>
          <cell r="BH311">
            <v>1</v>
          </cell>
          <cell r="BI311">
            <v>0</v>
          </cell>
          <cell r="BJ311">
            <v>0</v>
          </cell>
          <cell r="BK311">
            <v>2</v>
          </cell>
          <cell r="BL311">
            <v>2</v>
          </cell>
          <cell r="BM311">
            <v>0</v>
          </cell>
          <cell r="BN311">
            <v>0</v>
          </cell>
          <cell r="BO311">
            <v>0</v>
          </cell>
          <cell r="BP311">
            <v>0</v>
          </cell>
          <cell r="BQ311">
            <v>0</v>
          </cell>
          <cell r="BR311">
            <v>0</v>
          </cell>
          <cell r="BS311">
            <v>2</v>
          </cell>
          <cell r="BT311">
            <v>2</v>
          </cell>
          <cell r="BU311">
            <v>0</v>
          </cell>
          <cell r="BV311">
            <v>0</v>
          </cell>
          <cell r="BW311">
            <v>1</v>
          </cell>
          <cell r="BX311">
            <v>0</v>
          </cell>
          <cell r="BY311">
            <v>1</v>
          </cell>
          <cell r="BZ311">
            <v>0</v>
          </cell>
          <cell r="CA311">
            <v>0</v>
          </cell>
          <cell r="CB311">
            <v>0</v>
          </cell>
          <cell r="CC311">
            <v>0</v>
          </cell>
          <cell r="CD311">
            <v>0</v>
          </cell>
          <cell r="CE311">
            <v>1</v>
          </cell>
          <cell r="CF311">
            <v>0</v>
          </cell>
          <cell r="CG311">
            <v>1</v>
          </cell>
          <cell r="CH311">
            <v>0</v>
          </cell>
          <cell r="CI311" t="str">
            <v>Hessen</v>
          </cell>
          <cell r="CJ311" t="str">
            <v>Westliche Flächenländer</v>
          </cell>
          <cell r="CK311" t="str">
            <v>II 06</v>
          </cell>
        </row>
        <row r="312">
          <cell r="C312">
            <v>38</v>
          </cell>
          <cell r="D312">
            <v>26</v>
          </cell>
          <cell r="E312">
            <v>12</v>
          </cell>
          <cell r="F312">
            <v>0</v>
          </cell>
          <cell r="G312">
            <v>24</v>
          </cell>
          <cell r="H312">
            <v>17</v>
          </cell>
          <cell r="I312">
            <v>7</v>
          </cell>
          <cell r="J312">
            <v>0</v>
          </cell>
          <cell r="K312">
            <v>14</v>
          </cell>
          <cell r="L312">
            <v>9</v>
          </cell>
          <cell r="M312">
            <v>5</v>
          </cell>
          <cell r="N312">
            <v>0</v>
          </cell>
          <cell r="O312">
            <v>2</v>
          </cell>
          <cell r="P312">
            <v>1</v>
          </cell>
          <cell r="Q312">
            <v>1</v>
          </cell>
          <cell r="R312">
            <v>0</v>
          </cell>
          <cell r="S312">
            <v>2</v>
          </cell>
          <cell r="T312">
            <v>1</v>
          </cell>
          <cell r="U312">
            <v>1</v>
          </cell>
          <cell r="V312">
            <v>0</v>
          </cell>
          <cell r="W312">
            <v>0</v>
          </cell>
          <cell r="X312">
            <v>0</v>
          </cell>
          <cell r="Y312">
            <v>0</v>
          </cell>
          <cell r="Z312">
            <v>0</v>
          </cell>
          <cell r="AA312">
            <v>11</v>
          </cell>
          <cell r="AB312">
            <v>7</v>
          </cell>
          <cell r="AC312">
            <v>4</v>
          </cell>
          <cell r="AD312">
            <v>0</v>
          </cell>
          <cell r="AE312">
            <v>8</v>
          </cell>
          <cell r="AF312">
            <v>5</v>
          </cell>
          <cell r="AG312">
            <v>3</v>
          </cell>
          <cell r="AH312">
            <v>0</v>
          </cell>
          <cell r="AI312">
            <v>3</v>
          </cell>
          <cell r="AJ312">
            <v>2</v>
          </cell>
          <cell r="AK312">
            <v>1</v>
          </cell>
          <cell r="AL312">
            <v>0</v>
          </cell>
          <cell r="AM312">
            <v>18</v>
          </cell>
          <cell r="AN312">
            <v>14</v>
          </cell>
          <cell r="AO312">
            <v>4</v>
          </cell>
          <cell r="AP312">
            <v>0</v>
          </cell>
          <cell r="AQ312">
            <v>11</v>
          </cell>
          <cell r="AR312">
            <v>9</v>
          </cell>
          <cell r="AS312">
            <v>2</v>
          </cell>
          <cell r="AT312">
            <v>0</v>
          </cell>
          <cell r="AU312">
            <v>7</v>
          </cell>
          <cell r="AV312">
            <v>5</v>
          </cell>
          <cell r="AW312">
            <v>2</v>
          </cell>
          <cell r="AX312">
            <v>0</v>
          </cell>
          <cell r="AY312">
            <v>4</v>
          </cell>
          <cell r="AZ312">
            <v>3</v>
          </cell>
          <cell r="BA312">
            <v>1</v>
          </cell>
          <cell r="BB312">
            <v>0</v>
          </cell>
          <cell r="BC312">
            <v>1</v>
          </cell>
          <cell r="BD312">
            <v>1</v>
          </cell>
          <cell r="BE312">
            <v>0</v>
          </cell>
          <cell r="BF312">
            <v>0</v>
          </cell>
          <cell r="BG312">
            <v>3</v>
          </cell>
          <cell r="BH312">
            <v>2</v>
          </cell>
          <cell r="BI312">
            <v>1</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3</v>
          </cell>
          <cell r="BX312">
            <v>1</v>
          </cell>
          <cell r="BY312">
            <v>2</v>
          </cell>
          <cell r="BZ312">
            <v>0</v>
          </cell>
          <cell r="CA312">
            <v>2</v>
          </cell>
          <cell r="CB312">
            <v>1</v>
          </cell>
          <cell r="CC312">
            <v>1</v>
          </cell>
          <cell r="CD312">
            <v>0</v>
          </cell>
          <cell r="CE312">
            <v>1</v>
          </cell>
          <cell r="CF312">
            <v>0</v>
          </cell>
          <cell r="CG312">
            <v>1</v>
          </cell>
          <cell r="CH312">
            <v>0</v>
          </cell>
          <cell r="CI312" t="str">
            <v>Hessen</v>
          </cell>
          <cell r="CJ312" t="str">
            <v>Westliche Flächenländer</v>
          </cell>
          <cell r="CK312" t="str">
            <v>II 06</v>
          </cell>
        </row>
        <row r="313">
          <cell r="C313">
            <v>25</v>
          </cell>
          <cell r="D313">
            <v>22</v>
          </cell>
          <cell r="E313">
            <v>3</v>
          </cell>
          <cell r="F313">
            <v>0</v>
          </cell>
          <cell r="G313">
            <v>17</v>
          </cell>
          <cell r="H313">
            <v>14</v>
          </cell>
          <cell r="I313">
            <v>3</v>
          </cell>
          <cell r="J313">
            <v>0</v>
          </cell>
          <cell r="K313">
            <v>8</v>
          </cell>
          <cell r="L313">
            <v>8</v>
          </cell>
          <cell r="M313">
            <v>0</v>
          </cell>
          <cell r="N313">
            <v>0</v>
          </cell>
          <cell r="O313">
            <v>2</v>
          </cell>
          <cell r="P313">
            <v>2</v>
          </cell>
          <cell r="Q313">
            <v>0</v>
          </cell>
          <cell r="R313">
            <v>0</v>
          </cell>
          <cell r="S313">
            <v>1</v>
          </cell>
          <cell r="T313">
            <v>1</v>
          </cell>
          <cell r="U313">
            <v>0</v>
          </cell>
          <cell r="V313">
            <v>0</v>
          </cell>
          <cell r="W313">
            <v>1</v>
          </cell>
          <cell r="X313">
            <v>1</v>
          </cell>
          <cell r="Y313">
            <v>0</v>
          </cell>
          <cell r="Z313">
            <v>0</v>
          </cell>
          <cell r="AA313">
            <v>12</v>
          </cell>
          <cell r="AB313">
            <v>10</v>
          </cell>
          <cell r="AC313">
            <v>2</v>
          </cell>
          <cell r="AD313">
            <v>0</v>
          </cell>
          <cell r="AE313">
            <v>8</v>
          </cell>
          <cell r="AF313">
            <v>6</v>
          </cell>
          <cell r="AG313">
            <v>2</v>
          </cell>
          <cell r="AH313">
            <v>0</v>
          </cell>
          <cell r="AI313">
            <v>4</v>
          </cell>
          <cell r="AJ313">
            <v>4</v>
          </cell>
          <cell r="AK313">
            <v>0</v>
          </cell>
          <cell r="AL313">
            <v>0</v>
          </cell>
          <cell r="AM313">
            <v>8</v>
          </cell>
          <cell r="AN313">
            <v>7</v>
          </cell>
          <cell r="AO313">
            <v>1</v>
          </cell>
          <cell r="AP313">
            <v>0</v>
          </cell>
          <cell r="AQ313">
            <v>7</v>
          </cell>
          <cell r="AR313">
            <v>6</v>
          </cell>
          <cell r="AS313">
            <v>1</v>
          </cell>
          <cell r="AT313">
            <v>0</v>
          </cell>
          <cell r="AU313">
            <v>1</v>
          </cell>
          <cell r="AV313">
            <v>1</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3</v>
          </cell>
          <cell r="BX313">
            <v>3</v>
          </cell>
          <cell r="BY313">
            <v>0</v>
          </cell>
          <cell r="BZ313">
            <v>0</v>
          </cell>
          <cell r="CA313">
            <v>1</v>
          </cell>
          <cell r="CB313">
            <v>1</v>
          </cell>
          <cell r="CC313">
            <v>0</v>
          </cell>
          <cell r="CD313">
            <v>0</v>
          </cell>
          <cell r="CE313">
            <v>2</v>
          </cell>
          <cell r="CF313">
            <v>2</v>
          </cell>
          <cell r="CG313">
            <v>0</v>
          </cell>
          <cell r="CH313">
            <v>0</v>
          </cell>
          <cell r="CI313" t="str">
            <v>Hessen</v>
          </cell>
          <cell r="CJ313" t="str">
            <v>Westliche Flächenländer</v>
          </cell>
          <cell r="CK313" t="str">
            <v>II 06</v>
          </cell>
        </row>
        <row r="314">
          <cell r="C314">
            <v>34</v>
          </cell>
          <cell r="D314">
            <v>26</v>
          </cell>
          <cell r="E314">
            <v>8</v>
          </cell>
          <cell r="F314">
            <v>0</v>
          </cell>
          <cell r="G314">
            <v>23</v>
          </cell>
          <cell r="H314">
            <v>18</v>
          </cell>
          <cell r="I314">
            <v>5</v>
          </cell>
          <cell r="J314">
            <v>0</v>
          </cell>
          <cell r="K314">
            <v>11</v>
          </cell>
          <cell r="L314">
            <v>8</v>
          </cell>
          <cell r="M314">
            <v>3</v>
          </cell>
          <cell r="N314">
            <v>0</v>
          </cell>
          <cell r="O314">
            <v>3</v>
          </cell>
          <cell r="P314">
            <v>1</v>
          </cell>
          <cell r="Q314">
            <v>2</v>
          </cell>
          <cell r="R314">
            <v>0</v>
          </cell>
          <cell r="S314">
            <v>3</v>
          </cell>
          <cell r="T314">
            <v>1</v>
          </cell>
          <cell r="U314">
            <v>2</v>
          </cell>
          <cell r="V314">
            <v>0</v>
          </cell>
          <cell r="W314">
            <v>0</v>
          </cell>
          <cell r="X314">
            <v>0</v>
          </cell>
          <cell r="Y314">
            <v>0</v>
          </cell>
          <cell r="Z314">
            <v>0</v>
          </cell>
          <cell r="AA314">
            <v>14</v>
          </cell>
          <cell r="AB314">
            <v>12</v>
          </cell>
          <cell r="AC314">
            <v>2</v>
          </cell>
          <cell r="AD314">
            <v>0</v>
          </cell>
          <cell r="AE314">
            <v>9</v>
          </cell>
          <cell r="AF314">
            <v>8</v>
          </cell>
          <cell r="AG314">
            <v>1</v>
          </cell>
          <cell r="AH314">
            <v>0</v>
          </cell>
          <cell r="AI314">
            <v>5</v>
          </cell>
          <cell r="AJ314">
            <v>4</v>
          </cell>
          <cell r="AK314">
            <v>1</v>
          </cell>
          <cell r="AL314">
            <v>0</v>
          </cell>
          <cell r="AM314">
            <v>11</v>
          </cell>
          <cell r="AN314">
            <v>9</v>
          </cell>
          <cell r="AO314">
            <v>2</v>
          </cell>
          <cell r="AP314">
            <v>0</v>
          </cell>
          <cell r="AQ314">
            <v>9</v>
          </cell>
          <cell r="AR314">
            <v>7</v>
          </cell>
          <cell r="AS314">
            <v>2</v>
          </cell>
          <cell r="AT314">
            <v>0</v>
          </cell>
          <cell r="AU314">
            <v>2</v>
          </cell>
          <cell r="AV314">
            <v>2</v>
          </cell>
          <cell r="AW314">
            <v>0</v>
          </cell>
          <cell r="AX314">
            <v>0</v>
          </cell>
          <cell r="AY314">
            <v>3</v>
          </cell>
          <cell r="AZ314">
            <v>2</v>
          </cell>
          <cell r="BA314">
            <v>1</v>
          </cell>
          <cell r="BB314">
            <v>0</v>
          </cell>
          <cell r="BC314">
            <v>1</v>
          </cell>
          <cell r="BD314">
            <v>1</v>
          </cell>
          <cell r="BE314">
            <v>0</v>
          </cell>
          <cell r="BF314">
            <v>0</v>
          </cell>
          <cell r="BG314">
            <v>2</v>
          </cell>
          <cell r="BH314">
            <v>1</v>
          </cell>
          <cell r="BI314">
            <v>1</v>
          </cell>
          <cell r="BJ314">
            <v>0</v>
          </cell>
          <cell r="BK314">
            <v>1</v>
          </cell>
          <cell r="BL314">
            <v>0</v>
          </cell>
          <cell r="BM314">
            <v>1</v>
          </cell>
          <cell r="BN314">
            <v>0</v>
          </cell>
          <cell r="BO314">
            <v>0</v>
          </cell>
          <cell r="BP314">
            <v>0</v>
          </cell>
          <cell r="BQ314">
            <v>0</v>
          </cell>
          <cell r="BR314">
            <v>0</v>
          </cell>
          <cell r="BS314">
            <v>1</v>
          </cell>
          <cell r="BT314">
            <v>0</v>
          </cell>
          <cell r="BU314">
            <v>1</v>
          </cell>
          <cell r="BV314">
            <v>0</v>
          </cell>
          <cell r="BW314">
            <v>2</v>
          </cell>
          <cell r="BX314">
            <v>2</v>
          </cell>
          <cell r="BY314">
            <v>0</v>
          </cell>
          <cell r="BZ314">
            <v>0</v>
          </cell>
          <cell r="CA314">
            <v>1</v>
          </cell>
          <cell r="CB314">
            <v>1</v>
          </cell>
          <cell r="CC314">
            <v>0</v>
          </cell>
          <cell r="CD314">
            <v>0</v>
          </cell>
          <cell r="CE314">
            <v>1</v>
          </cell>
          <cell r="CF314">
            <v>1</v>
          </cell>
          <cell r="CG314">
            <v>0</v>
          </cell>
          <cell r="CH314">
            <v>0</v>
          </cell>
          <cell r="CI314" t="str">
            <v>Hessen</v>
          </cell>
          <cell r="CJ314" t="str">
            <v>Westliche Flächenländer</v>
          </cell>
          <cell r="CK314" t="str">
            <v>II 06</v>
          </cell>
        </row>
        <row r="315">
          <cell r="C315">
            <v>14</v>
          </cell>
          <cell r="D315">
            <v>13</v>
          </cell>
          <cell r="E315">
            <v>1</v>
          </cell>
          <cell r="F315">
            <v>0</v>
          </cell>
          <cell r="G315">
            <v>8</v>
          </cell>
          <cell r="H315">
            <v>8</v>
          </cell>
          <cell r="I315">
            <v>0</v>
          </cell>
          <cell r="J315">
            <v>0</v>
          </cell>
          <cell r="K315">
            <v>6</v>
          </cell>
          <cell r="L315">
            <v>5</v>
          </cell>
          <cell r="M315">
            <v>1</v>
          </cell>
          <cell r="N315">
            <v>0</v>
          </cell>
          <cell r="O315">
            <v>1</v>
          </cell>
          <cell r="P315">
            <v>1</v>
          </cell>
          <cell r="Q315">
            <v>0</v>
          </cell>
          <cell r="R315">
            <v>0</v>
          </cell>
          <cell r="S315">
            <v>1</v>
          </cell>
          <cell r="T315">
            <v>1</v>
          </cell>
          <cell r="U315">
            <v>0</v>
          </cell>
          <cell r="V315">
            <v>0</v>
          </cell>
          <cell r="W315">
            <v>0</v>
          </cell>
          <cell r="X315">
            <v>0</v>
          </cell>
          <cell r="Y315">
            <v>0</v>
          </cell>
          <cell r="Z315">
            <v>0</v>
          </cell>
          <cell r="AA315">
            <v>5</v>
          </cell>
          <cell r="AB315">
            <v>5</v>
          </cell>
          <cell r="AC315">
            <v>0</v>
          </cell>
          <cell r="AD315">
            <v>0</v>
          </cell>
          <cell r="AE315">
            <v>3</v>
          </cell>
          <cell r="AF315">
            <v>3</v>
          </cell>
          <cell r="AG315">
            <v>0</v>
          </cell>
          <cell r="AH315">
            <v>0</v>
          </cell>
          <cell r="AI315">
            <v>2</v>
          </cell>
          <cell r="AJ315">
            <v>2</v>
          </cell>
          <cell r="AK315">
            <v>0</v>
          </cell>
          <cell r="AL315">
            <v>0</v>
          </cell>
          <cell r="AM315">
            <v>6</v>
          </cell>
          <cell r="AN315">
            <v>5</v>
          </cell>
          <cell r="AO315">
            <v>1</v>
          </cell>
          <cell r="AP315">
            <v>0</v>
          </cell>
          <cell r="AQ315">
            <v>4</v>
          </cell>
          <cell r="AR315">
            <v>4</v>
          </cell>
          <cell r="AS315">
            <v>0</v>
          </cell>
          <cell r="AT315">
            <v>0</v>
          </cell>
          <cell r="AU315">
            <v>2</v>
          </cell>
          <cell r="AV315">
            <v>1</v>
          </cell>
          <cell r="AW315">
            <v>1</v>
          </cell>
          <cell r="AX315">
            <v>0</v>
          </cell>
          <cell r="AY315">
            <v>1</v>
          </cell>
          <cell r="AZ315">
            <v>1</v>
          </cell>
          <cell r="BA315">
            <v>0</v>
          </cell>
          <cell r="BB315">
            <v>0</v>
          </cell>
          <cell r="BC315">
            <v>0</v>
          </cell>
          <cell r="BD315">
            <v>0</v>
          </cell>
          <cell r="BE315">
            <v>0</v>
          </cell>
          <cell r="BF315">
            <v>0</v>
          </cell>
          <cell r="BG315">
            <v>1</v>
          </cell>
          <cell r="BH315">
            <v>1</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1</v>
          </cell>
          <cell r="BX315">
            <v>1</v>
          </cell>
          <cell r="BY315">
            <v>0</v>
          </cell>
          <cell r="BZ315">
            <v>0</v>
          </cell>
          <cell r="CA315">
            <v>0</v>
          </cell>
          <cell r="CB315">
            <v>0</v>
          </cell>
          <cell r="CC315">
            <v>0</v>
          </cell>
          <cell r="CD315">
            <v>0</v>
          </cell>
          <cell r="CE315">
            <v>1</v>
          </cell>
          <cell r="CF315">
            <v>1</v>
          </cell>
          <cell r="CG315">
            <v>0</v>
          </cell>
          <cell r="CH315">
            <v>0</v>
          </cell>
          <cell r="CI315" t="str">
            <v>Hessen</v>
          </cell>
          <cell r="CJ315" t="str">
            <v>Westliche Flächenländer</v>
          </cell>
          <cell r="CK315" t="str">
            <v>II 06</v>
          </cell>
        </row>
        <row r="316">
          <cell r="C316">
            <v>37</v>
          </cell>
          <cell r="D316">
            <v>29</v>
          </cell>
          <cell r="E316">
            <v>8</v>
          </cell>
          <cell r="F316">
            <v>0</v>
          </cell>
          <cell r="G316">
            <v>24</v>
          </cell>
          <cell r="H316">
            <v>19</v>
          </cell>
          <cell r="I316">
            <v>5</v>
          </cell>
          <cell r="J316">
            <v>0</v>
          </cell>
          <cell r="K316">
            <v>13</v>
          </cell>
          <cell r="L316">
            <v>10</v>
          </cell>
          <cell r="M316">
            <v>3</v>
          </cell>
          <cell r="N316">
            <v>0</v>
          </cell>
          <cell r="O316">
            <v>9</v>
          </cell>
          <cell r="P316">
            <v>5</v>
          </cell>
          <cell r="Q316">
            <v>4</v>
          </cell>
          <cell r="R316">
            <v>0</v>
          </cell>
          <cell r="S316">
            <v>8</v>
          </cell>
          <cell r="T316">
            <v>4</v>
          </cell>
          <cell r="U316">
            <v>4</v>
          </cell>
          <cell r="V316">
            <v>0</v>
          </cell>
          <cell r="W316">
            <v>1</v>
          </cell>
          <cell r="X316">
            <v>1</v>
          </cell>
          <cell r="Y316">
            <v>0</v>
          </cell>
          <cell r="Z316">
            <v>0</v>
          </cell>
          <cell r="AA316">
            <v>10</v>
          </cell>
          <cell r="AB316">
            <v>7</v>
          </cell>
          <cell r="AC316">
            <v>3</v>
          </cell>
          <cell r="AD316">
            <v>0</v>
          </cell>
          <cell r="AE316">
            <v>5</v>
          </cell>
          <cell r="AF316">
            <v>4</v>
          </cell>
          <cell r="AG316">
            <v>1</v>
          </cell>
          <cell r="AH316">
            <v>0</v>
          </cell>
          <cell r="AI316">
            <v>5</v>
          </cell>
          <cell r="AJ316">
            <v>3</v>
          </cell>
          <cell r="AK316">
            <v>2</v>
          </cell>
          <cell r="AL316">
            <v>0</v>
          </cell>
          <cell r="AM316">
            <v>7</v>
          </cell>
          <cell r="AN316">
            <v>7</v>
          </cell>
          <cell r="AO316">
            <v>0</v>
          </cell>
          <cell r="AP316">
            <v>0</v>
          </cell>
          <cell r="AQ316">
            <v>6</v>
          </cell>
          <cell r="AR316">
            <v>6</v>
          </cell>
          <cell r="AS316">
            <v>0</v>
          </cell>
          <cell r="AT316">
            <v>0</v>
          </cell>
          <cell r="AU316">
            <v>1</v>
          </cell>
          <cell r="AV316">
            <v>1</v>
          </cell>
          <cell r="AW316">
            <v>0</v>
          </cell>
          <cell r="AX316">
            <v>0</v>
          </cell>
          <cell r="AY316">
            <v>1</v>
          </cell>
          <cell r="AZ316">
            <v>1</v>
          </cell>
          <cell r="BA316">
            <v>0</v>
          </cell>
          <cell r="BB316">
            <v>0</v>
          </cell>
          <cell r="BC316">
            <v>1</v>
          </cell>
          <cell r="BD316">
            <v>1</v>
          </cell>
          <cell r="BE316">
            <v>0</v>
          </cell>
          <cell r="BF316">
            <v>0</v>
          </cell>
          <cell r="BG316">
            <v>0</v>
          </cell>
          <cell r="BH316">
            <v>0</v>
          </cell>
          <cell r="BI316">
            <v>0</v>
          </cell>
          <cell r="BJ316">
            <v>0</v>
          </cell>
          <cell r="BK316">
            <v>5</v>
          </cell>
          <cell r="BL316">
            <v>4</v>
          </cell>
          <cell r="BM316">
            <v>1</v>
          </cell>
          <cell r="BN316">
            <v>0</v>
          </cell>
          <cell r="BO316">
            <v>1</v>
          </cell>
          <cell r="BP316">
            <v>1</v>
          </cell>
          <cell r="BQ316">
            <v>0</v>
          </cell>
          <cell r="BR316">
            <v>0</v>
          </cell>
          <cell r="BS316">
            <v>4</v>
          </cell>
          <cell r="BT316">
            <v>3</v>
          </cell>
          <cell r="BU316">
            <v>1</v>
          </cell>
          <cell r="BV316">
            <v>0</v>
          </cell>
          <cell r="BW316">
            <v>5</v>
          </cell>
          <cell r="BX316">
            <v>5</v>
          </cell>
          <cell r="BY316">
            <v>0</v>
          </cell>
          <cell r="BZ316">
            <v>0</v>
          </cell>
          <cell r="CA316">
            <v>3</v>
          </cell>
          <cell r="CB316">
            <v>3</v>
          </cell>
          <cell r="CC316">
            <v>0</v>
          </cell>
          <cell r="CD316">
            <v>0</v>
          </cell>
          <cell r="CE316">
            <v>2</v>
          </cell>
          <cell r="CF316">
            <v>2</v>
          </cell>
          <cell r="CG316">
            <v>0</v>
          </cell>
          <cell r="CH316">
            <v>0</v>
          </cell>
          <cell r="CI316" t="str">
            <v>Hessen</v>
          </cell>
          <cell r="CJ316" t="str">
            <v>Westliche Flächenländer</v>
          </cell>
          <cell r="CK316" t="str">
            <v>II 06</v>
          </cell>
        </row>
        <row r="317">
          <cell r="C317">
            <v>774</v>
          </cell>
          <cell r="D317">
            <v>683</v>
          </cell>
          <cell r="E317">
            <v>91</v>
          </cell>
          <cell r="F317">
            <v>0</v>
          </cell>
          <cell r="G317">
            <v>475</v>
          </cell>
          <cell r="H317">
            <v>427</v>
          </cell>
          <cell r="I317">
            <v>48</v>
          </cell>
          <cell r="J317">
            <v>0</v>
          </cell>
          <cell r="K317">
            <v>299</v>
          </cell>
          <cell r="L317">
            <v>256</v>
          </cell>
          <cell r="M317">
            <v>43</v>
          </cell>
          <cell r="N317">
            <v>0</v>
          </cell>
          <cell r="O317">
            <v>37</v>
          </cell>
          <cell r="P317">
            <v>34</v>
          </cell>
          <cell r="Q317">
            <v>3</v>
          </cell>
          <cell r="R317">
            <v>0</v>
          </cell>
          <cell r="S317">
            <v>25</v>
          </cell>
          <cell r="T317">
            <v>25</v>
          </cell>
          <cell r="U317">
            <v>0</v>
          </cell>
          <cell r="V317">
            <v>0</v>
          </cell>
          <cell r="W317">
            <v>12</v>
          </cell>
          <cell r="X317">
            <v>9</v>
          </cell>
          <cell r="Y317">
            <v>3</v>
          </cell>
          <cell r="Z317">
            <v>0</v>
          </cell>
          <cell r="AA317">
            <v>506</v>
          </cell>
          <cell r="AB317">
            <v>441</v>
          </cell>
          <cell r="AC317">
            <v>65</v>
          </cell>
          <cell r="AD317">
            <v>0</v>
          </cell>
          <cell r="AE317">
            <v>323</v>
          </cell>
          <cell r="AF317">
            <v>289</v>
          </cell>
          <cell r="AG317">
            <v>34</v>
          </cell>
          <cell r="AH317">
            <v>0</v>
          </cell>
          <cell r="AI317">
            <v>183</v>
          </cell>
          <cell r="AJ317">
            <v>152</v>
          </cell>
          <cell r="AK317">
            <v>31</v>
          </cell>
          <cell r="AL317">
            <v>0</v>
          </cell>
          <cell r="AM317">
            <v>204</v>
          </cell>
          <cell r="AN317">
            <v>186</v>
          </cell>
          <cell r="AO317">
            <v>18</v>
          </cell>
          <cell r="AP317">
            <v>0</v>
          </cell>
          <cell r="AQ317">
            <v>110</v>
          </cell>
          <cell r="AR317">
            <v>100</v>
          </cell>
          <cell r="AS317">
            <v>10</v>
          </cell>
          <cell r="AT317">
            <v>0</v>
          </cell>
          <cell r="AU317">
            <v>94</v>
          </cell>
          <cell r="AV317">
            <v>86</v>
          </cell>
          <cell r="AW317">
            <v>8</v>
          </cell>
          <cell r="AX317">
            <v>0</v>
          </cell>
          <cell r="AY317">
            <v>8</v>
          </cell>
          <cell r="AZ317">
            <v>7</v>
          </cell>
          <cell r="BA317">
            <v>1</v>
          </cell>
          <cell r="BB317">
            <v>0</v>
          </cell>
          <cell r="BC317">
            <v>4</v>
          </cell>
          <cell r="BD317">
            <v>3</v>
          </cell>
          <cell r="BE317">
            <v>1</v>
          </cell>
          <cell r="BF317">
            <v>0</v>
          </cell>
          <cell r="BG317">
            <v>4</v>
          </cell>
          <cell r="BH317">
            <v>4</v>
          </cell>
          <cell r="BI317">
            <v>0</v>
          </cell>
          <cell r="BJ317">
            <v>0</v>
          </cell>
          <cell r="BK317">
            <v>3</v>
          </cell>
          <cell r="BL317">
            <v>2</v>
          </cell>
          <cell r="BM317">
            <v>1</v>
          </cell>
          <cell r="BN317">
            <v>0</v>
          </cell>
          <cell r="BO317">
            <v>2</v>
          </cell>
          <cell r="BP317">
            <v>1</v>
          </cell>
          <cell r="BQ317">
            <v>1</v>
          </cell>
          <cell r="BR317">
            <v>0</v>
          </cell>
          <cell r="BS317">
            <v>1</v>
          </cell>
          <cell r="BT317">
            <v>1</v>
          </cell>
          <cell r="BU317">
            <v>0</v>
          </cell>
          <cell r="BV317">
            <v>0</v>
          </cell>
          <cell r="BW317">
            <v>16</v>
          </cell>
          <cell r="BX317">
            <v>13</v>
          </cell>
          <cell r="BY317">
            <v>3</v>
          </cell>
          <cell r="BZ317">
            <v>0</v>
          </cell>
          <cell r="CA317">
            <v>11</v>
          </cell>
          <cell r="CB317">
            <v>9</v>
          </cell>
          <cell r="CC317">
            <v>2</v>
          </cell>
          <cell r="CD317">
            <v>0</v>
          </cell>
          <cell r="CE317">
            <v>5</v>
          </cell>
          <cell r="CF317">
            <v>4</v>
          </cell>
          <cell r="CG317">
            <v>1</v>
          </cell>
          <cell r="CH317">
            <v>0</v>
          </cell>
          <cell r="CI317" t="str">
            <v>Rheinland-Pfalz</v>
          </cell>
          <cell r="CJ317" t="str">
            <v>Westliche Flächenländer</v>
          </cell>
          <cell r="CK317" t="str">
            <v>II 06</v>
          </cell>
        </row>
        <row r="318">
          <cell r="C318">
            <v>34</v>
          </cell>
          <cell r="D318">
            <v>31</v>
          </cell>
          <cell r="E318">
            <v>3</v>
          </cell>
          <cell r="F318">
            <v>0</v>
          </cell>
          <cell r="G318">
            <v>24</v>
          </cell>
          <cell r="H318">
            <v>22</v>
          </cell>
          <cell r="I318">
            <v>2</v>
          </cell>
          <cell r="J318">
            <v>0</v>
          </cell>
          <cell r="K318">
            <v>10</v>
          </cell>
          <cell r="L318">
            <v>9</v>
          </cell>
          <cell r="M318">
            <v>1</v>
          </cell>
          <cell r="N318">
            <v>0</v>
          </cell>
          <cell r="O318">
            <v>4</v>
          </cell>
          <cell r="P318">
            <v>3</v>
          </cell>
          <cell r="Q318">
            <v>1</v>
          </cell>
          <cell r="R318">
            <v>0</v>
          </cell>
          <cell r="S318">
            <v>3</v>
          </cell>
          <cell r="T318">
            <v>3</v>
          </cell>
          <cell r="U318">
            <v>0</v>
          </cell>
          <cell r="V318">
            <v>0</v>
          </cell>
          <cell r="W318">
            <v>1</v>
          </cell>
          <cell r="X318">
            <v>0</v>
          </cell>
          <cell r="Y318">
            <v>1</v>
          </cell>
          <cell r="Z318">
            <v>0</v>
          </cell>
          <cell r="AA318">
            <v>28</v>
          </cell>
          <cell r="AB318">
            <v>26</v>
          </cell>
          <cell r="AC318">
            <v>2</v>
          </cell>
          <cell r="AD318">
            <v>0</v>
          </cell>
          <cell r="AE318">
            <v>21</v>
          </cell>
          <cell r="AF318">
            <v>19</v>
          </cell>
          <cell r="AG318">
            <v>2</v>
          </cell>
          <cell r="AH318">
            <v>0</v>
          </cell>
          <cell r="AI318">
            <v>7</v>
          </cell>
          <cell r="AJ318">
            <v>7</v>
          </cell>
          <cell r="AK318">
            <v>0</v>
          </cell>
          <cell r="AL318">
            <v>0</v>
          </cell>
          <cell r="AM318">
            <v>2</v>
          </cell>
          <cell r="AN318">
            <v>2</v>
          </cell>
          <cell r="AO318">
            <v>0</v>
          </cell>
          <cell r="AP318">
            <v>0</v>
          </cell>
          <cell r="AQ318">
            <v>0</v>
          </cell>
          <cell r="AR318">
            <v>0</v>
          </cell>
          <cell r="AS318">
            <v>0</v>
          </cell>
          <cell r="AT318">
            <v>0</v>
          </cell>
          <cell r="AU318">
            <v>2</v>
          </cell>
          <cell r="AV318">
            <v>2</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t="str">
            <v>Rheinland-Pfalz</v>
          </cell>
          <cell r="CJ318" t="str">
            <v>Westliche Flächenländer</v>
          </cell>
          <cell r="CK318" t="str">
            <v>II 06</v>
          </cell>
        </row>
        <row r="319">
          <cell r="C319">
            <v>122</v>
          </cell>
          <cell r="D319">
            <v>109</v>
          </cell>
          <cell r="E319">
            <v>13</v>
          </cell>
          <cell r="F319">
            <v>0</v>
          </cell>
          <cell r="G319">
            <v>86</v>
          </cell>
          <cell r="H319">
            <v>80</v>
          </cell>
          <cell r="I319">
            <v>6</v>
          </cell>
          <cell r="J319">
            <v>0</v>
          </cell>
          <cell r="K319">
            <v>36</v>
          </cell>
          <cell r="L319">
            <v>29</v>
          </cell>
          <cell r="M319">
            <v>7</v>
          </cell>
          <cell r="N319">
            <v>0</v>
          </cell>
          <cell r="O319">
            <v>10</v>
          </cell>
          <cell r="P319">
            <v>9</v>
          </cell>
          <cell r="Q319">
            <v>1</v>
          </cell>
          <cell r="R319">
            <v>0</v>
          </cell>
          <cell r="S319">
            <v>8</v>
          </cell>
          <cell r="T319">
            <v>8</v>
          </cell>
          <cell r="U319">
            <v>0</v>
          </cell>
          <cell r="V319">
            <v>0</v>
          </cell>
          <cell r="W319">
            <v>2</v>
          </cell>
          <cell r="X319">
            <v>1</v>
          </cell>
          <cell r="Y319">
            <v>1</v>
          </cell>
          <cell r="Z319">
            <v>0</v>
          </cell>
          <cell r="AA319">
            <v>87</v>
          </cell>
          <cell r="AB319">
            <v>77</v>
          </cell>
          <cell r="AC319">
            <v>10</v>
          </cell>
          <cell r="AD319">
            <v>0</v>
          </cell>
          <cell r="AE319">
            <v>67</v>
          </cell>
          <cell r="AF319">
            <v>62</v>
          </cell>
          <cell r="AG319">
            <v>5</v>
          </cell>
          <cell r="AH319">
            <v>0</v>
          </cell>
          <cell r="AI319">
            <v>20</v>
          </cell>
          <cell r="AJ319">
            <v>15</v>
          </cell>
          <cell r="AK319">
            <v>5</v>
          </cell>
          <cell r="AL319">
            <v>0</v>
          </cell>
          <cell r="AM319">
            <v>25</v>
          </cell>
          <cell r="AN319">
            <v>23</v>
          </cell>
          <cell r="AO319">
            <v>2</v>
          </cell>
          <cell r="AP319">
            <v>0</v>
          </cell>
          <cell r="AQ319">
            <v>11</v>
          </cell>
          <cell r="AR319">
            <v>10</v>
          </cell>
          <cell r="AS319">
            <v>1</v>
          </cell>
          <cell r="AT319">
            <v>0</v>
          </cell>
          <cell r="AU319">
            <v>14</v>
          </cell>
          <cell r="AV319">
            <v>13</v>
          </cell>
          <cell r="AW319">
            <v>1</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t="str">
            <v>Rheinland-Pfalz</v>
          </cell>
          <cell r="CJ319" t="str">
            <v>Westliche Flächenländer</v>
          </cell>
          <cell r="CK319" t="str">
            <v>II 06</v>
          </cell>
        </row>
        <row r="320">
          <cell r="C320">
            <v>194</v>
          </cell>
          <cell r="D320">
            <v>177</v>
          </cell>
          <cell r="E320">
            <v>17</v>
          </cell>
          <cell r="F320">
            <v>0</v>
          </cell>
          <cell r="G320">
            <v>115</v>
          </cell>
          <cell r="H320">
            <v>105</v>
          </cell>
          <cell r="I320">
            <v>10</v>
          </cell>
          <cell r="J320">
            <v>0</v>
          </cell>
          <cell r="K320">
            <v>79</v>
          </cell>
          <cell r="L320">
            <v>72</v>
          </cell>
          <cell r="M320">
            <v>7</v>
          </cell>
          <cell r="N320">
            <v>0</v>
          </cell>
          <cell r="O320">
            <v>11</v>
          </cell>
          <cell r="P320">
            <v>11</v>
          </cell>
          <cell r="Q320">
            <v>0</v>
          </cell>
          <cell r="R320">
            <v>0</v>
          </cell>
          <cell r="S320">
            <v>8</v>
          </cell>
          <cell r="T320">
            <v>8</v>
          </cell>
          <cell r="U320">
            <v>0</v>
          </cell>
          <cell r="V320">
            <v>0</v>
          </cell>
          <cell r="W320">
            <v>3</v>
          </cell>
          <cell r="X320">
            <v>3</v>
          </cell>
          <cell r="Y320">
            <v>0</v>
          </cell>
          <cell r="Z320">
            <v>0</v>
          </cell>
          <cell r="AA320">
            <v>131</v>
          </cell>
          <cell r="AB320">
            <v>118</v>
          </cell>
          <cell r="AC320">
            <v>13</v>
          </cell>
          <cell r="AD320">
            <v>0</v>
          </cell>
          <cell r="AE320">
            <v>79</v>
          </cell>
          <cell r="AF320">
            <v>72</v>
          </cell>
          <cell r="AG320">
            <v>7</v>
          </cell>
          <cell r="AH320">
            <v>0</v>
          </cell>
          <cell r="AI320">
            <v>52</v>
          </cell>
          <cell r="AJ320">
            <v>46</v>
          </cell>
          <cell r="AK320">
            <v>6</v>
          </cell>
          <cell r="AL320">
            <v>0</v>
          </cell>
          <cell r="AM320">
            <v>47</v>
          </cell>
          <cell r="AN320">
            <v>45</v>
          </cell>
          <cell r="AO320">
            <v>2</v>
          </cell>
          <cell r="AP320">
            <v>0</v>
          </cell>
          <cell r="AQ320">
            <v>25</v>
          </cell>
          <cell r="AR320">
            <v>24</v>
          </cell>
          <cell r="AS320">
            <v>1</v>
          </cell>
          <cell r="AT320">
            <v>0</v>
          </cell>
          <cell r="AU320">
            <v>22</v>
          </cell>
          <cell r="AV320">
            <v>21</v>
          </cell>
          <cell r="AW320">
            <v>1</v>
          </cell>
          <cell r="AX320">
            <v>0</v>
          </cell>
          <cell r="AY320">
            <v>1</v>
          </cell>
          <cell r="AZ320">
            <v>0</v>
          </cell>
          <cell r="BA320">
            <v>1</v>
          </cell>
          <cell r="BB320">
            <v>0</v>
          </cell>
          <cell r="BC320">
            <v>1</v>
          </cell>
          <cell r="BD320">
            <v>0</v>
          </cell>
          <cell r="BE320">
            <v>1</v>
          </cell>
          <cell r="BF320">
            <v>0</v>
          </cell>
          <cell r="BG320">
            <v>0</v>
          </cell>
          <cell r="BH320">
            <v>0</v>
          </cell>
          <cell r="BI320">
            <v>0</v>
          </cell>
          <cell r="BJ320">
            <v>0</v>
          </cell>
          <cell r="BK320">
            <v>1</v>
          </cell>
          <cell r="BL320">
            <v>1</v>
          </cell>
          <cell r="BM320">
            <v>0</v>
          </cell>
          <cell r="BN320">
            <v>0</v>
          </cell>
          <cell r="BO320">
            <v>0</v>
          </cell>
          <cell r="BP320">
            <v>0</v>
          </cell>
          <cell r="BQ320">
            <v>0</v>
          </cell>
          <cell r="BR320">
            <v>0</v>
          </cell>
          <cell r="BS320">
            <v>1</v>
          </cell>
          <cell r="BT320">
            <v>1</v>
          </cell>
          <cell r="BU320">
            <v>0</v>
          </cell>
          <cell r="BV320">
            <v>0</v>
          </cell>
          <cell r="BW320">
            <v>3</v>
          </cell>
          <cell r="BX320">
            <v>2</v>
          </cell>
          <cell r="BY320">
            <v>1</v>
          </cell>
          <cell r="BZ320">
            <v>0</v>
          </cell>
          <cell r="CA320">
            <v>2</v>
          </cell>
          <cell r="CB320">
            <v>1</v>
          </cell>
          <cell r="CC320">
            <v>1</v>
          </cell>
          <cell r="CD320">
            <v>0</v>
          </cell>
          <cell r="CE320">
            <v>1</v>
          </cell>
          <cell r="CF320">
            <v>1</v>
          </cell>
          <cell r="CG320">
            <v>0</v>
          </cell>
          <cell r="CH320">
            <v>0</v>
          </cell>
          <cell r="CI320" t="str">
            <v>Rheinland-Pfalz</v>
          </cell>
          <cell r="CJ320" t="str">
            <v>Westliche Flächenländer</v>
          </cell>
          <cell r="CK320" t="str">
            <v>II 06</v>
          </cell>
        </row>
        <row r="321">
          <cell r="C321">
            <v>142</v>
          </cell>
          <cell r="D321">
            <v>121</v>
          </cell>
          <cell r="E321">
            <v>21</v>
          </cell>
          <cell r="F321">
            <v>0</v>
          </cell>
          <cell r="G321">
            <v>85</v>
          </cell>
          <cell r="H321">
            <v>77</v>
          </cell>
          <cell r="I321">
            <v>8</v>
          </cell>
          <cell r="J321">
            <v>0</v>
          </cell>
          <cell r="K321">
            <v>57</v>
          </cell>
          <cell r="L321">
            <v>44</v>
          </cell>
          <cell r="M321">
            <v>13</v>
          </cell>
          <cell r="N321">
            <v>0</v>
          </cell>
          <cell r="O321">
            <v>4</v>
          </cell>
          <cell r="P321">
            <v>4</v>
          </cell>
          <cell r="Q321">
            <v>0</v>
          </cell>
          <cell r="R321">
            <v>0</v>
          </cell>
          <cell r="S321">
            <v>2</v>
          </cell>
          <cell r="T321">
            <v>2</v>
          </cell>
          <cell r="U321">
            <v>0</v>
          </cell>
          <cell r="V321">
            <v>0</v>
          </cell>
          <cell r="W321">
            <v>2</v>
          </cell>
          <cell r="X321">
            <v>2</v>
          </cell>
          <cell r="Y321">
            <v>0</v>
          </cell>
          <cell r="Z321">
            <v>0</v>
          </cell>
          <cell r="AA321">
            <v>85</v>
          </cell>
          <cell r="AB321">
            <v>69</v>
          </cell>
          <cell r="AC321">
            <v>16</v>
          </cell>
          <cell r="AD321">
            <v>0</v>
          </cell>
          <cell r="AE321">
            <v>51</v>
          </cell>
          <cell r="AF321">
            <v>46</v>
          </cell>
          <cell r="AG321">
            <v>5</v>
          </cell>
          <cell r="AH321">
            <v>0</v>
          </cell>
          <cell r="AI321">
            <v>34</v>
          </cell>
          <cell r="AJ321">
            <v>23</v>
          </cell>
          <cell r="AK321">
            <v>11</v>
          </cell>
          <cell r="AL321">
            <v>0</v>
          </cell>
          <cell r="AM321">
            <v>51</v>
          </cell>
          <cell r="AN321">
            <v>46</v>
          </cell>
          <cell r="AO321">
            <v>5</v>
          </cell>
          <cell r="AP321">
            <v>0</v>
          </cell>
          <cell r="AQ321">
            <v>30</v>
          </cell>
          <cell r="AR321">
            <v>27</v>
          </cell>
          <cell r="AS321">
            <v>3</v>
          </cell>
          <cell r="AT321">
            <v>0</v>
          </cell>
          <cell r="AU321">
            <v>21</v>
          </cell>
          <cell r="AV321">
            <v>19</v>
          </cell>
          <cell r="AW321">
            <v>2</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2</v>
          </cell>
          <cell r="BX321">
            <v>2</v>
          </cell>
          <cell r="BY321">
            <v>0</v>
          </cell>
          <cell r="BZ321">
            <v>0</v>
          </cell>
          <cell r="CA321">
            <v>2</v>
          </cell>
          <cell r="CB321">
            <v>2</v>
          </cell>
          <cell r="CC321">
            <v>0</v>
          </cell>
          <cell r="CD321">
            <v>0</v>
          </cell>
          <cell r="CE321">
            <v>0</v>
          </cell>
          <cell r="CF321">
            <v>0</v>
          </cell>
          <cell r="CG321">
            <v>0</v>
          </cell>
          <cell r="CH321">
            <v>0</v>
          </cell>
          <cell r="CI321" t="str">
            <v>Rheinland-Pfalz</v>
          </cell>
          <cell r="CJ321" t="str">
            <v>Westliche Flächenländer</v>
          </cell>
          <cell r="CK321" t="str">
            <v>II 06</v>
          </cell>
        </row>
        <row r="322">
          <cell r="C322">
            <v>87</v>
          </cell>
          <cell r="D322">
            <v>74</v>
          </cell>
          <cell r="E322">
            <v>13</v>
          </cell>
          <cell r="F322">
            <v>0</v>
          </cell>
          <cell r="G322">
            <v>49</v>
          </cell>
          <cell r="H322">
            <v>42</v>
          </cell>
          <cell r="I322">
            <v>7</v>
          </cell>
          <cell r="J322">
            <v>0</v>
          </cell>
          <cell r="K322">
            <v>38</v>
          </cell>
          <cell r="L322">
            <v>32</v>
          </cell>
          <cell r="M322">
            <v>6</v>
          </cell>
          <cell r="N322">
            <v>0</v>
          </cell>
          <cell r="O322">
            <v>3</v>
          </cell>
          <cell r="P322">
            <v>3</v>
          </cell>
          <cell r="Q322">
            <v>0</v>
          </cell>
          <cell r="R322">
            <v>0</v>
          </cell>
          <cell r="S322">
            <v>3</v>
          </cell>
          <cell r="T322">
            <v>3</v>
          </cell>
          <cell r="U322">
            <v>0</v>
          </cell>
          <cell r="V322">
            <v>0</v>
          </cell>
          <cell r="W322">
            <v>0</v>
          </cell>
          <cell r="X322">
            <v>0</v>
          </cell>
          <cell r="Y322">
            <v>0</v>
          </cell>
          <cell r="Z322">
            <v>0</v>
          </cell>
          <cell r="AA322">
            <v>42</v>
          </cell>
          <cell r="AB322">
            <v>32</v>
          </cell>
          <cell r="AC322">
            <v>10</v>
          </cell>
          <cell r="AD322">
            <v>0</v>
          </cell>
          <cell r="AE322">
            <v>27</v>
          </cell>
          <cell r="AF322">
            <v>21</v>
          </cell>
          <cell r="AG322">
            <v>6</v>
          </cell>
          <cell r="AH322">
            <v>0</v>
          </cell>
          <cell r="AI322">
            <v>15</v>
          </cell>
          <cell r="AJ322">
            <v>11</v>
          </cell>
          <cell r="AK322">
            <v>4</v>
          </cell>
          <cell r="AL322">
            <v>0</v>
          </cell>
          <cell r="AM322">
            <v>36</v>
          </cell>
          <cell r="AN322">
            <v>34</v>
          </cell>
          <cell r="AO322">
            <v>2</v>
          </cell>
          <cell r="AP322">
            <v>0</v>
          </cell>
          <cell r="AQ322">
            <v>16</v>
          </cell>
          <cell r="AR322">
            <v>15</v>
          </cell>
          <cell r="AS322">
            <v>1</v>
          </cell>
          <cell r="AT322">
            <v>0</v>
          </cell>
          <cell r="AU322">
            <v>20</v>
          </cell>
          <cell r="AV322">
            <v>19</v>
          </cell>
          <cell r="AW322">
            <v>1</v>
          </cell>
          <cell r="AX322">
            <v>0</v>
          </cell>
          <cell r="AY322">
            <v>3</v>
          </cell>
          <cell r="AZ322">
            <v>3</v>
          </cell>
          <cell r="BA322">
            <v>0</v>
          </cell>
          <cell r="BB322">
            <v>0</v>
          </cell>
          <cell r="BC322">
            <v>1</v>
          </cell>
          <cell r="BD322">
            <v>1</v>
          </cell>
          <cell r="BE322">
            <v>0</v>
          </cell>
          <cell r="BF322">
            <v>0</v>
          </cell>
          <cell r="BG322">
            <v>2</v>
          </cell>
          <cell r="BH322">
            <v>2</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3</v>
          </cell>
          <cell r="BX322">
            <v>2</v>
          </cell>
          <cell r="BY322">
            <v>1</v>
          </cell>
          <cell r="BZ322">
            <v>0</v>
          </cell>
          <cell r="CA322">
            <v>2</v>
          </cell>
          <cell r="CB322">
            <v>2</v>
          </cell>
          <cell r="CC322">
            <v>0</v>
          </cell>
          <cell r="CD322">
            <v>0</v>
          </cell>
          <cell r="CE322">
            <v>1</v>
          </cell>
          <cell r="CF322">
            <v>0</v>
          </cell>
          <cell r="CG322">
            <v>1</v>
          </cell>
          <cell r="CH322">
            <v>0</v>
          </cell>
          <cell r="CI322" t="str">
            <v>Rheinland-Pfalz</v>
          </cell>
          <cell r="CJ322" t="str">
            <v>Westliche Flächenländer</v>
          </cell>
          <cell r="CK322" t="str">
            <v>II 06</v>
          </cell>
        </row>
        <row r="323">
          <cell r="C323">
            <v>66</v>
          </cell>
          <cell r="D323">
            <v>56</v>
          </cell>
          <cell r="E323">
            <v>10</v>
          </cell>
          <cell r="F323">
            <v>0</v>
          </cell>
          <cell r="G323">
            <v>41</v>
          </cell>
          <cell r="H323">
            <v>36</v>
          </cell>
          <cell r="I323">
            <v>5</v>
          </cell>
          <cell r="J323">
            <v>0</v>
          </cell>
          <cell r="K323">
            <v>25</v>
          </cell>
          <cell r="L323">
            <v>20</v>
          </cell>
          <cell r="M323">
            <v>5</v>
          </cell>
          <cell r="N323">
            <v>0</v>
          </cell>
          <cell r="O323">
            <v>2</v>
          </cell>
          <cell r="P323">
            <v>2</v>
          </cell>
          <cell r="Q323">
            <v>0</v>
          </cell>
          <cell r="R323">
            <v>0</v>
          </cell>
          <cell r="S323">
            <v>0</v>
          </cell>
          <cell r="T323">
            <v>0</v>
          </cell>
          <cell r="U323">
            <v>0</v>
          </cell>
          <cell r="V323">
            <v>0</v>
          </cell>
          <cell r="W323">
            <v>2</v>
          </cell>
          <cell r="X323">
            <v>2</v>
          </cell>
          <cell r="Y323">
            <v>0</v>
          </cell>
          <cell r="Z323">
            <v>0</v>
          </cell>
          <cell r="AA323">
            <v>43</v>
          </cell>
          <cell r="AB323">
            <v>37</v>
          </cell>
          <cell r="AC323">
            <v>6</v>
          </cell>
          <cell r="AD323">
            <v>0</v>
          </cell>
          <cell r="AE323">
            <v>28</v>
          </cell>
          <cell r="AF323">
            <v>25</v>
          </cell>
          <cell r="AG323">
            <v>3</v>
          </cell>
          <cell r="AH323">
            <v>0</v>
          </cell>
          <cell r="AI323">
            <v>15</v>
          </cell>
          <cell r="AJ323">
            <v>12</v>
          </cell>
          <cell r="AK323">
            <v>3</v>
          </cell>
          <cell r="AL323">
            <v>0</v>
          </cell>
          <cell r="AM323">
            <v>19</v>
          </cell>
          <cell r="AN323">
            <v>15</v>
          </cell>
          <cell r="AO323">
            <v>4</v>
          </cell>
          <cell r="AP323">
            <v>0</v>
          </cell>
          <cell r="AQ323">
            <v>12</v>
          </cell>
          <cell r="AR323">
            <v>10</v>
          </cell>
          <cell r="AS323">
            <v>2</v>
          </cell>
          <cell r="AT323">
            <v>0</v>
          </cell>
          <cell r="AU323">
            <v>7</v>
          </cell>
          <cell r="AV323">
            <v>5</v>
          </cell>
          <cell r="AW323">
            <v>2</v>
          </cell>
          <cell r="AX323">
            <v>0</v>
          </cell>
          <cell r="AY323">
            <v>1</v>
          </cell>
          <cell r="AZ323">
            <v>1</v>
          </cell>
          <cell r="BA323">
            <v>0</v>
          </cell>
          <cell r="BB323">
            <v>0</v>
          </cell>
          <cell r="BC323">
            <v>1</v>
          </cell>
          <cell r="BD323">
            <v>1</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1</v>
          </cell>
          <cell r="BX323">
            <v>1</v>
          </cell>
          <cell r="BY323">
            <v>0</v>
          </cell>
          <cell r="BZ323">
            <v>0</v>
          </cell>
          <cell r="CA323">
            <v>0</v>
          </cell>
          <cell r="CB323">
            <v>0</v>
          </cell>
          <cell r="CC323">
            <v>0</v>
          </cell>
          <cell r="CD323">
            <v>0</v>
          </cell>
          <cell r="CE323">
            <v>1</v>
          </cell>
          <cell r="CF323">
            <v>1</v>
          </cell>
          <cell r="CG323">
            <v>0</v>
          </cell>
          <cell r="CH323">
            <v>0</v>
          </cell>
          <cell r="CI323" t="str">
            <v>Rheinland-Pfalz</v>
          </cell>
          <cell r="CJ323" t="str">
            <v>Westliche Flächenländer</v>
          </cell>
          <cell r="CK323" t="str">
            <v>II 06</v>
          </cell>
        </row>
        <row r="324">
          <cell r="C324">
            <v>39</v>
          </cell>
          <cell r="D324">
            <v>33</v>
          </cell>
          <cell r="E324">
            <v>6</v>
          </cell>
          <cell r="F324">
            <v>0</v>
          </cell>
          <cell r="G324">
            <v>21</v>
          </cell>
          <cell r="H324">
            <v>18</v>
          </cell>
          <cell r="I324">
            <v>3</v>
          </cell>
          <cell r="J324">
            <v>0</v>
          </cell>
          <cell r="K324">
            <v>18</v>
          </cell>
          <cell r="L324">
            <v>15</v>
          </cell>
          <cell r="M324">
            <v>3</v>
          </cell>
          <cell r="N324">
            <v>0</v>
          </cell>
          <cell r="O324">
            <v>1</v>
          </cell>
          <cell r="P324">
            <v>1</v>
          </cell>
          <cell r="Q324">
            <v>0</v>
          </cell>
          <cell r="R324">
            <v>0</v>
          </cell>
          <cell r="S324">
            <v>0</v>
          </cell>
          <cell r="T324">
            <v>0</v>
          </cell>
          <cell r="U324">
            <v>0</v>
          </cell>
          <cell r="V324">
            <v>0</v>
          </cell>
          <cell r="W324">
            <v>1</v>
          </cell>
          <cell r="X324">
            <v>1</v>
          </cell>
          <cell r="Y324">
            <v>0</v>
          </cell>
          <cell r="Z324">
            <v>0</v>
          </cell>
          <cell r="AA324">
            <v>25</v>
          </cell>
          <cell r="AB324">
            <v>21</v>
          </cell>
          <cell r="AC324">
            <v>4</v>
          </cell>
          <cell r="AD324">
            <v>0</v>
          </cell>
          <cell r="AE324">
            <v>13</v>
          </cell>
          <cell r="AF324">
            <v>11</v>
          </cell>
          <cell r="AG324">
            <v>2</v>
          </cell>
          <cell r="AH324">
            <v>0</v>
          </cell>
          <cell r="AI324">
            <v>12</v>
          </cell>
          <cell r="AJ324">
            <v>10</v>
          </cell>
          <cell r="AK324">
            <v>2</v>
          </cell>
          <cell r="AL324">
            <v>0</v>
          </cell>
          <cell r="AM324">
            <v>8</v>
          </cell>
          <cell r="AN324">
            <v>6</v>
          </cell>
          <cell r="AO324">
            <v>2</v>
          </cell>
          <cell r="AP324">
            <v>0</v>
          </cell>
          <cell r="AQ324">
            <v>4</v>
          </cell>
          <cell r="AR324">
            <v>3</v>
          </cell>
          <cell r="AS324">
            <v>1</v>
          </cell>
          <cell r="AT324">
            <v>0</v>
          </cell>
          <cell r="AU324">
            <v>4</v>
          </cell>
          <cell r="AV324">
            <v>3</v>
          </cell>
          <cell r="AW324">
            <v>1</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1</v>
          </cell>
          <cell r="BL324">
            <v>1</v>
          </cell>
          <cell r="BM324">
            <v>0</v>
          </cell>
          <cell r="BN324">
            <v>0</v>
          </cell>
          <cell r="BO324">
            <v>1</v>
          </cell>
          <cell r="BP324">
            <v>1</v>
          </cell>
          <cell r="BQ324">
            <v>0</v>
          </cell>
          <cell r="BR324">
            <v>0</v>
          </cell>
          <cell r="BS324">
            <v>0</v>
          </cell>
          <cell r="BT324">
            <v>0</v>
          </cell>
          <cell r="BU324">
            <v>0</v>
          </cell>
          <cell r="BV324">
            <v>0</v>
          </cell>
          <cell r="BW324">
            <v>4</v>
          </cell>
          <cell r="BX324">
            <v>4</v>
          </cell>
          <cell r="BY324">
            <v>0</v>
          </cell>
          <cell r="BZ324">
            <v>0</v>
          </cell>
          <cell r="CA324">
            <v>3</v>
          </cell>
          <cell r="CB324">
            <v>3</v>
          </cell>
          <cell r="CC324">
            <v>0</v>
          </cell>
          <cell r="CD324">
            <v>0</v>
          </cell>
          <cell r="CE324">
            <v>1</v>
          </cell>
          <cell r="CF324">
            <v>1</v>
          </cell>
          <cell r="CG324">
            <v>0</v>
          </cell>
          <cell r="CH324">
            <v>0</v>
          </cell>
          <cell r="CI324" t="str">
            <v>Rheinland-Pfalz</v>
          </cell>
          <cell r="CJ324" t="str">
            <v>Westliche Flächenländer</v>
          </cell>
          <cell r="CK324" t="str">
            <v>II 06</v>
          </cell>
        </row>
        <row r="325">
          <cell r="C325">
            <v>34</v>
          </cell>
          <cell r="D325">
            <v>33</v>
          </cell>
          <cell r="E325">
            <v>1</v>
          </cell>
          <cell r="F325">
            <v>0</v>
          </cell>
          <cell r="G325">
            <v>17</v>
          </cell>
          <cell r="H325">
            <v>16</v>
          </cell>
          <cell r="I325">
            <v>1</v>
          </cell>
          <cell r="J325">
            <v>0</v>
          </cell>
          <cell r="K325">
            <v>17</v>
          </cell>
          <cell r="L325">
            <v>17</v>
          </cell>
          <cell r="M325">
            <v>0</v>
          </cell>
          <cell r="N325">
            <v>0</v>
          </cell>
          <cell r="O325">
            <v>1</v>
          </cell>
          <cell r="P325">
            <v>1</v>
          </cell>
          <cell r="Q325">
            <v>0</v>
          </cell>
          <cell r="R325">
            <v>0</v>
          </cell>
          <cell r="S325">
            <v>1</v>
          </cell>
          <cell r="T325">
            <v>1</v>
          </cell>
          <cell r="U325">
            <v>0</v>
          </cell>
          <cell r="V325">
            <v>0</v>
          </cell>
          <cell r="W325">
            <v>0</v>
          </cell>
          <cell r="X325">
            <v>0</v>
          </cell>
          <cell r="Y325">
            <v>0</v>
          </cell>
          <cell r="Z325">
            <v>0</v>
          </cell>
          <cell r="AA325">
            <v>25</v>
          </cell>
          <cell r="AB325">
            <v>24</v>
          </cell>
          <cell r="AC325">
            <v>1</v>
          </cell>
          <cell r="AD325">
            <v>0</v>
          </cell>
          <cell r="AE325">
            <v>11</v>
          </cell>
          <cell r="AF325">
            <v>10</v>
          </cell>
          <cell r="AG325">
            <v>1</v>
          </cell>
          <cell r="AH325">
            <v>0</v>
          </cell>
          <cell r="AI325">
            <v>14</v>
          </cell>
          <cell r="AJ325">
            <v>14</v>
          </cell>
          <cell r="AK325">
            <v>0</v>
          </cell>
          <cell r="AL325">
            <v>0</v>
          </cell>
          <cell r="AM325">
            <v>7</v>
          </cell>
          <cell r="AN325">
            <v>7</v>
          </cell>
          <cell r="AO325">
            <v>0</v>
          </cell>
          <cell r="AP325">
            <v>0</v>
          </cell>
          <cell r="AQ325">
            <v>5</v>
          </cell>
          <cell r="AR325">
            <v>5</v>
          </cell>
          <cell r="AS325">
            <v>0</v>
          </cell>
          <cell r="AT325">
            <v>0</v>
          </cell>
          <cell r="AU325">
            <v>2</v>
          </cell>
          <cell r="AV325">
            <v>2</v>
          </cell>
          <cell r="AW325">
            <v>0</v>
          </cell>
          <cell r="AX325">
            <v>0</v>
          </cell>
          <cell r="AY325">
            <v>1</v>
          </cell>
          <cell r="AZ325">
            <v>1</v>
          </cell>
          <cell r="BA325">
            <v>0</v>
          </cell>
          <cell r="BB325">
            <v>0</v>
          </cell>
          <cell r="BC325">
            <v>0</v>
          </cell>
          <cell r="BD325">
            <v>0</v>
          </cell>
          <cell r="BE325">
            <v>0</v>
          </cell>
          <cell r="BF325">
            <v>0</v>
          </cell>
          <cell r="BG325">
            <v>1</v>
          </cell>
          <cell r="BH325">
            <v>1</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t="str">
            <v>Rheinland-Pfalz</v>
          </cell>
          <cell r="CJ325" t="str">
            <v>Westliche Flächenländer</v>
          </cell>
          <cell r="CK325" t="str">
            <v>II 06</v>
          </cell>
        </row>
        <row r="326">
          <cell r="C326">
            <v>21</v>
          </cell>
          <cell r="D326">
            <v>18</v>
          </cell>
          <cell r="E326">
            <v>3</v>
          </cell>
          <cell r="F326">
            <v>0</v>
          </cell>
          <cell r="G326">
            <v>16</v>
          </cell>
          <cell r="H326">
            <v>13</v>
          </cell>
          <cell r="I326">
            <v>3</v>
          </cell>
          <cell r="J326">
            <v>0</v>
          </cell>
          <cell r="K326">
            <v>5</v>
          </cell>
          <cell r="L326">
            <v>5</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12</v>
          </cell>
          <cell r="AB326">
            <v>11</v>
          </cell>
          <cell r="AC326">
            <v>1</v>
          </cell>
          <cell r="AD326">
            <v>0</v>
          </cell>
          <cell r="AE326">
            <v>8</v>
          </cell>
          <cell r="AF326">
            <v>7</v>
          </cell>
          <cell r="AG326">
            <v>1</v>
          </cell>
          <cell r="AH326">
            <v>0</v>
          </cell>
          <cell r="AI326">
            <v>4</v>
          </cell>
          <cell r="AJ326">
            <v>4</v>
          </cell>
          <cell r="AK326">
            <v>0</v>
          </cell>
          <cell r="AL326">
            <v>0</v>
          </cell>
          <cell r="AM326">
            <v>5</v>
          </cell>
          <cell r="AN326">
            <v>4</v>
          </cell>
          <cell r="AO326">
            <v>1</v>
          </cell>
          <cell r="AP326">
            <v>0</v>
          </cell>
          <cell r="AQ326">
            <v>5</v>
          </cell>
          <cell r="AR326">
            <v>4</v>
          </cell>
          <cell r="AS326">
            <v>1</v>
          </cell>
          <cell r="AT326">
            <v>0</v>
          </cell>
          <cell r="AU326">
            <v>0</v>
          </cell>
          <cell r="AV326">
            <v>0</v>
          </cell>
          <cell r="AW326">
            <v>0</v>
          </cell>
          <cell r="AX326">
            <v>0</v>
          </cell>
          <cell r="AY326">
            <v>2</v>
          </cell>
          <cell r="AZ326">
            <v>2</v>
          </cell>
          <cell r="BA326">
            <v>0</v>
          </cell>
          <cell r="BB326">
            <v>0</v>
          </cell>
          <cell r="BC326">
            <v>1</v>
          </cell>
          <cell r="BD326">
            <v>1</v>
          </cell>
          <cell r="BE326">
            <v>0</v>
          </cell>
          <cell r="BF326">
            <v>0</v>
          </cell>
          <cell r="BG326">
            <v>1</v>
          </cell>
          <cell r="BH326">
            <v>1</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2</v>
          </cell>
          <cell r="BX326">
            <v>1</v>
          </cell>
          <cell r="BY326">
            <v>1</v>
          </cell>
          <cell r="BZ326">
            <v>0</v>
          </cell>
          <cell r="CA326">
            <v>2</v>
          </cell>
          <cell r="CB326">
            <v>1</v>
          </cell>
          <cell r="CC326">
            <v>1</v>
          </cell>
          <cell r="CD326">
            <v>0</v>
          </cell>
          <cell r="CE326">
            <v>0</v>
          </cell>
          <cell r="CF326">
            <v>0</v>
          </cell>
          <cell r="CG326">
            <v>0</v>
          </cell>
          <cell r="CH326">
            <v>0</v>
          </cell>
          <cell r="CI326" t="str">
            <v>Rheinland-Pfalz</v>
          </cell>
          <cell r="CJ326" t="str">
            <v>Westliche Flächenländer</v>
          </cell>
          <cell r="CK326" t="str">
            <v>II 06</v>
          </cell>
        </row>
        <row r="327">
          <cell r="C327">
            <v>14</v>
          </cell>
          <cell r="D327">
            <v>12</v>
          </cell>
          <cell r="E327">
            <v>2</v>
          </cell>
          <cell r="F327">
            <v>0</v>
          </cell>
          <cell r="G327">
            <v>10</v>
          </cell>
          <cell r="H327">
            <v>8</v>
          </cell>
          <cell r="I327">
            <v>2</v>
          </cell>
          <cell r="J327">
            <v>0</v>
          </cell>
          <cell r="K327">
            <v>4</v>
          </cell>
          <cell r="L327">
            <v>4</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13</v>
          </cell>
          <cell r="AB327">
            <v>11</v>
          </cell>
          <cell r="AC327">
            <v>2</v>
          </cell>
          <cell r="AD327">
            <v>0</v>
          </cell>
          <cell r="AE327">
            <v>10</v>
          </cell>
          <cell r="AF327">
            <v>8</v>
          </cell>
          <cell r="AG327">
            <v>2</v>
          </cell>
          <cell r="AH327">
            <v>0</v>
          </cell>
          <cell r="AI327">
            <v>3</v>
          </cell>
          <cell r="AJ327">
            <v>3</v>
          </cell>
          <cell r="AK327">
            <v>0</v>
          </cell>
          <cell r="AL327">
            <v>0</v>
          </cell>
          <cell r="AM327">
            <v>1</v>
          </cell>
          <cell r="AN327">
            <v>1</v>
          </cell>
          <cell r="AO327">
            <v>0</v>
          </cell>
          <cell r="AP327">
            <v>0</v>
          </cell>
          <cell r="AQ327">
            <v>0</v>
          </cell>
          <cell r="AR327">
            <v>0</v>
          </cell>
          <cell r="AS327">
            <v>0</v>
          </cell>
          <cell r="AT327">
            <v>0</v>
          </cell>
          <cell r="AU327">
            <v>1</v>
          </cell>
          <cell r="AV327">
            <v>1</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t="str">
            <v>Rheinland-Pfalz</v>
          </cell>
          <cell r="CJ327" t="str">
            <v>Westliche Flächenländer</v>
          </cell>
          <cell r="CK327" t="str">
            <v>II 06</v>
          </cell>
        </row>
        <row r="328">
          <cell r="C328">
            <v>21</v>
          </cell>
          <cell r="D328">
            <v>19</v>
          </cell>
          <cell r="E328">
            <v>2</v>
          </cell>
          <cell r="F328">
            <v>0</v>
          </cell>
          <cell r="G328">
            <v>11</v>
          </cell>
          <cell r="H328">
            <v>10</v>
          </cell>
          <cell r="I328">
            <v>1</v>
          </cell>
          <cell r="J328">
            <v>0</v>
          </cell>
          <cell r="K328">
            <v>10</v>
          </cell>
          <cell r="L328">
            <v>9</v>
          </cell>
          <cell r="M328">
            <v>1</v>
          </cell>
          <cell r="N328">
            <v>0</v>
          </cell>
          <cell r="O328">
            <v>1</v>
          </cell>
          <cell r="P328">
            <v>0</v>
          </cell>
          <cell r="Q328">
            <v>1</v>
          </cell>
          <cell r="R328">
            <v>0</v>
          </cell>
          <cell r="S328">
            <v>0</v>
          </cell>
          <cell r="T328">
            <v>0</v>
          </cell>
          <cell r="U328">
            <v>0</v>
          </cell>
          <cell r="V328">
            <v>0</v>
          </cell>
          <cell r="W328">
            <v>1</v>
          </cell>
          <cell r="X328">
            <v>0</v>
          </cell>
          <cell r="Y328">
            <v>1</v>
          </cell>
          <cell r="Z328">
            <v>0</v>
          </cell>
          <cell r="AA328">
            <v>15</v>
          </cell>
          <cell r="AB328">
            <v>15</v>
          </cell>
          <cell r="AC328">
            <v>0</v>
          </cell>
          <cell r="AD328">
            <v>0</v>
          </cell>
          <cell r="AE328">
            <v>8</v>
          </cell>
          <cell r="AF328">
            <v>8</v>
          </cell>
          <cell r="AG328">
            <v>0</v>
          </cell>
          <cell r="AH328">
            <v>0</v>
          </cell>
          <cell r="AI328">
            <v>7</v>
          </cell>
          <cell r="AJ328">
            <v>7</v>
          </cell>
          <cell r="AK328">
            <v>0</v>
          </cell>
          <cell r="AL328">
            <v>0</v>
          </cell>
          <cell r="AM328">
            <v>3</v>
          </cell>
          <cell r="AN328">
            <v>3</v>
          </cell>
          <cell r="AO328">
            <v>0</v>
          </cell>
          <cell r="AP328">
            <v>0</v>
          </cell>
          <cell r="AQ328">
            <v>2</v>
          </cell>
          <cell r="AR328">
            <v>2</v>
          </cell>
          <cell r="AS328">
            <v>0</v>
          </cell>
          <cell r="AT328">
            <v>0</v>
          </cell>
          <cell r="AU328">
            <v>1</v>
          </cell>
          <cell r="AV328">
            <v>1</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1</v>
          </cell>
          <cell r="BL328">
            <v>0</v>
          </cell>
          <cell r="BM328">
            <v>1</v>
          </cell>
          <cell r="BN328">
            <v>0</v>
          </cell>
          <cell r="BO328">
            <v>1</v>
          </cell>
          <cell r="BP328">
            <v>0</v>
          </cell>
          <cell r="BQ328">
            <v>1</v>
          </cell>
          <cell r="BR328">
            <v>0</v>
          </cell>
          <cell r="BS328">
            <v>0</v>
          </cell>
          <cell r="BT328">
            <v>0</v>
          </cell>
          <cell r="BU328">
            <v>0</v>
          </cell>
          <cell r="BV328">
            <v>0</v>
          </cell>
          <cell r="BW328">
            <v>1</v>
          </cell>
          <cell r="BX328">
            <v>1</v>
          </cell>
          <cell r="BY328">
            <v>0</v>
          </cell>
          <cell r="BZ328">
            <v>0</v>
          </cell>
          <cell r="CA328">
            <v>0</v>
          </cell>
          <cell r="CB328">
            <v>0</v>
          </cell>
          <cell r="CC328">
            <v>0</v>
          </cell>
          <cell r="CD328">
            <v>0</v>
          </cell>
          <cell r="CE328">
            <v>1</v>
          </cell>
          <cell r="CF328">
            <v>1</v>
          </cell>
          <cell r="CG328">
            <v>0</v>
          </cell>
          <cell r="CH328">
            <v>0</v>
          </cell>
          <cell r="CI328" t="str">
            <v>Rheinland-Pfalz</v>
          </cell>
          <cell r="CJ328" t="str">
            <v>Westliche Flächenländer</v>
          </cell>
          <cell r="CK328" t="str">
            <v>II 06</v>
          </cell>
        </row>
        <row r="329">
          <cell r="C329">
            <v>917</v>
          </cell>
          <cell r="D329">
            <v>674</v>
          </cell>
          <cell r="E329">
            <v>242</v>
          </cell>
          <cell r="F329">
            <v>1</v>
          </cell>
          <cell r="G329">
            <v>513</v>
          </cell>
          <cell r="H329">
            <v>393</v>
          </cell>
          <cell r="I329">
            <v>119</v>
          </cell>
          <cell r="J329">
            <v>1</v>
          </cell>
          <cell r="K329">
            <v>404</v>
          </cell>
          <cell r="L329">
            <v>281</v>
          </cell>
          <cell r="M329">
            <v>123</v>
          </cell>
          <cell r="N329">
            <v>0</v>
          </cell>
          <cell r="O329">
            <v>36</v>
          </cell>
          <cell r="P329">
            <v>27</v>
          </cell>
          <cell r="Q329">
            <v>9</v>
          </cell>
          <cell r="R329">
            <v>0</v>
          </cell>
          <cell r="S329">
            <v>22</v>
          </cell>
          <cell r="T329">
            <v>16</v>
          </cell>
          <cell r="U329">
            <v>6</v>
          </cell>
          <cell r="V329">
            <v>0</v>
          </cell>
          <cell r="W329">
            <v>14</v>
          </cell>
          <cell r="X329">
            <v>11</v>
          </cell>
          <cell r="Y329">
            <v>3</v>
          </cell>
          <cell r="Z329">
            <v>0</v>
          </cell>
          <cell r="AA329">
            <v>359</v>
          </cell>
          <cell r="AB329">
            <v>245</v>
          </cell>
          <cell r="AC329">
            <v>113</v>
          </cell>
          <cell r="AD329">
            <v>1</v>
          </cell>
          <cell r="AE329">
            <v>230</v>
          </cell>
          <cell r="AF329">
            <v>162</v>
          </cell>
          <cell r="AG329">
            <v>67</v>
          </cell>
          <cell r="AH329">
            <v>1</v>
          </cell>
          <cell r="AI329">
            <v>129</v>
          </cell>
          <cell r="AJ329">
            <v>83</v>
          </cell>
          <cell r="AK329">
            <v>46</v>
          </cell>
          <cell r="AL329">
            <v>0</v>
          </cell>
          <cell r="AM329">
            <v>434</v>
          </cell>
          <cell r="AN329">
            <v>333</v>
          </cell>
          <cell r="AO329">
            <v>101</v>
          </cell>
          <cell r="AP329">
            <v>0</v>
          </cell>
          <cell r="AQ329">
            <v>218</v>
          </cell>
          <cell r="AR329">
            <v>178</v>
          </cell>
          <cell r="AS329">
            <v>40</v>
          </cell>
          <cell r="AT329">
            <v>0</v>
          </cell>
          <cell r="AU329">
            <v>216</v>
          </cell>
          <cell r="AV329">
            <v>155</v>
          </cell>
          <cell r="AW329">
            <v>61</v>
          </cell>
          <cell r="AX329">
            <v>0</v>
          </cell>
          <cell r="AY329">
            <v>51</v>
          </cell>
          <cell r="AZ329">
            <v>38</v>
          </cell>
          <cell r="BA329">
            <v>13</v>
          </cell>
          <cell r="BB329">
            <v>0</v>
          </cell>
          <cell r="BC329">
            <v>21</v>
          </cell>
          <cell r="BD329">
            <v>17</v>
          </cell>
          <cell r="BE329">
            <v>4</v>
          </cell>
          <cell r="BF329">
            <v>0</v>
          </cell>
          <cell r="BG329">
            <v>30</v>
          </cell>
          <cell r="BH329">
            <v>21</v>
          </cell>
          <cell r="BI329">
            <v>9</v>
          </cell>
          <cell r="BJ329">
            <v>0</v>
          </cell>
          <cell r="BK329">
            <v>20</v>
          </cell>
          <cell r="BL329">
            <v>18</v>
          </cell>
          <cell r="BM329">
            <v>2</v>
          </cell>
          <cell r="BN329">
            <v>0</v>
          </cell>
          <cell r="BO329">
            <v>12</v>
          </cell>
          <cell r="BP329">
            <v>12</v>
          </cell>
          <cell r="BQ329">
            <v>0</v>
          </cell>
          <cell r="BR329">
            <v>0</v>
          </cell>
          <cell r="BS329">
            <v>8</v>
          </cell>
          <cell r="BT329">
            <v>6</v>
          </cell>
          <cell r="BU329">
            <v>2</v>
          </cell>
          <cell r="BV329">
            <v>0</v>
          </cell>
          <cell r="BW329">
            <v>17</v>
          </cell>
          <cell r="BX329">
            <v>13</v>
          </cell>
          <cell r="BY329">
            <v>4</v>
          </cell>
          <cell r="BZ329">
            <v>0</v>
          </cell>
          <cell r="CA329">
            <v>10</v>
          </cell>
          <cell r="CB329">
            <v>8</v>
          </cell>
          <cell r="CC329">
            <v>2</v>
          </cell>
          <cell r="CD329">
            <v>0</v>
          </cell>
          <cell r="CE329">
            <v>7</v>
          </cell>
          <cell r="CF329">
            <v>5</v>
          </cell>
          <cell r="CG329">
            <v>2</v>
          </cell>
          <cell r="CH329">
            <v>0</v>
          </cell>
          <cell r="CI329" t="str">
            <v>Baden-Württemberg</v>
          </cell>
          <cell r="CJ329" t="str">
            <v>Westliche Flächenländer</v>
          </cell>
          <cell r="CK329" t="str">
            <v>II 06</v>
          </cell>
        </row>
        <row r="330">
          <cell r="C330">
            <v>13</v>
          </cell>
          <cell r="D330">
            <v>11</v>
          </cell>
          <cell r="E330">
            <v>2</v>
          </cell>
          <cell r="F330">
            <v>0</v>
          </cell>
          <cell r="G330">
            <v>8</v>
          </cell>
          <cell r="H330">
            <v>6</v>
          </cell>
          <cell r="I330">
            <v>2</v>
          </cell>
          <cell r="J330">
            <v>0</v>
          </cell>
          <cell r="K330">
            <v>5</v>
          </cell>
          <cell r="L330">
            <v>5</v>
          </cell>
          <cell r="M330">
            <v>0</v>
          </cell>
          <cell r="N330">
            <v>0</v>
          </cell>
          <cell r="O330">
            <v>4</v>
          </cell>
          <cell r="P330">
            <v>4</v>
          </cell>
          <cell r="Q330">
            <v>0</v>
          </cell>
          <cell r="R330">
            <v>0</v>
          </cell>
          <cell r="S330">
            <v>3</v>
          </cell>
          <cell r="T330">
            <v>3</v>
          </cell>
          <cell r="U330">
            <v>0</v>
          </cell>
          <cell r="V330">
            <v>0</v>
          </cell>
          <cell r="W330">
            <v>1</v>
          </cell>
          <cell r="X330">
            <v>1</v>
          </cell>
          <cell r="Y330">
            <v>0</v>
          </cell>
          <cell r="Z330">
            <v>0</v>
          </cell>
          <cell r="AA330">
            <v>8</v>
          </cell>
          <cell r="AB330">
            <v>6</v>
          </cell>
          <cell r="AC330">
            <v>2</v>
          </cell>
          <cell r="AD330">
            <v>0</v>
          </cell>
          <cell r="AE330">
            <v>5</v>
          </cell>
          <cell r="AF330">
            <v>3</v>
          </cell>
          <cell r="AG330">
            <v>2</v>
          </cell>
          <cell r="AH330">
            <v>0</v>
          </cell>
          <cell r="AI330">
            <v>3</v>
          </cell>
          <cell r="AJ330">
            <v>3</v>
          </cell>
          <cell r="AK330">
            <v>0</v>
          </cell>
          <cell r="AL330">
            <v>0</v>
          </cell>
          <cell r="AM330">
            <v>1</v>
          </cell>
          <cell r="AN330">
            <v>1</v>
          </cell>
          <cell r="AO330">
            <v>0</v>
          </cell>
          <cell r="AP330">
            <v>0</v>
          </cell>
          <cell r="AQ330">
            <v>0</v>
          </cell>
          <cell r="AR330">
            <v>0</v>
          </cell>
          <cell r="AS330">
            <v>0</v>
          </cell>
          <cell r="AT330">
            <v>0</v>
          </cell>
          <cell r="AU330">
            <v>1</v>
          </cell>
          <cell r="AV330">
            <v>1</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t="str">
            <v>Baden-Württemberg</v>
          </cell>
          <cell r="CJ330" t="str">
            <v>Westliche Flächenländer</v>
          </cell>
          <cell r="CK330" t="str">
            <v>II 06</v>
          </cell>
        </row>
        <row r="331">
          <cell r="C331">
            <v>134</v>
          </cell>
          <cell r="D331">
            <v>105</v>
          </cell>
          <cell r="E331">
            <v>29</v>
          </cell>
          <cell r="F331">
            <v>0</v>
          </cell>
          <cell r="G331">
            <v>84</v>
          </cell>
          <cell r="H331">
            <v>68</v>
          </cell>
          <cell r="I331">
            <v>16</v>
          </cell>
          <cell r="J331">
            <v>0</v>
          </cell>
          <cell r="K331">
            <v>50</v>
          </cell>
          <cell r="L331">
            <v>37</v>
          </cell>
          <cell r="M331">
            <v>13</v>
          </cell>
          <cell r="N331">
            <v>0</v>
          </cell>
          <cell r="O331">
            <v>6</v>
          </cell>
          <cell r="P331">
            <v>5</v>
          </cell>
          <cell r="Q331">
            <v>1</v>
          </cell>
          <cell r="R331">
            <v>0</v>
          </cell>
          <cell r="S331">
            <v>3</v>
          </cell>
          <cell r="T331">
            <v>2</v>
          </cell>
          <cell r="U331">
            <v>1</v>
          </cell>
          <cell r="V331">
            <v>0</v>
          </cell>
          <cell r="W331">
            <v>3</v>
          </cell>
          <cell r="X331">
            <v>3</v>
          </cell>
          <cell r="Y331">
            <v>0</v>
          </cell>
          <cell r="Z331">
            <v>0</v>
          </cell>
          <cell r="AA331">
            <v>56</v>
          </cell>
          <cell r="AB331">
            <v>42</v>
          </cell>
          <cell r="AC331">
            <v>14</v>
          </cell>
          <cell r="AD331">
            <v>0</v>
          </cell>
          <cell r="AE331">
            <v>37</v>
          </cell>
          <cell r="AF331">
            <v>29</v>
          </cell>
          <cell r="AG331">
            <v>8</v>
          </cell>
          <cell r="AH331">
            <v>0</v>
          </cell>
          <cell r="AI331">
            <v>19</v>
          </cell>
          <cell r="AJ331">
            <v>13</v>
          </cell>
          <cell r="AK331">
            <v>6</v>
          </cell>
          <cell r="AL331">
            <v>0</v>
          </cell>
          <cell r="AM331">
            <v>69</v>
          </cell>
          <cell r="AN331">
            <v>55</v>
          </cell>
          <cell r="AO331">
            <v>14</v>
          </cell>
          <cell r="AP331">
            <v>0</v>
          </cell>
          <cell r="AQ331">
            <v>41</v>
          </cell>
          <cell r="AR331">
            <v>34</v>
          </cell>
          <cell r="AS331">
            <v>7</v>
          </cell>
          <cell r="AT331">
            <v>0</v>
          </cell>
          <cell r="AU331">
            <v>28</v>
          </cell>
          <cell r="AV331">
            <v>21</v>
          </cell>
          <cell r="AW331">
            <v>7</v>
          </cell>
          <cell r="AX331">
            <v>0</v>
          </cell>
          <cell r="AY331">
            <v>1</v>
          </cell>
          <cell r="AZ331">
            <v>1</v>
          </cell>
          <cell r="BA331">
            <v>0</v>
          </cell>
          <cell r="BB331">
            <v>0</v>
          </cell>
          <cell r="BC331">
            <v>1</v>
          </cell>
          <cell r="BD331">
            <v>1</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2</v>
          </cell>
          <cell r="BX331">
            <v>2</v>
          </cell>
          <cell r="BY331">
            <v>0</v>
          </cell>
          <cell r="BZ331">
            <v>0</v>
          </cell>
          <cell r="CA331">
            <v>2</v>
          </cell>
          <cell r="CB331">
            <v>2</v>
          </cell>
          <cell r="CC331">
            <v>0</v>
          </cell>
          <cell r="CD331">
            <v>0</v>
          </cell>
          <cell r="CE331">
            <v>0</v>
          </cell>
          <cell r="CF331">
            <v>0</v>
          </cell>
          <cell r="CG331">
            <v>0</v>
          </cell>
          <cell r="CH331">
            <v>0</v>
          </cell>
          <cell r="CI331" t="str">
            <v>Baden-Württemberg</v>
          </cell>
          <cell r="CJ331" t="str">
            <v>Westliche Flächenländer</v>
          </cell>
          <cell r="CK331" t="str">
            <v>II 06</v>
          </cell>
        </row>
        <row r="332">
          <cell r="C332">
            <v>232</v>
          </cell>
          <cell r="D332">
            <v>166</v>
          </cell>
          <cell r="E332">
            <v>66</v>
          </cell>
          <cell r="F332">
            <v>0</v>
          </cell>
          <cell r="G332">
            <v>134</v>
          </cell>
          <cell r="H332">
            <v>97</v>
          </cell>
          <cell r="I332">
            <v>37</v>
          </cell>
          <cell r="J332">
            <v>0</v>
          </cell>
          <cell r="K332">
            <v>98</v>
          </cell>
          <cell r="L332">
            <v>69</v>
          </cell>
          <cell r="M332">
            <v>29</v>
          </cell>
          <cell r="N332">
            <v>0</v>
          </cell>
          <cell r="O332">
            <v>8</v>
          </cell>
          <cell r="P332">
            <v>5</v>
          </cell>
          <cell r="Q332">
            <v>3</v>
          </cell>
          <cell r="R332">
            <v>0</v>
          </cell>
          <cell r="S332">
            <v>6</v>
          </cell>
          <cell r="T332">
            <v>3</v>
          </cell>
          <cell r="U332">
            <v>3</v>
          </cell>
          <cell r="V332">
            <v>0</v>
          </cell>
          <cell r="W332">
            <v>2</v>
          </cell>
          <cell r="X332">
            <v>2</v>
          </cell>
          <cell r="Y332">
            <v>0</v>
          </cell>
          <cell r="Z332">
            <v>0</v>
          </cell>
          <cell r="AA332">
            <v>85</v>
          </cell>
          <cell r="AB332">
            <v>56</v>
          </cell>
          <cell r="AC332">
            <v>29</v>
          </cell>
          <cell r="AD332">
            <v>0</v>
          </cell>
          <cell r="AE332">
            <v>50</v>
          </cell>
          <cell r="AF332">
            <v>34</v>
          </cell>
          <cell r="AG332">
            <v>16</v>
          </cell>
          <cell r="AH332">
            <v>0</v>
          </cell>
          <cell r="AI332">
            <v>35</v>
          </cell>
          <cell r="AJ332">
            <v>22</v>
          </cell>
          <cell r="AK332">
            <v>13</v>
          </cell>
          <cell r="AL332">
            <v>0</v>
          </cell>
          <cell r="AM332">
            <v>133</v>
          </cell>
          <cell r="AN332">
            <v>101</v>
          </cell>
          <cell r="AO332">
            <v>32</v>
          </cell>
          <cell r="AP332">
            <v>0</v>
          </cell>
          <cell r="AQ332">
            <v>73</v>
          </cell>
          <cell r="AR332">
            <v>56</v>
          </cell>
          <cell r="AS332">
            <v>17</v>
          </cell>
          <cell r="AT332">
            <v>0</v>
          </cell>
          <cell r="AU332">
            <v>60</v>
          </cell>
          <cell r="AV332">
            <v>45</v>
          </cell>
          <cell r="AW332">
            <v>15</v>
          </cell>
          <cell r="AX332">
            <v>0</v>
          </cell>
          <cell r="AY332">
            <v>4</v>
          </cell>
          <cell r="AZ332">
            <v>3</v>
          </cell>
          <cell r="BA332">
            <v>1</v>
          </cell>
          <cell r="BB332">
            <v>0</v>
          </cell>
          <cell r="BC332">
            <v>4</v>
          </cell>
          <cell r="BD332">
            <v>3</v>
          </cell>
          <cell r="BE332">
            <v>1</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2</v>
          </cell>
          <cell r="BX332">
            <v>1</v>
          </cell>
          <cell r="BY332">
            <v>1</v>
          </cell>
          <cell r="BZ332">
            <v>0</v>
          </cell>
          <cell r="CA332">
            <v>1</v>
          </cell>
          <cell r="CB332">
            <v>1</v>
          </cell>
          <cell r="CC332">
            <v>0</v>
          </cell>
          <cell r="CD332">
            <v>0</v>
          </cell>
          <cell r="CE332">
            <v>1</v>
          </cell>
          <cell r="CF332">
            <v>0</v>
          </cell>
          <cell r="CG332">
            <v>1</v>
          </cell>
          <cell r="CH332">
            <v>0</v>
          </cell>
          <cell r="CI332" t="str">
            <v>Baden-Württemberg</v>
          </cell>
          <cell r="CJ332" t="str">
            <v>Westliche Flächenländer</v>
          </cell>
          <cell r="CK332" t="str">
            <v>II 06</v>
          </cell>
        </row>
        <row r="333">
          <cell r="C333">
            <v>167</v>
          </cell>
          <cell r="D333">
            <v>124</v>
          </cell>
          <cell r="E333">
            <v>42</v>
          </cell>
          <cell r="F333">
            <v>1</v>
          </cell>
          <cell r="G333">
            <v>98</v>
          </cell>
          <cell r="H333">
            <v>75</v>
          </cell>
          <cell r="I333">
            <v>22</v>
          </cell>
          <cell r="J333">
            <v>1</v>
          </cell>
          <cell r="K333">
            <v>69</v>
          </cell>
          <cell r="L333">
            <v>49</v>
          </cell>
          <cell r="M333">
            <v>20</v>
          </cell>
          <cell r="N333">
            <v>0</v>
          </cell>
          <cell r="O333">
            <v>4</v>
          </cell>
          <cell r="P333">
            <v>2</v>
          </cell>
          <cell r="Q333">
            <v>2</v>
          </cell>
          <cell r="R333">
            <v>0</v>
          </cell>
          <cell r="S333">
            <v>2</v>
          </cell>
          <cell r="T333">
            <v>2</v>
          </cell>
          <cell r="U333">
            <v>0</v>
          </cell>
          <cell r="V333">
            <v>0</v>
          </cell>
          <cell r="W333">
            <v>2</v>
          </cell>
          <cell r="X333">
            <v>0</v>
          </cell>
          <cell r="Y333">
            <v>2</v>
          </cell>
          <cell r="Z333">
            <v>0</v>
          </cell>
          <cell r="AA333">
            <v>70</v>
          </cell>
          <cell r="AB333">
            <v>48</v>
          </cell>
          <cell r="AC333">
            <v>21</v>
          </cell>
          <cell r="AD333">
            <v>1</v>
          </cell>
          <cell r="AE333">
            <v>49</v>
          </cell>
          <cell r="AF333">
            <v>33</v>
          </cell>
          <cell r="AG333">
            <v>15</v>
          </cell>
          <cell r="AH333">
            <v>1</v>
          </cell>
          <cell r="AI333">
            <v>21</v>
          </cell>
          <cell r="AJ333">
            <v>15</v>
          </cell>
          <cell r="AK333">
            <v>6</v>
          </cell>
          <cell r="AL333">
            <v>0</v>
          </cell>
          <cell r="AM333">
            <v>82</v>
          </cell>
          <cell r="AN333">
            <v>64</v>
          </cell>
          <cell r="AO333">
            <v>18</v>
          </cell>
          <cell r="AP333">
            <v>0</v>
          </cell>
          <cell r="AQ333">
            <v>41</v>
          </cell>
          <cell r="AR333">
            <v>34</v>
          </cell>
          <cell r="AS333">
            <v>7</v>
          </cell>
          <cell r="AT333">
            <v>0</v>
          </cell>
          <cell r="AU333">
            <v>41</v>
          </cell>
          <cell r="AV333">
            <v>30</v>
          </cell>
          <cell r="AW333">
            <v>11</v>
          </cell>
          <cell r="AX333">
            <v>0</v>
          </cell>
          <cell r="AY333">
            <v>2</v>
          </cell>
          <cell r="AZ333">
            <v>2</v>
          </cell>
          <cell r="BA333">
            <v>0</v>
          </cell>
          <cell r="BB333">
            <v>0</v>
          </cell>
          <cell r="BC333">
            <v>1</v>
          </cell>
          <cell r="BD333">
            <v>1</v>
          </cell>
          <cell r="BE333">
            <v>0</v>
          </cell>
          <cell r="BF333">
            <v>0</v>
          </cell>
          <cell r="BG333">
            <v>1</v>
          </cell>
          <cell r="BH333">
            <v>1</v>
          </cell>
          <cell r="BI333">
            <v>0</v>
          </cell>
          <cell r="BJ333">
            <v>0</v>
          </cell>
          <cell r="BK333">
            <v>4</v>
          </cell>
          <cell r="BL333">
            <v>4</v>
          </cell>
          <cell r="BM333">
            <v>0</v>
          </cell>
          <cell r="BN333">
            <v>0</v>
          </cell>
          <cell r="BO333">
            <v>2</v>
          </cell>
          <cell r="BP333">
            <v>2</v>
          </cell>
          <cell r="BQ333">
            <v>0</v>
          </cell>
          <cell r="BR333">
            <v>0</v>
          </cell>
          <cell r="BS333">
            <v>2</v>
          </cell>
          <cell r="BT333">
            <v>2</v>
          </cell>
          <cell r="BU333">
            <v>0</v>
          </cell>
          <cell r="BV333">
            <v>0</v>
          </cell>
          <cell r="BW333">
            <v>5</v>
          </cell>
          <cell r="BX333">
            <v>4</v>
          </cell>
          <cell r="BY333">
            <v>1</v>
          </cell>
          <cell r="BZ333">
            <v>0</v>
          </cell>
          <cell r="CA333">
            <v>3</v>
          </cell>
          <cell r="CB333">
            <v>3</v>
          </cell>
          <cell r="CC333">
            <v>0</v>
          </cell>
          <cell r="CD333">
            <v>0</v>
          </cell>
          <cell r="CE333">
            <v>2</v>
          </cell>
          <cell r="CF333">
            <v>1</v>
          </cell>
          <cell r="CG333">
            <v>1</v>
          </cell>
          <cell r="CH333">
            <v>0</v>
          </cell>
          <cell r="CI333" t="str">
            <v>Baden-Württemberg</v>
          </cell>
          <cell r="CJ333" t="str">
            <v>Westliche Flächenländer</v>
          </cell>
          <cell r="CK333" t="str">
            <v>II 06</v>
          </cell>
        </row>
        <row r="334">
          <cell r="C334">
            <v>122</v>
          </cell>
          <cell r="D334">
            <v>86</v>
          </cell>
          <cell r="E334">
            <v>36</v>
          </cell>
          <cell r="F334">
            <v>0</v>
          </cell>
          <cell r="G334">
            <v>65</v>
          </cell>
          <cell r="H334">
            <v>48</v>
          </cell>
          <cell r="I334">
            <v>17</v>
          </cell>
          <cell r="J334">
            <v>0</v>
          </cell>
          <cell r="K334">
            <v>57</v>
          </cell>
          <cell r="L334">
            <v>38</v>
          </cell>
          <cell r="M334">
            <v>19</v>
          </cell>
          <cell r="N334">
            <v>0</v>
          </cell>
          <cell r="O334">
            <v>5</v>
          </cell>
          <cell r="P334">
            <v>4</v>
          </cell>
          <cell r="Q334">
            <v>1</v>
          </cell>
          <cell r="R334">
            <v>0</v>
          </cell>
          <cell r="S334">
            <v>3</v>
          </cell>
          <cell r="T334">
            <v>2</v>
          </cell>
          <cell r="U334">
            <v>1</v>
          </cell>
          <cell r="V334">
            <v>0</v>
          </cell>
          <cell r="W334">
            <v>2</v>
          </cell>
          <cell r="X334">
            <v>2</v>
          </cell>
          <cell r="Y334">
            <v>0</v>
          </cell>
          <cell r="Z334">
            <v>0</v>
          </cell>
          <cell r="AA334">
            <v>40</v>
          </cell>
          <cell r="AB334">
            <v>24</v>
          </cell>
          <cell r="AC334">
            <v>16</v>
          </cell>
          <cell r="AD334">
            <v>0</v>
          </cell>
          <cell r="AE334">
            <v>25</v>
          </cell>
          <cell r="AF334">
            <v>16</v>
          </cell>
          <cell r="AG334">
            <v>9</v>
          </cell>
          <cell r="AH334">
            <v>0</v>
          </cell>
          <cell r="AI334">
            <v>15</v>
          </cell>
          <cell r="AJ334">
            <v>8</v>
          </cell>
          <cell r="AK334">
            <v>7</v>
          </cell>
          <cell r="AL334">
            <v>0</v>
          </cell>
          <cell r="AM334">
            <v>55</v>
          </cell>
          <cell r="AN334">
            <v>39</v>
          </cell>
          <cell r="AO334">
            <v>16</v>
          </cell>
          <cell r="AP334">
            <v>0</v>
          </cell>
          <cell r="AQ334">
            <v>28</v>
          </cell>
          <cell r="AR334">
            <v>21</v>
          </cell>
          <cell r="AS334">
            <v>7</v>
          </cell>
          <cell r="AT334">
            <v>0</v>
          </cell>
          <cell r="AU334">
            <v>27</v>
          </cell>
          <cell r="AV334">
            <v>18</v>
          </cell>
          <cell r="AW334">
            <v>9</v>
          </cell>
          <cell r="AX334">
            <v>0</v>
          </cell>
          <cell r="AY334">
            <v>18</v>
          </cell>
          <cell r="AZ334">
            <v>16</v>
          </cell>
          <cell r="BA334">
            <v>2</v>
          </cell>
          <cell r="BB334">
            <v>0</v>
          </cell>
          <cell r="BC334">
            <v>7</v>
          </cell>
          <cell r="BD334">
            <v>7</v>
          </cell>
          <cell r="BE334">
            <v>0</v>
          </cell>
          <cell r="BF334">
            <v>0</v>
          </cell>
          <cell r="BG334">
            <v>11</v>
          </cell>
          <cell r="BH334">
            <v>9</v>
          </cell>
          <cell r="BI334">
            <v>2</v>
          </cell>
          <cell r="BJ334">
            <v>0</v>
          </cell>
          <cell r="BK334">
            <v>3</v>
          </cell>
          <cell r="BL334">
            <v>2</v>
          </cell>
          <cell r="BM334">
            <v>1</v>
          </cell>
          <cell r="BN334">
            <v>0</v>
          </cell>
          <cell r="BO334">
            <v>2</v>
          </cell>
          <cell r="BP334">
            <v>2</v>
          </cell>
          <cell r="BQ334">
            <v>0</v>
          </cell>
          <cell r="BR334">
            <v>0</v>
          </cell>
          <cell r="BS334">
            <v>1</v>
          </cell>
          <cell r="BT334">
            <v>0</v>
          </cell>
          <cell r="BU334">
            <v>1</v>
          </cell>
          <cell r="BV334">
            <v>0</v>
          </cell>
          <cell r="BW334">
            <v>1</v>
          </cell>
          <cell r="BX334">
            <v>1</v>
          </cell>
          <cell r="BY334">
            <v>0</v>
          </cell>
          <cell r="BZ334">
            <v>0</v>
          </cell>
          <cell r="CA334">
            <v>0</v>
          </cell>
          <cell r="CB334">
            <v>0</v>
          </cell>
          <cell r="CC334">
            <v>0</v>
          </cell>
          <cell r="CD334">
            <v>0</v>
          </cell>
          <cell r="CE334">
            <v>1</v>
          </cell>
          <cell r="CF334">
            <v>1</v>
          </cell>
          <cell r="CG334">
            <v>0</v>
          </cell>
          <cell r="CH334">
            <v>0</v>
          </cell>
          <cell r="CI334" t="str">
            <v>Baden-Württemberg</v>
          </cell>
          <cell r="CJ334" t="str">
            <v>Westliche Flächenländer</v>
          </cell>
          <cell r="CK334" t="str">
            <v>II 06</v>
          </cell>
        </row>
        <row r="335">
          <cell r="C335">
            <v>87</v>
          </cell>
          <cell r="D335">
            <v>64</v>
          </cell>
          <cell r="E335">
            <v>23</v>
          </cell>
          <cell r="F335">
            <v>0</v>
          </cell>
          <cell r="G335">
            <v>46</v>
          </cell>
          <cell r="H335">
            <v>38</v>
          </cell>
          <cell r="I335">
            <v>8</v>
          </cell>
          <cell r="J335">
            <v>0</v>
          </cell>
          <cell r="K335">
            <v>41</v>
          </cell>
          <cell r="L335">
            <v>26</v>
          </cell>
          <cell r="M335">
            <v>15</v>
          </cell>
          <cell r="N335">
            <v>0</v>
          </cell>
          <cell r="O335">
            <v>5</v>
          </cell>
          <cell r="P335">
            <v>3</v>
          </cell>
          <cell r="Q335">
            <v>2</v>
          </cell>
          <cell r="R335">
            <v>0</v>
          </cell>
          <cell r="S335">
            <v>3</v>
          </cell>
          <cell r="T335">
            <v>2</v>
          </cell>
          <cell r="U335">
            <v>1</v>
          </cell>
          <cell r="V335">
            <v>0</v>
          </cell>
          <cell r="W335">
            <v>2</v>
          </cell>
          <cell r="X335">
            <v>1</v>
          </cell>
          <cell r="Y335">
            <v>1</v>
          </cell>
          <cell r="Z335">
            <v>0</v>
          </cell>
          <cell r="AA335">
            <v>27</v>
          </cell>
          <cell r="AB335">
            <v>21</v>
          </cell>
          <cell r="AC335">
            <v>6</v>
          </cell>
          <cell r="AD335">
            <v>0</v>
          </cell>
          <cell r="AE335">
            <v>20</v>
          </cell>
          <cell r="AF335">
            <v>17</v>
          </cell>
          <cell r="AG335">
            <v>3</v>
          </cell>
          <cell r="AH335">
            <v>0</v>
          </cell>
          <cell r="AI335">
            <v>7</v>
          </cell>
          <cell r="AJ335">
            <v>4</v>
          </cell>
          <cell r="AK335">
            <v>3</v>
          </cell>
          <cell r="AL335">
            <v>0</v>
          </cell>
          <cell r="AM335">
            <v>35</v>
          </cell>
          <cell r="AN335">
            <v>28</v>
          </cell>
          <cell r="AO335">
            <v>7</v>
          </cell>
          <cell r="AP335">
            <v>0</v>
          </cell>
          <cell r="AQ335">
            <v>15</v>
          </cell>
          <cell r="AR335">
            <v>14</v>
          </cell>
          <cell r="AS335">
            <v>1</v>
          </cell>
          <cell r="AT335">
            <v>0</v>
          </cell>
          <cell r="AU335">
            <v>20</v>
          </cell>
          <cell r="AV335">
            <v>14</v>
          </cell>
          <cell r="AW335">
            <v>6</v>
          </cell>
          <cell r="AX335">
            <v>0</v>
          </cell>
          <cell r="AY335">
            <v>12</v>
          </cell>
          <cell r="AZ335">
            <v>6</v>
          </cell>
          <cell r="BA335">
            <v>6</v>
          </cell>
          <cell r="BB335">
            <v>0</v>
          </cell>
          <cell r="BC335">
            <v>4</v>
          </cell>
          <cell r="BD335">
            <v>2</v>
          </cell>
          <cell r="BE335">
            <v>2</v>
          </cell>
          <cell r="BF335">
            <v>0</v>
          </cell>
          <cell r="BG335">
            <v>8</v>
          </cell>
          <cell r="BH335">
            <v>4</v>
          </cell>
          <cell r="BI335">
            <v>4</v>
          </cell>
          <cell r="BJ335">
            <v>0</v>
          </cell>
          <cell r="BK335">
            <v>6</v>
          </cell>
          <cell r="BL335">
            <v>5</v>
          </cell>
          <cell r="BM335">
            <v>1</v>
          </cell>
          <cell r="BN335">
            <v>0</v>
          </cell>
          <cell r="BO335">
            <v>3</v>
          </cell>
          <cell r="BP335">
            <v>3</v>
          </cell>
          <cell r="BQ335">
            <v>0</v>
          </cell>
          <cell r="BR335">
            <v>0</v>
          </cell>
          <cell r="BS335">
            <v>3</v>
          </cell>
          <cell r="BT335">
            <v>2</v>
          </cell>
          <cell r="BU335">
            <v>1</v>
          </cell>
          <cell r="BV335">
            <v>0</v>
          </cell>
          <cell r="BW335">
            <v>2</v>
          </cell>
          <cell r="BX335">
            <v>1</v>
          </cell>
          <cell r="BY335">
            <v>1</v>
          </cell>
          <cell r="BZ335">
            <v>0</v>
          </cell>
          <cell r="CA335">
            <v>1</v>
          </cell>
          <cell r="CB335">
            <v>0</v>
          </cell>
          <cell r="CC335">
            <v>1</v>
          </cell>
          <cell r="CD335">
            <v>0</v>
          </cell>
          <cell r="CE335">
            <v>1</v>
          </cell>
          <cell r="CF335">
            <v>1</v>
          </cell>
          <cell r="CG335">
            <v>0</v>
          </cell>
          <cell r="CH335">
            <v>0</v>
          </cell>
          <cell r="CI335" t="str">
            <v>Baden-Württemberg</v>
          </cell>
          <cell r="CJ335" t="str">
            <v>Westliche Flächenländer</v>
          </cell>
          <cell r="CK335" t="str">
            <v>II 06</v>
          </cell>
        </row>
        <row r="336">
          <cell r="C336">
            <v>61</v>
          </cell>
          <cell r="D336">
            <v>45</v>
          </cell>
          <cell r="E336">
            <v>16</v>
          </cell>
          <cell r="F336">
            <v>0</v>
          </cell>
          <cell r="G336">
            <v>28</v>
          </cell>
          <cell r="H336">
            <v>20</v>
          </cell>
          <cell r="I336">
            <v>8</v>
          </cell>
          <cell r="J336">
            <v>0</v>
          </cell>
          <cell r="K336">
            <v>33</v>
          </cell>
          <cell r="L336">
            <v>25</v>
          </cell>
          <cell r="M336">
            <v>8</v>
          </cell>
          <cell r="N336">
            <v>0</v>
          </cell>
          <cell r="O336">
            <v>2</v>
          </cell>
          <cell r="P336">
            <v>2</v>
          </cell>
          <cell r="Q336">
            <v>0</v>
          </cell>
          <cell r="R336">
            <v>0</v>
          </cell>
          <cell r="S336">
            <v>1</v>
          </cell>
          <cell r="T336">
            <v>1</v>
          </cell>
          <cell r="U336">
            <v>0</v>
          </cell>
          <cell r="V336">
            <v>0</v>
          </cell>
          <cell r="W336">
            <v>1</v>
          </cell>
          <cell r="X336">
            <v>1</v>
          </cell>
          <cell r="Y336">
            <v>0</v>
          </cell>
          <cell r="Z336">
            <v>0</v>
          </cell>
          <cell r="AA336">
            <v>26</v>
          </cell>
          <cell r="AB336">
            <v>17</v>
          </cell>
          <cell r="AC336">
            <v>9</v>
          </cell>
          <cell r="AD336">
            <v>0</v>
          </cell>
          <cell r="AE336">
            <v>17</v>
          </cell>
          <cell r="AF336">
            <v>10</v>
          </cell>
          <cell r="AG336">
            <v>7</v>
          </cell>
          <cell r="AH336">
            <v>0</v>
          </cell>
          <cell r="AI336">
            <v>9</v>
          </cell>
          <cell r="AJ336">
            <v>7</v>
          </cell>
          <cell r="AK336">
            <v>2</v>
          </cell>
          <cell r="AL336">
            <v>0</v>
          </cell>
          <cell r="AM336">
            <v>22</v>
          </cell>
          <cell r="AN336">
            <v>18</v>
          </cell>
          <cell r="AO336">
            <v>4</v>
          </cell>
          <cell r="AP336">
            <v>0</v>
          </cell>
          <cell r="AQ336">
            <v>6</v>
          </cell>
          <cell r="AR336">
            <v>6</v>
          </cell>
          <cell r="AS336">
            <v>0</v>
          </cell>
          <cell r="AT336">
            <v>0</v>
          </cell>
          <cell r="AU336">
            <v>16</v>
          </cell>
          <cell r="AV336">
            <v>12</v>
          </cell>
          <cell r="AW336">
            <v>4</v>
          </cell>
          <cell r="AX336">
            <v>0</v>
          </cell>
          <cell r="AY336">
            <v>6</v>
          </cell>
          <cell r="AZ336">
            <v>4</v>
          </cell>
          <cell r="BA336">
            <v>2</v>
          </cell>
          <cell r="BB336">
            <v>0</v>
          </cell>
          <cell r="BC336">
            <v>1</v>
          </cell>
          <cell r="BD336">
            <v>1</v>
          </cell>
          <cell r="BE336">
            <v>0</v>
          </cell>
          <cell r="BF336">
            <v>0</v>
          </cell>
          <cell r="BG336">
            <v>5</v>
          </cell>
          <cell r="BH336">
            <v>3</v>
          </cell>
          <cell r="BI336">
            <v>2</v>
          </cell>
          <cell r="BJ336">
            <v>0</v>
          </cell>
          <cell r="BK336">
            <v>3</v>
          </cell>
          <cell r="BL336">
            <v>3</v>
          </cell>
          <cell r="BM336">
            <v>0</v>
          </cell>
          <cell r="BN336">
            <v>0</v>
          </cell>
          <cell r="BO336">
            <v>2</v>
          </cell>
          <cell r="BP336">
            <v>2</v>
          </cell>
          <cell r="BQ336">
            <v>0</v>
          </cell>
          <cell r="BR336">
            <v>0</v>
          </cell>
          <cell r="BS336">
            <v>1</v>
          </cell>
          <cell r="BT336">
            <v>1</v>
          </cell>
          <cell r="BU336">
            <v>0</v>
          </cell>
          <cell r="BV336">
            <v>0</v>
          </cell>
          <cell r="BW336">
            <v>2</v>
          </cell>
          <cell r="BX336">
            <v>1</v>
          </cell>
          <cell r="BY336">
            <v>1</v>
          </cell>
          <cell r="BZ336">
            <v>0</v>
          </cell>
          <cell r="CA336">
            <v>1</v>
          </cell>
          <cell r="CB336">
            <v>0</v>
          </cell>
          <cell r="CC336">
            <v>1</v>
          </cell>
          <cell r="CD336">
            <v>0</v>
          </cell>
          <cell r="CE336">
            <v>1</v>
          </cell>
          <cell r="CF336">
            <v>1</v>
          </cell>
          <cell r="CG336">
            <v>0</v>
          </cell>
          <cell r="CH336">
            <v>0</v>
          </cell>
          <cell r="CI336" t="str">
            <v>Baden-Württemberg</v>
          </cell>
          <cell r="CJ336" t="str">
            <v>Westliche Flächenländer</v>
          </cell>
          <cell r="CK336" t="str">
            <v>II 06</v>
          </cell>
        </row>
        <row r="337">
          <cell r="C337">
            <v>36</v>
          </cell>
          <cell r="D337">
            <v>28</v>
          </cell>
          <cell r="E337">
            <v>8</v>
          </cell>
          <cell r="F337">
            <v>0</v>
          </cell>
          <cell r="G337">
            <v>17</v>
          </cell>
          <cell r="H337">
            <v>15</v>
          </cell>
          <cell r="I337">
            <v>2</v>
          </cell>
          <cell r="J337">
            <v>0</v>
          </cell>
          <cell r="K337">
            <v>19</v>
          </cell>
          <cell r="L337">
            <v>13</v>
          </cell>
          <cell r="M337">
            <v>6</v>
          </cell>
          <cell r="N337">
            <v>0</v>
          </cell>
          <cell r="O337">
            <v>1</v>
          </cell>
          <cell r="P337">
            <v>1</v>
          </cell>
          <cell r="Q337">
            <v>0</v>
          </cell>
          <cell r="R337">
            <v>0</v>
          </cell>
          <cell r="S337">
            <v>0</v>
          </cell>
          <cell r="T337">
            <v>0</v>
          </cell>
          <cell r="U337">
            <v>0</v>
          </cell>
          <cell r="V337">
            <v>0</v>
          </cell>
          <cell r="W337">
            <v>1</v>
          </cell>
          <cell r="X337">
            <v>1</v>
          </cell>
          <cell r="Y337">
            <v>0</v>
          </cell>
          <cell r="Z337">
            <v>0</v>
          </cell>
          <cell r="AA337">
            <v>14</v>
          </cell>
          <cell r="AB337">
            <v>9</v>
          </cell>
          <cell r="AC337">
            <v>5</v>
          </cell>
          <cell r="AD337">
            <v>0</v>
          </cell>
          <cell r="AE337">
            <v>8</v>
          </cell>
          <cell r="AF337">
            <v>7</v>
          </cell>
          <cell r="AG337">
            <v>1</v>
          </cell>
          <cell r="AH337">
            <v>0</v>
          </cell>
          <cell r="AI337">
            <v>6</v>
          </cell>
          <cell r="AJ337">
            <v>2</v>
          </cell>
          <cell r="AK337">
            <v>4</v>
          </cell>
          <cell r="AL337">
            <v>0</v>
          </cell>
          <cell r="AM337">
            <v>13</v>
          </cell>
          <cell r="AN337">
            <v>12</v>
          </cell>
          <cell r="AO337">
            <v>1</v>
          </cell>
          <cell r="AP337">
            <v>0</v>
          </cell>
          <cell r="AQ337">
            <v>5</v>
          </cell>
          <cell r="AR337">
            <v>5</v>
          </cell>
          <cell r="AS337">
            <v>0</v>
          </cell>
          <cell r="AT337">
            <v>0</v>
          </cell>
          <cell r="AU337">
            <v>8</v>
          </cell>
          <cell r="AV337">
            <v>7</v>
          </cell>
          <cell r="AW337">
            <v>1</v>
          </cell>
          <cell r="AX337">
            <v>0</v>
          </cell>
          <cell r="AY337">
            <v>5</v>
          </cell>
          <cell r="AZ337">
            <v>3</v>
          </cell>
          <cell r="BA337">
            <v>2</v>
          </cell>
          <cell r="BB337">
            <v>0</v>
          </cell>
          <cell r="BC337">
            <v>2</v>
          </cell>
          <cell r="BD337">
            <v>1</v>
          </cell>
          <cell r="BE337">
            <v>1</v>
          </cell>
          <cell r="BF337">
            <v>0</v>
          </cell>
          <cell r="BG337">
            <v>3</v>
          </cell>
          <cell r="BH337">
            <v>2</v>
          </cell>
          <cell r="BI337">
            <v>1</v>
          </cell>
          <cell r="BJ337">
            <v>0</v>
          </cell>
          <cell r="BK337">
            <v>2</v>
          </cell>
          <cell r="BL337">
            <v>2</v>
          </cell>
          <cell r="BM337">
            <v>0</v>
          </cell>
          <cell r="BN337">
            <v>0</v>
          </cell>
          <cell r="BO337">
            <v>1</v>
          </cell>
          <cell r="BP337">
            <v>1</v>
          </cell>
          <cell r="BQ337">
            <v>0</v>
          </cell>
          <cell r="BR337">
            <v>0</v>
          </cell>
          <cell r="BS337">
            <v>1</v>
          </cell>
          <cell r="BT337">
            <v>1</v>
          </cell>
          <cell r="BU337">
            <v>0</v>
          </cell>
          <cell r="BV337">
            <v>0</v>
          </cell>
          <cell r="BW337">
            <v>1</v>
          </cell>
          <cell r="BX337">
            <v>1</v>
          </cell>
          <cell r="BY337">
            <v>0</v>
          </cell>
          <cell r="BZ337">
            <v>0</v>
          </cell>
          <cell r="CA337">
            <v>1</v>
          </cell>
          <cell r="CB337">
            <v>1</v>
          </cell>
          <cell r="CC337">
            <v>0</v>
          </cell>
          <cell r="CD337">
            <v>0</v>
          </cell>
          <cell r="CE337">
            <v>0</v>
          </cell>
          <cell r="CF337">
            <v>0</v>
          </cell>
          <cell r="CG337">
            <v>0</v>
          </cell>
          <cell r="CH337">
            <v>0</v>
          </cell>
          <cell r="CI337" t="str">
            <v>Baden-Württemberg</v>
          </cell>
          <cell r="CJ337" t="str">
            <v>Westliche Flächenländer</v>
          </cell>
          <cell r="CK337" t="str">
            <v>II 06</v>
          </cell>
        </row>
        <row r="338">
          <cell r="C338">
            <v>26</v>
          </cell>
          <cell r="D338">
            <v>18</v>
          </cell>
          <cell r="E338">
            <v>8</v>
          </cell>
          <cell r="F338">
            <v>0</v>
          </cell>
          <cell r="G338">
            <v>13</v>
          </cell>
          <cell r="H338">
            <v>9</v>
          </cell>
          <cell r="I338">
            <v>4</v>
          </cell>
          <cell r="J338">
            <v>0</v>
          </cell>
          <cell r="K338">
            <v>13</v>
          </cell>
          <cell r="L338">
            <v>9</v>
          </cell>
          <cell r="M338">
            <v>4</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14</v>
          </cell>
          <cell r="AB338">
            <v>9</v>
          </cell>
          <cell r="AC338">
            <v>5</v>
          </cell>
          <cell r="AD338">
            <v>0</v>
          </cell>
          <cell r="AE338">
            <v>7</v>
          </cell>
          <cell r="AF338">
            <v>3</v>
          </cell>
          <cell r="AG338">
            <v>4</v>
          </cell>
          <cell r="AH338">
            <v>0</v>
          </cell>
          <cell r="AI338">
            <v>7</v>
          </cell>
          <cell r="AJ338">
            <v>6</v>
          </cell>
          <cell r="AK338">
            <v>1</v>
          </cell>
          <cell r="AL338">
            <v>0</v>
          </cell>
          <cell r="AM338">
            <v>9</v>
          </cell>
          <cell r="AN338">
            <v>6</v>
          </cell>
          <cell r="AO338">
            <v>3</v>
          </cell>
          <cell r="AP338">
            <v>0</v>
          </cell>
          <cell r="AQ338">
            <v>4</v>
          </cell>
          <cell r="AR338">
            <v>4</v>
          </cell>
          <cell r="AS338">
            <v>0</v>
          </cell>
          <cell r="AT338">
            <v>0</v>
          </cell>
          <cell r="AU338">
            <v>5</v>
          </cell>
          <cell r="AV338">
            <v>2</v>
          </cell>
          <cell r="AW338">
            <v>3</v>
          </cell>
          <cell r="AX338">
            <v>0</v>
          </cell>
          <cell r="AY338">
            <v>2</v>
          </cell>
          <cell r="AZ338">
            <v>2</v>
          </cell>
          <cell r="BA338">
            <v>0</v>
          </cell>
          <cell r="BB338">
            <v>0</v>
          </cell>
          <cell r="BC338">
            <v>1</v>
          </cell>
          <cell r="BD338">
            <v>1</v>
          </cell>
          <cell r="BE338">
            <v>0</v>
          </cell>
          <cell r="BF338">
            <v>0</v>
          </cell>
          <cell r="BG338">
            <v>1</v>
          </cell>
          <cell r="BH338">
            <v>1</v>
          </cell>
          <cell r="BI338">
            <v>0</v>
          </cell>
          <cell r="BJ338">
            <v>0</v>
          </cell>
          <cell r="BK338">
            <v>1</v>
          </cell>
          <cell r="BL338">
            <v>1</v>
          </cell>
          <cell r="BM338">
            <v>0</v>
          </cell>
          <cell r="BN338">
            <v>0</v>
          </cell>
          <cell r="BO338">
            <v>1</v>
          </cell>
          <cell r="BP338">
            <v>1</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t="str">
            <v>Baden-Württemberg</v>
          </cell>
          <cell r="CJ338" t="str">
            <v>Westliche Flächenländer</v>
          </cell>
          <cell r="CK338" t="str">
            <v>II 06</v>
          </cell>
        </row>
        <row r="339">
          <cell r="C339">
            <v>18</v>
          </cell>
          <cell r="D339">
            <v>11</v>
          </cell>
          <cell r="E339">
            <v>7</v>
          </cell>
          <cell r="F339">
            <v>0</v>
          </cell>
          <cell r="G339">
            <v>12</v>
          </cell>
          <cell r="H339">
            <v>10</v>
          </cell>
          <cell r="I339">
            <v>2</v>
          </cell>
          <cell r="J339">
            <v>0</v>
          </cell>
          <cell r="K339">
            <v>6</v>
          </cell>
          <cell r="L339">
            <v>1</v>
          </cell>
          <cell r="M339">
            <v>5</v>
          </cell>
          <cell r="N339">
            <v>0</v>
          </cell>
          <cell r="O339">
            <v>1</v>
          </cell>
          <cell r="P339">
            <v>1</v>
          </cell>
          <cell r="Q339">
            <v>0</v>
          </cell>
          <cell r="R339">
            <v>0</v>
          </cell>
          <cell r="S339">
            <v>1</v>
          </cell>
          <cell r="T339">
            <v>1</v>
          </cell>
          <cell r="U339">
            <v>0</v>
          </cell>
          <cell r="V339">
            <v>0</v>
          </cell>
          <cell r="W339">
            <v>0</v>
          </cell>
          <cell r="X339">
            <v>0</v>
          </cell>
          <cell r="Y339">
            <v>0</v>
          </cell>
          <cell r="Z339">
            <v>0</v>
          </cell>
          <cell r="AA339">
            <v>10</v>
          </cell>
          <cell r="AB339">
            <v>6</v>
          </cell>
          <cell r="AC339">
            <v>4</v>
          </cell>
          <cell r="AD339">
            <v>0</v>
          </cell>
          <cell r="AE339">
            <v>6</v>
          </cell>
          <cell r="AF339">
            <v>5</v>
          </cell>
          <cell r="AG339">
            <v>1</v>
          </cell>
          <cell r="AH339">
            <v>0</v>
          </cell>
          <cell r="AI339">
            <v>4</v>
          </cell>
          <cell r="AJ339">
            <v>1</v>
          </cell>
          <cell r="AK339">
            <v>3</v>
          </cell>
          <cell r="AL339">
            <v>0</v>
          </cell>
          <cell r="AM339">
            <v>7</v>
          </cell>
          <cell r="AN339">
            <v>4</v>
          </cell>
          <cell r="AO339">
            <v>3</v>
          </cell>
          <cell r="AP339">
            <v>0</v>
          </cell>
          <cell r="AQ339">
            <v>5</v>
          </cell>
          <cell r="AR339">
            <v>4</v>
          </cell>
          <cell r="AS339">
            <v>1</v>
          </cell>
          <cell r="AT339">
            <v>0</v>
          </cell>
          <cell r="AU339">
            <v>2</v>
          </cell>
          <cell r="AV339">
            <v>0</v>
          </cell>
          <cell r="AW339">
            <v>2</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t="str">
            <v>Baden-Württemberg</v>
          </cell>
          <cell r="CJ339" t="str">
            <v>Westliche Flächenländer</v>
          </cell>
          <cell r="CK339" t="str">
            <v>II 06</v>
          </cell>
        </row>
        <row r="340">
          <cell r="C340">
            <v>21</v>
          </cell>
          <cell r="D340">
            <v>16</v>
          </cell>
          <cell r="E340">
            <v>5</v>
          </cell>
          <cell r="F340">
            <v>0</v>
          </cell>
          <cell r="G340">
            <v>8</v>
          </cell>
          <cell r="H340">
            <v>7</v>
          </cell>
          <cell r="I340">
            <v>1</v>
          </cell>
          <cell r="J340">
            <v>0</v>
          </cell>
          <cell r="K340">
            <v>13</v>
          </cell>
          <cell r="L340">
            <v>9</v>
          </cell>
          <cell r="M340">
            <v>4</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9</v>
          </cell>
          <cell r="AB340">
            <v>7</v>
          </cell>
          <cell r="AC340">
            <v>2</v>
          </cell>
          <cell r="AD340">
            <v>0</v>
          </cell>
          <cell r="AE340">
            <v>6</v>
          </cell>
          <cell r="AF340">
            <v>5</v>
          </cell>
          <cell r="AG340">
            <v>1</v>
          </cell>
          <cell r="AH340">
            <v>0</v>
          </cell>
          <cell r="AI340">
            <v>3</v>
          </cell>
          <cell r="AJ340">
            <v>2</v>
          </cell>
          <cell r="AK340">
            <v>1</v>
          </cell>
          <cell r="AL340">
            <v>0</v>
          </cell>
          <cell r="AM340">
            <v>8</v>
          </cell>
          <cell r="AN340">
            <v>5</v>
          </cell>
          <cell r="AO340">
            <v>3</v>
          </cell>
          <cell r="AP340">
            <v>0</v>
          </cell>
          <cell r="AQ340">
            <v>0</v>
          </cell>
          <cell r="AR340">
            <v>0</v>
          </cell>
          <cell r="AS340">
            <v>0</v>
          </cell>
          <cell r="AT340">
            <v>0</v>
          </cell>
          <cell r="AU340">
            <v>8</v>
          </cell>
          <cell r="AV340">
            <v>5</v>
          </cell>
          <cell r="AW340">
            <v>3</v>
          </cell>
          <cell r="AX340">
            <v>0</v>
          </cell>
          <cell r="AY340">
            <v>1</v>
          </cell>
          <cell r="AZ340">
            <v>1</v>
          </cell>
          <cell r="BA340">
            <v>0</v>
          </cell>
          <cell r="BB340">
            <v>0</v>
          </cell>
          <cell r="BC340">
            <v>0</v>
          </cell>
          <cell r="BD340">
            <v>0</v>
          </cell>
          <cell r="BE340">
            <v>0</v>
          </cell>
          <cell r="BF340">
            <v>0</v>
          </cell>
          <cell r="BG340">
            <v>1</v>
          </cell>
          <cell r="BH340">
            <v>1</v>
          </cell>
          <cell r="BI340">
            <v>0</v>
          </cell>
          <cell r="BJ340">
            <v>0</v>
          </cell>
          <cell r="BK340">
            <v>1</v>
          </cell>
          <cell r="BL340">
            <v>1</v>
          </cell>
          <cell r="BM340">
            <v>0</v>
          </cell>
          <cell r="BN340">
            <v>0</v>
          </cell>
          <cell r="BO340">
            <v>1</v>
          </cell>
          <cell r="BP340">
            <v>1</v>
          </cell>
          <cell r="BQ340">
            <v>0</v>
          </cell>
          <cell r="BR340">
            <v>0</v>
          </cell>
          <cell r="BS340">
            <v>0</v>
          </cell>
          <cell r="BT340">
            <v>0</v>
          </cell>
          <cell r="BU340">
            <v>0</v>
          </cell>
          <cell r="BV340">
            <v>0</v>
          </cell>
          <cell r="BW340">
            <v>2</v>
          </cell>
          <cell r="BX340">
            <v>2</v>
          </cell>
          <cell r="BY340">
            <v>0</v>
          </cell>
          <cell r="BZ340">
            <v>0</v>
          </cell>
          <cell r="CA340">
            <v>1</v>
          </cell>
          <cell r="CB340">
            <v>1</v>
          </cell>
          <cell r="CC340">
            <v>0</v>
          </cell>
          <cell r="CD340">
            <v>0</v>
          </cell>
          <cell r="CE340">
            <v>1</v>
          </cell>
          <cell r="CF340">
            <v>1</v>
          </cell>
          <cell r="CG340">
            <v>0</v>
          </cell>
          <cell r="CH340">
            <v>0</v>
          </cell>
          <cell r="CI340" t="str">
            <v>Baden-Württemberg</v>
          </cell>
          <cell r="CJ340" t="str">
            <v>Westliche Flächenländer</v>
          </cell>
          <cell r="CK340" t="str">
            <v>II 06</v>
          </cell>
        </row>
        <row r="341">
          <cell r="C341">
            <v>1103</v>
          </cell>
          <cell r="D341">
            <v>871</v>
          </cell>
          <cell r="E341">
            <v>232</v>
          </cell>
          <cell r="F341">
            <v>0</v>
          </cell>
          <cell r="G341">
            <v>685</v>
          </cell>
          <cell r="H341">
            <v>534</v>
          </cell>
          <cell r="I341">
            <v>151</v>
          </cell>
          <cell r="J341">
            <v>0</v>
          </cell>
          <cell r="K341">
            <v>418</v>
          </cell>
          <cell r="L341">
            <v>337</v>
          </cell>
          <cell r="M341">
            <v>81</v>
          </cell>
          <cell r="N341">
            <v>0</v>
          </cell>
          <cell r="O341">
            <v>99</v>
          </cell>
          <cell r="P341">
            <v>79</v>
          </cell>
          <cell r="Q341">
            <v>20</v>
          </cell>
          <cell r="R341">
            <v>0</v>
          </cell>
          <cell r="S341">
            <v>77</v>
          </cell>
          <cell r="T341">
            <v>60</v>
          </cell>
          <cell r="U341">
            <v>17</v>
          </cell>
          <cell r="V341">
            <v>0</v>
          </cell>
          <cell r="W341">
            <v>22</v>
          </cell>
          <cell r="X341">
            <v>19</v>
          </cell>
          <cell r="Y341">
            <v>3</v>
          </cell>
          <cell r="Z341">
            <v>0</v>
          </cell>
          <cell r="AA341">
            <v>775</v>
          </cell>
          <cell r="AB341">
            <v>600</v>
          </cell>
          <cell r="AC341">
            <v>175</v>
          </cell>
          <cell r="AD341">
            <v>0</v>
          </cell>
          <cell r="AE341">
            <v>485</v>
          </cell>
          <cell r="AF341">
            <v>372</v>
          </cell>
          <cell r="AG341">
            <v>113</v>
          </cell>
          <cell r="AH341">
            <v>0</v>
          </cell>
          <cell r="AI341">
            <v>290</v>
          </cell>
          <cell r="AJ341">
            <v>228</v>
          </cell>
          <cell r="AK341">
            <v>62</v>
          </cell>
          <cell r="AL341">
            <v>0</v>
          </cell>
          <cell r="AM341">
            <v>201</v>
          </cell>
          <cell r="AN341">
            <v>175</v>
          </cell>
          <cell r="AO341">
            <v>26</v>
          </cell>
          <cell r="AP341">
            <v>0</v>
          </cell>
          <cell r="AQ341">
            <v>107</v>
          </cell>
          <cell r="AR341">
            <v>94</v>
          </cell>
          <cell r="AS341">
            <v>13</v>
          </cell>
          <cell r="AT341">
            <v>0</v>
          </cell>
          <cell r="AU341">
            <v>94</v>
          </cell>
          <cell r="AV341">
            <v>81</v>
          </cell>
          <cell r="AW341">
            <v>13</v>
          </cell>
          <cell r="AX341">
            <v>0</v>
          </cell>
          <cell r="AY341">
            <v>13</v>
          </cell>
          <cell r="AZ341">
            <v>11</v>
          </cell>
          <cell r="BA341">
            <v>2</v>
          </cell>
          <cell r="BB341">
            <v>0</v>
          </cell>
          <cell r="BC341">
            <v>7</v>
          </cell>
          <cell r="BD341">
            <v>6</v>
          </cell>
          <cell r="BE341">
            <v>1</v>
          </cell>
          <cell r="BF341">
            <v>0</v>
          </cell>
          <cell r="BG341">
            <v>6</v>
          </cell>
          <cell r="BH341">
            <v>5</v>
          </cell>
          <cell r="BI341">
            <v>1</v>
          </cell>
          <cell r="BJ341">
            <v>0</v>
          </cell>
          <cell r="BK341">
            <v>6</v>
          </cell>
          <cell r="BL341">
            <v>2</v>
          </cell>
          <cell r="BM341">
            <v>4</v>
          </cell>
          <cell r="BN341">
            <v>0</v>
          </cell>
          <cell r="BO341">
            <v>3</v>
          </cell>
          <cell r="BP341">
            <v>1</v>
          </cell>
          <cell r="BQ341">
            <v>2</v>
          </cell>
          <cell r="BR341">
            <v>0</v>
          </cell>
          <cell r="BS341">
            <v>3</v>
          </cell>
          <cell r="BT341">
            <v>1</v>
          </cell>
          <cell r="BU341">
            <v>2</v>
          </cell>
          <cell r="BV341">
            <v>0</v>
          </cell>
          <cell r="BW341">
            <v>9</v>
          </cell>
          <cell r="BX341">
            <v>4</v>
          </cell>
          <cell r="BY341">
            <v>5</v>
          </cell>
          <cell r="BZ341">
            <v>0</v>
          </cell>
          <cell r="CA341">
            <v>6</v>
          </cell>
          <cell r="CB341">
            <v>1</v>
          </cell>
          <cell r="CC341">
            <v>5</v>
          </cell>
          <cell r="CD341">
            <v>0</v>
          </cell>
          <cell r="CE341">
            <v>3</v>
          </cell>
          <cell r="CF341">
            <v>3</v>
          </cell>
          <cell r="CG341">
            <v>0</v>
          </cell>
          <cell r="CH341">
            <v>0</v>
          </cell>
          <cell r="CI341" t="str">
            <v>Bayern</v>
          </cell>
          <cell r="CJ341" t="str">
            <v>Westliche Flächenländer</v>
          </cell>
          <cell r="CK341" t="str">
            <v>II 06</v>
          </cell>
        </row>
        <row r="342">
          <cell r="C342">
            <v>105</v>
          </cell>
          <cell r="D342">
            <v>84</v>
          </cell>
          <cell r="E342">
            <v>21</v>
          </cell>
          <cell r="F342">
            <v>0</v>
          </cell>
          <cell r="G342">
            <v>67</v>
          </cell>
          <cell r="H342">
            <v>52</v>
          </cell>
          <cell r="I342">
            <v>15</v>
          </cell>
          <cell r="J342">
            <v>0</v>
          </cell>
          <cell r="K342">
            <v>38</v>
          </cell>
          <cell r="L342">
            <v>32</v>
          </cell>
          <cell r="M342">
            <v>6</v>
          </cell>
          <cell r="N342">
            <v>0</v>
          </cell>
          <cell r="O342">
            <v>13</v>
          </cell>
          <cell r="P342">
            <v>11</v>
          </cell>
          <cell r="Q342">
            <v>2</v>
          </cell>
          <cell r="R342">
            <v>0</v>
          </cell>
          <cell r="S342">
            <v>8</v>
          </cell>
          <cell r="T342">
            <v>7</v>
          </cell>
          <cell r="U342">
            <v>1</v>
          </cell>
          <cell r="V342">
            <v>0</v>
          </cell>
          <cell r="W342">
            <v>5</v>
          </cell>
          <cell r="X342">
            <v>4</v>
          </cell>
          <cell r="Y342">
            <v>1</v>
          </cell>
          <cell r="Z342">
            <v>0</v>
          </cell>
          <cell r="AA342">
            <v>91</v>
          </cell>
          <cell r="AB342">
            <v>72</v>
          </cell>
          <cell r="AC342">
            <v>19</v>
          </cell>
          <cell r="AD342">
            <v>0</v>
          </cell>
          <cell r="AE342">
            <v>58</v>
          </cell>
          <cell r="AF342">
            <v>44</v>
          </cell>
          <cell r="AG342">
            <v>14</v>
          </cell>
          <cell r="AH342">
            <v>0</v>
          </cell>
          <cell r="AI342">
            <v>33</v>
          </cell>
          <cell r="AJ342">
            <v>28</v>
          </cell>
          <cell r="AK342">
            <v>5</v>
          </cell>
          <cell r="AL342">
            <v>0</v>
          </cell>
          <cell r="AM342">
            <v>1</v>
          </cell>
          <cell r="AN342">
            <v>1</v>
          </cell>
          <cell r="AO342">
            <v>0</v>
          </cell>
          <cell r="AP342">
            <v>0</v>
          </cell>
          <cell r="AQ342">
            <v>1</v>
          </cell>
          <cell r="AR342">
            <v>1</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t="str">
            <v>Bayern</v>
          </cell>
          <cell r="CJ342" t="str">
            <v>Westliche Flächenländer</v>
          </cell>
          <cell r="CK342" t="str">
            <v>II 06</v>
          </cell>
        </row>
        <row r="343">
          <cell r="C343">
            <v>289</v>
          </cell>
          <cell r="D343">
            <v>227</v>
          </cell>
          <cell r="E343">
            <v>62</v>
          </cell>
          <cell r="F343">
            <v>0</v>
          </cell>
          <cell r="G343">
            <v>180</v>
          </cell>
          <cell r="H343">
            <v>141</v>
          </cell>
          <cell r="I343">
            <v>39</v>
          </cell>
          <cell r="J343">
            <v>0</v>
          </cell>
          <cell r="K343">
            <v>109</v>
          </cell>
          <cell r="L343">
            <v>86</v>
          </cell>
          <cell r="M343">
            <v>23</v>
          </cell>
          <cell r="N343">
            <v>0</v>
          </cell>
          <cell r="O343">
            <v>31</v>
          </cell>
          <cell r="P343">
            <v>23</v>
          </cell>
          <cell r="Q343">
            <v>8</v>
          </cell>
          <cell r="R343">
            <v>0</v>
          </cell>
          <cell r="S343">
            <v>26</v>
          </cell>
          <cell r="T343">
            <v>18</v>
          </cell>
          <cell r="U343">
            <v>8</v>
          </cell>
          <cell r="V343">
            <v>0</v>
          </cell>
          <cell r="W343">
            <v>5</v>
          </cell>
          <cell r="X343">
            <v>5</v>
          </cell>
          <cell r="Y343">
            <v>0</v>
          </cell>
          <cell r="Z343">
            <v>0</v>
          </cell>
          <cell r="AA343">
            <v>221</v>
          </cell>
          <cell r="AB343">
            <v>168</v>
          </cell>
          <cell r="AC343">
            <v>53</v>
          </cell>
          <cell r="AD343">
            <v>0</v>
          </cell>
          <cell r="AE343">
            <v>138</v>
          </cell>
          <cell r="AF343">
            <v>108</v>
          </cell>
          <cell r="AG343">
            <v>30</v>
          </cell>
          <cell r="AH343">
            <v>0</v>
          </cell>
          <cell r="AI343">
            <v>83</v>
          </cell>
          <cell r="AJ343">
            <v>60</v>
          </cell>
          <cell r="AK343">
            <v>23</v>
          </cell>
          <cell r="AL343">
            <v>0</v>
          </cell>
          <cell r="AM343">
            <v>35</v>
          </cell>
          <cell r="AN343">
            <v>34</v>
          </cell>
          <cell r="AO343">
            <v>1</v>
          </cell>
          <cell r="AP343">
            <v>0</v>
          </cell>
          <cell r="AQ343">
            <v>15</v>
          </cell>
          <cell r="AR343">
            <v>14</v>
          </cell>
          <cell r="AS343">
            <v>1</v>
          </cell>
          <cell r="AT343">
            <v>0</v>
          </cell>
          <cell r="AU343">
            <v>20</v>
          </cell>
          <cell r="AV343">
            <v>20</v>
          </cell>
          <cell r="AW343">
            <v>0</v>
          </cell>
          <cell r="AX343">
            <v>0</v>
          </cell>
          <cell r="AY343">
            <v>1</v>
          </cell>
          <cell r="AZ343">
            <v>1</v>
          </cell>
          <cell r="BA343">
            <v>0</v>
          </cell>
          <cell r="BB343">
            <v>0</v>
          </cell>
          <cell r="BC343">
            <v>1</v>
          </cell>
          <cell r="BD343">
            <v>1</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1</v>
          </cell>
          <cell r="BX343">
            <v>1</v>
          </cell>
          <cell r="BY343">
            <v>0</v>
          </cell>
          <cell r="BZ343">
            <v>0</v>
          </cell>
          <cell r="CA343">
            <v>0</v>
          </cell>
          <cell r="CB343">
            <v>0</v>
          </cell>
          <cell r="CC343">
            <v>0</v>
          </cell>
          <cell r="CD343">
            <v>0</v>
          </cell>
          <cell r="CE343">
            <v>1</v>
          </cell>
          <cell r="CF343">
            <v>1</v>
          </cell>
          <cell r="CG343">
            <v>0</v>
          </cell>
          <cell r="CH343">
            <v>0</v>
          </cell>
          <cell r="CI343" t="str">
            <v>Bayern</v>
          </cell>
          <cell r="CJ343" t="str">
            <v>Westliche Flächenländer</v>
          </cell>
          <cell r="CK343" t="str">
            <v>II 06</v>
          </cell>
        </row>
        <row r="344">
          <cell r="C344">
            <v>266</v>
          </cell>
          <cell r="D344">
            <v>214</v>
          </cell>
          <cell r="E344">
            <v>52</v>
          </cell>
          <cell r="F344">
            <v>0</v>
          </cell>
          <cell r="G344">
            <v>159</v>
          </cell>
          <cell r="H344">
            <v>127</v>
          </cell>
          <cell r="I344">
            <v>32</v>
          </cell>
          <cell r="J344">
            <v>0</v>
          </cell>
          <cell r="K344">
            <v>107</v>
          </cell>
          <cell r="L344">
            <v>87</v>
          </cell>
          <cell r="M344">
            <v>20</v>
          </cell>
          <cell r="N344">
            <v>0</v>
          </cell>
          <cell r="O344">
            <v>20</v>
          </cell>
          <cell r="P344">
            <v>16</v>
          </cell>
          <cell r="Q344">
            <v>4</v>
          </cell>
          <cell r="R344">
            <v>0</v>
          </cell>
          <cell r="S344">
            <v>16</v>
          </cell>
          <cell r="T344">
            <v>14</v>
          </cell>
          <cell r="U344">
            <v>2</v>
          </cell>
          <cell r="V344">
            <v>0</v>
          </cell>
          <cell r="W344">
            <v>4</v>
          </cell>
          <cell r="X344">
            <v>2</v>
          </cell>
          <cell r="Y344">
            <v>2</v>
          </cell>
          <cell r="Z344">
            <v>0</v>
          </cell>
          <cell r="AA344">
            <v>191</v>
          </cell>
          <cell r="AB344">
            <v>149</v>
          </cell>
          <cell r="AC344">
            <v>42</v>
          </cell>
          <cell r="AD344">
            <v>0</v>
          </cell>
          <cell r="AE344">
            <v>115</v>
          </cell>
          <cell r="AF344">
            <v>87</v>
          </cell>
          <cell r="AG344">
            <v>28</v>
          </cell>
          <cell r="AH344">
            <v>0</v>
          </cell>
          <cell r="AI344">
            <v>76</v>
          </cell>
          <cell r="AJ344">
            <v>62</v>
          </cell>
          <cell r="AK344">
            <v>14</v>
          </cell>
          <cell r="AL344">
            <v>0</v>
          </cell>
          <cell r="AM344">
            <v>52</v>
          </cell>
          <cell r="AN344">
            <v>48</v>
          </cell>
          <cell r="AO344">
            <v>4</v>
          </cell>
          <cell r="AP344">
            <v>0</v>
          </cell>
          <cell r="AQ344">
            <v>26</v>
          </cell>
          <cell r="AR344">
            <v>25</v>
          </cell>
          <cell r="AS344">
            <v>1</v>
          </cell>
          <cell r="AT344">
            <v>0</v>
          </cell>
          <cell r="AU344">
            <v>26</v>
          </cell>
          <cell r="AV344">
            <v>23</v>
          </cell>
          <cell r="AW344">
            <v>3</v>
          </cell>
          <cell r="AX344">
            <v>0</v>
          </cell>
          <cell r="AY344">
            <v>2</v>
          </cell>
          <cell r="AZ344">
            <v>1</v>
          </cell>
          <cell r="BA344">
            <v>1</v>
          </cell>
          <cell r="BB344">
            <v>0</v>
          </cell>
          <cell r="BC344">
            <v>1</v>
          </cell>
          <cell r="BD344">
            <v>1</v>
          </cell>
          <cell r="BE344">
            <v>0</v>
          </cell>
          <cell r="BF344">
            <v>0</v>
          </cell>
          <cell r="BG344">
            <v>1</v>
          </cell>
          <cell r="BH344">
            <v>0</v>
          </cell>
          <cell r="BI344">
            <v>1</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1</v>
          </cell>
          <cell r="BX344">
            <v>0</v>
          </cell>
          <cell r="BY344">
            <v>1</v>
          </cell>
          <cell r="BZ344">
            <v>0</v>
          </cell>
          <cell r="CA344">
            <v>1</v>
          </cell>
          <cell r="CB344">
            <v>0</v>
          </cell>
          <cell r="CC344">
            <v>1</v>
          </cell>
          <cell r="CD344">
            <v>0</v>
          </cell>
          <cell r="CE344">
            <v>0</v>
          </cell>
          <cell r="CF344">
            <v>0</v>
          </cell>
          <cell r="CG344">
            <v>0</v>
          </cell>
          <cell r="CH344">
            <v>0</v>
          </cell>
          <cell r="CI344" t="str">
            <v>Bayern</v>
          </cell>
          <cell r="CJ344" t="str">
            <v>Westliche Flächenländer</v>
          </cell>
          <cell r="CK344" t="str">
            <v>II 06</v>
          </cell>
        </row>
        <row r="345">
          <cell r="C345">
            <v>141</v>
          </cell>
          <cell r="D345">
            <v>104</v>
          </cell>
          <cell r="E345">
            <v>37</v>
          </cell>
          <cell r="F345">
            <v>0</v>
          </cell>
          <cell r="G345">
            <v>88</v>
          </cell>
          <cell r="H345">
            <v>62</v>
          </cell>
          <cell r="I345">
            <v>26</v>
          </cell>
          <cell r="J345">
            <v>0</v>
          </cell>
          <cell r="K345">
            <v>53</v>
          </cell>
          <cell r="L345">
            <v>42</v>
          </cell>
          <cell r="M345">
            <v>11</v>
          </cell>
          <cell r="N345">
            <v>0</v>
          </cell>
          <cell r="O345">
            <v>9</v>
          </cell>
          <cell r="P345">
            <v>7</v>
          </cell>
          <cell r="Q345">
            <v>2</v>
          </cell>
          <cell r="R345">
            <v>0</v>
          </cell>
          <cell r="S345">
            <v>6</v>
          </cell>
          <cell r="T345">
            <v>4</v>
          </cell>
          <cell r="U345">
            <v>2</v>
          </cell>
          <cell r="V345">
            <v>0</v>
          </cell>
          <cell r="W345">
            <v>3</v>
          </cell>
          <cell r="X345">
            <v>3</v>
          </cell>
          <cell r="Y345">
            <v>0</v>
          </cell>
          <cell r="Z345">
            <v>0</v>
          </cell>
          <cell r="AA345">
            <v>93</v>
          </cell>
          <cell r="AB345">
            <v>64</v>
          </cell>
          <cell r="AC345">
            <v>29</v>
          </cell>
          <cell r="AD345">
            <v>0</v>
          </cell>
          <cell r="AE345">
            <v>64</v>
          </cell>
          <cell r="AF345">
            <v>43</v>
          </cell>
          <cell r="AG345">
            <v>21</v>
          </cell>
          <cell r="AH345">
            <v>0</v>
          </cell>
          <cell r="AI345">
            <v>29</v>
          </cell>
          <cell r="AJ345">
            <v>21</v>
          </cell>
          <cell r="AK345">
            <v>8</v>
          </cell>
          <cell r="AL345">
            <v>0</v>
          </cell>
          <cell r="AM345">
            <v>36</v>
          </cell>
          <cell r="AN345">
            <v>30</v>
          </cell>
          <cell r="AO345">
            <v>6</v>
          </cell>
          <cell r="AP345">
            <v>0</v>
          </cell>
          <cell r="AQ345">
            <v>17</v>
          </cell>
          <cell r="AR345">
            <v>14</v>
          </cell>
          <cell r="AS345">
            <v>3</v>
          </cell>
          <cell r="AT345">
            <v>0</v>
          </cell>
          <cell r="AU345">
            <v>19</v>
          </cell>
          <cell r="AV345">
            <v>16</v>
          </cell>
          <cell r="AW345">
            <v>3</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3</v>
          </cell>
          <cell r="BX345">
            <v>3</v>
          </cell>
          <cell r="BY345">
            <v>0</v>
          </cell>
          <cell r="BZ345">
            <v>0</v>
          </cell>
          <cell r="CA345">
            <v>1</v>
          </cell>
          <cell r="CB345">
            <v>1</v>
          </cell>
          <cell r="CC345">
            <v>0</v>
          </cell>
          <cell r="CD345">
            <v>0</v>
          </cell>
          <cell r="CE345">
            <v>2</v>
          </cell>
          <cell r="CF345">
            <v>2</v>
          </cell>
          <cell r="CG345">
            <v>0</v>
          </cell>
          <cell r="CH345">
            <v>0</v>
          </cell>
          <cell r="CI345" t="str">
            <v>Bayern</v>
          </cell>
          <cell r="CJ345" t="str">
            <v>Westliche Flächenländer</v>
          </cell>
          <cell r="CK345" t="str">
            <v>II 06</v>
          </cell>
        </row>
        <row r="346">
          <cell r="C346">
            <v>112</v>
          </cell>
          <cell r="D346">
            <v>83</v>
          </cell>
          <cell r="E346">
            <v>29</v>
          </cell>
          <cell r="F346">
            <v>0</v>
          </cell>
          <cell r="G346">
            <v>66</v>
          </cell>
          <cell r="H346">
            <v>47</v>
          </cell>
          <cell r="I346">
            <v>19</v>
          </cell>
          <cell r="J346">
            <v>0</v>
          </cell>
          <cell r="K346">
            <v>46</v>
          </cell>
          <cell r="L346">
            <v>36</v>
          </cell>
          <cell r="M346">
            <v>10</v>
          </cell>
          <cell r="N346">
            <v>0</v>
          </cell>
          <cell r="O346">
            <v>8</v>
          </cell>
          <cell r="P346">
            <v>6</v>
          </cell>
          <cell r="Q346">
            <v>2</v>
          </cell>
          <cell r="R346">
            <v>0</v>
          </cell>
          <cell r="S346">
            <v>6</v>
          </cell>
          <cell r="T346">
            <v>4</v>
          </cell>
          <cell r="U346">
            <v>2</v>
          </cell>
          <cell r="V346">
            <v>0</v>
          </cell>
          <cell r="W346">
            <v>2</v>
          </cell>
          <cell r="X346">
            <v>2</v>
          </cell>
          <cell r="Y346">
            <v>0</v>
          </cell>
          <cell r="Z346">
            <v>0</v>
          </cell>
          <cell r="AA346">
            <v>68</v>
          </cell>
          <cell r="AB346">
            <v>51</v>
          </cell>
          <cell r="AC346">
            <v>17</v>
          </cell>
          <cell r="AD346">
            <v>0</v>
          </cell>
          <cell r="AE346">
            <v>40</v>
          </cell>
          <cell r="AF346">
            <v>29</v>
          </cell>
          <cell r="AG346">
            <v>11</v>
          </cell>
          <cell r="AH346">
            <v>0</v>
          </cell>
          <cell r="AI346">
            <v>28</v>
          </cell>
          <cell r="AJ346">
            <v>22</v>
          </cell>
          <cell r="AK346">
            <v>6</v>
          </cell>
          <cell r="AL346">
            <v>0</v>
          </cell>
          <cell r="AM346">
            <v>32</v>
          </cell>
          <cell r="AN346">
            <v>24</v>
          </cell>
          <cell r="AO346">
            <v>8</v>
          </cell>
          <cell r="AP346">
            <v>0</v>
          </cell>
          <cell r="AQ346">
            <v>18</v>
          </cell>
          <cell r="AR346">
            <v>14</v>
          </cell>
          <cell r="AS346">
            <v>4</v>
          </cell>
          <cell r="AT346">
            <v>0</v>
          </cell>
          <cell r="AU346">
            <v>14</v>
          </cell>
          <cell r="AV346">
            <v>10</v>
          </cell>
          <cell r="AW346">
            <v>4</v>
          </cell>
          <cell r="AX346">
            <v>0</v>
          </cell>
          <cell r="AY346">
            <v>1</v>
          </cell>
          <cell r="AZ346">
            <v>1</v>
          </cell>
          <cell r="BA346">
            <v>0</v>
          </cell>
          <cell r="BB346">
            <v>0</v>
          </cell>
          <cell r="BC346">
            <v>0</v>
          </cell>
          <cell r="BD346">
            <v>0</v>
          </cell>
          <cell r="BE346">
            <v>0</v>
          </cell>
          <cell r="BF346">
            <v>0</v>
          </cell>
          <cell r="BG346">
            <v>1</v>
          </cell>
          <cell r="BH346">
            <v>1</v>
          </cell>
          <cell r="BI346">
            <v>0</v>
          </cell>
          <cell r="BJ346">
            <v>0</v>
          </cell>
          <cell r="BK346">
            <v>1</v>
          </cell>
          <cell r="BL346">
            <v>1</v>
          </cell>
          <cell r="BM346">
            <v>0</v>
          </cell>
          <cell r="BN346">
            <v>0</v>
          </cell>
          <cell r="BO346">
            <v>0</v>
          </cell>
          <cell r="BP346">
            <v>0</v>
          </cell>
          <cell r="BQ346">
            <v>0</v>
          </cell>
          <cell r="BR346">
            <v>0</v>
          </cell>
          <cell r="BS346">
            <v>1</v>
          </cell>
          <cell r="BT346">
            <v>1</v>
          </cell>
          <cell r="BU346">
            <v>0</v>
          </cell>
          <cell r="BV346">
            <v>0</v>
          </cell>
          <cell r="BW346">
            <v>2</v>
          </cell>
          <cell r="BX346">
            <v>0</v>
          </cell>
          <cell r="BY346">
            <v>2</v>
          </cell>
          <cell r="BZ346">
            <v>0</v>
          </cell>
          <cell r="CA346">
            <v>2</v>
          </cell>
          <cell r="CB346">
            <v>0</v>
          </cell>
          <cell r="CC346">
            <v>2</v>
          </cell>
          <cell r="CD346">
            <v>0</v>
          </cell>
          <cell r="CE346">
            <v>0</v>
          </cell>
          <cell r="CF346">
            <v>0</v>
          </cell>
          <cell r="CG346">
            <v>0</v>
          </cell>
          <cell r="CH346">
            <v>0</v>
          </cell>
          <cell r="CI346" t="str">
            <v>Bayern</v>
          </cell>
          <cell r="CJ346" t="str">
            <v>Westliche Flächenländer</v>
          </cell>
          <cell r="CK346" t="str">
            <v>II 06</v>
          </cell>
        </row>
        <row r="347">
          <cell r="C347">
            <v>54</v>
          </cell>
          <cell r="D347">
            <v>45</v>
          </cell>
          <cell r="E347">
            <v>9</v>
          </cell>
          <cell r="F347">
            <v>0</v>
          </cell>
          <cell r="G347">
            <v>34</v>
          </cell>
          <cell r="H347">
            <v>28</v>
          </cell>
          <cell r="I347">
            <v>6</v>
          </cell>
          <cell r="J347">
            <v>0</v>
          </cell>
          <cell r="K347">
            <v>20</v>
          </cell>
          <cell r="L347">
            <v>17</v>
          </cell>
          <cell r="M347">
            <v>3</v>
          </cell>
          <cell r="N347">
            <v>0</v>
          </cell>
          <cell r="O347">
            <v>5</v>
          </cell>
          <cell r="P347">
            <v>4</v>
          </cell>
          <cell r="Q347">
            <v>1</v>
          </cell>
          <cell r="R347">
            <v>0</v>
          </cell>
          <cell r="S347">
            <v>3</v>
          </cell>
          <cell r="T347">
            <v>2</v>
          </cell>
          <cell r="U347">
            <v>1</v>
          </cell>
          <cell r="V347">
            <v>0</v>
          </cell>
          <cell r="W347">
            <v>2</v>
          </cell>
          <cell r="X347">
            <v>2</v>
          </cell>
          <cell r="Y347">
            <v>0</v>
          </cell>
          <cell r="Z347">
            <v>0</v>
          </cell>
          <cell r="AA347">
            <v>32</v>
          </cell>
          <cell r="AB347">
            <v>27</v>
          </cell>
          <cell r="AC347">
            <v>5</v>
          </cell>
          <cell r="AD347">
            <v>0</v>
          </cell>
          <cell r="AE347">
            <v>21</v>
          </cell>
          <cell r="AF347">
            <v>17</v>
          </cell>
          <cell r="AG347">
            <v>4</v>
          </cell>
          <cell r="AH347">
            <v>0</v>
          </cell>
          <cell r="AI347">
            <v>11</v>
          </cell>
          <cell r="AJ347">
            <v>10</v>
          </cell>
          <cell r="AK347">
            <v>1</v>
          </cell>
          <cell r="AL347">
            <v>0</v>
          </cell>
          <cell r="AM347">
            <v>15</v>
          </cell>
          <cell r="AN347">
            <v>13</v>
          </cell>
          <cell r="AO347">
            <v>2</v>
          </cell>
          <cell r="AP347">
            <v>0</v>
          </cell>
          <cell r="AQ347">
            <v>10</v>
          </cell>
          <cell r="AR347">
            <v>9</v>
          </cell>
          <cell r="AS347">
            <v>1</v>
          </cell>
          <cell r="AT347">
            <v>0</v>
          </cell>
          <cell r="AU347">
            <v>5</v>
          </cell>
          <cell r="AV347">
            <v>4</v>
          </cell>
          <cell r="AW347">
            <v>1</v>
          </cell>
          <cell r="AX347">
            <v>0</v>
          </cell>
          <cell r="AY347">
            <v>1</v>
          </cell>
          <cell r="AZ347">
            <v>1</v>
          </cell>
          <cell r="BA347">
            <v>0</v>
          </cell>
          <cell r="BB347">
            <v>0</v>
          </cell>
          <cell r="BC347">
            <v>0</v>
          </cell>
          <cell r="BD347">
            <v>0</v>
          </cell>
          <cell r="BE347">
            <v>0</v>
          </cell>
          <cell r="BF347">
            <v>0</v>
          </cell>
          <cell r="BG347">
            <v>1</v>
          </cell>
          <cell r="BH347">
            <v>1</v>
          </cell>
          <cell r="BI347">
            <v>0</v>
          </cell>
          <cell r="BJ347">
            <v>0</v>
          </cell>
          <cell r="BK347">
            <v>1</v>
          </cell>
          <cell r="BL347">
            <v>0</v>
          </cell>
          <cell r="BM347">
            <v>1</v>
          </cell>
          <cell r="BN347">
            <v>0</v>
          </cell>
          <cell r="BO347">
            <v>0</v>
          </cell>
          <cell r="BP347">
            <v>0</v>
          </cell>
          <cell r="BQ347">
            <v>0</v>
          </cell>
          <cell r="BR347">
            <v>0</v>
          </cell>
          <cell r="BS347">
            <v>1</v>
          </cell>
          <cell r="BT347">
            <v>0</v>
          </cell>
          <cell r="BU347">
            <v>1</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t="str">
            <v>Bayern</v>
          </cell>
          <cell r="CJ347" t="str">
            <v>Westliche Flächenländer</v>
          </cell>
          <cell r="CK347" t="str">
            <v>II 06</v>
          </cell>
        </row>
        <row r="348">
          <cell r="C348">
            <v>42</v>
          </cell>
          <cell r="D348">
            <v>37</v>
          </cell>
          <cell r="E348">
            <v>5</v>
          </cell>
          <cell r="F348">
            <v>0</v>
          </cell>
          <cell r="G348">
            <v>24</v>
          </cell>
          <cell r="H348">
            <v>19</v>
          </cell>
          <cell r="I348">
            <v>5</v>
          </cell>
          <cell r="J348">
            <v>0</v>
          </cell>
          <cell r="K348">
            <v>18</v>
          </cell>
          <cell r="L348">
            <v>18</v>
          </cell>
          <cell r="M348">
            <v>0</v>
          </cell>
          <cell r="N348">
            <v>0</v>
          </cell>
          <cell r="O348">
            <v>4</v>
          </cell>
          <cell r="P348">
            <v>4</v>
          </cell>
          <cell r="Q348">
            <v>0</v>
          </cell>
          <cell r="R348">
            <v>0</v>
          </cell>
          <cell r="S348">
            <v>4</v>
          </cell>
          <cell r="T348">
            <v>4</v>
          </cell>
          <cell r="U348">
            <v>0</v>
          </cell>
          <cell r="V348">
            <v>0</v>
          </cell>
          <cell r="W348">
            <v>0</v>
          </cell>
          <cell r="X348">
            <v>0</v>
          </cell>
          <cell r="Y348">
            <v>0</v>
          </cell>
          <cell r="Z348">
            <v>0</v>
          </cell>
          <cell r="AA348">
            <v>23</v>
          </cell>
          <cell r="AB348">
            <v>22</v>
          </cell>
          <cell r="AC348">
            <v>1</v>
          </cell>
          <cell r="AD348">
            <v>0</v>
          </cell>
          <cell r="AE348">
            <v>11</v>
          </cell>
          <cell r="AF348">
            <v>10</v>
          </cell>
          <cell r="AG348">
            <v>1</v>
          </cell>
          <cell r="AH348">
            <v>0</v>
          </cell>
          <cell r="AI348">
            <v>12</v>
          </cell>
          <cell r="AJ348">
            <v>12</v>
          </cell>
          <cell r="AK348">
            <v>0</v>
          </cell>
          <cell r="AL348">
            <v>0</v>
          </cell>
          <cell r="AM348">
            <v>9</v>
          </cell>
          <cell r="AN348">
            <v>8</v>
          </cell>
          <cell r="AO348">
            <v>1</v>
          </cell>
          <cell r="AP348">
            <v>0</v>
          </cell>
          <cell r="AQ348">
            <v>6</v>
          </cell>
          <cell r="AR348">
            <v>5</v>
          </cell>
          <cell r="AS348">
            <v>1</v>
          </cell>
          <cell r="AT348">
            <v>0</v>
          </cell>
          <cell r="AU348">
            <v>3</v>
          </cell>
          <cell r="AV348">
            <v>3</v>
          </cell>
          <cell r="AW348">
            <v>0</v>
          </cell>
          <cell r="AX348">
            <v>0</v>
          </cell>
          <cell r="AY348">
            <v>4</v>
          </cell>
          <cell r="AZ348">
            <v>3</v>
          </cell>
          <cell r="BA348">
            <v>1</v>
          </cell>
          <cell r="BB348">
            <v>0</v>
          </cell>
          <cell r="BC348">
            <v>1</v>
          </cell>
          <cell r="BD348">
            <v>0</v>
          </cell>
          <cell r="BE348">
            <v>1</v>
          </cell>
          <cell r="BF348">
            <v>0</v>
          </cell>
          <cell r="BG348">
            <v>3</v>
          </cell>
          <cell r="BH348">
            <v>3</v>
          </cell>
          <cell r="BI348">
            <v>0</v>
          </cell>
          <cell r="BJ348">
            <v>0</v>
          </cell>
          <cell r="BK348">
            <v>1</v>
          </cell>
          <cell r="BL348">
            <v>0</v>
          </cell>
          <cell r="BM348">
            <v>1</v>
          </cell>
          <cell r="BN348">
            <v>0</v>
          </cell>
          <cell r="BO348">
            <v>1</v>
          </cell>
          <cell r="BP348">
            <v>0</v>
          </cell>
          <cell r="BQ348">
            <v>1</v>
          </cell>
          <cell r="BR348">
            <v>0</v>
          </cell>
          <cell r="BS348">
            <v>0</v>
          </cell>
          <cell r="BT348">
            <v>0</v>
          </cell>
          <cell r="BU348">
            <v>0</v>
          </cell>
          <cell r="BV348">
            <v>0</v>
          </cell>
          <cell r="BW348">
            <v>1</v>
          </cell>
          <cell r="BX348">
            <v>0</v>
          </cell>
          <cell r="BY348">
            <v>1</v>
          </cell>
          <cell r="BZ348">
            <v>0</v>
          </cell>
          <cell r="CA348">
            <v>1</v>
          </cell>
          <cell r="CB348">
            <v>0</v>
          </cell>
          <cell r="CC348">
            <v>1</v>
          </cell>
          <cell r="CD348">
            <v>0</v>
          </cell>
          <cell r="CE348">
            <v>0</v>
          </cell>
          <cell r="CF348">
            <v>0</v>
          </cell>
          <cell r="CG348">
            <v>0</v>
          </cell>
          <cell r="CH348">
            <v>0</v>
          </cell>
          <cell r="CI348" t="str">
            <v>Bayern</v>
          </cell>
          <cell r="CJ348" t="str">
            <v>Westliche Flächenländer</v>
          </cell>
          <cell r="CK348" t="str">
            <v>II 06</v>
          </cell>
        </row>
        <row r="349">
          <cell r="C349">
            <v>35</v>
          </cell>
          <cell r="D349">
            <v>29</v>
          </cell>
          <cell r="E349">
            <v>6</v>
          </cell>
          <cell r="F349">
            <v>0</v>
          </cell>
          <cell r="G349">
            <v>29</v>
          </cell>
          <cell r="H349">
            <v>24</v>
          </cell>
          <cell r="I349">
            <v>5</v>
          </cell>
          <cell r="J349">
            <v>0</v>
          </cell>
          <cell r="K349">
            <v>6</v>
          </cell>
          <cell r="L349">
            <v>5</v>
          </cell>
          <cell r="M349">
            <v>1</v>
          </cell>
          <cell r="N349">
            <v>0</v>
          </cell>
          <cell r="O349">
            <v>2</v>
          </cell>
          <cell r="P349">
            <v>2</v>
          </cell>
          <cell r="Q349">
            <v>0</v>
          </cell>
          <cell r="R349">
            <v>0</v>
          </cell>
          <cell r="S349">
            <v>2</v>
          </cell>
          <cell r="T349">
            <v>2</v>
          </cell>
          <cell r="U349">
            <v>0</v>
          </cell>
          <cell r="V349">
            <v>0</v>
          </cell>
          <cell r="W349">
            <v>0</v>
          </cell>
          <cell r="X349">
            <v>0</v>
          </cell>
          <cell r="Y349">
            <v>0</v>
          </cell>
          <cell r="Z349">
            <v>0</v>
          </cell>
          <cell r="AA349">
            <v>19</v>
          </cell>
          <cell r="AB349">
            <v>17</v>
          </cell>
          <cell r="AC349">
            <v>2</v>
          </cell>
          <cell r="AD349">
            <v>0</v>
          </cell>
          <cell r="AE349">
            <v>16</v>
          </cell>
          <cell r="AF349">
            <v>14</v>
          </cell>
          <cell r="AG349">
            <v>2</v>
          </cell>
          <cell r="AH349">
            <v>0</v>
          </cell>
          <cell r="AI349">
            <v>3</v>
          </cell>
          <cell r="AJ349">
            <v>3</v>
          </cell>
          <cell r="AK349">
            <v>0</v>
          </cell>
          <cell r="AL349">
            <v>0</v>
          </cell>
          <cell r="AM349">
            <v>9</v>
          </cell>
          <cell r="AN349">
            <v>7</v>
          </cell>
          <cell r="AO349">
            <v>2</v>
          </cell>
          <cell r="AP349">
            <v>0</v>
          </cell>
          <cell r="AQ349">
            <v>6</v>
          </cell>
          <cell r="AR349">
            <v>5</v>
          </cell>
          <cell r="AS349">
            <v>1</v>
          </cell>
          <cell r="AT349">
            <v>0</v>
          </cell>
          <cell r="AU349">
            <v>3</v>
          </cell>
          <cell r="AV349">
            <v>2</v>
          </cell>
          <cell r="AW349">
            <v>1</v>
          </cell>
          <cell r="AX349">
            <v>0</v>
          </cell>
          <cell r="AY349">
            <v>2</v>
          </cell>
          <cell r="AZ349">
            <v>2</v>
          </cell>
          <cell r="BA349">
            <v>0</v>
          </cell>
          <cell r="BB349">
            <v>0</v>
          </cell>
          <cell r="BC349">
            <v>2</v>
          </cell>
          <cell r="BD349">
            <v>2</v>
          </cell>
          <cell r="BE349">
            <v>0</v>
          </cell>
          <cell r="BF349">
            <v>0</v>
          </cell>
          <cell r="BG349">
            <v>0</v>
          </cell>
          <cell r="BH349">
            <v>0</v>
          </cell>
          <cell r="BI349">
            <v>0</v>
          </cell>
          <cell r="BJ349">
            <v>0</v>
          </cell>
          <cell r="BK349">
            <v>2</v>
          </cell>
          <cell r="BL349">
            <v>1</v>
          </cell>
          <cell r="BM349">
            <v>1</v>
          </cell>
          <cell r="BN349">
            <v>0</v>
          </cell>
          <cell r="BO349">
            <v>2</v>
          </cell>
          <cell r="BP349">
            <v>1</v>
          </cell>
          <cell r="BQ349">
            <v>1</v>
          </cell>
          <cell r="BR349">
            <v>0</v>
          </cell>
          <cell r="BS349">
            <v>0</v>
          </cell>
          <cell r="BT349">
            <v>0</v>
          </cell>
          <cell r="BU349">
            <v>0</v>
          </cell>
          <cell r="BV349">
            <v>0</v>
          </cell>
          <cell r="BW349">
            <v>1</v>
          </cell>
          <cell r="BX349">
            <v>0</v>
          </cell>
          <cell r="BY349">
            <v>1</v>
          </cell>
          <cell r="BZ349">
            <v>0</v>
          </cell>
          <cell r="CA349">
            <v>1</v>
          </cell>
          <cell r="CB349">
            <v>0</v>
          </cell>
          <cell r="CC349">
            <v>1</v>
          </cell>
          <cell r="CD349">
            <v>0</v>
          </cell>
          <cell r="CE349">
            <v>0</v>
          </cell>
          <cell r="CF349">
            <v>0</v>
          </cell>
          <cell r="CG349">
            <v>0</v>
          </cell>
          <cell r="CH349">
            <v>0</v>
          </cell>
          <cell r="CI349" t="str">
            <v>Bayern</v>
          </cell>
          <cell r="CJ349" t="str">
            <v>Westliche Flächenländer</v>
          </cell>
          <cell r="CK349" t="str">
            <v>II 06</v>
          </cell>
        </row>
        <row r="350">
          <cell r="C350">
            <v>24</v>
          </cell>
          <cell r="D350">
            <v>20</v>
          </cell>
          <cell r="E350">
            <v>4</v>
          </cell>
          <cell r="F350">
            <v>0</v>
          </cell>
          <cell r="G350">
            <v>12</v>
          </cell>
          <cell r="H350">
            <v>10</v>
          </cell>
          <cell r="I350">
            <v>2</v>
          </cell>
          <cell r="J350">
            <v>0</v>
          </cell>
          <cell r="K350">
            <v>12</v>
          </cell>
          <cell r="L350">
            <v>10</v>
          </cell>
          <cell r="M350">
            <v>2</v>
          </cell>
          <cell r="N350">
            <v>0</v>
          </cell>
          <cell r="O350">
            <v>1</v>
          </cell>
          <cell r="P350">
            <v>1</v>
          </cell>
          <cell r="Q350">
            <v>0</v>
          </cell>
          <cell r="R350">
            <v>0</v>
          </cell>
          <cell r="S350">
            <v>1</v>
          </cell>
          <cell r="T350">
            <v>1</v>
          </cell>
          <cell r="U350">
            <v>0</v>
          </cell>
          <cell r="V350">
            <v>0</v>
          </cell>
          <cell r="W350">
            <v>0</v>
          </cell>
          <cell r="X350">
            <v>0</v>
          </cell>
          <cell r="Y350">
            <v>0</v>
          </cell>
          <cell r="Z350">
            <v>0</v>
          </cell>
          <cell r="AA350">
            <v>17</v>
          </cell>
          <cell r="AB350">
            <v>13</v>
          </cell>
          <cell r="AC350">
            <v>4</v>
          </cell>
          <cell r="AD350">
            <v>0</v>
          </cell>
          <cell r="AE350">
            <v>8</v>
          </cell>
          <cell r="AF350">
            <v>6</v>
          </cell>
          <cell r="AG350">
            <v>2</v>
          </cell>
          <cell r="AH350">
            <v>0</v>
          </cell>
          <cell r="AI350">
            <v>9</v>
          </cell>
          <cell r="AJ350">
            <v>7</v>
          </cell>
          <cell r="AK350">
            <v>2</v>
          </cell>
          <cell r="AL350">
            <v>0</v>
          </cell>
          <cell r="AM350">
            <v>5</v>
          </cell>
          <cell r="AN350">
            <v>5</v>
          </cell>
          <cell r="AO350">
            <v>0</v>
          </cell>
          <cell r="AP350">
            <v>0</v>
          </cell>
          <cell r="AQ350">
            <v>2</v>
          </cell>
          <cell r="AR350">
            <v>2</v>
          </cell>
          <cell r="AS350">
            <v>0</v>
          </cell>
          <cell r="AT350">
            <v>0</v>
          </cell>
          <cell r="AU350">
            <v>3</v>
          </cell>
          <cell r="AV350">
            <v>3</v>
          </cell>
          <cell r="AW350">
            <v>0</v>
          </cell>
          <cell r="AX350">
            <v>0</v>
          </cell>
          <cell r="AY350">
            <v>1</v>
          </cell>
          <cell r="AZ350">
            <v>1</v>
          </cell>
          <cell r="BA350">
            <v>0</v>
          </cell>
          <cell r="BB350">
            <v>0</v>
          </cell>
          <cell r="BC350">
            <v>1</v>
          </cell>
          <cell r="BD350">
            <v>1</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t="str">
            <v>Bayern</v>
          </cell>
          <cell r="CJ350" t="str">
            <v>Westliche Flächenländer</v>
          </cell>
          <cell r="CK350" t="str">
            <v>II 06</v>
          </cell>
        </row>
        <row r="351">
          <cell r="C351">
            <v>18</v>
          </cell>
          <cell r="D351">
            <v>15</v>
          </cell>
          <cell r="E351">
            <v>3</v>
          </cell>
          <cell r="F351">
            <v>0</v>
          </cell>
          <cell r="G351">
            <v>13</v>
          </cell>
          <cell r="H351">
            <v>13</v>
          </cell>
          <cell r="I351">
            <v>0</v>
          </cell>
          <cell r="J351">
            <v>0</v>
          </cell>
          <cell r="K351">
            <v>5</v>
          </cell>
          <cell r="L351">
            <v>2</v>
          </cell>
          <cell r="M351">
            <v>3</v>
          </cell>
          <cell r="N351">
            <v>0</v>
          </cell>
          <cell r="O351">
            <v>4</v>
          </cell>
          <cell r="P351">
            <v>4</v>
          </cell>
          <cell r="Q351">
            <v>0</v>
          </cell>
          <cell r="R351">
            <v>0</v>
          </cell>
          <cell r="S351">
            <v>4</v>
          </cell>
          <cell r="T351">
            <v>4</v>
          </cell>
          <cell r="U351">
            <v>0</v>
          </cell>
          <cell r="V351">
            <v>0</v>
          </cell>
          <cell r="W351">
            <v>0</v>
          </cell>
          <cell r="X351">
            <v>0</v>
          </cell>
          <cell r="Y351">
            <v>0</v>
          </cell>
          <cell r="Z351">
            <v>0</v>
          </cell>
          <cell r="AA351">
            <v>10</v>
          </cell>
          <cell r="AB351">
            <v>8</v>
          </cell>
          <cell r="AC351">
            <v>2</v>
          </cell>
          <cell r="AD351">
            <v>0</v>
          </cell>
          <cell r="AE351">
            <v>6</v>
          </cell>
          <cell r="AF351">
            <v>6</v>
          </cell>
          <cell r="AG351">
            <v>0</v>
          </cell>
          <cell r="AH351">
            <v>0</v>
          </cell>
          <cell r="AI351">
            <v>4</v>
          </cell>
          <cell r="AJ351">
            <v>2</v>
          </cell>
          <cell r="AK351">
            <v>2</v>
          </cell>
          <cell r="AL351">
            <v>0</v>
          </cell>
          <cell r="AM351">
            <v>3</v>
          </cell>
          <cell r="AN351">
            <v>2</v>
          </cell>
          <cell r="AO351">
            <v>1</v>
          </cell>
          <cell r="AP351">
            <v>0</v>
          </cell>
          <cell r="AQ351">
            <v>2</v>
          </cell>
          <cell r="AR351">
            <v>2</v>
          </cell>
          <cell r="AS351">
            <v>0</v>
          </cell>
          <cell r="AT351">
            <v>0</v>
          </cell>
          <cell r="AU351">
            <v>1</v>
          </cell>
          <cell r="AV351">
            <v>0</v>
          </cell>
          <cell r="AW351">
            <v>1</v>
          </cell>
          <cell r="AX351">
            <v>0</v>
          </cell>
          <cell r="AY351">
            <v>1</v>
          </cell>
          <cell r="AZ351">
            <v>1</v>
          </cell>
          <cell r="BA351">
            <v>0</v>
          </cell>
          <cell r="BB351">
            <v>0</v>
          </cell>
          <cell r="BC351">
            <v>1</v>
          </cell>
          <cell r="BD351">
            <v>1</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t="str">
            <v>Bayern</v>
          </cell>
          <cell r="CJ351" t="str">
            <v>Westliche Flächenländer</v>
          </cell>
          <cell r="CK351" t="str">
            <v>II 06</v>
          </cell>
        </row>
        <row r="352">
          <cell r="C352">
            <v>17</v>
          </cell>
          <cell r="D352">
            <v>13</v>
          </cell>
          <cell r="E352">
            <v>4</v>
          </cell>
          <cell r="F352">
            <v>0</v>
          </cell>
          <cell r="G352">
            <v>13</v>
          </cell>
          <cell r="H352">
            <v>11</v>
          </cell>
          <cell r="I352">
            <v>2</v>
          </cell>
          <cell r="J352">
            <v>0</v>
          </cell>
          <cell r="K352">
            <v>4</v>
          </cell>
          <cell r="L352">
            <v>2</v>
          </cell>
          <cell r="M352">
            <v>2</v>
          </cell>
          <cell r="N352">
            <v>0</v>
          </cell>
          <cell r="O352">
            <v>2</v>
          </cell>
          <cell r="P352">
            <v>1</v>
          </cell>
          <cell r="Q352">
            <v>1</v>
          </cell>
          <cell r="R352">
            <v>0</v>
          </cell>
          <cell r="S352">
            <v>1</v>
          </cell>
          <cell r="T352">
            <v>0</v>
          </cell>
          <cell r="U352">
            <v>1</v>
          </cell>
          <cell r="V352">
            <v>0</v>
          </cell>
          <cell r="W352">
            <v>1</v>
          </cell>
          <cell r="X352">
            <v>1</v>
          </cell>
          <cell r="Y352">
            <v>0</v>
          </cell>
          <cell r="Z352">
            <v>0</v>
          </cell>
          <cell r="AA352">
            <v>10</v>
          </cell>
          <cell r="AB352">
            <v>9</v>
          </cell>
          <cell r="AC352">
            <v>1</v>
          </cell>
          <cell r="AD352">
            <v>0</v>
          </cell>
          <cell r="AE352">
            <v>8</v>
          </cell>
          <cell r="AF352">
            <v>8</v>
          </cell>
          <cell r="AG352">
            <v>0</v>
          </cell>
          <cell r="AH352">
            <v>0</v>
          </cell>
          <cell r="AI352">
            <v>2</v>
          </cell>
          <cell r="AJ352">
            <v>1</v>
          </cell>
          <cell r="AK352">
            <v>1</v>
          </cell>
          <cell r="AL352">
            <v>0</v>
          </cell>
          <cell r="AM352">
            <v>4</v>
          </cell>
          <cell r="AN352">
            <v>3</v>
          </cell>
          <cell r="AO352">
            <v>1</v>
          </cell>
          <cell r="AP352">
            <v>0</v>
          </cell>
          <cell r="AQ352">
            <v>4</v>
          </cell>
          <cell r="AR352">
            <v>3</v>
          </cell>
          <cell r="AS352">
            <v>1</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1</v>
          </cell>
          <cell r="BL352">
            <v>0</v>
          </cell>
          <cell r="BM352">
            <v>1</v>
          </cell>
          <cell r="BN352">
            <v>0</v>
          </cell>
          <cell r="BO352">
            <v>0</v>
          </cell>
          <cell r="BP352">
            <v>0</v>
          </cell>
          <cell r="BQ352">
            <v>0</v>
          </cell>
          <cell r="BR352">
            <v>0</v>
          </cell>
          <cell r="BS352">
            <v>1</v>
          </cell>
          <cell r="BT352">
            <v>0</v>
          </cell>
          <cell r="BU352">
            <v>1</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t="str">
            <v>Bayern</v>
          </cell>
          <cell r="CJ352" t="str">
            <v>Westliche Flächenländer</v>
          </cell>
          <cell r="CK352" t="str">
            <v>II 06</v>
          </cell>
        </row>
        <row r="353">
          <cell r="C353">
            <v>162</v>
          </cell>
          <cell r="D353">
            <v>150</v>
          </cell>
          <cell r="E353">
            <v>12</v>
          </cell>
          <cell r="F353">
            <v>0</v>
          </cell>
          <cell r="G353">
            <v>98</v>
          </cell>
          <cell r="H353">
            <v>90</v>
          </cell>
          <cell r="I353">
            <v>8</v>
          </cell>
          <cell r="J353">
            <v>0</v>
          </cell>
          <cell r="K353">
            <v>64</v>
          </cell>
          <cell r="L353">
            <v>60</v>
          </cell>
          <cell r="M353">
            <v>4</v>
          </cell>
          <cell r="N353">
            <v>0</v>
          </cell>
          <cell r="O353">
            <v>3</v>
          </cell>
          <cell r="P353">
            <v>3</v>
          </cell>
          <cell r="Q353">
            <v>0</v>
          </cell>
          <cell r="R353">
            <v>0</v>
          </cell>
          <cell r="S353">
            <v>2</v>
          </cell>
          <cell r="T353">
            <v>2</v>
          </cell>
          <cell r="U353">
            <v>0</v>
          </cell>
          <cell r="V353">
            <v>0</v>
          </cell>
          <cell r="W353">
            <v>1</v>
          </cell>
          <cell r="X353">
            <v>1</v>
          </cell>
          <cell r="Y353">
            <v>0</v>
          </cell>
          <cell r="Z353">
            <v>0</v>
          </cell>
          <cell r="AA353">
            <v>110</v>
          </cell>
          <cell r="AB353">
            <v>101</v>
          </cell>
          <cell r="AC353">
            <v>9</v>
          </cell>
          <cell r="AD353">
            <v>0</v>
          </cell>
          <cell r="AE353">
            <v>74</v>
          </cell>
          <cell r="AF353">
            <v>67</v>
          </cell>
          <cell r="AG353">
            <v>7</v>
          </cell>
          <cell r="AH353">
            <v>0</v>
          </cell>
          <cell r="AI353">
            <v>36</v>
          </cell>
          <cell r="AJ353">
            <v>34</v>
          </cell>
          <cell r="AK353">
            <v>2</v>
          </cell>
          <cell r="AL353">
            <v>0</v>
          </cell>
          <cell r="AM353">
            <v>42</v>
          </cell>
          <cell r="AN353">
            <v>40</v>
          </cell>
          <cell r="AO353">
            <v>2</v>
          </cell>
          <cell r="AP353">
            <v>0</v>
          </cell>
          <cell r="AQ353">
            <v>19</v>
          </cell>
          <cell r="AR353">
            <v>18</v>
          </cell>
          <cell r="AS353">
            <v>1</v>
          </cell>
          <cell r="AT353">
            <v>0</v>
          </cell>
          <cell r="AU353">
            <v>23</v>
          </cell>
          <cell r="AV353">
            <v>22</v>
          </cell>
          <cell r="AW353">
            <v>1</v>
          </cell>
          <cell r="AX353">
            <v>0</v>
          </cell>
          <cell r="AY353">
            <v>5</v>
          </cell>
          <cell r="AZ353">
            <v>5</v>
          </cell>
          <cell r="BA353">
            <v>0</v>
          </cell>
          <cell r="BB353">
            <v>0</v>
          </cell>
          <cell r="BC353">
            <v>3</v>
          </cell>
          <cell r="BD353">
            <v>3</v>
          </cell>
          <cell r="BE353">
            <v>0</v>
          </cell>
          <cell r="BF353">
            <v>0</v>
          </cell>
          <cell r="BG353">
            <v>2</v>
          </cell>
          <cell r="BH353">
            <v>2</v>
          </cell>
          <cell r="BI353">
            <v>0</v>
          </cell>
          <cell r="BJ353">
            <v>0</v>
          </cell>
          <cell r="BK353">
            <v>1</v>
          </cell>
          <cell r="BL353">
            <v>0</v>
          </cell>
          <cell r="BM353">
            <v>1</v>
          </cell>
          <cell r="BN353">
            <v>0</v>
          </cell>
          <cell r="BO353">
            <v>0</v>
          </cell>
          <cell r="BP353">
            <v>0</v>
          </cell>
          <cell r="BQ353">
            <v>0</v>
          </cell>
          <cell r="BR353">
            <v>0</v>
          </cell>
          <cell r="BS353">
            <v>1</v>
          </cell>
          <cell r="BT353">
            <v>0</v>
          </cell>
          <cell r="BU353">
            <v>1</v>
          </cell>
          <cell r="BV353">
            <v>0</v>
          </cell>
          <cell r="BW353">
            <v>1</v>
          </cell>
          <cell r="BX353">
            <v>1</v>
          </cell>
          <cell r="BY353">
            <v>0</v>
          </cell>
          <cell r="BZ353">
            <v>0</v>
          </cell>
          <cell r="CA353">
            <v>0</v>
          </cell>
          <cell r="CB353">
            <v>0</v>
          </cell>
          <cell r="CC353">
            <v>0</v>
          </cell>
          <cell r="CD353">
            <v>0</v>
          </cell>
          <cell r="CE353">
            <v>1</v>
          </cell>
          <cell r="CF353">
            <v>1</v>
          </cell>
          <cell r="CG353">
            <v>0</v>
          </cell>
          <cell r="CH353">
            <v>0</v>
          </cell>
          <cell r="CI353" t="str">
            <v>Saarland</v>
          </cell>
          <cell r="CJ353" t="str">
            <v>Westliche Flächenländer</v>
          </cell>
          <cell r="CK353" t="str">
            <v>II 06</v>
          </cell>
        </row>
        <row r="354">
          <cell r="C354">
            <v>5</v>
          </cell>
          <cell r="D354">
            <v>5</v>
          </cell>
          <cell r="E354">
            <v>0</v>
          </cell>
          <cell r="F354">
            <v>0</v>
          </cell>
          <cell r="G354">
            <v>5</v>
          </cell>
          <cell r="H354">
            <v>5</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5</v>
          </cell>
          <cell r="AB354">
            <v>5</v>
          </cell>
          <cell r="AC354">
            <v>0</v>
          </cell>
          <cell r="AD354">
            <v>0</v>
          </cell>
          <cell r="AE354">
            <v>5</v>
          </cell>
          <cell r="AF354">
            <v>5</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t="str">
            <v>Saarland</v>
          </cell>
          <cell r="CJ354" t="str">
            <v>Westliche Flächenländer</v>
          </cell>
          <cell r="CK354" t="str">
            <v>II 06</v>
          </cell>
        </row>
        <row r="355">
          <cell r="C355">
            <v>25</v>
          </cell>
          <cell r="D355">
            <v>25</v>
          </cell>
          <cell r="E355">
            <v>0</v>
          </cell>
          <cell r="F355">
            <v>0</v>
          </cell>
          <cell r="G355">
            <v>14</v>
          </cell>
          <cell r="H355">
            <v>14</v>
          </cell>
          <cell r="I355">
            <v>0</v>
          </cell>
          <cell r="J355">
            <v>0</v>
          </cell>
          <cell r="K355">
            <v>11</v>
          </cell>
          <cell r="L355">
            <v>11</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19</v>
          </cell>
          <cell r="AB355">
            <v>19</v>
          </cell>
          <cell r="AC355">
            <v>0</v>
          </cell>
          <cell r="AD355">
            <v>0</v>
          </cell>
          <cell r="AE355">
            <v>12</v>
          </cell>
          <cell r="AF355">
            <v>12</v>
          </cell>
          <cell r="AG355">
            <v>0</v>
          </cell>
          <cell r="AH355">
            <v>0</v>
          </cell>
          <cell r="AI355">
            <v>7</v>
          </cell>
          <cell r="AJ355">
            <v>7</v>
          </cell>
          <cell r="AK355">
            <v>0</v>
          </cell>
          <cell r="AL355">
            <v>0</v>
          </cell>
          <cell r="AM355">
            <v>5</v>
          </cell>
          <cell r="AN355">
            <v>5</v>
          </cell>
          <cell r="AO355">
            <v>0</v>
          </cell>
          <cell r="AP355">
            <v>0</v>
          </cell>
          <cell r="AQ355">
            <v>2</v>
          </cell>
          <cell r="AR355">
            <v>2</v>
          </cell>
          <cell r="AS355">
            <v>0</v>
          </cell>
          <cell r="AT355">
            <v>0</v>
          </cell>
          <cell r="AU355">
            <v>3</v>
          </cell>
          <cell r="AV355">
            <v>3</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1</v>
          </cell>
          <cell r="BX355">
            <v>1</v>
          </cell>
          <cell r="BY355">
            <v>0</v>
          </cell>
          <cell r="BZ355">
            <v>0</v>
          </cell>
          <cell r="CA355">
            <v>0</v>
          </cell>
          <cell r="CB355">
            <v>0</v>
          </cell>
          <cell r="CC355">
            <v>0</v>
          </cell>
          <cell r="CD355">
            <v>0</v>
          </cell>
          <cell r="CE355">
            <v>1</v>
          </cell>
          <cell r="CF355">
            <v>1</v>
          </cell>
          <cell r="CG355">
            <v>0</v>
          </cell>
          <cell r="CH355">
            <v>0</v>
          </cell>
          <cell r="CI355" t="str">
            <v>Saarland</v>
          </cell>
          <cell r="CJ355" t="str">
            <v>Westliche Flächenländer</v>
          </cell>
          <cell r="CK355" t="str">
            <v>II 06</v>
          </cell>
        </row>
        <row r="356">
          <cell r="C356">
            <v>41</v>
          </cell>
          <cell r="D356">
            <v>37</v>
          </cell>
          <cell r="E356">
            <v>4</v>
          </cell>
          <cell r="F356">
            <v>0</v>
          </cell>
          <cell r="G356">
            <v>27</v>
          </cell>
          <cell r="H356">
            <v>24</v>
          </cell>
          <cell r="I356">
            <v>3</v>
          </cell>
          <cell r="J356">
            <v>0</v>
          </cell>
          <cell r="K356">
            <v>14</v>
          </cell>
          <cell r="L356">
            <v>13</v>
          </cell>
          <cell r="M356">
            <v>1</v>
          </cell>
          <cell r="N356">
            <v>0</v>
          </cell>
          <cell r="O356">
            <v>1</v>
          </cell>
          <cell r="P356">
            <v>1</v>
          </cell>
          <cell r="Q356">
            <v>0</v>
          </cell>
          <cell r="R356">
            <v>0</v>
          </cell>
          <cell r="S356">
            <v>1</v>
          </cell>
          <cell r="T356">
            <v>1</v>
          </cell>
          <cell r="U356">
            <v>0</v>
          </cell>
          <cell r="V356">
            <v>0</v>
          </cell>
          <cell r="W356">
            <v>0</v>
          </cell>
          <cell r="X356">
            <v>0</v>
          </cell>
          <cell r="Y356">
            <v>0</v>
          </cell>
          <cell r="Z356">
            <v>0</v>
          </cell>
          <cell r="AA356">
            <v>35</v>
          </cell>
          <cell r="AB356">
            <v>32</v>
          </cell>
          <cell r="AC356">
            <v>3</v>
          </cell>
          <cell r="AD356">
            <v>0</v>
          </cell>
          <cell r="AE356">
            <v>24</v>
          </cell>
          <cell r="AF356">
            <v>21</v>
          </cell>
          <cell r="AG356">
            <v>3</v>
          </cell>
          <cell r="AH356">
            <v>0</v>
          </cell>
          <cell r="AI356">
            <v>11</v>
          </cell>
          <cell r="AJ356">
            <v>11</v>
          </cell>
          <cell r="AK356">
            <v>0</v>
          </cell>
          <cell r="AL356">
            <v>0</v>
          </cell>
          <cell r="AM356">
            <v>5</v>
          </cell>
          <cell r="AN356">
            <v>4</v>
          </cell>
          <cell r="AO356">
            <v>1</v>
          </cell>
          <cell r="AP356">
            <v>0</v>
          </cell>
          <cell r="AQ356">
            <v>2</v>
          </cell>
          <cell r="AR356">
            <v>2</v>
          </cell>
          <cell r="AS356">
            <v>0</v>
          </cell>
          <cell r="AT356">
            <v>0</v>
          </cell>
          <cell r="AU356">
            <v>3</v>
          </cell>
          <cell r="AV356">
            <v>2</v>
          </cell>
          <cell r="AW356">
            <v>1</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t="str">
            <v>Saarland</v>
          </cell>
          <cell r="CJ356" t="str">
            <v>Westliche Flächenländer</v>
          </cell>
          <cell r="CK356" t="str">
            <v>II 06</v>
          </cell>
        </row>
        <row r="357">
          <cell r="C357">
            <v>23</v>
          </cell>
          <cell r="D357">
            <v>20</v>
          </cell>
          <cell r="E357">
            <v>3</v>
          </cell>
          <cell r="F357">
            <v>0</v>
          </cell>
          <cell r="G357">
            <v>13</v>
          </cell>
          <cell r="H357">
            <v>10</v>
          </cell>
          <cell r="I357">
            <v>3</v>
          </cell>
          <cell r="J357">
            <v>0</v>
          </cell>
          <cell r="K357">
            <v>10</v>
          </cell>
          <cell r="L357">
            <v>10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13</v>
          </cell>
          <cell r="AB357">
            <v>11</v>
          </cell>
          <cell r="AC357">
            <v>2</v>
          </cell>
          <cell r="AD357">
            <v>0</v>
          </cell>
          <cell r="AE357">
            <v>9</v>
          </cell>
          <cell r="AF357">
            <v>7</v>
          </cell>
          <cell r="AG357">
            <v>2</v>
          </cell>
          <cell r="AH357">
            <v>0</v>
          </cell>
          <cell r="AI357">
            <v>4</v>
          </cell>
          <cell r="AJ357">
            <v>4</v>
          </cell>
          <cell r="AK357">
            <v>0</v>
          </cell>
          <cell r="AL357">
            <v>0</v>
          </cell>
          <cell r="AM357">
            <v>9</v>
          </cell>
          <cell r="AN357">
            <v>8</v>
          </cell>
          <cell r="AO357">
            <v>1</v>
          </cell>
          <cell r="AP357">
            <v>0</v>
          </cell>
          <cell r="AQ357">
            <v>3</v>
          </cell>
          <cell r="AR357">
            <v>2</v>
          </cell>
          <cell r="AS357">
            <v>1</v>
          </cell>
          <cell r="AT357">
            <v>0</v>
          </cell>
          <cell r="AU357">
            <v>6</v>
          </cell>
          <cell r="AV357">
            <v>6</v>
          </cell>
          <cell r="AW357">
            <v>0</v>
          </cell>
          <cell r="AX357">
            <v>0</v>
          </cell>
          <cell r="AY357">
            <v>1</v>
          </cell>
          <cell r="AZ357">
            <v>1</v>
          </cell>
          <cell r="BA357">
            <v>0</v>
          </cell>
          <cell r="BB357">
            <v>0</v>
          </cell>
          <cell r="BC357">
            <v>1</v>
          </cell>
          <cell r="BD357">
            <v>1</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t="str">
            <v>Saarland</v>
          </cell>
          <cell r="CJ357" t="str">
            <v>Westliche Flächenländer</v>
          </cell>
          <cell r="CK357" t="str">
            <v>II 06</v>
          </cell>
        </row>
        <row r="358">
          <cell r="C358">
            <v>17</v>
          </cell>
          <cell r="D358">
            <v>16</v>
          </cell>
          <cell r="E358">
            <v>1</v>
          </cell>
          <cell r="F358">
            <v>0</v>
          </cell>
          <cell r="G358">
            <v>9</v>
          </cell>
          <cell r="H358">
            <v>9</v>
          </cell>
          <cell r="I358">
            <v>0</v>
          </cell>
          <cell r="J358">
            <v>0</v>
          </cell>
          <cell r="K358">
            <v>8</v>
          </cell>
          <cell r="L358">
            <v>7</v>
          </cell>
          <cell r="M358">
            <v>1</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8</v>
          </cell>
          <cell r="AB358">
            <v>7</v>
          </cell>
          <cell r="AC358">
            <v>1</v>
          </cell>
          <cell r="AD358">
            <v>0</v>
          </cell>
          <cell r="AE358">
            <v>5</v>
          </cell>
          <cell r="AF358">
            <v>5</v>
          </cell>
          <cell r="AG358">
            <v>0</v>
          </cell>
          <cell r="AH358">
            <v>0</v>
          </cell>
          <cell r="AI358">
            <v>3</v>
          </cell>
          <cell r="AJ358">
            <v>2</v>
          </cell>
          <cell r="AK358">
            <v>1</v>
          </cell>
          <cell r="AL358">
            <v>0</v>
          </cell>
          <cell r="AM358">
            <v>7</v>
          </cell>
          <cell r="AN358">
            <v>7</v>
          </cell>
          <cell r="AO358">
            <v>0</v>
          </cell>
          <cell r="AP358">
            <v>0</v>
          </cell>
          <cell r="AQ358">
            <v>3</v>
          </cell>
          <cell r="AR358">
            <v>3</v>
          </cell>
          <cell r="AS358">
            <v>0</v>
          </cell>
          <cell r="AT358">
            <v>0</v>
          </cell>
          <cell r="AU358">
            <v>4</v>
          </cell>
          <cell r="AV358">
            <v>4</v>
          </cell>
          <cell r="AW358">
            <v>0</v>
          </cell>
          <cell r="AX358">
            <v>0</v>
          </cell>
          <cell r="AY358">
            <v>2</v>
          </cell>
          <cell r="AZ358">
            <v>2</v>
          </cell>
          <cell r="BA358">
            <v>0</v>
          </cell>
          <cell r="BB358">
            <v>0</v>
          </cell>
          <cell r="BC358">
            <v>1</v>
          </cell>
          <cell r="BD358">
            <v>1</v>
          </cell>
          <cell r="BE358">
            <v>0</v>
          </cell>
          <cell r="BF358">
            <v>0</v>
          </cell>
          <cell r="BG358">
            <v>1</v>
          </cell>
          <cell r="BH358">
            <v>1</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t="str">
            <v>Saarland</v>
          </cell>
          <cell r="CJ358" t="str">
            <v>Westliche Flächenländer</v>
          </cell>
          <cell r="CK358" t="str">
            <v>II 06</v>
          </cell>
        </row>
        <row r="359">
          <cell r="C359">
            <v>15</v>
          </cell>
          <cell r="D359">
            <v>14</v>
          </cell>
          <cell r="E359">
            <v>1</v>
          </cell>
          <cell r="F359">
            <v>0</v>
          </cell>
          <cell r="G359">
            <v>12</v>
          </cell>
          <cell r="H359">
            <v>11</v>
          </cell>
          <cell r="I359">
            <v>1</v>
          </cell>
          <cell r="J359">
            <v>0</v>
          </cell>
          <cell r="K359">
            <v>3</v>
          </cell>
          <cell r="L359">
            <v>3</v>
          </cell>
          <cell r="M359">
            <v>0</v>
          </cell>
          <cell r="N359">
            <v>0</v>
          </cell>
          <cell r="O359">
            <v>1</v>
          </cell>
          <cell r="P359">
            <v>1</v>
          </cell>
          <cell r="Q359">
            <v>0</v>
          </cell>
          <cell r="R359">
            <v>0</v>
          </cell>
          <cell r="S359">
            <v>1</v>
          </cell>
          <cell r="T359">
            <v>1</v>
          </cell>
          <cell r="U359">
            <v>0</v>
          </cell>
          <cell r="V359">
            <v>0</v>
          </cell>
          <cell r="W359">
            <v>0</v>
          </cell>
          <cell r="X359">
            <v>0</v>
          </cell>
          <cell r="Y359">
            <v>0</v>
          </cell>
          <cell r="Z359">
            <v>0</v>
          </cell>
          <cell r="AA359">
            <v>6</v>
          </cell>
          <cell r="AB359">
            <v>5</v>
          </cell>
          <cell r="AC359">
            <v>1</v>
          </cell>
          <cell r="AD359">
            <v>0</v>
          </cell>
          <cell r="AE359">
            <v>5</v>
          </cell>
          <cell r="AF359">
            <v>4</v>
          </cell>
          <cell r="AG359">
            <v>1</v>
          </cell>
          <cell r="AH359">
            <v>0</v>
          </cell>
          <cell r="AI359">
            <v>1</v>
          </cell>
          <cell r="AJ359">
            <v>1</v>
          </cell>
          <cell r="AK359">
            <v>0</v>
          </cell>
          <cell r="AL359">
            <v>0</v>
          </cell>
          <cell r="AM359">
            <v>7</v>
          </cell>
          <cell r="AN359">
            <v>7</v>
          </cell>
          <cell r="AO359">
            <v>0</v>
          </cell>
          <cell r="AP359">
            <v>0</v>
          </cell>
          <cell r="AQ359">
            <v>5</v>
          </cell>
          <cell r="AR359">
            <v>5</v>
          </cell>
          <cell r="AS359">
            <v>0</v>
          </cell>
          <cell r="AT359">
            <v>0</v>
          </cell>
          <cell r="AU359">
            <v>2</v>
          </cell>
          <cell r="AV359">
            <v>2</v>
          </cell>
          <cell r="AW359">
            <v>0</v>
          </cell>
          <cell r="AX359">
            <v>0</v>
          </cell>
          <cell r="AY359">
            <v>1</v>
          </cell>
          <cell r="AZ359">
            <v>1</v>
          </cell>
          <cell r="BA359">
            <v>0</v>
          </cell>
          <cell r="BB359">
            <v>0</v>
          </cell>
          <cell r="BC359">
            <v>1</v>
          </cell>
          <cell r="BD359">
            <v>1</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t="str">
            <v>Saarland</v>
          </cell>
          <cell r="CJ359" t="str">
            <v>Westliche Flächenländer</v>
          </cell>
          <cell r="CK359" t="str">
            <v>II 06</v>
          </cell>
        </row>
        <row r="360">
          <cell r="C360">
            <v>10</v>
          </cell>
          <cell r="D360">
            <v>9</v>
          </cell>
          <cell r="E360">
            <v>1</v>
          </cell>
          <cell r="F360">
            <v>0</v>
          </cell>
          <cell r="G360">
            <v>4</v>
          </cell>
          <cell r="H360">
            <v>3</v>
          </cell>
          <cell r="I360">
            <v>1</v>
          </cell>
          <cell r="J360">
            <v>0</v>
          </cell>
          <cell r="K360">
            <v>6</v>
          </cell>
          <cell r="L360">
            <v>6</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6</v>
          </cell>
          <cell r="AB360">
            <v>5</v>
          </cell>
          <cell r="AC360">
            <v>1</v>
          </cell>
          <cell r="AD360">
            <v>0</v>
          </cell>
          <cell r="AE360">
            <v>2</v>
          </cell>
          <cell r="AF360">
            <v>1</v>
          </cell>
          <cell r="AG360">
            <v>1</v>
          </cell>
          <cell r="AH360">
            <v>0</v>
          </cell>
          <cell r="AI360">
            <v>4</v>
          </cell>
          <cell r="AJ360">
            <v>4</v>
          </cell>
          <cell r="AK360">
            <v>0</v>
          </cell>
          <cell r="AL360">
            <v>0</v>
          </cell>
          <cell r="AM360">
            <v>4</v>
          </cell>
          <cell r="AN360">
            <v>4</v>
          </cell>
          <cell r="AO360">
            <v>0</v>
          </cell>
          <cell r="AP360">
            <v>0</v>
          </cell>
          <cell r="AQ360">
            <v>2</v>
          </cell>
          <cell r="AR360">
            <v>2</v>
          </cell>
          <cell r="AS360">
            <v>0</v>
          </cell>
          <cell r="AT360">
            <v>0</v>
          </cell>
          <cell r="AU360">
            <v>2</v>
          </cell>
          <cell r="AV360">
            <v>2</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t="str">
            <v>Saarland</v>
          </cell>
          <cell r="CJ360" t="str">
            <v>Westliche Flächenländer</v>
          </cell>
          <cell r="CK360" t="str">
            <v>II 06</v>
          </cell>
        </row>
        <row r="361">
          <cell r="C361">
            <v>8</v>
          </cell>
          <cell r="D361">
            <v>8</v>
          </cell>
          <cell r="E361">
            <v>0</v>
          </cell>
          <cell r="F361">
            <v>0</v>
          </cell>
          <cell r="G361">
            <v>7</v>
          </cell>
          <cell r="H361">
            <v>7</v>
          </cell>
          <cell r="I361">
            <v>0</v>
          </cell>
          <cell r="J361">
            <v>0</v>
          </cell>
          <cell r="K361">
            <v>1</v>
          </cell>
          <cell r="L361">
            <v>1</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7</v>
          </cell>
          <cell r="AB361">
            <v>7</v>
          </cell>
          <cell r="AC361">
            <v>0</v>
          </cell>
          <cell r="AD361">
            <v>0</v>
          </cell>
          <cell r="AE361">
            <v>6</v>
          </cell>
          <cell r="AF361">
            <v>6</v>
          </cell>
          <cell r="AG361">
            <v>0</v>
          </cell>
          <cell r="AH361">
            <v>0</v>
          </cell>
          <cell r="AI361">
            <v>1</v>
          </cell>
          <cell r="AJ361">
            <v>1</v>
          </cell>
          <cell r="AK361">
            <v>0</v>
          </cell>
          <cell r="AL361">
            <v>0</v>
          </cell>
          <cell r="AM361">
            <v>1</v>
          </cell>
          <cell r="AN361">
            <v>1</v>
          </cell>
          <cell r="AO361">
            <v>0</v>
          </cell>
          <cell r="AP361">
            <v>0</v>
          </cell>
          <cell r="AQ361">
            <v>1</v>
          </cell>
          <cell r="AR361">
            <v>1</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t="str">
            <v>Saarland</v>
          </cell>
          <cell r="CJ361" t="str">
            <v>Westliche Flächenländer</v>
          </cell>
          <cell r="CK361" t="str">
            <v>II 06</v>
          </cell>
        </row>
        <row r="362">
          <cell r="C362">
            <v>10</v>
          </cell>
          <cell r="D362">
            <v>9</v>
          </cell>
          <cell r="E362">
            <v>1</v>
          </cell>
          <cell r="F362">
            <v>0</v>
          </cell>
          <cell r="G362">
            <v>5</v>
          </cell>
          <cell r="H362">
            <v>5</v>
          </cell>
          <cell r="I362">
            <v>0</v>
          </cell>
          <cell r="J362">
            <v>0</v>
          </cell>
          <cell r="K362">
            <v>5</v>
          </cell>
          <cell r="L362">
            <v>4</v>
          </cell>
          <cell r="M362">
            <v>1</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7</v>
          </cell>
          <cell r="AB362">
            <v>6</v>
          </cell>
          <cell r="AC362">
            <v>1</v>
          </cell>
          <cell r="AD362">
            <v>0</v>
          </cell>
          <cell r="AE362">
            <v>4</v>
          </cell>
          <cell r="AF362">
            <v>4</v>
          </cell>
          <cell r="AG362">
            <v>0</v>
          </cell>
          <cell r="AH362">
            <v>0</v>
          </cell>
          <cell r="AI362">
            <v>3</v>
          </cell>
          <cell r="AJ362">
            <v>2</v>
          </cell>
          <cell r="AK362">
            <v>1</v>
          </cell>
          <cell r="AL362">
            <v>0</v>
          </cell>
          <cell r="AM362">
            <v>3</v>
          </cell>
          <cell r="AN362">
            <v>3</v>
          </cell>
          <cell r="AO362">
            <v>0</v>
          </cell>
          <cell r="AP362">
            <v>0</v>
          </cell>
          <cell r="AQ362">
            <v>1</v>
          </cell>
          <cell r="AR362">
            <v>1</v>
          </cell>
          <cell r="AS362">
            <v>0</v>
          </cell>
          <cell r="AT362">
            <v>0</v>
          </cell>
          <cell r="AU362">
            <v>2</v>
          </cell>
          <cell r="AV362">
            <v>2</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t="str">
            <v>Saarland</v>
          </cell>
          <cell r="CJ362" t="str">
            <v>Westliche Flächenländer</v>
          </cell>
          <cell r="CK362" t="str">
            <v>II 06</v>
          </cell>
        </row>
        <row r="363">
          <cell r="C363">
            <v>4</v>
          </cell>
          <cell r="D363">
            <v>4</v>
          </cell>
          <cell r="E363">
            <v>0</v>
          </cell>
          <cell r="F363">
            <v>0</v>
          </cell>
          <cell r="G363">
            <v>1</v>
          </cell>
          <cell r="H363">
            <v>1</v>
          </cell>
          <cell r="I363">
            <v>0</v>
          </cell>
          <cell r="J363">
            <v>0</v>
          </cell>
          <cell r="K363">
            <v>3</v>
          </cell>
          <cell r="L363">
            <v>3</v>
          </cell>
          <cell r="M363">
            <v>0</v>
          </cell>
          <cell r="N363">
            <v>0</v>
          </cell>
          <cell r="O363">
            <v>1</v>
          </cell>
          <cell r="P363">
            <v>1</v>
          </cell>
          <cell r="Q363">
            <v>0</v>
          </cell>
          <cell r="R363">
            <v>0</v>
          </cell>
          <cell r="S363">
            <v>0</v>
          </cell>
          <cell r="T363">
            <v>0</v>
          </cell>
          <cell r="U363">
            <v>0</v>
          </cell>
          <cell r="V363">
            <v>0</v>
          </cell>
          <cell r="W363">
            <v>1</v>
          </cell>
          <cell r="X363">
            <v>1</v>
          </cell>
          <cell r="Y363">
            <v>0</v>
          </cell>
          <cell r="Z363">
            <v>0</v>
          </cell>
          <cell r="AA363">
            <v>2</v>
          </cell>
          <cell r="AB363">
            <v>2</v>
          </cell>
          <cell r="AC363">
            <v>0</v>
          </cell>
          <cell r="AD363">
            <v>0</v>
          </cell>
          <cell r="AE363">
            <v>1</v>
          </cell>
          <cell r="AF363">
            <v>1</v>
          </cell>
          <cell r="AG363">
            <v>0</v>
          </cell>
          <cell r="AH363">
            <v>0</v>
          </cell>
          <cell r="AI363">
            <v>1</v>
          </cell>
          <cell r="AJ363">
            <v>1</v>
          </cell>
          <cell r="AK363">
            <v>0</v>
          </cell>
          <cell r="AL363">
            <v>0</v>
          </cell>
          <cell r="AM363">
            <v>1</v>
          </cell>
          <cell r="AN363">
            <v>1</v>
          </cell>
          <cell r="AO363">
            <v>0</v>
          </cell>
          <cell r="AP363">
            <v>0</v>
          </cell>
          <cell r="AQ363">
            <v>0</v>
          </cell>
          <cell r="AR363">
            <v>0</v>
          </cell>
          <cell r="AS363">
            <v>0</v>
          </cell>
          <cell r="AT363">
            <v>0</v>
          </cell>
          <cell r="AU363">
            <v>1</v>
          </cell>
          <cell r="AV363">
            <v>1</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t="str">
            <v>Saarland</v>
          </cell>
          <cell r="CJ363" t="str">
            <v>Westliche Flächenländer</v>
          </cell>
          <cell r="CK363" t="str">
            <v>II 06</v>
          </cell>
        </row>
        <row r="364">
          <cell r="C364">
            <v>4</v>
          </cell>
          <cell r="D364">
            <v>3</v>
          </cell>
          <cell r="E364">
            <v>1</v>
          </cell>
          <cell r="F364">
            <v>0</v>
          </cell>
          <cell r="G364">
            <v>1</v>
          </cell>
          <cell r="H364">
            <v>1</v>
          </cell>
          <cell r="I364">
            <v>0</v>
          </cell>
          <cell r="J364">
            <v>0</v>
          </cell>
          <cell r="K364">
            <v>3</v>
          </cell>
          <cell r="L364">
            <v>2</v>
          </cell>
          <cell r="M364">
            <v>1</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2</v>
          </cell>
          <cell r="AB364">
            <v>2</v>
          </cell>
          <cell r="AC364">
            <v>0</v>
          </cell>
          <cell r="AD364">
            <v>0</v>
          </cell>
          <cell r="AE364">
            <v>1</v>
          </cell>
          <cell r="AF364">
            <v>1</v>
          </cell>
          <cell r="AG364">
            <v>0</v>
          </cell>
          <cell r="AH364">
            <v>0</v>
          </cell>
          <cell r="AI364">
            <v>1</v>
          </cell>
          <cell r="AJ364">
            <v>1</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1</v>
          </cell>
          <cell r="AZ364">
            <v>1</v>
          </cell>
          <cell r="BA364">
            <v>0</v>
          </cell>
          <cell r="BB364">
            <v>0</v>
          </cell>
          <cell r="BC364">
            <v>0</v>
          </cell>
          <cell r="BD364">
            <v>0</v>
          </cell>
          <cell r="BE364">
            <v>0</v>
          </cell>
          <cell r="BF364">
            <v>0</v>
          </cell>
          <cell r="BG364">
            <v>1</v>
          </cell>
          <cell r="BH364">
            <v>1</v>
          </cell>
          <cell r="BI364">
            <v>0</v>
          </cell>
          <cell r="BJ364">
            <v>0</v>
          </cell>
          <cell r="BK364">
            <v>1</v>
          </cell>
          <cell r="BL364">
            <v>0</v>
          </cell>
          <cell r="BM364">
            <v>1</v>
          </cell>
          <cell r="BN364">
            <v>0</v>
          </cell>
          <cell r="BO364">
            <v>0</v>
          </cell>
          <cell r="BP364">
            <v>0</v>
          </cell>
          <cell r="BQ364">
            <v>0</v>
          </cell>
          <cell r="BR364">
            <v>0</v>
          </cell>
          <cell r="BS364">
            <v>1</v>
          </cell>
          <cell r="BT364">
            <v>0</v>
          </cell>
          <cell r="BU364">
            <v>1</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t="str">
            <v>Saarland</v>
          </cell>
          <cell r="CJ364" t="str">
            <v>Westliche Flächenländer</v>
          </cell>
          <cell r="CK364" t="str">
            <v>II 06</v>
          </cell>
        </row>
        <row r="365">
          <cell r="C365">
            <v>187</v>
          </cell>
          <cell r="D365">
            <v>163</v>
          </cell>
          <cell r="E365">
            <v>24</v>
          </cell>
          <cell r="F365">
            <v>0</v>
          </cell>
          <cell r="G365">
            <v>126</v>
          </cell>
          <cell r="H365">
            <v>110</v>
          </cell>
          <cell r="I365">
            <v>16</v>
          </cell>
          <cell r="J365">
            <v>0</v>
          </cell>
          <cell r="K365">
            <v>61</v>
          </cell>
          <cell r="L365">
            <v>53</v>
          </cell>
          <cell r="M365">
            <v>8</v>
          </cell>
          <cell r="N365">
            <v>0</v>
          </cell>
          <cell r="O365">
            <v>10</v>
          </cell>
          <cell r="P365">
            <v>10</v>
          </cell>
          <cell r="Q365">
            <v>0</v>
          </cell>
          <cell r="R365">
            <v>0</v>
          </cell>
          <cell r="S365">
            <v>7</v>
          </cell>
          <cell r="T365">
            <v>7</v>
          </cell>
          <cell r="U365">
            <v>0</v>
          </cell>
          <cell r="V365">
            <v>0</v>
          </cell>
          <cell r="W365">
            <v>3</v>
          </cell>
          <cell r="X365">
            <v>3</v>
          </cell>
          <cell r="Y365">
            <v>0</v>
          </cell>
          <cell r="Z365">
            <v>0</v>
          </cell>
          <cell r="AA365">
            <v>91</v>
          </cell>
          <cell r="AB365">
            <v>77</v>
          </cell>
          <cell r="AC365">
            <v>14</v>
          </cell>
          <cell r="AD365">
            <v>0</v>
          </cell>
          <cell r="AE365">
            <v>59</v>
          </cell>
          <cell r="AF365">
            <v>50</v>
          </cell>
          <cell r="AG365">
            <v>9</v>
          </cell>
          <cell r="AH365">
            <v>0</v>
          </cell>
          <cell r="AI365">
            <v>32</v>
          </cell>
          <cell r="AJ365">
            <v>27</v>
          </cell>
          <cell r="AK365">
            <v>5</v>
          </cell>
          <cell r="AL365">
            <v>0</v>
          </cell>
          <cell r="AM365">
            <v>77</v>
          </cell>
          <cell r="AN365">
            <v>69</v>
          </cell>
          <cell r="AO365">
            <v>8</v>
          </cell>
          <cell r="AP365">
            <v>0</v>
          </cell>
          <cell r="AQ365">
            <v>54</v>
          </cell>
          <cell r="AR365">
            <v>48</v>
          </cell>
          <cell r="AS365">
            <v>6</v>
          </cell>
          <cell r="AT365">
            <v>0</v>
          </cell>
          <cell r="AU365">
            <v>23</v>
          </cell>
          <cell r="AV365">
            <v>21</v>
          </cell>
          <cell r="AW365">
            <v>2</v>
          </cell>
          <cell r="AX365">
            <v>0</v>
          </cell>
          <cell r="AY365">
            <v>4</v>
          </cell>
          <cell r="AZ365">
            <v>3</v>
          </cell>
          <cell r="BA365">
            <v>1</v>
          </cell>
          <cell r="BB365">
            <v>0</v>
          </cell>
          <cell r="BC365">
            <v>3</v>
          </cell>
          <cell r="BD365">
            <v>3</v>
          </cell>
          <cell r="BE365">
            <v>0</v>
          </cell>
          <cell r="BF365">
            <v>0</v>
          </cell>
          <cell r="BG365">
            <v>1</v>
          </cell>
          <cell r="BH365">
            <v>0</v>
          </cell>
          <cell r="BI365">
            <v>1</v>
          </cell>
          <cell r="BJ365">
            <v>0</v>
          </cell>
          <cell r="BK365">
            <v>3</v>
          </cell>
          <cell r="BL365">
            <v>3</v>
          </cell>
          <cell r="BM365">
            <v>0</v>
          </cell>
          <cell r="BN365">
            <v>0</v>
          </cell>
          <cell r="BO365">
            <v>1</v>
          </cell>
          <cell r="BP365">
            <v>1</v>
          </cell>
          <cell r="BQ365">
            <v>0</v>
          </cell>
          <cell r="BR365">
            <v>0</v>
          </cell>
          <cell r="BS365">
            <v>2</v>
          </cell>
          <cell r="BT365">
            <v>2</v>
          </cell>
          <cell r="BU365">
            <v>0</v>
          </cell>
          <cell r="BV365">
            <v>0</v>
          </cell>
          <cell r="BW365">
            <v>2</v>
          </cell>
          <cell r="BX365">
            <v>1</v>
          </cell>
          <cell r="BY365">
            <v>1</v>
          </cell>
          <cell r="BZ365">
            <v>0</v>
          </cell>
          <cell r="CA365">
            <v>2</v>
          </cell>
          <cell r="CB365">
            <v>1</v>
          </cell>
          <cell r="CC365">
            <v>1</v>
          </cell>
          <cell r="CD365">
            <v>0</v>
          </cell>
          <cell r="CE365">
            <v>0</v>
          </cell>
          <cell r="CF365">
            <v>0</v>
          </cell>
          <cell r="CG365">
            <v>0</v>
          </cell>
          <cell r="CH365">
            <v>0</v>
          </cell>
          <cell r="CI365" t="str">
            <v>Berlin</v>
          </cell>
          <cell r="CJ365" t="str">
            <v>Stadtstaaten</v>
          </cell>
          <cell r="CK365" t="str">
            <v>II 06</v>
          </cell>
        </row>
        <row r="366">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t="str">
            <v>Berlin</v>
          </cell>
          <cell r="CJ366" t="str">
            <v>Stadtstaaten</v>
          </cell>
          <cell r="CK366" t="str">
            <v>II 06</v>
          </cell>
        </row>
        <row r="367">
          <cell r="C367">
            <v>22</v>
          </cell>
          <cell r="D367">
            <v>21</v>
          </cell>
          <cell r="E367">
            <v>1</v>
          </cell>
          <cell r="F367">
            <v>0</v>
          </cell>
          <cell r="G367">
            <v>17</v>
          </cell>
          <cell r="H367">
            <v>17</v>
          </cell>
          <cell r="I367">
            <v>0</v>
          </cell>
          <cell r="J367">
            <v>0</v>
          </cell>
          <cell r="K367">
            <v>5</v>
          </cell>
          <cell r="L367">
            <v>4</v>
          </cell>
          <cell r="M367">
            <v>1</v>
          </cell>
          <cell r="N367">
            <v>0</v>
          </cell>
          <cell r="O367">
            <v>2</v>
          </cell>
          <cell r="P367">
            <v>2</v>
          </cell>
          <cell r="Q367">
            <v>0</v>
          </cell>
          <cell r="R367">
            <v>0</v>
          </cell>
          <cell r="S367">
            <v>1</v>
          </cell>
          <cell r="T367">
            <v>1</v>
          </cell>
          <cell r="U367">
            <v>0</v>
          </cell>
          <cell r="V367">
            <v>0</v>
          </cell>
          <cell r="W367">
            <v>1</v>
          </cell>
          <cell r="X367">
            <v>1</v>
          </cell>
          <cell r="Y367">
            <v>0</v>
          </cell>
          <cell r="Z367">
            <v>0</v>
          </cell>
          <cell r="AA367">
            <v>7</v>
          </cell>
          <cell r="AB367">
            <v>7</v>
          </cell>
          <cell r="AC367">
            <v>0</v>
          </cell>
          <cell r="AD367">
            <v>0</v>
          </cell>
          <cell r="AE367">
            <v>7</v>
          </cell>
          <cell r="AF367">
            <v>7</v>
          </cell>
          <cell r="AG367">
            <v>0</v>
          </cell>
          <cell r="AH367">
            <v>0</v>
          </cell>
          <cell r="AI367">
            <v>0</v>
          </cell>
          <cell r="AJ367">
            <v>0</v>
          </cell>
          <cell r="AK367">
            <v>0</v>
          </cell>
          <cell r="AL367">
            <v>0</v>
          </cell>
          <cell r="AM367">
            <v>13</v>
          </cell>
          <cell r="AN367">
            <v>12</v>
          </cell>
          <cell r="AO367">
            <v>1</v>
          </cell>
          <cell r="AP367">
            <v>0</v>
          </cell>
          <cell r="AQ367">
            <v>9</v>
          </cell>
          <cell r="AR367">
            <v>9</v>
          </cell>
          <cell r="AS367">
            <v>0</v>
          </cell>
          <cell r="AT367">
            <v>0</v>
          </cell>
          <cell r="AU367">
            <v>4</v>
          </cell>
          <cell r="AV367">
            <v>3</v>
          </cell>
          <cell r="AW367">
            <v>1</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t="str">
            <v>Berlin</v>
          </cell>
          <cell r="CJ367" t="str">
            <v>Stadtstaaten</v>
          </cell>
          <cell r="CK367" t="str">
            <v>II 06</v>
          </cell>
        </row>
        <row r="368">
          <cell r="C368">
            <v>41</v>
          </cell>
          <cell r="D368">
            <v>38</v>
          </cell>
          <cell r="E368">
            <v>3</v>
          </cell>
          <cell r="F368">
            <v>0</v>
          </cell>
          <cell r="G368">
            <v>26</v>
          </cell>
          <cell r="H368">
            <v>23</v>
          </cell>
          <cell r="I368">
            <v>3</v>
          </cell>
          <cell r="J368">
            <v>0</v>
          </cell>
          <cell r="K368">
            <v>15</v>
          </cell>
          <cell r="L368">
            <v>15</v>
          </cell>
          <cell r="M368">
            <v>0</v>
          </cell>
          <cell r="N368">
            <v>0</v>
          </cell>
          <cell r="O368">
            <v>2</v>
          </cell>
          <cell r="P368">
            <v>2</v>
          </cell>
          <cell r="Q368">
            <v>0</v>
          </cell>
          <cell r="R368">
            <v>0</v>
          </cell>
          <cell r="S368">
            <v>1</v>
          </cell>
          <cell r="T368">
            <v>1</v>
          </cell>
          <cell r="U368">
            <v>0</v>
          </cell>
          <cell r="V368">
            <v>0</v>
          </cell>
          <cell r="W368">
            <v>1</v>
          </cell>
          <cell r="X368">
            <v>1</v>
          </cell>
          <cell r="Y368">
            <v>0</v>
          </cell>
          <cell r="Z368">
            <v>0</v>
          </cell>
          <cell r="AA368">
            <v>22</v>
          </cell>
          <cell r="AB368">
            <v>20</v>
          </cell>
          <cell r="AC368">
            <v>2</v>
          </cell>
          <cell r="AD368">
            <v>0</v>
          </cell>
          <cell r="AE368">
            <v>12</v>
          </cell>
          <cell r="AF368">
            <v>10</v>
          </cell>
          <cell r="AG368">
            <v>2</v>
          </cell>
          <cell r="AH368">
            <v>0</v>
          </cell>
          <cell r="AI368">
            <v>10</v>
          </cell>
          <cell r="AJ368">
            <v>10</v>
          </cell>
          <cell r="AK368">
            <v>0</v>
          </cell>
          <cell r="AL368">
            <v>0</v>
          </cell>
          <cell r="AM368">
            <v>17</v>
          </cell>
          <cell r="AN368">
            <v>16</v>
          </cell>
          <cell r="AO368">
            <v>1</v>
          </cell>
          <cell r="AP368">
            <v>0</v>
          </cell>
          <cell r="AQ368">
            <v>13</v>
          </cell>
          <cell r="AR368">
            <v>12</v>
          </cell>
          <cell r="AS368">
            <v>1</v>
          </cell>
          <cell r="AT368">
            <v>0</v>
          </cell>
          <cell r="AU368">
            <v>4</v>
          </cell>
          <cell r="AV368">
            <v>4</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t="str">
            <v>Berlin</v>
          </cell>
          <cell r="CJ368" t="str">
            <v>Stadtstaaten</v>
          </cell>
          <cell r="CK368" t="str">
            <v>II 06</v>
          </cell>
        </row>
        <row r="369">
          <cell r="C369">
            <v>31</v>
          </cell>
          <cell r="D369">
            <v>28</v>
          </cell>
          <cell r="E369">
            <v>3</v>
          </cell>
          <cell r="F369">
            <v>0</v>
          </cell>
          <cell r="G369">
            <v>22</v>
          </cell>
          <cell r="H369">
            <v>20</v>
          </cell>
          <cell r="I369">
            <v>2</v>
          </cell>
          <cell r="J369">
            <v>0</v>
          </cell>
          <cell r="K369">
            <v>9</v>
          </cell>
          <cell r="L369">
            <v>8</v>
          </cell>
          <cell r="M369">
            <v>1</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22</v>
          </cell>
          <cell r="AB369">
            <v>19</v>
          </cell>
          <cell r="AC369">
            <v>3</v>
          </cell>
          <cell r="AD369">
            <v>0</v>
          </cell>
          <cell r="AE369">
            <v>16</v>
          </cell>
          <cell r="AF369">
            <v>14</v>
          </cell>
          <cell r="AG369">
            <v>2</v>
          </cell>
          <cell r="AH369">
            <v>0</v>
          </cell>
          <cell r="AI369">
            <v>6</v>
          </cell>
          <cell r="AJ369">
            <v>5</v>
          </cell>
          <cell r="AK369">
            <v>1</v>
          </cell>
          <cell r="AL369">
            <v>0</v>
          </cell>
          <cell r="AM369">
            <v>7</v>
          </cell>
          <cell r="AN369">
            <v>7</v>
          </cell>
          <cell r="AO369">
            <v>0</v>
          </cell>
          <cell r="AP369">
            <v>0</v>
          </cell>
          <cell r="AQ369">
            <v>5</v>
          </cell>
          <cell r="AR369">
            <v>5</v>
          </cell>
          <cell r="AS369">
            <v>0</v>
          </cell>
          <cell r="AT369">
            <v>0</v>
          </cell>
          <cell r="AU369">
            <v>2</v>
          </cell>
          <cell r="AV369">
            <v>2</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1</v>
          </cell>
          <cell r="BL369">
            <v>1</v>
          </cell>
          <cell r="BM369">
            <v>0</v>
          </cell>
          <cell r="BN369">
            <v>0</v>
          </cell>
          <cell r="BO369">
            <v>0</v>
          </cell>
          <cell r="BP369">
            <v>0</v>
          </cell>
          <cell r="BQ369">
            <v>0</v>
          </cell>
          <cell r="BR369">
            <v>0</v>
          </cell>
          <cell r="BS369">
            <v>1</v>
          </cell>
          <cell r="BT369">
            <v>1</v>
          </cell>
          <cell r="BU369">
            <v>0</v>
          </cell>
          <cell r="BV369">
            <v>0</v>
          </cell>
          <cell r="BW369">
            <v>1</v>
          </cell>
          <cell r="BX369">
            <v>1</v>
          </cell>
          <cell r="BY369">
            <v>0</v>
          </cell>
          <cell r="BZ369">
            <v>0</v>
          </cell>
          <cell r="CA369">
            <v>1</v>
          </cell>
          <cell r="CB369">
            <v>1</v>
          </cell>
          <cell r="CC369">
            <v>0</v>
          </cell>
          <cell r="CD369">
            <v>0</v>
          </cell>
          <cell r="CE369">
            <v>0</v>
          </cell>
          <cell r="CF369">
            <v>0</v>
          </cell>
          <cell r="CG369">
            <v>0</v>
          </cell>
          <cell r="CH369">
            <v>0</v>
          </cell>
          <cell r="CI369" t="str">
            <v>Berlin</v>
          </cell>
          <cell r="CJ369" t="str">
            <v>Stadtstaaten</v>
          </cell>
          <cell r="CK369" t="str">
            <v>II 06</v>
          </cell>
        </row>
        <row r="370">
          <cell r="C370">
            <v>26</v>
          </cell>
          <cell r="D370">
            <v>20</v>
          </cell>
          <cell r="E370">
            <v>6</v>
          </cell>
          <cell r="F370">
            <v>0</v>
          </cell>
          <cell r="G370">
            <v>18</v>
          </cell>
          <cell r="H370">
            <v>14</v>
          </cell>
          <cell r="I370">
            <v>4</v>
          </cell>
          <cell r="J370">
            <v>0</v>
          </cell>
          <cell r="K370">
            <v>8</v>
          </cell>
          <cell r="L370">
            <v>6</v>
          </cell>
          <cell r="M370">
            <v>2</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13</v>
          </cell>
          <cell r="AB370">
            <v>10</v>
          </cell>
          <cell r="AC370">
            <v>3</v>
          </cell>
          <cell r="AD370">
            <v>0</v>
          </cell>
          <cell r="AE370">
            <v>7</v>
          </cell>
          <cell r="AF370">
            <v>6</v>
          </cell>
          <cell r="AG370">
            <v>1</v>
          </cell>
          <cell r="AH370">
            <v>0</v>
          </cell>
          <cell r="AI370">
            <v>6</v>
          </cell>
          <cell r="AJ370">
            <v>4</v>
          </cell>
          <cell r="AK370">
            <v>2</v>
          </cell>
          <cell r="AL370">
            <v>0</v>
          </cell>
          <cell r="AM370">
            <v>11</v>
          </cell>
          <cell r="AN370">
            <v>9</v>
          </cell>
          <cell r="AO370">
            <v>2</v>
          </cell>
          <cell r="AP370">
            <v>0</v>
          </cell>
          <cell r="AQ370">
            <v>9</v>
          </cell>
          <cell r="AR370">
            <v>7</v>
          </cell>
          <cell r="AS370">
            <v>2</v>
          </cell>
          <cell r="AT370">
            <v>0</v>
          </cell>
          <cell r="AU370">
            <v>2</v>
          </cell>
          <cell r="AV370">
            <v>2</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1</v>
          </cell>
          <cell r="BL370">
            <v>1</v>
          </cell>
          <cell r="BM370">
            <v>0</v>
          </cell>
          <cell r="BN370">
            <v>0</v>
          </cell>
          <cell r="BO370">
            <v>1</v>
          </cell>
          <cell r="BP370">
            <v>1</v>
          </cell>
          <cell r="BQ370">
            <v>0</v>
          </cell>
          <cell r="BR370">
            <v>0</v>
          </cell>
          <cell r="BS370">
            <v>0</v>
          </cell>
          <cell r="BT370">
            <v>0</v>
          </cell>
          <cell r="BU370">
            <v>0</v>
          </cell>
          <cell r="BV370">
            <v>0</v>
          </cell>
          <cell r="BW370">
            <v>1</v>
          </cell>
          <cell r="BX370">
            <v>0</v>
          </cell>
          <cell r="BY370">
            <v>1</v>
          </cell>
          <cell r="BZ370">
            <v>0</v>
          </cell>
          <cell r="CA370">
            <v>1</v>
          </cell>
          <cell r="CB370">
            <v>0</v>
          </cell>
          <cell r="CC370">
            <v>1</v>
          </cell>
          <cell r="CD370">
            <v>0</v>
          </cell>
          <cell r="CE370">
            <v>0</v>
          </cell>
          <cell r="CF370">
            <v>0</v>
          </cell>
          <cell r="CG370">
            <v>0</v>
          </cell>
          <cell r="CH370">
            <v>0</v>
          </cell>
          <cell r="CI370" t="str">
            <v>Berlin</v>
          </cell>
          <cell r="CJ370" t="str">
            <v>Stadtstaaten</v>
          </cell>
          <cell r="CK370" t="str">
            <v>II 06</v>
          </cell>
        </row>
        <row r="371">
          <cell r="C371">
            <v>13</v>
          </cell>
          <cell r="D371">
            <v>11</v>
          </cell>
          <cell r="E371">
            <v>2</v>
          </cell>
          <cell r="F371">
            <v>0</v>
          </cell>
          <cell r="G371">
            <v>9</v>
          </cell>
          <cell r="H371">
            <v>7</v>
          </cell>
          <cell r="I371">
            <v>2</v>
          </cell>
          <cell r="J371">
            <v>0</v>
          </cell>
          <cell r="K371">
            <v>4</v>
          </cell>
          <cell r="L371">
            <v>4</v>
          </cell>
          <cell r="M371">
            <v>0</v>
          </cell>
          <cell r="N371">
            <v>0</v>
          </cell>
          <cell r="O371">
            <v>1</v>
          </cell>
          <cell r="P371">
            <v>1</v>
          </cell>
          <cell r="Q371">
            <v>0</v>
          </cell>
          <cell r="R371">
            <v>0</v>
          </cell>
          <cell r="S371">
            <v>1</v>
          </cell>
          <cell r="T371">
            <v>1</v>
          </cell>
          <cell r="U371">
            <v>0</v>
          </cell>
          <cell r="V371">
            <v>0</v>
          </cell>
          <cell r="W371">
            <v>0</v>
          </cell>
          <cell r="X371">
            <v>0</v>
          </cell>
          <cell r="Y371">
            <v>0</v>
          </cell>
          <cell r="Z371">
            <v>0</v>
          </cell>
          <cell r="AA371">
            <v>2</v>
          </cell>
          <cell r="AB371">
            <v>2</v>
          </cell>
          <cell r="AC371">
            <v>0</v>
          </cell>
          <cell r="AD371">
            <v>0</v>
          </cell>
          <cell r="AE371">
            <v>1</v>
          </cell>
          <cell r="AF371">
            <v>1</v>
          </cell>
          <cell r="AG371">
            <v>0</v>
          </cell>
          <cell r="AH371">
            <v>0</v>
          </cell>
          <cell r="AI371">
            <v>1</v>
          </cell>
          <cell r="AJ371">
            <v>1</v>
          </cell>
          <cell r="AK371">
            <v>0</v>
          </cell>
          <cell r="AL371">
            <v>0</v>
          </cell>
          <cell r="AM371">
            <v>8</v>
          </cell>
          <cell r="AN371">
            <v>6</v>
          </cell>
          <cell r="AO371">
            <v>2</v>
          </cell>
          <cell r="AP371">
            <v>0</v>
          </cell>
          <cell r="AQ371">
            <v>6</v>
          </cell>
          <cell r="AR371">
            <v>4</v>
          </cell>
          <cell r="AS371">
            <v>2</v>
          </cell>
          <cell r="AT371">
            <v>0</v>
          </cell>
          <cell r="AU371">
            <v>2</v>
          </cell>
          <cell r="AV371">
            <v>2</v>
          </cell>
          <cell r="AW371">
            <v>0</v>
          </cell>
          <cell r="AX371">
            <v>0</v>
          </cell>
          <cell r="AY371">
            <v>1</v>
          </cell>
          <cell r="AZ371">
            <v>1</v>
          </cell>
          <cell r="BA371">
            <v>0</v>
          </cell>
          <cell r="BB371">
            <v>0</v>
          </cell>
          <cell r="BC371">
            <v>1</v>
          </cell>
          <cell r="BD371">
            <v>1</v>
          </cell>
          <cell r="BE371">
            <v>0</v>
          </cell>
          <cell r="BF371">
            <v>0</v>
          </cell>
          <cell r="BG371">
            <v>0</v>
          </cell>
          <cell r="BH371">
            <v>0</v>
          </cell>
          <cell r="BI371">
            <v>0</v>
          </cell>
          <cell r="BJ371">
            <v>0</v>
          </cell>
          <cell r="BK371">
            <v>1</v>
          </cell>
          <cell r="BL371">
            <v>1</v>
          </cell>
          <cell r="BM371">
            <v>0</v>
          </cell>
          <cell r="BN371">
            <v>0</v>
          </cell>
          <cell r="BO371">
            <v>0</v>
          </cell>
          <cell r="BP371">
            <v>0</v>
          </cell>
          <cell r="BQ371">
            <v>0</v>
          </cell>
          <cell r="BR371">
            <v>0</v>
          </cell>
          <cell r="BS371">
            <v>1</v>
          </cell>
          <cell r="BT371">
            <v>1</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t="str">
            <v>Berlin</v>
          </cell>
          <cell r="CJ371" t="str">
            <v>Stadtstaaten</v>
          </cell>
          <cell r="CK371" t="str">
            <v>II 06</v>
          </cell>
        </row>
        <row r="372">
          <cell r="C372">
            <v>13</v>
          </cell>
          <cell r="D372">
            <v>10</v>
          </cell>
          <cell r="E372">
            <v>3</v>
          </cell>
          <cell r="F372">
            <v>0</v>
          </cell>
          <cell r="G372">
            <v>8</v>
          </cell>
          <cell r="H372">
            <v>6</v>
          </cell>
          <cell r="I372">
            <v>2</v>
          </cell>
          <cell r="J372">
            <v>0</v>
          </cell>
          <cell r="K372">
            <v>5</v>
          </cell>
          <cell r="L372">
            <v>4</v>
          </cell>
          <cell r="M372">
            <v>1</v>
          </cell>
          <cell r="N372">
            <v>0</v>
          </cell>
          <cell r="O372">
            <v>1</v>
          </cell>
          <cell r="P372">
            <v>1</v>
          </cell>
          <cell r="Q372">
            <v>0</v>
          </cell>
          <cell r="R372">
            <v>0</v>
          </cell>
          <cell r="S372">
            <v>0</v>
          </cell>
          <cell r="T372">
            <v>0</v>
          </cell>
          <cell r="U372">
            <v>0</v>
          </cell>
          <cell r="V372">
            <v>0</v>
          </cell>
          <cell r="W372">
            <v>1</v>
          </cell>
          <cell r="X372">
            <v>1</v>
          </cell>
          <cell r="Y372">
            <v>0</v>
          </cell>
          <cell r="Z372">
            <v>0</v>
          </cell>
          <cell r="AA372">
            <v>4</v>
          </cell>
          <cell r="AB372">
            <v>1</v>
          </cell>
          <cell r="AC372">
            <v>3</v>
          </cell>
          <cell r="AD372">
            <v>0</v>
          </cell>
          <cell r="AE372">
            <v>3</v>
          </cell>
          <cell r="AF372">
            <v>1</v>
          </cell>
          <cell r="AG372">
            <v>2</v>
          </cell>
          <cell r="AH372">
            <v>0</v>
          </cell>
          <cell r="AI372">
            <v>1</v>
          </cell>
          <cell r="AJ372">
            <v>0</v>
          </cell>
          <cell r="AK372">
            <v>1</v>
          </cell>
          <cell r="AL372">
            <v>0</v>
          </cell>
          <cell r="AM372">
            <v>8</v>
          </cell>
          <cell r="AN372">
            <v>8</v>
          </cell>
          <cell r="AO372">
            <v>0</v>
          </cell>
          <cell r="AP372">
            <v>0</v>
          </cell>
          <cell r="AQ372">
            <v>5</v>
          </cell>
          <cell r="AR372">
            <v>5</v>
          </cell>
          <cell r="AS372">
            <v>0</v>
          </cell>
          <cell r="AT372">
            <v>0</v>
          </cell>
          <cell r="AU372">
            <v>3</v>
          </cell>
          <cell r="AV372">
            <v>3</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t="str">
            <v>Berlin</v>
          </cell>
          <cell r="CJ372" t="str">
            <v>Stadtstaaten</v>
          </cell>
          <cell r="CK372" t="str">
            <v>II 06</v>
          </cell>
        </row>
        <row r="373">
          <cell r="C373">
            <v>7</v>
          </cell>
          <cell r="D373">
            <v>7</v>
          </cell>
          <cell r="E373">
            <v>0</v>
          </cell>
          <cell r="F373">
            <v>0</v>
          </cell>
          <cell r="G373">
            <v>4</v>
          </cell>
          <cell r="H373">
            <v>4</v>
          </cell>
          <cell r="I373">
            <v>0</v>
          </cell>
          <cell r="J373">
            <v>0</v>
          </cell>
          <cell r="K373">
            <v>3</v>
          </cell>
          <cell r="L373">
            <v>3</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4</v>
          </cell>
          <cell r="AB373">
            <v>4</v>
          </cell>
          <cell r="AC373">
            <v>0</v>
          </cell>
          <cell r="AD373">
            <v>0</v>
          </cell>
          <cell r="AE373">
            <v>3</v>
          </cell>
          <cell r="AF373">
            <v>3</v>
          </cell>
          <cell r="AG373">
            <v>0</v>
          </cell>
          <cell r="AH373">
            <v>0</v>
          </cell>
          <cell r="AI373">
            <v>1</v>
          </cell>
          <cell r="AJ373">
            <v>1</v>
          </cell>
          <cell r="AK373">
            <v>0</v>
          </cell>
          <cell r="AL373">
            <v>0</v>
          </cell>
          <cell r="AM373">
            <v>2</v>
          </cell>
          <cell r="AN373">
            <v>2</v>
          </cell>
          <cell r="AO373">
            <v>0</v>
          </cell>
          <cell r="AP373">
            <v>0</v>
          </cell>
          <cell r="AQ373">
            <v>0</v>
          </cell>
          <cell r="AR373">
            <v>0</v>
          </cell>
          <cell r="AS373">
            <v>0</v>
          </cell>
          <cell r="AT373">
            <v>0</v>
          </cell>
          <cell r="AU373">
            <v>2</v>
          </cell>
          <cell r="AV373">
            <v>2</v>
          </cell>
          <cell r="AW373">
            <v>0</v>
          </cell>
          <cell r="AX373">
            <v>0</v>
          </cell>
          <cell r="AY373">
            <v>1</v>
          </cell>
          <cell r="AZ373">
            <v>1</v>
          </cell>
          <cell r="BA373">
            <v>0</v>
          </cell>
          <cell r="BB373">
            <v>0</v>
          </cell>
          <cell r="BC373">
            <v>1</v>
          </cell>
          <cell r="BD373">
            <v>1</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t="str">
            <v>Berlin</v>
          </cell>
          <cell r="CJ373" t="str">
            <v>Stadtstaaten</v>
          </cell>
          <cell r="CK373" t="str">
            <v>II 06</v>
          </cell>
        </row>
        <row r="374">
          <cell r="C374">
            <v>15</v>
          </cell>
          <cell r="D374">
            <v>12</v>
          </cell>
          <cell r="E374">
            <v>3</v>
          </cell>
          <cell r="F374">
            <v>0</v>
          </cell>
          <cell r="G374">
            <v>8</v>
          </cell>
          <cell r="H374">
            <v>7</v>
          </cell>
          <cell r="I374">
            <v>1</v>
          </cell>
          <cell r="J374">
            <v>0</v>
          </cell>
          <cell r="K374">
            <v>7</v>
          </cell>
          <cell r="L374">
            <v>5</v>
          </cell>
          <cell r="M374">
            <v>2</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9</v>
          </cell>
          <cell r="AB374">
            <v>7</v>
          </cell>
          <cell r="AC374">
            <v>2</v>
          </cell>
          <cell r="AD374">
            <v>0</v>
          </cell>
          <cell r="AE374">
            <v>5</v>
          </cell>
          <cell r="AF374">
            <v>4</v>
          </cell>
          <cell r="AG374">
            <v>1</v>
          </cell>
          <cell r="AH374">
            <v>0</v>
          </cell>
          <cell r="AI374">
            <v>4</v>
          </cell>
          <cell r="AJ374">
            <v>3</v>
          </cell>
          <cell r="AK374">
            <v>1</v>
          </cell>
          <cell r="AL374">
            <v>0</v>
          </cell>
          <cell r="AM374">
            <v>6</v>
          </cell>
          <cell r="AN374">
            <v>5</v>
          </cell>
          <cell r="AO374">
            <v>1</v>
          </cell>
          <cell r="AP374">
            <v>0</v>
          </cell>
          <cell r="AQ374">
            <v>3</v>
          </cell>
          <cell r="AR374">
            <v>3</v>
          </cell>
          <cell r="AS374">
            <v>0</v>
          </cell>
          <cell r="AT374">
            <v>0</v>
          </cell>
          <cell r="AU374">
            <v>3</v>
          </cell>
          <cell r="AV374">
            <v>2</v>
          </cell>
          <cell r="AW374">
            <v>1</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t="str">
            <v>Berlin</v>
          </cell>
          <cell r="CJ374" t="str">
            <v>Stadtstaaten</v>
          </cell>
          <cell r="CK374" t="str">
            <v>II 06</v>
          </cell>
        </row>
        <row r="375">
          <cell r="C375">
            <v>13</v>
          </cell>
          <cell r="D375">
            <v>10</v>
          </cell>
          <cell r="E375">
            <v>3</v>
          </cell>
          <cell r="F375">
            <v>0</v>
          </cell>
          <cell r="G375">
            <v>8</v>
          </cell>
          <cell r="H375">
            <v>6</v>
          </cell>
          <cell r="I375">
            <v>2</v>
          </cell>
          <cell r="J375">
            <v>0</v>
          </cell>
          <cell r="K375">
            <v>5</v>
          </cell>
          <cell r="L375">
            <v>4</v>
          </cell>
          <cell r="M375">
            <v>1</v>
          </cell>
          <cell r="N375">
            <v>0</v>
          </cell>
          <cell r="O375">
            <v>3</v>
          </cell>
          <cell r="P375">
            <v>3</v>
          </cell>
          <cell r="Q375">
            <v>0</v>
          </cell>
          <cell r="R375">
            <v>0</v>
          </cell>
          <cell r="S375">
            <v>3</v>
          </cell>
          <cell r="T375">
            <v>3</v>
          </cell>
          <cell r="U375">
            <v>0</v>
          </cell>
          <cell r="V375">
            <v>0</v>
          </cell>
          <cell r="W375">
            <v>0</v>
          </cell>
          <cell r="X375">
            <v>0</v>
          </cell>
          <cell r="Y375">
            <v>0</v>
          </cell>
          <cell r="Z375">
            <v>0</v>
          </cell>
          <cell r="AA375">
            <v>6</v>
          </cell>
          <cell r="AB375">
            <v>5</v>
          </cell>
          <cell r="AC375">
            <v>1</v>
          </cell>
          <cell r="AD375">
            <v>0</v>
          </cell>
          <cell r="AE375">
            <v>3</v>
          </cell>
          <cell r="AF375">
            <v>2</v>
          </cell>
          <cell r="AG375">
            <v>1</v>
          </cell>
          <cell r="AH375">
            <v>0</v>
          </cell>
          <cell r="AI375">
            <v>3</v>
          </cell>
          <cell r="AJ375">
            <v>3</v>
          </cell>
          <cell r="AK375">
            <v>0</v>
          </cell>
          <cell r="AL375">
            <v>0</v>
          </cell>
          <cell r="AM375">
            <v>2</v>
          </cell>
          <cell r="AN375">
            <v>1</v>
          </cell>
          <cell r="AO375">
            <v>1</v>
          </cell>
          <cell r="AP375">
            <v>0</v>
          </cell>
          <cell r="AQ375">
            <v>1</v>
          </cell>
          <cell r="AR375">
            <v>0</v>
          </cell>
          <cell r="AS375">
            <v>1</v>
          </cell>
          <cell r="AT375">
            <v>0</v>
          </cell>
          <cell r="AU375">
            <v>1</v>
          </cell>
          <cell r="AV375">
            <v>1</v>
          </cell>
          <cell r="AW375">
            <v>0</v>
          </cell>
          <cell r="AX375">
            <v>0</v>
          </cell>
          <cell r="AY375">
            <v>2</v>
          </cell>
          <cell r="AZ375">
            <v>1</v>
          </cell>
          <cell r="BA375">
            <v>1</v>
          </cell>
          <cell r="BB375">
            <v>0</v>
          </cell>
          <cell r="BC375">
            <v>1</v>
          </cell>
          <cell r="BD375">
            <v>1</v>
          </cell>
          <cell r="BE375">
            <v>0</v>
          </cell>
          <cell r="BF375">
            <v>0</v>
          </cell>
          <cell r="BG375">
            <v>1</v>
          </cell>
          <cell r="BH375">
            <v>0</v>
          </cell>
          <cell r="BI375">
            <v>1</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t="str">
            <v>Berlin</v>
          </cell>
          <cell r="CJ375" t="str">
            <v>Stadtstaaten</v>
          </cell>
          <cell r="CK375" t="str">
            <v>II 06</v>
          </cell>
        </row>
        <row r="376">
          <cell r="C376">
            <v>6</v>
          </cell>
          <cell r="D376">
            <v>6</v>
          </cell>
          <cell r="E376">
            <v>0</v>
          </cell>
          <cell r="F376">
            <v>0</v>
          </cell>
          <cell r="G376">
            <v>6</v>
          </cell>
          <cell r="H376">
            <v>6</v>
          </cell>
          <cell r="I376">
            <v>0</v>
          </cell>
          <cell r="J376">
            <v>0</v>
          </cell>
          <cell r="K376">
            <v>0</v>
          </cell>
          <cell r="L376">
            <v>0</v>
          </cell>
          <cell r="M376">
            <v>0</v>
          </cell>
          <cell r="N376">
            <v>0</v>
          </cell>
          <cell r="O376">
            <v>1</v>
          </cell>
          <cell r="P376">
            <v>1</v>
          </cell>
          <cell r="Q376">
            <v>0</v>
          </cell>
          <cell r="R376">
            <v>0</v>
          </cell>
          <cell r="S376">
            <v>1</v>
          </cell>
          <cell r="T376">
            <v>1</v>
          </cell>
          <cell r="U376">
            <v>0</v>
          </cell>
          <cell r="V376">
            <v>0</v>
          </cell>
          <cell r="W376">
            <v>0</v>
          </cell>
          <cell r="X376">
            <v>0</v>
          </cell>
          <cell r="Y376">
            <v>0</v>
          </cell>
          <cell r="Z376">
            <v>0</v>
          </cell>
          <cell r="AA376">
            <v>2</v>
          </cell>
          <cell r="AB376">
            <v>2</v>
          </cell>
          <cell r="AC376">
            <v>0</v>
          </cell>
          <cell r="AD376">
            <v>0</v>
          </cell>
          <cell r="AE376">
            <v>2</v>
          </cell>
          <cell r="AF376">
            <v>2</v>
          </cell>
          <cell r="AG376">
            <v>0</v>
          </cell>
          <cell r="AH376">
            <v>0</v>
          </cell>
          <cell r="AI376">
            <v>0</v>
          </cell>
          <cell r="AJ376">
            <v>0</v>
          </cell>
          <cell r="AK376">
            <v>0</v>
          </cell>
          <cell r="AL376">
            <v>0</v>
          </cell>
          <cell r="AM376">
            <v>3</v>
          </cell>
          <cell r="AN376">
            <v>3</v>
          </cell>
          <cell r="AO376">
            <v>0</v>
          </cell>
          <cell r="AP376">
            <v>0</v>
          </cell>
          <cell r="AQ376">
            <v>3</v>
          </cell>
          <cell r="AR376">
            <v>3</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t="str">
            <v>Berlin</v>
          </cell>
          <cell r="CJ376" t="str">
            <v>Stadtstaaten</v>
          </cell>
          <cell r="CK376" t="str">
            <v>II 06</v>
          </cell>
        </row>
        <row r="377">
          <cell r="C377">
            <v>343</v>
          </cell>
          <cell r="D377">
            <v>335</v>
          </cell>
          <cell r="E377">
            <v>8</v>
          </cell>
          <cell r="F377">
            <v>0</v>
          </cell>
          <cell r="G377">
            <v>197</v>
          </cell>
          <cell r="H377">
            <v>192</v>
          </cell>
          <cell r="I377">
            <v>5</v>
          </cell>
          <cell r="J377">
            <v>0</v>
          </cell>
          <cell r="K377">
            <v>146</v>
          </cell>
          <cell r="L377">
            <v>143</v>
          </cell>
          <cell r="M377">
            <v>3</v>
          </cell>
          <cell r="N377">
            <v>0</v>
          </cell>
          <cell r="O377">
            <v>44</v>
          </cell>
          <cell r="P377">
            <v>44</v>
          </cell>
          <cell r="Q377">
            <v>0</v>
          </cell>
          <cell r="R377">
            <v>0</v>
          </cell>
          <cell r="S377">
            <v>36</v>
          </cell>
          <cell r="T377">
            <v>36</v>
          </cell>
          <cell r="U377">
            <v>0</v>
          </cell>
          <cell r="V377">
            <v>0</v>
          </cell>
          <cell r="W377">
            <v>8</v>
          </cell>
          <cell r="X377">
            <v>8</v>
          </cell>
          <cell r="Y377">
            <v>0</v>
          </cell>
          <cell r="Z377">
            <v>0</v>
          </cell>
          <cell r="AA377">
            <v>178</v>
          </cell>
          <cell r="AB377">
            <v>176</v>
          </cell>
          <cell r="AC377">
            <v>2</v>
          </cell>
          <cell r="AD377">
            <v>0</v>
          </cell>
          <cell r="AE377">
            <v>103</v>
          </cell>
          <cell r="AF377">
            <v>102</v>
          </cell>
          <cell r="AG377">
            <v>1</v>
          </cell>
          <cell r="AH377">
            <v>0</v>
          </cell>
          <cell r="AI377">
            <v>75</v>
          </cell>
          <cell r="AJ377">
            <v>74</v>
          </cell>
          <cell r="AK377">
            <v>1</v>
          </cell>
          <cell r="AL377">
            <v>0</v>
          </cell>
          <cell r="AM377">
            <v>101</v>
          </cell>
          <cell r="AN377">
            <v>97</v>
          </cell>
          <cell r="AO377">
            <v>4</v>
          </cell>
          <cell r="AP377">
            <v>0</v>
          </cell>
          <cell r="AQ377">
            <v>46</v>
          </cell>
          <cell r="AR377">
            <v>43</v>
          </cell>
          <cell r="AS377">
            <v>3</v>
          </cell>
          <cell r="AT377">
            <v>0</v>
          </cell>
          <cell r="AU377">
            <v>55</v>
          </cell>
          <cell r="AV377">
            <v>54</v>
          </cell>
          <cell r="AW377">
            <v>1</v>
          </cell>
          <cell r="AX377">
            <v>0</v>
          </cell>
          <cell r="AY377">
            <v>10</v>
          </cell>
          <cell r="AZ377">
            <v>10</v>
          </cell>
          <cell r="BA377">
            <v>0</v>
          </cell>
          <cell r="BB377">
            <v>0</v>
          </cell>
          <cell r="BC377">
            <v>7</v>
          </cell>
          <cell r="BD377">
            <v>7</v>
          </cell>
          <cell r="BE377">
            <v>0</v>
          </cell>
          <cell r="BF377">
            <v>0</v>
          </cell>
          <cell r="BG377">
            <v>3</v>
          </cell>
          <cell r="BH377">
            <v>3</v>
          </cell>
          <cell r="BI377">
            <v>0</v>
          </cell>
          <cell r="BJ377">
            <v>0</v>
          </cell>
          <cell r="BK377">
            <v>5</v>
          </cell>
          <cell r="BL377">
            <v>5</v>
          </cell>
          <cell r="BM377">
            <v>0</v>
          </cell>
          <cell r="BN377">
            <v>0</v>
          </cell>
          <cell r="BO377">
            <v>2</v>
          </cell>
          <cell r="BP377">
            <v>2</v>
          </cell>
          <cell r="BQ377">
            <v>0</v>
          </cell>
          <cell r="BR377">
            <v>0</v>
          </cell>
          <cell r="BS377">
            <v>3</v>
          </cell>
          <cell r="BT377">
            <v>3</v>
          </cell>
          <cell r="BU377">
            <v>0</v>
          </cell>
          <cell r="BV377">
            <v>0</v>
          </cell>
          <cell r="BW377">
            <v>5</v>
          </cell>
          <cell r="BX377">
            <v>3</v>
          </cell>
          <cell r="BY377">
            <v>2</v>
          </cell>
          <cell r="BZ377">
            <v>0</v>
          </cell>
          <cell r="CA377">
            <v>3</v>
          </cell>
          <cell r="CB377">
            <v>2</v>
          </cell>
          <cell r="CC377">
            <v>1</v>
          </cell>
          <cell r="CD377">
            <v>0</v>
          </cell>
          <cell r="CE377">
            <v>2</v>
          </cell>
          <cell r="CF377">
            <v>1</v>
          </cell>
          <cell r="CG377">
            <v>1</v>
          </cell>
          <cell r="CH377">
            <v>0</v>
          </cell>
          <cell r="CI377" t="str">
            <v>Brandenburg</v>
          </cell>
          <cell r="CJ377" t="str">
            <v>Östliche Flächenländer</v>
          </cell>
          <cell r="CK377" t="str">
            <v>II 06</v>
          </cell>
        </row>
        <row r="378">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t="str">
            <v>Brandenburg</v>
          </cell>
          <cell r="CJ378" t="str">
            <v>Östliche Flächenländer</v>
          </cell>
          <cell r="CK378" t="str">
            <v>II 06</v>
          </cell>
        </row>
        <row r="379">
          <cell r="C379">
            <v>51</v>
          </cell>
          <cell r="D379">
            <v>50</v>
          </cell>
          <cell r="E379">
            <v>1</v>
          </cell>
          <cell r="F379">
            <v>0</v>
          </cell>
          <cell r="G379">
            <v>30</v>
          </cell>
          <cell r="H379">
            <v>30</v>
          </cell>
          <cell r="I379">
            <v>0</v>
          </cell>
          <cell r="J379">
            <v>0</v>
          </cell>
          <cell r="K379">
            <v>21</v>
          </cell>
          <cell r="L379">
            <v>20</v>
          </cell>
          <cell r="M379">
            <v>1</v>
          </cell>
          <cell r="N379">
            <v>0</v>
          </cell>
          <cell r="O379">
            <v>6</v>
          </cell>
          <cell r="P379">
            <v>6</v>
          </cell>
          <cell r="Q379">
            <v>0</v>
          </cell>
          <cell r="R379">
            <v>0</v>
          </cell>
          <cell r="S379">
            <v>4</v>
          </cell>
          <cell r="T379">
            <v>4</v>
          </cell>
          <cell r="U379">
            <v>0</v>
          </cell>
          <cell r="V379">
            <v>0</v>
          </cell>
          <cell r="W379">
            <v>2</v>
          </cell>
          <cell r="X379">
            <v>2</v>
          </cell>
          <cell r="Y379">
            <v>0</v>
          </cell>
          <cell r="Z379">
            <v>0</v>
          </cell>
          <cell r="AA379">
            <v>27</v>
          </cell>
          <cell r="AB379">
            <v>27</v>
          </cell>
          <cell r="AC379">
            <v>0</v>
          </cell>
          <cell r="AD379">
            <v>0</v>
          </cell>
          <cell r="AE379">
            <v>19</v>
          </cell>
          <cell r="AF379">
            <v>19</v>
          </cell>
          <cell r="AG379">
            <v>0</v>
          </cell>
          <cell r="AH379">
            <v>0</v>
          </cell>
          <cell r="AI379">
            <v>8</v>
          </cell>
          <cell r="AJ379">
            <v>8</v>
          </cell>
          <cell r="AK379">
            <v>0</v>
          </cell>
          <cell r="AL379">
            <v>0</v>
          </cell>
          <cell r="AM379">
            <v>16</v>
          </cell>
          <cell r="AN379">
            <v>15</v>
          </cell>
          <cell r="AO379">
            <v>1</v>
          </cell>
          <cell r="AP379">
            <v>0</v>
          </cell>
          <cell r="AQ379">
            <v>5</v>
          </cell>
          <cell r="AR379">
            <v>5</v>
          </cell>
          <cell r="AS379">
            <v>0</v>
          </cell>
          <cell r="AT379">
            <v>0</v>
          </cell>
          <cell r="AU379">
            <v>11</v>
          </cell>
          <cell r="AV379">
            <v>10</v>
          </cell>
          <cell r="AW379">
            <v>1</v>
          </cell>
          <cell r="AX379">
            <v>0</v>
          </cell>
          <cell r="AY379">
            <v>2</v>
          </cell>
          <cell r="AZ379">
            <v>2</v>
          </cell>
          <cell r="BA379">
            <v>0</v>
          </cell>
          <cell r="BB379">
            <v>0</v>
          </cell>
          <cell r="BC379">
            <v>2</v>
          </cell>
          <cell r="BD379">
            <v>2</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t="str">
            <v>Brandenburg</v>
          </cell>
          <cell r="CJ379" t="str">
            <v>Östliche Flächenländer</v>
          </cell>
          <cell r="CK379" t="str">
            <v>II 06</v>
          </cell>
        </row>
        <row r="380">
          <cell r="C380">
            <v>82</v>
          </cell>
          <cell r="D380">
            <v>82</v>
          </cell>
          <cell r="E380">
            <v>0</v>
          </cell>
          <cell r="F380">
            <v>0</v>
          </cell>
          <cell r="G380">
            <v>48</v>
          </cell>
          <cell r="H380">
            <v>48</v>
          </cell>
          <cell r="I380">
            <v>0</v>
          </cell>
          <cell r="J380">
            <v>0</v>
          </cell>
          <cell r="K380">
            <v>34</v>
          </cell>
          <cell r="L380">
            <v>34</v>
          </cell>
          <cell r="M380">
            <v>0</v>
          </cell>
          <cell r="N380">
            <v>0</v>
          </cell>
          <cell r="O380">
            <v>10</v>
          </cell>
          <cell r="P380">
            <v>10</v>
          </cell>
          <cell r="Q380">
            <v>0</v>
          </cell>
          <cell r="R380">
            <v>0</v>
          </cell>
          <cell r="S380">
            <v>8</v>
          </cell>
          <cell r="T380">
            <v>8</v>
          </cell>
          <cell r="U380">
            <v>0</v>
          </cell>
          <cell r="V380">
            <v>0</v>
          </cell>
          <cell r="W380">
            <v>2</v>
          </cell>
          <cell r="X380">
            <v>2</v>
          </cell>
          <cell r="Y380">
            <v>0</v>
          </cell>
          <cell r="Z380">
            <v>0</v>
          </cell>
          <cell r="AA380">
            <v>42</v>
          </cell>
          <cell r="AB380">
            <v>42</v>
          </cell>
          <cell r="AC380">
            <v>0</v>
          </cell>
          <cell r="AD380">
            <v>0</v>
          </cell>
          <cell r="AE380">
            <v>26</v>
          </cell>
          <cell r="AF380">
            <v>26</v>
          </cell>
          <cell r="AG380">
            <v>0</v>
          </cell>
          <cell r="AH380">
            <v>0</v>
          </cell>
          <cell r="AI380">
            <v>16</v>
          </cell>
          <cell r="AJ380">
            <v>16</v>
          </cell>
          <cell r="AK380">
            <v>0</v>
          </cell>
          <cell r="AL380">
            <v>0</v>
          </cell>
          <cell r="AM380">
            <v>29</v>
          </cell>
          <cell r="AN380">
            <v>29</v>
          </cell>
          <cell r="AO380">
            <v>0</v>
          </cell>
          <cell r="AP380">
            <v>0</v>
          </cell>
          <cell r="AQ380">
            <v>14</v>
          </cell>
          <cell r="AR380">
            <v>14</v>
          </cell>
          <cell r="AS380">
            <v>0</v>
          </cell>
          <cell r="AT380">
            <v>0</v>
          </cell>
          <cell r="AU380">
            <v>15</v>
          </cell>
          <cell r="AV380">
            <v>15</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1</v>
          </cell>
          <cell r="BL380">
            <v>1</v>
          </cell>
          <cell r="BM380">
            <v>0</v>
          </cell>
          <cell r="BN380">
            <v>0</v>
          </cell>
          <cell r="BO380">
            <v>0</v>
          </cell>
          <cell r="BP380">
            <v>0</v>
          </cell>
          <cell r="BQ380">
            <v>0</v>
          </cell>
          <cell r="BR380">
            <v>0</v>
          </cell>
          <cell r="BS380">
            <v>1</v>
          </cell>
          <cell r="BT380">
            <v>1</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t="str">
            <v>Brandenburg</v>
          </cell>
          <cell r="CJ380" t="str">
            <v>Östliche Flächenländer</v>
          </cell>
          <cell r="CK380" t="str">
            <v>II 06</v>
          </cell>
        </row>
        <row r="381">
          <cell r="C381">
            <v>65</v>
          </cell>
          <cell r="D381">
            <v>64</v>
          </cell>
          <cell r="E381">
            <v>1</v>
          </cell>
          <cell r="F381">
            <v>0</v>
          </cell>
          <cell r="G381">
            <v>39</v>
          </cell>
          <cell r="H381">
            <v>39</v>
          </cell>
          <cell r="I381">
            <v>0</v>
          </cell>
          <cell r="J381">
            <v>0</v>
          </cell>
          <cell r="K381">
            <v>26</v>
          </cell>
          <cell r="L381">
            <v>25</v>
          </cell>
          <cell r="M381">
            <v>1</v>
          </cell>
          <cell r="N381">
            <v>0</v>
          </cell>
          <cell r="O381">
            <v>9</v>
          </cell>
          <cell r="P381">
            <v>9</v>
          </cell>
          <cell r="Q381">
            <v>0</v>
          </cell>
          <cell r="R381">
            <v>0</v>
          </cell>
          <cell r="S381">
            <v>8</v>
          </cell>
          <cell r="T381">
            <v>8</v>
          </cell>
          <cell r="U381">
            <v>0</v>
          </cell>
          <cell r="V381">
            <v>0</v>
          </cell>
          <cell r="W381">
            <v>1</v>
          </cell>
          <cell r="X381">
            <v>1</v>
          </cell>
          <cell r="Y381">
            <v>0</v>
          </cell>
          <cell r="Z381">
            <v>0</v>
          </cell>
          <cell r="AA381">
            <v>40</v>
          </cell>
          <cell r="AB381">
            <v>39</v>
          </cell>
          <cell r="AC381">
            <v>1</v>
          </cell>
          <cell r="AD381">
            <v>0</v>
          </cell>
          <cell r="AE381">
            <v>23</v>
          </cell>
          <cell r="AF381">
            <v>23</v>
          </cell>
          <cell r="AG381">
            <v>0</v>
          </cell>
          <cell r="AH381">
            <v>0</v>
          </cell>
          <cell r="AI381">
            <v>17</v>
          </cell>
          <cell r="AJ381">
            <v>16</v>
          </cell>
          <cell r="AK381">
            <v>1</v>
          </cell>
          <cell r="AL381">
            <v>0</v>
          </cell>
          <cell r="AM381">
            <v>15</v>
          </cell>
          <cell r="AN381">
            <v>15</v>
          </cell>
          <cell r="AO381">
            <v>0</v>
          </cell>
          <cell r="AP381">
            <v>0</v>
          </cell>
          <cell r="AQ381">
            <v>7</v>
          </cell>
          <cell r="AR381">
            <v>7</v>
          </cell>
          <cell r="AS381">
            <v>0</v>
          </cell>
          <cell r="AT381">
            <v>0</v>
          </cell>
          <cell r="AU381">
            <v>8</v>
          </cell>
          <cell r="AV381">
            <v>8</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1</v>
          </cell>
          <cell r="BX381">
            <v>1</v>
          </cell>
          <cell r="BY381">
            <v>0</v>
          </cell>
          <cell r="BZ381">
            <v>0</v>
          </cell>
          <cell r="CA381">
            <v>1</v>
          </cell>
          <cell r="CB381">
            <v>1</v>
          </cell>
          <cell r="CC381">
            <v>0</v>
          </cell>
          <cell r="CD381">
            <v>0</v>
          </cell>
          <cell r="CE381">
            <v>0</v>
          </cell>
          <cell r="CF381">
            <v>0</v>
          </cell>
          <cell r="CG381">
            <v>0</v>
          </cell>
          <cell r="CH381">
            <v>0</v>
          </cell>
          <cell r="CI381" t="str">
            <v>Brandenburg</v>
          </cell>
          <cell r="CJ381" t="str">
            <v>Östliche Flächenländer</v>
          </cell>
          <cell r="CK381" t="str">
            <v>II 06</v>
          </cell>
        </row>
        <row r="382">
          <cell r="C382">
            <v>33</v>
          </cell>
          <cell r="D382">
            <v>32</v>
          </cell>
          <cell r="E382">
            <v>1</v>
          </cell>
          <cell r="F382">
            <v>0</v>
          </cell>
          <cell r="G382">
            <v>20</v>
          </cell>
          <cell r="H382">
            <v>19</v>
          </cell>
          <cell r="I382">
            <v>1</v>
          </cell>
          <cell r="J382">
            <v>0</v>
          </cell>
          <cell r="K382">
            <v>13</v>
          </cell>
          <cell r="L382">
            <v>13</v>
          </cell>
          <cell r="M382">
            <v>0</v>
          </cell>
          <cell r="N382">
            <v>0</v>
          </cell>
          <cell r="O382">
            <v>2</v>
          </cell>
          <cell r="P382">
            <v>2</v>
          </cell>
          <cell r="Q382">
            <v>0</v>
          </cell>
          <cell r="R382">
            <v>0</v>
          </cell>
          <cell r="S382">
            <v>2</v>
          </cell>
          <cell r="T382">
            <v>2</v>
          </cell>
          <cell r="U382">
            <v>0</v>
          </cell>
          <cell r="V382">
            <v>0</v>
          </cell>
          <cell r="W382">
            <v>0</v>
          </cell>
          <cell r="X382">
            <v>0</v>
          </cell>
          <cell r="Y382">
            <v>0</v>
          </cell>
          <cell r="Z382">
            <v>0</v>
          </cell>
          <cell r="AA382">
            <v>20</v>
          </cell>
          <cell r="AB382">
            <v>19</v>
          </cell>
          <cell r="AC382">
            <v>1</v>
          </cell>
          <cell r="AD382">
            <v>0</v>
          </cell>
          <cell r="AE382">
            <v>15</v>
          </cell>
          <cell r="AF382">
            <v>14</v>
          </cell>
          <cell r="AG382">
            <v>1</v>
          </cell>
          <cell r="AH382">
            <v>0</v>
          </cell>
          <cell r="AI382">
            <v>5</v>
          </cell>
          <cell r="AJ382">
            <v>5</v>
          </cell>
          <cell r="AK382">
            <v>0</v>
          </cell>
          <cell r="AL382">
            <v>0</v>
          </cell>
          <cell r="AM382">
            <v>8</v>
          </cell>
          <cell r="AN382">
            <v>8</v>
          </cell>
          <cell r="AO382">
            <v>0</v>
          </cell>
          <cell r="AP382">
            <v>0</v>
          </cell>
          <cell r="AQ382">
            <v>2</v>
          </cell>
          <cell r="AR382">
            <v>2</v>
          </cell>
          <cell r="AS382">
            <v>0</v>
          </cell>
          <cell r="AT382">
            <v>0</v>
          </cell>
          <cell r="AU382">
            <v>6</v>
          </cell>
          <cell r="AV382">
            <v>6</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3</v>
          </cell>
          <cell r="BL382">
            <v>3</v>
          </cell>
          <cell r="BM382">
            <v>0</v>
          </cell>
          <cell r="BN382">
            <v>0</v>
          </cell>
          <cell r="BO382">
            <v>1</v>
          </cell>
          <cell r="BP382">
            <v>1</v>
          </cell>
          <cell r="BQ382">
            <v>0</v>
          </cell>
          <cell r="BR382">
            <v>0</v>
          </cell>
          <cell r="BS382">
            <v>2</v>
          </cell>
          <cell r="BT382">
            <v>2</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t="str">
            <v>Brandenburg</v>
          </cell>
          <cell r="CJ382" t="str">
            <v>Östliche Flächenländer</v>
          </cell>
          <cell r="CK382" t="str">
            <v>II 06</v>
          </cell>
        </row>
        <row r="383">
          <cell r="C383">
            <v>21</v>
          </cell>
          <cell r="D383">
            <v>21</v>
          </cell>
          <cell r="E383">
            <v>0</v>
          </cell>
          <cell r="F383">
            <v>0</v>
          </cell>
          <cell r="G383">
            <v>14</v>
          </cell>
          <cell r="H383">
            <v>14</v>
          </cell>
          <cell r="I383">
            <v>0</v>
          </cell>
          <cell r="J383">
            <v>0</v>
          </cell>
          <cell r="K383">
            <v>7</v>
          </cell>
          <cell r="L383">
            <v>7</v>
          </cell>
          <cell r="M383">
            <v>0</v>
          </cell>
          <cell r="N383">
            <v>0</v>
          </cell>
          <cell r="O383">
            <v>2</v>
          </cell>
          <cell r="P383">
            <v>2</v>
          </cell>
          <cell r="Q383">
            <v>0</v>
          </cell>
          <cell r="R383">
            <v>0</v>
          </cell>
          <cell r="S383">
            <v>2</v>
          </cell>
          <cell r="T383">
            <v>2</v>
          </cell>
          <cell r="U383">
            <v>0</v>
          </cell>
          <cell r="V383">
            <v>0</v>
          </cell>
          <cell r="W383">
            <v>0</v>
          </cell>
          <cell r="X383">
            <v>0</v>
          </cell>
          <cell r="Y383">
            <v>0</v>
          </cell>
          <cell r="Z383">
            <v>0</v>
          </cell>
          <cell r="AA383">
            <v>10</v>
          </cell>
          <cell r="AB383">
            <v>10</v>
          </cell>
          <cell r="AC383">
            <v>0</v>
          </cell>
          <cell r="AD383">
            <v>0</v>
          </cell>
          <cell r="AE383">
            <v>5</v>
          </cell>
          <cell r="AF383">
            <v>5</v>
          </cell>
          <cell r="AG383">
            <v>0</v>
          </cell>
          <cell r="AH383">
            <v>0</v>
          </cell>
          <cell r="AI383">
            <v>5</v>
          </cell>
          <cell r="AJ383">
            <v>5</v>
          </cell>
          <cell r="AK383">
            <v>0</v>
          </cell>
          <cell r="AL383">
            <v>0</v>
          </cell>
          <cell r="AM383">
            <v>4</v>
          </cell>
          <cell r="AN383">
            <v>4</v>
          </cell>
          <cell r="AO383">
            <v>0</v>
          </cell>
          <cell r="AP383">
            <v>0</v>
          </cell>
          <cell r="AQ383">
            <v>3</v>
          </cell>
          <cell r="AR383">
            <v>3</v>
          </cell>
          <cell r="AS383">
            <v>0</v>
          </cell>
          <cell r="AT383">
            <v>0</v>
          </cell>
          <cell r="AU383">
            <v>1</v>
          </cell>
          <cell r="AV383">
            <v>1</v>
          </cell>
          <cell r="AW383">
            <v>0</v>
          </cell>
          <cell r="AX383">
            <v>0</v>
          </cell>
          <cell r="AY383">
            <v>5</v>
          </cell>
          <cell r="AZ383">
            <v>5</v>
          </cell>
          <cell r="BA383">
            <v>0</v>
          </cell>
          <cell r="BB383">
            <v>0</v>
          </cell>
          <cell r="BC383">
            <v>4</v>
          </cell>
          <cell r="BD383">
            <v>4</v>
          </cell>
          <cell r="BE383">
            <v>0</v>
          </cell>
          <cell r="BF383">
            <v>0</v>
          </cell>
          <cell r="BG383">
            <v>1</v>
          </cell>
          <cell r="BH383">
            <v>1</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t="str">
            <v>Brandenburg</v>
          </cell>
          <cell r="CJ383" t="str">
            <v>Östliche Flächenländer</v>
          </cell>
          <cell r="CK383" t="str">
            <v>II 06</v>
          </cell>
        </row>
        <row r="384">
          <cell r="C384">
            <v>19</v>
          </cell>
          <cell r="D384">
            <v>17</v>
          </cell>
          <cell r="E384">
            <v>2</v>
          </cell>
          <cell r="F384">
            <v>0</v>
          </cell>
          <cell r="G384">
            <v>11</v>
          </cell>
          <cell r="H384">
            <v>9</v>
          </cell>
          <cell r="I384">
            <v>2</v>
          </cell>
          <cell r="J384">
            <v>0</v>
          </cell>
          <cell r="K384">
            <v>8</v>
          </cell>
          <cell r="L384">
            <v>8</v>
          </cell>
          <cell r="M384">
            <v>0</v>
          </cell>
          <cell r="N384">
            <v>0</v>
          </cell>
          <cell r="O384">
            <v>1</v>
          </cell>
          <cell r="P384">
            <v>1</v>
          </cell>
          <cell r="Q384">
            <v>0</v>
          </cell>
          <cell r="R384">
            <v>0</v>
          </cell>
          <cell r="S384">
            <v>1</v>
          </cell>
          <cell r="T384">
            <v>1</v>
          </cell>
          <cell r="U384">
            <v>0</v>
          </cell>
          <cell r="V384">
            <v>0</v>
          </cell>
          <cell r="W384">
            <v>0</v>
          </cell>
          <cell r="X384">
            <v>0</v>
          </cell>
          <cell r="Y384">
            <v>0</v>
          </cell>
          <cell r="Z384">
            <v>0</v>
          </cell>
          <cell r="AA384">
            <v>9</v>
          </cell>
          <cell r="AB384">
            <v>9</v>
          </cell>
          <cell r="AC384">
            <v>0</v>
          </cell>
          <cell r="AD384">
            <v>0</v>
          </cell>
          <cell r="AE384">
            <v>3</v>
          </cell>
          <cell r="AF384">
            <v>3</v>
          </cell>
          <cell r="AG384">
            <v>0</v>
          </cell>
          <cell r="AH384">
            <v>0</v>
          </cell>
          <cell r="AI384">
            <v>6</v>
          </cell>
          <cell r="AJ384">
            <v>6</v>
          </cell>
          <cell r="AK384">
            <v>0</v>
          </cell>
          <cell r="AL384">
            <v>0</v>
          </cell>
          <cell r="AM384">
            <v>7</v>
          </cell>
          <cell r="AN384">
            <v>5</v>
          </cell>
          <cell r="AO384">
            <v>2</v>
          </cell>
          <cell r="AP384">
            <v>0</v>
          </cell>
          <cell r="AQ384">
            <v>5</v>
          </cell>
          <cell r="AR384">
            <v>3</v>
          </cell>
          <cell r="AS384">
            <v>2</v>
          </cell>
          <cell r="AT384">
            <v>0</v>
          </cell>
          <cell r="AU384">
            <v>2</v>
          </cell>
          <cell r="AV384">
            <v>2</v>
          </cell>
          <cell r="AW384">
            <v>0</v>
          </cell>
          <cell r="AX384">
            <v>0</v>
          </cell>
          <cell r="AY384">
            <v>1</v>
          </cell>
          <cell r="AZ384">
            <v>1</v>
          </cell>
          <cell r="BA384">
            <v>0</v>
          </cell>
          <cell r="BB384">
            <v>0</v>
          </cell>
          <cell r="BC384">
            <v>1</v>
          </cell>
          <cell r="BD384">
            <v>1</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1</v>
          </cell>
          <cell r="BX384">
            <v>1</v>
          </cell>
          <cell r="BY384">
            <v>0</v>
          </cell>
          <cell r="BZ384">
            <v>0</v>
          </cell>
          <cell r="CA384">
            <v>1</v>
          </cell>
          <cell r="CB384">
            <v>1</v>
          </cell>
          <cell r="CC384">
            <v>0</v>
          </cell>
          <cell r="CD384">
            <v>0</v>
          </cell>
          <cell r="CE384">
            <v>0</v>
          </cell>
          <cell r="CF384">
            <v>0</v>
          </cell>
          <cell r="CG384">
            <v>0</v>
          </cell>
          <cell r="CH384">
            <v>0</v>
          </cell>
          <cell r="CI384" t="str">
            <v>Brandenburg</v>
          </cell>
          <cell r="CJ384" t="str">
            <v>Östliche Flächenländer</v>
          </cell>
          <cell r="CK384" t="str">
            <v>II 06</v>
          </cell>
        </row>
        <row r="385">
          <cell r="C385">
            <v>19</v>
          </cell>
          <cell r="D385">
            <v>18</v>
          </cell>
          <cell r="E385">
            <v>1</v>
          </cell>
          <cell r="F385">
            <v>0</v>
          </cell>
          <cell r="G385">
            <v>11</v>
          </cell>
          <cell r="H385">
            <v>10</v>
          </cell>
          <cell r="I385">
            <v>1</v>
          </cell>
          <cell r="J385">
            <v>0</v>
          </cell>
          <cell r="K385">
            <v>8</v>
          </cell>
          <cell r="L385">
            <v>8</v>
          </cell>
          <cell r="M385">
            <v>0</v>
          </cell>
          <cell r="N385">
            <v>0</v>
          </cell>
          <cell r="O385">
            <v>5</v>
          </cell>
          <cell r="P385">
            <v>5</v>
          </cell>
          <cell r="Q385">
            <v>0</v>
          </cell>
          <cell r="R385">
            <v>0</v>
          </cell>
          <cell r="S385">
            <v>4</v>
          </cell>
          <cell r="T385">
            <v>4</v>
          </cell>
          <cell r="U385">
            <v>0</v>
          </cell>
          <cell r="V385">
            <v>0</v>
          </cell>
          <cell r="W385">
            <v>1</v>
          </cell>
          <cell r="X385">
            <v>1</v>
          </cell>
          <cell r="Y385">
            <v>0</v>
          </cell>
          <cell r="Z385">
            <v>0</v>
          </cell>
          <cell r="AA385">
            <v>7</v>
          </cell>
          <cell r="AB385">
            <v>7</v>
          </cell>
          <cell r="AC385">
            <v>0</v>
          </cell>
          <cell r="AD385">
            <v>0</v>
          </cell>
          <cell r="AE385">
            <v>4</v>
          </cell>
          <cell r="AF385">
            <v>4</v>
          </cell>
          <cell r="AG385">
            <v>0</v>
          </cell>
          <cell r="AH385">
            <v>0</v>
          </cell>
          <cell r="AI385">
            <v>3</v>
          </cell>
          <cell r="AJ385">
            <v>3</v>
          </cell>
          <cell r="AK385">
            <v>0</v>
          </cell>
          <cell r="AL385">
            <v>0</v>
          </cell>
          <cell r="AM385">
            <v>4</v>
          </cell>
          <cell r="AN385">
            <v>4</v>
          </cell>
          <cell r="AO385">
            <v>0</v>
          </cell>
          <cell r="AP385">
            <v>0</v>
          </cell>
          <cell r="AQ385">
            <v>2</v>
          </cell>
          <cell r="AR385">
            <v>2</v>
          </cell>
          <cell r="AS385">
            <v>0</v>
          </cell>
          <cell r="AT385">
            <v>0</v>
          </cell>
          <cell r="AU385">
            <v>2</v>
          </cell>
          <cell r="AV385">
            <v>2</v>
          </cell>
          <cell r="AW385">
            <v>0</v>
          </cell>
          <cell r="AX385">
            <v>0</v>
          </cell>
          <cell r="AY385">
            <v>1</v>
          </cell>
          <cell r="AZ385">
            <v>1</v>
          </cell>
          <cell r="BA385">
            <v>0</v>
          </cell>
          <cell r="BB385">
            <v>0</v>
          </cell>
          <cell r="BC385">
            <v>0</v>
          </cell>
          <cell r="BD385">
            <v>0</v>
          </cell>
          <cell r="BE385">
            <v>0</v>
          </cell>
          <cell r="BF385">
            <v>0</v>
          </cell>
          <cell r="BG385">
            <v>1</v>
          </cell>
          <cell r="BH385">
            <v>1</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2</v>
          </cell>
          <cell r="BX385">
            <v>1</v>
          </cell>
          <cell r="BY385">
            <v>1</v>
          </cell>
          <cell r="BZ385">
            <v>0</v>
          </cell>
          <cell r="CA385">
            <v>1</v>
          </cell>
          <cell r="CB385">
            <v>0</v>
          </cell>
          <cell r="CC385">
            <v>1</v>
          </cell>
          <cell r="CD385">
            <v>0</v>
          </cell>
          <cell r="CE385">
            <v>1</v>
          </cell>
          <cell r="CF385">
            <v>1</v>
          </cell>
          <cell r="CG385">
            <v>0</v>
          </cell>
          <cell r="CH385">
            <v>0</v>
          </cell>
          <cell r="CI385" t="str">
            <v>Brandenburg</v>
          </cell>
          <cell r="CJ385" t="str">
            <v>Östliche Flächenländer</v>
          </cell>
          <cell r="CK385" t="str">
            <v>II 06</v>
          </cell>
        </row>
        <row r="386">
          <cell r="C386">
            <v>27</v>
          </cell>
          <cell r="D386">
            <v>27</v>
          </cell>
          <cell r="E386">
            <v>0</v>
          </cell>
          <cell r="F386">
            <v>0</v>
          </cell>
          <cell r="G386">
            <v>13</v>
          </cell>
          <cell r="H386">
            <v>13</v>
          </cell>
          <cell r="I386">
            <v>0</v>
          </cell>
          <cell r="J386">
            <v>0</v>
          </cell>
          <cell r="K386">
            <v>14</v>
          </cell>
          <cell r="L386">
            <v>14</v>
          </cell>
          <cell r="M386">
            <v>0</v>
          </cell>
          <cell r="N386">
            <v>0</v>
          </cell>
          <cell r="O386">
            <v>2</v>
          </cell>
          <cell r="P386">
            <v>2</v>
          </cell>
          <cell r="Q386">
            <v>0</v>
          </cell>
          <cell r="R386">
            <v>0</v>
          </cell>
          <cell r="S386">
            <v>2</v>
          </cell>
          <cell r="T386">
            <v>2</v>
          </cell>
          <cell r="U386">
            <v>0</v>
          </cell>
          <cell r="V386">
            <v>0</v>
          </cell>
          <cell r="W386">
            <v>0</v>
          </cell>
          <cell r="X386">
            <v>0</v>
          </cell>
          <cell r="Y386">
            <v>0</v>
          </cell>
          <cell r="Z386">
            <v>0</v>
          </cell>
          <cell r="AA386">
            <v>15</v>
          </cell>
          <cell r="AB386">
            <v>15</v>
          </cell>
          <cell r="AC386">
            <v>0</v>
          </cell>
          <cell r="AD386">
            <v>0</v>
          </cell>
          <cell r="AE386">
            <v>6</v>
          </cell>
          <cell r="AF386">
            <v>6</v>
          </cell>
          <cell r="AG386">
            <v>0</v>
          </cell>
          <cell r="AH386">
            <v>0</v>
          </cell>
          <cell r="AI386">
            <v>9</v>
          </cell>
          <cell r="AJ386">
            <v>9</v>
          </cell>
          <cell r="AK386">
            <v>0</v>
          </cell>
          <cell r="AL386">
            <v>0</v>
          </cell>
          <cell r="AM386">
            <v>9</v>
          </cell>
          <cell r="AN386">
            <v>9</v>
          </cell>
          <cell r="AO386">
            <v>0</v>
          </cell>
          <cell r="AP386">
            <v>0</v>
          </cell>
          <cell r="AQ386">
            <v>5</v>
          </cell>
          <cell r="AR386">
            <v>5</v>
          </cell>
          <cell r="AS386">
            <v>0</v>
          </cell>
          <cell r="AT386">
            <v>0</v>
          </cell>
          <cell r="AU386">
            <v>4</v>
          </cell>
          <cell r="AV386">
            <v>4</v>
          </cell>
          <cell r="AW386">
            <v>0</v>
          </cell>
          <cell r="AX386">
            <v>0</v>
          </cell>
          <cell r="AY386">
            <v>1</v>
          </cell>
          <cell r="AZ386">
            <v>1</v>
          </cell>
          <cell r="BA386">
            <v>0</v>
          </cell>
          <cell r="BB386">
            <v>0</v>
          </cell>
          <cell r="BC386">
            <v>0</v>
          </cell>
          <cell r="BD386">
            <v>0</v>
          </cell>
          <cell r="BE386">
            <v>0</v>
          </cell>
          <cell r="BF386">
            <v>0</v>
          </cell>
          <cell r="BG386">
            <v>1</v>
          </cell>
          <cell r="BH386">
            <v>1</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t="str">
            <v>Brandenburg</v>
          </cell>
          <cell r="CJ386" t="str">
            <v>Östliche Flächenländer</v>
          </cell>
          <cell r="CK386" t="str">
            <v>II 06</v>
          </cell>
        </row>
        <row r="387">
          <cell r="C387">
            <v>14</v>
          </cell>
          <cell r="D387">
            <v>14</v>
          </cell>
          <cell r="E387">
            <v>0</v>
          </cell>
          <cell r="F387">
            <v>0</v>
          </cell>
          <cell r="G387">
            <v>7</v>
          </cell>
          <cell r="H387">
            <v>7</v>
          </cell>
          <cell r="I387">
            <v>0</v>
          </cell>
          <cell r="J387">
            <v>0</v>
          </cell>
          <cell r="K387">
            <v>7</v>
          </cell>
          <cell r="L387">
            <v>7</v>
          </cell>
          <cell r="M387">
            <v>0</v>
          </cell>
          <cell r="N387">
            <v>0</v>
          </cell>
          <cell r="O387">
            <v>4</v>
          </cell>
          <cell r="P387">
            <v>4</v>
          </cell>
          <cell r="Q387">
            <v>0</v>
          </cell>
          <cell r="R387">
            <v>0</v>
          </cell>
          <cell r="S387">
            <v>3</v>
          </cell>
          <cell r="T387">
            <v>3</v>
          </cell>
          <cell r="U387">
            <v>0</v>
          </cell>
          <cell r="V387">
            <v>0</v>
          </cell>
          <cell r="W387">
            <v>1</v>
          </cell>
          <cell r="X387">
            <v>1</v>
          </cell>
          <cell r="Y387">
            <v>0</v>
          </cell>
          <cell r="Z387">
            <v>0</v>
          </cell>
          <cell r="AA387">
            <v>5</v>
          </cell>
          <cell r="AB387">
            <v>5</v>
          </cell>
          <cell r="AC387">
            <v>0</v>
          </cell>
          <cell r="AD387">
            <v>0</v>
          </cell>
          <cell r="AE387">
            <v>2</v>
          </cell>
          <cell r="AF387">
            <v>2</v>
          </cell>
          <cell r="AG387">
            <v>0</v>
          </cell>
          <cell r="AH387">
            <v>0</v>
          </cell>
          <cell r="AI387">
            <v>3</v>
          </cell>
          <cell r="AJ387">
            <v>3</v>
          </cell>
          <cell r="AK387">
            <v>0</v>
          </cell>
          <cell r="AL387">
            <v>0</v>
          </cell>
          <cell r="AM387">
            <v>5</v>
          </cell>
          <cell r="AN387">
            <v>5</v>
          </cell>
          <cell r="AO387">
            <v>0</v>
          </cell>
          <cell r="AP387">
            <v>0</v>
          </cell>
          <cell r="AQ387">
            <v>2</v>
          </cell>
          <cell r="AR387">
            <v>2</v>
          </cell>
          <cell r="AS387">
            <v>0</v>
          </cell>
          <cell r="AT387">
            <v>0</v>
          </cell>
          <cell r="AU387">
            <v>3</v>
          </cell>
          <cell r="AV387">
            <v>3</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t="str">
            <v>Brandenburg</v>
          </cell>
          <cell r="CJ387" t="str">
            <v>Östliche Flächenländer</v>
          </cell>
          <cell r="CK387" t="str">
            <v>II 06</v>
          </cell>
        </row>
        <row r="388">
          <cell r="C388">
            <v>12</v>
          </cell>
          <cell r="D388">
            <v>10</v>
          </cell>
          <cell r="E388">
            <v>2</v>
          </cell>
          <cell r="F388">
            <v>0</v>
          </cell>
          <cell r="G388">
            <v>4</v>
          </cell>
          <cell r="H388">
            <v>3</v>
          </cell>
          <cell r="I388">
            <v>1</v>
          </cell>
          <cell r="J388">
            <v>0</v>
          </cell>
          <cell r="K388">
            <v>8</v>
          </cell>
          <cell r="L388">
            <v>7</v>
          </cell>
          <cell r="M388">
            <v>1</v>
          </cell>
          <cell r="N388">
            <v>0</v>
          </cell>
          <cell r="O388">
            <v>3</v>
          </cell>
          <cell r="P388">
            <v>3</v>
          </cell>
          <cell r="Q388">
            <v>0</v>
          </cell>
          <cell r="R388">
            <v>0</v>
          </cell>
          <cell r="S388">
            <v>2</v>
          </cell>
          <cell r="T388">
            <v>2</v>
          </cell>
          <cell r="U388">
            <v>0</v>
          </cell>
          <cell r="V388">
            <v>0</v>
          </cell>
          <cell r="W388">
            <v>1</v>
          </cell>
          <cell r="X388">
            <v>1</v>
          </cell>
          <cell r="Y388">
            <v>0</v>
          </cell>
          <cell r="Z388">
            <v>0</v>
          </cell>
          <cell r="AA388">
            <v>3</v>
          </cell>
          <cell r="AB388">
            <v>3</v>
          </cell>
          <cell r="AC388">
            <v>0</v>
          </cell>
          <cell r="AD388">
            <v>0</v>
          </cell>
          <cell r="AE388">
            <v>0</v>
          </cell>
          <cell r="AF388">
            <v>0</v>
          </cell>
          <cell r="AG388">
            <v>0</v>
          </cell>
          <cell r="AH388">
            <v>0</v>
          </cell>
          <cell r="AI388">
            <v>3</v>
          </cell>
          <cell r="AJ388">
            <v>3</v>
          </cell>
          <cell r="AK388">
            <v>0</v>
          </cell>
          <cell r="AL388">
            <v>0</v>
          </cell>
          <cell r="AM388">
            <v>4</v>
          </cell>
          <cell r="AN388">
            <v>3</v>
          </cell>
          <cell r="AO388">
            <v>1</v>
          </cell>
          <cell r="AP388">
            <v>0</v>
          </cell>
          <cell r="AQ388">
            <v>1</v>
          </cell>
          <cell r="AR388">
            <v>0</v>
          </cell>
          <cell r="AS388">
            <v>1</v>
          </cell>
          <cell r="AT388">
            <v>0</v>
          </cell>
          <cell r="AU388">
            <v>3</v>
          </cell>
          <cell r="AV388">
            <v>3</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1</v>
          </cell>
          <cell r="BL388">
            <v>1</v>
          </cell>
          <cell r="BM388">
            <v>0</v>
          </cell>
          <cell r="BN388">
            <v>0</v>
          </cell>
          <cell r="BO388">
            <v>1</v>
          </cell>
          <cell r="BP388">
            <v>1</v>
          </cell>
          <cell r="BQ388">
            <v>0</v>
          </cell>
          <cell r="BR388">
            <v>0</v>
          </cell>
          <cell r="BS388">
            <v>0</v>
          </cell>
          <cell r="BT388">
            <v>0</v>
          </cell>
          <cell r="BU388">
            <v>0</v>
          </cell>
          <cell r="BV388">
            <v>0</v>
          </cell>
          <cell r="BW388">
            <v>1</v>
          </cell>
          <cell r="BX388">
            <v>0</v>
          </cell>
          <cell r="BY388">
            <v>1</v>
          </cell>
          <cell r="BZ388">
            <v>0</v>
          </cell>
          <cell r="CA388">
            <v>0</v>
          </cell>
          <cell r="CB388">
            <v>0</v>
          </cell>
          <cell r="CC388">
            <v>0</v>
          </cell>
          <cell r="CD388">
            <v>0</v>
          </cell>
          <cell r="CE388">
            <v>1</v>
          </cell>
          <cell r="CF388">
            <v>0</v>
          </cell>
          <cell r="CG388">
            <v>1</v>
          </cell>
          <cell r="CH388">
            <v>0</v>
          </cell>
          <cell r="CI388" t="str">
            <v>Brandenburg</v>
          </cell>
          <cell r="CJ388" t="str">
            <v>Östliche Flächenländer</v>
          </cell>
          <cell r="CK388" t="str">
            <v>II 06</v>
          </cell>
        </row>
        <row r="389">
          <cell r="C389">
            <v>219</v>
          </cell>
          <cell r="D389">
            <v>209</v>
          </cell>
          <cell r="E389">
            <v>10</v>
          </cell>
          <cell r="F389">
            <v>0</v>
          </cell>
          <cell r="G389">
            <v>131</v>
          </cell>
          <cell r="H389">
            <v>126</v>
          </cell>
          <cell r="I389">
            <v>5</v>
          </cell>
          <cell r="J389">
            <v>0</v>
          </cell>
          <cell r="K389">
            <v>88</v>
          </cell>
          <cell r="L389">
            <v>83</v>
          </cell>
          <cell r="M389">
            <v>5</v>
          </cell>
          <cell r="N389">
            <v>0</v>
          </cell>
          <cell r="O389">
            <v>19</v>
          </cell>
          <cell r="P389">
            <v>18</v>
          </cell>
          <cell r="Q389">
            <v>1</v>
          </cell>
          <cell r="R389">
            <v>0</v>
          </cell>
          <cell r="S389">
            <v>14</v>
          </cell>
          <cell r="T389">
            <v>13</v>
          </cell>
          <cell r="U389">
            <v>1</v>
          </cell>
          <cell r="V389">
            <v>0</v>
          </cell>
          <cell r="W389">
            <v>5</v>
          </cell>
          <cell r="X389">
            <v>5</v>
          </cell>
          <cell r="Y389">
            <v>0</v>
          </cell>
          <cell r="Z389">
            <v>0</v>
          </cell>
          <cell r="AA389">
            <v>89</v>
          </cell>
          <cell r="AB389">
            <v>86</v>
          </cell>
          <cell r="AC389">
            <v>3</v>
          </cell>
          <cell r="AD389">
            <v>0</v>
          </cell>
          <cell r="AE389">
            <v>61</v>
          </cell>
          <cell r="AF389">
            <v>59</v>
          </cell>
          <cell r="AG389">
            <v>2</v>
          </cell>
          <cell r="AH389">
            <v>0</v>
          </cell>
          <cell r="AI389">
            <v>28</v>
          </cell>
          <cell r="AJ389">
            <v>27</v>
          </cell>
          <cell r="AK389">
            <v>1</v>
          </cell>
          <cell r="AL389">
            <v>0</v>
          </cell>
          <cell r="AM389">
            <v>99</v>
          </cell>
          <cell r="AN389">
            <v>94</v>
          </cell>
          <cell r="AO389">
            <v>5</v>
          </cell>
          <cell r="AP389">
            <v>0</v>
          </cell>
          <cell r="AQ389">
            <v>49</v>
          </cell>
          <cell r="AR389">
            <v>48</v>
          </cell>
          <cell r="AS389">
            <v>1</v>
          </cell>
          <cell r="AT389">
            <v>0</v>
          </cell>
          <cell r="AU389">
            <v>50</v>
          </cell>
          <cell r="AV389">
            <v>46</v>
          </cell>
          <cell r="AW389">
            <v>4</v>
          </cell>
          <cell r="AX389">
            <v>0</v>
          </cell>
          <cell r="AY389">
            <v>2</v>
          </cell>
          <cell r="AZ389">
            <v>2</v>
          </cell>
          <cell r="BA389">
            <v>0</v>
          </cell>
          <cell r="BB389">
            <v>0</v>
          </cell>
          <cell r="BC389">
            <v>1</v>
          </cell>
          <cell r="BD389">
            <v>1</v>
          </cell>
          <cell r="BE389">
            <v>0</v>
          </cell>
          <cell r="BF389">
            <v>0</v>
          </cell>
          <cell r="BG389">
            <v>1</v>
          </cell>
          <cell r="BH389">
            <v>1</v>
          </cell>
          <cell r="BI389">
            <v>0</v>
          </cell>
          <cell r="BJ389">
            <v>0</v>
          </cell>
          <cell r="BK389">
            <v>3</v>
          </cell>
          <cell r="BL389">
            <v>3</v>
          </cell>
          <cell r="BM389">
            <v>0</v>
          </cell>
          <cell r="BN389">
            <v>0</v>
          </cell>
          <cell r="BO389">
            <v>2</v>
          </cell>
          <cell r="BP389">
            <v>2</v>
          </cell>
          <cell r="BQ389">
            <v>0</v>
          </cell>
          <cell r="BR389">
            <v>0</v>
          </cell>
          <cell r="BS389">
            <v>1</v>
          </cell>
          <cell r="BT389">
            <v>1</v>
          </cell>
          <cell r="BU389">
            <v>0</v>
          </cell>
          <cell r="BV389">
            <v>0</v>
          </cell>
          <cell r="BW389">
            <v>7</v>
          </cell>
          <cell r="BX389">
            <v>6</v>
          </cell>
          <cell r="BY389">
            <v>1</v>
          </cell>
          <cell r="BZ389">
            <v>0</v>
          </cell>
          <cell r="CA389">
            <v>4</v>
          </cell>
          <cell r="CB389">
            <v>3</v>
          </cell>
          <cell r="CC389">
            <v>1</v>
          </cell>
          <cell r="CD389">
            <v>0</v>
          </cell>
          <cell r="CE389">
            <v>3</v>
          </cell>
          <cell r="CF389">
            <v>3</v>
          </cell>
          <cell r="CG389">
            <v>0</v>
          </cell>
          <cell r="CH389">
            <v>0</v>
          </cell>
          <cell r="CI389" t="str">
            <v>Mecklenburg-Vorpommern</v>
          </cell>
          <cell r="CJ389" t="str">
            <v>Östliche Flächenländer</v>
          </cell>
          <cell r="CK389" t="str">
            <v>II 06</v>
          </cell>
        </row>
        <row r="390">
          <cell r="C390">
            <v>4</v>
          </cell>
          <cell r="D390">
            <v>4</v>
          </cell>
          <cell r="E390">
            <v>0</v>
          </cell>
          <cell r="F390">
            <v>0</v>
          </cell>
          <cell r="G390">
            <v>3</v>
          </cell>
          <cell r="H390">
            <v>3</v>
          </cell>
          <cell r="I390">
            <v>0</v>
          </cell>
          <cell r="J390">
            <v>0</v>
          </cell>
          <cell r="K390">
            <v>1</v>
          </cell>
          <cell r="L390">
            <v>1</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4</v>
          </cell>
          <cell r="AB390">
            <v>4</v>
          </cell>
          <cell r="AC390">
            <v>0</v>
          </cell>
          <cell r="AD390">
            <v>0</v>
          </cell>
          <cell r="AE390">
            <v>3</v>
          </cell>
          <cell r="AF390">
            <v>3</v>
          </cell>
          <cell r="AG390">
            <v>0</v>
          </cell>
          <cell r="AH390">
            <v>0</v>
          </cell>
          <cell r="AI390">
            <v>1</v>
          </cell>
          <cell r="AJ390">
            <v>1</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t="str">
            <v>Mecklenburg-Vorpommern</v>
          </cell>
          <cell r="CJ390" t="str">
            <v>Östliche Flächenländer</v>
          </cell>
          <cell r="CK390" t="str">
            <v>II 06</v>
          </cell>
        </row>
        <row r="391">
          <cell r="C391">
            <v>44</v>
          </cell>
          <cell r="D391">
            <v>43</v>
          </cell>
          <cell r="E391">
            <v>1</v>
          </cell>
          <cell r="F391">
            <v>0</v>
          </cell>
          <cell r="G391">
            <v>29</v>
          </cell>
          <cell r="H391">
            <v>28</v>
          </cell>
          <cell r="I391">
            <v>1</v>
          </cell>
          <cell r="J391">
            <v>0</v>
          </cell>
          <cell r="K391">
            <v>15</v>
          </cell>
          <cell r="L391">
            <v>15</v>
          </cell>
          <cell r="M391">
            <v>0</v>
          </cell>
          <cell r="N391">
            <v>0</v>
          </cell>
          <cell r="O391">
            <v>3</v>
          </cell>
          <cell r="P391">
            <v>3</v>
          </cell>
          <cell r="Q391">
            <v>0</v>
          </cell>
          <cell r="R391">
            <v>0</v>
          </cell>
          <cell r="S391">
            <v>3</v>
          </cell>
          <cell r="T391">
            <v>3</v>
          </cell>
          <cell r="U391">
            <v>0</v>
          </cell>
          <cell r="V391">
            <v>0</v>
          </cell>
          <cell r="W391">
            <v>0</v>
          </cell>
          <cell r="X391">
            <v>0</v>
          </cell>
          <cell r="Y391">
            <v>0</v>
          </cell>
          <cell r="Z391">
            <v>0</v>
          </cell>
          <cell r="AA391">
            <v>19</v>
          </cell>
          <cell r="AB391">
            <v>19</v>
          </cell>
          <cell r="AC391">
            <v>0</v>
          </cell>
          <cell r="AD391">
            <v>0</v>
          </cell>
          <cell r="AE391">
            <v>14</v>
          </cell>
          <cell r="AF391">
            <v>14</v>
          </cell>
          <cell r="AG391">
            <v>0</v>
          </cell>
          <cell r="AH391">
            <v>0</v>
          </cell>
          <cell r="AI391">
            <v>5</v>
          </cell>
          <cell r="AJ391">
            <v>5</v>
          </cell>
          <cell r="AK391">
            <v>0</v>
          </cell>
          <cell r="AL391">
            <v>0</v>
          </cell>
          <cell r="AM391">
            <v>20</v>
          </cell>
          <cell r="AN391">
            <v>19</v>
          </cell>
          <cell r="AO391">
            <v>1</v>
          </cell>
          <cell r="AP391">
            <v>0</v>
          </cell>
          <cell r="AQ391">
            <v>11</v>
          </cell>
          <cell r="AR391">
            <v>10</v>
          </cell>
          <cell r="AS391">
            <v>1</v>
          </cell>
          <cell r="AT391">
            <v>0</v>
          </cell>
          <cell r="AU391">
            <v>9</v>
          </cell>
          <cell r="AV391">
            <v>9</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2</v>
          </cell>
          <cell r="BX391">
            <v>2</v>
          </cell>
          <cell r="BY391">
            <v>0</v>
          </cell>
          <cell r="BZ391">
            <v>0</v>
          </cell>
          <cell r="CA391">
            <v>1</v>
          </cell>
          <cell r="CB391">
            <v>1</v>
          </cell>
          <cell r="CC391">
            <v>0</v>
          </cell>
          <cell r="CD391">
            <v>0</v>
          </cell>
          <cell r="CE391">
            <v>1</v>
          </cell>
          <cell r="CF391">
            <v>1</v>
          </cell>
          <cell r="CG391">
            <v>0</v>
          </cell>
          <cell r="CH391">
            <v>0</v>
          </cell>
          <cell r="CI391" t="str">
            <v>Mecklenburg-Vorpommern</v>
          </cell>
          <cell r="CJ391" t="str">
            <v>Östliche Flächenländer</v>
          </cell>
          <cell r="CK391" t="str">
            <v>II 06</v>
          </cell>
        </row>
        <row r="392">
          <cell r="C392">
            <v>63</v>
          </cell>
          <cell r="D392">
            <v>62</v>
          </cell>
          <cell r="E392">
            <v>1</v>
          </cell>
          <cell r="F392">
            <v>0</v>
          </cell>
          <cell r="G392">
            <v>37</v>
          </cell>
          <cell r="H392">
            <v>37</v>
          </cell>
          <cell r="I392">
            <v>0</v>
          </cell>
          <cell r="J392">
            <v>0</v>
          </cell>
          <cell r="K392">
            <v>26</v>
          </cell>
          <cell r="L392">
            <v>25</v>
          </cell>
          <cell r="M392">
            <v>1</v>
          </cell>
          <cell r="N392">
            <v>0</v>
          </cell>
          <cell r="O392">
            <v>8</v>
          </cell>
          <cell r="P392">
            <v>8</v>
          </cell>
          <cell r="Q392">
            <v>0</v>
          </cell>
          <cell r="R392">
            <v>0</v>
          </cell>
          <cell r="S392">
            <v>7</v>
          </cell>
          <cell r="T392">
            <v>7</v>
          </cell>
          <cell r="U392">
            <v>0</v>
          </cell>
          <cell r="V392">
            <v>0</v>
          </cell>
          <cell r="W392">
            <v>1</v>
          </cell>
          <cell r="X392">
            <v>1</v>
          </cell>
          <cell r="Y392">
            <v>0</v>
          </cell>
          <cell r="Z392">
            <v>0</v>
          </cell>
          <cell r="AA392">
            <v>27</v>
          </cell>
          <cell r="AB392">
            <v>27</v>
          </cell>
          <cell r="AC392">
            <v>0</v>
          </cell>
          <cell r="AD392">
            <v>0</v>
          </cell>
          <cell r="AE392">
            <v>17</v>
          </cell>
          <cell r="AF392">
            <v>17</v>
          </cell>
          <cell r="AG392">
            <v>0</v>
          </cell>
          <cell r="AH392">
            <v>0</v>
          </cell>
          <cell r="AI392">
            <v>10</v>
          </cell>
          <cell r="AJ392">
            <v>10</v>
          </cell>
          <cell r="AK392">
            <v>0</v>
          </cell>
          <cell r="AL392">
            <v>0</v>
          </cell>
          <cell r="AM392">
            <v>27</v>
          </cell>
          <cell r="AN392">
            <v>26</v>
          </cell>
          <cell r="AO392">
            <v>1</v>
          </cell>
          <cell r="AP392">
            <v>0</v>
          </cell>
          <cell r="AQ392">
            <v>12</v>
          </cell>
          <cell r="AR392">
            <v>12</v>
          </cell>
          <cell r="AS392">
            <v>0</v>
          </cell>
          <cell r="AT392">
            <v>0</v>
          </cell>
          <cell r="AU392">
            <v>15</v>
          </cell>
          <cell r="AV392">
            <v>14</v>
          </cell>
          <cell r="AW392">
            <v>1</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1</v>
          </cell>
          <cell r="BX392">
            <v>1</v>
          </cell>
          <cell r="BY392">
            <v>0</v>
          </cell>
          <cell r="BZ392">
            <v>0</v>
          </cell>
          <cell r="CA392">
            <v>1</v>
          </cell>
          <cell r="CB392">
            <v>1</v>
          </cell>
          <cell r="CC392">
            <v>0</v>
          </cell>
          <cell r="CD392">
            <v>0</v>
          </cell>
          <cell r="CE392">
            <v>0</v>
          </cell>
          <cell r="CF392">
            <v>0</v>
          </cell>
          <cell r="CG392">
            <v>0</v>
          </cell>
          <cell r="CH392">
            <v>0</v>
          </cell>
          <cell r="CI392" t="str">
            <v>Mecklenburg-Vorpommern</v>
          </cell>
          <cell r="CJ392" t="str">
            <v>Östliche Flächenländer</v>
          </cell>
          <cell r="CK392" t="str">
            <v>II 06</v>
          </cell>
        </row>
        <row r="393">
          <cell r="C393">
            <v>41</v>
          </cell>
          <cell r="D393">
            <v>38</v>
          </cell>
          <cell r="E393">
            <v>3</v>
          </cell>
          <cell r="F393">
            <v>0</v>
          </cell>
          <cell r="G393">
            <v>25</v>
          </cell>
          <cell r="H393">
            <v>24</v>
          </cell>
          <cell r="I393">
            <v>1</v>
          </cell>
          <cell r="J393">
            <v>0</v>
          </cell>
          <cell r="K393">
            <v>16</v>
          </cell>
          <cell r="L393">
            <v>14</v>
          </cell>
          <cell r="M393">
            <v>2</v>
          </cell>
          <cell r="N393">
            <v>0</v>
          </cell>
          <cell r="O393">
            <v>1</v>
          </cell>
          <cell r="P393">
            <v>1</v>
          </cell>
          <cell r="Q393">
            <v>0</v>
          </cell>
          <cell r="R393">
            <v>0</v>
          </cell>
          <cell r="S393">
            <v>1</v>
          </cell>
          <cell r="T393">
            <v>1</v>
          </cell>
          <cell r="U393">
            <v>0</v>
          </cell>
          <cell r="V393">
            <v>0</v>
          </cell>
          <cell r="W393">
            <v>0</v>
          </cell>
          <cell r="X393">
            <v>0</v>
          </cell>
          <cell r="Y393">
            <v>0</v>
          </cell>
          <cell r="Z393">
            <v>0</v>
          </cell>
          <cell r="AA393">
            <v>15</v>
          </cell>
          <cell r="AB393">
            <v>14</v>
          </cell>
          <cell r="AC393">
            <v>1</v>
          </cell>
          <cell r="AD393">
            <v>0</v>
          </cell>
          <cell r="AE393">
            <v>12</v>
          </cell>
          <cell r="AF393">
            <v>11</v>
          </cell>
          <cell r="AG393">
            <v>1</v>
          </cell>
          <cell r="AH393">
            <v>0</v>
          </cell>
          <cell r="AI393">
            <v>3</v>
          </cell>
          <cell r="AJ393">
            <v>3</v>
          </cell>
          <cell r="AK393">
            <v>0</v>
          </cell>
          <cell r="AL393">
            <v>0</v>
          </cell>
          <cell r="AM393">
            <v>23</v>
          </cell>
          <cell r="AN393">
            <v>21</v>
          </cell>
          <cell r="AO393">
            <v>2</v>
          </cell>
          <cell r="AP393">
            <v>0</v>
          </cell>
          <cell r="AQ393">
            <v>11</v>
          </cell>
          <cell r="AR393">
            <v>11</v>
          </cell>
          <cell r="AS393">
            <v>0</v>
          </cell>
          <cell r="AT393">
            <v>0</v>
          </cell>
          <cell r="AU393">
            <v>12</v>
          </cell>
          <cell r="AV393">
            <v>10</v>
          </cell>
          <cell r="AW393">
            <v>2</v>
          </cell>
          <cell r="AX393">
            <v>0</v>
          </cell>
          <cell r="AY393">
            <v>1</v>
          </cell>
          <cell r="AZ393">
            <v>1</v>
          </cell>
          <cell r="BA393">
            <v>0</v>
          </cell>
          <cell r="BB393">
            <v>0</v>
          </cell>
          <cell r="BC393">
            <v>0</v>
          </cell>
          <cell r="BD393">
            <v>0</v>
          </cell>
          <cell r="BE393">
            <v>0</v>
          </cell>
          <cell r="BF393">
            <v>0</v>
          </cell>
          <cell r="BG393">
            <v>1</v>
          </cell>
          <cell r="BH393">
            <v>1</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1</v>
          </cell>
          <cell r="BX393">
            <v>1</v>
          </cell>
          <cell r="BY393">
            <v>0</v>
          </cell>
          <cell r="BZ393">
            <v>0</v>
          </cell>
          <cell r="CA393">
            <v>1</v>
          </cell>
          <cell r="CB393">
            <v>1</v>
          </cell>
          <cell r="CC393">
            <v>0</v>
          </cell>
          <cell r="CD393">
            <v>0</v>
          </cell>
          <cell r="CE393">
            <v>0</v>
          </cell>
          <cell r="CF393">
            <v>0</v>
          </cell>
          <cell r="CG393">
            <v>0</v>
          </cell>
          <cell r="CH393">
            <v>0</v>
          </cell>
          <cell r="CI393" t="str">
            <v>Mecklenburg-Vorpommern</v>
          </cell>
          <cell r="CJ393" t="str">
            <v>Östliche Flächenländer</v>
          </cell>
          <cell r="CK393" t="str">
            <v>II 06</v>
          </cell>
        </row>
        <row r="394">
          <cell r="C394">
            <v>18</v>
          </cell>
          <cell r="D394">
            <v>16</v>
          </cell>
          <cell r="E394">
            <v>2</v>
          </cell>
          <cell r="F394">
            <v>0</v>
          </cell>
          <cell r="G394">
            <v>13</v>
          </cell>
          <cell r="H394">
            <v>11</v>
          </cell>
          <cell r="I394">
            <v>2</v>
          </cell>
          <cell r="J394">
            <v>0</v>
          </cell>
          <cell r="K394">
            <v>5</v>
          </cell>
          <cell r="L394">
            <v>5</v>
          </cell>
          <cell r="M394">
            <v>0</v>
          </cell>
          <cell r="N394">
            <v>0</v>
          </cell>
          <cell r="O394">
            <v>3</v>
          </cell>
          <cell r="P394">
            <v>2</v>
          </cell>
          <cell r="Q394">
            <v>1</v>
          </cell>
          <cell r="R394">
            <v>0</v>
          </cell>
          <cell r="S394">
            <v>2</v>
          </cell>
          <cell r="T394">
            <v>1</v>
          </cell>
          <cell r="U394">
            <v>1</v>
          </cell>
          <cell r="V394">
            <v>0</v>
          </cell>
          <cell r="W394">
            <v>1</v>
          </cell>
          <cell r="X394">
            <v>1</v>
          </cell>
          <cell r="Y394">
            <v>0</v>
          </cell>
          <cell r="Z394">
            <v>0</v>
          </cell>
          <cell r="AA394">
            <v>9</v>
          </cell>
          <cell r="AB394">
            <v>8</v>
          </cell>
          <cell r="AC394">
            <v>1</v>
          </cell>
          <cell r="AD394">
            <v>0</v>
          </cell>
          <cell r="AE394">
            <v>7</v>
          </cell>
          <cell r="AF394">
            <v>6</v>
          </cell>
          <cell r="AG394">
            <v>1</v>
          </cell>
          <cell r="AH394">
            <v>0</v>
          </cell>
          <cell r="AI394">
            <v>2</v>
          </cell>
          <cell r="AJ394">
            <v>2</v>
          </cell>
          <cell r="AK394">
            <v>0</v>
          </cell>
          <cell r="AL394">
            <v>0</v>
          </cell>
          <cell r="AM394">
            <v>6</v>
          </cell>
          <cell r="AN394">
            <v>6</v>
          </cell>
          <cell r="AO394">
            <v>0</v>
          </cell>
          <cell r="AP394">
            <v>0</v>
          </cell>
          <cell r="AQ394">
            <v>4</v>
          </cell>
          <cell r="AR394">
            <v>4</v>
          </cell>
          <cell r="AS394">
            <v>0</v>
          </cell>
          <cell r="AT394">
            <v>0</v>
          </cell>
          <cell r="AU394">
            <v>2</v>
          </cell>
          <cell r="AV394">
            <v>2</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t="str">
            <v>Mecklenburg-Vorpommern</v>
          </cell>
          <cell r="CJ394" t="str">
            <v>Östliche Flächenländer</v>
          </cell>
          <cell r="CK394" t="str">
            <v>II 06</v>
          </cell>
        </row>
        <row r="395">
          <cell r="C395">
            <v>13</v>
          </cell>
          <cell r="D395">
            <v>12</v>
          </cell>
          <cell r="E395">
            <v>1</v>
          </cell>
          <cell r="F395">
            <v>0</v>
          </cell>
          <cell r="G395">
            <v>8</v>
          </cell>
          <cell r="H395">
            <v>7</v>
          </cell>
          <cell r="I395">
            <v>1</v>
          </cell>
          <cell r="J395">
            <v>0</v>
          </cell>
          <cell r="K395">
            <v>5</v>
          </cell>
          <cell r="L395">
            <v>5</v>
          </cell>
          <cell r="M395">
            <v>0</v>
          </cell>
          <cell r="N395">
            <v>0</v>
          </cell>
          <cell r="O395">
            <v>1</v>
          </cell>
          <cell r="P395">
            <v>1</v>
          </cell>
          <cell r="Q395">
            <v>0</v>
          </cell>
          <cell r="R395">
            <v>0</v>
          </cell>
          <cell r="S395">
            <v>0</v>
          </cell>
          <cell r="T395">
            <v>0</v>
          </cell>
          <cell r="U395">
            <v>0</v>
          </cell>
          <cell r="V395">
            <v>0</v>
          </cell>
          <cell r="W395">
            <v>1</v>
          </cell>
          <cell r="X395">
            <v>1</v>
          </cell>
          <cell r="Y395">
            <v>0</v>
          </cell>
          <cell r="Z395">
            <v>0</v>
          </cell>
          <cell r="AA395">
            <v>4</v>
          </cell>
          <cell r="AB395">
            <v>4</v>
          </cell>
          <cell r="AC395">
            <v>0</v>
          </cell>
          <cell r="AD395">
            <v>0</v>
          </cell>
          <cell r="AE395">
            <v>3</v>
          </cell>
          <cell r="AF395">
            <v>3</v>
          </cell>
          <cell r="AG395">
            <v>0</v>
          </cell>
          <cell r="AH395">
            <v>0</v>
          </cell>
          <cell r="AI395">
            <v>1</v>
          </cell>
          <cell r="AJ395">
            <v>1</v>
          </cell>
          <cell r="AK395">
            <v>0</v>
          </cell>
          <cell r="AL395">
            <v>0</v>
          </cell>
          <cell r="AM395">
            <v>6</v>
          </cell>
          <cell r="AN395">
            <v>6</v>
          </cell>
          <cell r="AO395">
            <v>0</v>
          </cell>
          <cell r="AP395">
            <v>0</v>
          </cell>
          <cell r="AQ395">
            <v>4</v>
          </cell>
          <cell r="AR395">
            <v>4</v>
          </cell>
          <cell r="AS395">
            <v>0</v>
          </cell>
          <cell r="AT395">
            <v>0</v>
          </cell>
          <cell r="AU395">
            <v>2</v>
          </cell>
          <cell r="AV395">
            <v>2</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1</v>
          </cell>
          <cell r="BL395">
            <v>1</v>
          </cell>
          <cell r="BM395">
            <v>0</v>
          </cell>
          <cell r="BN395">
            <v>0</v>
          </cell>
          <cell r="BO395">
            <v>0</v>
          </cell>
          <cell r="BP395">
            <v>0</v>
          </cell>
          <cell r="BQ395">
            <v>0</v>
          </cell>
          <cell r="BR395">
            <v>0</v>
          </cell>
          <cell r="BS395">
            <v>1</v>
          </cell>
          <cell r="BT395">
            <v>1</v>
          </cell>
          <cell r="BU395">
            <v>0</v>
          </cell>
          <cell r="BV395">
            <v>0</v>
          </cell>
          <cell r="BW395">
            <v>1</v>
          </cell>
          <cell r="BX395">
            <v>0</v>
          </cell>
          <cell r="BY395">
            <v>1</v>
          </cell>
          <cell r="BZ395">
            <v>0</v>
          </cell>
          <cell r="CA395">
            <v>1</v>
          </cell>
          <cell r="CB395">
            <v>0</v>
          </cell>
          <cell r="CC395">
            <v>1</v>
          </cell>
          <cell r="CD395">
            <v>0</v>
          </cell>
          <cell r="CE395">
            <v>0</v>
          </cell>
          <cell r="CF395">
            <v>0</v>
          </cell>
          <cell r="CG395">
            <v>0</v>
          </cell>
          <cell r="CH395">
            <v>0</v>
          </cell>
          <cell r="CI395" t="str">
            <v>Mecklenburg-Vorpommern</v>
          </cell>
          <cell r="CJ395" t="str">
            <v>Östliche Flächenländer</v>
          </cell>
          <cell r="CK395" t="str">
            <v>II 06</v>
          </cell>
        </row>
        <row r="396">
          <cell r="C396">
            <v>6</v>
          </cell>
          <cell r="D396">
            <v>6</v>
          </cell>
          <cell r="E396">
            <v>0</v>
          </cell>
          <cell r="F396">
            <v>0</v>
          </cell>
          <cell r="G396">
            <v>4</v>
          </cell>
          <cell r="H396">
            <v>4</v>
          </cell>
          <cell r="I396">
            <v>0</v>
          </cell>
          <cell r="J396">
            <v>0</v>
          </cell>
          <cell r="K396">
            <v>2</v>
          </cell>
          <cell r="L396">
            <v>2</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1</v>
          </cell>
          <cell r="AB396">
            <v>1</v>
          </cell>
          <cell r="AC396">
            <v>0</v>
          </cell>
          <cell r="AD396">
            <v>0</v>
          </cell>
          <cell r="AE396">
            <v>1</v>
          </cell>
          <cell r="AF396">
            <v>1</v>
          </cell>
          <cell r="AG396">
            <v>0</v>
          </cell>
          <cell r="AH396">
            <v>0</v>
          </cell>
          <cell r="AI396">
            <v>0</v>
          </cell>
          <cell r="AJ396">
            <v>0</v>
          </cell>
          <cell r="AK396">
            <v>0</v>
          </cell>
          <cell r="AL396">
            <v>0</v>
          </cell>
          <cell r="AM396">
            <v>3</v>
          </cell>
          <cell r="AN396">
            <v>3</v>
          </cell>
          <cell r="AO396">
            <v>0</v>
          </cell>
          <cell r="AP396">
            <v>0</v>
          </cell>
          <cell r="AQ396">
            <v>2</v>
          </cell>
          <cell r="AR396">
            <v>2</v>
          </cell>
          <cell r="AS396">
            <v>0</v>
          </cell>
          <cell r="AT396">
            <v>0</v>
          </cell>
          <cell r="AU396">
            <v>1</v>
          </cell>
          <cell r="AV396">
            <v>1</v>
          </cell>
          <cell r="AW396">
            <v>0</v>
          </cell>
          <cell r="AX396">
            <v>0</v>
          </cell>
          <cell r="AY396">
            <v>1</v>
          </cell>
          <cell r="AZ396">
            <v>1</v>
          </cell>
          <cell r="BA396">
            <v>0</v>
          </cell>
          <cell r="BB396">
            <v>0</v>
          </cell>
          <cell r="BC396">
            <v>1</v>
          </cell>
          <cell r="BD396">
            <v>1</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1</v>
          </cell>
          <cell r="BX396">
            <v>1</v>
          </cell>
          <cell r="BY396">
            <v>0</v>
          </cell>
          <cell r="BZ396">
            <v>0</v>
          </cell>
          <cell r="CA396">
            <v>0</v>
          </cell>
          <cell r="CB396">
            <v>0</v>
          </cell>
          <cell r="CC396">
            <v>0</v>
          </cell>
          <cell r="CD396">
            <v>0</v>
          </cell>
          <cell r="CE396">
            <v>1</v>
          </cell>
          <cell r="CF396">
            <v>1</v>
          </cell>
          <cell r="CG396">
            <v>0</v>
          </cell>
          <cell r="CH396">
            <v>0</v>
          </cell>
          <cell r="CI396" t="str">
            <v>Mecklenburg-Vorpommern</v>
          </cell>
          <cell r="CJ396" t="str">
            <v>Östliche Flächenländer</v>
          </cell>
          <cell r="CK396" t="str">
            <v>II 06</v>
          </cell>
        </row>
        <row r="397">
          <cell r="C397">
            <v>12</v>
          </cell>
          <cell r="D397">
            <v>12</v>
          </cell>
          <cell r="E397">
            <v>0</v>
          </cell>
          <cell r="F397">
            <v>0</v>
          </cell>
          <cell r="G397">
            <v>5</v>
          </cell>
          <cell r="H397">
            <v>5</v>
          </cell>
          <cell r="I397">
            <v>0</v>
          </cell>
          <cell r="J397">
            <v>0</v>
          </cell>
          <cell r="K397">
            <v>7</v>
          </cell>
          <cell r="L397">
            <v>7</v>
          </cell>
          <cell r="M397">
            <v>0</v>
          </cell>
          <cell r="N397">
            <v>0</v>
          </cell>
          <cell r="O397">
            <v>1</v>
          </cell>
          <cell r="P397">
            <v>1</v>
          </cell>
          <cell r="Q397">
            <v>0</v>
          </cell>
          <cell r="R397">
            <v>0</v>
          </cell>
          <cell r="S397">
            <v>1</v>
          </cell>
          <cell r="T397">
            <v>1</v>
          </cell>
          <cell r="U397">
            <v>0</v>
          </cell>
          <cell r="V397">
            <v>0</v>
          </cell>
          <cell r="W397">
            <v>0</v>
          </cell>
          <cell r="X397">
            <v>0</v>
          </cell>
          <cell r="Y397">
            <v>0</v>
          </cell>
          <cell r="Z397">
            <v>0</v>
          </cell>
          <cell r="AA397">
            <v>4</v>
          </cell>
          <cell r="AB397">
            <v>4</v>
          </cell>
          <cell r="AC397">
            <v>0</v>
          </cell>
          <cell r="AD397">
            <v>0</v>
          </cell>
          <cell r="AE397">
            <v>2</v>
          </cell>
          <cell r="AF397">
            <v>2</v>
          </cell>
          <cell r="AG397">
            <v>0</v>
          </cell>
          <cell r="AH397">
            <v>0</v>
          </cell>
          <cell r="AI397">
            <v>2</v>
          </cell>
          <cell r="AJ397">
            <v>2</v>
          </cell>
          <cell r="AK397">
            <v>0</v>
          </cell>
          <cell r="AL397">
            <v>0</v>
          </cell>
          <cell r="AM397">
            <v>7</v>
          </cell>
          <cell r="AN397">
            <v>7</v>
          </cell>
          <cell r="AO397">
            <v>0</v>
          </cell>
          <cell r="AP397">
            <v>0</v>
          </cell>
          <cell r="AQ397">
            <v>2</v>
          </cell>
          <cell r="AR397">
            <v>2</v>
          </cell>
          <cell r="AS397">
            <v>0</v>
          </cell>
          <cell r="AT397">
            <v>0</v>
          </cell>
          <cell r="AU397">
            <v>5</v>
          </cell>
          <cell r="AV397">
            <v>5</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t="str">
            <v>Mecklenburg-Vorpommern</v>
          </cell>
          <cell r="CJ397" t="str">
            <v>Östliche Flächenländer</v>
          </cell>
          <cell r="CK397" t="str">
            <v>II 06</v>
          </cell>
        </row>
        <row r="398">
          <cell r="C398">
            <v>6</v>
          </cell>
          <cell r="D398">
            <v>6</v>
          </cell>
          <cell r="E398">
            <v>0</v>
          </cell>
          <cell r="F398">
            <v>0</v>
          </cell>
          <cell r="G398">
            <v>3</v>
          </cell>
          <cell r="H398">
            <v>3</v>
          </cell>
          <cell r="I398">
            <v>0</v>
          </cell>
          <cell r="J398">
            <v>0</v>
          </cell>
          <cell r="K398">
            <v>3</v>
          </cell>
          <cell r="L398">
            <v>3</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5</v>
          </cell>
          <cell r="AN398">
            <v>5</v>
          </cell>
          <cell r="AO398">
            <v>0</v>
          </cell>
          <cell r="AP398">
            <v>0</v>
          </cell>
          <cell r="AQ398">
            <v>2</v>
          </cell>
          <cell r="AR398">
            <v>2</v>
          </cell>
          <cell r="AS398">
            <v>0</v>
          </cell>
          <cell r="AT398">
            <v>0</v>
          </cell>
          <cell r="AU398">
            <v>3</v>
          </cell>
          <cell r="AV398">
            <v>3</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1</v>
          </cell>
          <cell r="BL398">
            <v>1</v>
          </cell>
          <cell r="BM398">
            <v>0</v>
          </cell>
          <cell r="BN398">
            <v>0</v>
          </cell>
          <cell r="BO398">
            <v>1</v>
          </cell>
          <cell r="BP398">
            <v>1</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t="str">
            <v>Mecklenburg-Vorpommern</v>
          </cell>
          <cell r="CJ398" t="str">
            <v>Östliche Flächenländer</v>
          </cell>
          <cell r="CK398" t="str">
            <v>II 06</v>
          </cell>
        </row>
        <row r="399">
          <cell r="C399">
            <v>6</v>
          </cell>
          <cell r="D399">
            <v>5</v>
          </cell>
          <cell r="E399">
            <v>1</v>
          </cell>
          <cell r="F399">
            <v>0</v>
          </cell>
          <cell r="G399">
            <v>2</v>
          </cell>
          <cell r="H399">
            <v>2</v>
          </cell>
          <cell r="I399">
            <v>0</v>
          </cell>
          <cell r="J399">
            <v>0</v>
          </cell>
          <cell r="K399">
            <v>4</v>
          </cell>
          <cell r="L399">
            <v>3</v>
          </cell>
          <cell r="M399">
            <v>1</v>
          </cell>
          <cell r="N399">
            <v>0</v>
          </cell>
          <cell r="O399">
            <v>1</v>
          </cell>
          <cell r="P399">
            <v>1</v>
          </cell>
          <cell r="Q399">
            <v>0</v>
          </cell>
          <cell r="R399">
            <v>0</v>
          </cell>
          <cell r="S399">
            <v>0</v>
          </cell>
          <cell r="T399">
            <v>0</v>
          </cell>
          <cell r="U399">
            <v>0</v>
          </cell>
          <cell r="V399">
            <v>0</v>
          </cell>
          <cell r="W399">
            <v>1</v>
          </cell>
          <cell r="X399">
            <v>1</v>
          </cell>
          <cell r="Y399">
            <v>0</v>
          </cell>
          <cell r="Z399">
            <v>0</v>
          </cell>
          <cell r="AA399">
            <v>3</v>
          </cell>
          <cell r="AB399">
            <v>3</v>
          </cell>
          <cell r="AC399">
            <v>0</v>
          </cell>
          <cell r="AD399">
            <v>0</v>
          </cell>
          <cell r="AE399">
            <v>1</v>
          </cell>
          <cell r="AF399">
            <v>1</v>
          </cell>
          <cell r="AG399">
            <v>0</v>
          </cell>
          <cell r="AH399">
            <v>0</v>
          </cell>
          <cell r="AI399">
            <v>2</v>
          </cell>
          <cell r="AJ399">
            <v>2</v>
          </cell>
          <cell r="AK399">
            <v>0</v>
          </cell>
          <cell r="AL399">
            <v>0</v>
          </cell>
          <cell r="AM399">
            <v>2</v>
          </cell>
          <cell r="AN399">
            <v>1</v>
          </cell>
          <cell r="AO399">
            <v>1</v>
          </cell>
          <cell r="AP399">
            <v>0</v>
          </cell>
          <cell r="AQ399">
            <v>1</v>
          </cell>
          <cell r="AR399">
            <v>1</v>
          </cell>
          <cell r="AS399">
            <v>0</v>
          </cell>
          <cell r="AT399">
            <v>0</v>
          </cell>
          <cell r="AU399">
            <v>1</v>
          </cell>
          <cell r="AV399">
            <v>0</v>
          </cell>
          <cell r="AW399">
            <v>1</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t="str">
            <v>Mecklenburg-Vorpommern</v>
          </cell>
          <cell r="CJ399" t="str">
            <v>Östliche Flächenländer</v>
          </cell>
          <cell r="CK399" t="str">
            <v>II 06</v>
          </cell>
        </row>
        <row r="400">
          <cell r="C400">
            <v>6</v>
          </cell>
          <cell r="D400">
            <v>5</v>
          </cell>
          <cell r="E400">
            <v>1</v>
          </cell>
          <cell r="F400">
            <v>0</v>
          </cell>
          <cell r="G400">
            <v>2</v>
          </cell>
          <cell r="H400">
            <v>2</v>
          </cell>
          <cell r="I400">
            <v>0</v>
          </cell>
          <cell r="J400">
            <v>0</v>
          </cell>
          <cell r="K400">
            <v>4</v>
          </cell>
          <cell r="L400">
            <v>3</v>
          </cell>
          <cell r="M400">
            <v>1</v>
          </cell>
          <cell r="N400">
            <v>0</v>
          </cell>
          <cell r="O400">
            <v>1</v>
          </cell>
          <cell r="P400">
            <v>1</v>
          </cell>
          <cell r="Q400">
            <v>0</v>
          </cell>
          <cell r="R400">
            <v>0</v>
          </cell>
          <cell r="S400">
            <v>0</v>
          </cell>
          <cell r="T400">
            <v>0</v>
          </cell>
          <cell r="U400">
            <v>0</v>
          </cell>
          <cell r="V400">
            <v>0</v>
          </cell>
          <cell r="W400">
            <v>1</v>
          </cell>
          <cell r="X400">
            <v>1</v>
          </cell>
          <cell r="Y400">
            <v>0</v>
          </cell>
          <cell r="Z400">
            <v>0</v>
          </cell>
          <cell r="AA400">
            <v>3</v>
          </cell>
          <cell r="AB400">
            <v>2</v>
          </cell>
          <cell r="AC400">
            <v>1</v>
          </cell>
          <cell r="AD400">
            <v>0</v>
          </cell>
          <cell r="AE400">
            <v>1</v>
          </cell>
          <cell r="AF400">
            <v>1</v>
          </cell>
          <cell r="AG400">
            <v>0</v>
          </cell>
          <cell r="AH400">
            <v>0</v>
          </cell>
          <cell r="AI400">
            <v>2</v>
          </cell>
          <cell r="AJ400">
            <v>1</v>
          </cell>
          <cell r="AK400">
            <v>1</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1</v>
          </cell>
          <cell r="BL400">
            <v>1</v>
          </cell>
          <cell r="BM400">
            <v>0</v>
          </cell>
          <cell r="BN400">
            <v>0</v>
          </cell>
          <cell r="BO400">
            <v>1</v>
          </cell>
          <cell r="BP400">
            <v>1</v>
          </cell>
          <cell r="BQ400">
            <v>0</v>
          </cell>
          <cell r="BR400">
            <v>0</v>
          </cell>
          <cell r="BS400">
            <v>0</v>
          </cell>
          <cell r="BT400">
            <v>0</v>
          </cell>
          <cell r="BU400">
            <v>0</v>
          </cell>
          <cell r="BV400">
            <v>0</v>
          </cell>
          <cell r="BW400">
            <v>1</v>
          </cell>
          <cell r="BX400">
            <v>1</v>
          </cell>
          <cell r="BY400">
            <v>0</v>
          </cell>
          <cell r="BZ400">
            <v>0</v>
          </cell>
          <cell r="CA400">
            <v>0</v>
          </cell>
          <cell r="CB400">
            <v>0</v>
          </cell>
          <cell r="CC400">
            <v>0</v>
          </cell>
          <cell r="CD400">
            <v>0</v>
          </cell>
          <cell r="CE400">
            <v>1</v>
          </cell>
          <cell r="CF400">
            <v>1</v>
          </cell>
          <cell r="CG400">
            <v>0</v>
          </cell>
          <cell r="CH400">
            <v>0</v>
          </cell>
          <cell r="CI400" t="str">
            <v>Mecklenburg-Vorpommern</v>
          </cell>
          <cell r="CJ400" t="str">
            <v>Östliche Flächenländer</v>
          </cell>
          <cell r="CK400" t="str">
            <v>II 06</v>
          </cell>
        </row>
        <row r="401">
          <cell r="C401">
            <v>255</v>
          </cell>
          <cell r="D401">
            <v>246</v>
          </cell>
          <cell r="E401">
            <v>9</v>
          </cell>
          <cell r="F401">
            <v>0</v>
          </cell>
          <cell r="G401">
            <v>164</v>
          </cell>
          <cell r="H401">
            <v>159</v>
          </cell>
          <cell r="I401">
            <v>5</v>
          </cell>
          <cell r="J401">
            <v>0</v>
          </cell>
          <cell r="K401">
            <v>91</v>
          </cell>
          <cell r="L401">
            <v>87</v>
          </cell>
          <cell r="M401">
            <v>4</v>
          </cell>
          <cell r="N401">
            <v>0</v>
          </cell>
          <cell r="O401">
            <v>17</v>
          </cell>
          <cell r="P401">
            <v>17</v>
          </cell>
          <cell r="Q401">
            <v>0</v>
          </cell>
          <cell r="R401">
            <v>0</v>
          </cell>
          <cell r="S401">
            <v>15</v>
          </cell>
          <cell r="T401">
            <v>15</v>
          </cell>
          <cell r="U401">
            <v>0</v>
          </cell>
          <cell r="V401">
            <v>0</v>
          </cell>
          <cell r="W401">
            <v>2</v>
          </cell>
          <cell r="X401">
            <v>2</v>
          </cell>
          <cell r="Y401">
            <v>0</v>
          </cell>
          <cell r="Z401">
            <v>0</v>
          </cell>
          <cell r="AA401">
            <v>130</v>
          </cell>
          <cell r="AB401">
            <v>126</v>
          </cell>
          <cell r="AC401">
            <v>4</v>
          </cell>
          <cell r="AD401">
            <v>0</v>
          </cell>
          <cell r="AE401">
            <v>89</v>
          </cell>
          <cell r="AF401">
            <v>87</v>
          </cell>
          <cell r="AG401">
            <v>2</v>
          </cell>
          <cell r="AH401">
            <v>0</v>
          </cell>
          <cell r="AI401">
            <v>41</v>
          </cell>
          <cell r="AJ401">
            <v>39</v>
          </cell>
          <cell r="AK401">
            <v>2</v>
          </cell>
          <cell r="AL401">
            <v>0</v>
          </cell>
          <cell r="AM401">
            <v>85</v>
          </cell>
          <cell r="AN401">
            <v>82</v>
          </cell>
          <cell r="AO401">
            <v>3</v>
          </cell>
          <cell r="AP401">
            <v>0</v>
          </cell>
          <cell r="AQ401">
            <v>42</v>
          </cell>
          <cell r="AR401">
            <v>41</v>
          </cell>
          <cell r="AS401">
            <v>1</v>
          </cell>
          <cell r="AT401">
            <v>0</v>
          </cell>
          <cell r="AU401">
            <v>43</v>
          </cell>
          <cell r="AV401">
            <v>41</v>
          </cell>
          <cell r="AW401">
            <v>2</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3</v>
          </cell>
          <cell r="BL401">
            <v>3</v>
          </cell>
          <cell r="BM401">
            <v>0</v>
          </cell>
          <cell r="BN401">
            <v>0</v>
          </cell>
          <cell r="BO401">
            <v>2</v>
          </cell>
          <cell r="BP401">
            <v>2</v>
          </cell>
          <cell r="BQ401">
            <v>0</v>
          </cell>
          <cell r="BR401">
            <v>0</v>
          </cell>
          <cell r="BS401">
            <v>1</v>
          </cell>
          <cell r="BT401">
            <v>1</v>
          </cell>
          <cell r="BU401">
            <v>0</v>
          </cell>
          <cell r="BV401">
            <v>0</v>
          </cell>
          <cell r="BW401">
            <v>20</v>
          </cell>
          <cell r="BX401">
            <v>18</v>
          </cell>
          <cell r="BY401">
            <v>2</v>
          </cell>
          <cell r="BZ401">
            <v>0</v>
          </cell>
          <cell r="CA401">
            <v>16</v>
          </cell>
          <cell r="CB401">
            <v>14</v>
          </cell>
          <cell r="CC401">
            <v>2</v>
          </cell>
          <cell r="CD401">
            <v>0</v>
          </cell>
          <cell r="CE401">
            <v>4</v>
          </cell>
          <cell r="CF401">
            <v>4</v>
          </cell>
          <cell r="CG401">
            <v>0</v>
          </cell>
          <cell r="CH401">
            <v>0</v>
          </cell>
          <cell r="CI401" t="str">
            <v>Sachsen</v>
          </cell>
          <cell r="CJ401" t="str">
            <v>Östliche Flächenländer</v>
          </cell>
          <cell r="CK401" t="str">
            <v>II 06</v>
          </cell>
        </row>
        <row r="402">
          <cell r="C402">
            <v>15</v>
          </cell>
          <cell r="D402">
            <v>15</v>
          </cell>
          <cell r="E402">
            <v>0</v>
          </cell>
          <cell r="F402">
            <v>0</v>
          </cell>
          <cell r="G402">
            <v>7</v>
          </cell>
          <cell r="H402">
            <v>7</v>
          </cell>
          <cell r="I402">
            <v>0</v>
          </cell>
          <cell r="J402">
            <v>0</v>
          </cell>
          <cell r="K402">
            <v>8</v>
          </cell>
          <cell r="L402">
            <v>8</v>
          </cell>
          <cell r="M402">
            <v>0</v>
          </cell>
          <cell r="N402">
            <v>0</v>
          </cell>
          <cell r="O402">
            <v>2</v>
          </cell>
          <cell r="P402">
            <v>2</v>
          </cell>
          <cell r="Q402">
            <v>0</v>
          </cell>
          <cell r="R402">
            <v>0</v>
          </cell>
          <cell r="S402">
            <v>1</v>
          </cell>
          <cell r="T402">
            <v>1</v>
          </cell>
          <cell r="U402">
            <v>0</v>
          </cell>
          <cell r="V402">
            <v>0</v>
          </cell>
          <cell r="W402">
            <v>1</v>
          </cell>
          <cell r="X402">
            <v>1</v>
          </cell>
          <cell r="Y402">
            <v>0</v>
          </cell>
          <cell r="Z402">
            <v>0</v>
          </cell>
          <cell r="AA402">
            <v>9</v>
          </cell>
          <cell r="AB402">
            <v>9</v>
          </cell>
          <cell r="AC402">
            <v>0</v>
          </cell>
          <cell r="AD402">
            <v>0</v>
          </cell>
          <cell r="AE402">
            <v>4</v>
          </cell>
          <cell r="AF402">
            <v>4</v>
          </cell>
          <cell r="AG402">
            <v>0</v>
          </cell>
          <cell r="AH402">
            <v>0</v>
          </cell>
          <cell r="AI402">
            <v>5</v>
          </cell>
          <cell r="AJ402">
            <v>5</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4</v>
          </cell>
          <cell r="BX402">
            <v>4</v>
          </cell>
          <cell r="BY402">
            <v>0</v>
          </cell>
          <cell r="BZ402">
            <v>0</v>
          </cell>
          <cell r="CA402">
            <v>2</v>
          </cell>
          <cell r="CB402">
            <v>2</v>
          </cell>
          <cell r="CC402">
            <v>0</v>
          </cell>
          <cell r="CD402">
            <v>0</v>
          </cell>
          <cell r="CE402">
            <v>2</v>
          </cell>
          <cell r="CF402">
            <v>2</v>
          </cell>
          <cell r="CG402">
            <v>0</v>
          </cell>
          <cell r="CH402">
            <v>0</v>
          </cell>
          <cell r="CI402" t="str">
            <v>Sachsen</v>
          </cell>
          <cell r="CJ402" t="str">
            <v>Östliche Flächenländer</v>
          </cell>
          <cell r="CK402" t="str">
            <v>II 06</v>
          </cell>
        </row>
        <row r="403">
          <cell r="C403">
            <v>55</v>
          </cell>
          <cell r="D403">
            <v>54</v>
          </cell>
          <cell r="E403">
            <v>1</v>
          </cell>
          <cell r="F403">
            <v>0</v>
          </cell>
          <cell r="G403">
            <v>38</v>
          </cell>
          <cell r="H403">
            <v>37</v>
          </cell>
          <cell r="I403">
            <v>1</v>
          </cell>
          <cell r="J403">
            <v>0</v>
          </cell>
          <cell r="K403">
            <v>17</v>
          </cell>
          <cell r="L403">
            <v>17</v>
          </cell>
          <cell r="M403">
            <v>0</v>
          </cell>
          <cell r="N403">
            <v>0</v>
          </cell>
          <cell r="O403">
            <v>3</v>
          </cell>
          <cell r="P403">
            <v>3</v>
          </cell>
          <cell r="Q403">
            <v>0</v>
          </cell>
          <cell r="R403">
            <v>0</v>
          </cell>
          <cell r="S403">
            <v>3</v>
          </cell>
          <cell r="T403">
            <v>3</v>
          </cell>
          <cell r="U403">
            <v>0</v>
          </cell>
          <cell r="V403">
            <v>0</v>
          </cell>
          <cell r="W403">
            <v>0</v>
          </cell>
          <cell r="X403">
            <v>0</v>
          </cell>
          <cell r="Y403">
            <v>0</v>
          </cell>
          <cell r="Z403">
            <v>0</v>
          </cell>
          <cell r="AA403">
            <v>26</v>
          </cell>
          <cell r="AB403">
            <v>25</v>
          </cell>
          <cell r="AC403">
            <v>1</v>
          </cell>
          <cell r="AD403">
            <v>0</v>
          </cell>
          <cell r="AE403">
            <v>21</v>
          </cell>
          <cell r="AF403">
            <v>20</v>
          </cell>
          <cell r="AG403">
            <v>1</v>
          </cell>
          <cell r="AH403">
            <v>0</v>
          </cell>
          <cell r="AI403">
            <v>5</v>
          </cell>
          <cell r="AJ403">
            <v>5</v>
          </cell>
          <cell r="AK403">
            <v>0</v>
          </cell>
          <cell r="AL403">
            <v>0</v>
          </cell>
          <cell r="AM403">
            <v>20</v>
          </cell>
          <cell r="AN403">
            <v>20</v>
          </cell>
          <cell r="AO403">
            <v>0</v>
          </cell>
          <cell r="AP403">
            <v>0</v>
          </cell>
          <cell r="AQ403">
            <v>9</v>
          </cell>
          <cell r="AR403">
            <v>9</v>
          </cell>
          <cell r="AS403">
            <v>0</v>
          </cell>
          <cell r="AT403">
            <v>0</v>
          </cell>
          <cell r="AU403">
            <v>11</v>
          </cell>
          <cell r="AV403">
            <v>11</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6</v>
          </cell>
          <cell r="BX403">
            <v>6</v>
          </cell>
          <cell r="BY403">
            <v>0</v>
          </cell>
          <cell r="BZ403">
            <v>0</v>
          </cell>
          <cell r="CA403">
            <v>5</v>
          </cell>
          <cell r="CB403">
            <v>5</v>
          </cell>
          <cell r="CC403">
            <v>0</v>
          </cell>
          <cell r="CD403">
            <v>0</v>
          </cell>
          <cell r="CE403">
            <v>1</v>
          </cell>
          <cell r="CF403">
            <v>1</v>
          </cell>
          <cell r="CG403">
            <v>0</v>
          </cell>
          <cell r="CH403">
            <v>0</v>
          </cell>
          <cell r="CI403" t="str">
            <v>Sachsen</v>
          </cell>
          <cell r="CJ403" t="str">
            <v>Östliche Flächenländer</v>
          </cell>
          <cell r="CK403" t="str">
            <v>II 06</v>
          </cell>
        </row>
        <row r="404">
          <cell r="C404">
            <v>74</v>
          </cell>
          <cell r="D404">
            <v>71</v>
          </cell>
          <cell r="E404">
            <v>3</v>
          </cell>
          <cell r="F404">
            <v>0</v>
          </cell>
          <cell r="G404">
            <v>45</v>
          </cell>
          <cell r="H404">
            <v>43</v>
          </cell>
          <cell r="I404">
            <v>2</v>
          </cell>
          <cell r="J404">
            <v>0</v>
          </cell>
          <cell r="K404">
            <v>29</v>
          </cell>
          <cell r="L404">
            <v>28</v>
          </cell>
          <cell r="M404">
            <v>1</v>
          </cell>
          <cell r="N404">
            <v>0</v>
          </cell>
          <cell r="O404">
            <v>2</v>
          </cell>
          <cell r="P404">
            <v>2</v>
          </cell>
          <cell r="Q404">
            <v>0</v>
          </cell>
          <cell r="R404">
            <v>0</v>
          </cell>
          <cell r="S404">
            <v>2</v>
          </cell>
          <cell r="T404">
            <v>2</v>
          </cell>
          <cell r="U404">
            <v>0</v>
          </cell>
          <cell r="V404">
            <v>0</v>
          </cell>
          <cell r="W404">
            <v>0</v>
          </cell>
          <cell r="X404">
            <v>0</v>
          </cell>
          <cell r="Y404">
            <v>0</v>
          </cell>
          <cell r="Z404">
            <v>0</v>
          </cell>
          <cell r="AA404">
            <v>39</v>
          </cell>
          <cell r="AB404">
            <v>37</v>
          </cell>
          <cell r="AC404">
            <v>2</v>
          </cell>
          <cell r="AD404">
            <v>0</v>
          </cell>
          <cell r="AE404">
            <v>24</v>
          </cell>
          <cell r="AF404">
            <v>23</v>
          </cell>
          <cell r="AG404">
            <v>1</v>
          </cell>
          <cell r="AH404">
            <v>0</v>
          </cell>
          <cell r="AI404">
            <v>15</v>
          </cell>
          <cell r="AJ404">
            <v>14</v>
          </cell>
          <cell r="AK404">
            <v>1</v>
          </cell>
          <cell r="AL404">
            <v>0</v>
          </cell>
          <cell r="AM404">
            <v>27</v>
          </cell>
          <cell r="AN404">
            <v>26</v>
          </cell>
          <cell r="AO404">
            <v>1</v>
          </cell>
          <cell r="AP404">
            <v>0</v>
          </cell>
          <cell r="AQ404">
            <v>14</v>
          </cell>
          <cell r="AR404">
            <v>13</v>
          </cell>
          <cell r="AS404">
            <v>1</v>
          </cell>
          <cell r="AT404">
            <v>0</v>
          </cell>
          <cell r="AU404">
            <v>13</v>
          </cell>
          <cell r="AV404">
            <v>13</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6</v>
          </cell>
          <cell r="BX404">
            <v>6</v>
          </cell>
          <cell r="BY404">
            <v>0</v>
          </cell>
          <cell r="BZ404">
            <v>0</v>
          </cell>
          <cell r="CA404">
            <v>5</v>
          </cell>
          <cell r="CB404">
            <v>5</v>
          </cell>
          <cell r="CC404">
            <v>0</v>
          </cell>
          <cell r="CD404">
            <v>0</v>
          </cell>
          <cell r="CE404">
            <v>1</v>
          </cell>
          <cell r="CF404">
            <v>1</v>
          </cell>
          <cell r="CG404">
            <v>0</v>
          </cell>
          <cell r="CH404">
            <v>0</v>
          </cell>
          <cell r="CI404" t="str">
            <v>Sachsen</v>
          </cell>
          <cell r="CJ404" t="str">
            <v>Östliche Flächenländer</v>
          </cell>
          <cell r="CK404" t="str">
            <v>II 06</v>
          </cell>
        </row>
        <row r="405">
          <cell r="C405">
            <v>34</v>
          </cell>
          <cell r="D405">
            <v>33</v>
          </cell>
          <cell r="E405">
            <v>1</v>
          </cell>
          <cell r="F405">
            <v>0</v>
          </cell>
          <cell r="G405">
            <v>26</v>
          </cell>
          <cell r="H405">
            <v>25</v>
          </cell>
          <cell r="I405">
            <v>1</v>
          </cell>
          <cell r="J405">
            <v>0</v>
          </cell>
          <cell r="K405">
            <v>8</v>
          </cell>
          <cell r="L405">
            <v>8</v>
          </cell>
          <cell r="M405">
            <v>0</v>
          </cell>
          <cell r="N405">
            <v>0</v>
          </cell>
          <cell r="O405">
            <v>1</v>
          </cell>
          <cell r="P405">
            <v>1</v>
          </cell>
          <cell r="Q405">
            <v>0</v>
          </cell>
          <cell r="R405">
            <v>0</v>
          </cell>
          <cell r="S405">
            <v>1</v>
          </cell>
          <cell r="T405">
            <v>1</v>
          </cell>
          <cell r="U405">
            <v>0</v>
          </cell>
          <cell r="V405">
            <v>0</v>
          </cell>
          <cell r="W405">
            <v>0</v>
          </cell>
          <cell r="X405">
            <v>0</v>
          </cell>
          <cell r="Y405">
            <v>0</v>
          </cell>
          <cell r="Z405">
            <v>0</v>
          </cell>
          <cell r="AA405">
            <v>17</v>
          </cell>
          <cell r="AB405">
            <v>17</v>
          </cell>
          <cell r="AC405">
            <v>0</v>
          </cell>
          <cell r="AD405">
            <v>0</v>
          </cell>
          <cell r="AE405">
            <v>13</v>
          </cell>
          <cell r="AF405">
            <v>13</v>
          </cell>
          <cell r="AG405">
            <v>0</v>
          </cell>
          <cell r="AH405">
            <v>0</v>
          </cell>
          <cell r="AI405">
            <v>4</v>
          </cell>
          <cell r="AJ405">
            <v>4</v>
          </cell>
          <cell r="AK405">
            <v>0</v>
          </cell>
          <cell r="AL405">
            <v>0</v>
          </cell>
          <cell r="AM405">
            <v>12</v>
          </cell>
          <cell r="AN405">
            <v>12</v>
          </cell>
          <cell r="AO405">
            <v>0</v>
          </cell>
          <cell r="AP405">
            <v>0</v>
          </cell>
          <cell r="AQ405">
            <v>8</v>
          </cell>
          <cell r="AR405">
            <v>8</v>
          </cell>
          <cell r="AS405">
            <v>0</v>
          </cell>
          <cell r="AT405">
            <v>0</v>
          </cell>
          <cell r="AU405">
            <v>4</v>
          </cell>
          <cell r="AV405">
            <v>4</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1</v>
          </cell>
          <cell r="BL405">
            <v>1</v>
          </cell>
          <cell r="BM405">
            <v>0</v>
          </cell>
          <cell r="BN405">
            <v>0</v>
          </cell>
          <cell r="BO405">
            <v>1</v>
          </cell>
          <cell r="BP405">
            <v>1</v>
          </cell>
          <cell r="BQ405">
            <v>0</v>
          </cell>
          <cell r="BR405">
            <v>0</v>
          </cell>
          <cell r="BS405">
            <v>0</v>
          </cell>
          <cell r="BT405">
            <v>0</v>
          </cell>
          <cell r="BU405">
            <v>0</v>
          </cell>
          <cell r="BV405">
            <v>0</v>
          </cell>
          <cell r="BW405">
            <v>3</v>
          </cell>
          <cell r="BX405">
            <v>2</v>
          </cell>
          <cell r="BY405">
            <v>1</v>
          </cell>
          <cell r="BZ405">
            <v>0</v>
          </cell>
          <cell r="CA405">
            <v>3</v>
          </cell>
          <cell r="CB405">
            <v>2</v>
          </cell>
          <cell r="CC405">
            <v>1</v>
          </cell>
          <cell r="CD405">
            <v>0</v>
          </cell>
          <cell r="CE405">
            <v>0</v>
          </cell>
          <cell r="CF405">
            <v>0</v>
          </cell>
          <cell r="CG405">
            <v>0</v>
          </cell>
          <cell r="CH405">
            <v>0</v>
          </cell>
          <cell r="CI405" t="str">
            <v>Sachsen</v>
          </cell>
          <cell r="CJ405" t="str">
            <v>Östliche Flächenländer</v>
          </cell>
          <cell r="CK405" t="str">
            <v>II 06</v>
          </cell>
        </row>
        <row r="406">
          <cell r="C406">
            <v>13</v>
          </cell>
          <cell r="D406">
            <v>12</v>
          </cell>
          <cell r="E406">
            <v>1</v>
          </cell>
          <cell r="F406">
            <v>0</v>
          </cell>
          <cell r="G406">
            <v>6</v>
          </cell>
          <cell r="H406">
            <v>6</v>
          </cell>
          <cell r="I406">
            <v>0</v>
          </cell>
          <cell r="J406">
            <v>0</v>
          </cell>
          <cell r="K406">
            <v>7</v>
          </cell>
          <cell r="L406">
            <v>6</v>
          </cell>
          <cell r="M406">
            <v>1</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8</v>
          </cell>
          <cell r="AB406">
            <v>8</v>
          </cell>
          <cell r="AC406">
            <v>0</v>
          </cell>
          <cell r="AD406">
            <v>0</v>
          </cell>
          <cell r="AE406">
            <v>5</v>
          </cell>
          <cell r="AF406">
            <v>5</v>
          </cell>
          <cell r="AG406">
            <v>0</v>
          </cell>
          <cell r="AH406">
            <v>0</v>
          </cell>
          <cell r="AI406">
            <v>3</v>
          </cell>
          <cell r="AJ406">
            <v>3</v>
          </cell>
          <cell r="AK406">
            <v>0</v>
          </cell>
          <cell r="AL406">
            <v>0</v>
          </cell>
          <cell r="AM406">
            <v>5</v>
          </cell>
          <cell r="AN406">
            <v>4</v>
          </cell>
          <cell r="AO406">
            <v>1</v>
          </cell>
          <cell r="AP406">
            <v>0</v>
          </cell>
          <cell r="AQ406">
            <v>1</v>
          </cell>
          <cell r="AR406">
            <v>1</v>
          </cell>
          <cell r="AS406">
            <v>0</v>
          </cell>
          <cell r="AT406">
            <v>0</v>
          </cell>
          <cell r="AU406">
            <v>4</v>
          </cell>
          <cell r="AV406">
            <v>3</v>
          </cell>
          <cell r="AW406">
            <v>1</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cell r="BZ406">
            <v>0</v>
          </cell>
          <cell r="CA406">
            <v>0</v>
          </cell>
          <cell r="CB406">
            <v>0</v>
          </cell>
          <cell r="CC406">
            <v>0</v>
          </cell>
          <cell r="CD406">
            <v>0</v>
          </cell>
          <cell r="CE406">
            <v>0</v>
          </cell>
          <cell r="CF406">
            <v>0</v>
          </cell>
          <cell r="CG406">
            <v>0</v>
          </cell>
          <cell r="CH406">
            <v>0</v>
          </cell>
          <cell r="CI406" t="str">
            <v>Sachsen</v>
          </cell>
          <cell r="CJ406" t="str">
            <v>Östliche Flächenländer</v>
          </cell>
          <cell r="CK406" t="str">
            <v>II 06</v>
          </cell>
        </row>
        <row r="407">
          <cell r="C407">
            <v>18</v>
          </cell>
          <cell r="D407">
            <v>18</v>
          </cell>
          <cell r="E407">
            <v>0</v>
          </cell>
          <cell r="F407">
            <v>0</v>
          </cell>
          <cell r="G407">
            <v>9</v>
          </cell>
          <cell r="H407">
            <v>9</v>
          </cell>
          <cell r="I407">
            <v>0</v>
          </cell>
          <cell r="J407">
            <v>0</v>
          </cell>
          <cell r="K407">
            <v>9</v>
          </cell>
          <cell r="L407">
            <v>9</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9</v>
          </cell>
          <cell r="AB407">
            <v>9</v>
          </cell>
          <cell r="AC407">
            <v>0</v>
          </cell>
          <cell r="AD407">
            <v>0</v>
          </cell>
          <cell r="AE407">
            <v>6</v>
          </cell>
          <cell r="AF407">
            <v>6</v>
          </cell>
          <cell r="AG407">
            <v>0</v>
          </cell>
          <cell r="AH407">
            <v>0</v>
          </cell>
          <cell r="AI407">
            <v>3</v>
          </cell>
          <cell r="AJ407">
            <v>3</v>
          </cell>
          <cell r="AK407">
            <v>0</v>
          </cell>
          <cell r="AL407">
            <v>0</v>
          </cell>
          <cell r="AM407">
            <v>7</v>
          </cell>
          <cell r="AN407">
            <v>7</v>
          </cell>
          <cell r="AO407">
            <v>0</v>
          </cell>
          <cell r="AP407">
            <v>0</v>
          </cell>
          <cell r="AQ407">
            <v>2</v>
          </cell>
          <cell r="AR407">
            <v>2</v>
          </cell>
          <cell r="AS407">
            <v>0</v>
          </cell>
          <cell r="AT407">
            <v>0</v>
          </cell>
          <cell r="AU407">
            <v>5</v>
          </cell>
          <cell r="AV407">
            <v>5</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2</v>
          </cell>
          <cell r="BL407">
            <v>2</v>
          </cell>
          <cell r="BM407">
            <v>0</v>
          </cell>
          <cell r="BN407">
            <v>0</v>
          </cell>
          <cell r="BO407">
            <v>1</v>
          </cell>
          <cell r="BP407">
            <v>1</v>
          </cell>
          <cell r="BQ407">
            <v>0</v>
          </cell>
          <cell r="BR407">
            <v>0</v>
          </cell>
          <cell r="BS407">
            <v>1</v>
          </cell>
          <cell r="BT407">
            <v>1</v>
          </cell>
          <cell r="BU407">
            <v>0</v>
          </cell>
          <cell r="BV407">
            <v>0</v>
          </cell>
          <cell r="BW407">
            <v>0</v>
          </cell>
          <cell r="BX407">
            <v>0</v>
          </cell>
          <cell r="BY407">
            <v>0</v>
          </cell>
          <cell r="BZ407">
            <v>0</v>
          </cell>
          <cell r="CA407">
            <v>0</v>
          </cell>
          <cell r="CB407">
            <v>0</v>
          </cell>
          <cell r="CC407">
            <v>0</v>
          </cell>
          <cell r="CD407">
            <v>0</v>
          </cell>
          <cell r="CE407">
            <v>0</v>
          </cell>
          <cell r="CF407">
            <v>0</v>
          </cell>
          <cell r="CG407">
            <v>0</v>
          </cell>
          <cell r="CH407">
            <v>0</v>
          </cell>
          <cell r="CI407" t="str">
            <v>Sachsen</v>
          </cell>
          <cell r="CJ407" t="str">
            <v>Östliche Flächenländer</v>
          </cell>
          <cell r="CK407" t="str">
            <v>II 06</v>
          </cell>
        </row>
        <row r="408">
          <cell r="C408">
            <v>10</v>
          </cell>
          <cell r="D408">
            <v>9</v>
          </cell>
          <cell r="E408">
            <v>1</v>
          </cell>
          <cell r="F408">
            <v>0</v>
          </cell>
          <cell r="G408">
            <v>7</v>
          </cell>
          <cell r="H408">
            <v>6</v>
          </cell>
          <cell r="I408">
            <v>1</v>
          </cell>
          <cell r="J408">
            <v>0</v>
          </cell>
          <cell r="K408">
            <v>3</v>
          </cell>
          <cell r="L408">
            <v>3</v>
          </cell>
          <cell r="M408">
            <v>0</v>
          </cell>
          <cell r="N408">
            <v>0</v>
          </cell>
          <cell r="O408">
            <v>2</v>
          </cell>
          <cell r="P408">
            <v>2</v>
          </cell>
          <cell r="Q408">
            <v>0</v>
          </cell>
          <cell r="R408">
            <v>0</v>
          </cell>
          <cell r="S408">
            <v>2</v>
          </cell>
          <cell r="T408">
            <v>2</v>
          </cell>
          <cell r="U408">
            <v>0</v>
          </cell>
          <cell r="V408">
            <v>0</v>
          </cell>
          <cell r="W408">
            <v>0</v>
          </cell>
          <cell r="X408">
            <v>0</v>
          </cell>
          <cell r="Y408">
            <v>0</v>
          </cell>
          <cell r="Z408">
            <v>0</v>
          </cell>
          <cell r="AA408">
            <v>3</v>
          </cell>
          <cell r="AB408">
            <v>3</v>
          </cell>
          <cell r="AC408">
            <v>0</v>
          </cell>
          <cell r="AD408">
            <v>0</v>
          </cell>
          <cell r="AE408">
            <v>2</v>
          </cell>
          <cell r="AF408">
            <v>2</v>
          </cell>
          <cell r="AG408">
            <v>0</v>
          </cell>
          <cell r="AH408">
            <v>0</v>
          </cell>
          <cell r="AI408">
            <v>1</v>
          </cell>
          <cell r="AJ408">
            <v>1</v>
          </cell>
          <cell r="AK408">
            <v>0</v>
          </cell>
          <cell r="AL408">
            <v>0</v>
          </cell>
          <cell r="AM408">
            <v>4</v>
          </cell>
          <cell r="AN408">
            <v>4</v>
          </cell>
          <cell r="AO408">
            <v>0</v>
          </cell>
          <cell r="AP408">
            <v>0</v>
          </cell>
          <cell r="AQ408">
            <v>2</v>
          </cell>
          <cell r="AR408">
            <v>2</v>
          </cell>
          <cell r="AS408">
            <v>0</v>
          </cell>
          <cell r="AT408">
            <v>0</v>
          </cell>
          <cell r="AU408">
            <v>2</v>
          </cell>
          <cell r="AV408">
            <v>2</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1</v>
          </cell>
          <cell r="BX408">
            <v>0</v>
          </cell>
          <cell r="BY408">
            <v>1</v>
          </cell>
          <cell r="BZ408">
            <v>0</v>
          </cell>
          <cell r="CA408">
            <v>1</v>
          </cell>
          <cell r="CB408">
            <v>0</v>
          </cell>
          <cell r="CC408">
            <v>1</v>
          </cell>
          <cell r="CD408">
            <v>0</v>
          </cell>
          <cell r="CE408">
            <v>0</v>
          </cell>
          <cell r="CF408">
            <v>0</v>
          </cell>
          <cell r="CG408">
            <v>0</v>
          </cell>
          <cell r="CH408">
            <v>0</v>
          </cell>
          <cell r="CI408" t="str">
            <v>Sachsen</v>
          </cell>
          <cell r="CJ408" t="str">
            <v>Östliche Flächenländer</v>
          </cell>
          <cell r="CK408" t="str">
            <v>II 06</v>
          </cell>
        </row>
        <row r="409">
          <cell r="C409">
            <v>8</v>
          </cell>
          <cell r="D409">
            <v>8</v>
          </cell>
          <cell r="E409">
            <v>0</v>
          </cell>
          <cell r="F409">
            <v>0</v>
          </cell>
          <cell r="G409">
            <v>5</v>
          </cell>
          <cell r="H409">
            <v>5</v>
          </cell>
          <cell r="I409">
            <v>0</v>
          </cell>
          <cell r="J409">
            <v>0</v>
          </cell>
          <cell r="K409">
            <v>3</v>
          </cell>
          <cell r="L409">
            <v>3</v>
          </cell>
          <cell r="M409">
            <v>0</v>
          </cell>
          <cell r="N409">
            <v>0</v>
          </cell>
          <cell r="O409">
            <v>2</v>
          </cell>
          <cell r="P409">
            <v>2</v>
          </cell>
          <cell r="Q409">
            <v>0</v>
          </cell>
          <cell r="R409">
            <v>0</v>
          </cell>
          <cell r="S409">
            <v>1</v>
          </cell>
          <cell r="T409">
            <v>1</v>
          </cell>
          <cell r="U409">
            <v>0</v>
          </cell>
          <cell r="V409">
            <v>0</v>
          </cell>
          <cell r="W409">
            <v>1</v>
          </cell>
          <cell r="X409">
            <v>1</v>
          </cell>
          <cell r="Y409">
            <v>0</v>
          </cell>
          <cell r="Z409">
            <v>0</v>
          </cell>
          <cell r="AA409">
            <v>3</v>
          </cell>
          <cell r="AB409">
            <v>3</v>
          </cell>
          <cell r="AC409">
            <v>0</v>
          </cell>
          <cell r="AD409">
            <v>0</v>
          </cell>
          <cell r="AE409">
            <v>2</v>
          </cell>
          <cell r="AF409">
            <v>2</v>
          </cell>
          <cell r="AG409">
            <v>0</v>
          </cell>
          <cell r="AH409">
            <v>0</v>
          </cell>
          <cell r="AI409">
            <v>1</v>
          </cell>
          <cell r="AJ409">
            <v>1</v>
          </cell>
          <cell r="AK409">
            <v>0</v>
          </cell>
          <cell r="AL409">
            <v>0</v>
          </cell>
          <cell r="AM409">
            <v>3</v>
          </cell>
          <cell r="AN409">
            <v>3</v>
          </cell>
          <cell r="AO409">
            <v>0</v>
          </cell>
          <cell r="AP409">
            <v>0</v>
          </cell>
          <cell r="AQ409">
            <v>2</v>
          </cell>
          <cell r="AR409">
            <v>2</v>
          </cell>
          <cell r="AS409">
            <v>0</v>
          </cell>
          <cell r="AT409">
            <v>0</v>
          </cell>
          <cell r="AU409">
            <v>1</v>
          </cell>
          <cell r="AV409">
            <v>1</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cell r="BZ409">
            <v>0</v>
          </cell>
          <cell r="CA409">
            <v>0</v>
          </cell>
          <cell r="CB409">
            <v>0</v>
          </cell>
          <cell r="CC409">
            <v>0</v>
          </cell>
          <cell r="CD409">
            <v>0</v>
          </cell>
          <cell r="CE409">
            <v>0</v>
          </cell>
          <cell r="CF409">
            <v>0</v>
          </cell>
          <cell r="CG409">
            <v>0</v>
          </cell>
          <cell r="CH409">
            <v>0</v>
          </cell>
          <cell r="CI409" t="str">
            <v>Sachsen</v>
          </cell>
          <cell r="CJ409" t="str">
            <v>Östliche Flächenländer</v>
          </cell>
          <cell r="CK409" t="str">
            <v>II 06</v>
          </cell>
        </row>
        <row r="410">
          <cell r="C410">
            <v>10</v>
          </cell>
          <cell r="D410">
            <v>10</v>
          </cell>
          <cell r="E410">
            <v>0</v>
          </cell>
          <cell r="F410">
            <v>0</v>
          </cell>
          <cell r="G410">
            <v>10</v>
          </cell>
          <cell r="H410">
            <v>10</v>
          </cell>
          <cell r="I410">
            <v>0</v>
          </cell>
          <cell r="J410">
            <v>0</v>
          </cell>
          <cell r="K410">
            <v>0</v>
          </cell>
          <cell r="L410">
            <v>0</v>
          </cell>
          <cell r="M410">
            <v>0</v>
          </cell>
          <cell r="N410">
            <v>0</v>
          </cell>
          <cell r="O410">
            <v>1</v>
          </cell>
          <cell r="P410">
            <v>1</v>
          </cell>
          <cell r="Q410">
            <v>0</v>
          </cell>
          <cell r="R410">
            <v>0</v>
          </cell>
          <cell r="S410">
            <v>1</v>
          </cell>
          <cell r="T410">
            <v>1</v>
          </cell>
          <cell r="U410">
            <v>0</v>
          </cell>
          <cell r="V410">
            <v>0</v>
          </cell>
          <cell r="W410">
            <v>0</v>
          </cell>
          <cell r="X410">
            <v>0</v>
          </cell>
          <cell r="Y410">
            <v>0</v>
          </cell>
          <cell r="Z410">
            <v>0</v>
          </cell>
          <cell r="AA410">
            <v>6</v>
          </cell>
          <cell r="AB410">
            <v>6</v>
          </cell>
          <cell r="AC410">
            <v>0</v>
          </cell>
          <cell r="AD410">
            <v>0</v>
          </cell>
          <cell r="AE410">
            <v>6</v>
          </cell>
          <cell r="AF410">
            <v>6</v>
          </cell>
          <cell r="AG410">
            <v>0</v>
          </cell>
          <cell r="AH410">
            <v>0</v>
          </cell>
          <cell r="AI410">
            <v>0</v>
          </cell>
          <cell r="AJ410">
            <v>0</v>
          </cell>
          <cell r="AK410">
            <v>0</v>
          </cell>
          <cell r="AL410">
            <v>0</v>
          </cell>
          <cell r="AM410">
            <v>3</v>
          </cell>
          <cell r="AN410">
            <v>3</v>
          </cell>
          <cell r="AO410">
            <v>0</v>
          </cell>
          <cell r="AP410">
            <v>0</v>
          </cell>
          <cell r="AQ410">
            <v>3</v>
          </cell>
          <cell r="AR410">
            <v>3</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0</v>
          </cell>
          <cell r="CB410">
            <v>0</v>
          </cell>
          <cell r="CC410">
            <v>0</v>
          </cell>
          <cell r="CD410">
            <v>0</v>
          </cell>
          <cell r="CE410">
            <v>0</v>
          </cell>
          <cell r="CF410">
            <v>0</v>
          </cell>
          <cell r="CG410">
            <v>0</v>
          </cell>
          <cell r="CH410">
            <v>0</v>
          </cell>
          <cell r="CI410" t="str">
            <v>Sachsen</v>
          </cell>
          <cell r="CJ410" t="str">
            <v>Östliche Flächenländer</v>
          </cell>
          <cell r="CK410" t="str">
            <v>II 06</v>
          </cell>
        </row>
        <row r="411">
          <cell r="C411">
            <v>6</v>
          </cell>
          <cell r="D411">
            <v>6</v>
          </cell>
          <cell r="E411">
            <v>0</v>
          </cell>
          <cell r="F411">
            <v>0</v>
          </cell>
          <cell r="G411">
            <v>4</v>
          </cell>
          <cell r="H411">
            <v>4</v>
          </cell>
          <cell r="I411">
            <v>0</v>
          </cell>
          <cell r="J411">
            <v>0</v>
          </cell>
          <cell r="K411">
            <v>2</v>
          </cell>
          <cell r="L411">
            <v>2</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5</v>
          </cell>
          <cell r="AB411">
            <v>5</v>
          </cell>
          <cell r="AC411">
            <v>0</v>
          </cell>
          <cell r="AD411">
            <v>0</v>
          </cell>
          <cell r="AE411">
            <v>4</v>
          </cell>
          <cell r="AF411">
            <v>4</v>
          </cell>
          <cell r="AG411">
            <v>0</v>
          </cell>
          <cell r="AH411">
            <v>0</v>
          </cell>
          <cell r="AI411">
            <v>1</v>
          </cell>
          <cell r="AJ411">
            <v>1</v>
          </cell>
          <cell r="AK411">
            <v>0</v>
          </cell>
          <cell r="AL411">
            <v>0</v>
          </cell>
          <cell r="AM411">
            <v>1</v>
          </cell>
          <cell r="AN411">
            <v>1</v>
          </cell>
          <cell r="AO411">
            <v>0</v>
          </cell>
          <cell r="AP411">
            <v>0</v>
          </cell>
          <cell r="AQ411">
            <v>0</v>
          </cell>
          <cell r="AR411">
            <v>0</v>
          </cell>
          <cell r="AS411">
            <v>0</v>
          </cell>
          <cell r="AT411">
            <v>0</v>
          </cell>
          <cell r="AU411">
            <v>1</v>
          </cell>
          <cell r="AV411">
            <v>1</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0</v>
          </cell>
          <cell r="CB411">
            <v>0</v>
          </cell>
          <cell r="CC411">
            <v>0</v>
          </cell>
          <cell r="CD411">
            <v>0</v>
          </cell>
          <cell r="CE411">
            <v>0</v>
          </cell>
          <cell r="CF411">
            <v>0</v>
          </cell>
          <cell r="CG411">
            <v>0</v>
          </cell>
          <cell r="CH411">
            <v>0</v>
          </cell>
          <cell r="CI411" t="str">
            <v>Sachsen</v>
          </cell>
          <cell r="CJ411" t="str">
            <v>Östliche Flächenländer</v>
          </cell>
          <cell r="CK411" t="str">
            <v>II 06</v>
          </cell>
        </row>
        <row r="412">
          <cell r="C412">
            <v>12</v>
          </cell>
          <cell r="D412">
            <v>10</v>
          </cell>
          <cell r="E412">
            <v>2</v>
          </cell>
          <cell r="F412">
            <v>0</v>
          </cell>
          <cell r="G412">
            <v>7</v>
          </cell>
          <cell r="H412">
            <v>7</v>
          </cell>
          <cell r="I412">
            <v>0</v>
          </cell>
          <cell r="J412">
            <v>0</v>
          </cell>
          <cell r="K412">
            <v>5</v>
          </cell>
          <cell r="L412">
            <v>3</v>
          </cell>
          <cell r="M412">
            <v>2</v>
          </cell>
          <cell r="N412">
            <v>0</v>
          </cell>
          <cell r="O412">
            <v>4</v>
          </cell>
          <cell r="P412">
            <v>4</v>
          </cell>
          <cell r="Q412">
            <v>0</v>
          </cell>
          <cell r="R412">
            <v>0</v>
          </cell>
          <cell r="S412">
            <v>4</v>
          </cell>
          <cell r="T412">
            <v>4</v>
          </cell>
          <cell r="U412">
            <v>0</v>
          </cell>
          <cell r="V412">
            <v>0</v>
          </cell>
          <cell r="W412">
            <v>0</v>
          </cell>
          <cell r="X412">
            <v>0</v>
          </cell>
          <cell r="Y412">
            <v>0</v>
          </cell>
          <cell r="Z412">
            <v>0</v>
          </cell>
          <cell r="AA412">
            <v>5</v>
          </cell>
          <cell r="AB412">
            <v>4</v>
          </cell>
          <cell r="AC412">
            <v>1</v>
          </cell>
          <cell r="AD412">
            <v>0</v>
          </cell>
          <cell r="AE412">
            <v>2</v>
          </cell>
          <cell r="AF412">
            <v>2</v>
          </cell>
          <cell r="AG412">
            <v>0</v>
          </cell>
          <cell r="AH412">
            <v>0</v>
          </cell>
          <cell r="AI412">
            <v>3</v>
          </cell>
          <cell r="AJ412">
            <v>2</v>
          </cell>
          <cell r="AK412">
            <v>1</v>
          </cell>
          <cell r="AL412">
            <v>0</v>
          </cell>
          <cell r="AM412">
            <v>3</v>
          </cell>
          <cell r="AN412">
            <v>2</v>
          </cell>
          <cell r="AO412">
            <v>1</v>
          </cell>
          <cell r="AP412">
            <v>0</v>
          </cell>
          <cell r="AQ412">
            <v>1</v>
          </cell>
          <cell r="AR412">
            <v>1</v>
          </cell>
          <cell r="AS412">
            <v>0</v>
          </cell>
          <cell r="AT412">
            <v>0</v>
          </cell>
          <cell r="AU412">
            <v>2</v>
          </cell>
          <cell r="AV412">
            <v>1</v>
          </cell>
          <cell r="AW412">
            <v>1</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0</v>
          </cell>
          <cell r="CB412">
            <v>0</v>
          </cell>
          <cell r="CC412">
            <v>0</v>
          </cell>
          <cell r="CD412">
            <v>0</v>
          </cell>
          <cell r="CE412">
            <v>0</v>
          </cell>
          <cell r="CF412">
            <v>0</v>
          </cell>
          <cell r="CG412">
            <v>0</v>
          </cell>
          <cell r="CH412">
            <v>0</v>
          </cell>
          <cell r="CI412" t="str">
            <v>Sachsen</v>
          </cell>
          <cell r="CJ412" t="str">
            <v>Östliche Flächenländer</v>
          </cell>
          <cell r="CK412" t="str">
            <v>II 06</v>
          </cell>
        </row>
        <row r="413">
          <cell r="C413">
            <v>301</v>
          </cell>
          <cell r="D413">
            <v>295</v>
          </cell>
          <cell r="E413">
            <v>6</v>
          </cell>
          <cell r="F413">
            <v>0</v>
          </cell>
          <cell r="G413">
            <v>198</v>
          </cell>
          <cell r="H413">
            <v>193</v>
          </cell>
          <cell r="I413">
            <v>5</v>
          </cell>
          <cell r="J413">
            <v>0</v>
          </cell>
          <cell r="K413">
            <v>103</v>
          </cell>
          <cell r="L413">
            <v>102</v>
          </cell>
          <cell r="M413">
            <v>1</v>
          </cell>
          <cell r="N413">
            <v>0</v>
          </cell>
          <cell r="O413">
            <v>22</v>
          </cell>
          <cell r="P413">
            <v>22</v>
          </cell>
          <cell r="Q413">
            <v>0</v>
          </cell>
          <cell r="R413">
            <v>0</v>
          </cell>
          <cell r="S413">
            <v>15</v>
          </cell>
          <cell r="T413">
            <v>15</v>
          </cell>
          <cell r="U413">
            <v>0</v>
          </cell>
          <cell r="V413">
            <v>0</v>
          </cell>
          <cell r="W413">
            <v>7</v>
          </cell>
          <cell r="X413">
            <v>7</v>
          </cell>
          <cell r="Y413">
            <v>0</v>
          </cell>
          <cell r="Z413">
            <v>0</v>
          </cell>
          <cell r="AA413">
            <v>155</v>
          </cell>
          <cell r="AB413">
            <v>153</v>
          </cell>
          <cell r="AC413">
            <v>2</v>
          </cell>
          <cell r="AD413">
            <v>0</v>
          </cell>
          <cell r="AE413">
            <v>115</v>
          </cell>
          <cell r="AF413">
            <v>113</v>
          </cell>
          <cell r="AG413">
            <v>2</v>
          </cell>
          <cell r="AH413">
            <v>0</v>
          </cell>
          <cell r="AI413">
            <v>40</v>
          </cell>
          <cell r="AJ413">
            <v>40</v>
          </cell>
          <cell r="AK413">
            <v>0</v>
          </cell>
          <cell r="AL413">
            <v>0</v>
          </cell>
          <cell r="AM413">
            <v>107</v>
          </cell>
          <cell r="AN413">
            <v>103</v>
          </cell>
          <cell r="AO413">
            <v>4</v>
          </cell>
          <cell r="AP413">
            <v>0</v>
          </cell>
          <cell r="AQ413">
            <v>58</v>
          </cell>
          <cell r="AR413">
            <v>55</v>
          </cell>
          <cell r="AS413">
            <v>3</v>
          </cell>
          <cell r="AT413">
            <v>0</v>
          </cell>
          <cell r="AU413">
            <v>49</v>
          </cell>
          <cell r="AV413">
            <v>48</v>
          </cell>
          <cell r="AW413">
            <v>1</v>
          </cell>
          <cell r="AX413">
            <v>0</v>
          </cell>
          <cell r="AY413">
            <v>5</v>
          </cell>
          <cell r="AZ413">
            <v>5</v>
          </cell>
          <cell r="BA413">
            <v>0</v>
          </cell>
          <cell r="BB413">
            <v>0</v>
          </cell>
          <cell r="BC413">
            <v>3</v>
          </cell>
          <cell r="BD413">
            <v>3</v>
          </cell>
          <cell r="BE413">
            <v>0</v>
          </cell>
          <cell r="BF413">
            <v>0</v>
          </cell>
          <cell r="BG413">
            <v>2</v>
          </cell>
          <cell r="BH413">
            <v>2</v>
          </cell>
          <cell r="BI413">
            <v>0</v>
          </cell>
          <cell r="BJ413">
            <v>0</v>
          </cell>
          <cell r="BK413">
            <v>3</v>
          </cell>
          <cell r="BL413">
            <v>3</v>
          </cell>
          <cell r="BM413">
            <v>0</v>
          </cell>
          <cell r="BN413">
            <v>0</v>
          </cell>
          <cell r="BO413">
            <v>3</v>
          </cell>
          <cell r="BP413">
            <v>3</v>
          </cell>
          <cell r="BQ413">
            <v>0</v>
          </cell>
          <cell r="BR413">
            <v>0</v>
          </cell>
          <cell r="BS413">
            <v>0</v>
          </cell>
          <cell r="BT413">
            <v>0</v>
          </cell>
          <cell r="BU413">
            <v>0</v>
          </cell>
          <cell r="BV413">
            <v>0</v>
          </cell>
          <cell r="BW413">
            <v>9</v>
          </cell>
          <cell r="BX413">
            <v>9</v>
          </cell>
          <cell r="BY413">
            <v>0</v>
          </cell>
          <cell r="BZ413">
            <v>0</v>
          </cell>
          <cell r="CA413">
            <v>4</v>
          </cell>
          <cell r="CB413">
            <v>4</v>
          </cell>
          <cell r="CC413">
            <v>0</v>
          </cell>
          <cell r="CD413">
            <v>0</v>
          </cell>
          <cell r="CE413">
            <v>5</v>
          </cell>
          <cell r="CF413">
            <v>5</v>
          </cell>
          <cell r="CG413">
            <v>0</v>
          </cell>
          <cell r="CH413">
            <v>0</v>
          </cell>
          <cell r="CI413" t="str">
            <v>Sachsen-Anhalt</v>
          </cell>
          <cell r="CJ413" t="str">
            <v>Östliche Flächenländer</v>
          </cell>
          <cell r="CK413" t="str">
            <v>II 06</v>
          </cell>
        </row>
        <row r="414">
          <cell r="C414">
            <v>11</v>
          </cell>
          <cell r="D414">
            <v>11</v>
          </cell>
          <cell r="E414">
            <v>0</v>
          </cell>
          <cell r="F414">
            <v>0</v>
          </cell>
          <cell r="G414">
            <v>8</v>
          </cell>
          <cell r="H414">
            <v>8</v>
          </cell>
          <cell r="I414">
            <v>0</v>
          </cell>
          <cell r="J414">
            <v>0</v>
          </cell>
          <cell r="K414">
            <v>3</v>
          </cell>
          <cell r="L414">
            <v>3</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11</v>
          </cell>
          <cell r="AB414">
            <v>11</v>
          </cell>
          <cell r="AC414">
            <v>0</v>
          </cell>
          <cell r="AD414">
            <v>0</v>
          </cell>
          <cell r="AE414">
            <v>8</v>
          </cell>
          <cell r="AF414">
            <v>8</v>
          </cell>
          <cell r="AG414">
            <v>0</v>
          </cell>
          <cell r="AH414">
            <v>0</v>
          </cell>
          <cell r="AI414">
            <v>3</v>
          </cell>
          <cell r="AJ414">
            <v>3</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0</v>
          </cell>
          <cell r="CB414">
            <v>0</v>
          </cell>
          <cell r="CC414">
            <v>0</v>
          </cell>
          <cell r="CD414">
            <v>0</v>
          </cell>
          <cell r="CE414">
            <v>0</v>
          </cell>
          <cell r="CF414">
            <v>0</v>
          </cell>
          <cell r="CG414">
            <v>0</v>
          </cell>
          <cell r="CH414">
            <v>0</v>
          </cell>
          <cell r="CI414" t="str">
            <v>Sachsen-Anhalt</v>
          </cell>
          <cell r="CJ414" t="str">
            <v>Östliche Flächenländer</v>
          </cell>
          <cell r="CK414" t="str">
            <v>II 06</v>
          </cell>
        </row>
        <row r="415">
          <cell r="C415">
            <v>58</v>
          </cell>
          <cell r="D415">
            <v>57</v>
          </cell>
          <cell r="E415">
            <v>1</v>
          </cell>
          <cell r="F415">
            <v>0</v>
          </cell>
          <cell r="G415">
            <v>38</v>
          </cell>
          <cell r="H415">
            <v>37</v>
          </cell>
          <cell r="I415">
            <v>1</v>
          </cell>
          <cell r="J415">
            <v>0</v>
          </cell>
          <cell r="K415">
            <v>20</v>
          </cell>
          <cell r="L415">
            <v>20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40</v>
          </cell>
          <cell r="AB415">
            <v>40</v>
          </cell>
          <cell r="AC415">
            <v>0</v>
          </cell>
          <cell r="AD415">
            <v>0</v>
          </cell>
          <cell r="AE415">
            <v>29</v>
          </cell>
          <cell r="AF415">
            <v>29</v>
          </cell>
          <cell r="AG415">
            <v>0</v>
          </cell>
          <cell r="AH415">
            <v>0</v>
          </cell>
          <cell r="AI415">
            <v>11</v>
          </cell>
          <cell r="AJ415">
            <v>11</v>
          </cell>
          <cell r="AK415">
            <v>0</v>
          </cell>
          <cell r="AL415">
            <v>0</v>
          </cell>
          <cell r="AM415">
            <v>17</v>
          </cell>
          <cell r="AN415">
            <v>16</v>
          </cell>
          <cell r="AO415">
            <v>1</v>
          </cell>
          <cell r="AP415">
            <v>0</v>
          </cell>
          <cell r="AQ415">
            <v>8</v>
          </cell>
          <cell r="AR415">
            <v>7</v>
          </cell>
          <cell r="AS415">
            <v>1</v>
          </cell>
          <cell r="AT415">
            <v>0</v>
          </cell>
          <cell r="AU415">
            <v>9</v>
          </cell>
          <cell r="AV415">
            <v>9</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1</v>
          </cell>
          <cell r="BX415">
            <v>1</v>
          </cell>
          <cell r="BY415">
            <v>0</v>
          </cell>
          <cell r="BZ415">
            <v>0</v>
          </cell>
          <cell r="CA415">
            <v>1</v>
          </cell>
          <cell r="CB415">
            <v>1</v>
          </cell>
          <cell r="CC415">
            <v>0</v>
          </cell>
          <cell r="CD415">
            <v>0</v>
          </cell>
          <cell r="CE415">
            <v>0</v>
          </cell>
          <cell r="CF415">
            <v>0</v>
          </cell>
          <cell r="CG415">
            <v>0</v>
          </cell>
          <cell r="CH415">
            <v>0</v>
          </cell>
          <cell r="CI415" t="str">
            <v>Sachsen-Anhalt</v>
          </cell>
          <cell r="CJ415" t="str">
            <v>Östliche Flächenländer</v>
          </cell>
          <cell r="CK415" t="str">
            <v>II 06</v>
          </cell>
        </row>
        <row r="416">
          <cell r="C416">
            <v>88</v>
          </cell>
          <cell r="D416">
            <v>87</v>
          </cell>
          <cell r="E416">
            <v>1</v>
          </cell>
          <cell r="F416">
            <v>0</v>
          </cell>
          <cell r="G416">
            <v>61</v>
          </cell>
          <cell r="H416">
            <v>60</v>
          </cell>
          <cell r="I416">
            <v>1</v>
          </cell>
          <cell r="J416">
            <v>0</v>
          </cell>
          <cell r="K416">
            <v>27</v>
          </cell>
          <cell r="L416">
            <v>27</v>
          </cell>
          <cell r="M416">
            <v>0</v>
          </cell>
          <cell r="N416">
            <v>0</v>
          </cell>
          <cell r="O416">
            <v>5</v>
          </cell>
          <cell r="P416">
            <v>5</v>
          </cell>
          <cell r="Q416">
            <v>0</v>
          </cell>
          <cell r="R416">
            <v>0</v>
          </cell>
          <cell r="S416">
            <v>5</v>
          </cell>
          <cell r="T416">
            <v>5</v>
          </cell>
          <cell r="U416">
            <v>0</v>
          </cell>
          <cell r="V416">
            <v>0</v>
          </cell>
          <cell r="W416">
            <v>0</v>
          </cell>
          <cell r="X416">
            <v>0</v>
          </cell>
          <cell r="Y416">
            <v>0</v>
          </cell>
          <cell r="Z416">
            <v>0</v>
          </cell>
          <cell r="AA416">
            <v>36</v>
          </cell>
          <cell r="AB416">
            <v>35</v>
          </cell>
          <cell r="AC416">
            <v>1</v>
          </cell>
          <cell r="AD416">
            <v>0</v>
          </cell>
          <cell r="AE416">
            <v>27</v>
          </cell>
          <cell r="AF416">
            <v>26</v>
          </cell>
          <cell r="AG416">
            <v>1</v>
          </cell>
          <cell r="AH416">
            <v>0</v>
          </cell>
          <cell r="AI416">
            <v>9</v>
          </cell>
          <cell r="AJ416">
            <v>9</v>
          </cell>
          <cell r="AK416">
            <v>0</v>
          </cell>
          <cell r="AL416">
            <v>0</v>
          </cell>
          <cell r="AM416">
            <v>42</v>
          </cell>
          <cell r="AN416">
            <v>42</v>
          </cell>
          <cell r="AO416">
            <v>0</v>
          </cell>
          <cell r="AP416">
            <v>0</v>
          </cell>
          <cell r="AQ416">
            <v>27</v>
          </cell>
          <cell r="AR416">
            <v>27</v>
          </cell>
          <cell r="AS416">
            <v>0</v>
          </cell>
          <cell r="AT416">
            <v>0</v>
          </cell>
          <cell r="AU416">
            <v>15</v>
          </cell>
          <cell r="AV416">
            <v>15</v>
          </cell>
          <cell r="AW416">
            <v>0</v>
          </cell>
          <cell r="AX416">
            <v>0</v>
          </cell>
          <cell r="AY416">
            <v>2</v>
          </cell>
          <cell r="AZ416">
            <v>2</v>
          </cell>
          <cell r="BA416">
            <v>0</v>
          </cell>
          <cell r="BB416">
            <v>0</v>
          </cell>
          <cell r="BC416">
            <v>1</v>
          </cell>
          <cell r="BD416">
            <v>1</v>
          </cell>
          <cell r="BE416">
            <v>0</v>
          </cell>
          <cell r="BF416">
            <v>0</v>
          </cell>
          <cell r="BG416">
            <v>1</v>
          </cell>
          <cell r="BH416">
            <v>1</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3</v>
          </cell>
          <cell r="BX416">
            <v>3</v>
          </cell>
          <cell r="BY416">
            <v>0</v>
          </cell>
          <cell r="BZ416">
            <v>0</v>
          </cell>
          <cell r="CA416">
            <v>1</v>
          </cell>
          <cell r="CB416">
            <v>1</v>
          </cell>
          <cell r="CC416">
            <v>0</v>
          </cell>
          <cell r="CD416">
            <v>0</v>
          </cell>
          <cell r="CE416">
            <v>2</v>
          </cell>
          <cell r="CF416">
            <v>2</v>
          </cell>
          <cell r="CG416">
            <v>0</v>
          </cell>
          <cell r="CH416">
            <v>0</v>
          </cell>
          <cell r="CI416" t="str">
            <v>Sachsen-Anhalt</v>
          </cell>
          <cell r="CJ416" t="str">
            <v>Östliche Flächenländer</v>
          </cell>
          <cell r="CK416" t="str">
            <v>II 06</v>
          </cell>
        </row>
        <row r="417">
          <cell r="C417">
            <v>45</v>
          </cell>
          <cell r="D417">
            <v>43</v>
          </cell>
          <cell r="E417">
            <v>2</v>
          </cell>
          <cell r="F417">
            <v>0</v>
          </cell>
          <cell r="G417">
            <v>31</v>
          </cell>
          <cell r="H417">
            <v>29</v>
          </cell>
          <cell r="I417">
            <v>2</v>
          </cell>
          <cell r="J417">
            <v>0</v>
          </cell>
          <cell r="K417">
            <v>14</v>
          </cell>
          <cell r="L417">
            <v>14</v>
          </cell>
          <cell r="M417">
            <v>0</v>
          </cell>
          <cell r="N417">
            <v>0</v>
          </cell>
          <cell r="O417">
            <v>6</v>
          </cell>
          <cell r="P417">
            <v>6</v>
          </cell>
          <cell r="Q417">
            <v>0</v>
          </cell>
          <cell r="R417">
            <v>0</v>
          </cell>
          <cell r="S417">
            <v>4</v>
          </cell>
          <cell r="T417">
            <v>4</v>
          </cell>
          <cell r="U417">
            <v>0</v>
          </cell>
          <cell r="V417">
            <v>0</v>
          </cell>
          <cell r="W417">
            <v>2</v>
          </cell>
          <cell r="X417">
            <v>2</v>
          </cell>
          <cell r="Y417">
            <v>0</v>
          </cell>
          <cell r="Z417">
            <v>0</v>
          </cell>
          <cell r="AA417">
            <v>20</v>
          </cell>
          <cell r="AB417">
            <v>19</v>
          </cell>
          <cell r="AC417">
            <v>1</v>
          </cell>
          <cell r="AD417">
            <v>0</v>
          </cell>
          <cell r="AE417">
            <v>16</v>
          </cell>
          <cell r="AF417">
            <v>15</v>
          </cell>
          <cell r="AG417">
            <v>1</v>
          </cell>
          <cell r="AH417">
            <v>0</v>
          </cell>
          <cell r="AI417">
            <v>4</v>
          </cell>
          <cell r="AJ417">
            <v>4</v>
          </cell>
          <cell r="AK417">
            <v>0</v>
          </cell>
          <cell r="AL417">
            <v>0</v>
          </cell>
          <cell r="AM417">
            <v>17</v>
          </cell>
          <cell r="AN417">
            <v>16</v>
          </cell>
          <cell r="AO417">
            <v>1</v>
          </cell>
          <cell r="AP417">
            <v>0</v>
          </cell>
          <cell r="AQ417">
            <v>11</v>
          </cell>
          <cell r="AR417">
            <v>10</v>
          </cell>
          <cell r="AS417">
            <v>1</v>
          </cell>
          <cell r="AT417">
            <v>0</v>
          </cell>
          <cell r="AU417">
            <v>6</v>
          </cell>
          <cell r="AV417">
            <v>6</v>
          </cell>
          <cell r="AW417">
            <v>0</v>
          </cell>
          <cell r="AX417">
            <v>0</v>
          </cell>
          <cell r="AY417">
            <v>1</v>
          </cell>
          <cell r="AZ417">
            <v>1</v>
          </cell>
          <cell r="BA417">
            <v>0</v>
          </cell>
          <cell r="BB417">
            <v>0</v>
          </cell>
          <cell r="BC417">
            <v>0</v>
          </cell>
          <cell r="BD417">
            <v>0</v>
          </cell>
          <cell r="BE417">
            <v>0</v>
          </cell>
          <cell r="BF417">
            <v>0</v>
          </cell>
          <cell r="BG417">
            <v>1</v>
          </cell>
          <cell r="BH417">
            <v>1</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1</v>
          </cell>
          <cell r="BX417">
            <v>1</v>
          </cell>
          <cell r="BY417">
            <v>0</v>
          </cell>
          <cell r="BZ417">
            <v>0</v>
          </cell>
          <cell r="CA417">
            <v>0</v>
          </cell>
          <cell r="CB417">
            <v>0</v>
          </cell>
          <cell r="CC417">
            <v>0</v>
          </cell>
          <cell r="CD417">
            <v>0</v>
          </cell>
          <cell r="CE417">
            <v>1</v>
          </cell>
          <cell r="CF417">
            <v>1</v>
          </cell>
          <cell r="CG417">
            <v>0</v>
          </cell>
          <cell r="CH417">
            <v>0</v>
          </cell>
          <cell r="CI417" t="str">
            <v>Sachsen-Anhalt</v>
          </cell>
          <cell r="CJ417" t="str">
            <v>Östliche Flächenländer</v>
          </cell>
          <cell r="CK417" t="str">
            <v>II 06</v>
          </cell>
        </row>
        <row r="418">
          <cell r="C418">
            <v>31</v>
          </cell>
          <cell r="D418">
            <v>31</v>
          </cell>
          <cell r="E418">
            <v>0</v>
          </cell>
          <cell r="F418">
            <v>0</v>
          </cell>
          <cell r="G418">
            <v>24</v>
          </cell>
          <cell r="H418">
            <v>24</v>
          </cell>
          <cell r="I418">
            <v>0</v>
          </cell>
          <cell r="J418">
            <v>0</v>
          </cell>
          <cell r="K418">
            <v>7</v>
          </cell>
          <cell r="L418">
            <v>7</v>
          </cell>
          <cell r="M418">
            <v>0</v>
          </cell>
          <cell r="N418">
            <v>0</v>
          </cell>
          <cell r="O418">
            <v>6</v>
          </cell>
          <cell r="P418">
            <v>6</v>
          </cell>
          <cell r="Q418">
            <v>0</v>
          </cell>
          <cell r="R418">
            <v>0</v>
          </cell>
          <cell r="S418">
            <v>3</v>
          </cell>
          <cell r="T418">
            <v>3</v>
          </cell>
          <cell r="U418">
            <v>0</v>
          </cell>
          <cell r="V418">
            <v>0</v>
          </cell>
          <cell r="W418">
            <v>3</v>
          </cell>
          <cell r="X418">
            <v>3</v>
          </cell>
          <cell r="Y418">
            <v>0</v>
          </cell>
          <cell r="Z418">
            <v>0</v>
          </cell>
          <cell r="AA418">
            <v>16</v>
          </cell>
          <cell r="AB418">
            <v>16</v>
          </cell>
          <cell r="AC418">
            <v>0</v>
          </cell>
          <cell r="AD418">
            <v>0</v>
          </cell>
          <cell r="AE418">
            <v>15</v>
          </cell>
          <cell r="AF418">
            <v>15</v>
          </cell>
          <cell r="AG418">
            <v>0</v>
          </cell>
          <cell r="AH418">
            <v>0</v>
          </cell>
          <cell r="AI418">
            <v>1</v>
          </cell>
          <cell r="AJ418">
            <v>1</v>
          </cell>
          <cell r="AK418">
            <v>0</v>
          </cell>
          <cell r="AL418">
            <v>0</v>
          </cell>
          <cell r="AM418">
            <v>7</v>
          </cell>
          <cell r="AN418">
            <v>7</v>
          </cell>
          <cell r="AO418">
            <v>0</v>
          </cell>
          <cell r="AP418">
            <v>0</v>
          </cell>
          <cell r="AQ418">
            <v>4</v>
          </cell>
          <cell r="AR418">
            <v>4</v>
          </cell>
          <cell r="AS418">
            <v>0</v>
          </cell>
          <cell r="AT418">
            <v>0</v>
          </cell>
          <cell r="AU418">
            <v>3</v>
          </cell>
          <cell r="AV418">
            <v>3</v>
          </cell>
          <cell r="AW418">
            <v>0</v>
          </cell>
          <cell r="AX418">
            <v>0</v>
          </cell>
          <cell r="AY418">
            <v>1</v>
          </cell>
          <cell r="AZ418">
            <v>1</v>
          </cell>
          <cell r="BA418">
            <v>0</v>
          </cell>
          <cell r="BB418">
            <v>0</v>
          </cell>
          <cell r="BC418">
            <v>1</v>
          </cell>
          <cell r="BD418">
            <v>1</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1</v>
          </cell>
          <cell r="BX418">
            <v>1</v>
          </cell>
          <cell r="BY418">
            <v>0</v>
          </cell>
          <cell r="BZ418">
            <v>0</v>
          </cell>
          <cell r="CA418">
            <v>1</v>
          </cell>
          <cell r="CB418">
            <v>1</v>
          </cell>
          <cell r="CC418">
            <v>0</v>
          </cell>
          <cell r="CD418">
            <v>0</v>
          </cell>
          <cell r="CE418">
            <v>0</v>
          </cell>
          <cell r="CF418">
            <v>0</v>
          </cell>
          <cell r="CG418">
            <v>0</v>
          </cell>
          <cell r="CH418">
            <v>0</v>
          </cell>
          <cell r="CI418" t="str">
            <v>Sachsen-Anhalt</v>
          </cell>
          <cell r="CJ418" t="str">
            <v>Östliche Flächenländer</v>
          </cell>
          <cell r="CK418" t="str">
            <v>II 06</v>
          </cell>
        </row>
        <row r="419">
          <cell r="C419">
            <v>16</v>
          </cell>
          <cell r="D419">
            <v>14</v>
          </cell>
          <cell r="E419">
            <v>2</v>
          </cell>
          <cell r="F419">
            <v>0</v>
          </cell>
          <cell r="G419">
            <v>10</v>
          </cell>
          <cell r="H419">
            <v>9</v>
          </cell>
          <cell r="I419">
            <v>1</v>
          </cell>
          <cell r="J419">
            <v>0</v>
          </cell>
          <cell r="K419">
            <v>6</v>
          </cell>
          <cell r="L419">
            <v>5</v>
          </cell>
          <cell r="M419">
            <v>1</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5</v>
          </cell>
          <cell r="AB419">
            <v>5</v>
          </cell>
          <cell r="AC419">
            <v>0</v>
          </cell>
          <cell r="AD419">
            <v>0</v>
          </cell>
          <cell r="AE419">
            <v>5</v>
          </cell>
          <cell r="AF419">
            <v>5</v>
          </cell>
          <cell r="AG419">
            <v>0</v>
          </cell>
          <cell r="AH419">
            <v>0</v>
          </cell>
          <cell r="AI419">
            <v>0</v>
          </cell>
          <cell r="AJ419">
            <v>0</v>
          </cell>
          <cell r="AK419">
            <v>0</v>
          </cell>
          <cell r="AL419">
            <v>0</v>
          </cell>
          <cell r="AM419">
            <v>8</v>
          </cell>
          <cell r="AN419">
            <v>6</v>
          </cell>
          <cell r="AO419">
            <v>2</v>
          </cell>
          <cell r="AP419">
            <v>0</v>
          </cell>
          <cell r="AQ419">
            <v>3</v>
          </cell>
          <cell r="AR419">
            <v>2</v>
          </cell>
          <cell r="AS419">
            <v>1</v>
          </cell>
          <cell r="AT419">
            <v>0</v>
          </cell>
          <cell r="AU419">
            <v>5</v>
          </cell>
          <cell r="AV419">
            <v>4</v>
          </cell>
          <cell r="AW419">
            <v>1</v>
          </cell>
          <cell r="AX419">
            <v>0</v>
          </cell>
          <cell r="AY419">
            <v>1</v>
          </cell>
          <cell r="AZ419">
            <v>1</v>
          </cell>
          <cell r="BA419">
            <v>0</v>
          </cell>
          <cell r="BB419">
            <v>0</v>
          </cell>
          <cell r="BC419">
            <v>1</v>
          </cell>
          <cell r="BD419">
            <v>1</v>
          </cell>
          <cell r="BE419">
            <v>0</v>
          </cell>
          <cell r="BF419">
            <v>0</v>
          </cell>
          <cell r="BG419">
            <v>0</v>
          </cell>
          <cell r="BH419">
            <v>0</v>
          </cell>
          <cell r="BI419">
            <v>0</v>
          </cell>
          <cell r="BJ419">
            <v>0</v>
          </cell>
          <cell r="BK419">
            <v>1</v>
          </cell>
          <cell r="BL419">
            <v>1</v>
          </cell>
          <cell r="BM419">
            <v>0</v>
          </cell>
          <cell r="BN419">
            <v>0</v>
          </cell>
          <cell r="BO419">
            <v>1</v>
          </cell>
          <cell r="BP419">
            <v>1</v>
          </cell>
          <cell r="BQ419">
            <v>0</v>
          </cell>
          <cell r="BR419">
            <v>0</v>
          </cell>
          <cell r="BS419">
            <v>0</v>
          </cell>
          <cell r="BT419">
            <v>0</v>
          </cell>
          <cell r="BU419">
            <v>0</v>
          </cell>
          <cell r="BV419">
            <v>0</v>
          </cell>
          <cell r="BW419">
            <v>1</v>
          </cell>
          <cell r="BX419">
            <v>1</v>
          </cell>
          <cell r="BY419">
            <v>0</v>
          </cell>
          <cell r="BZ419">
            <v>0</v>
          </cell>
          <cell r="CA419">
            <v>0</v>
          </cell>
          <cell r="CB419">
            <v>0</v>
          </cell>
          <cell r="CC419">
            <v>0</v>
          </cell>
          <cell r="CD419">
            <v>0</v>
          </cell>
          <cell r="CE419">
            <v>1</v>
          </cell>
          <cell r="CF419">
            <v>1</v>
          </cell>
          <cell r="CG419">
            <v>0</v>
          </cell>
          <cell r="CH419">
            <v>0</v>
          </cell>
          <cell r="CI419" t="str">
            <v>Sachsen-Anhalt</v>
          </cell>
          <cell r="CJ419" t="str">
            <v>Östliche Flächenländer</v>
          </cell>
          <cell r="CK419" t="str">
            <v>II 06</v>
          </cell>
        </row>
        <row r="420">
          <cell r="C420">
            <v>13</v>
          </cell>
          <cell r="D420">
            <v>13</v>
          </cell>
          <cell r="E420">
            <v>0</v>
          </cell>
          <cell r="F420">
            <v>0</v>
          </cell>
          <cell r="G420">
            <v>7</v>
          </cell>
          <cell r="H420">
            <v>7</v>
          </cell>
          <cell r="I420">
            <v>0</v>
          </cell>
          <cell r="J420">
            <v>0</v>
          </cell>
          <cell r="K420">
            <v>6</v>
          </cell>
          <cell r="L420">
            <v>6</v>
          </cell>
          <cell r="M420">
            <v>0</v>
          </cell>
          <cell r="N420">
            <v>0</v>
          </cell>
          <cell r="O420">
            <v>1</v>
          </cell>
          <cell r="P420">
            <v>1</v>
          </cell>
          <cell r="Q420">
            <v>0</v>
          </cell>
          <cell r="R420">
            <v>0</v>
          </cell>
          <cell r="S420">
            <v>1</v>
          </cell>
          <cell r="T420">
            <v>1</v>
          </cell>
          <cell r="U420">
            <v>0</v>
          </cell>
          <cell r="V420">
            <v>0</v>
          </cell>
          <cell r="W420">
            <v>0</v>
          </cell>
          <cell r="X420">
            <v>0</v>
          </cell>
          <cell r="Y420">
            <v>0</v>
          </cell>
          <cell r="Z420">
            <v>0</v>
          </cell>
          <cell r="AA420">
            <v>7</v>
          </cell>
          <cell r="AB420">
            <v>7</v>
          </cell>
          <cell r="AC420">
            <v>0</v>
          </cell>
          <cell r="AD420">
            <v>0</v>
          </cell>
          <cell r="AE420">
            <v>4</v>
          </cell>
          <cell r="AF420">
            <v>4</v>
          </cell>
          <cell r="AG420">
            <v>0</v>
          </cell>
          <cell r="AH420">
            <v>0</v>
          </cell>
          <cell r="AI420">
            <v>3</v>
          </cell>
          <cell r="AJ420">
            <v>3</v>
          </cell>
          <cell r="AK420">
            <v>0</v>
          </cell>
          <cell r="AL420">
            <v>0</v>
          </cell>
          <cell r="AM420">
            <v>3</v>
          </cell>
          <cell r="AN420">
            <v>3</v>
          </cell>
          <cell r="AO420">
            <v>0</v>
          </cell>
          <cell r="AP420">
            <v>0</v>
          </cell>
          <cell r="AQ420">
            <v>1</v>
          </cell>
          <cell r="AR420">
            <v>1</v>
          </cell>
          <cell r="AS420">
            <v>0</v>
          </cell>
          <cell r="AT420">
            <v>0</v>
          </cell>
          <cell r="AU420">
            <v>2</v>
          </cell>
          <cell r="AV420">
            <v>2</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1</v>
          </cell>
          <cell r="BL420">
            <v>1</v>
          </cell>
          <cell r="BM420">
            <v>0</v>
          </cell>
          <cell r="BN420">
            <v>0</v>
          </cell>
          <cell r="BO420">
            <v>1</v>
          </cell>
          <cell r="BP420">
            <v>1</v>
          </cell>
          <cell r="BQ420">
            <v>0</v>
          </cell>
          <cell r="BR420">
            <v>0</v>
          </cell>
          <cell r="BS420">
            <v>0</v>
          </cell>
          <cell r="BT420">
            <v>0</v>
          </cell>
          <cell r="BU420">
            <v>0</v>
          </cell>
          <cell r="BV420">
            <v>0</v>
          </cell>
          <cell r="BW420">
            <v>1</v>
          </cell>
          <cell r="BX420">
            <v>1</v>
          </cell>
          <cell r="BY420">
            <v>0</v>
          </cell>
          <cell r="BZ420">
            <v>0</v>
          </cell>
          <cell r="CA420">
            <v>0</v>
          </cell>
          <cell r="CB420">
            <v>0</v>
          </cell>
          <cell r="CC420">
            <v>0</v>
          </cell>
          <cell r="CD420">
            <v>0</v>
          </cell>
          <cell r="CE420">
            <v>1</v>
          </cell>
          <cell r="CF420">
            <v>1</v>
          </cell>
          <cell r="CG420">
            <v>0</v>
          </cell>
          <cell r="CH420">
            <v>0</v>
          </cell>
          <cell r="CI420" t="str">
            <v>Sachsen-Anhalt</v>
          </cell>
          <cell r="CJ420" t="str">
            <v>Östliche Flächenländer</v>
          </cell>
          <cell r="CK420" t="str">
            <v>II 06</v>
          </cell>
        </row>
        <row r="421">
          <cell r="C421">
            <v>11</v>
          </cell>
          <cell r="D421">
            <v>11</v>
          </cell>
          <cell r="E421">
            <v>0</v>
          </cell>
          <cell r="F421">
            <v>0</v>
          </cell>
          <cell r="G421">
            <v>5</v>
          </cell>
          <cell r="H421">
            <v>5</v>
          </cell>
          <cell r="I421">
            <v>0</v>
          </cell>
          <cell r="J421">
            <v>0</v>
          </cell>
          <cell r="K421">
            <v>6</v>
          </cell>
          <cell r="L421">
            <v>6</v>
          </cell>
          <cell r="M421">
            <v>0</v>
          </cell>
          <cell r="N421">
            <v>0</v>
          </cell>
          <cell r="O421">
            <v>1</v>
          </cell>
          <cell r="P421">
            <v>1</v>
          </cell>
          <cell r="Q421">
            <v>0</v>
          </cell>
          <cell r="R421">
            <v>0</v>
          </cell>
          <cell r="S421">
            <v>0</v>
          </cell>
          <cell r="T421">
            <v>0</v>
          </cell>
          <cell r="U421">
            <v>0</v>
          </cell>
          <cell r="V421">
            <v>0</v>
          </cell>
          <cell r="W421">
            <v>1</v>
          </cell>
          <cell r="X421">
            <v>1</v>
          </cell>
          <cell r="Y421">
            <v>0</v>
          </cell>
          <cell r="Z421">
            <v>0</v>
          </cell>
          <cell r="AA421">
            <v>6</v>
          </cell>
          <cell r="AB421">
            <v>6</v>
          </cell>
          <cell r="AC421">
            <v>0</v>
          </cell>
          <cell r="AD421">
            <v>0</v>
          </cell>
          <cell r="AE421">
            <v>3</v>
          </cell>
          <cell r="AF421">
            <v>3</v>
          </cell>
          <cell r="AG421">
            <v>0</v>
          </cell>
          <cell r="AH421">
            <v>0</v>
          </cell>
          <cell r="AI421">
            <v>3</v>
          </cell>
          <cell r="AJ421">
            <v>3</v>
          </cell>
          <cell r="AK421">
            <v>0</v>
          </cell>
          <cell r="AL421">
            <v>0</v>
          </cell>
          <cell r="AM421">
            <v>2</v>
          </cell>
          <cell r="AN421">
            <v>2</v>
          </cell>
          <cell r="AO421">
            <v>0</v>
          </cell>
          <cell r="AP421">
            <v>0</v>
          </cell>
          <cell r="AQ421">
            <v>0</v>
          </cell>
          <cell r="AR421">
            <v>0</v>
          </cell>
          <cell r="AS421">
            <v>0</v>
          </cell>
          <cell r="AT421">
            <v>0</v>
          </cell>
          <cell r="AU421">
            <v>2</v>
          </cell>
          <cell r="AV421">
            <v>2</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1</v>
          </cell>
          <cell r="BL421">
            <v>1</v>
          </cell>
          <cell r="BM421">
            <v>0</v>
          </cell>
          <cell r="BN421">
            <v>0</v>
          </cell>
          <cell r="BO421">
            <v>1</v>
          </cell>
          <cell r="BP421">
            <v>1</v>
          </cell>
          <cell r="BQ421">
            <v>0</v>
          </cell>
          <cell r="BR421">
            <v>0</v>
          </cell>
          <cell r="BS421">
            <v>0</v>
          </cell>
          <cell r="BT421">
            <v>0</v>
          </cell>
          <cell r="BU421">
            <v>0</v>
          </cell>
          <cell r="BV421">
            <v>0</v>
          </cell>
          <cell r="BW421">
            <v>1</v>
          </cell>
          <cell r="BX421">
            <v>1</v>
          </cell>
          <cell r="BY421">
            <v>0</v>
          </cell>
          <cell r="BZ421">
            <v>0</v>
          </cell>
          <cell r="CA421">
            <v>1</v>
          </cell>
          <cell r="CB421">
            <v>1</v>
          </cell>
          <cell r="CC421">
            <v>0</v>
          </cell>
          <cell r="CD421">
            <v>0</v>
          </cell>
          <cell r="CE421">
            <v>0</v>
          </cell>
          <cell r="CF421">
            <v>0</v>
          </cell>
          <cell r="CG421">
            <v>0</v>
          </cell>
          <cell r="CH421">
            <v>0</v>
          </cell>
          <cell r="CI421" t="str">
            <v>Sachsen-Anhalt</v>
          </cell>
          <cell r="CJ421" t="str">
            <v>Östliche Flächenländer</v>
          </cell>
          <cell r="CK421" t="str">
            <v>II 06</v>
          </cell>
        </row>
        <row r="422">
          <cell r="C422">
            <v>13</v>
          </cell>
          <cell r="D422">
            <v>13</v>
          </cell>
          <cell r="E422">
            <v>0</v>
          </cell>
          <cell r="F422">
            <v>0</v>
          </cell>
          <cell r="G422">
            <v>7</v>
          </cell>
          <cell r="H422">
            <v>7</v>
          </cell>
          <cell r="I422">
            <v>0</v>
          </cell>
          <cell r="J422">
            <v>0</v>
          </cell>
          <cell r="K422">
            <v>6</v>
          </cell>
          <cell r="L422">
            <v>6</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9</v>
          </cell>
          <cell r="AB422">
            <v>9</v>
          </cell>
          <cell r="AC422">
            <v>0</v>
          </cell>
          <cell r="AD422">
            <v>0</v>
          </cell>
          <cell r="AE422">
            <v>5</v>
          </cell>
          <cell r="AF422">
            <v>5</v>
          </cell>
          <cell r="AG422">
            <v>0</v>
          </cell>
          <cell r="AH422">
            <v>0</v>
          </cell>
          <cell r="AI422">
            <v>4</v>
          </cell>
          <cell r="AJ422">
            <v>4</v>
          </cell>
          <cell r="AK422">
            <v>0</v>
          </cell>
          <cell r="AL422">
            <v>0</v>
          </cell>
          <cell r="AM422">
            <v>4</v>
          </cell>
          <cell r="AN422">
            <v>4</v>
          </cell>
          <cell r="AO422">
            <v>0</v>
          </cell>
          <cell r="AP422">
            <v>0</v>
          </cell>
          <cell r="AQ422">
            <v>2</v>
          </cell>
          <cell r="AR422">
            <v>2</v>
          </cell>
          <cell r="AS422">
            <v>0</v>
          </cell>
          <cell r="AT422">
            <v>0</v>
          </cell>
          <cell r="AU422">
            <v>2</v>
          </cell>
          <cell r="AV422">
            <v>2</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0</v>
          </cell>
          <cell r="CB422">
            <v>0</v>
          </cell>
          <cell r="CC422">
            <v>0</v>
          </cell>
          <cell r="CD422">
            <v>0</v>
          </cell>
          <cell r="CE422">
            <v>0</v>
          </cell>
          <cell r="CF422">
            <v>0</v>
          </cell>
          <cell r="CG422">
            <v>0</v>
          </cell>
          <cell r="CH422">
            <v>0</v>
          </cell>
          <cell r="CI422" t="str">
            <v>Sachsen-Anhalt</v>
          </cell>
          <cell r="CJ422" t="str">
            <v>Östliche Flächenländer</v>
          </cell>
          <cell r="CK422" t="str">
            <v>II 06</v>
          </cell>
        </row>
        <row r="423">
          <cell r="C423">
            <v>14</v>
          </cell>
          <cell r="D423">
            <v>14</v>
          </cell>
          <cell r="E423">
            <v>0</v>
          </cell>
          <cell r="F423">
            <v>0</v>
          </cell>
          <cell r="G423">
            <v>6</v>
          </cell>
          <cell r="H423">
            <v>6</v>
          </cell>
          <cell r="I423">
            <v>0</v>
          </cell>
          <cell r="J423">
            <v>0</v>
          </cell>
          <cell r="K423">
            <v>8</v>
          </cell>
          <cell r="L423">
            <v>8</v>
          </cell>
          <cell r="M423">
            <v>0</v>
          </cell>
          <cell r="N423">
            <v>0</v>
          </cell>
          <cell r="O423">
            <v>3</v>
          </cell>
          <cell r="P423">
            <v>3</v>
          </cell>
          <cell r="Q423">
            <v>0</v>
          </cell>
          <cell r="R423">
            <v>0</v>
          </cell>
          <cell r="S423">
            <v>2</v>
          </cell>
          <cell r="T423">
            <v>2</v>
          </cell>
          <cell r="U423">
            <v>0</v>
          </cell>
          <cell r="V423">
            <v>0</v>
          </cell>
          <cell r="W423">
            <v>1</v>
          </cell>
          <cell r="X423">
            <v>1</v>
          </cell>
          <cell r="Y423">
            <v>0</v>
          </cell>
          <cell r="Z423">
            <v>0</v>
          </cell>
          <cell r="AA423">
            <v>5</v>
          </cell>
          <cell r="AB423">
            <v>5</v>
          </cell>
          <cell r="AC423">
            <v>0</v>
          </cell>
          <cell r="AD423">
            <v>0</v>
          </cell>
          <cell r="AE423">
            <v>3</v>
          </cell>
          <cell r="AF423">
            <v>3</v>
          </cell>
          <cell r="AG423">
            <v>0</v>
          </cell>
          <cell r="AH423">
            <v>0</v>
          </cell>
          <cell r="AI423">
            <v>2</v>
          </cell>
          <cell r="AJ423">
            <v>2</v>
          </cell>
          <cell r="AK423">
            <v>0</v>
          </cell>
          <cell r="AL423">
            <v>0</v>
          </cell>
          <cell r="AM423">
            <v>6</v>
          </cell>
          <cell r="AN423">
            <v>6</v>
          </cell>
          <cell r="AO423">
            <v>0</v>
          </cell>
          <cell r="AP423">
            <v>0</v>
          </cell>
          <cell r="AQ423">
            <v>1</v>
          </cell>
          <cell r="AR423">
            <v>1</v>
          </cell>
          <cell r="AS423">
            <v>0</v>
          </cell>
          <cell r="AT423">
            <v>0</v>
          </cell>
          <cell r="AU423">
            <v>5</v>
          </cell>
          <cell r="AV423">
            <v>5</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0</v>
          </cell>
          <cell r="CB423">
            <v>0</v>
          </cell>
          <cell r="CC423">
            <v>0</v>
          </cell>
          <cell r="CD423">
            <v>0</v>
          </cell>
          <cell r="CE423">
            <v>0</v>
          </cell>
          <cell r="CF423">
            <v>0</v>
          </cell>
          <cell r="CG423">
            <v>0</v>
          </cell>
          <cell r="CH423">
            <v>0</v>
          </cell>
          <cell r="CI423" t="str">
            <v>Sachsen-Anhalt</v>
          </cell>
          <cell r="CJ423" t="str">
            <v>Östliche Flächenländer</v>
          </cell>
          <cell r="CK423" t="str">
            <v>II 06</v>
          </cell>
        </row>
        <row r="424">
          <cell r="C424">
            <v>1</v>
          </cell>
          <cell r="D424">
            <v>1</v>
          </cell>
          <cell r="E424">
            <v>0</v>
          </cell>
          <cell r="F424">
            <v>0</v>
          </cell>
          <cell r="G424">
            <v>1</v>
          </cell>
          <cell r="H424">
            <v>1</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1</v>
          </cell>
          <cell r="AN424">
            <v>1</v>
          </cell>
          <cell r="AO424">
            <v>0</v>
          </cell>
          <cell r="AP424">
            <v>0</v>
          </cell>
          <cell r="AQ424">
            <v>1</v>
          </cell>
          <cell r="AR424">
            <v>1</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0</v>
          </cell>
          <cell r="CB424">
            <v>0</v>
          </cell>
          <cell r="CC424">
            <v>0</v>
          </cell>
          <cell r="CD424">
            <v>0</v>
          </cell>
          <cell r="CE424">
            <v>0</v>
          </cell>
          <cell r="CF424">
            <v>0</v>
          </cell>
          <cell r="CG424">
            <v>0</v>
          </cell>
          <cell r="CH424">
            <v>0</v>
          </cell>
          <cell r="CI424" t="str">
            <v>Sachsen-Anhalt</v>
          </cell>
          <cell r="CJ424" t="str">
            <v>Östliche Flächenländer</v>
          </cell>
          <cell r="CK424" t="str">
            <v>II 06</v>
          </cell>
        </row>
        <row r="425">
          <cell r="C425">
            <v>193</v>
          </cell>
          <cell r="D425">
            <v>182</v>
          </cell>
          <cell r="E425">
            <v>11</v>
          </cell>
          <cell r="F425">
            <v>0</v>
          </cell>
          <cell r="G425">
            <v>121</v>
          </cell>
          <cell r="H425">
            <v>113</v>
          </cell>
          <cell r="I425">
            <v>8</v>
          </cell>
          <cell r="J425">
            <v>0</v>
          </cell>
          <cell r="K425">
            <v>72</v>
          </cell>
          <cell r="L425">
            <v>69</v>
          </cell>
          <cell r="M425">
            <v>3</v>
          </cell>
          <cell r="N425">
            <v>0</v>
          </cell>
          <cell r="O425">
            <v>13</v>
          </cell>
          <cell r="P425">
            <v>11</v>
          </cell>
          <cell r="Q425">
            <v>2</v>
          </cell>
          <cell r="R425">
            <v>0</v>
          </cell>
          <cell r="S425">
            <v>8</v>
          </cell>
          <cell r="T425">
            <v>7</v>
          </cell>
          <cell r="U425">
            <v>1</v>
          </cell>
          <cell r="V425">
            <v>0</v>
          </cell>
          <cell r="W425">
            <v>5</v>
          </cell>
          <cell r="X425">
            <v>4</v>
          </cell>
          <cell r="Y425">
            <v>1</v>
          </cell>
          <cell r="Z425">
            <v>0</v>
          </cell>
          <cell r="AA425">
            <v>86</v>
          </cell>
          <cell r="AB425">
            <v>86</v>
          </cell>
          <cell r="AC425">
            <v>0</v>
          </cell>
          <cell r="AD425">
            <v>0</v>
          </cell>
          <cell r="AE425">
            <v>59</v>
          </cell>
          <cell r="AF425">
            <v>59</v>
          </cell>
          <cell r="AG425">
            <v>0</v>
          </cell>
          <cell r="AH425">
            <v>0</v>
          </cell>
          <cell r="AI425">
            <v>27</v>
          </cell>
          <cell r="AJ425">
            <v>27</v>
          </cell>
          <cell r="AK425">
            <v>0</v>
          </cell>
          <cell r="AL425">
            <v>0</v>
          </cell>
          <cell r="AM425">
            <v>81</v>
          </cell>
          <cell r="AN425">
            <v>74</v>
          </cell>
          <cell r="AO425">
            <v>7</v>
          </cell>
          <cell r="AP425">
            <v>0</v>
          </cell>
          <cell r="AQ425">
            <v>50</v>
          </cell>
          <cell r="AR425">
            <v>43</v>
          </cell>
          <cell r="AS425">
            <v>7</v>
          </cell>
          <cell r="AT425">
            <v>0</v>
          </cell>
          <cell r="AU425">
            <v>31</v>
          </cell>
          <cell r="AV425">
            <v>31</v>
          </cell>
          <cell r="AW425">
            <v>0</v>
          </cell>
          <cell r="AX425">
            <v>0</v>
          </cell>
          <cell r="AY425">
            <v>6</v>
          </cell>
          <cell r="AZ425">
            <v>5</v>
          </cell>
          <cell r="BA425">
            <v>1</v>
          </cell>
          <cell r="BB425">
            <v>0</v>
          </cell>
          <cell r="BC425">
            <v>2</v>
          </cell>
          <cell r="BD425">
            <v>2</v>
          </cell>
          <cell r="BE425">
            <v>0</v>
          </cell>
          <cell r="BF425">
            <v>0</v>
          </cell>
          <cell r="BG425">
            <v>4</v>
          </cell>
          <cell r="BH425">
            <v>3</v>
          </cell>
          <cell r="BI425">
            <v>1</v>
          </cell>
          <cell r="BJ425">
            <v>0</v>
          </cell>
          <cell r="BK425">
            <v>5</v>
          </cell>
          <cell r="BL425">
            <v>4</v>
          </cell>
          <cell r="BM425">
            <v>1</v>
          </cell>
          <cell r="BN425">
            <v>0</v>
          </cell>
          <cell r="BO425">
            <v>0</v>
          </cell>
          <cell r="BP425">
            <v>0</v>
          </cell>
          <cell r="BQ425">
            <v>0</v>
          </cell>
          <cell r="BR425">
            <v>0</v>
          </cell>
          <cell r="BS425">
            <v>5</v>
          </cell>
          <cell r="BT425">
            <v>4</v>
          </cell>
          <cell r="BU425">
            <v>1</v>
          </cell>
          <cell r="BV425">
            <v>0</v>
          </cell>
          <cell r="BW425">
            <v>2</v>
          </cell>
          <cell r="BX425">
            <v>2</v>
          </cell>
          <cell r="BY425">
            <v>0</v>
          </cell>
          <cell r="BZ425">
            <v>0</v>
          </cell>
          <cell r="CA425">
            <v>2</v>
          </cell>
          <cell r="CB425">
            <v>2</v>
          </cell>
          <cell r="CC425">
            <v>0</v>
          </cell>
          <cell r="CD425">
            <v>0</v>
          </cell>
          <cell r="CE425">
            <v>0</v>
          </cell>
          <cell r="CF425">
            <v>0</v>
          </cell>
          <cell r="CG425">
            <v>0</v>
          </cell>
          <cell r="CH425">
            <v>0</v>
          </cell>
          <cell r="CI425" t="str">
            <v>Thüringen</v>
          </cell>
          <cell r="CJ425" t="str">
            <v>Östliche Flächenländer</v>
          </cell>
          <cell r="CK425" t="str">
            <v>II 06</v>
          </cell>
        </row>
        <row r="426">
          <cell r="C426">
            <v>7</v>
          </cell>
          <cell r="D426">
            <v>7</v>
          </cell>
          <cell r="E426">
            <v>0</v>
          </cell>
          <cell r="F426">
            <v>0</v>
          </cell>
          <cell r="G426">
            <v>5</v>
          </cell>
          <cell r="H426">
            <v>5</v>
          </cell>
          <cell r="I426">
            <v>0</v>
          </cell>
          <cell r="J426">
            <v>0</v>
          </cell>
          <cell r="K426">
            <v>2</v>
          </cell>
          <cell r="L426">
            <v>2</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6</v>
          </cell>
          <cell r="AB426">
            <v>6</v>
          </cell>
          <cell r="AC426">
            <v>0</v>
          </cell>
          <cell r="AD426">
            <v>0</v>
          </cell>
          <cell r="AE426">
            <v>4</v>
          </cell>
          <cell r="AF426">
            <v>4</v>
          </cell>
          <cell r="AG426">
            <v>0</v>
          </cell>
          <cell r="AH426">
            <v>0</v>
          </cell>
          <cell r="AI426">
            <v>2</v>
          </cell>
          <cell r="AJ426">
            <v>2</v>
          </cell>
          <cell r="AK426">
            <v>0</v>
          </cell>
          <cell r="AL426">
            <v>0</v>
          </cell>
          <cell r="AM426">
            <v>1</v>
          </cell>
          <cell r="AN426">
            <v>1</v>
          </cell>
          <cell r="AO426">
            <v>0</v>
          </cell>
          <cell r="AP426">
            <v>0</v>
          </cell>
          <cell r="AQ426">
            <v>1</v>
          </cell>
          <cell r="AR426">
            <v>1</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0</v>
          </cell>
          <cell r="CB426">
            <v>0</v>
          </cell>
          <cell r="CC426">
            <v>0</v>
          </cell>
          <cell r="CD426">
            <v>0</v>
          </cell>
          <cell r="CE426">
            <v>0</v>
          </cell>
          <cell r="CF426">
            <v>0</v>
          </cell>
          <cell r="CG426">
            <v>0</v>
          </cell>
          <cell r="CH426">
            <v>0</v>
          </cell>
          <cell r="CI426" t="str">
            <v>Thüringen</v>
          </cell>
          <cell r="CJ426" t="str">
            <v>Östliche Flächenländer</v>
          </cell>
          <cell r="CK426" t="str">
            <v>II 06</v>
          </cell>
        </row>
        <row r="427">
          <cell r="C427">
            <v>54</v>
          </cell>
          <cell r="D427">
            <v>52</v>
          </cell>
          <cell r="E427">
            <v>2</v>
          </cell>
          <cell r="F427">
            <v>0</v>
          </cell>
          <cell r="G427">
            <v>34</v>
          </cell>
          <cell r="H427">
            <v>32</v>
          </cell>
          <cell r="I427">
            <v>2</v>
          </cell>
          <cell r="J427">
            <v>0</v>
          </cell>
          <cell r="K427">
            <v>20</v>
          </cell>
          <cell r="L427">
            <v>20</v>
          </cell>
          <cell r="M427">
            <v>0</v>
          </cell>
          <cell r="N427">
            <v>0</v>
          </cell>
          <cell r="O427">
            <v>6</v>
          </cell>
          <cell r="P427">
            <v>5</v>
          </cell>
          <cell r="Q427">
            <v>1</v>
          </cell>
          <cell r="R427">
            <v>0</v>
          </cell>
          <cell r="S427">
            <v>5</v>
          </cell>
          <cell r="T427">
            <v>4</v>
          </cell>
          <cell r="U427">
            <v>1</v>
          </cell>
          <cell r="V427">
            <v>0</v>
          </cell>
          <cell r="W427">
            <v>1</v>
          </cell>
          <cell r="X427">
            <v>1</v>
          </cell>
          <cell r="Y427">
            <v>0</v>
          </cell>
          <cell r="Z427">
            <v>0</v>
          </cell>
          <cell r="AA427">
            <v>26</v>
          </cell>
          <cell r="AB427">
            <v>26</v>
          </cell>
          <cell r="AC427">
            <v>0</v>
          </cell>
          <cell r="AD427">
            <v>0</v>
          </cell>
          <cell r="AE427">
            <v>20</v>
          </cell>
          <cell r="AF427">
            <v>20</v>
          </cell>
          <cell r="AG427">
            <v>0</v>
          </cell>
          <cell r="AH427">
            <v>0</v>
          </cell>
          <cell r="AI427">
            <v>6</v>
          </cell>
          <cell r="AJ427">
            <v>6</v>
          </cell>
          <cell r="AK427">
            <v>0</v>
          </cell>
          <cell r="AL427">
            <v>0</v>
          </cell>
          <cell r="AM427">
            <v>22</v>
          </cell>
          <cell r="AN427">
            <v>21</v>
          </cell>
          <cell r="AO427">
            <v>1</v>
          </cell>
          <cell r="AP427">
            <v>0</v>
          </cell>
          <cell r="AQ427">
            <v>9</v>
          </cell>
          <cell r="AR427">
            <v>8</v>
          </cell>
          <cell r="AS427">
            <v>1</v>
          </cell>
          <cell r="AT427">
            <v>0</v>
          </cell>
          <cell r="AU427">
            <v>13</v>
          </cell>
          <cell r="AV427">
            <v>13</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0</v>
          </cell>
          <cell r="CB427">
            <v>0</v>
          </cell>
          <cell r="CC427">
            <v>0</v>
          </cell>
          <cell r="CD427">
            <v>0</v>
          </cell>
          <cell r="CE427">
            <v>0</v>
          </cell>
          <cell r="CF427">
            <v>0</v>
          </cell>
          <cell r="CG427">
            <v>0</v>
          </cell>
          <cell r="CH427">
            <v>0</v>
          </cell>
          <cell r="CI427" t="str">
            <v>Thüringen</v>
          </cell>
          <cell r="CJ427" t="str">
            <v>Östliche Flächenländer</v>
          </cell>
          <cell r="CK427" t="str">
            <v>II 06</v>
          </cell>
        </row>
        <row r="428">
          <cell r="C428">
            <v>47</v>
          </cell>
          <cell r="D428">
            <v>47</v>
          </cell>
          <cell r="E428">
            <v>0</v>
          </cell>
          <cell r="F428">
            <v>0</v>
          </cell>
          <cell r="G428">
            <v>31</v>
          </cell>
          <cell r="H428">
            <v>31</v>
          </cell>
          <cell r="I428">
            <v>0</v>
          </cell>
          <cell r="J428">
            <v>0</v>
          </cell>
          <cell r="K428">
            <v>16</v>
          </cell>
          <cell r="L428">
            <v>16</v>
          </cell>
          <cell r="M428">
            <v>0</v>
          </cell>
          <cell r="N428">
            <v>0</v>
          </cell>
          <cell r="O428">
            <v>2</v>
          </cell>
          <cell r="P428">
            <v>2</v>
          </cell>
          <cell r="Q428">
            <v>0</v>
          </cell>
          <cell r="R428">
            <v>0</v>
          </cell>
          <cell r="S428">
            <v>1</v>
          </cell>
          <cell r="T428">
            <v>1</v>
          </cell>
          <cell r="U428">
            <v>0</v>
          </cell>
          <cell r="V428">
            <v>0</v>
          </cell>
          <cell r="W428">
            <v>1</v>
          </cell>
          <cell r="X428">
            <v>1</v>
          </cell>
          <cell r="Y428">
            <v>0</v>
          </cell>
          <cell r="Z428">
            <v>0</v>
          </cell>
          <cell r="AA428">
            <v>18</v>
          </cell>
          <cell r="AB428">
            <v>18</v>
          </cell>
          <cell r="AC428">
            <v>0</v>
          </cell>
          <cell r="AD428">
            <v>0</v>
          </cell>
          <cell r="AE428">
            <v>12</v>
          </cell>
          <cell r="AF428">
            <v>12</v>
          </cell>
          <cell r="AG428">
            <v>0</v>
          </cell>
          <cell r="AH428">
            <v>0</v>
          </cell>
          <cell r="AI428">
            <v>6</v>
          </cell>
          <cell r="AJ428">
            <v>6</v>
          </cell>
          <cell r="AK428">
            <v>0</v>
          </cell>
          <cell r="AL428">
            <v>0</v>
          </cell>
          <cell r="AM428">
            <v>27</v>
          </cell>
          <cell r="AN428">
            <v>27</v>
          </cell>
          <cell r="AO428">
            <v>0</v>
          </cell>
          <cell r="AP428">
            <v>0</v>
          </cell>
          <cell r="AQ428">
            <v>18</v>
          </cell>
          <cell r="AR428">
            <v>18</v>
          </cell>
          <cell r="AS428">
            <v>0</v>
          </cell>
          <cell r="AT428">
            <v>0</v>
          </cell>
          <cell r="AU428">
            <v>9</v>
          </cell>
          <cell r="AV428">
            <v>9</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0</v>
          </cell>
          <cell r="CB428">
            <v>0</v>
          </cell>
          <cell r="CC428">
            <v>0</v>
          </cell>
          <cell r="CD428">
            <v>0</v>
          </cell>
          <cell r="CE428">
            <v>0</v>
          </cell>
          <cell r="CF428">
            <v>0</v>
          </cell>
          <cell r="CG428">
            <v>0</v>
          </cell>
          <cell r="CH428">
            <v>0</v>
          </cell>
          <cell r="CI428" t="str">
            <v>Thüringen</v>
          </cell>
          <cell r="CJ428" t="str">
            <v>Östliche Flächenländer</v>
          </cell>
          <cell r="CK428" t="str">
            <v>II 06</v>
          </cell>
        </row>
        <row r="429">
          <cell r="C429">
            <v>33</v>
          </cell>
          <cell r="D429">
            <v>33</v>
          </cell>
          <cell r="E429">
            <v>0</v>
          </cell>
          <cell r="F429">
            <v>0</v>
          </cell>
          <cell r="G429">
            <v>23</v>
          </cell>
          <cell r="H429">
            <v>23</v>
          </cell>
          <cell r="I429">
            <v>0</v>
          </cell>
          <cell r="J429">
            <v>0</v>
          </cell>
          <cell r="K429">
            <v>10</v>
          </cell>
          <cell r="L429">
            <v>10</v>
          </cell>
          <cell r="M429">
            <v>0</v>
          </cell>
          <cell r="N429">
            <v>0</v>
          </cell>
          <cell r="O429">
            <v>3</v>
          </cell>
          <cell r="P429">
            <v>3</v>
          </cell>
          <cell r="Q429">
            <v>0</v>
          </cell>
          <cell r="R429">
            <v>0</v>
          </cell>
          <cell r="S429">
            <v>1</v>
          </cell>
          <cell r="T429">
            <v>1</v>
          </cell>
          <cell r="U429">
            <v>0</v>
          </cell>
          <cell r="V429">
            <v>0</v>
          </cell>
          <cell r="W429">
            <v>2</v>
          </cell>
          <cell r="X429">
            <v>2</v>
          </cell>
          <cell r="Y429">
            <v>0</v>
          </cell>
          <cell r="Z429">
            <v>0</v>
          </cell>
          <cell r="AA429">
            <v>17</v>
          </cell>
          <cell r="AB429">
            <v>17</v>
          </cell>
          <cell r="AC429">
            <v>0</v>
          </cell>
          <cell r="AD429">
            <v>0</v>
          </cell>
          <cell r="AE429">
            <v>14</v>
          </cell>
          <cell r="AF429">
            <v>14</v>
          </cell>
          <cell r="AG429">
            <v>0</v>
          </cell>
          <cell r="AH429">
            <v>0</v>
          </cell>
          <cell r="AI429">
            <v>3</v>
          </cell>
          <cell r="AJ429">
            <v>3</v>
          </cell>
          <cell r="AK429">
            <v>0</v>
          </cell>
          <cell r="AL429">
            <v>0</v>
          </cell>
          <cell r="AM429">
            <v>9</v>
          </cell>
          <cell r="AN429">
            <v>9</v>
          </cell>
          <cell r="AO429">
            <v>0</v>
          </cell>
          <cell r="AP429">
            <v>0</v>
          </cell>
          <cell r="AQ429">
            <v>7</v>
          </cell>
          <cell r="AR429">
            <v>7</v>
          </cell>
          <cell r="AS429">
            <v>0</v>
          </cell>
          <cell r="AT429">
            <v>0</v>
          </cell>
          <cell r="AU429">
            <v>2</v>
          </cell>
          <cell r="AV429">
            <v>2</v>
          </cell>
          <cell r="AW429">
            <v>0</v>
          </cell>
          <cell r="AX429">
            <v>0</v>
          </cell>
          <cell r="AY429">
            <v>2</v>
          </cell>
          <cell r="AZ429">
            <v>2</v>
          </cell>
          <cell r="BA429">
            <v>0</v>
          </cell>
          <cell r="BB429">
            <v>0</v>
          </cell>
          <cell r="BC429">
            <v>0</v>
          </cell>
          <cell r="BD429">
            <v>0</v>
          </cell>
          <cell r="BE429">
            <v>0</v>
          </cell>
          <cell r="BF429">
            <v>0</v>
          </cell>
          <cell r="BG429">
            <v>2</v>
          </cell>
          <cell r="BH429">
            <v>2</v>
          </cell>
          <cell r="BI429">
            <v>0</v>
          </cell>
          <cell r="BJ429">
            <v>0</v>
          </cell>
          <cell r="BK429">
            <v>1</v>
          </cell>
          <cell r="BL429">
            <v>1</v>
          </cell>
          <cell r="BM429">
            <v>0</v>
          </cell>
          <cell r="BN429">
            <v>0</v>
          </cell>
          <cell r="BO429">
            <v>0</v>
          </cell>
          <cell r="BP429">
            <v>0</v>
          </cell>
          <cell r="BQ429">
            <v>0</v>
          </cell>
          <cell r="BR429">
            <v>0</v>
          </cell>
          <cell r="BS429">
            <v>1</v>
          </cell>
          <cell r="BT429">
            <v>1</v>
          </cell>
          <cell r="BU429">
            <v>0</v>
          </cell>
          <cell r="BV429">
            <v>0</v>
          </cell>
          <cell r="BW429">
            <v>1</v>
          </cell>
          <cell r="BX429">
            <v>1</v>
          </cell>
          <cell r="BY429">
            <v>0</v>
          </cell>
          <cell r="BZ429">
            <v>0</v>
          </cell>
          <cell r="CA429">
            <v>1</v>
          </cell>
          <cell r="CB429">
            <v>1</v>
          </cell>
          <cell r="CC429">
            <v>0</v>
          </cell>
          <cell r="CD429">
            <v>0</v>
          </cell>
          <cell r="CE429">
            <v>0</v>
          </cell>
          <cell r="CF429">
            <v>0</v>
          </cell>
          <cell r="CG429">
            <v>0</v>
          </cell>
          <cell r="CH429">
            <v>0</v>
          </cell>
          <cell r="CI429" t="str">
            <v>Thüringen</v>
          </cell>
          <cell r="CJ429" t="str">
            <v>Östliche Flächenländer</v>
          </cell>
          <cell r="CK429" t="str">
            <v>II 06</v>
          </cell>
        </row>
        <row r="430">
          <cell r="C430">
            <v>14</v>
          </cell>
          <cell r="D430">
            <v>12</v>
          </cell>
          <cell r="E430">
            <v>2</v>
          </cell>
          <cell r="F430">
            <v>0</v>
          </cell>
          <cell r="G430">
            <v>3</v>
          </cell>
          <cell r="H430">
            <v>2</v>
          </cell>
          <cell r="I430">
            <v>1</v>
          </cell>
          <cell r="J430">
            <v>0</v>
          </cell>
          <cell r="K430">
            <v>11</v>
          </cell>
          <cell r="L430">
            <v>10</v>
          </cell>
          <cell r="M430">
            <v>1</v>
          </cell>
          <cell r="N430">
            <v>0</v>
          </cell>
          <cell r="O430">
            <v>1</v>
          </cell>
          <cell r="P430">
            <v>0</v>
          </cell>
          <cell r="Q430">
            <v>1</v>
          </cell>
          <cell r="R430">
            <v>0</v>
          </cell>
          <cell r="S430">
            <v>0</v>
          </cell>
          <cell r="T430">
            <v>0</v>
          </cell>
          <cell r="U430">
            <v>0</v>
          </cell>
          <cell r="V430">
            <v>0</v>
          </cell>
          <cell r="W430">
            <v>1</v>
          </cell>
          <cell r="X430">
            <v>0</v>
          </cell>
          <cell r="Y430">
            <v>1</v>
          </cell>
          <cell r="Z430">
            <v>0</v>
          </cell>
          <cell r="AA430">
            <v>6</v>
          </cell>
          <cell r="AB430">
            <v>6</v>
          </cell>
          <cell r="AC430">
            <v>0</v>
          </cell>
          <cell r="AD430">
            <v>0</v>
          </cell>
          <cell r="AE430">
            <v>1</v>
          </cell>
          <cell r="AF430">
            <v>1</v>
          </cell>
          <cell r="AG430">
            <v>0</v>
          </cell>
          <cell r="AH430">
            <v>0</v>
          </cell>
          <cell r="AI430">
            <v>5</v>
          </cell>
          <cell r="AJ430">
            <v>5</v>
          </cell>
          <cell r="AK430">
            <v>0</v>
          </cell>
          <cell r="AL430">
            <v>0</v>
          </cell>
          <cell r="AM430">
            <v>5</v>
          </cell>
          <cell r="AN430">
            <v>4</v>
          </cell>
          <cell r="AO430">
            <v>1</v>
          </cell>
          <cell r="AP430">
            <v>0</v>
          </cell>
          <cell r="AQ430">
            <v>1</v>
          </cell>
          <cell r="AR430">
            <v>0</v>
          </cell>
          <cell r="AS430">
            <v>1</v>
          </cell>
          <cell r="AT430">
            <v>0</v>
          </cell>
          <cell r="AU430">
            <v>4</v>
          </cell>
          <cell r="AV430">
            <v>4</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1</v>
          </cell>
          <cell r="BL430">
            <v>1</v>
          </cell>
          <cell r="BM430">
            <v>0</v>
          </cell>
          <cell r="BN430">
            <v>0</v>
          </cell>
          <cell r="BO430">
            <v>0</v>
          </cell>
          <cell r="BP430">
            <v>0</v>
          </cell>
          <cell r="BQ430">
            <v>0</v>
          </cell>
          <cell r="BR430">
            <v>0</v>
          </cell>
          <cell r="BS430">
            <v>1</v>
          </cell>
          <cell r="BT430">
            <v>1</v>
          </cell>
          <cell r="BU430">
            <v>0</v>
          </cell>
          <cell r="BV430">
            <v>0</v>
          </cell>
          <cell r="BW430">
            <v>1</v>
          </cell>
          <cell r="BX430">
            <v>1</v>
          </cell>
          <cell r="BY430">
            <v>0</v>
          </cell>
          <cell r="BZ430">
            <v>0</v>
          </cell>
          <cell r="CA430">
            <v>1</v>
          </cell>
          <cell r="CB430">
            <v>1</v>
          </cell>
          <cell r="CC430">
            <v>0</v>
          </cell>
          <cell r="CD430">
            <v>0</v>
          </cell>
          <cell r="CE430">
            <v>0</v>
          </cell>
          <cell r="CF430">
            <v>0</v>
          </cell>
          <cell r="CG430">
            <v>0</v>
          </cell>
          <cell r="CH430">
            <v>0</v>
          </cell>
          <cell r="CI430" t="str">
            <v>Thüringen</v>
          </cell>
          <cell r="CJ430" t="str">
            <v>Östliche Flächenländer</v>
          </cell>
          <cell r="CK430" t="str">
            <v>II 06</v>
          </cell>
        </row>
        <row r="431">
          <cell r="C431">
            <v>11</v>
          </cell>
          <cell r="D431">
            <v>10</v>
          </cell>
          <cell r="E431">
            <v>1</v>
          </cell>
          <cell r="F431">
            <v>0</v>
          </cell>
          <cell r="G431">
            <v>7</v>
          </cell>
          <cell r="H431">
            <v>6</v>
          </cell>
          <cell r="I431">
            <v>1</v>
          </cell>
          <cell r="J431">
            <v>0</v>
          </cell>
          <cell r="K431">
            <v>4</v>
          </cell>
          <cell r="L431">
            <v>4</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4</v>
          </cell>
          <cell r="AB431">
            <v>4</v>
          </cell>
          <cell r="AC431">
            <v>0</v>
          </cell>
          <cell r="AD431">
            <v>0</v>
          </cell>
          <cell r="AE431">
            <v>3</v>
          </cell>
          <cell r="AF431">
            <v>3</v>
          </cell>
          <cell r="AG431">
            <v>0</v>
          </cell>
          <cell r="AH431">
            <v>0</v>
          </cell>
          <cell r="AI431">
            <v>1</v>
          </cell>
          <cell r="AJ431">
            <v>1</v>
          </cell>
          <cell r="AK431">
            <v>0</v>
          </cell>
          <cell r="AL431">
            <v>0</v>
          </cell>
          <cell r="AM431">
            <v>5</v>
          </cell>
          <cell r="AN431">
            <v>4</v>
          </cell>
          <cell r="AO431">
            <v>1</v>
          </cell>
          <cell r="AP431">
            <v>0</v>
          </cell>
          <cell r="AQ431">
            <v>3</v>
          </cell>
          <cell r="AR431">
            <v>2</v>
          </cell>
          <cell r="AS431">
            <v>1</v>
          </cell>
          <cell r="AT431">
            <v>0</v>
          </cell>
          <cell r="AU431">
            <v>2</v>
          </cell>
          <cell r="AV431">
            <v>2</v>
          </cell>
          <cell r="AW431">
            <v>0</v>
          </cell>
          <cell r="AX431">
            <v>0</v>
          </cell>
          <cell r="AY431">
            <v>1</v>
          </cell>
          <cell r="AZ431">
            <v>1</v>
          </cell>
          <cell r="BA431">
            <v>0</v>
          </cell>
          <cell r="BB431">
            <v>0</v>
          </cell>
          <cell r="BC431">
            <v>1</v>
          </cell>
          <cell r="BD431">
            <v>1</v>
          </cell>
          <cell r="BE431">
            <v>0</v>
          </cell>
          <cell r="BF431">
            <v>0</v>
          </cell>
          <cell r="BG431">
            <v>0</v>
          </cell>
          <cell r="BH431">
            <v>0</v>
          </cell>
          <cell r="BI431">
            <v>0</v>
          </cell>
          <cell r="BJ431">
            <v>0</v>
          </cell>
          <cell r="BK431">
            <v>1</v>
          </cell>
          <cell r="BL431">
            <v>1</v>
          </cell>
          <cell r="BM431">
            <v>0</v>
          </cell>
          <cell r="BN431">
            <v>0</v>
          </cell>
          <cell r="BO431">
            <v>0</v>
          </cell>
          <cell r="BP431">
            <v>0</v>
          </cell>
          <cell r="BQ431">
            <v>0</v>
          </cell>
          <cell r="BR431">
            <v>0</v>
          </cell>
          <cell r="BS431">
            <v>1</v>
          </cell>
          <cell r="BT431">
            <v>1</v>
          </cell>
          <cell r="BU431">
            <v>0</v>
          </cell>
          <cell r="BV431">
            <v>0</v>
          </cell>
          <cell r="BW431">
            <v>0</v>
          </cell>
          <cell r="BX431">
            <v>0</v>
          </cell>
          <cell r="BY431">
            <v>0</v>
          </cell>
          <cell r="BZ431">
            <v>0</v>
          </cell>
          <cell r="CA431">
            <v>0</v>
          </cell>
          <cell r="CB431">
            <v>0</v>
          </cell>
          <cell r="CC431">
            <v>0</v>
          </cell>
          <cell r="CD431">
            <v>0</v>
          </cell>
          <cell r="CE431">
            <v>0</v>
          </cell>
          <cell r="CF431">
            <v>0</v>
          </cell>
          <cell r="CG431">
            <v>0</v>
          </cell>
          <cell r="CH431">
            <v>0</v>
          </cell>
          <cell r="CI431" t="str">
            <v>Thüringen</v>
          </cell>
          <cell r="CJ431" t="str">
            <v>Östliche Flächenländer</v>
          </cell>
          <cell r="CK431" t="str">
            <v>II 06</v>
          </cell>
        </row>
        <row r="432">
          <cell r="C432">
            <v>3</v>
          </cell>
          <cell r="D432">
            <v>2</v>
          </cell>
          <cell r="E432">
            <v>1</v>
          </cell>
          <cell r="F432">
            <v>0</v>
          </cell>
          <cell r="G432">
            <v>1</v>
          </cell>
          <cell r="H432">
            <v>1</v>
          </cell>
          <cell r="I432">
            <v>0</v>
          </cell>
          <cell r="J432">
            <v>0</v>
          </cell>
          <cell r="K432">
            <v>2</v>
          </cell>
          <cell r="L432">
            <v>1</v>
          </cell>
          <cell r="M432">
            <v>1</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1</v>
          </cell>
          <cell r="AB432">
            <v>1</v>
          </cell>
          <cell r="AC432">
            <v>0</v>
          </cell>
          <cell r="AD432">
            <v>0</v>
          </cell>
          <cell r="AE432">
            <v>0</v>
          </cell>
          <cell r="AF432">
            <v>0</v>
          </cell>
          <cell r="AG432">
            <v>0</v>
          </cell>
          <cell r="AH432">
            <v>0</v>
          </cell>
          <cell r="AI432">
            <v>1</v>
          </cell>
          <cell r="AJ432">
            <v>1</v>
          </cell>
          <cell r="AK432">
            <v>0</v>
          </cell>
          <cell r="AL432">
            <v>0</v>
          </cell>
          <cell r="AM432">
            <v>1</v>
          </cell>
          <cell r="AN432">
            <v>1</v>
          </cell>
          <cell r="AO432">
            <v>0</v>
          </cell>
          <cell r="AP432">
            <v>0</v>
          </cell>
          <cell r="AQ432">
            <v>1</v>
          </cell>
          <cell r="AR432">
            <v>1</v>
          </cell>
          <cell r="AS432">
            <v>0</v>
          </cell>
          <cell r="AT432">
            <v>0</v>
          </cell>
          <cell r="AU432">
            <v>0</v>
          </cell>
          <cell r="AV432">
            <v>0</v>
          </cell>
          <cell r="AW432">
            <v>0</v>
          </cell>
          <cell r="AX432">
            <v>0</v>
          </cell>
          <cell r="AY432">
            <v>1</v>
          </cell>
          <cell r="AZ432">
            <v>0</v>
          </cell>
          <cell r="BA432">
            <v>1</v>
          </cell>
          <cell r="BB432">
            <v>0</v>
          </cell>
          <cell r="BC432">
            <v>0</v>
          </cell>
          <cell r="BD432">
            <v>0</v>
          </cell>
          <cell r="BE432">
            <v>0</v>
          </cell>
          <cell r="BF432">
            <v>0</v>
          </cell>
          <cell r="BG432">
            <v>1</v>
          </cell>
          <cell r="BH432">
            <v>0</v>
          </cell>
          <cell r="BI432">
            <v>1</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0</v>
          </cell>
          <cell r="CB432">
            <v>0</v>
          </cell>
          <cell r="CC432">
            <v>0</v>
          </cell>
          <cell r="CD432">
            <v>0</v>
          </cell>
          <cell r="CE432">
            <v>0</v>
          </cell>
          <cell r="CF432">
            <v>0</v>
          </cell>
          <cell r="CG432">
            <v>0</v>
          </cell>
          <cell r="CH432">
            <v>0</v>
          </cell>
          <cell r="CI432" t="str">
            <v>Thüringen</v>
          </cell>
          <cell r="CJ432" t="str">
            <v>Östliche Flächenländer</v>
          </cell>
          <cell r="CK432" t="str">
            <v>II 06</v>
          </cell>
        </row>
        <row r="433">
          <cell r="C433">
            <v>5</v>
          </cell>
          <cell r="D433">
            <v>4</v>
          </cell>
          <cell r="E433">
            <v>1</v>
          </cell>
          <cell r="F433">
            <v>0</v>
          </cell>
          <cell r="G433">
            <v>3</v>
          </cell>
          <cell r="H433">
            <v>3</v>
          </cell>
          <cell r="I433">
            <v>0</v>
          </cell>
          <cell r="J433">
            <v>0</v>
          </cell>
          <cell r="K433">
            <v>2</v>
          </cell>
          <cell r="L433">
            <v>1</v>
          </cell>
          <cell r="M433">
            <v>1</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3</v>
          </cell>
          <cell r="AB433">
            <v>3</v>
          </cell>
          <cell r="AC433">
            <v>0</v>
          </cell>
          <cell r="AD433">
            <v>0</v>
          </cell>
          <cell r="AE433">
            <v>2</v>
          </cell>
          <cell r="AF433">
            <v>2</v>
          </cell>
          <cell r="AG433">
            <v>0</v>
          </cell>
          <cell r="AH433">
            <v>0</v>
          </cell>
          <cell r="AI433">
            <v>1</v>
          </cell>
          <cell r="AJ433">
            <v>1</v>
          </cell>
          <cell r="AK433">
            <v>0</v>
          </cell>
          <cell r="AL433">
            <v>0</v>
          </cell>
          <cell r="AM433">
            <v>1</v>
          </cell>
          <cell r="AN433">
            <v>1</v>
          </cell>
          <cell r="AO433">
            <v>0</v>
          </cell>
          <cell r="AP433">
            <v>0</v>
          </cell>
          <cell r="AQ433">
            <v>1</v>
          </cell>
          <cell r="AR433">
            <v>1</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1</v>
          </cell>
          <cell r="BL433">
            <v>0</v>
          </cell>
          <cell r="BM433">
            <v>1</v>
          </cell>
          <cell r="BN433">
            <v>0</v>
          </cell>
          <cell r="BO433">
            <v>0</v>
          </cell>
          <cell r="BP433">
            <v>0</v>
          </cell>
          <cell r="BQ433">
            <v>0</v>
          </cell>
          <cell r="BR433">
            <v>0</v>
          </cell>
          <cell r="BS433">
            <v>1</v>
          </cell>
          <cell r="BT433">
            <v>0</v>
          </cell>
          <cell r="BU433">
            <v>1</v>
          </cell>
          <cell r="BV433">
            <v>0</v>
          </cell>
          <cell r="BW433">
            <v>0</v>
          </cell>
          <cell r="BX433">
            <v>0</v>
          </cell>
          <cell r="BY433">
            <v>0</v>
          </cell>
          <cell r="BZ433">
            <v>0</v>
          </cell>
          <cell r="CA433">
            <v>0</v>
          </cell>
          <cell r="CB433">
            <v>0</v>
          </cell>
          <cell r="CC433">
            <v>0</v>
          </cell>
          <cell r="CD433">
            <v>0</v>
          </cell>
          <cell r="CE433">
            <v>0</v>
          </cell>
          <cell r="CF433">
            <v>0</v>
          </cell>
          <cell r="CG433">
            <v>0</v>
          </cell>
          <cell r="CH433">
            <v>0</v>
          </cell>
          <cell r="CI433" t="str">
            <v>Thüringen</v>
          </cell>
          <cell r="CJ433" t="str">
            <v>Östliche Flächenländer</v>
          </cell>
          <cell r="CK433" t="str">
            <v>II 06</v>
          </cell>
        </row>
        <row r="434">
          <cell r="C434">
            <v>8</v>
          </cell>
          <cell r="D434">
            <v>6</v>
          </cell>
          <cell r="E434">
            <v>2</v>
          </cell>
          <cell r="F434">
            <v>0</v>
          </cell>
          <cell r="G434">
            <v>7</v>
          </cell>
          <cell r="H434">
            <v>5</v>
          </cell>
          <cell r="I434">
            <v>2</v>
          </cell>
          <cell r="J434">
            <v>0</v>
          </cell>
          <cell r="K434">
            <v>1</v>
          </cell>
          <cell r="L434">
            <v>1</v>
          </cell>
          <cell r="M434">
            <v>0</v>
          </cell>
          <cell r="N434">
            <v>0</v>
          </cell>
          <cell r="O434">
            <v>1</v>
          </cell>
          <cell r="P434">
            <v>1</v>
          </cell>
          <cell r="Q434">
            <v>0</v>
          </cell>
          <cell r="R434">
            <v>0</v>
          </cell>
          <cell r="S434">
            <v>1</v>
          </cell>
          <cell r="T434">
            <v>1</v>
          </cell>
          <cell r="U434">
            <v>0</v>
          </cell>
          <cell r="V434">
            <v>0</v>
          </cell>
          <cell r="W434">
            <v>0</v>
          </cell>
          <cell r="X434">
            <v>0</v>
          </cell>
          <cell r="Y434">
            <v>0</v>
          </cell>
          <cell r="Z434">
            <v>0</v>
          </cell>
          <cell r="AA434">
            <v>1</v>
          </cell>
          <cell r="AB434">
            <v>1</v>
          </cell>
          <cell r="AC434">
            <v>0</v>
          </cell>
          <cell r="AD434">
            <v>0</v>
          </cell>
          <cell r="AE434">
            <v>1</v>
          </cell>
          <cell r="AF434">
            <v>1</v>
          </cell>
          <cell r="AG434">
            <v>0</v>
          </cell>
          <cell r="AH434">
            <v>0</v>
          </cell>
          <cell r="AI434">
            <v>0</v>
          </cell>
          <cell r="AJ434">
            <v>0</v>
          </cell>
          <cell r="AK434">
            <v>0</v>
          </cell>
          <cell r="AL434">
            <v>0</v>
          </cell>
          <cell r="AM434">
            <v>5</v>
          </cell>
          <cell r="AN434">
            <v>3</v>
          </cell>
          <cell r="AO434">
            <v>2</v>
          </cell>
          <cell r="AP434">
            <v>0</v>
          </cell>
          <cell r="AQ434">
            <v>5</v>
          </cell>
          <cell r="AR434">
            <v>3</v>
          </cell>
          <cell r="AS434">
            <v>2</v>
          </cell>
          <cell r="AT434">
            <v>0</v>
          </cell>
          <cell r="AU434">
            <v>0</v>
          </cell>
          <cell r="AV434">
            <v>0</v>
          </cell>
          <cell r="AW434">
            <v>0</v>
          </cell>
          <cell r="AX434">
            <v>0</v>
          </cell>
          <cell r="AY434">
            <v>1</v>
          </cell>
          <cell r="AZ434">
            <v>1</v>
          </cell>
          <cell r="BA434">
            <v>0</v>
          </cell>
          <cell r="BB434">
            <v>0</v>
          </cell>
          <cell r="BC434">
            <v>0</v>
          </cell>
          <cell r="BD434">
            <v>0</v>
          </cell>
          <cell r="BE434">
            <v>0</v>
          </cell>
          <cell r="BF434">
            <v>0</v>
          </cell>
          <cell r="BG434">
            <v>1</v>
          </cell>
          <cell r="BH434">
            <v>1</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0</v>
          </cell>
          <cell r="CB434">
            <v>0</v>
          </cell>
          <cell r="CC434">
            <v>0</v>
          </cell>
          <cell r="CD434">
            <v>0</v>
          </cell>
          <cell r="CE434">
            <v>0</v>
          </cell>
          <cell r="CF434">
            <v>0</v>
          </cell>
          <cell r="CG434">
            <v>0</v>
          </cell>
          <cell r="CH434">
            <v>0</v>
          </cell>
          <cell r="CI434" t="str">
            <v>Thüringen</v>
          </cell>
          <cell r="CJ434" t="str">
            <v>Östliche Flächenländer</v>
          </cell>
          <cell r="CK434" t="str">
            <v>II 06</v>
          </cell>
        </row>
        <row r="435">
          <cell r="C435">
            <v>2</v>
          </cell>
          <cell r="D435">
            <v>2</v>
          </cell>
          <cell r="E435">
            <v>0</v>
          </cell>
          <cell r="F435">
            <v>0</v>
          </cell>
          <cell r="G435">
            <v>0</v>
          </cell>
          <cell r="H435">
            <v>0</v>
          </cell>
          <cell r="I435">
            <v>0</v>
          </cell>
          <cell r="J435">
            <v>0</v>
          </cell>
          <cell r="K435">
            <v>2</v>
          </cell>
          <cell r="L435">
            <v>2</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2</v>
          </cell>
          <cell r="AB435">
            <v>2</v>
          </cell>
          <cell r="AC435">
            <v>0</v>
          </cell>
          <cell r="AD435">
            <v>0</v>
          </cell>
          <cell r="AE435">
            <v>0</v>
          </cell>
          <cell r="AF435">
            <v>0</v>
          </cell>
          <cell r="AG435">
            <v>0</v>
          </cell>
          <cell r="AH435">
            <v>0</v>
          </cell>
          <cell r="AI435">
            <v>2</v>
          </cell>
          <cell r="AJ435">
            <v>2</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0</v>
          </cell>
          <cell r="CB435">
            <v>0</v>
          </cell>
          <cell r="CC435">
            <v>0</v>
          </cell>
          <cell r="CD435">
            <v>0</v>
          </cell>
          <cell r="CE435">
            <v>0</v>
          </cell>
          <cell r="CF435">
            <v>0</v>
          </cell>
          <cell r="CG435">
            <v>0</v>
          </cell>
          <cell r="CH435">
            <v>0</v>
          </cell>
          <cell r="CI435" t="str">
            <v>Thüringen</v>
          </cell>
          <cell r="CJ435" t="str">
            <v>Östliche Flächenländer</v>
          </cell>
          <cell r="CK435" t="str">
            <v>II 06</v>
          </cell>
        </row>
        <row r="436">
          <cell r="C436">
            <v>9</v>
          </cell>
          <cell r="D436">
            <v>7</v>
          </cell>
          <cell r="E436">
            <v>2</v>
          </cell>
          <cell r="F436">
            <v>0</v>
          </cell>
          <cell r="G436">
            <v>7</v>
          </cell>
          <cell r="H436">
            <v>5</v>
          </cell>
          <cell r="I436">
            <v>2</v>
          </cell>
          <cell r="J436">
            <v>0</v>
          </cell>
          <cell r="K436">
            <v>2</v>
          </cell>
          <cell r="L436">
            <v>2</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2</v>
          </cell>
          <cell r="AB436">
            <v>2</v>
          </cell>
          <cell r="AC436">
            <v>0</v>
          </cell>
          <cell r="AD436">
            <v>0</v>
          </cell>
          <cell r="AE436">
            <v>2</v>
          </cell>
          <cell r="AF436">
            <v>2</v>
          </cell>
          <cell r="AG436">
            <v>0</v>
          </cell>
          <cell r="AH436">
            <v>0</v>
          </cell>
          <cell r="AI436">
            <v>0</v>
          </cell>
          <cell r="AJ436">
            <v>0</v>
          </cell>
          <cell r="AK436">
            <v>0</v>
          </cell>
          <cell r="AL436">
            <v>0</v>
          </cell>
          <cell r="AM436">
            <v>5</v>
          </cell>
          <cell r="AN436">
            <v>3</v>
          </cell>
          <cell r="AO436">
            <v>2</v>
          </cell>
          <cell r="AP436">
            <v>0</v>
          </cell>
          <cell r="AQ436">
            <v>4</v>
          </cell>
          <cell r="AR436">
            <v>2</v>
          </cell>
          <cell r="AS436">
            <v>2</v>
          </cell>
          <cell r="AT436">
            <v>0</v>
          </cell>
          <cell r="AU436">
            <v>1</v>
          </cell>
          <cell r="AV436">
            <v>1</v>
          </cell>
          <cell r="AW436">
            <v>0</v>
          </cell>
          <cell r="AX436">
            <v>0</v>
          </cell>
          <cell r="AY436">
            <v>1</v>
          </cell>
          <cell r="AZ436">
            <v>1</v>
          </cell>
          <cell r="BA436">
            <v>0</v>
          </cell>
          <cell r="BB436">
            <v>0</v>
          </cell>
          <cell r="BC436">
            <v>1</v>
          </cell>
          <cell r="BD436">
            <v>1</v>
          </cell>
          <cell r="BE436">
            <v>0</v>
          </cell>
          <cell r="BF436">
            <v>0</v>
          </cell>
          <cell r="BG436">
            <v>0</v>
          </cell>
          <cell r="BH436">
            <v>0</v>
          </cell>
          <cell r="BI436">
            <v>0</v>
          </cell>
          <cell r="BJ436">
            <v>0</v>
          </cell>
          <cell r="BK436">
            <v>1</v>
          </cell>
          <cell r="BL436">
            <v>1</v>
          </cell>
          <cell r="BM436">
            <v>0</v>
          </cell>
          <cell r="BN436">
            <v>0</v>
          </cell>
          <cell r="BO436">
            <v>0</v>
          </cell>
          <cell r="BP436">
            <v>0</v>
          </cell>
          <cell r="BQ436">
            <v>0</v>
          </cell>
          <cell r="BR436">
            <v>0</v>
          </cell>
          <cell r="BS436">
            <v>1</v>
          </cell>
          <cell r="BT436">
            <v>1</v>
          </cell>
          <cell r="BU436">
            <v>0</v>
          </cell>
          <cell r="BV436">
            <v>0</v>
          </cell>
          <cell r="BW436">
            <v>0</v>
          </cell>
          <cell r="BX436">
            <v>0</v>
          </cell>
          <cell r="BY436">
            <v>0</v>
          </cell>
          <cell r="BZ436">
            <v>0</v>
          </cell>
          <cell r="CA436">
            <v>0</v>
          </cell>
          <cell r="CB436">
            <v>0</v>
          </cell>
          <cell r="CC436">
            <v>0</v>
          </cell>
          <cell r="CD436">
            <v>0</v>
          </cell>
          <cell r="CE436">
            <v>0</v>
          </cell>
          <cell r="CF436">
            <v>0</v>
          </cell>
          <cell r="CG436">
            <v>0</v>
          </cell>
          <cell r="CH436">
            <v>0</v>
          </cell>
          <cell r="CI436" t="str">
            <v>Thüringen</v>
          </cell>
          <cell r="CJ436" t="str">
            <v>Östliche Flächenländer</v>
          </cell>
          <cell r="CK436" t="str">
            <v>II 06</v>
          </cell>
        </row>
      </sheetData>
      <sheetData sheetId="6"/>
      <sheetData sheetId="7"/>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_S_Vorbildung"/>
      <sheetName val="Liste"/>
      <sheetName val="Konten"/>
    </sheetNames>
    <sheetDataSet>
      <sheetData sheetId="0">
        <row r="12">
          <cell r="G12">
            <v>5576.9306305192749</v>
          </cell>
          <cell r="H12">
            <v>1777.5399825530678</v>
          </cell>
          <cell r="I12">
            <v>559.57253512422233</v>
          </cell>
          <cell r="J12">
            <v>195.51419986430164</v>
          </cell>
          <cell r="K12">
            <v>1955</v>
          </cell>
          <cell r="L12">
            <v>672</v>
          </cell>
          <cell r="M12">
            <v>196.15885128303887</v>
          </cell>
          <cell r="N12">
            <v>73.914254305606448</v>
          </cell>
          <cell r="O12">
            <v>1739.8272973232802</v>
          </cell>
          <cell r="P12">
            <v>1874.6659937099143</v>
          </cell>
          <cell r="Q12">
            <v>1599.5649815280237</v>
          </cell>
          <cell r="R12">
            <v>362.87235795805691</v>
          </cell>
          <cell r="S12">
            <v>0</v>
          </cell>
          <cell r="T12">
            <v>0</v>
          </cell>
          <cell r="U12">
            <v>0</v>
          </cell>
          <cell r="AO12" t="str">
            <v>Baden-Württemberg_2007_I 01a_1</v>
          </cell>
          <cell r="AQ12" t="str">
            <v>Westliche Flächenländer_2007_I 01a_1</v>
          </cell>
        </row>
        <row r="13">
          <cell r="G13">
            <v>74642.438300852868</v>
          </cell>
          <cell r="H13">
            <v>22988.988077929633</v>
          </cell>
          <cell r="I13">
            <v>7489.3989534835819</v>
          </cell>
          <cell r="J13">
            <v>2528.5921294950085</v>
          </cell>
          <cell r="K13">
            <v>26166</v>
          </cell>
          <cell r="L13">
            <v>8691</v>
          </cell>
          <cell r="M13">
            <v>2625.4181599345243</v>
          </cell>
          <cell r="N13">
            <v>955.93569072920479</v>
          </cell>
          <cell r="O13">
            <v>23286.097729800997</v>
          </cell>
          <cell r="P13">
            <v>25090.798154175765</v>
          </cell>
          <cell r="Q13">
            <v>21408.806806476867</v>
          </cell>
          <cell r="R13">
            <v>4856.7356103992424</v>
          </cell>
          <cell r="S13">
            <v>0</v>
          </cell>
          <cell r="T13">
            <v>0</v>
          </cell>
          <cell r="U13">
            <v>0</v>
          </cell>
          <cell r="AO13" t="str">
            <v>Baden-Württemberg_2007_I 01a_2</v>
          </cell>
          <cell r="AQ13" t="str">
            <v>Westliche Flächenländer_2007_I 01a_2</v>
          </cell>
        </row>
        <row r="14">
          <cell r="G14">
            <v>100923.90218779613</v>
          </cell>
          <cell r="H14">
            <v>43835.405641174759</v>
          </cell>
          <cell r="I14">
            <v>10126.402414404021</v>
          </cell>
          <cell r="J14">
            <v>4821.5198216535809</v>
          </cell>
          <cell r="K14">
            <v>35379</v>
          </cell>
          <cell r="L14">
            <v>16572</v>
          </cell>
          <cell r="M14">
            <v>3549.8230176688653</v>
          </cell>
          <cell r="N14">
            <v>1822.7783070721875</v>
          </cell>
          <cell r="O14">
            <v>31485.089489514237</v>
          </cell>
          <cell r="P14">
            <v>33925.221581311031</v>
          </cell>
          <cell r="Q14">
            <v>28946.80791891558</v>
          </cell>
          <cell r="R14">
            <v>6566.7831980552928</v>
          </cell>
          <cell r="S14">
            <v>0</v>
          </cell>
          <cell r="T14">
            <v>0</v>
          </cell>
          <cell r="U14">
            <v>0</v>
          </cell>
          <cell r="AO14" t="str">
            <v>Baden-Württemberg_2007_I 01a_3</v>
          </cell>
          <cell r="AQ14" t="str">
            <v>Westliche Flächenländer_2007_I 01a_3</v>
          </cell>
        </row>
        <row r="15">
          <cell r="G15">
            <v>10512.015024789529</v>
          </cell>
          <cell r="H15">
            <v>5110.42744984007</v>
          </cell>
          <cell r="I15">
            <v>1054.7441390960405</v>
          </cell>
          <cell r="J15">
            <v>562.10332460986717</v>
          </cell>
          <cell r="K15">
            <v>3685</v>
          </cell>
          <cell r="L15">
            <v>1932</v>
          </cell>
          <cell r="M15">
            <v>369.74187569207072</v>
          </cell>
          <cell r="N15">
            <v>212.50348112861852</v>
          </cell>
          <cell r="O15">
            <v>3279.4187164379987</v>
          </cell>
          <cell r="P15">
            <v>3533.5775891667695</v>
          </cell>
          <cell r="Q15">
            <v>3015.0368066142037</v>
          </cell>
          <cell r="R15">
            <v>683.98191257055748</v>
          </cell>
          <cell r="S15">
            <v>0</v>
          </cell>
          <cell r="T15">
            <v>0</v>
          </cell>
          <cell r="U15">
            <v>0</v>
          </cell>
          <cell r="AO15" t="str">
            <v>Baden-Württemberg_2007_I 01a_4</v>
          </cell>
          <cell r="AQ15" t="str">
            <v>Westliche Flächenländer_2007_I 01a_4</v>
          </cell>
        </row>
        <row r="16">
          <cell r="G16">
            <v>16054.713856042188</v>
          </cell>
          <cell r="H16">
            <v>8157.6388485024718</v>
          </cell>
          <cell r="I16">
            <v>1610.8819578921346</v>
          </cell>
          <cell r="J16">
            <v>897.27052437724149</v>
          </cell>
          <cell r="K16">
            <v>5628</v>
          </cell>
          <cell r="L16">
            <v>3084</v>
          </cell>
          <cell r="M16">
            <v>564.69668287516242</v>
          </cell>
          <cell r="N16">
            <v>339.21363136680105</v>
          </cell>
          <cell r="O16">
            <v>5008.5667669234881</v>
          </cell>
          <cell r="P16">
            <v>5396.7366816365202</v>
          </cell>
          <cell r="Q16">
            <v>4604.7834864653287</v>
          </cell>
          <cell r="R16">
            <v>1044.6269210168514</v>
          </cell>
          <cell r="S16">
            <v>0</v>
          </cell>
          <cell r="T16">
            <v>0</v>
          </cell>
          <cell r="U16">
            <v>0</v>
          </cell>
          <cell r="AO16" t="str">
            <v>Baden-Württemberg_2007_I 01a_5</v>
          </cell>
          <cell r="AQ16" t="str">
            <v>Westliche Flächenländer_2007_I 01a_5</v>
          </cell>
        </row>
        <row r="17">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AO17" t="str">
            <v>Baden-Württemberg_2007_I 01a_6</v>
          </cell>
          <cell r="AQ17" t="str">
            <v>Westliche Flächenländer_2007_I 01a_6</v>
          </cell>
        </row>
        <row r="18">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AO18" t="str">
            <v>Baden-Württemberg_2007_I 01a_7</v>
          </cell>
          <cell r="AQ18" t="str">
            <v>Westliche Flächenländer_2007_I 01a_7</v>
          </cell>
        </row>
        <row r="19">
          <cell r="G19">
            <v>207710</v>
          </cell>
          <cell r="H19">
            <v>81870</v>
          </cell>
          <cell r="I19">
            <v>20841</v>
          </cell>
          <cell r="J19">
            <v>9005</v>
          </cell>
          <cell r="K19">
            <v>72813</v>
          </cell>
          <cell r="L19">
            <v>30951</v>
          </cell>
          <cell r="M19">
            <v>7305.8385874536607</v>
          </cell>
          <cell r="N19">
            <v>3404.3453646024182</v>
          </cell>
          <cell r="O19">
            <v>64799</v>
          </cell>
          <cell r="P19">
            <v>69821</v>
          </cell>
          <cell r="Q19">
            <v>59575</v>
          </cell>
          <cell r="R19">
            <v>13515</v>
          </cell>
          <cell r="S19">
            <v>0</v>
          </cell>
          <cell r="T19">
            <v>0</v>
          </cell>
          <cell r="U19">
            <v>0</v>
          </cell>
          <cell r="AO19" t="str">
            <v>Baden-Württemberg_2007_I 01a_8</v>
          </cell>
          <cell r="AQ19" t="str">
            <v>Westliche Flächenländer_2007_I 01a_8</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AO20" t="str">
            <v>Baden-Württemberg_2007_I 01a_1</v>
          </cell>
          <cell r="AQ20" t="str">
            <v>Westliche Flächenländer_2007_I 01a_1</v>
          </cell>
        </row>
        <row r="21">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AO21" t="str">
            <v>Baden-Württemberg_2007_I 01a_2</v>
          </cell>
          <cell r="AQ21" t="str">
            <v>Westliche Flächenländer_2007_I 01a_2</v>
          </cell>
        </row>
        <row r="22">
          <cell r="G22">
            <v>1960.777202072539</v>
          </cell>
          <cell r="H22">
            <v>167.23287671232876</v>
          </cell>
          <cell r="I22">
            <v>78.173575129533688</v>
          </cell>
          <cell r="J22">
            <v>4.602739726027397</v>
          </cell>
          <cell r="K22">
            <v>710</v>
          </cell>
          <cell r="L22">
            <v>56</v>
          </cell>
          <cell r="M22">
            <v>28.306754221388367</v>
          </cell>
          <cell r="N22">
            <v>1.5412844036697249</v>
          </cell>
          <cell r="O22">
            <v>710</v>
          </cell>
          <cell r="P22">
            <v>654.81865284974094</v>
          </cell>
          <cell r="Q22">
            <v>595.95854922279796</v>
          </cell>
          <cell r="R22">
            <v>0</v>
          </cell>
          <cell r="S22">
            <v>0</v>
          </cell>
          <cell r="T22">
            <v>0</v>
          </cell>
          <cell r="U22">
            <v>0</v>
          </cell>
          <cell r="AO22" t="str">
            <v>Baden-Württemberg_2007_I 01a_3</v>
          </cell>
          <cell r="AQ22" t="str">
            <v>Westliche Flächenländer_2007_I 01a_3</v>
          </cell>
        </row>
        <row r="23">
          <cell r="G23">
            <v>35.901554404145081</v>
          </cell>
          <cell r="H23">
            <v>14.931506849315067</v>
          </cell>
          <cell r="I23">
            <v>1.4313471502590673</v>
          </cell>
          <cell r="J23">
            <v>0.41095890410958902</v>
          </cell>
          <cell r="K23">
            <v>13</v>
          </cell>
          <cell r="L23">
            <v>5</v>
          </cell>
          <cell r="M23">
            <v>0.51829268292682928</v>
          </cell>
          <cell r="N23">
            <v>0.13761467889908258</v>
          </cell>
          <cell r="O23">
            <v>13</v>
          </cell>
          <cell r="P23">
            <v>11.989637305699482</v>
          </cell>
          <cell r="Q23">
            <v>10.911917098445596</v>
          </cell>
          <cell r="R23">
            <v>0</v>
          </cell>
          <cell r="S23">
            <v>0</v>
          </cell>
          <cell r="T23">
            <v>0</v>
          </cell>
          <cell r="U23">
            <v>0</v>
          </cell>
          <cell r="AO23" t="str">
            <v>Baden-Württemberg_2007_I 01a_4</v>
          </cell>
          <cell r="AQ23" t="str">
            <v>Westliche Flächenländer_2007_I 01a_4</v>
          </cell>
        </row>
        <row r="24">
          <cell r="G24">
            <v>135.32124352331607</v>
          </cell>
          <cell r="H24">
            <v>35.835616438356162</v>
          </cell>
          <cell r="I24">
            <v>5.3950777202072544</v>
          </cell>
          <cell r="J24">
            <v>0.98630136986301364</v>
          </cell>
          <cell r="K24">
            <v>49</v>
          </cell>
          <cell r="L24">
            <v>12</v>
          </cell>
          <cell r="M24">
            <v>1.9535647279549717</v>
          </cell>
          <cell r="N24">
            <v>0.33027522935779818</v>
          </cell>
          <cell r="O24">
            <v>49</v>
          </cell>
          <cell r="P24">
            <v>45.19170984455959</v>
          </cell>
          <cell r="Q24">
            <v>41.129533678756481</v>
          </cell>
          <cell r="R24">
            <v>0</v>
          </cell>
          <cell r="S24">
            <v>0</v>
          </cell>
          <cell r="T24">
            <v>0</v>
          </cell>
          <cell r="U24">
            <v>0</v>
          </cell>
          <cell r="AO24" t="str">
            <v>Baden-Württemberg_2007_I 01a_5</v>
          </cell>
          <cell r="AQ24" t="str">
            <v>Westliche Flächenländer_2007_I 01a_5</v>
          </cell>
        </row>
        <row r="25">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AO25" t="str">
            <v>Baden-Württemberg_2007_I 01a_6</v>
          </cell>
          <cell r="AQ25" t="str">
            <v>Westliche Flächenländer_2007_I 01a_6</v>
          </cell>
        </row>
        <row r="26">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AO26" t="str">
            <v>Baden-Württemberg_2007_I 01a_7</v>
          </cell>
          <cell r="AQ26" t="str">
            <v>Westliche Flächenländer_2007_I 01a_7</v>
          </cell>
        </row>
        <row r="27">
          <cell r="G27">
            <v>2132</v>
          </cell>
          <cell r="H27">
            <v>218</v>
          </cell>
          <cell r="I27">
            <v>85</v>
          </cell>
          <cell r="J27">
            <v>6</v>
          </cell>
          <cell r="K27">
            <v>772</v>
          </cell>
          <cell r="L27">
            <v>73</v>
          </cell>
          <cell r="M27">
            <v>30.77861163227017</v>
          </cell>
          <cell r="N27">
            <v>2.0091743119266052</v>
          </cell>
          <cell r="O27">
            <v>772</v>
          </cell>
          <cell r="P27">
            <v>712</v>
          </cell>
          <cell r="Q27">
            <v>648</v>
          </cell>
          <cell r="R27">
            <v>0</v>
          </cell>
          <cell r="S27">
            <v>0</v>
          </cell>
          <cell r="T27">
            <v>0</v>
          </cell>
          <cell r="U27">
            <v>0</v>
          </cell>
          <cell r="AO27" t="str">
            <v>Baden-Württemberg_2007_I 01a_8</v>
          </cell>
          <cell r="AQ27" t="str">
            <v>Westliche Flächenländer_2007_I 01a_8</v>
          </cell>
        </row>
        <row r="28">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AO28" t="str">
            <v>Baden-Württemberg_2007_I 01a_1</v>
          </cell>
          <cell r="AQ28" t="str">
            <v>Westliche Flächenländer_2007_I 01a_1</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AO29" t="str">
            <v>Baden-Württemberg_2007_I 01a_2</v>
          </cell>
          <cell r="AQ29" t="str">
            <v>Westliche Flächenländer_2007_I 01a_2</v>
          </cell>
        </row>
        <row r="30">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AO30" t="str">
            <v>Baden-Württemberg_2007_I 01a_3</v>
          </cell>
          <cell r="AQ30" t="str">
            <v>Westliche Flächenländer_2007_I 01a_3</v>
          </cell>
        </row>
        <row r="31">
          <cell r="G31">
            <v>1104.3421052631579</v>
          </cell>
          <cell r="H31">
            <v>663.69680851063822</v>
          </cell>
          <cell r="I31">
            <v>55.578947368421055</v>
          </cell>
          <cell r="J31">
            <v>34.352836879432623</v>
          </cell>
          <cell r="K31">
            <v>506</v>
          </cell>
          <cell r="L31">
            <v>310</v>
          </cell>
          <cell r="M31">
            <v>25.465792922673657</v>
          </cell>
          <cell r="N31">
            <v>16.045548654244307</v>
          </cell>
          <cell r="O31">
            <v>506</v>
          </cell>
          <cell r="P31">
            <v>455.0526315789474</v>
          </cell>
          <cell r="Q31">
            <v>143.28947368421052</v>
          </cell>
          <cell r="R31">
            <v>0</v>
          </cell>
          <cell r="S31">
            <v>0</v>
          </cell>
          <cell r="T31">
            <v>0</v>
          </cell>
          <cell r="U31">
            <v>0</v>
          </cell>
          <cell r="AO31" t="str">
            <v>Baden-Württemberg_2007_I 01a_4</v>
          </cell>
          <cell r="AQ31" t="str">
            <v>Westliche Flächenländer_2007_I 01a_4</v>
          </cell>
        </row>
        <row r="32">
          <cell r="G32">
            <v>2710.6578947368421</v>
          </cell>
          <cell r="H32">
            <v>1751.3031914893618</v>
          </cell>
          <cell r="I32">
            <v>136.42105263157896</v>
          </cell>
          <cell r="J32">
            <v>90.647163120567384</v>
          </cell>
          <cell r="K32">
            <v>1242</v>
          </cell>
          <cell r="L32">
            <v>818</v>
          </cell>
          <cell r="M32">
            <v>62.506946264744428</v>
          </cell>
          <cell r="N32">
            <v>42.339544513457554</v>
          </cell>
          <cell r="O32">
            <v>1242</v>
          </cell>
          <cell r="P32">
            <v>1116.9473684210527</v>
          </cell>
          <cell r="Q32">
            <v>351.71052631578948</v>
          </cell>
          <cell r="R32">
            <v>0</v>
          </cell>
          <cell r="S32">
            <v>0</v>
          </cell>
          <cell r="T32">
            <v>0</v>
          </cell>
          <cell r="U32">
            <v>0</v>
          </cell>
          <cell r="AO32" t="str">
            <v>Baden-Württemberg_2007_I 01a_5</v>
          </cell>
          <cell r="AQ32" t="str">
            <v>Westliche Flächenländer_2007_I 01a_5</v>
          </cell>
        </row>
        <row r="33">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AO33" t="str">
            <v>Baden-Württemberg_2007_I 01a_6</v>
          </cell>
          <cell r="AQ33" t="str">
            <v>Westliche Flächenländer_2007_I 01a_6</v>
          </cell>
        </row>
        <row r="34">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AO34" t="str">
            <v>Baden-Württemberg_2007_I 01a_7</v>
          </cell>
          <cell r="AQ34" t="str">
            <v>Westliche Flächenländer_2007_I 01a_7</v>
          </cell>
        </row>
        <row r="35">
          <cell r="G35">
            <v>3815</v>
          </cell>
          <cell r="H35">
            <v>2415</v>
          </cell>
          <cell r="I35">
            <v>192</v>
          </cell>
          <cell r="J35">
            <v>125</v>
          </cell>
          <cell r="K35">
            <v>1748</v>
          </cell>
          <cell r="L35">
            <v>1128</v>
          </cell>
          <cell r="M35">
            <v>87.972739187418085</v>
          </cell>
          <cell r="N35">
            <v>58.385093167701868</v>
          </cell>
          <cell r="O35">
            <v>1748</v>
          </cell>
          <cell r="P35">
            <v>1572</v>
          </cell>
          <cell r="Q35">
            <v>495</v>
          </cell>
          <cell r="R35">
            <v>0</v>
          </cell>
          <cell r="S35">
            <v>0</v>
          </cell>
          <cell r="T35">
            <v>0</v>
          </cell>
          <cell r="U35">
            <v>0</v>
          </cell>
          <cell r="AO35" t="str">
            <v>Baden-Württemberg_2007_I 01a_8</v>
          </cell>
          <cell r="AQ35" t="str">
            <v>Westliche Flächenländer_2007_I 01a_8</v>
          </cell>
        </row>
        <row r="36">
          <cell r="G36">
            <v>1.5625612052730697</v>
          </cell>
          <cell r="H36">
            <v>1.6330460544034473</v>
          </cell>
          <cell r="I36">
            <v>0.18854990583804143</v>
          </cell>
          <cell r="J36">
            <v>0.19795313762456235</v>
          </cell>
          <cell r="K36">
            <v>1</v>
          </cell>
          <cell r="L36">
            <v>1</v>
          </cell>
          <cell r="M36">
            <v>0.12066721303572289</v>
          </cell>
          <cell r="N36">
            <v>0.12121711882576069</v>
          </cell>
          <cell r="O36">
            <v>1</v>
          </cell>
          <cell r="P36">
            <v>0.47171374764595103</v>
          </cell>
          <cell r="Q36">
            <v>8.9114877589453856E-2</v>
          </cell>
          <cell r="R36">
            <v>1.7325800376647835E-3</v>
          </cell>
          <cell r="S36">
            <v>0</v>
          </cell>
          <cell r="T36">
            <v>0</v>
          </cell>
          <cell r="U36">
            <v>0</v>
          </cell>
          <cell r="AO36" t="str">
            <v>Baden-Württemberg_2007_I 03_1</v>
          </cell>
          <cell r="AQ36" t="str">
            <v>Westliche Flächenländer_2007_I 03_1</v>
          </cell>
        </row>
        <row r="37">
          <cell r="G37">
            <v>15.625612052730697</v>
          </cell>
          <cell r="H37">
            <v>16.330460544034473</v>
          </cell>
          <cell r="I37">
            <v>1.8854990583804143</v>
          </cell>
          <cell r="J37">
            <v>1.9795313762456233</v>
          </cell>
          <cell r="K37">
            <v>10</v>
          </cell>
          <cell r="L37">
            <v>10</v>
          </cell>
          <cell r="M37">
            <v>1.206672130357229</v>
          </cell>
          <cell r="N37">
            <v>1.2121711882576069</v>
          </cell>
          <cell r="O37">
            <v>10</v>
          </cell>
          <cell r="P37">
            <v>4.7171374764595102</v>
          </cell>
          <cell r="Q37">
            <v>0.89114877589453856</v>
          </cell>
          <cell r="R37">
            <v>1.7325800376647833E-2</v>
          </cell>
          <cell r="S37">
            <v>0</v>
          </cell>
          <cell r="T37">
            <v>0</v>
          </cell>
          <cell r="U37">
            <v>0</v>
          </cell>
          <cell r="AO37" t="str">
            <v>Baden-Württemberg_2007_I 03_2</v>
          </cell>
          <cell r="AQ37" t="str">
            <v>Westliche Flächenländer_2007_I 03_2</v>
          </cell>
        </row>
        <row r="38">
          <cell r="G38">
            <v>18406.970998116762</v>
          </cell>
          <cell r="H38">
            <v>10319.218017775383</v>
          </cell>
          <cell r="I38">
            <v>2221.1178907721282</v>
          </cell>
          <cell r="J38">
            <v>1250.8658766496094</v>
          </cell>
          <cell r="K38">
            <v>11780</v>
          </cell>
          <cell r="L38">
            <v>6319</v>
          </cell>
          <cell r="M38">
            <v>1421.4597695608159</v>
          </cell>
          <cell r="N38">
            <v>765.97097385998177</v>
          </cell>
          <cell r="O38">
            <v>11780</v>
          </cell>
          <cell r="P38">
            <v>5556.787947269303</v>
          </cell>
          <cell r="Q38">
            <v>1049.7732580037666</v>
          </cell>
          <cell r="R38">
            <v>20.40979284369115</v>
          </cell>
          <cell r="S38">
            <v>0</v>
          </cell>
          <cell r="T38">
            <v>0</v>
          </cell>
          <cell r="U38">
            <v>0</v>
          </cell>
          <cell r="AO38" t="str">
            <v>Baden-Württemberg_2007_I 03_3</v>
          </cell>
          <cell r="AQ38" t="str">
            <v>Westliche Flächenländer_2007_I 03_3</v>
          </cell>
        </row>
        <row r="39">
          <cell r="G39">
            <v>446.89250470809793</v>
          </cell>
          <cell r="H39">
            <v>307.01265822784808</v>
          </cell>
          <cell r="I39">
            <v>53.925273069679854</v>
          </cell>
          <cell r="J39">
            <v>37.215189873417721</v>
          </cell>
          <cell r="K39">
            <v>286</v>
          </cell>
          <cell r="L39">
            <v>188</v>
          </cell>
          <cell r="M39">
            <v>34.510822928216747</v>
          </cell>
          <cell r="N39">
            <v>22.788818339243011</v>
          </cell>
          <cell r="O39">
            <v>286</v>
          </cell>
          <cell r="P39">
            <v>134.910131826742</v>
          </cell>
          <cell r="Q39">
            <v>25.486854990583804</v>
          </cell>
          <cell r="R39">
            <v>0.4955178907721281</v>
          </cell>
          <cell r="S39">
            <v>0</v>
          </cell>
          <cell r="T39">
            <v>0</v>
          </cell>
          <cell r="U39">
            <v>0</v>
          </cell>
          <cell r="AO39" t="str">
            <v>Baden-Württemberg_2007_I 03_4</v>
          </cell>
          <cell r="AQ39" t="str">
            <v>Westliche Flächenländer_2007_I 03_4</v>
          </cell>
        </row>
        <row r="40">
          <cell r="G40">
            <v>1871.9483239171375</v>
          </cell>
          <cell r="H40">
            <v>1482.8058173983302</v>
          </cell>
          <cell r="I40">
            <v>225.88278719397363</v>
          </cell>
          <cell r="J40">
            <v>179.74144896310261</v>
          </cell>
          <cell r="K40">
            <v>1198</v>
          </cell>
          <cell r="L40">
            <v>908</v>
          </cell>
          <cell r="M40">
            <v>144.55932121679604</v>
          </cell>
          <cell r="N40">
            <v>110.06514389379072</v>
          </cell>
          <cell r="O40">
            <v>1198</v>
          </cell>
          <cell r="P40">
            <v>565.11306967984933</v>
          </cell>
          <cell r="Q40">
            <v>106.75962335216572</v>
          </cell>
          <cell r="R40">
            <v>2.0756308851224103</v>
          </cell>
          <cell r="S40">
            <v>0</v>
          </cell>
          <cell r="T40">
            <v>0</v>
          </cell>
          <cell r="U40">
            <v>0</v>
          </cell>
          <cell r="AO40" t="str">
            <v>Baden-Württemberg_2007_I 03_5</v>
          </cell>
          <cell r="AQ40" t="str">
            <v>Westliche Flächenländer_2007_I 03_5</v>
          </cell>
        </row>
        <row r="41">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AO41" t="str">
            <v>Baden-Württemberg_2007_I 03_6</v>
          </cell>
          <cell r="AQ41" t="str">
            <v>Westliche Flächenländer_2007_I 03_6</v>
          </cell>
        </row>
        <row r="42">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AO42" t="str">
            <v>Baden-Württemberg_2007_I 03_7</v>
          </cell>
          <cell r="AQ42" t="str">
            <v>Westliche Flächenländer_2007_I 03_7</v>
          </cell>
        </row>
        <row r="43">
          <cell r="G43">
            <v>20743</v>
          </cell>
          <cell r="H43">
            <v>12127</v>
          </cell>
          <cell r="I43">
            <v>2503</v>
          </cell>
          <cell r="J43">
            <v>1470</v>
          </cell>
          <cell r="K43">
            <v>13275</v>
          </cell>
          <cell r="L43">
            <v>7426</v>
          </cell>
          <cell r="M43">
            <v>1601.8572530492215</v>
          </cell>
          <cell r="N43">
            <v>900.15832440009899</v>
          </cell>
          <cell r="O43">
            <v>13275</v>
          </cell>
          <cell r="P43">
            <v>6262</v>
          </cell>
          <cell r="Q43">
            <v>1183</v>
          </cell>
          <cell r="R43">
            <v>23</v>
          </cell>
          <cell r="S43">
            <v>0</v>
          </cell>
          <cell r="T43">
            <v>0</v>
          </cell>
          <cell r="U43">
            <v>0</v>
          </cell>
          <cell r="AO43" t="str">
            <v>Baden-Württemberg_2007_I 03_8</v>
          </cell>
          <cell r="AQ43" t="str">
            <v>Westliche Flächenländer_2007_I 03_8</v>
          </cell>
        </row>
        <row r="44">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AO44" t="str">
            <v>Baden-Württemberg_2007_I 04b_1</v>
          </cell>
          <cell r="AQ44" t="str">
            <v>Westliche Flächenländer_2007_I 04b_1</v>
          </cell>
        </row>
        <row r="45">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AO45" t="str">
            <v>Baden-Württemberg_2007_I 04b_2</v>
          </cell>
          <cell r="AQ45" t="str">
            <v>Westliche Flächenländer_2007_I 04b_2</v>
          </cell>
        </row>
        <row r="46">
          <cell r="G46">
            <v>15592.917751265366</v>
          </cell>
          <cell r="H46">
            <v>8668.6372515998646</v>
          </cell>
          <cell r="I46">
            <v>1906.8960592913957</v>
          </cell>
          <cell r="J46">
            <v>1077.0181879420679</v>
          </cell>
          <cell r="K46">
            <v>10586</v>
          </cell>
          <cell r="L46">
            <v>5566</v>
          </cell>
          <cell r="M46">
            <v>1294.587838252439</v>
          </cell>
          <cell r="N46">
            <v>691.53698096885807</v>
          </cell>
          <cell r="O46">
            <v>10586</v>
          </cell>
          <cell r="P46">
            <v>4376.3886478669556</v>
          </cell>
          <cell r="Q46">
            <v>630.52910339840923</v>
          </cell>
          <cell r="R46">
            <v>0</v>
          </cell>
          <cell r="S46">
            <v>0</v>
          </cell>
          <cell r="T46">
            <v>0</v>
          </cell>
          <cell r="U46">
            <v>0</v>
          </cell>
          <cell r="AO46" t="str">
            <v>Baden-Württemberg_2007_I 04b_3</v>
          </cell>
          <cell r="AQ46" t="str">
            <v>Westliche Flächenländer_2007_I 04b_3</v>
          </cell>
        </row>
        <row r="47">
          <cell r="G47">
            <v>243.04094360086768</v>
          </cell>
          <cell r="H47">
            <v>179.10407544627822</v>
          </cell>
          <cell r="I47">
            <v>29.722071583514101</v>
          </cell>
          <cell r="J47">
            <v>22.252441899629506</v>
          </cell>
          <cell r="K47">
            <v>165</v>
          </cell>
          <cell r="L47">
            <v>115</v>
          </cell>
          <cell r="M47">
            <v>20.178253666318952</v>
          </cell>
          <cell r="N47">
            <v>14.287954152249135</v>
          </cell>
          <cell r="O47">
            <v>165</v>
          </cell>
          <cell r="P47">
            <v>68.213123644251624</v>
          </cell>
          <cell r="Q47">
            <v>9.827819956616052</v>
          </cell>
          <cell r="R47">
            <v>0</v>
          </cell>
          <cell r="S47">
            <v>0</v>
          </cell>
          <cell r="T47">
            <v>0</v>
          </cell>
          <cell r="U47">
            <v>0</v>
          </cell>
          <cell r="AO47" t="str">
            <v>Baden-Württemberg_2007_I 04b_4</v>
          </cell>
          <cell r="AQ47" t="str">
            <v>Westliche Flächenländer_2007_I 04b_4</v>
          </cell>
        </row>
        <row r="48">
          <cell r="G48">
            <v>461.0413051337672</v>
          </cell>
          <cell r="H48">
            <v>400.25867295385649</v>
          </cell>
          <cell r="I48">
            <v>56.38186912509039</v>
          </cell>
          <cell r="J48">
            <v>49.729370158302459</v>
          </cell>
          <cell r="K48">
            <v>313</v>
          </cell>
          <cell r="L48">
            <v>257</v>
          </cell>
          <cell r="M48">
            <v>38.277535742774745</v>
          </cell>
          <cell r="N48">
            <v>31.930471453287197</v>
          </cell>
          <cell r="O48">
            <v>313</v>
          </cell>
          <cell r="P48">
            <v>129.39822848879248</v>
          </cell>
          <cell r="Q48">
            <v>18.643076644974695</v>
          </cell>
          <cell r="R48">
            <v>0</v>
          </cell>
          <cell r="S48">
            <v>0</v>
          </cell>
          <cell r="T48">
            <v>0</v>
          </cell>
          <cell r="U48">
            <v>0</v>
          </cell>
          <cell r="AO48" t="str">
            <v>Baden-Württemberg_2007_I 04b_5</v>
          </cell>
          <cell r="AQ48" t="str">
            <v>Westliche Flächenländer_2007_I 04b_5</v>
          </cell>
        </row>
        <row r="49">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AO49" t="str">
            <v>Baden-Württemberg_2007_I 04b_6</v>
          </cell>
          <cell r="AQ49" t="str">
            <v>Westliche Flächenländer_2007_I 04b_6</v>
          </cell>
        </row>
        <row r="50">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AO50" t="str">
            <v>Baden-Württemberg_2007_I 04b_7</v>
          </cell>
          <cell r="AQ50" t="str">
            <v>Westliche Flächenländer_2007_I 04b_7</v>
          </cell>
        </row>
        <row r="51">
          <cell r="G51">
            <v>16297</v>
          </cell>
          <cell r="H51">
            <v>9248</v>
          </cell>
          <cell r="I51">
            <v>1993</v>
          </cell>
          <cell r="J51">
            <v>1149</v>
          </cell>
          <cell r="K51">
            <v>11064</v>
          </cell>
          <cell r="L51">
            <v>5938</v>
          </cell>
          <cell r="M51">
            <v>1353.0436276615328</v>
          </cell>
          <cell r="N51">
            <v>737.75540657439444</v>
          </cell>
          <cell r="O51">
            <v>11064</v>
          </cell>
          <cell r="P51">
            <v>4574</v>
          </cell>
          <cell r="Q51">
            <v>659</v>
          </cell>
          <cell r="R51">
            <v>0</v>
          </cell>
          <cell r="S51">
            <v>0</v>
          </cell>
          <cell r="T51">
            <v>0</v>
          </cell>
          <cell r="U51">
            <v>0</v>
          </cell>
          <cell r="AO51" t="str">
            <v>Baden-Württemberg_2007_I 04b_8</v>
          </cell>
          <cell r="AQ51" t="str">
            <v>Westliche Flächenländer_2007_I 04b_8</v>
          </cell>
        </row>
        <row r="52">
          <cell r="G52">
            <v>24.405940594059409</v>
          </cell>
          <cell r="H52">
            <v>3.5496894409937889</v>
          </cell>
          <cell r="I52">
            <v>4.4603960396039604</v>
          </cell>
          <cell r="J52">
            <v>0.81521739130434789</v>
          </cell>
          <cell r="K52">
            <v>17</v>
          </cell>
          <cell r="L52">
            <v>3</v>
          </cell>
          <cell r="M52">
            <v>3.1068965517241378</v>
          </cell>
          <cell r="N52">
            <v>0.6889763779527559</v>
          </cell>
          <cell r="O52">
            <v>17</v>
          </cell>
          <cell r="P52">
            <v>5.0074257425742577</v>
          </cell>
          <cell r="Q52">
            <v>2.3985148514851486</v>
          </cell>
          <cell r="R52">
            <v>0</v>
          </cell>
          <cell r="S52">
            <v>0</v>
          </cell>
          <cell r="T52">
            <v>0</v>
          </cell>
          <cell r="U52">
            <v>0</v>
          </cell>
          <cell r="AO52" t="str">
            <v>Baden-Württemberg_2007_I 02_1</v>
          </cell>
          <cell r="AQ52" t="str">
            <v>Westliche Flächenländer_2007_I 02_1</v>
          </cell>
        </row>
        <row r="53">
          <cell r="G53">
            <v>308.66336633663366</v>
          </cell>
          <cell r="H53">
            <v>196.41614906832297</v>
          </cell>
          <cell r="I53">
            <v>56.410891089108915</v>
          </cell>
          <cell r="J53">
            <v>45.108695652173914</v>
          </cell>
          <cell r="K53">
            <v>215</v>
          </cell>
          <cell r="L53">
            <v>166</v>
          </cell>
          <cell r="M53">
            <v>39.293103448275865</v>
          </cell>
          <cell r="N53">
            <v>38.123359580052494</v>
          </cell>
          <cell r="O53">
            <v>215</v>
          </cell>
          <cell r="P53">
            <v>63.329207920792079</v>
          </cell>
          <cell r="Q53">
            <v>30.334158415841586</v>
          </cell>
          <cell r="R53">
            <v>0</v>
          </cell>
          <cell r="S53">
            <v>0</v>
          </cell>
          <cell r="T53">
            <v>0</v>
          </cell>
          <cell r="U53">
            <v>0</v>
          </cell>
          <cell r="AO53" t="str">
            <v>Baden-Württemberg_2007_I 02_2</v>
          </cell>
          <cell r="AQ53" t="str">
            <v>Westliche Flächenländer_2007_I 02_2</v>
          </cell>
        </row>
        <row r="54">
          <cell r="G54">
            <v>684.80198019801981</v>
          </cell>
          <cell r="H54">
            <v>456.72670807453414</v>
          </cell>
          <cell r="I54">
            <v>125.15346534653465</v>
          </cell>
          <cell r="J54">
            <v>104.89130434782608</v>
          </cell>
          <cell r="K54">
            <v>477</v>
          </cell>
          <cell r="L54">
            <v>386</v>
          </cell>
          <cell r="M54">
            <v>87.175862068965515</v>
          </cell>
          <cell r="N54">
            <v>88.648293963254588</v>
          </cell>
          <cell r="O54">
            <v>477</v>
          </cell>
          <cell r="P54">
            <v>140.50247524752476</v>
          </cell>
          <cell r="Q54">
            <v>67.299504950495049</v>
          </cell>
          <cell r="R54">
            <v>0</v>
          </cell>
          <cell r="S54">
            <v>0</v>
          </cell>
          <cell r="T54">
            <v>0</v>
          </cell>
          <cell r="U54">
            <v>0</v>
          </cell>
          <cell r="AO54" t="str">
            <v>Baden-Württemberg_2007_I 02_3</v>
          </cell>
          <cell r="AQ54" t="str">
            <v>Westliche Flächenländer_2007_I 02_3</v>
          </cell>
        </row>
        <row r="55">
          <cell r="G55">
            <v>48.811881188118818</v>
          </cell>
          <cell r="H55">
            <v>37.863354037267079</v>
          </cell>
          <cell r="I55">
            <v>8.9207920792079207</v>
          </cell>
          <cell r="J55">
            <v>8.695652173913043</v>
          </cell>
          <cell r="K55">
            <v>34</v>
          </cell>
          <cell r="L55">
            <v>32</v>
          </cell>
          <cell r="M55">
            <v>6.2137931034482756</v>
          </cell>
          <cell r="N55">
            <v>7.349081364829396</v>
          </cell>
          <cell r="O55">
            <v>34</v>
          </cell>
          <cell r="P55">
            <v>10.014851485148515</v>
          </cell>
          <cell r="Q55">
            <v>4.7970297029702973</v>
          </cell>
          <cell r="R55">
            <v>0</v>
          </cell>
          <cell r="S55">
            <v>0</v>
          </cell>
          <cell r="T55">
            <v>0</v>
          </cell>
          <cell r="U55">
            <v>0</v>
          </cell>
          <cell r="AO55" t="str">
            <v>Baden-Württemberg_2007_I 02_4</v>
          </cell>
          <cell r="AQ55" t="str">
            <v>Westliche Flächenländer_2007_I 02_4</v>
          </cell>
        </row>
        <row r="56">
          <cell r="G56">
            <v>93.316831683168317</v>
          </cell>
          <cell r="H56">
            <v>67.444099378881987</v>
          </cell>
          <cell r="I56">
            <v>17.054455445544555</v>
          </cell>
          <cell r="J56">
            <v>15.489130434782609</v>
          </cell>
          <cell r="K56">
            <v>65</v>
          </cell>
          <cell r="L56">
            <v>57</v>
          </cell>
          <cell r="M56">
            <v>11.879310344827587</v>
          </cell>
          <cell r="N56">
            <v>13.090551181102363</v>
          </cell>
          <cell r="O56">
            <v>65</v>
          </cell>
          <cell r="P56">
            <v>19.146039603960396</v>
          </cell>
          <cell r="Q56">
            <v>9.1707920792079207</v>
          </cell>
          <cell r="R56">
            <v>0</v>
          </cell>
          <cell r="S56">
            <v>0</v>
          </cell>
          <cell r="T56">
            <v>0</v>
          </cell>
          <cell r="U56">
            <v>0</v>
          </cell>
          <cell r="AO56" t="str">
            <v>Baden-Württemberg_2007_I 02_5</v>
          </cell>
          <cell r="AQ56" t="str">
            <v>Westliche Flächenländer_2007_I 02_5</v>
          </cell>
        </row>
        <row r="57">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AO57" t="str">
            <v>Baden-Württemberg_2007_I 02_6</v>
          </cell>
          <cell r="AQ57" t="str">
            <v>Westliche Flächenländer_2007_I 02_6</v>
          </cell>
        </row>
        <row r="58">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AO58" t="str">
            <v>Baden-Württemberg_2007_I 02_7</v>
          </cell>
          <cell r="AQ58" t="str">
            <v>Westliche Flächenländer_2007_I 02_7</v>
          </cell>
        </row>
        <row r="59">
          <cell r="G59">
            <v>1160</v>
          </cell>
          <cell r="H59">
            <v>762</v>
          </cell>
          <cell r="I59">
            <v>212</v>
          </cell>
          <cell r="J59">
            <v>175</v>
          </cell>
          <cell r="K59">
            <v>808</v>
          </cell>
          <cell r="L59">
            <v>644</v>
          </cell>
          <cell r="M59">
            <v>147.66896551724136</v>
          </cell>
          <cell r="N59">
            <v>147.9002624671916</v>
          </cell>
          <cell r="O59">
            <v>808</v>
          </cell>
          <cell r="P59">
            <v>238</v>
          </cell>
          <cell r="Q59">
            <v>114</v>
          </cell>
          <cell r="R59">
            <v>0</v>
          </cell>
          <cell r="S59">
            <v>0</v>
          </cell>
          <cell r="T59">
            <v>0</v>
          </cell>
          <cell r="U59">
            <v>0</v>
          </cell>
          <cell r="AO59" t="str">
            <v>Baden-Württemberg_2007_I 02_8</v>
          </cell>
          <cell r="AQ59" t="str">
            <v>Westliche Flächenländer_2007_I 02_8</v>
          </cell>
        </row>
        <row r="60">
          <cell r="G60">
            <v>1.2202970297029703</v>
          </cell>
          <cell r="H60">
            <v>0.26552795031055904</v>
          </cell>
          <cell r="I60">
            <v>0.23143564356435645</v>
          </cell>
          <cell r="J60">
            <v>5.124223602484472E-2</v>
          </cell>
          <cell r="K60">
            <v>0</v>
          </cell>
          <cell r="L60">
            <v>0</v>
          </cell>
          <cell r="M60">
            <v>0.16120689655172413</v>
          </cell>
          <cell r="N60">
            <v>4.3307086614173228E-2</v>
          </cell>
          <cell r="O60">
            <v>0</v>
          </cell>
          <cell r="P60">
            <v>0.44183168316831684</v>
          </cell>
          <cell r="Q60">
            <v>0</v>
          </cell>
          <cell r="R60">
            <v>0</v>
          </cell>
          <cell r="S60">
            <v>0</v>
          </cell>
          <cell r="T60">
            <v>0</v>
          </cell>
          <cell r="U60">
            <v>0</v>
          </cell>
          <cell r="AO60" t="e">
            <v>#N/A</v>
          </cell>
          <cell r="AQ60" t="e">
            <v>#N/A</v>
          </cell>
        </row>
        <row r="61">
          <cell r="G61">
            <v>15.433168316831685</v>
          </cell>
          <cell r="H61">
            <v>14.69254658385093</v>
          </cell>
          <cell r="I61">
            <v>2.9269801980198022</v>
          </cell>
          <cell r="J61">
            <v>2.8354037267080745</v>
          </cell>
          <cell r="K61">
            <v>0</v>
          </cell>
          <cell r="L61">
            <v>0</v>
          </cell>
          <cell r="M61">
            <v>2.0387931034482758</v>
          </cell>
          <cell r="N61">
            <v>2.3963254593175853</v>
          </cell>
          <cell r="O61">
            <v>0</v>
          </cell>
          <cell r="P61">
            <v>5.5878712871287135</v>
          </cell>
          <cell r="Q61">
            <v>0</v>
          </cell>
          <cell r="R61">
            <v>0</v>
          </cell>
          <cell r="S61">
            <v>0</v>
          </cell>
          <cell r="T61">
            <v>0</v>
          </cell>
          <cell r="U61">
            <v>0</v>
          </cell>
          <cell r="AO61" t="e">
            <v>#N/A</v>
          </cell>
          <cell r="AQ61" t="e">
            <v>#N/A</v>
          </cell>
        </row>
        <row r="62">
          <cell r="G62">
            <v>34.240099009900987</v>
          </cell>
          <cell r="H62">
            <v>34.16459627329192</v>
          </cell>
          <cell r="I62">
            <v>6.4938118811881189</v>
          </cell>
          <cell r="J62">
            <v>6.5931677018633534</v>
          </cell>
          <cell r="K62">
            <v>34</v>
          </cell>
          <cell r="L62">
            <v>33</v>
          </cell>
          <cell r="M62">
            <v>4.5232758620689655</v>
          </cell>
          <cell r="N62">
            <v>5.5721784776902883</v>
          </cell>
          <cell r="O62">
            <v>34</v>
          </cell>
          <cell r="P62">
            <v>12.397277227722771</v>
          </cell>
          <cell r="Q62">
            <v>0</v>
          </cell>
          <cell r="R62">
            <v>0</v>
          </cell>
          <cell r="S62">
            <v>0</v>
          </cell>
          <cell r="T62">
            <v>0</v>
          </cell>
          <cell r="U62">
            <v>0</v>
          </cell>
          <cell r="AO62" t="e">
            <v>#N/A</v>
          </cell>
          <cell r="AQ62" t="e">
            <v>#N/A</v>
          </cell>
        </row>
        <row r="63">
          <cell r="G63">
            <v>2.4405940594059405</v>
          </cell>
          <cell r="H63">
            <v>2.8322981366459627</v>
          </cell>
          <cell r="I63">
            <v>0.46287128712871289</v>
          </cell>
          <cell r="J63">
            <v>0.54658385093167694</v>
          </cell>
          <cell r="K63">
            <v>2</v>
          </cell>
          <cell r="L63">
            <v>2</v>
          </cell>
          <cell r="M63">
            <v>0.32241379310344825</v>
          </cell>
          <cell r="N63">
            <v>0.46194225721784776</v>
          </cell>
          <cell r="O63">
            <v>2</v>
          </cell>
          <cell r="P63">
            <v>0.88366336633663367</v>
          </cell>
          <cell r="Q63">
            <v>0</v>
          </cell>
          <cell r="R63">
            <v>0</v>
          </cell>
          <cell r="S63">
            <v>0</v>
          </cell>
          <cell r="T63">
            <v>0</v>
          </cell>
          <cell r="U63">
            <v>0</v>
          </cell>
          <cell r="AO63" t="e">
            <v>#N/A</v>
          </cell>
          <cell r="AQ63" t="e">
            <v>#N/A</v>
          </cell>
        </row>
        <row r="64">
          <cell r="G64">
            <v>4.6658415841584162</v>
          </cell>
          <cell r="H64">
            <v>5.0450310559006208</v>
          </cell>
          <cell r="I64">
            <v>0.88490099009900991</v>
          </cell>
          <cell r="J64">
            <v>0.97360248447204967</v>
          </cell>
          <cell r="K64">
            <v>1</v>
          </cell>
          <cell r="L64">
            <v>1</v>
          </cell>
          <cell r="M64">
            <v>0.61637931034482762</v>
          </cell>
          <cell r="N64">
            <v>0.82283464566929143</v>
          </cell>
          <cell r="O64">
            <v>1</v>
          </cell>
          <cell r="P64">
            <v>1.6893564356435644</v>
          </cell>
          <cell r="Q64">
            <v>0</v>
          </cell>
          <cell r="R64">
            <v>0</v>
          </cell>
          <cell r="S64">
            <v>0</v>
          </cell>
          <cell r="T64">
            <v>0</v>
          </cell>
          <cell r="U64">
            <v>0</v>
          </cell>
          <cell r="AO64" t="e">
            <v>#N/A</v>
          </cell>
          <cell r="AQ64" t="e">
            <v>#N/A</v>
          </cell>
        </row>
        <row r="65">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AO65" t="e">
            <v>#N/A</v>
          </cell>
          <cell r="AQ65" t="e">
            <v>#N/A</v>
          </cell>
        </row>
        <row r="66">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AO66" t="e">
            <v>#N/A</v>
          </cell>
          <cell r="AQ66" t="e">
            <v>#N/A</v>
          </cell>
        </row>
        <row r="67">
          <cell r="G67">
            <v>58</v>
          </cell>
          <cell r="H67">
            <v>57</v>
          </cell>
          <cell r="I67">
            <v>11</v>
          </cell>
          <cell r="J67">
            <v>11</v>
          </cell>
          <cell r="K67">
            <v>37</v>
          </cell>
          <cell r="L67">
            <v>36</v>
          </cell>
          <cell r="M67">
            <v>7.6620689655172409</v>
          </cell>
          <cell r="N67">
            <v>9.2965879265091864</v>
          </cell>
          <cell r="O67">
            <v>37</v>
          </cell>
          <cell r="P67">
            <v>21</v>
          </cell>
          <cell r="Q67">
            <v>0</v>
          </cell>
          <cell r="R67">
            <v>0</v>
          </cell>
          <cell r="S67">
            <v>0</v>
          </cell>
          <cell r="T67">
            <v>0</v>
          </cell>
          <cell r="U67">
            <v>0</v>
          </cell>
          <cell r="AO67" t="e">
            <v>#N/A</v>
          </cell>
          <cell r="AQ67" t="e">
            <v>#N/A</v>
          </cell>
        </row>
        <row r="68">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AO68" t="str">
            <v>Baden-Württemberg_2007_I 04b_1</v>
          </cell>
          <cell r="AQ68" t="str">
            <v>Westliche Flächenländer_2007_I 04b_1</v>
          </cell>
        </row>
        <row r="69">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AO69" t="str">
            <v>Baden-Württemberg_2007_I 04b_2</v>
          </cell>
          <cell r="AQ69" t="str">
            <v>Westliche Flächenländer_2007_I 04b_2</v>
          </cell>
        </row>
        <row r="70">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AO70" t="str">
            <v>Baden-Württemberg_2007_I 04b_3</v>
          </cell>
          <cell r="AQ70" t="str">
            <v>Westliche Flächenländer_2007_I 04b_3</v>
          </cell>
        </row>
        <row r="71">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AO71" t="str">
            <v>Baden-Württemberg_2007_I 04b_4</v>
          </cell>
          <cell r="AQ71" t="str">
            <v>Westliche Flächenländer_2007_I 04b_4</v>
          </cell>
        </row>
        <row r="72">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AO72" t="str">
            <v>Baden-Württemberg_2007_I 04b_5</v>
          </cell>
          <cell r="AQ72" t="str">
            <v>Westliche Flächenländer_2007_I 04b_5</v>
          </cell>
        </row>
        <row r="73">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AO73" t="str">
            <v>Baden-Württemberg_2007_I 04b_6</v>
          </cell>
          <cell r="AQ73" t="str">
            <v>Westliche Flächenländer_2007_I 04b_6</v>
          </cell>
        </row>
        <row r="74">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AO74" t="str">
            <v>Baden-Württemberg_2007_I 04b_7</v>
          </cell>
          <cell r="AQ74" t="str">
            <v>Westliche Flächenländer_2007_I 04b_7</v>
          </cell>
        </row>
        <row r="75">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AO75" t="str">
            <v>Baden-Württemberg_2007_I 04b_8</v>
          </cell>
          <cell r="AQ75" t="str">
            <v>Westliche Flächenländer_2007_I 04b_8</v>
          </cell>
        </row>
        <row r="76">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AO76" t="str">
            <v>Baden-Württemberg_2007_II 04_1</v>
          </cell>
          <cell r="AQ76" t="str">
            <v>Westliche Flächenländer_2007_II 04_1</v>
          </cell>
        </row>
        <row r="77">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AO77" t="str">
            <v>Baden-Württemberg_2007_II 04_2</v>
          </cell>
          <cell r="AQ77" t="str">
            <v>Westliche Flächenländer_2007_II 04_2</v>
          </cell>
        </row>
        <row r="78">
          <cell r="G78">
            <v>2729</v>
          </cell>
          <cell r="H78">
            <v>2461</v>
          </cell>
          <cell r="I78">
            <v>154.81642001409443</v>
          </cell>
          <cell r="J78">
            <v>147.48648648648648</v>
          </cell>
          <cell r="K78">
            <v>2729</v>
          </cell>
          <cell r="L78">
            <v>2461</v>
          </cell>
          <cell r="M78">
            <v>154.81642001409443</v>
          </cell>
          <cell r="N78">
            <v>147.48648648648648</v>
          </cell>
          <cell r="O78">
            <v>0</v>
          </cell>
          <cell r="P78">
            <v>0</v>
          </cell>
          <cell r="Q78">
            <v>0</v>
          </cell>
          <cell r="R78">
            <v>0</v>
          </cell>
          <cell r="S78">
            <v>0</v>
          </cell>
          <cell r="T78">
            <v>0</v>
          </cell>
          <cell r="U78">
            <v>0</v>
          </cell>
          <cell r="AO78" t="str">
            <v>Baden-Württemberg_2007_II 04_3</v>
          </cell>
          <cell r="AQ78" t="str">
            <v>Westliche Flächenländer_2007_II 04_3</v>
          </cell>
        </row>
        <row r="79">
          <cell r="G79">
            <v>74</v>
          </cell>
          <cell r="H79">
            <v>64</v>
          </cell>
          <cell r="I79">
            <v>4.1980267794221282</v>
          </cell>
          <cell r="J79">
            <v>3.8354876615746178</v>
          </cell>
          <cell r="K79">
            <v>74</v>
          </cell>
          <cell r="L79">
            <v>64</v>
          </cell>
          <cell r="M79">
            <v>4.1980267794221282</v>
          </cell>
          <cell r="N79">
            <v>3.8354876615746178</v>
          </cell>
          <cell r="O79">
            <v>0</v>
          </cell>
          <cell r="P79">
            <v>0</v>
          </cell>
          <cell r="Q79">
            <v>0</v>
          </cell>
          <cell r="R79">
            <v>0</v>
          </cell>
          <cell r="S79">
            <v>0</v>
          </cell>
          <cell r="T79">
            <v>0</v>
          </cell>
          <cell r="U79">
            <v>0</v>
          </cell>
          <cell r="AO79" t="str">
            <v>Baden-Württemberg_2007_II 04_4</v>
          </cell>
          <cell r="AQ79" t="str">
            <v>Westliche Flächenländer_2007_II 04_4</v>
          </cell>
        </row>
        <row r="80">
          <cell r="G80">
            <v>35</v>
          </cell>
          <cell r="H80">
            <v>28</v>
          </cell>
          <cell r="I80">
            <v>1.9855532064834391</v>
          </cell>
          <cell r="J80">
            <v>1.6780258519388955</v>
          </cell>
          <cell r="K80">
            <v>35</v>
          </cell>
          <cell r="L80">
            <v>28</v>
          </cell>
          <cell r="M80">
            <v>1.9855532064834391</v>
          </cell>
          <cell r="N80">
            <v>1.6780258519388955</v>
          </cell>
          <cell r="O80">
            <v>0</v>
          </cell>
          <cell r="P80">
            <v>0</v>
          </cell>
          <cell r="Q80">
            <v>0</v>
          </cell>
          <cell r="R80">
            <v>0</v>
          </cell>
          <cell r="S80">
            <v>0</v>
          </cell>
          <cell r="T80">
            <v>0</v>
          </cell>
          <cell r="U80">
            <v>0</v>
          </cell>
          <cell r="AO80" t="str">
            <v>Baden-Württemberg_2007_II 04_5</v>
          </cell>
          <cell r="AQ80" t="str">
            <v>Westliche Flächenländer_2007_II 04_5</v>
          </cell>
        </row>
        <row r="81">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AO81" t="str">
            <v>Baden-Württemberg_2007_II 04_6</v>
          </cell>
          <cell r="AQ81" t="str">
            <v>Westliche Flächenländer_2007_II 04_6</v>
          </cell>
        </row>
        <row r="82">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AO82" t="str">
            <v>Baden-Württemberg_2007_II 04_7</v>
          </cell>
          <cell r="AQ82" t="str">
            <v>Westliche Flächenländer_2007_II 04_7</v>
          </cell>
        </row>
        <row r="83">
          <cell r="G83">
            <v>2838</v>
          </cell>
          <cell r="H83">
            <v>2553</v>
          </cell>
          <cell r="I83">
            <v>161</v>
          </cell>
          <cell r="J83">
            <v>153</v>
          </cell>
          <cell r="K83">
            <v>2838</v>
          </cell>
          <cell r="L83">
            <v>2553</v>
          </cell>
          <cell r="M83">
            <v>161</v>
          </cell>
          <cell r="N83">
            <v>153</v>
          </cell>
          <cell r="O83">
            <v>0</v>
          </cell>
          <cell r="P83">
            <v>0</v>
          </cell>
          <cell r="Q83">
            <v>0</v>
          </cell>
          <cell r="R83">
            <v>0</v>
          </cell>
          <cell r="S83">
            <v>0</v>
          </cell>
          <cell r="T83">
            <v>0</v>
          </cell>
          <cell r="U83">
            <v>0</v>
          </cell>
          <cell r="AO83" t="str">
            <v>Baden-Württemberg_2007_II 04_8</v>
          </cell>
          <cell r="AQ83" t="str">
            <v>Westliche Flächenländer_2007_II 04_8</v>
          </cell>
        </row>
        <row r="84">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AO84" t="e">
            <v>#N/A</v>
          </cell>
          <cell r="AQ84" t="e">
            <v>#N/A</v>
          </cell>
        </row>
        <row r="85">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AO85" t="e">
            <v>#N/A</v>
          </cell>
          <cell r="AQ85" t="e">
            <v>#N/A</v>
          </cell>
        </row>
        <row r="86">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AO86" t="e">
            <v>#N/A</v>
          </cell>
          <cell r="AQ86" t="e">
            <v>#N/A</v>
          </cell>
        </row>
        <row r="87">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AO87" t="e">
            <v>#N/A</v>
          </cell>
          <cell r="AQ87" t="e">
            <v>#N/A</v>
          </cell>
        </row>
        <row r="88">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AO88" t="e">
            <v>#N/A</v>
          </cell>
          <cell r="AQ88" t="e">
            <v>#N/A</v>
          </cell>
        </row>
        <row r="89">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AO89" t="e">
            <v>#N/A</v>
          </cell>
          <cell r="AQ89" t="e">
            <v>#N/A</v>
          </cell>
        </row>
        <row r="90">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AO90" t="e">
            <v>#N/A</v>
          </cell>
          <cell r="AQ90" t="e">
            <v>#N/A</v>
          </cell>
        </row>
        <row r="91">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AO91" t="e">
            <v>#N/A</v>
          </cell>
          <cell r="AQ91" t="e">
            <v>#N/A</v>
          </cell>
        </row>
        <row r="92">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AO92" t="str">
            <v>Baden-Württemberg_2007_I 05a_1</v>
          </cell>
          <cell r="AQ92" t="str">
            <v>Westliche Flächenländer_2007_I 05a_1</v>
          </cell>
        </row>
        <row r="93">
          <cell r="G93">
            <v>2559.1721107610679</v>
          </cell>
          <cell r="H93">
            <v>2231.998865355522</v>
          </cell>
          <cell r="I93">
            <v>218.01110926877797</v>
          </cell>
          <cell r="J93">
            <v>194.339447806354</v>
          </cell>
          <cell r="K93">
            <v>1119</v>
          </cell>
          <cell r="L93">
            <v>991</v>
          </cell>
          <cell r="M93">
            <v>95.325527441455819</v>
          </cell>
          <cell r="N93">
            <v>86.286062132661627</v>
          </cell>
          <cell r="O93">
            <v>1119</v>
          </cell>
          <cell r="P93">
            <v>1027.5281047919084</v>
          </cell>
          <cell r="Q93">
            <v>412.64400596915931</v>
          </cell>
          <cell r="R93">
            <v>0</v>
          </cell>
          <cell r="S93">
            <v>0</v>
          </cell>
          <cell r="T93">
            <v>0</v>
          </cell>
          <cell r="U93">
            <v>0</v>
          </cell>
          <cell r="AO93" t="str">
            <v>Baden-Württemberg_2007_I 05a_2</v>
          </cell>
          <cell r="AQ93" t="str">
            <v>Westliche Flächenländer_2007_I 05a_2</v>
          </cell>
        </row>
        <row r="94">
          <cell r="G94">
            <v>10179.513016083569</v>
          </cell>
          <cell r="H94">
            <v>8781.5979576399386</v>
          </cell>
          <cell r="I94">
            <v>867.1737688608855</v>
          </cell>
          <cell r="J94">
            <v>764.61100605143724</v>
          </cell>
          <cell r="K94">
            <v>4451</v>
          </cell>
          <cell r="L94">
            <v>3899</v>
          </cell>
          <cell r="M94">
            <v>379.17240629304717</v>
          </cell>
          <cell r="N94">
            <v>339.48471872376155</v>
          </cell>
          <cell r="O94">
            <v>4451</v>
          </cell>
          <cell r="P94">
            <v>4087.156027192837</v>
          </cell>
          <cell r="Q94">
            <v>1641.3569888907314</v>
          </cell>
          <cell r="R94">
            <v>0</v>
          </cell>
          <cell r="S94">
            <v>0</v>
          </cell>
          <cell r="T94">
            <v>0</v>
          </cell>
          <cell r="U94">
            <v>0</v>
          </cell>
          <cell r="AO94" t="str">
            <v>Baden-Württemberg_2007_I 05a_3</v>
          </cell>
          <cell r="AQ94" t="str">
            <v>Westliche Flächenländer_2007_I 05a_3</v>
          </cell>
        </row>
        <row r="95">
          <cell r="G95">
            <v>391.07992041120878</v>
          </cell>
          <cell r="H95">
            <v>333.33585476550678</v>
          </cell>
          <cell r="I95">
            <v>33.315370585309239</v>
          </cell>
          <cell r="J95">
            <v>29.023449319213313</v>
          </cell>
          <cell r="K95">
            <v>171</v>
          </cell>
          <cell r="L95">
            <v>148</v>
          </cell>
          <cell r="M95">
            <v>14.567171753788154</v>
          </cell>
          <cell r="N95">
            <v>12.886314021830394</v>
          </cell>
          <cell r="O95">
            <v>171</v>
          </cell>
          <cell r="P95">
            <v>157.02172110761069</v>
          </cell>
          <cell r="Q95">
            <v>63.05819930359808</v>
          </cell>
          <cell r="R95">
            <v>0</v>
          </cell>
          <cell r="S95">
            <v>0</v>
          </cell>
          <cell r="T95">
            <v>0</v>
          </cell>
          <cell r="U95">
            <v>0</v>
          </cell>
          <cell r="AO95" t="str">
            <v>Baden-Württemberg_2007_I 05a_4</v>
          </cell>
          <cell r="AQ95" t="str">
            <v>Westliche Flächenländer_2007_I 05a_4</v>
          </cell>
        </row>
        <row r="96">
          <cell r="G96">
            <v>663.23495274415518</v>
          </cell>
          <cell r="H96">
            <v>563.06732223903168</v>
          </cell>
          <cell r="I96">
            <v>56.499751285027358</v>
          </cell>
          <cell r="J96">
            <v>49.026096822995456</v>
          </cell>
          <cell r="K96">
            <v>290</v>
          </cell>
          <cell r="L96">
            <v>250</v>
          </cell>
          <cell r="M96">
            <v>24.704560284202131</v>
          </cell>
          <cell r="N96">
            <v>21.767422334172963</v>
          </cell>
          <cell r="O96">
            <v>290</v>
          </cell>
          <cell r="P96">
            <v>266.29414690764384</v>
          </cell>
          <cell r="Q96">
            <v>106.94080583651136</v>
          </cell>
          <cell r="R96">
            <v>0</v>
          </cell>
          <cell r="S96">
            <v>0</v>
          </cell>
          <cell r="T96">
            <v>0</v>
          </cell>
          <cell r="U96">
            <v>0</v>
          </cell>
          <cell r="AO96" t="str">
            <v>Baden-Württemberg_2007_I 05a_5</v>
          </cell>
          <cell r="AQ96" t="str">
            <v>Westliche Flächenländer_2007_I 05a_5</v>
          </cell>
        </row>
        <row r="97">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AO97" t="str">
            <v>Baden-Württemberg_2007_I 05a_6</v>
          </cell>
          <cell r="AQ97" t="str">
            <v>Westliche Flächenländer_2007_I 05a_6</v>
          </cell>
        </row>
        <row r="98">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AO98" t="str">
            <v>Baden-Württemberg_2007_I 05a_7</v>
          </cell>
          <cell r="AQ98" t="str">
            <v>Westliche Flächenländer_2007_I 05a_7</v>
          </cell>
        </row>
        <row r="99">
          <cell r="G99">
            <v>13793</v>
          </cell>
          <cell r="H99">
            <v>11910</v>
          </cell>
          <cell r="I99">
            <v>1175</v>
          </cell>
          <cell r="J99">
            <v>1037</v>
          </cell>
          <cell r="K99">
            <v>6031</v>
          </cell>
          <cell r="L99">
            <v>5288</v>
          </cell>
          <cell r="M99">
            <v>513.76966577249323</v>
          </cell>
          <cell r="N99">
            <v>460.42451721242657</v>
          </cell>
          <cell r="O99">
            <v>6031</v>
          </cell>
          <cell r="P99">
            <v>5538</v>
          </cell>
          <cell r="Q99">
            <v>2224</v>
          </cell>
          <cell r="R99">
            <v>0</v>
          </cell>
          <cell r="S99">
            <v>0</v>
          </cell>
          <cell r="T99">
            <v>0</v>
          </cell>
          <cell r="U99">
            <v>0</v>
          </cell>
          <cell r="AO99" t="str">
            <v>Baden-Württemberg_2007_I 05a_8</v>
          </cell>
          <cell r="AQ99" t="str">
            <v>Westliche Flächenländer_2007_I 05a_8</v>
          </cell>
        </row>
        <row r="100">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AO100" t="e">
            <v>#N/A</v>
          </cell>
          <cell r="AQ100" t="e">
            <v>#N/A</v>
          </cell>
        </row>
        <row r="101">
          <cell r="G101">
            <v>1305.4690764384015</v>
          </cell>
          <cell r="H101">
            <v>1063.1510968229954</v>
          </cell>
          <cell r="I101">
            <v>143.60902006300779</v>
          </cell>
          <cell r="J101">
            <v>122.93797276853253</v>
          </cell>
          <cell r="K101">
            <v>561</v>
          </cell>
          <cell r="L101">
            <v>440</v>
          </cell>
          <cell r="M101">
            <v>62.793155948669622</v>
          </cell>
          <cell r="N101">
            <v>54.584047019311505</v>
          </cell>
          <cell r="O101">
            <v>561</v>
          </cell>
          <cell r="P101">
            <v>430.45597744984246</v>
          </cell>
          <cell r="Q101">
            <v>412.64400596915931</v>
          </cell>
          <cell r="R101">
            <v>0</v>
          </cell>
          <cell r="S101">
            <v>0</v>
          </cell>
          <cell r="T101">
            <v>0</v>
          </cell>
          <cell r="U101">
            <v>0</v>
          </cell>
          <cell r="AO101" t="e">
            <v>#N/A</v>
          </cell>
          <cell r="AQ101" t="e">
            <v>#N/A</v>
          </cell>
        </row>
        <row r="102">
          <cell r="G102">
            <v>5192.7103299618639</v>
          </cell>
          <cell r="H102">
            <v>4182.8719742813919</v>
          </cell>
          <cell r="I102">
            <v>571.22765710495776</v>
          </cell>
          <cell r="J102">
            <v>483.68835098335853</v>
          </cell>
          <cell r="K102">
            <v>1720</v>
          </cell>
          <cell r="L102">
            <v>1434</v>
          </cell>
          <cell r="M102">
            <v>249.76973827303704</v>
          </cell>
          <cell r="N102">
            <v>214.75600335852224</v>
          </cell>
          <cell r="O102">
            <v>1720</v>
          </cell>
          <cell r="P102">
            <v>1712.2069308572377</v>
          </cell>
          <cell r="Q102">
            <v>1641.3569888907314</v>
          </cell>
          <cell r="R102">
            <v>0</v>
          </cell>
          <cell r="S102">
            <v>0</v>
          </cell>
          <cell r="T102">
            <v>0</v>
          </cell>
          <cell r="U102">
            <v>0</v>
          </cell>
          <cell r="AO102" t="e">
            <v>#N/A</v>
          </cell>
          <cell r="AQ102" t="e">
            <v>#N/A</v>
          </cell>
        </row>
        <row r="103">
          <cell r="G103">
            <v>199.49527441551982</v>
          </cell>
          <cell r="H103">
            <v>158.77534039334341</v>
          </cell>
          <cell r="I103">
            <v>21.945614325982426</v>
          </cell>
          <cell r="J103">
            <v>18.360060514372162</v>
          </cell>
          <cell r="K103">
            <v>92</v>
          </cell>
          <cell r="L103">
            <v>81</v>
          </cell>
          <cell r="M103">
            <v>9.5957369680272606</v>
          </cell>
          <cell r="N103">
            <v>8.1518052057094881</v>
          </cell>
          <cell r="O103">
            <v>92</v>
          </cell>
          <cell r="P103">
            <v>65.78013596418505</v>
          </cell>
          <cell r="Q103">
            <v>63.05819930359808</v>
          </cell>
          <cell r="R103">
            <v>0</v>
          </cell>
          <cell r="S103">
            <v>0</v>
          </cell>
          <cell r="T103">
            <v>0</v>
          </cell>
          <cell r="U103">
            <v>0</v>
          </cell>
          <cell r="AO103" t="e">
            <v>#N/A</v>
          </cell>
          <cell r="AQ103" t="e">
            <v>#N/A</v>
          </cell>
        </row>
        <row r="104">
          <cell r="G104">
            <v>338.32531918421489</v>
          </cell>
          <cell r="H104">
            <v>268.20158850226926</v>
          </cell>
          <cell r="I104">
            <v>37.217708506052062</v>
          </cell>
          <cell r="J104">
            <v>31.01361573373676</v>
          </cell>
          <cell r="K104">
            <v>119</v>
          </cell>
          <cell r="L104">
            <v>89</v>
          </cell>
          <cell r="M104">
            <v>16.273472051040383</v>
          </cell>
          <cell r="N104">
            <v>13.769941225860622</v>
          </cell>
          <cell r="O104">
            <v>119</v>
          </cell>
          <cell r="P104">
            <v>111.55695572873486</v>
          </cell>
          <cell r="Q104">
            <v>106.94080583651136</v>
          </cell>
          <cell r="R104">
            <v>0</v>
          </cell>
          <cell r="S104">
            <v>0</v>
          </cell>
          <cell r="T104">
            <v>0</v>
          </cell>
          <cell r="U104">
            <v>0</v>
          </cell>
          <cell r="AO104" t="e">
            <v>#N/A</v>
          </cell>
          <cell r="AQ104" t="e">
            <v>#N/A</v>
          </cell>
        </row>
        <row r="105">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AO105" t="e">
            <v>#N/A</v>
          </cell>
          <cell r="AQ105" t="e">
            <v>#N/A</v>
          </cell>
        </row>
        <row r="106">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AO106" t="e">
            <v>#N/A</v>
          </cell>
          <cell r="AQ106" t="e">
            <v>#N/A</v>
          </cell>
        </row>
        <row r="107">
          <cell r="G107">
            <v>7036</v>
          </cell>
          <cell r="H107">
            <v>5673</v>
          </cell>
          <cell r="I107">
            <v>774</v>
          </cell>
          <cell r="J107">
            <v>656</v>
          </cell>
          <cell r="K107">
            <v>2492</v>
          </cell>
          <cell r="L107">
            <v>2044</v>
          </cell>
          <cell r="M107">
            <v>338.43210324077427</v>
          </cell>
          <cell r="N107">
            <v>291.26179680940385</v>
          </cell>
          <cell r="O107">
            <v>2492</v>
          </cell>
          <cell r="P107">
            <v>2320</v>
          </cell>
          <cell r="Q107">
            <v>2224</v>
          </cell>
          <cell r="R107">
            <v>0</v>
          </cell>
          <cell r="S107">
            <v>0</v>
          </cell>
          <cell r="T107">
            <v>0</v>
          </cell>
          <cell r="U107">
            <v>0</v>
          </cell>
          <cell r="AO107" t="e">
            <v>#N/A</v>
          </cell>
          <cell r="AQ107" t="e">
            <v>#N/A</v>
          </cell>
        </row>
        <row r="108">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AO108" t="str">
            <v>Baden-Württemberg_2007_I 05c_1</v>
          </cell>
          <cell r="AQ108" t="str">
            <v>Westliche Flächenländer_2007_I 05c_1</v>
          </cell>
        </row>
        <row r="109">
          <cell r="G109">
            <v>195.3093196112064</v>
          </cell>
          <cell r="H109">
            <v>104.08042895442358</v>
          </cell>
          <cell r="I109">
            <v>6.73013150371641</v>
          </cell>
          <cell r="J109">
            <v>3.4155495978552275</v>
          </cell>
          <cell r="K109">
            <v>79</v>
          </cell>
          <cell r="L109">
            <v>42</v>
          </cell>
          <cell r="M109">
            <v>2.7222479185938941</v>
          </cell>
          <cell r="N109">
            <v>1.3782906599350884</v>
          </cell>
          <cell r="O109">
            <v>79</v>
          </cell>
          <cell r="P109">
            <v>77.012578616352201</v>
          </cell>
          <cell r="Q109">
            <v>38.528873642081194</v>
          </cell>
          <cell r="R109">
            <v>0.76786735277301321</v>
          </cell>
          <cell r="S109">
            <v>0</v>
          </cell>
          <cell r="T109">
            <v>0</v>
          </cell>
          <cell r="U109">
            <v>0</v>
          </cell>
          <cell r="AO109" t="str">
            <v>Baden-Württemberg_2007_I 05c_2</v>
          </cell>
          <cell r="AQ109" t="str">
            <v>Westliche Flächenländer_2007_I 05c_2</v>
          </cell>
        </row>
        <row r="110">
          <cell r="G110">
            <v>3112.5877644368211</v>
          </cell>
          <cell r="H110">
            <v>2027.0902591599643</v>
          </cell>
          <cell r="I110">
            <v>107.25614636935391</v>
          </cell>
          <cell r="J110">
            <v>66.521894548704196</v>
          </cell>
          <cell r="K110">
            <v>1259</v>
          </cell>
          <cell r="L110">
            <v>818</v>
          </cell>
          <cell r="M110">
            <v>43.383672525439401</v>
          </cell>
          <cell r="N110">
            <v>26.843851424450051</v>
          </cell>
          <cell r="O110">
            <v>1259</v>
          </cell>
          <cell r="P110">
            <v>1227.3270440251572</v>
          </cell>
          <cell r="Q110">
            <v>614.02344196683816</v>
          </cell>
          <cell r="R110">
            <v>12.237278444825614</v>
          </cell>
          <cell r="S110">
            <v>0</v>
          </cell>
          <cell r="T110">
            <v>0</v>
          </cell>
          <cell r="U110">
            <v>0</v>
          </cell>
          <cell r="AO110" t="str">
            <v>Baden-Württemberg_2007_I 05c_3</v>
          </cell>
          <cell r="AQ110" t="str">
            <v>Westliche Flächenländer_2007_I 05c_3</v>
          </cell>
        </row>
        <row r="111">
          <cell r="G111">
            <v>496.92624356775303</v>
          </cell>
          <cell r="H111">
            <v>319.67560321715814</v>
          </cell>
          <cell r="I111">
            <v>17.123499142367066</v>
          </cell>
          <cell r="J111">
            <v>10.490616621983914</v>
          </cell>
          <cell r="K111">
            <v>201</v>
          </cell>
          <cell r="L111">
            <v>129</v>
          </cell>
          <cell r="M111">
            <v>6.9262257169287702</v>
          </cell>
          <cell r="N111">
            <v>4.2333213126577709</v>
          </cell>
          <cell r="O111">
            <v>201</v>
          </cell>
          <cell r="P111">
            <v>195.9433962264151</v>
          </cell>
          <cell r="Q111">
            <v>98.029159519725567</v>
          </cell>
          <cell r="R111">
            <v>1.9536878216123501</v>
          </cell>
          <cell r="S111">
            <v>0</v>
          </cell>
          <cell r="T111">
            <v>0</v>
          </cell>
          <cell r="U111">
            <v>0</v>
          </cell>
          <cell r="AO111" t="str">
            <v>Baden-Württemberg_2007_I 05c_4</v>
          </cell>
          <cell r="AQ111" t="str">
            <v>Westliche Flächenländer_2007_I 05c_4</v>
          </cell>
        </row>
        <row r="112">
          <cell r="G112">
            <v>519.1766723842195</v>
          </cell>
          <cell r="H112">
            <v>322.15370866845399</v>
          </cell>
          <cell r="I112">
            <v>17.890222984562605</v>
          </cell>
          <cell r="J112">
            <v>10.571939231456659</v>
          </cell>
          <cell r="K112">
            <v>210</v>
          </cell>
          <cell r="L112">
            <v>130</v>
          </cell>
          <cell r="M112">
            <v>7.2363552266419982</v>
          </cell>
          <cell r="N112">
            <v>4.2661377569419399</v>
          </cell>
          <cell r="O112">
            <v>210</v>
          </cell>
          <cell r="P112">
            <v>204.71698113207546</v>
          </cell>
          <cell r="Q112">
            <v>102.41852487135506</v>
          </cell>
          <cell r="R112">
            <v>2.0411663807890221</v>
          </cell>
          <cell r="S112">
            <v>0</v>
          </cell>
          <cell r="T112">
            <v>0</v>
          </cell>
          <cell r="U112">
            <v>0</v>
          </cell>
          <cell r="AO112" t="str">
            <v>Baden-Württemberg_2007_I 05c_5</v>
          </cell>
          <cell r="AQ112" t="str">
            <v>Westliche Flächenländer_2007_I 05c_5</v>
          </cell>
        </row>
        <row r="113">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AO113" t="str">
            <v>Baden-Württemberg_2007_I 05c_6</v>
          </cell>
          <cell r="AQ113" t="str">
            <v>Westliche Flächenländer_2007_I 05c_6</v>
          </cell>
        </row>
        <row r="114">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AO114" t="str">
            <v>Baden-Württemberg_2007_I 05c_7</v>
          </cell>
          <cell r="AQ114" t="str">
            <v>Westliche Flächenländer_2007_I 05c_7</v>
          </cell>
        </row>
        <row r="115">
          <cell r="G115">
            <v>4324</v>
          </cell>
          <cell r="H115">
            <v>2773</v>
          </cell>
          <cell r="I115">
            <v>149</v>
          </cell>
          <cell r="J115">
            <v>91</v>
          </cell>
          <cell r="K115">
            <v>1749</v>
          </cell>
          <cell r="L115">
            <v>1119</v>
          </cell>
          <cell r="M115">
            <v>60.268501387604068</v>
          </cell>
          <cell r="N115">
            <v>36.721601153984857</v>
          </cell>
          <cell r="O115">
            <v>1749</v>
          </cell>
          <cell r="P115">
            <v>1705</v>
          </cell>
          <cell r="Q115">
            <v>853</v>
          </cell>
          <cell r="R115">
            <v>17</v>
          </cell>
          <cell r="S115">
            <v>0</v>
          </cell>
          <cell r="T115">
            <v>0</v>
          </cell>
          <cell r="U115">
            <v>0</v>
          </cell>
          <cell r="AO115" t="str">
            <v>Baden-Württemberg_2007_I 05c_8</v>
          </cell>
          <cell r="AQ115" t="str">
            <v>Westliche Flächenländer_2007_I 05c_8</v>
          </cell>
        </row>
        <row r="116">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AO116" t="e">
            <v>#N/A</v>
          </cell>
          <cell r="AQ116" t="e">
            <v>#N/A</v>
          </cell>
        </row>
        <row r="117">
          <cell r="G117">
            <v>120.55517438536307</v>
          </cell>
          <cell r="H117">
            <v>66.359249329758711</v>
          </cell>
          <cell r="I117">
            <v>4.245854774156661</v>
          </cell>
          <cell r="J117">
            <v>2.3646112600536191</v>
          </cell>
          <cell r="K117">
            <v>3</v>
          </cell>
          <cell r="L117">
            <v>2</v>
          </cell>
          <cell r="M117">
            <v>1.7173913043478259</v>
          </cell>
          <cell r="N117">
            <v>0.95420122610890734</v>
          </cell>
          <cell r="O117">
            <v>3</v>
          </cell>
          <cell r="P117">
            <v>41.871355060034311</v>
          </cell>
          <cell r="Q117">
            <v>37.625500285877649</v>
          </cell>
          <cell r="R117">
            <v>0.76786735277301321</v>
          </cell>
          <cell r="S117">
            <v>0</v>
          </cell>
          <cell r="T117">
            <v>0</v>
          </cell>
          <cell r="U117">
            <v>0</v>
          </cell>
          <cell r="AO117" t="e">
            <v>#N/A</v>
          </cell>
          <cell r="AQ117" t="e">
            <v>#N/A</v>
          </cell>
        </row>
        <row r="118">
          <cell r="G118">
            <v>1921.2527158376215</v>
          </cell>
          <cell r="H118">
            <v>1292.4253798033958</v>
          </cell>
          <cell r="I118">
            <v>67.664951400800462</v>
          </cell>
          <cell r="J118">
            <v>46.053619302949059</v>
          </cell>
          <cell r="K118">
            <v>647</v>
          </cell>
          <cell r="L118">
            <v>442</v>
          </cell>
          <cell r="M118">
            <v>27.369565217391301</v>
          </cell>
          <cell r="N118">
            <v>18.584204832311574</v>
          </cell>
          <cell r="O118">
            <v>647</v>
          </cell>
          <cell r="P118">
            <v>667.29159519725556</v>
          </cell>
          <cell r="Q118">
            <v>599.62664379645514</v>
          </cell>
          <cell r="R118">
            <v>12.237278444825614</v>
          </cell>
          <cell r="S118">
            <v>0</v>
          </cell>
          <cell r="T118">
            <v>0</v>
          </cell>
          <cell r="U118">
            <v>0</v>
          </cell>
          <cell r="AO118" t="e">
            <v>#N/A</v>
          </cell>
          <cell r="AQ118" t="e">
            <v>#N/A</v>
          </cell>
        </row>
        <row r="119">
          <cell r="G119">
            <v>306.72898799313896</v>
          </cell>
          <cell r="H119">
            <v>203.81769436997317</v>
          </cell>
          <cell r="I119">
            <v>10.802744425385935</v>
          </cell>
          <cell r="J119">
            <v>7.2627345844504019</v>
          </cell>
          <cell r="K119">
            <v>107</v>
          </cell>
          <cell r="L119">
            <v>66</v>
          </cell>
          <cell r="M119">
            <v>4.3695652173913047</v>
          </cell>
          <cell r="N119">
            <v>2.9307609087630722</v>
          </cell>
          <cell r="O119">
            <v>107</v>
          </cell>
          <cell r="P119">
            <v>106.53344768439109</v>
          </cell>
          <cell r="Q119">
            <v>95.730703259005153</v>
          </cell>
          <cell r="R119">
            <v>1.9536878216123501</v>
          </cell>
          <cell r="S119">
            <v>0</v>
          </cell>
          <cell r="T119">
            <v>0</v>
          </cell>
          <cell r="U119">
            <v>0</v>
          </cell>
          <cell r="AO119" t="e">
            <v>#N/A</v>
          </cell>
          <cell r="AQ119" t="e">
            <v>#N/A</v>
          </cell>
        </row>
        <row r="120">
          <cell r="G120">
            <v>320.46312178387649</v>
          </cell>
          <cell r="H120">
            <v>205.39767649687221</v>
          </cell>
          <cell r="I120">
            <v>11.286449399656947</v>
          </cell>
          <cell r="J120">
            <v>7.3190348525469169</v>
          </cell>
          <cell r="K120">
            <v>135</v>
          </cell>
          <cell r="L120">
            <v>85</v>
          </cell>
          <cell r="M120">
            <v>4.5652173913043477</v>
          </cell>
          <cell r="N120">
            <v>2.9534799855751892</v>
          </cell>
          <cell r="O120">
            <v>135</v>
          </cell>
          <cell r="P120">
            <v>111.30360205831904</v>
          </cell>
          <cell r="Q120">
            <v>100.01715265866208</v>
          </cell>
          <cell r="R120">
            <v>2.0411663807890221</v>
          </cell>
          <cell r="S120">
            <v>0</v>
          </cell>
          <cell r="T120">
            <v>0</v>
          </cell>
          <cell r="U120">
            <v>0</v>
          </cell>
          <cell r="AO120" t="e">
            <v>#N/A</v>
          </cell>
          <cell r="AQ120" t="e">
            <v>#N/A</v>
          </cell>
        </row>
        <row r="121">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AO121" t="e">
            <v>#N/A</v>
          </cell>
          <cell r="AQ121" t="e">
            <v>#N/A</v>
          </cell>
        </row>
        <row r="122">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AO122" t="e">
            <v>#N/A</v>
          </cell>
          <cell r="AQ122" t="e">
            <v>#N/A</v>
          </cell>
        </row>
        <row r="123">
          <cell r="G123">
            <v>2669</v>
          </cell>
          <cell r="H123">
            <v>1768</v>
          </cell>
          <cell r="I123">
            <v>94</v>
          </cell>
          <cell r="J123">
            <v>63</v>
          </cell>
          <cell r="K123">
            <v>892</v>
          </cell>
          <cell r="L123">
            <v>595</v>
          </cell>
          <cell r="M123">
            <v>38.021739130434781</v>
          </cell>
          <cell r="N123">
            <v>25.422646952758743</v>
          </cell>
          <cell r="O123">
            <v>892</v>
          </cell>
          <cell r="P123">
            <v>927</v>
          </cell>
          <cell r="Q123">
            <v>833</v>
          </cell>
          <cell r="R123">
            <v>17</v>
          </cell>
          <cell r="S123">
            <v>0</v>
          </cell>
          <cell r="T123">
            <v>0</v>
          </cell>
          <cell r="U123">
            <v>0</v>
          </cell>
          <cell r="AO123" t="e">
            <v>#N/A</v>
          </cell>
          <cell r="AQ123" t="e">
            <v>#N/A</v>
          </cell>
        </row>
        <row r="124">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AO124" t="str">
            <v>Baden-Württemberg_2007_I 05b_1</v>
          </cell>
          <cell r="AQ124" t="str">
            <v>Westliche Flächenländer_2007_I 05b_1</v>
          </cell>
        </row>
        <row r="125">
          <cell r="G125">
            <v>301.79470546984572</v>
          </cell>
          <cell r="H125">
            <v>183.80355993995283</v>
          </cell>
          <cell r="I125">
            <v>21.536290322580644</v>
          </cell>
          <cell r="J125">
            <v>12.540424619343771</v>
          </cell>
          <cell r="K125">
            <v>109</v>
          </cell>
          <cell r="L125">
            <v>66</v>
          </cell>
          <cell r="M125">
            <v>7.7783195086430696</v>
          </cell>
          <cell r="N125">
            <v>4.5030032342522714</v>
          </cell>
          <cell r="O125">
            <v>109</v>
          </cell>
          <cell r="P125">
            <v>98.642706872370269</v>
          </cell>
          <cell r="Q125">
            <v>94.151998597475455</v>
          </cell>
          <cell r="R125">
            <v>0</v>
          </cell>
          <cell r="S125">
            <v>0</v>
          </cell>
          <cell r="T125">
            <v>0</v>
          </cell>
          <cell r="U125">
            <v>0</v>
          </cell>
          <cell r="AO125" t="str">
            <v>Baden-Württemberg_2007_I 05b_2</v>
          </cell>
          <cell r="AQ125" t="str">
            <v>Westliche Flächenländer_2007_I 05b_2</v>
          </cell>
        </row>
        <row r="126">
          <cell r="G126">
            <v>9134.1351683029461</v>
          </cell>
          <cell r="H126">
            <v>7655.6967617413684</v>
          </cell>
          <cell r="I126">
            <v>651.81854838709683</v>
          </cell>
          <cell r="J126">
            <v>522.32768603903071</v>
          </cell>
          <cell r="K126">
            <v>3299</v>
          </cell>
          <cell r="L126">
            <v>2749</v>
          </cell>
          <cell r="M126">
            <v>235.41904641296776</v>
          </cell>
          <cell r="N126">
            <v>187.55690743878023</v>
          </cell>
          <cell r="O126">
            <v>3299</v>
          </cell>
          <cell r="P126">
            <v>2985.5255960729314</v>
          </cell>
          <cell r="Q126">
            <v>2849.6095722300142</v>
          </cell>
          <cell r="R126">
            <v>0</v>
          </cell>
          <cell r="S126">
            <v>0</v>
          </cell>
          <cell r="T126">
            <v>0</v>
          </cell>
          <cell r="U126">
            <v>0</v>
          </cell>
          <cell r="AO126" t="str">
            <v>Baden-Württemberg_2007_I 05b_3</v>
          </cell>
          <cell r="AQ126" t="str">
            <v>Westliche Flächenländer_2007_I 05b_3</v>
          </cell>
        </row>
        <row r="127">
          <cell r="G127">
            <v>1600.3425666199159</v>
          </cell>
          <cell r="H127">
            <v>1331.1833583529917</v>
          </cell>
          <cell r="I127">
            <v>114.20161290322581</v>
          </cell>
          <cell r="J127">
            <v>90.823075273429126</v>
          </cell>
          <cell r="K127">
            <v>578</v>
          </cell>
          <cell r="L127">
            <v>478</v>
          </cell>
          <cell r="M127">
            <v>41.246501614639399</v>
          </cell>
          <cell r="N127">
            <v>32.612659787463421</v>
          </cell>
          <cell r="O127">
            <v>578</v>
          </cell>
          <cell r="P127">
            <v>523.07784011220201</v>
          </cell>
          <cell r="Q127">
            <v>499.26472650771393</v>
          </cell>
          <cell r="R127">
            <v>0</v>
          </cell>
          <cell r="S127">
            <v>0</v>
          </cell>
          <cell r="T127">
            <v>0</v>
          </cell>
          <cell r="U127">
            <v>0</v>
          </cell>
          <cell r="AO127" t="str">
            <v>Baden-Württemberg_2007_I 05b_4</v>
          </cell>
          <cell r="AQ127" t="str">
            <v>Westliche Flächenländer_2007_I 05b_4</v>
          </cell>
        </row>
        <row r="128">
          <cell r="G128">
            <v>4756.7275596072932</v>
          </cell>
          <cell r="H128">
            <v>3815.3163199656874</v>
          </cell>
          <cell r="I128">
            <v>339.44354838709677</v>
          </cell>
          <cell r="J128">
            <v>260.30881406819645</v>
          </cell>
          <cell r="K128">
            <v>1718</v>
          </cell>
          <cell r="L128">
            <v>1370</v>
          </cell>
          <cell r="M128">
            <v>122.59773317292472</v>
          </cell>
          <cell r="N128">
            <v>93.471430771600183</v>
          </cell>
          <cell r="O128">
            <v>1718</v>
          </cell>
          <cell r="P128">
            <v>1554.7538569424967</v>
          </cell>
          <cell r="Q128">
            <v>1483.9737026647967</v>
          </cell>
          <cell r="R128">
            <v>0</v>
          </cell>
          <cell r="S128">
            <v>0</v>
          </cell>
          <cell r="T128">
            <v>0</v>
          </cell>
          <cell r="U128">
            <v>0</v>
          </cell>
          <cell r="AO128" t="str">
            <v>Baden-Württemberg_2007_I 05b_5</v>
          </cell>
          <cell r="AQ128" t="str">
            <v>Westliche Flächenländer_2007_I 05b_5</v>
          </cell>
        </row>
        <row r="129">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AO129" t="str">
            <v>Baden-Württemberg_2007_I 05b_6</v>
          </cell>
          <cell r="AQ129" t="str">
            <v>Westliche Flächenländer_2007_I 05b_6</v>
          </cell>
        </row>
        <row r="130">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AO130" t="str">
            <v>Baden-Württemberg_2007_I 05b_7</v>
          </cell>
          <cell r="AQ130" t="str">
            <v>Westliche Flächenländer_2007_I 05b_7</v>
          </cell>
        </row>
        <row r="131">
          <cell r="G131">
            <v>15793</v>
          </cell>
          <cell r="H131">
            <v>12986</v>
          </cell>
          <cell r="I131">
            <v>1127</v>
          </cell>
          <cell r="J131">
            <v>886</v>
          </cell>
          <cell r="K131">
            <v>5704</v>
          </cell>
          <cell r="L131">
            <v>4663</v>
          </cell>
          <cell r="M131">
            <v>407.04160070917493</v>
          </cell>
          <cell r="N131">
            <v>318.14400123209606</v>
          </cell>
          <cell r="O131">
            <v>5704</v>
          </cell>
          <cell r="P131">
            <v>5162</v>
          </cell>
          <cell r="Q131">
            <v>4927</v>
          </cell>
          <cell r="R131">
            <v>0</v>
          </cell>
          <cell r="S131">
            <v>0</v>
          </cell>
          <cell r="T131">
            <v>0</v>
          </cell>
          <cell r="U131">
            <v>0</v>
          </cell>
          <cell r="AO131" t="str">
            <v>Baden-Württemberg_2007_I 05b_8</v>
          </cell>
          <cell r="AQ131" t="str">
            <v>Westliche Flächenländer_2007_I 05b_8</v>
          </cell>
        </row>
        <row r="132">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AO132" t="str">
            <v>Baden-Württemberg_2007_I 05b_1</v>
          </cell>
          <cell r="AQ132" t="str">
            <v>Westliche Flächenländer_2007_I 05b_1</v>
          </cell>
        </row>
        <row r="133">
          <cell r="G133">
            <v>64</v>
          </cell>
          <cell r="H133">
            <v>45</v>
          </cell>
          <cell r="I133">
            <v>6.5306122448979593</v>
          </cell>
          <cell r="J133">
            <v>7.0522388059701502</v>
          </cell>
          <cell r="K133">
            <v>64</v>
          </cell>
          <cell r="L133">
            <v>45</v>
          </cell>
          <cell r="M133">
            <v>6.5306122448979593</v>
          </cell>
          <cell r="N133">
            <v>7.0522388059701502</v>
          </cell>
          <cell r="O133">
            <v>64</v>
          </cell>
          <cell r="P133">
            <v>0</v>
          </cell>
          <cell r="Q133">
            <v>0</v>
          </cell>
          <cell r="R133">
            <v>0</v>
          </cell>
          <cell r="S133">
            <v>0</v>
          </cell>
          <cell r="T133">
            <v>0</v>
          </cell>
          <cell r="U133">
            <v>0</v>
          </cell>
          <cell r="AO133" t="str">
            <v>Baden-Württemberg_2007_I 05b_2</v>
          </cell>
          <cell r="AQ133" t="str">
            <v>Westliche Flächenländer_2007_I 05b_2</v>
          </cell>
        </row>
        <row r="134">
          <cell r="G134">
            <v>148</v>
          </cell>
          <cell r="H134">
            <v>76</v>
          </cell>
          <cell r="I134">
            <v>15.102040816326531</v>
          </cell>
          <cell r="J134">
            <v>11.91044776119403</v>
          </cell>
          <cell r="K134">
            <v>148</v>
          </cell>
          <cell r="L134">
            <v>76</v>
          </cell>
          <cell r="M134">
            <v>15.102040816326531</v>
          </cell>
          <cell r="N134">
            <v>11.91044776119403</v>
          </cell>
          <cell r="O134">
            <v>148</v>
          </cell>
          <cell r="P134">
            <v>0</v>
          </cell>
          <cell r="Q134">
            <v>0</v>
          </cell>
          <cell r="R134">
            <v>0</v>
          </cell>
          <cell r="S134">
            <v>0</v>
          </cell>
          <cell r="T134">
            <v>0</v>
          </cell>
          <cell r="U134">
            <v>0</v>
          </cell>
          <cell r="AO134" t="str">
            <v>Baden-Württemberg_2007_I 05b_3</v>
          </cell>
          <cell r="AQ134" t="str">
            <v>Westliche Flächenländer_2007_I 05b_3</v>
          </cell>
        </row>
        <row r="135">
          <cell r="G135">
            <v>7</v>
          </cell>
          <cell r="H135">
            <v>4</v>
          </cell>
          <cell r="I135">
            <v>0.7142857142857143</v>
          </cell>
          <cell r="J135">
            <v>0.62686567164179108</v>
          </cell>
          <cell r="K135">
            <v>7</v>
          </cell>
          <cell r="L135">
            <v>4</v>
          </cell>
          <cell r="M135">
            <v>0.7142857142857143</v>
          </cell>
          <cell r="N135">
            <v>0.62686567164179108</v>
          </cell>
          <cell r="O135">
            <v>7</v>
          </cell>
          <cell r="P135">
            <v>0</v>
          </cell>
          <cell r="Q135">
            <v>0</v>
          </cell>
          <cell r="R135">
            <v>0</v>
          </cell>
          <cell r="S135">
            <v>0</v>
          </cell>
          <cell r="T135">
            <v>0</v>
          </cell>
          <cell r="U135">
            <v>0</v>
          </cell>
          <cell r="AO135" t="str">
            <v>Baden-Württemberg_2007_I 05b_4</v>
          </cell>
          <cell r="AQ135" t="str">
            <v>Westliche Flächenländer_2007_I 05b_4</v>
          </cell>
        </row>
        <row r="136">
          <cell r="G136">
            <v>26</v>
          </cell>
          <cell r="H136">
            <v>9</v>
          </cell>
          <cell r="I136">
            <v>2.6530612244897958</v>
          </cell>
          <cell r="J136">
            <v>1.4104477611940298</v>
          </cell>
          <cell r="K136">
            <v>26</v>
          </cell>
          <cell r="L136">
            <v>9</v>
          </cell>
          <cell r="M136">
            <v>2.6530612244897958</v>
          </cell>
          <cell r="N136">
            <v>1.4104477611940298</v>
          </cell>
          <cell r="O136">
            <v>26</v>
          </cell>
          <cell r="P136">
            <v>0</v>
          </cell>
          <cell r="Q136">
            <v>0</v>
          </cell>
          <cell r="R136">
            <v>0</v>
          </cell>
          <cell r="S136">
            <v>0</v>
          </cell>
          <cell r="T136">
            <v>0</v>
          </cell>
          <cell r="U136">
            <v>0</v>
          </cell>
          <cell r="AO136" t="str">
            <v>Baden-Württemberg_2007_I 05b_5</v>
          </cell>
          <cell r="AQ136" t="str">
            <v>Westliche Flächenländer_2007_I 05b_5</v>
          </cell>
        </row>
        <row r="137">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AO137" t="str">
            <v>Baden-Württemberg_2007_I 05b_6</v>
          </cell>
          <cell r="AQ137" t="str">
            <v>Westliche Flächenländer_2007_I 05b_6</v>
          </cell>
        </row>
        <row r="138">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AO138" t="str">
            <v>Baden-Württemberg_2007_I 05b_7</v>
          </cell>
          <cell r="AQ138" t="str">
            <v>Westliche Flächenländer_2007_I 05b_7</v>
          </cell>
        </row>
        <row r="139">
          <cell r="G139">
            <v>245</v>
          </cell>
          <cell r="H139">
            <v>134</v>
          </cell>
          <cell r="I139">
            <v>25</v>
          </cell>
          <cell r="J139">
            <v>21</v>
          </cell>
          <cell r="K139">
            <v>245</v>
          </cell>
          <cell r="L139">
            <v>134</v>
          </cell>
          <cell r="M139">
            <v>25</v>
          </cell>
          <cell r="N139">
            <v>21</v>
          </cell>
          <cell r="O139">
            <v>245</v>
          </cell>
          <cell r="P139">
            <v>0</v>
          </cell>
          <cell r="Q139">
            <v>0</v>
          </cell>
          <cell r="R139">
            <v>0</v>
          </cell>
          <cell r="S139">
            <v>0</v>
          </cell>
          <cell r="T139">
            <v>0</v>
          </cell>
          <cell r="U139">
            <v>0</v>
          </cell>
          <cell r="AO139" t="str">
            <v>Baden-Württemberg_2007_I 05b_8</v>
          </cell>
          <cell r="AQ139" t="str">
            <v>Westliche Flächenländer_2007_I 05b_8</v>
          </cell>
        </row>
        <row r="140">
          <cell r="G140">
            <v>4477</v>
          </cell>
          <cell r="H140">
            <v>1803</v>
          </cell>
          <cell r="I140">
            <v>1534.0492864499045</v>
          </cell>
          <cell r="J140">
            <v>598.3965344885039</v>
          </cell>
          <cell r="K140">
            <v>4477</v>
          </cell>
          <cell r="L140">
            <v>1803</v>
          </cell>
          <cell r="M140">
            <v>1534.0492864499045</v>
          </cell>
          <cell r="N140">
            <v>598.3965344885039</v>
          </cell>
          <cell r="O140">
            <v>4477</v>
          </cell>
          <cell r="P140">
            <v>0</v>
          </cell>
          <cell r="Q140">
            <v>0</v>
          </cell>
          <cell r="R140">
            <v>0</v>
          </cell>
          <cell r="S140">
            <v>0</v>
          </cell>
          <cell r="T140">
            <v>0</v>
          </cell>
          <cell r="U140">
            <v>0</v>
          </cell>
          <cell r="AO140" t="str">
            <v>Baden-Württemberg_2007_II 03b_1</v>
          </cell>
          <cell r="AQ140" t="str">
            <v>Westliche Flächenländer_2007_II 03b_1</v>
          </cell>
        </row>
        <row r="141">
          <cell r="G141">
            <v>2228</v>
          </cell>
          <cell r="H141">
            <v>1150</v>
          </cell>
          <cell r="I141">
            <v>763.42680594379874</v>
          </cell>
          <cell r="J141">
            <v>381.67277574141951</v>
          </cell>
          <cell r="K141">
            <v>2228</v>
          </cell>
          <cell r="L141">
            <v>1150</v>
          </cell>
          <cell r="M141">
            <v>763.42680594379874</v>
          </cell>
          <cell r="N141">
            <v>381.67277574141951</v>
          </cell>
          <cell r="O141">
            <v>2228</v>
          </cell>
          <cell r="P141">
            <v>0</v>
          </cell>
          <cell r="Q141">
            <v>0</v>
          </cell>
          <cell r="R141">
            <v>0</v>
          </cell>
          <cell r="S141">
            <v>0</v>
          </cell>
          <cell r="T141">
            <v>0</v>
          </cell>
          <cell r="U141">
            <v>0</v>
          </cell>
          <cell r="AO141" t="str">
            <v>Baden-Württemberg_2007_II 03b_2</v>
          </cell>
          <cell r="AQ141" t="str">
            <v>Westliche Flächenländer_2007_II 03b_2</v>
          </cell>
        </row>
        <row r="142">
          <cell r="G142">
            <v>92</v>
          </cell>
          <cell r="H142">
            <v>48</v>
          </cell>
          <cell r="I142">
            <v>31.523907606296895</v>
          </cell>
          <cell r="J142">
            <v>15.93068977007664</v>
          </cell>
          <cell r="K142">
            <v>92</v>
          </cell>
          <cell r="L142">
            <v>48</v>
          </cell>
          <cell r="M142">
            <v>31.523907606296895</v>
          </cell>
          <cell r="N142">
            <v>15.93068977007664</v>
          </cell>
          <cell r="O142">
            <v>92</v>
          </cell>
          <cell r="P142">
            <v>0</v>
          </cell>
          <cell r="Q142">
            <v>0</v>
          </cell>
          <cell r="R142">
            <v>0</v>
          </cell>
          <cell r="S142">
            <v>0</v>
          </cell>
          <cell r="T142">
            <v>0</v>
          </cell>
          <cell r="U142">
            <v>0</v>
          </cell>
          <cell r="AO142" t="str">
            <v>Baden-Württemberg_2007_II 03b_3</v>
          </cell>
          <cell r="AQ142" t="str">
            <v>Westliche Flächenländer_2007_II 03b_3</v>
          </cell>
        </row>
        <row r="143">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AO143" t="str">
            <v>Baden-Württemberg_2007_II 03b_4</v>
          </cell>
          <cell r="AQ143" t="str">
            <v>Westliche Flächenländer_2007_II 03b_4</v>
          </cell>
        </row>
        <row r="144">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AO144" t="str">
            <v>Baden-Württemberg_2007_II 03b_5</v>
          </cell>
          <cell r="AQ144" t="str">
            <v>Westliche Flächenländer_2007_II 03b_5</v>
          </cell>
        </row>
        <row r="145">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AO145" t="str">
            <v>Baden-Württemberg_2007_II 03b_6</v>
          </cell>
          <cell r="AQ145" t="str">
            <v>Westliche Flächenländer_2007_II 03b_6</v>
          </cell>
        </row>
        <row r="146">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AO146" t="str">
            <v>Baden-Württemberg_2007_II 03b_7</v>
          </cell>
          <cell r="AQ146" t="str">
            <v>Westliche Flächenländer_2007_II 03b_7</v>
          </cell>
        </row>
        <row r="147">
          <cell r="G147">
            <v>6797</v>
          </cell>
          <cell r="H147">
            <v>3001</v>
          </cell>
          <cell r="I147">
            <v>2329</v>
          </cell>
          <cell r="J147">
            <v>996</v>
          </cell>
          <cell r="K147">
            <v>6797</v>
          </cell>
          <cell r="L147">
            <v>3001</v>
          </cell>
          <cell r="M147">
            <v>2329</v>
          </cell>
          <cell r="N147">
            <v>996</v>
          </cell>
          <cell r="O147">
            <v>6797</v>
          </cell>
          <cell r="P147">
            <v>0</v>
          </cell>
          <cell r="Q147">
            <v>0</v>
          </cell>
          <cell r="R147">
            <v>0</v>
          </cell>
          <cell r="S147">
            <v>0</v>
          </cell>
          <cell r="T147">
            <v>0</v>
          </cell>
          <cell r="U147">
            <v>0</v>
          </cell>
          <cell r="AO147" t="str">
            <v>Baden-Württemberg_2007_II 03b_8</v>
          </cell>
          <cell r="AQ147" t="str">
            <v>Westliche Flächenländer_2007_II 03b_8</v>
          </cell>
        </row>
        <row r="148">
          <cell r="G148">
            <v>3</v>
          </cell>
          <cell r="H148">
            <v>1</v>
          </cell>
          <cell r="I148">
            <v>2.0066889632107024E-2</v>
          </cell>
          <cell r="J148">
            <v>0</v>
          </cell>
          <cell r="K148">
            <v>3</v>
          </cell>
          <cell r="L148">
            <v>1</v>
          </cell>
          <cell r="M148">
            <v>2.0066889632107024E-2</v>
          </cell>
          <cell r="N148">
            <v>0</v>
          </cell>
          <cell r="O148">
            <v>3</v>
          </cell>
          <cell r="P148">
            <v>0</v>
          </cell>
          <cell r="Q148">
            <v>0</v>
          </cell>
          <cell r="R148">
            <v>0</v>
          </cell>
          <cell r="S148">
            <v>0</v>
          </cell>
          <cell r="T148">
            <v>0</v>
          </cell>
          <cell r="U148">
            <v>0</v>
          </cell>
          <cell r="AO148" t="str">
            <v>Baden-Württemberg_2007_II 02b_1</v>
          </cell>
          <cell r="AQ148" t="str">
            <v>Westliche Flächenländer_2007_II 02b_1</v>
          </cell>
        </row>
        <row r="149">
          <cell r="G149">
            <v>174</v>
          </cell>
          <cell r="H149">
            <v>21</v>
          </cell>
          <cell r="I149">
            <v>1.1638795986622072</v>
          </cell>
          <cell r="J149">
            <v>0</v>
          </cell>
          <cell r="K149">
            <v>174</v>
          </cell>
          <cell r="L149">
            <v>21</v>
          </cell>
          <cell r="M149">
            <v>1.1638795986622072</v>
          </cell>
          <cell r="N149">
            <v>0</v>
          </cell>
          <cell r="O149">
            <v>174</v>
          </cell>
          <cell r="P149">
            <v>0</v>
          </cell>
          <cell r="Q149">
            <v>0</v>
          </cell>
          <cell r="R149">
            <v>0</v>
          </cell>
          <cell r="S149">
            <v>0</v>
          </cell>
          <cell r="T149">
            <v>0</v>
          </cell>
          <cell r="U149">
            <v>0</v>
          </cell>
          <cell r="AO149" t="str">
            <v>Baden-Württemberg_2007_II 02b_2</v>
          </cell>
          <cell r="AQ149" t="str">
            <v>Westliche Flächenländer_2007_II 02b_2</v>
          </cell>
        </row>
        <row r="150">
          <cell r="G150">
            <v>118</v>
          </cell>
          <cell r="H150">
            <v>29</v>
          </cell>
          <cell r="I150">
            <v>0.78929765886287628</v>
          </cell>
          <cell r="J150">
            <v>0</v>
          </cell>
          <cell r="K150">
            <v>118</v>
          </cell>
          <cell r="L150">
            <v>29</v>
          </cell>
          <cell r="M150">
            <v>0.78929765886287628</v>
          </cell>
          <cell r="N150">
            <v>0</v>
          </cell>
          <cell r="O150">
            <v>118</v>
          </cell>
          <cell r="P150">
            <v>0</v>
          </cell>
          <cell r="Q150">
            <v>0</v>
          </cell>
          <cell r="R150">
            <v>0</v>
          </cell>
          <cell r="S150">
            <v>0</v>
          </cell>
          <cell r="T150">
            <v>0</v>
          </cell>
          <cell r="U150">
            <v>0</v>
          </cell>
          <cell r="AO150" t="str">
            <v>Baden-Württemberg_2007_II 02b_3</v>
          </cell>
          <cell r="AQ150" t="str">
            <v>Westliche Flächenländer_2007_II 02b_3</v>
          </cell>
        </row>
        <row r="151">
          <cell r="G151">
            <v>1</v>
          </cell>
          <cell r="H151">
            <v>0</v>
          </cell>
          <cell r="I151">
            <v>6.688963210702341E-3</v>
          </cell>
          <cell r="J151">
            <v>0</v>
          </cell>
          <cell r="K151">
            <v>1</v>
          </cell>
          <cell r="L151">
            <v>0</v>
          </cell>
          <cell r="M151">
            <v>6.688963210702341E-3</v>
          </cell>
          <cell r="N151">
            <v>0</v>
          </cell>
          <cell r="O151">
            <v>1</v>
          </cell>
          <cell r="P151">
            <v>0</v>
          </cell>
          <cell r="Q151">
            <v>0</v>
          </cell>
          <cell r="R151">
            <v>0</v>
          </cell>
          <cell r="S151">
            <v>0</v>
          </cell>
          <cell r="T151">
            <v>0</v>
          </cell>
          <cell r="U151">
            <v>0</v>
          </cell>
          <cell r="AO151" t="str">
            <v>Baden-Württemberg_2007_II 02b_4</v>
          </cell>
          <cell r="AQ151" t="str">
            <v>Westliche Flächenländer_2007_II 02b_4</v>
          </cell>
        </row>
        <row r="152">
          <cell r="G152">
            <v>3</v>
          </cell>
          <cell r="H152">
            <v>3</v>
          </cell>
          <cell r="I152">
            <v>2.0066889632107024E-2</v>
          </cell>
          <cell r="J152">
            <v>0</v>
          </cell>
          <cell r="K152">
            <v>3</v>
          </cell>
          <cell r="L152">
            <v>3</v>
          </cell>
          <cell r="M152">
            <v>2.0066889632107024E-2</v>
          </cell>
          <cell r="N152">
            <v>0</v>
          </cell>
          <cell r="O152">
            <v>3</v>
          </cell>
          <cell r="P152">
            <v>0</v>
          </cell>
          <cell r="Q152">
            <v>0</v>
          </cell>
          <cell r="R152">
            <v>0</v>
          </cell>
          <cell r="S152">
            <v>0</v>
          </cell>
          <cell r="T152">
            <v>0</v>
          </cell>
          <cell r="U152">
            <v>0</v>
          </cell>
          <cell r="AO152" t="str">
            <v>Baden-Württemberg_2007_II 02b_5</v>
          </cell>
          <cell r="AQ152" t="str">
            <v>Westliche Flächenländer_2007_II 02b_5</v>
          </cell>
        </row>
        <row r="153">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AO153" t="str">
            <v>Baden-Württemberg_2007_II 02b_6</v>
          </cell>
          <cell r="AQ153" t="str">
            <v>Westliche Flächenländer_2007_II 02b_6</v>
          </cell>
        </row>
        <row r="154">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AO154" t="str">
            <v>Baden-Württemberg_2007_II 02b_7</v>
          </cell>
          <cell r="AQ154" t="str">
            <v>Westliche Flächenländer_2007_II 02b_7</v>
          </cell>
        </row>
        <row r="155">
          <cell r="G155">
            <v>299</v>
          </cell>
          <cell r="H155">
            <v>54</v>
          </cell>
          <cell r="I155">
            <v>2</v>
          </cell>
          <cell r="J155">
            <v>0</v>
          </cell>
          <cell r="K155">
            <v>299</v>
          </cell>
          <cell r="L155">
            <v>54</v>
          </cell>
          <cell r="M155">
            <v>2</v>
          </cell>
          <cell r="N155">
            <v>0</v>
          </cell>
          <cell r="O155">
            <v>299</v>
          </cell>
          <cell r="P155">
            <v>0</v>
          </cell>
          <cell r="Q155">
            <v>0</v>
          </cell>
          <cell r="R155">
            <v>0</v>
          </cell>
          <cell r="S155">
            <v>0</v>
          </cell>
          <cell r="T155">
            <v>0</v>
          </cell>
          <cell r="U155">
            <v>0</v>
          </cell>
          <cell r="AO155" t="str">
            <v>Baden-Württemberg_2007_II 02b_8</v>
          </cell>
          <cell r="AQ155" t="str">
            <v>Westliche Flächenländer_2007_II 02b_8</v>
          </cell>
        </row>
        <row r="156">
          <cell r="G156">
            <v>291.13597114019262</v>
          </cell>
          <cell r="H156">
            <v>30.45844727143027</v>
          </cell>
          <cell r="I156">
            <v>45.172122654181216</v>
          </cell>
          <cell r="J156">
            <v>5.0097491380335279</v>
          </cell>
          <cell r="K156">
            <v>285</v>
          </cell>
          <cell r="L156">
            <v>29</v>
          </cell>
          <cell r="M156">
            <v>44.220076639867763</v>
          </cell>
          <cell r="N156">
            <v>4.7698664251754588</v>
          </cell>
          <cell r="O156">
            <v>285</v>
          </cell>
          <cell r="P156">
            <v>6.1359711401926544</v>
          </cell>
          <cell r="Q156">
            <v>0</v>
          </cell>
          <cell r="R156">
            <v>0</v>
          </cell>
          <cell r="S156">
            <v>0</v>
          </cell>
          <cell r="T156">
            <v>0</v>
          </cell>
          <cell r="U156">
            <v>0</v>
          </cell>
          <cell r="AO156" t="str">
            <v>Baden-Württemberg_2007_II 02a_1</v>
          </cell>
          <cell r="AQ156" t="str">
            <v>Westliche Flächenländer_2007_II 02a_1</v>
          </cell>
        </row>
        <row r="157">
          <cell r="G157">
            <v>8162.0224891583839</v>
          </cell>
          <cell r="H157">
            <v>1116.4596361907027</v>
          </cell>
          <cell r="I157">
            <v>1266.40442107687</v>
          </cell>
          <cell r="J157">
            <v>183.63321840447034</v>
          </cell>
          <cell r="K157">
            <v>7990</v>
          </cell>
          <cell r="L157">
            <v>1063</v>
          </cell>
          <cell r="M157">
            <v>1239.7137275527839</v>
          </cell>
          <cell r="N157">
            <v>174.84027620556938</v>
          </cell>
          <cell r="O157">
            <v>7990</v>
          </cell>
          <cell r="P157">
            <v>172.02248915838356</v>
          </cell>
          <cell r="Q157">
            <v>0</v>
          </cell>
          <cell r="R157">
            <v>0</v>
          </cell>
          <cell r="S157">
            <v>0</v>
          </cell>
          <cell r="T157">
            <v>0</v>
          </cell>
          <cell r="U157">
            <v>0</v>
          </cell>
          <cell r="AO157" t="str">
            <v>Baden-Württemberg_2007_II 02a_2</v>
          </cell>
          <cell r="AQ157" t="str">
            <v>Westliche Flächenländer_2007_II 02a_2</v>
          </cell>
        </row>
        <row r="158">
          <cell r="G158">
            <v>17825.693671566183</v>
          </cell>
          <cell r="H158">
            <v>7555.7955058851503</v>
          </cell>
          <cell r="I158">
            <v>2765.8018958437274</v>
          </cell>
          <cell r="J158">
            <v>1242.7632861728689</v>
          </cell>
          <cell r="K158">
            <v>17450</v>
          </cell>
          <cell r="L158">
            <v>7194</v>
          </cell>
          <cell r="M158">
            <v>2707.5099556690961</v>
          </cell>
          <cell r="N158">
            <v>1183.255829748698</v>
          </cell>
          <cell r="O158">
            <v>17450</v>
          </cell>
          <cell r="P158">
            <v>375.69367156618182</v>
          </cell>
          <cell r="Q158">
            <v>0</v>
          </cell>
          <cell r="R158">
            <v>0</v>
          </cell>
          <cell r="S158">
            <v>0</v>
          </cell>
          <cell r="T158">
            <v>0</v>
          </cell>
          <cell r="U158">
            <v>0</v>
          </cell>
          <cell r="AO158" t="str">
            <v>Baden-Württemberg_2007_II 02a_3</v>
          </cell>
          <cell r="AQ158" t="str">
            <v>Westliche Flächenländer_2007_II 02a_3</v>
          </cell>
        </row>
        <row r="159">
          <cell r="G159">
            <v>140.97110181525119</v>
          </cell>
          <cell r="H159">
            <v>53.564855546308401</v>
          </cell>
          <cell r="I159">
            <v>21.872817285182485</v>
          </cell>
          <cell r="J159">
            <v>8.8102484841279267</v>
          </cell>
          <cell r="K159">
            <v>138</v>
          </cell>
          <cell r="L159">
            <v>51</v>
          </cell>
          <cell r="M159">
            <v>21.411826583514916</v>
          </cell>
          <cell r="N159">
            <v>8.3883857822051162</v>
          </cell>
          <cell r="O159">
            <v>138</v>
          </cell>
          <cell r="P159">
            <v>2.9711018152511799</v>
          </cell>
          <cell r="Q159">
            <v>0</v>
          </cell>
          <cell r="R159">
            <v>0</v>
          </cell>
          <cell r="S159">
            <v>0</v>
          </cell>
          <cell r="T159">
            <v>0</v>
          </cell>
          <cell r="U159">
            <v>0</v>
          </cell>
          <cell r="AO159" t="str">
            <v>Baden-Württemberg_2007_II 02a_4</v>
          </cell>
          <cell r="AQ159" t="str">
            <v>Westliche Flächenländer_2007_II 02a_4</v>
          </cell>
        </row>
        <row r="160">
          <cell r="G160">
            <v>198.1767663199908</v>
          </cell>
          <cell r="H160">
            <v>77.721555106408275</v>
          </cell>
          <cell r="I160">
            <v>30.748743140039146</v>
          </cell>
          <cell r="J160">
            <v>12.783497800499346</v>
          </cell>
          <cell r="K160">
            <v>194</v>
          </cell>
          <cell r="L160">
            <v>74</v>
          </cell>
          <cell r="M160">
            <v>30.10068374783981</v>
          </cell>
          <cell r="N160">
            <v>12.171383291827031</v>
          </cell>
          <cell r="O160">
            <v>194</v>
          </cell>
          <cell r="P160">
            <v>4.1767663199907892</v>
          </cell>
          <cell r="Q160">
            <v>0</v>
          </cell>
          <cell r="R160">
            <v>0</v>
          </cell>
          <cell r="S160">
            <v>0</v>
          </cell>
          <cell r="T160">
            <v>0</v>
          </cell>
          <cell r="U160">
            <v>0</v>
          </cell>
          <cell r="AO160" t="str">
            <v>Baden-Württemberg_2007_II 02a_5</v>
          </cell>
          <cell r="AQ160" t="str">
            <v>Westliche Flächenländer_2007_II 02a_5</v>
          </cell>
        </row>
        <row r="161">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AO161" t="str">
            <v>Baden-Württemberg_2007_II 02a_6</v>
          </cell>
          <cell r="AQ161" t="str">
            <v>Westliche Flächenländer_2007_II 02a_6</v>
          </cell>
        </row>
        <row r="162">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AO162" t="str">
            <v>Baden-Württemberg_2007_II 02a_7</v>
          </cell>
          <cell r="AQ162" t="str">
            <v>Westliche Flächenländer_2007_II 02a_7</v>
          </cell>
        </row>
        <row r="163">
          <cell r="G163">
            <v>26618</v>
          </cell>
          <cell r="H163">
            <v>8834</v>
          </cell>
          <cell r="I163">
            <v>4130</v>
          </cell>
          <cell r="J163">
            <v>1453</v>
          </cell>
          <cell r="K163">
            <v>26057</v>
          </cell>
          <cell r="L163">
            <v>8411</v>
          </cell>
          <cell r="M163">
            <v>4042.9562701931022</v>
          </cell>
          <cell r="N163">
            <v>1383.4257414534752</v>
          </cell>
          <cell r="O163">
            <v>26057</v>
          </cell>
          <cell r="P163">
            <v>561</v>
          </cell>
          <cell r="Q163">
            <v>0</v>
          </cell>
          <cell r="R163">
            <v>0</v>
          </cell>
          <cell r="S163">
            <v>0</v>
          </cell>
          <cell r="T163">
            <v>0</v>
          </cell>
          <cell r="U163">
            <v>0</v>
          </cell>
          <cell r="AO163" t="str">
            <v>Baden-Württemberg_2007_II 02a_8</v>
          </cell>
          <cell r="AQ163" t="str">
            <v>Westliche Flächenländer_2007_II 02a_8</v>
          </cell>
        </row>
        <row r="164">
          <cell r="G164">
            <v>11.210998963810109</v>
          </cell>
          <cell r="H164">
            <v>2.7962192367138274</v>
          </cell>
          <cell r="I164">
            <v>0.66719115784626015</v>
          </cell>
          <cell r="J164">
            <v>0.1965283557246463</v>
          </cell>
          <cell r="K164">
            <v>6</v>
          </cell>
          <cell r="L164">
            <v>5</v>
          </cell>
          <cell r="M164">
            <v>0.65312946126681193</v>
          </cell>
          <cell r="N164">
            <v>0.1871179533620104</v>
          </cell>
          <cell r="O164">
            <v>6</v>
          </cell>
          <cell r="P164">
            <v>6.1359711401926544</v>
          </cell>
          <cell r="Q164">
            <v>0</v>
          </cell>
          <cell r="R164">
            <v>0</v>
          </cell>
          <cell r="S164">
            <v>0</v>
          </cell>
          <cell r="T164">
            <v>0</v>
          </cell>
          <cell r="U164">
            <v>0</v>
          </cell>
          <cell r="AO164" t="e">
            <v>#N/A</v>
          </cell>
          <cell r="AQ164" t="e">
            <v>#N/A</v>
          </cell>
        </row>
        <row r="165">
          <cell r="G165">
            <v>314.30133937137816</v>
          </cell>
          <cell r="H165">
            <v>102.4958982285103</v>
          </cell>
          <cell r="I165">
            <v>18.704762635760066</v>
          </cell>
          <cell r="J165">
            <v>7.2037807632861739</v>
          </cell>
          <cell r="K165">
            <v>119</v>
          </cell>
          <cell r="L165">
            <v>76</v>
          </cell>
          <cell r="M165">
            <v>18.310541738673081</v>
          </cell>
          <cell r="N165">
            <v>6.8588408422005882</v>
          </cell>
          <cell r="O165">
            <v>119</v>
          </cell>
          <cell r="P165">
            <v>172.02248915838356</v>
          </cell>
          <cell r="Q165">
            <v>0</v>
          </cell>
          <cell r="R165">
            <v>0</v>
          </cell>
          <cell r="S165">
            <v>0</v>
          </cell>
          <cell r="T165">
            <v>0</v>
          </cell>
          <cell r="U165">
            <v>0</v>
          </cell>
          <cell r="AO165" t="e">
            <v>#N/A</v>
          </cell>
          <cell r="AQ165" t="e">
            <v>#N/A</v>
          </cell>
        </row>
        <row r="166">
          <cell r="G166">
            <v>686.42783129293468</v>
          </cell>
          <cell r="H166">
            <v>693.65521341100941</v>
          </cell>
          <cell r="I166">
            <v>40.850827033042947</v>
          </cell>
          <cell r="J166">
            <v>48.752585899417433</v>
          </cell>
          <cell r="K166">
            <v>307</v>
          </cell>
          <cell r="L166">
            <v>278</v>
          </cell>
          <cell r="M166">
            <v>39.989856488090766</v>
          </cell>
          <cell r="N166">
            <v>46.418157120217337</v>
          </cell>
          <cell r="O166">
            <v>307</v>
          </cell>
          <cell r="P166">
            <v>375.69367156618182</v>
          </cell>
          <cell r="Q166">
            <v>0</v>
          </cell>
          <cell r="R166">
            <v>0</v>
          </cell>
          <cell r="S166">
            <v>0</v>
          </cell>
          <cell r="T166">
            <v>0</v>
          </cell>
          <cell r="U166">
            <v>0</v>
          </cell>
          <cell r="AO166" t="e">
            <v>#N/A</v>
          </cell>
          <cell r="AQ166" t="e">
            <v>#N/A</v>
          </cell>
        </row>
        <row r="167">
          <cell r="G167">
            <v>5.4284837087922631</v>
          </cell>
          <cell r="H167">
            <v>4.9174890024967306</v>
          </cell>
          <cell r="I167">
            <v>0.32306098169397857</v>
          </cell>
          <cell r="J167">
            <v>0.34561883248127451</v>
          </cell>
          <cell r="K167">
            <v>18</v>
          </cell>
          <cell r="L167">
            <v>17</v>
          </cell>
          <cell r="M167">
            <v>0.31625216019235103</v>
          </cell>
          <cell r="N167">
            <v>0.32906950418836312</v>
          </cell>
          <cell r="O167">
            <v>18</v>
          </cell>
          <cell r="P167">
            <v>2.9711018152511799</v>
          </cell>
          <cell r="Q167">
            <v>0</v>
          </cell>
          <cell r="R167">
            <v>0</v>
          </cell>
          <cell r="S167">
            <v>0</v>
          </cell>
          <cell r="T167">
            <v>0</v>
          </cell>
          <cell r="U167">
            <v>0</v>
          </cell>
          <cell r="AO167" t="e">
            <v>#N/A</v>
          </cell>
          <cell r="AQ167" t="e">
            <v>#N/A</v>
          </cell>
        </row>
        <row r="168">
          <cell r="G168">
            <v>7.6313466630847762</v>
          </cell>
          <cell r="H168">
            <v>7.1351801212697659</v>
          </cell>
          <cell r="I168">
            <v>0.45415819165675253</v>
          </cell>
          <cell r="J168">
            <v>0.50148614909047673</v>
          </cell>
          <cell r="K168">
            <v>14</v>
          </cell>
          <cell r="L168">
            <v>12</v>
          </cell>
          <cell r="M168">
            <v>0.44458637012547902</v>
          </cell>
          <cell r="N168">
            <v>0.47747339823409551</v>
          </cell>
          <cell r="O168">
            <v>14</v>
          </cell>
          <cell r="P168">
            <v>4.1767663199907892</v>
          </cell>
          <cell r="Q168">
            <v>0</v>
          </cell>
          <cell r="R168">
            <v>0</v>
          </cell>
          <cell r="S168">
            <v>0</v>
          </cell>
          <cell r="T168">
            <v>0</v>
          </cell>
          <cell r="U168">
            <v>0</v>
          </cell>
          <cell r="AO168" t="e">
            <v>#N/A</v>
          </cell>
          <cell r="AQ168" t="e">
            <v>#N/A</v>
          </cell>
        </row>
        <row r="169">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AO169" t="e">
            <v>#N/A</v>
          </cell>
          <cell r="AQ169" t="e">
            <v>#N/A</v>
          </cell>
        </row>
        <row r="170">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AO170" t="e">
            <v>#N/A</v>
          </cell>
          <cell r="AQ170" t="e">
            <v>#N/A</v>
          </cell>
        </row>
        <row r="171">
          <cell r="G171">
            <v>1025</v>
          </cell>
          <cell r="H171">
            <v>811</v>
          </cell>
          <cell r="I171">
            <v>61</v>
          </cell>
          <cell r="J171">
            <v>57</v>
          </cell>
          <cell r="K171">
            <v>464</v>
          </cell>
          <cell r="L171">
            <v>388</v>
          </cell>
          <cell r="M171">
            <v>59.714366218348488</v>
          </cell>
          <cell r="N171">
            <v>54.270658818202399</v>
          </cell>
          <cell r="O171">
            <v>464</v>
          </cell>
          <cell r="P171">
            <v>561</v>
          </cell>
          <cell r="Q171">
            <v>0</v>
          </cell>
          <cell r="R171">
            <v>0</v>
          </cell>
          <cell r="S171">
            <v>0</v>
          </cell>
          <cell r="T171">
            <v>0</v>
          </cell>
          <cell r="U171">
            <v>0</v>
          </cell>
          <cell r="AO171" t="e">
            <v>#N/A</v>
          </cell>
          <cell r="AQ171" t="e">
            <v>#N/A</v>
          </cell>
        </row>
        <row r="172">
          <cell r="G172">
            <v>2607.7684552289816</v>
          </cell>
          <cell r="H172">
            <v>979.36991062562061</v>
          </cell>
          <cell r="I172">
            <v>750.45360560492134</v>
          </cell>
          <cell r="J172">
            <v>275.58622972525654</v>
          </cell>
          <cell r="K172">
            <v>2461</v>
          </cell>
          <cell r="L172">
            <v>923</v>
          </cell>
          <cell r="M172">
            <v>708.21714239638766</v>
          </cell>
          <cell r="N172">
            <v>259.72422399001715</v>
          </cell>
          <cell r="O172">
            <v>2461</v>
          </cell>
          <cell r="P172">
            <v>140.46035543403963</v>
          </cell>
          <cell r="Q172">
            <v>6.3080997949419002</v>
          </cell>
          <cell r="R172">
            <v>0</v>
          </cell>
          <cell r="S172">
            <v>0</v>
          </cell>
          <cell r="T172">
            <v>0</v>
          </cell>
          <cell r="U172">
            <v>0</v>
          </cell>
          <cell r="AO172" t="str">
            <v>Baden-Württemberg_2007_II 03a_1</v>
          </cell>
          <cell r="AQ172" t="str">
            <v>Westliche Flächenländer_2007_II 03a_1</v>
          </cell>
        </row>
        <row r="173">
          <cell r="G173">
            <v>8824.6630211893371</v>
          </cell>
          <cell r="H173">
            <v>4692.062562065541</v>
          </cell>
          <cell r="I173">
            <v>2539.5276828434721</v>
          </cell>
          <cell r="J173">
            <v>1320.3058589870905</v>
          </cell>
          <cell r="K173">
            <v>8328</v>
          </cell>
          <cell r="L173">
            <v>4422</v>
          </cell>
          <cell r="M173">
            <v>2396.5999032414124</v>
          </cell>
          <cell r="N173">
            <v>1244.3125877398222</v>
          </cell>
          <cell r="O173">
            <v>8328</v>
          </cell>
          <cell r="P173">
            <v>475.31647300068352</v>
          </cell>
          <cell r="Q173">
            <v>21.34654818865345</v>
          </cell>
          <cell r="R173">
            <v>0</v>
          </cell>
          <cell r="S173">
            <v>0</v>
          </cell>
          <cell r="T173">
            <v>0</v>
          </cell>
          <cell r="U173">
            <v>0</v>
          </cell>
          <cell r="AO173" t="str">
            <v>Baden-Württemberg_2007_II 03a_2</v>
          </cell>
          <cell r="AQ173" t="str">
            <v>Westliche Flächenländer_2007_II 03a_2</v>
          </cell>
        </row>
        <row r="174">
          <cell r="G174">
            <v>967.44924812030081</v>
          </cell>
          <cell r="H174">
            <v>738.50645481628601</v>
          </cell>
          <cell r="I174">
            <v>278.40883458646618</v>
          </cell>
          <cell r="J174">
            <v>207.80933465739821</v>
          </cell>
          <cell r="K174">
            <v>913</v>
          </cell>
          <cell r="L174">
            <v>696</v>
          </cell>
          <cell r="M174">
            <v>262.73963876794068</v>
          </cell>
          <cell r="N174">
            <v>195.84838558727188</v>
          </cell>
          <cell r="O174">
            <v>913</v>
          </cell>
          <cell r="P174">
            <v>52.109022556390983</v>
          </cell>
          <cell r="Q174">
            <v>2.3402255639097747</v>
          </cell>
          <cell r="R174">
            <v>0</v>
          </cell>
          <cell r="S174">
            <v>0</v>
          </cell>
          <cell r="T174">
            <v>0</v>
          </cell>
          <cell r="U174">
            <v>0</v>
          </cell>
          <cell r="AO174" t="str">
            <v>Baden-Württemberg_2007_II 03a_3</v>
          </cell>
          <cell r="AQ174" t="str">
            <v>Westliche Flächenländer_2007_II 03a_3</v>
          </cell>
        </row>
        <row r="175">
          <cell r="G175">
            <v>1.0596377306903624</v>
          </cell>
          <cell r="H175">
            <v>1.0610724925521351</v>
          </cell>
          <cell r="I175">
            <v>0.30493848257006156</v>
          </cell>
          <cell r="J175">
            <v>0.29857663025488251</v>
          </cell>
          <cell r="K175">
            <v>1</v>
          </cell>
          <cell r="L175">
            <v>1</v>
          </cell>
          <cell r="M175">
            <v>0.2877761651346557</v>
          </cell>
          <cell r="N175">
            <v>0.28139135860240211</v>
          </cell>
          <cell r="O175">
            <v>1</v>
          </cell>
          <cell r="P175">
            <v>5.70745044429255E-2</v>
          </cell>
          <cell r="Q175">
            <v>2.5632262474367738E-3</v>
          </cell>
          <cell r="R175">
            <v>0</v>
          </cell>
          <cell r="S175">
            <v>0</v>
          </cell>
          <cell r="T175">
            <v>0</v>
          </cell>
          <cell r="U175">
            <v>0</v>
          </cell>
          <cell r="AO175" t="str">
            <v>Baden-Württemberg_2007_II 03a_4</v>
          </cell>
          <cell r="AQ175" t="str">
            <v>Westliche Flächenländer_2007_II 03a_4</v>
          </cell>
        </row>
        <row r="176">
          <cell r="G176">
            <v>1.0596377306903624</v>
          </cell>
          <cell r="H176">
            <v>0</v>
          </cell>
          <cell r="I176">
            <v>0.30493848257006156</v>
          </cell>
          <cell r="J176">
            <v>0</v>
          </cell>
          <cell r="K176">
            <v>1</v>
          </cell>
          <cell r="L176">
            <v>0</v>
          </cell>
          <cell r="M176">
            <v>0.2877761651346557</v>
          </cell>
          <cell r="N176">
            <v>0</v>
          </cell>
          <cell r="O176">
            <v>1</v>
          </cell>
          <cell r="P176">
            <v>5.70745044429255E-2</v>
          </cell>
          <cell r="Q176">
            <v>2.5632262474367738E-3</v>
          </cell>
          <cell r="R176">
            <v>0</v>
          </cell>
          <cell r="S176">
            <v>0</v>
          </cell>
          <cell r="T176">
            <v>0</v>
          </cell>
          <cell r="U176">
            <v>0</v>
          </cell>
          <cell r="AO176" t="str">
            <v>Baden-Württemberg_2007_II 03a_5</v>
          </cell>
          <cell r="AQ176" t="str">
            <v>Westliche Flächenländer_2007_II 03a_5</v>
          </cell>
        </row>
        <row r="177">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AO177" t="str">
            <v>Baden-Württemberg_2007_II 03a_6</v>
          </cell>
          <cell r="AQ177" t="str">
            <v>Westliche Flächenländer_2007_II 03a_6</v>
          </cell>
        </row>
        <row r="178">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AO178" t="str">
            <v>Baden-Württemberg_2007_II 03a_7</v>
          </cell>
          <cell r="AQ178" t="str">
            <v>Westliche Flächenländer_2007_II 03a_7</v>
          </cell>
        </row>
        <row r="179">
          <cell r="G179">
            <v>12402</v>
          </cell>
          <cell r="H179">
            <v>6411</v>
          </cell>
          <cell r="I179">
            <v>3569</v>
          </cell>
          <cell r="J179">
            <v>1804</v>
          </cell>
          <cell r="K179">
            <v>11704</v>
          </cell>
          <cell r="L179">
            <v>6042</v>
          </cell>
          <cell r="M179">
            <v>3368.1322367360103</v>
          </cell>
          <cell r="N179">
            <v>1700.1665886757137</v>
          </cell>
          <cell r="O179">
            <v>11704</v>
          </cell>
          <cell r="P179">
            <v>668</v>
          </cell>
          <cell r="Q179">
            <v>30</v>
          </cell>
          <cell r="R179">
            <v>0</v>
          </cell>
          <cell r="S179">
            <v>0</v>
          </cell>
          <cell r="T179">
            <v>0</v>
          </cell>
          <cell r="U179">
            <v>0</v>
          </cell>
          <cell r="AO179" t="str">
            <v>Baden-Württemberg_2007_II 03a_8</v>
          </cell>
          <cell r="AQ179" t="str">
            <v>Westliche Flächenländer_2007_II 03a_8</v>
          </cell>
        </row>
        <row r="180">
          <cell r="G180">
            <v>1</v>
          </cell>
          <cell r="H180">
            <v>1</v>
          </cell>
          <cell r="I180">
            <v>29.437799043062199</v>
          </cell>
          <cell r="J180">
            <v>19.55379013571665</v>
          </cell>
          <cell r="K180">
            <v>1</v>
          </cell>
          <cell r="L180">
            <v>1</v>
          </cell>
          <cell r="M180">
            <v>29.437799043062199</v>
          </cell>
          <cell r="N180">
            <v>19.55379013571665</v>
          </cell>
          <cell r="O180">
            <v>1</v>
          </cell>
          <cell r="P180">
            <v>0</v>
          </cell>
          <cell r="Q180">
            <v>0</v>
          </cell>
          <cell r="R180">
            <v>0</v>
          </cell>
          <cell r="S180">
            <v>0</v>
          </cell>
          <cell r="T180">
            <v>0</v>
          </cell>
          <cell r="U180">
            <v>0</v>
          </cell>
          <cell r="AO180" t="e">
            <v>#N/A</v>
          </cell>
          <cell r="AQ180" t="e">
            <v>#N/A</v>
          </cell>
        </row>
        <row r="181">
          <cell r="G181">
            <v>208</v>
          </cell>
          <cell r="H181">
            <v>184</v>
          </cell>
          <cell r="I181">
            <v>99.617224880382778</v>
          </cell>
          <cell r="J181">
            <v>93.680238331678254</v>
          </cell>
          <cell r="K181">
            <v>208</v>
          </cell>
          <cell r="L181">
            <v>184</v>
          </cell>
          <cell r="M181">
            <v>99.617224880382778</v>
          </cell>
          <cell r="N181">
            <v>93.680238331678254</v>
          </cell>
          <cell r="O181">
            <v>208</v>
          </cell>
          <cell r="P181">
            <v>0</v>
          </cell>
          <cell r="Q181">
            <v>0</v>
          </cell>
          <cell r="R181">
            <v>0</v>
          </cell>
          <cell r="S181">
            <v>0</v>
          </cell>
          <cell r="T181">
            <v>0</v>
          </cell>
          <cell r="U181">
            <v>0</v>
          </cell>
          <cell r="AO181" t="e">
            <v>#N/A</v>
          </cell>
          <cell r="AQ181" t="e">
            <v>#N/A</v>
          </cell>
        </row>
        <row r="182">
          <cell r="G182">
            <v>720</v>
          </cell>
          <cell r="H182">
            <v>601</v>
          </cell>
          <cell r="I182">
            <v>10.921052631578947</v>
          </cell>
          <cell r="J182">
            <v>14.744786494538232</v>
          </cell>
          <cell r="K182">
            <v>720</v>
          </cell>
          <cell r="L182">
            <v>601</v>
          </cell>
          <cell r="M182">
            <v>10.921052631578947</v>
          </cell>
          <cell r="N182">
            <v>14.744786494538232</v>
          </cell>
          <cell r="O182">
            <v>720</v>
          </cell>
          <cell r="P182">
            <v>0</v>
          </cell>
          <cell r="Q182">
            <v>0</v>
          </cell>
          <cell r="R182">
            <v>0</v>
          </cell>
          <cell r="S182">
            <v>0</v>
          </cell>
          <cell r="T182">
            <v>0</v>
          </cell>
          <cell r="U182">
            <v>0</v>
          </cell>
          <cell r="AO182" t="e">
            <v>#N/A</v>
          </cell>
          <cell r="AQ182" t="e">
            <v>#N/A</v>
          </cell>
        </row>
        <row r="183">
          <cell r="G183">
            <v>1</v>
          </cell>
          <cell r="H183">
            <v>1</v>
          </cell>
          <cell r="I183">
            <v>1.1961722488038279E-2</v>
          </cell>
          <cell r="J183">
            <v>2.1185038066865277E-2</v>
          </cell>
          <cell r="K183">
            <v>1</v>
          </cell>
          <cell r="L183">
            <v>1</v>
          </cell>
          <cell r="M183">
            <v>1.1961722488038279E-2</v>
          </cell>
          <cell r="N183">
            <v>2.1185038066865277E-2</v>
          </cell>
          <cell r="O183">
            <v>1</v>
          </cell>
          <cell r="P183">
            <v>0</v>
          </cell>
          <cell r="Q183">
            <v>0</v>
          </cell>
          <cell r="R183">
            <v>0</v>
          </cell>
          <cell r="S183">
            <v>0</v>
          </cell>
          <cell r="T183">
            <v>0</v>
          </cell>
          <cell r="U183">
            <v>0</v>
          </cell>
          <cell r="AO183" t="e">
            <v>#N/A</v>
          </cell>
          <cell r="AQ183" t="e">
            <v>#N/A</v>
          </cell>
        </row>
        <row r="184">
          <cell r="G184">
            <v>1</v>
          </cell>
          <cell r="H184">
            <v>0</v>
          </cell>
          <cell r="I184">
            <v>1.1961722488038279E-2</v>
          </cell>
          <cell r="J184">
            <v>0</v>
          </cell>
          <cell r="K184">
            <v>1</v>
          </cell>
          <cell r="L184">
            <v>0</v>
          </cell>
          <cell r="M184">
            <v>1.1961722488038279E-2</v>
          </cell>
          <cell r="N184">
            <v>0</v>
          </cell>
          <cell r="O184">
            <v>1</v>
          </cell>
          <cell r="P184">
            <v>0</v>
          </cell>
          <cell r="Q184">
            <v>0</v>
          </cell>
          <cell r="R184">
            <v>0</v>
          </cell>
          <cell r="S184">
            <v>0</v>
          </cell>
          <cell r="T184">
            <v>0</v>
          </cell>
          <cell r="U184">
            <v>0</v>
          </cell>
          <cell r="AO184" t="e">
            <v>#N/A</v>
          </cell>
          <cell r="AQ184" t="e">
            <v>#N/A</v>
          </cell>
        </row>
        <row r="185">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AO185" t="e">
            <v>#N/A</v>
          </cell>
          <cell r="AQ185" t="e">
            <v>#N/A</v>
          </cell>
        </row>
        <row r="186">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AO186" t="e">
            <v>#N/A</v>
          </cell>
          <cell r="AQ186" t="e">
            <v>#N/A</v>
          </cell>
        </row>
        <row r="187">
          <cell r="G187">
            <v>931</v>
          </cell>
          <cell r="H187">
            <v>787</v>
          </cell>
          <cell r="I187">
            <v>140</v>
          </cell>
          <cell r="J187">
            <v>128</v>
          </cell>
          <cell r="K187">
            <v>931</v>
          </cell>
          <cell r="L187">
            <v>787</v>
          </cell>
          <cell r="M187">
            <v>140</v>
          </cell>
          <cell r="N187">
            <v>128</v>
          </cell>
          <cell r="O187">
            <v>931</v>
          </cell>
          <cell r="P187">
            <v>0</v>
          </cell>
          <cell r="Q187">
            <v>0</v>
          </cell>
          <cell r="R187">
            <v>0</v>
          </cell>
          <cell r="S187">
            <v>0</v>
          </cell>
          <cell r="T187">
            <v>0</v>
          </cell>
          <cell r="U187">
            <v>0</v>
          </cell>
          <cell r="AO187" t="e">
            <v>#N/A</v>
          </cell>
          <cell r="AQ187" t="e">
            <v>#N/A</v>
          </cell>
        </row>
        <row r="188">
          <cell r="G188">
            <v>15.04374927854092</v>
          </cell>
          <cell r="H188">
            <v>15.089416846652268</v>
          </cell>
          <cell r="I188">
            <v>2.5764746623571511</v>
          </cell>
          <cell r="J188">
            <v>2.5684665226781855</v>
          </cell>
          <cell r="K188">
            <v>8</v>
          </cell>
          <cell r="L188">
            <v>8</v>
          </cell>
          <cell r="M188">
            <v>1.3701236917221693</v>
          </cell>
          <cell r="N188">
            <v>1.3617313637925113</v>
          </cell>
          <cell r="O188">
            <v>8</v>
          </cell>
          <cell r="P188">
            <v>7.0141983146715914</v>
          </cell>
          <cell r="Q188">
            <v>2.955096386932933E-2</v>
          </cell>
          <cell r="R188">
            <v>0</v>
          </cell>
          <cell r="S188">
            <v>0</v>
          </cell>
          <cell r="T188">
            <v>0</v>
          </cell>
          <cell r="U188">
            <v>0</v>
          </cell>
          <cell r="AO188" t="str">
            <v>Baden-Württemberg_2007_II 01_1</v>
          </cell>
          <cell r="AQ188" t="str">
            <v>Westliche Flächenländer_2007_II 01_1</v>
          </cell>
        </row>
        <row r="189">
          <cell r="G189">
            <v>32565.956250721461</v>
          </cell>
          <cell r="H189">
            <v>17450.910583153349</v>
          </cell>
          <cell r="I189">
            <v>5577.4235253376428</v>
          </cell>
          <cell r="J189">
            <v>2970.4315334773219</v>
          </cell>
          <cell r="K189">
            <v>17318</v>
          </cell>
          <cell r="L189">
            <v>9252</v>
          </cell>
          <cell r="M189">
            <v>2965.9752616555661</v>
          </cell>
          <cell r="N189">
            <v>1574.842322226039</v>
          </cell>
          <cell r="O189">
            <v>17318</v>
          </cell>
          <cell r="P189">
            <v>15183.985801685329</v>
          </cell>
          <cell r="Q189">
            <v>63.970449036130674</v>
          </cell>
          <cell r="R189">
            <v>0</v>
          </cell>
          <cell r="S189">
            <v>0</v>
          </cell>
          <cell r="T189">
            <v>0</v>
          </cell>
          <cell r="U189">
            <v>0</v>
          </cell>
          <cell r="AO189" t="str">
            <v>Baden-Württemberg_2007_II 01_2</v>
          </cell>
          <cell r="AQ189" t="str">
            <v>Westliche Flächenländer_2007_II 01_2</v>
          </cell>
        </row>
        <row r="190">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AO190" t="str">
            <v>Baden-Württemberg_2007_II 01_3</v>
          </cell>
          <cell r="AQ190" t="str">
            <v>Westliche Flächenländer_2007_II 01_3</v>
          </cell>
        </row>
        <row r="191">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AO191" t="str">
            <v>Baden-Württemberg_2007_II 01_4</v>
          </cell>
          <cell r="AQ191" t="str">
            <v>Westliche Flächenländer_2007_II 01_4</v>
          </cell>
        </row>
        <row r="192">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AO192" t="str">
            <v>Baden-Württemberg_2007_II 01_5</v>
          </cell>
          <cell r="AQ192" t="str">
            <v>Westliche Flächenländer_2007_II 01_5</v>
          </cell>
        </row>
        <row r="193">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AO193" t="str">
            <v>Baden-Württemberg_2007_II 01_6</v>
          </cell>
          <cell r="AQ193" t="str">
            <v>Westliche Flächenländer_2007_II 01_6</v>
          </cell>
        </row>
        <row r="194">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AO194" t="str">
            <v>Baden-Württemberg_2007_II 01_7</v>
          </cell>
          <cell r="AQ194" t="str">
            <v>Westliche Flächenländer_2007_II 01_7</v>
          </cell>
        </row>
        <row r="195">
          <cell r="G195">
            <v>32581</v>
          </cell>
          <cell r="H195">
            <v>17466</v>
          </cell>
          <cell r="I195">
            <v>5580</v>
          </cell>
          <cell r="J195">
            <v>2973</v>
          </cell>
          <cell r="K195">
            <v>17326</v>
          </cell>
          <cell r="L195">
            <v>9260</v>
          </cell>
          <cell r="M195">
            <v>2967.3453853472884</v>
          </cell>
          <cell r="N195">
            <v>1576.2040535898318</v>
          </cell>
          <cell r="O195">
            <v>17326</v>
          </cell>
          <cell r="P195">
            <v>15191</v>
          </cell>
          <cell r="Q195">
            <v>64</v>
          </cell>
          <cell r="R195">
            <v>0</v>
          </cell>
          <cell r="S195">
            <v>0</v>
          </cell>
          <cell r="T195">
            <v>0</v>
          </cell>
          <cell r="U195">
            <v>0</v>
          </cell>
          <cell r="AO195" t="str">
            <v>Baden-Württemberg_2007_II 01_8</v>
          </cell>
          <cell r="AQ195" t="str">
            <v>Westliche Flächenländer_2007_II 01_8</v>
          </cell>
        </row>
        <row r="196">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AO196" t="e">
            <v>#N/A</v>
          </cell>
          <cell r="AQ196" t="e">
            <v>#N/A</v>
          </cell>
        </row>
        <row r="197">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AO197" t="e">
            <v>#N/A</v>
          </cell>
          <cell r="AQ197" t="e">
            <v>#N/A</v>
          </cell>
        </row>
        <row r="198">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AO198" t="e">
            <v>#N/A</v>
          </cell>
          <cell r="AQ198" t="e">
            <v>#N/A</v>
          </cell>
        </row>
        <row r="199">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AO199" t="e">
            <v>#N/A</v>
          </cell>
          <cell r="AQ199" t="e">
            <v>#N/A</v>
          </cell>
        </row>
        <row r="200">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AO200" t="e">
            <v>#N/A</v>
          </cell>
          <cell r="AQ200" t="e">
            <v>#N/A</v>
          </cell>
        </row>
        <row r="201">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AO201" t="e">
            <v>#N/A</v>
          </cell>
          <cell r="AQ201" t="e">
            <v>#N/A</v>
          </cell>
        </row>
        <row r="202">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AO202" t="e">
            <v>#N/A</v>
          </cell>
          <cell r="AQ202" t="e">
            <v>#N/A</v>
          </cell>
        </row>
        <row r="203">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AO203" t="e">
            <v>#N/A</v>
          </cell>
          <cell r="AQ203" t="e">
            <v>#N/A</v>
          </cell>
        </row>
        <row r="204">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AO204" t="str">
            <v>Baden-Württemberg_2007_I 01a_1</v>
          </cell>
          <cell r="AQ204" t="str">
            <v>Westliche Flächenländer_2007_I 01a_1</v>
          </cell>
        </row>
        <row r="205">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AO205" t="str">
            <v>Baden-Württemberg_2007_I 01a_2</v>
          </cell>
          <cell r="AQ205" t="str">
            <v>Westliche Flächenländer_2007_I 01a_2</v>
          </cell>
        </row>
        <row r="206">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AO206" t="str">
            <v>Baden-Württemberg_2007_I 01a_3</v>
          </cell>
          <cell r="AQ206" t="str">
            <v>Westliche Flächenländer_2007_I 01a_3</v>
          </cell>
        </row>
        <row r="207">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AO207" t="str">
            <v>Baden-Württemberg_2007_I 01a_4</v>
          </cell>
          <cell r="AQ207" t="str">
            <v>Westliche Flächenländer_2007_I 01a_4</v>
          </cell>
        </row>
        <row r="208">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AO208" t="str">
            <v>Baden-Württemberg_2007_I 01a_5</v>
          </cell>
          <cell r="AQ208" t="str">
            <v>Westliche Flächenländer_2007_I 01a_5</v>
          </cell>
        </row>
        <row r="209">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AO209" t="str">
            <v>Baden-Württemberg_2007_I 01a_6</v>
          </cell>
          <cell r="AQ209" t="str">
            <v>Westliche Flächenländer_2007_I 01a_6</v>
          </cell>
        </row>
        <row r="210">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AO210" t="str">
            <v>Baden-Württemberg_2007_I 01a_7</v>
          </cell>
          <cell r="AQ210" t="str">
            <v>Westliche Flächenländer_2007_I 01a_7</v>
          </cell>
        </row>
        <row r="211">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AO211" t="str">
            <v>Baden-Württemberg_2007_I 01a_8</v>
          </cell>
          <cell r="AQ211" t="str">
            <v>Westliche Flächenländer_2007_I 01a_8</v>
          </cell>
        </row>
        <row r="212">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AO212" t="e">
            <v>#N/A</v>
          </cell>
          <cell r="AQ212" t="e">
            <v>#N/A</v>
          </cell>
        </row>
        <row r="213">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AO213" t="e">
            <v>#N/A</v>
          </cell>
          <cell r="AQ213" t="e">
            <v>#N/A</v>
          </cell>
        </row>
        <row r="214">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AO214" t="e">
            <v>#N/A</v>
          </cell>
          <cell r="AQ214" t="e">
            <v>#N/A</v>
          </cell>
        </row>
        <row r="215">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AO215" t="e">
            <v>#N/A</v>
          </cell>
          <cell r="AQ215" t="e">
            <v>#N/A</v>
          </cell>
        </row>
        <row r="216">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AO216" t="e">
            <v>#N/A</v>
          </cell>
          <cell r="AQ216" t="e">
            <v>#N/A</v>
          </cell>
        </row>
        <row r="217">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AO217" t="e">
            <v>#N/A</v>
          </cell>
          <cell r="AQ217" t="e">
            <v>#N/A</v>
          </cell>
        </row>
        <row r="218">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AO218" t="e">
            <v>#N/A</v>
          </cell>
          <cell r="AQ218" t="e">
            <v>#N/A</v>
          </cell>
        </row>
        <row r="219">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AO219" t="e">
            <v>#N/A</v>
          </cell>
          <cell r="AQ219" t="e">
            <v>#N/A</v>
          </cell>
        </row>
        <row r="220">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AO220" t="str">
            <v>Baden-Württemberg_2007_Sonstige_1</v>
          </cell>
          <cell r="AQ220" t="str">
            <v>Westliche Flächenländer_2007_Sonstige_1</v>
          </cell>
        </row>
        <row r="221">
          <cell r="G221">
            <v>551</v>
          </cell>
          <cell r="H221">
            <v>150</v>
          </cell>
          <cell r="I221">
            <v>68</v>
          </cell>
          <cell r="J221">
            <v>17</v>
          </cell>
          <cell r="K221">
            <v>551</v>
          </cell>
          <cell r="L221">
            <v>150</v>
          </cell>
          <cell r="M221">
            <v>68</v>
          </cell>
          <cell r="N221">
            <v>17</v>
          </cell>
          <cell r="O221">
            <v>551</v>
          </cell>
          <cell r="P221">
            <v>0</v>
          </cell>
          <cell r="Q221">
            <v>0</v>
          </cell>
          <cell r="R221">
            <v>0</v>
          </cell>
          <cell r="S221">
            <v>0</v>
          </cell>
          <cell r="T221">
            <v>0</v>
          </cell>
          <cell r="U221">
            <v>0</v>
          </cell>
          <cell r="AO221" t="str">
            <v>Baden-Württemberg_2007_Sonstige_2</v>
          </cell>
          <cell r="AQ221" t="str">
            <v>Westliche Flächenländer_2007_Sonstige_2</v>
          </cell>
        </row>
        <row r="222">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AO222" t="str">
            <v>Baden-Württemberg_2007_Sonstige_3</v>
          </cell>
          <cell r="AQ222" t="str">
            <v>Westliche Flächenländer_2007_Sonstige_3</v>
          </cell>
        </row>
        <row r="223">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AO223" t="str">
            <v>Baden-Württemberg_2007_Sonstige_4</v>
          </cell>
          <cell r="AQ223" t="str">
            <v>Westliche Flächenländer_2007_Sonstige_4</v>
          </cell>
        </row>
        <row r="224">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AO224" t="str">
            <v>Baden-Württemberg_2007_Sonstige_5</v>
          </cell>
          <cell r="AQ224" t="str">
            <v>Westliche Flächenländer_2007_Sonstige_5</v>
          </cell>
        </row>
        <row r="225">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AO225" t="str">
            <v>Baden-Württemberg_2007_Sonstige_6</v>
          </cell>
          <cell r="AQ225" t="str">
            <v>Westliche Flächenländer_2007_Sonstige_6</v>
          </cell>
        </row>
        <row r="226">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AO226" t="str">
            <v>Baden-Württemberg_2007_Sonstige_7</v>
          </cell>
          <cell r="AQ226" t="str">
            <v>Westliche Flächenländer_2007_Sonstige_7</v>
          </cell>
        </row>
        <row r="227">
          <cell r="G227">
            <v>551</v>
          </cell>
          <cell r="H227">
            <v>150</v>
          </cell>
          <cell r="I227">
            <v>68</v>
          </cell>
          <cell r="J227">
            <v>17</v>
          </cell>
          <cell r="K227">
            <v>551</v>
          </cell>
          <cell r="L227">
            <v>150</v>
          </cell>
          <cell r="M227">
            <v>68</v>
          </cell>
          <cell r="N227">
            <v>17</v>
          </cell>
          <cell r="O227">
            <v>551</v>
          </cell>
          <cell r="P227">
            <v>0</v>
          </cell>
          <cell r="Q227">
            <v>0</v>
          </cell>
          <cell r="R227">
            <v>0</v>
          </cell>
          <cell r="S227">
            <v>0</v>
          </cell>
          <cell r="T227">
            <v>0</v>
          </cell>
          <cell r="U227">
            <v>0</v>
          </cell>
          <cell r="AO227" t="str">
            <v>Baden-Württemberg_2007_Sonstige_8</v>
          </cell>
          <cell r="AQ227" t="str">
            <v>Westliche Flächenländer_2007_Sonstige_8</v>
          </cell>
        </row>
        <row r="228">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AO228" t="str">
            <v>Baden-Württemberg_2007_III 02_1</v>
          </cell>
          <cell r="AQ228" t="str">
            <v>Westliche Flächenländer_2007_III 02_1</v>
          </cell>
        </row>
        <row r="229">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AO229" t="str">
            <v>Baden-Württemberg_2007_III 02_2</v>
          </cell>
          <cell r="AQ229" t="str">
            <v>Westliche Flächenländer_2007_III 02_2</v>
          </cell>
        </row>
        <row r="230">
          <cell r="G230">
            <v>46810.365622202327</v>
          </cell>
          <cell r="H230">
            <v>24461.023850085177</v>
          </cell>
          <cell r="I230">
            <v>3220.7881826320499</v>
          </cell>
          <cell r="J230">
            <v>1773.4957410562181</v>
          </cell>
          <cell r="K230">
            <v>16518</v>
          </cell>
          <cell r="L230">
            <v>8685</v>
          </cell>
          <cell r="M230">
            <v>1136.5213344004044</v>
          </cell>
          <cell r="N230">
            <v>629.68789064075168</v>
          </cell>
          <cell r="O230">
            <v>0</v>
          </cell>
          <cell r="P230">
            <v>235.61933751119068</v>
          </cell>
          <cell r="Q230">
            <v>195.19928379588183</v>
          </cell>
          <cell r="R230">
            <v>183.36902417188898</v>
          </cell>
          <cell r="S230">
            <v>17016.842614145033</v>
          </cell>
          <cell r="T230">
            <v>15274.836884512086</v>
          </cell>
          <cell r="U230">
            <v>13904.498478066249</v>
          </cell>
          <cell r="AO230" t="str">
            <v>Baden-Württemberg_2007_III 02_3</v>
          </cell>
          <cell r="AQ230" t="str">
            <v>Westliche Flächenländer_2007_III 02_3</v>
          </cell>
        </row>
        <row r="231">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AO231" t="str">
            <v>Baden-Württemberg_2007_III 02_4</v>
          </cell>
          <cell r="AQ231" t="str">
            <v>Westliche Flächenländer_2007_III 02_4</v>
          </cell>
        </row>
        <row r="232">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AO232" t="str">
            <v>Baden-Württemberg_2007_III 02_5</v>
          </cell>
          <cell r="AQ232" t="str">
            <v>Westliche Flächenländer_2007_III 02_5</v>
          </cell>
        </row>
        <row r="233">
          <cell r="G233">
            <v>671.63437779767241</v>
          </cell>
          <cell r="H233">
            <v>337.97614991482112</v>
          </cell>
          <cell r="I233">
            <v>46.21181736794987</v>
          </cell>
          <cell r="J233">
            <v>24.504258943781942</v>
          </cell>
          <cell r="K233">
            <v>237</v>
          </cell>
          <cell r="L233">
            <v>120</v>
          </cell>
          <cell r="M233">
            <v>16.306789941451498</v>
          </cell>
          <cell r="N233">
            <v>8.7003508205976043</v>
          </cell>
          <cell r="O233">
            <v>0</v>
          </cell>
          <cell r="P233">
            <v>3.3806624888093109</v>
          </cell>
          <cell r="Q233">
            <v>2.8007162041181739</v>
          </cell>
          <cell r="R233">
            <v>2.6309758281110116</v>
          </cell>
          <cell r="S233">
            <v>244.15738585496868</v>
          </cell>
          <cell r="T233">
            <v>219.16311548791407</v>
          </cell>
          <cell r="U233">
            <v>199.50152193375112</v>
          </cell>
          <cell r="AO233" t="str">
            <v>Baden-Württemberg_2007_III 02_6</v>
          </cell>
          <cell r="AQ233" t="str">
            <v>Westliche Flächenländer_2007_III 02_6</v>
          </cell>
        </row>
        <row r="234">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14104</v>
          </cell>
          <cell r="AO234" t="str">
            <v>Baden-Württemberg_2007_III 02_7</v>
          </cell>
          <cell r="AQ234" t="str">
            <v>Westliche Flächenländer_2007_III 02_7</v>
          </cell>
        </row>
        <row r="235">
          <cell r="G235">
            <v>47482</v>
          </cell>
          <cell r="H235">
            <v>24799</v>
          </cell>
          <cell r="I235">
            <v>3267</v>
          </cell>
          <cell r="J235">
            <v>1798</v>
          </cell>
          <cell r="K235">
            <v>16755</v>
          </cell>
          <cell r="L235">
            <v>8805</v>
          </cell>
          <cell r="M235">
            <v>1152.8281243418558</v>
          </cell>
          <cell r="N235">
            <v>638.38824146134925</v>
          </cell>
          <cell r="O235">
            <v>0</v>
          </cell>
          <cell r="P235">
            <v>239</v>
          </cell>
          <cell r="Q235">
            <v>198</v>
          </cell>
          <cell r="R235">
            <v>186</v>
          </cell>
          <cell r="S235">
            <v>17261</v>
          </cell>
          <cell r="T235">
            <v>15494</v>
          </cell>
          <cell r="U235">
            <v>14104</v>
          </cell>
          <cell r="AO235" t="str">
            <v>Baden-Württemberg_2007_III 02_8</v>
          </cell>
          <cell r="AQ235" t="str">
            <v>Westliche Flächenländer_2007_III 02_8</v>
          </cell>
        </row>
        <row r="236">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AO236" t="e">
            <v>#N/A</v>
          </cell>
          <cell r="AQ236" t="e">
            <v>#N/A</v>
          </cell>
        </row>
        <row r="237">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AO237" t="e">
            <v>#N/A</v>
          </cell>
          <cell r="AQ237" t="e">
            <v>#N/A</v>
          </cell>
        </row>
        <row r="238">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AO238" t="e">
            <v>#N/A</v>
          </cell>
          <cell r="AQ238" t="e">
            <v>#N/A</v>
          </cell>
        </row>
        <row r="239">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AO239" t="e">
            <v>#N/A</v>
          </cell>
          <cell r="AQ239" t="e">
            <v>#N/A</v>
          </cell>
        </row>
        <row r="240">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AO240" t="e">
            <v>#N/A</v>
          </cell>
          <cell r="AQ240" t="e">
            <v>#N/A</v>
          </cell>
        </row>
        <row r="241">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AO241" t="e">
            <v>#N/A</v>
          </cell>
          <cell r="AQ241" t="e">
            <v>#N/A</v>
          </cell>
        </row>
        <row r="242">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AO242" t="e">
            <v>#N/A</v>
          </cell>
          <cell r="AQ242" t="e">
            <v>#N/A</v>
          </cell>
        </row>
        <row r="243">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AO243" t="e">
            <v>#N/A</v>
          </cell>
          <cell r="AQ243" t="e">
            <v>#N/A</v>
          </cell>
        </row>
        <row r="244">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AO244" t="str">
            <v>Baden-Württemberg_2007_Sonstige_1</v>
          </cell>
          <cell r="AQ244" t="str">
            <v>Westliche Flächenländer_2007_Sonstige_1</v>
          </cell>
        </row>
        <row r="245">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AO245" t="str">
            <v>Baden-Württemberg_2007_Sonstige_2</v>
          </cell>
          <cell r="AQ245" t="str">
            <v>Westliche Flächenländer_2007_Sonstige_2</v>
          </cell>
        </row>
        <row r="246">
          <cell r="G246">
            <v>1256.8774752475247</v>
          </cell>
          <cell r="H246">
            <v>415.73717948717945</v>
          </cell>
          <cell r="I246">
            <v>77.461633663366328</v>
          </cell>
          <cell r="J246">
            <v>26.698717948717949</v>
          </cell>
          <cell r="K246">
            <v>673</v>
          </cell>
          <cell r="L246">
            <v>238</v>
          </cell>
          <cell r="M246">
            <v>41.477137176938371</v>
          </cell>
          <cell r="N246">
            <v>15.284403669724771</v>
          </cell>
          <cell r="O246">
            <v>0</v>
          </cell>
          <cell r="P246">
            <v>673</v>
          </cell>
          <cell r="Q246">
            <v>583.87747524752467</v>
          </cell>
          <cell r="R246">
            <v>0</v>
          </cell>
          <cell r="S246">
            <v>0</v>
          </cell>
          <cell r="T246">
            <v>0</v>
          </cell>
          <cell r="U246">
            <v>0</v>
          </cell>
          <cell r="AO246" t="str">
            <v>Baden-Württemberg_2007_Sonstige_3</v>
          </cell>
          <cell r="AQ246" t="str">
            <v>Westliche Flächenländer_2007_Sonstige_3</v>
          </cell>
        </row>
        <row r="247">
          <cell r="G247">
            <v>252.12252475247527</v>
          </cell>
          <cell r="H247">
            <v>129.2628205128205</v>
          </cell>
          <cell r="I247">
            <v>15.538366336633665</v>
          </cell>
          <cell r="J247">
            <v>8.3012820512820511</v>
          </cell>
          <cell r="K247">
            <v>135</v>
          </cell>
          <cell r="L247">
            <v>74</v>
          </cell>
          <cell r="M247">
            <v>8.320079522862823</v>
          </cell>
          <cell r="N247">
            <v>4.7522935779816518</v>
          </cell>
          <cell r="O247">
            <v>0</v>
          </cell>
          <cell r="P247">
            <v>135</v>
          </cell>
          <cell r="Q247">
            <v>117.12252475247526</v>
          </cell>
          <cell r="R247">
            <v>0</v>
          </cell>
          <cell r="S247">
            <v>0</v>
          </cell>
          <cell r="T247">
            <v>0</v>
          </cell>
          <cell r="U247">
            <v>0</v>
          </cell>
          <cell r="AO247" t="str">
            <v>Baden-Württemberg_2007_Sonstige_4</v>
          </cell>
          <cell r="AQ247" t="str">
            <v>Westliche Flächenländer_2007_Sonstige_4</v>
          </cell>
        </row>
        <row r="248">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AO248" t="str">
            <v>Baden-Württemberg_2007_Sonstige_5</v>
          </cell>
          <cell r="AQ248" t="str">
            <v>Westliche Flächenländer_2007_Sonstige_5</v>
          </cell>
        </row>
        <row r="249">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AO249" t="str">
            <v>Baden-Württemberg_2007_Sonstige_6</v>
          </cell>
          <cell r="AQ249" t="str">
            <v>Westliche Flächenländer_2007_Sonstige_6</v>
          </cell>
        </row>
        <row r="250">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AO250" t="str">
            <v>Baden-Württemberg_2007_Sonstige_7</v>
          </cell>
          <cell r="AQ250" t="str">
            <v>Westliche Flächenländer_2007_Sonstige_7</v>
          </cell>
        </row>
        <row r="251">
          <cell r="G251">
            <v>1509</v>
          </cell>
          <cell r="H251">
            <v>545</v>
          </cell>
          <cell r="I251">
            <v>93</v>
          </cell>
          <cell r="J251">
            <v>35</v>
          </cell>
          <cell r="K251">
            <v>808</v>
          </cell>
          <cell r="L251">
            <v>312</v>
          </cell>
          <cell r="M251">
            <v>49.79721669980119</v>
          </cell>
          <cell r="N251">
            <v>20.036697247706424</v>
          </cell>
          <cell r="O251">
            <v>0</v>
          </cell>
          <cell r="P251">
            <v>808</v>
          </cell>
          <cell r="Q251">
            <v>701</v>
          </cell>
          <cell r="R251">
            <v>0</v>
          </cell>
          <cell r="S251">
            <v>0</v>
          </cell>
          <cell r="T251">
            <v>0</v>
          </cell>
          <cell r="U251">
            <v>0</v>
          </cell>
          <cell r="AO251" t="str">
            <v>Baden-Württemberg_2007_Sonstige_8</v>
          </cell>
          <cell r="AQ251" t="str">
            <v>Westliche Flächenländer_2007_Sonstige_8</v>
          </cell>
        </row>
        <row r="252">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AO252" t="e">
            <v>#N/A</v>
          </cell>
          <cell r="AQ252" t="e">
            <v>#N/A</v>
          </cell>
        </row>
        <row r="253">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AO253" t="e">
            <v>#N/A</v>
          </cell>
          <cell r="AQ253" t="e">
            <v>#N/A</v>
          </cell>
        </row>
        <row r="254">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AO254" t="e">
            <v>#N/A</v>
          </cell>
          <cell r="AQ254" t="e">
            <v>#N/A</v>
          </cell>
        </row>
        <row r="255">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AO255" t="e">
            <v>#N/A</v>
          </cell>
          <cell r="AQ255" t="e">
            <v>#N/A</v>
          </cell>
        </row>
        <row r="256">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AO256" t="e">
            <v>#N/A</v>
          </cell>
          <cell r="AQ256" t="e">
            <v>#N/A</v>
          </cell>
        </row>
        <row r="257">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AO257" t="e">
            <v>#N/A</v>
          </cell>
          <cell r="AQ257" t="e">
            <v>#N/A</v>
          </cell>
        </row>
        <row r="258">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AO258" t="e">
            <v>#N/A</v>
          </cell>
          <cell r="AQ258" t="e">
            <v>#N/A</v>
          </cell>
        </row>
        <row r="259">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AO259" t="e">
            <v>#N/A</v>
          </cell>
          <cell r="AQ259" t="e">
            <v>#N/A</v>
          </cell>
        </row>
        <row r="260">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AO260" t="str">
            <v>Baden-Württemberg_2007_Sonstige_1</v>
          </cell>
          <cell r="AQ260" t="str">
            <v>Westliche Flächenländer_2007_Sonstige_1</v>
          </cell>
        </row>
        <row r="261">
          <cell r="G261">
            <v>3083.1375838926174</v>
          </cell>
          <cell r="H261">
            <v>350.39487726787621</v>
          </cell>
          <cell r="I261">
            <v>160.1006711409396</v>
          </cell>
          <cell r="J261">
            <v>13.078975453575239</v>
          </cell>
          <cell r="K261">
            <v>1690</v>
          </cell>
          <cell r="L261">
            <v>190</v>
          </cell>
          <cell r="M261">
            <v>87.758047400070751</v>
          </cell>
          <cell r="N261">
            <v>7.0920138888888893</v>
          </cell>
          <cell r="O261">
            <v>1690</v>
          </cell>
          <cell r="P261">
            <v>1078.6073825503356</v>
          </cell>
          <cell r="Q261">
            <v>176.89597315436239</v>
          </cell>
          <cell r="R261">
            <v>137.63422818791946</v>
          </cell>
          <cell r="S261">
            <v>0</v>
          </cell>
          <cell r="T261">
            <v>0</v>
          </cell>
          <cell r="U261">
            <v>0</v>
          </cell>
          <cell r="AO261" t="str">
            <v>Baden-Württemberg_2007_Sonstige_2</v>
          </cell>
          <cell r="AQ261" t="str">
            <v>Westliche Flächenländer_2007_Sonstige_2</v>
          </cell>
        </row>
        <row r="262">
          <cell r="G262">
            <v>9092.519359834796</v>
          </cell>
          <cell r="H262">
            <v>2249.9039487726786</v>
          </cell>
          <cell r="I262">
            <v>472.15487867836862</v>
          </cell>
          <cell r="J262">
            <v>83.980789754535749</v>
          </cell>
          <cell r="K262">
            <v>4984</v>
          </cell>
          <cell r="L262">
            <v>1220</v>
          </cell>
          <cell r="M262">
            <v>258.80834807216132</v>
          </cell>
          <cell r="N262">
            <v>45.538194444444443</v>
          </cell>
          <cell r="O262">
            <v>4984</v>
          </cell>
          <cell r="P262">
            <v>3180.9344346928237</v>
          </cell>
          <cell r="Q262">
            <v>521.68611254517293</v>
          </cell>
          <cell r="R262">
            <v>405.89881259679913</v>
          </cell>
          <cell r="S262">
            <v>0</v>
          </cell>
          <cell r="T262">
            <v>0</v>
          </cell>
          <cell r="U262">
            <v>0</v>
          </cell>
          <cell r="AO262" t="str">
            <v>Baden-Württemberg_2007_Sonstige_3</v>
          </cell>
          <cell r="AQ262" t="str">
            <v>Westliche Flächenländer_2007_Sonstige_3</v>
          </cell>
        </row>
        <row r="263">
          <cell r="G263">
            <v>859.26497160557562</v>
          </cell>
          <cell r="H263">
            <v>265.56243329775884</v>
          </cell>
          <cell r="I263">
            <v>44.619772844605059</v>
          </cell>
          <cell r="J263">
            <v>9.912486659551762</v>
          </cell>
          <cell r="K263">
            <v>471</v>
          </cell>
          <cell r="L263">
            <v>144</v>
          </cell>
          <cell r="M263">
            <v>24.458012026883623</v>
          </cell>
          <cell r="N263">
            <v>5.375</v>
          </cell>
          <cell r="O263">
            <v>471</v>
          </cell>
          <cell r="P263">
            <v>300.60596282911723</v>
          </cell>
          <cell r="Q263">
            <v>49.300593701600413</v>
          </cell>
          <cell r="R263">
            <v>38.35841507485803</v>
          </cell>
          <cell r="S263">
            <v>0</v>
          </cell>
          <cell r="T263">
            <v>0</v>
          </cell>
          <cell r="U263">
            <v>0</v>
          </cell>
          <cell r="AO263" t="str">
            <v>Baden-Württemberg_2007_Sonstige_4</v>
          </cell>
          <cell r="AQ263" t="str">
            <v>Westliche Flächenländer_2007_Sonstige_4</v>
          </cell>
        </row>
        <row r="264">
          <cell r="G264">
            <v>1100.0780846670109</v>
          </cell>
          <cell r="H264">
            <v>590.13874066168626</v>
          </cell>
          <cell r="I264">
            <v>57.124677336086734</v>
          </cell>
          <cell r="J264">
            <v>22.027748132337248</v>
          </cell>
          <cell r="K264">
            <v>603</v>
          </cell>
          <cell r="L264">
            <v>320</v>
          </cell>
          <cell r="M264">
            <v>31.312486735054829</v>
          </cell>
          <cell r="N264">
            <v>11.944444444444445</v>
          </cell>
          <cell r="O264">
            <v>603</v>
          </cell>
          <cell r="P264">
            <v>384.8522199277233</v>
          </cell>
          <cell r="Q264">
            <v>63.117320598864225</v>
          </cell>
          <cell r="R264">
            <v>49.108544140423334</v>
          </cell>
          <cell r="S264">
            <v>0</v>
          </cell>
          <cell r="T264">
            <v>0</v>
          </cell>
          <cell r="U264">
            <v>0</v>
          </cell>
          <cell r="AO264" t="str">
            <v>Baden-Württemberg_2007_Sonstige_5</v>
          </cell>
          <cell r="AQ264" t="str">
            <v>Westliche Flächenländer_2007_Sonstige_5</v>
          </cell>
        </row>
        <row r="265">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AO265" t="str">
            <v>Baden-Württemberg_2007_Sonstige_6</v>
          </cell>
          <cell r="AQ265" t="str">
            <v>Westliche Flächenländer_2007_Sonstige_6</v>
          </cell>
        </row>
        <row r="266">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AO266" t="str">
            <v>Baden-Württemberg_2007_Sonstige_7</v>
          </cell>
          <cell r="AQ266" t="str">
            <v>Westliche Flächenländer_2007_Sonstige_7</v>
          </cell>
        </row>
        <row r="267">
          <cell r="G267">
            <v>14135</v>
          </cell>
          <cell r="H267">
            <v>3456</v>
          </cell>
          <cell r="I267">
            <v>734</v>
          </cell>
          <cell r="J267">
            <v>129</v>
          </cell>
          <cell r="K267">
            <v>7748</v>
          </cell>
          <cell r="L267">
            <v>1874</v>
          </cell>
          <cell r="M267">
            <v>402.33689423417053</v>
          </cell>
          <cell r="N267">
            <v>69.949652777777771</v>
          </cell>
          <cell r="O267">
            <v>7748</v>
          </cell>
          <cell r="P267">
            <v>4945</v>
          </cell>
          <cell r="Q267">
            <v>811</v>
          </cell>
          <cell r="R267">
            <v>631</v>
          </cell>
          <cell r="S267">
            <v>0</v>
          </cell>
          <cell r="T267">
            <v>0</v>
          </cell>
          <cell r="U267">
            <v>0</v>
          </cell>
          <cell r="AO267" t="str">
            <v>Baden-Württemberg_2007_Sonstige_8</v>
          </cell>
          <cell r="AQ267" t="str">
            <v>Westliche Flächenländer_2007_Sonstige_8</v>
          </cell>
        </row>
        <row r="268">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AO268" t="e">
            <v>#N/A</v>
          </cell>
          <cell r="AQ268" t="e">
            <v>#N/A</v>
          </cell>
        </row>
        <row r="269">
          <cell r="G269">
            <v>1302.1812080536913</v>
          </cell>
          <cell r="H269">
            <v>299.90394877267875</v>
          </cell>
          <cell r="I269">
            <v>77.432885906040269</v>
          </cell>
          <cell r="J269">
            <v>8.4151547491995728</v>
          </cell>
          <cell r="K269">
            <v>600</v>
          </cell>
          <cell r="L269">
            <v>139</v>
          </cell>
          <cell r="M269">
            <v>42.44428723027945</v>
          </cell>
          <cell r="N269">
            <v>4.5630787037037042</v>
          </cell>
          <cell r="O269">
            <v>600</v>
          </cell>
          <cell r="P269">
            <v>448.02013422818789</v>
          </cell>
          <cell r="Q269">
            <v>176.89597315436239</v>
          </cell>
          <cell r="R269">
            <v>137.63422818791946</v>
          </cell>
          <cell r="S269">
            <v>0</v>
          </cell>
          <cell r="T269">
            <v>0</v>
          </cell>
          <cell r="U269">
            <v>0</v>
          </cell>
          <cell r="AO269" t="e">
            <v>#N/A</v>
          </cell>
          <cell r="AQ269" t="e">
            <v>#N/A</v>
          </cell>
        </row>
        <row r="270">
          <cell r="G270">
            <v>3840.2787816210634</v>
          </cell>
          <cell r="H270">
            <v>1925.6990394877268</v>
          </cell>
          <cell r="I270">
            <v>228.35828600929273</v>
          </cell>
          <cell r="J270">
            <v>54.034151547491994</v>
          </cell>
          <cell r="K270">
            <v>1603</v>
          </cell>
          <cell r="L270">
            <v>770</v>
          </cell>
          <cell r="M270">
            <v>125.17297488503715</v>
          </cell>
          <cell r="N270">
            <v>29.299768518518519</v>
          </cell>
          <cell r="O270">
            <v>1603</v>
          </cell>
          <cell r="P270">
            <v>1321.2617449664428</v>
          </cell>
          <cell r="Q270">
            <v>521.68611254517293</v>
          </cell>
          <cell r="R270">
            <v>405.89881259679913</v>
          </cell>
          <cell r="S270">
            <v>0</v>
          </cell>
          <cell r="T270">
            <v>0</v>
          </cell>
          <cell r="U270">
            <v>0</v>
          </cell>
          <cell r="AO270" t="e">
            <v>#N/A</v>
          </cell>
          <cell r="AQ270" t="e">
            <v>#N/A</v>
          </cell>
        </row>
        <row r="271">
          <cell r="G271">
            <v>362.91559112028915</v>
          </cell>
          <cell r="H271">
            <v>227.29562433297761</v>
          </cell>
          <cell r="I271">
            <v>21.580407847186372</v>
          </cell>
          <cell r="J271">
            <v>6.3778014941302033</v>
          </cell>
          <cell r="K271">
            <v>147</v>
          </cell>
          <cell r="L271">
            <v>78</v>
          </cell>
          <cell r="M271">
            <v>11.829147506190308</v>
          </cell>
          <cell r="N271">
            <v>3.458333333333333</v>
          </cell>
          <cell r="O271">
            <v>147</v>
          </cell>
          <cell r="P271">
            <v>124.86241610738256</v>
          </cell>
          <cell r="Q271">
            <v>49.300593701600413</v>
          </cell>
          <cell r="R271">
            <v>38.35841507485803</v>
          </cell>
          <cell r="S271">
            <v>0</v>
          </cell>
          <cell r="T271">
            <v>0</v>
          </cell>
          <cell r="U271">
            <v>0</v>
          </cell>
          <cell r="AO271" t="e">
            <v>#N/A</v>
          </cell>
          <cell r="AQ271" t="e">
            <v>#N/A</v>
          </cell>
        </row>
        <row r="272">
          <cell r="G272">
            <v>464.62441920495615</v>
          </cell>
          <cell r="H272">
            <v>505.10138740661688</v>
          </cell>
          <cell r="I272">
            <v>27.62842023748064</v>
          </cell>
          <cell r="J272">
            <v>14.172892209178229</v>
          </cell>
          <cell r="K272">
            <v>124</v>
          </cell>
          <cell r="L272">
            <v>77</v>
          </cell>
          <cell r="M272">
            <v>15.144322603466572</v>
          </cell>
          <cell r="N272">
            <v>7.6851851851851851</v>
          </cell>
          <cell r="O272">
            <v>124</v>
          </cell>
          <cell r="P272">
            <v>159.85570469798657</v>
          </cell>
          <cell r="Q272">
            <v>63.117320598864225</v>
          </cell>
          <cell r="R272">
            <v>49.108544140423334</v>
          </cell>
          <cell r="S272">
            <v>0</v>
          </cell>
          <cell r="T272">
            <v>0</v>
          </cell>
          <cell r="U272">
            <v>0</v>
          </cell>
          <cell r="AO272" t="e">
            <v>#N/A</v>
          </cell>
          <cell r="AQ272" t="e">
            <v>#N/A</v>
          </cell>
        </row>
        <row r="273">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AO273" t="e">
            <v>#N/A</v>
          </cell>
          <cell r="AQ273" t="e">
            <v>#N/A</v>
          </cell>
        </row>
        <row r="274">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AO274" t="e">
            <v>#N/A</v>
          </cell>
          <cell r="AQ274" t="e">
            <v>#N/A</v>
          </cell>
        </row>
        <row r="275">
          <cell r="G275">
            <v>5970</v>
          </cell>
          <cell r="H275">
            <v>2958</v>
          </cell>
          <cell r="I275">
            <v>355</v>
          </cell>
          <cell r="J275">
            <v>83</v>
          </cell>
          <cell r="K275">
            <v>2474</v>
          </cell>
          <cell r="L275">
            <v>1064</v>
          </cell>
          <cell r="M275">
            <v>194.59073222497346</v>
          </cell>
          <cell r="N275">
            <v>45.00636574074074</v>
          </cell>
          <cell r="O275">
            <v>2474</v>
          </cell>
          <cell r="P275">
            <v>2054</v>
          </cell>
          <cell r="Q275">
            <v>811</v>
          </cell>
          <cell r="R275">
            <v>631</v>
          </cell>
          <cell r="S275">
            <v>0</v>
          </cell>
          <cell r="T275">
            <v>0</v>
          </cell>
          <cell r="U275">
            <v>0</v>
          </cell>
          <cell r="AO275" t="e">
            <v>#N/A</v>
          </cell>
          <cell r="AQ275" t="e">
            <v>#N/A</v>
          </cell>
        </row>
        <row r="276">
          <cell r="G276">
            <v>1882</v>
          </cell>
          <cell r="H276">
            <v>495</v>
          </cell>
          <cell r="I276">
            <v>9</v>
          </cell>
          <cell r="J276">
            <v>1</v>
          </cell>
          <cell r="K276">
            <v>663</v>
          </cell>
          <cell r="L276">
            <v>176</v>
          </cell>
          <cell r="M276">
            <v>6</v>
          </cell>
          <cell r="N276">
            <v>1</v>
          </cell>
          <cell r="O276">
            <v>663</v>
          </cell>
          <cell r="P276">
            <v>691</v>
          </cell>
          <cell r="Q276">
            <v>496</v>
          </cell>
          <cell r="R276">
            <v>32</v>
          </cell>
          <cell r="S276">
            <v>0</v>
          </cell>
          <cell r="T276">
            <v>0</v>
          </cell>
          <cell r="U276">
            <v>0</v>
          </cell>
          <cell r="AO276" t="str">
            <v>Thüringen_2008_I 01a_1</v>
          </cell>
          <cell r="AQ276" t="str">
            <v>Östliche Flächenländer_2008_I 01a_1</v>
          </cell>
        </row>
        <row r="277">
          <cell r="G277">
            <v>10402</v>
          </cell>
          <cell r="H277">
            <v>2843</v>
          </cell>
          <cell r="I277">
            <v>29</v>
          </cell>
          <cell r="J277">
            <v>6</v>
          </cell>
          <cell r="K277">
            <v>3642</v>
          </cell>
          <cell r="L277">
            <v>1065</v>
          </cell>
          <cell r="M277">
            <v>16</v>
          </cell>
          <cell r="N277">
            <v>1</v>
          </cell>
          <cell r="O277">
            <v>3642</v>
          </cell>
          <cell r="P277">
            <v>3882</v>
          </cell>
          <cell r="Q277">
            <v>2468</v>
          </cell>
          <cell r="R277">
            <v>410</v>
          </cell>
          <cell r="S277">
            <v>0</v>
          </cell>
          <cell r="T277">
            <v>0</v>
          </cell>
          <cell r="U277">
            <v>0</v>
          </cell>
          <cell r="AO277" t="str">
            <v>Thüringen_2008_I 01a_2</v>
          </cell>
          <cell r="AQ277" t="str">
            <v>Östliche Flächenländer_2008_I 01a_2</v>
          </cell>
        </row>
        <row r="278">
          <cell r="G278">
            <v>25864</v>
          </cell>
          <cell r="H278">
            <v>8875</v>
          </cell>
          <cell r="I278">
            <v>39</v>
          </cell>
          <cell r="J278">
            <v>19</v>
          </cell>
          <cell r="K278">
            <v>7510</v>
          </cell>
          <cell r="L278">
            <v>2832</v>
          </cell>
          <cell r="M278">
            <v>14</v>
          </cell>
          <cell r="N278">
            <v>9</v>
          </cell>
          <cell r="O278">
            <v>7510</v>
          </cell>
          <cell r="P278">
            <v>8312</v>
          </cell>
          <cell r="Q278">
            <v>7829</v>
          </cell>
          <cell r="R278">
            <v>2213</v>
          </cell>
          <cell r="S278">
            <v>0</v>
          </cell>
          <cell r="T278">
            <v>0</v>
          </cell>
          <cell r="U278">
            <v>0</v>
          </cell>
          <cell r="AO278" t="str">
            <v>Thüringen_2008_I 01a_3</v>
          </cell>
          <cell r="AQ278" t="str">
            <v>Östliche Flächenländer_2008_I 01a_3</v>
          </cell>
        </row>
        <row r="279">
          <cell r="G279">
            <v>1502</v>
          </cell>
          <cell r="H279">
            <v>637</v>
          </cell>
          <cell r="I279">
            <v>2</v>
          </cell>
          <cell r="J279">
            <v>1</v>
          </cell>
          <cell r="K279">
            <v>530</v>
          </cell>
          <cell r="L279">
            <v>236</v>
          </cell>
          <cell r="M279">
            <v>1</v>
          </cell>
          <cell r="N279">
            <v>0</v>
          </cell>
          <cell r="O279">
            <v>530</v>
          </cell>
          <cell r="P279">
            <v>490</v>
          </cell>
          <cell r="Q279">
            <v>406</v>
          </cell>
          <cell r="R279">
            <v>76</v>
          </cell>
          <cell r="S279">
            <v>0</v>
          </cell>
          <cell r="T279">
            <v>0</v>
          </cell>
          <cell r="U279">
            <v>0</v>
          </cell>
          <cell r="AO279" t="str">
            <v>Thüringen_2008_I 01a_4</v>
          </cell>
          <cell r="AQ279" t="str">
            <v>Östliche Flächenländer_2008_I 01a_4</v>
          </cell>
        </row>
        <row r="280">
          <cell r="G280">
            <v>5982</v>
          </cell>
          <cell r="H280">
            <v>3184</v>
          </cell>
          <cell r="I280">
            <v>10</v>
          </cell>
          <cell r="J280">
            <v>7</v>
          </cell>
          <cell r="K280">
            <v>2065</v>
          </cell>
          <cell r="L280">
            <v>1137</v>
          </cell>
          <cell r="M280">
            <v>8</v>
          </cell>
          <cell r="N280">
            <v>5</v>
          </cell>
          <cell r="O280">
            <v>2065</v>
          </cell>
          <cell r="P280">
            <v>2012</v>
          </cell>
          <cell r="Q280">
            <v>1718</v>
          </cell>
          <cell r="R280">
            <v>187</v>
          </cell>
          <cell r="S280">
            <v>0</v>
          </cell>
          <cell r="T280">
            <v>0</v>
          </cell>
          <cell r="U280">
            <v>0</v>
          </cell>
          <cell r="AO280" t="str">
            <v>Thüringen_2008_I 01a_5</v>
          </cell>
          <cell r="AQ280" t="str">
            <v>Östliche Flächenländer_2008_I 01a_5</v>
          </cell>
        </row>
        <row r="281">
          <cell r="G281">
            <v>15</v>
          </cell>
          <cell r="H281">
            <v>7</v>
          </cell>
          <cell r="I281">
            <v>2</v>
          </cell>
          <cell r="J281">
            <v>0</v>
          </cell>
          <cell r="K281">
            <v>5</v>
          </cell>
          <cell r="L281">
            <v>3</v>
          </cell>
          <cell r="M281">
            <v>1</v>
          </cell>
          <cell r="N281">
            <v>0</v>
          </cell>
          <cell r="O281">
            <v>5</v>
          </cell>
          <cell r="P281">
            <v>5</v>
          </cell>
          <cell r="Q281">
            <v>5</v>
          </cell>
          <cell r="R281">
            <v>0</v>
          </cell>
          <cell r="S281">
            <v>0</v>
          </cell>
          <cell r="T281">
            <v>0</v>
          </cell>
          <cell r="U281">
            <v>0</v>
          </cell>
          <cell r="AO281" t="str">
            <v>Thüringen_2008_I 01a_6</v>
          </cell>
          <cell r="AQ281" t="str">
            <v>Östliche Flächenländer_2008_I 01a_6</v>
          </cell>
        </row>
        <row r="282">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AO282" t="str">
            <v>Thüringen_2008_I 01a_7</v>
          </cell>
          <cell r="AQ282" t="str">
            <v>Östliche Flächenländer_2008_I 01a_7</v>
          </cell>
        </row>
        <row r="283">
          <cell r="G283">
            <v>45647</v>
          </cell>
          <cell r="H283">
            <v>16041</v>
          </cell>
          <cell r="I283">
            <v>91</v>
          </cell>
          <cell r="J283">
            <v>34</v>
          </cell>
          <cell r="K283">
            <v>14415</v>
          </cell>
          <cell r="L283">
            <v>5449</v>
          </cell>
          <cell r="M283">
            <v>46</v>
          </cell>
          <cell r="N283">
            <v>16</v>
          </cell>
          <cell r="O283">
            <v>14415</v>
          </cell>
          <cell r="P283">
            <v>15392</v>
          </cell>
          <cell r="Q283">
            <v>12922</v>
          </cell>
          <cell r="R283">
            <v>2918</v>
          </cell>
          <cell r="S283">
            <v>0</v>
          </cell>
          <cell r="T283">
            <v>0</v>
          </cell>
          <cell r="U283">
            <v>0</v>
          </cell>
          <cell r="AO283" t="str">
            <v>Thüringen_2008_I 01a_8</v>
          </cell>
          <cell r="AQ283" t="str">
            <v>Östliche Flächenländer_2008_I 01a_8</v>
          </cell>
        </row>
        <row r="284">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AO284" t="str">
            <v>Thüringen_2008_I 03_1</v>
          </cell>
          <cell r="AQ284" t="str">
            <v>Östliche Flächenländer_2008_I 03_1</v>
          </cell>
        </row>
        <row r="285">
          <cell r="G285">
            <v>91</v>
          </cell>
          <cell r="H285">
            <v>38</v>
          </cell>
          <cell r="I285">
            <v>0</v>
          </cell>
          <cell r="J285">
            <v>0</v>
          </cell>
          <cell r="K285">
            <v>48</v>
          </cell>
          <cell r="L285">
            <v>20</v>
          </cell>
          <cell r="M285">
            <v>0</v>
          </cell>
          <cell r="N285">
            <v>0</v>
          </cell>
          <cell r="O285">
            <v>48</v>
          </cell>
          <cell r="P285">
            <v>33</v>
          </cell>
          <cell r="Q285">
            <v>10</v>
          </cell>
          <cell r="R285">
            <v>0</v>
          </cell>
          <cell r="S285">
            <v>0</v>
          </cell>
          <cell r="T285">
            <v>0</v>
          </cell>
          <cell r="U285">
            <v>0</v>
          </cell>
          <cell r="AO285" t="str">
            <v>Thüringen_2008_I 03_2</v>
          </cell>
          <cell r="AQ285" t="str">
            <v>Östliche Flächenländer_2008_I 03_2</v>
          </cell>
        </row>
        <row r="286">
          <cell r="G286">
            <v>1744</v>
          </cell>
          <cell r="H286">
            <v>729</v>
          </cell>
          <cell r="I286">
            <v>18</v>
          </cell>
          <cell r="J286">
            <v>4</v>
          </cell>
          <cell r="K286">
            <v>728</v>
          </cell>
          <cell r="L286">
            <v>312</v>
          </cell>
          <cell r="M286">
            <v>10</v>
          </cell>
          <cell r="N286">
            <v>1</v>
          </cell>
          <cell r="O286">
            <v>728</v>
          </cell>
          <cell r="P286">
            <v>741</v>
          </cell>
          <cell r="Q286">
            <v>275</v>
          </cell>
          <cell r="R286">
            <v>0</v>
          </cell>
          <cell r="S286">
            <v>0</v>
          </cell>
          <cell r="T286">
            <v>0</v>
          </cell>
          <cell r="U286">
            <v>0</v>
          </cell>
          <cell r="AO286" t="str">
            <v>Thüringen_2008_I 03_3</v>
          </cell>
          <cell r="AQ286" t="str">
            <v>Östliche Flächenländer_2008_I 03_3</v>
          </cell>
        </row>
        <row r="287">
          <cell r="G287">
            <v>52</v>
          </cell>
          <cell r="H287">
            <v>26</v>
          </cell>
          <cell r="I287">
            <v>0</v>
          </cell>
          <cell r="J287">
            <v>0</v>
          </cell>
          <cell r="K287">
            <v>32</v>
          </cell>
          <cell r="L287">
            <v>17</v>
          </cell>
          <cell r="M287">
            <v>0</v>
          </cell>
          <cell r="N287">
            <v>0</v>
          </cell>
          <cell r="O287">
            <v>32</v>
          </cell>
          <cell r="P287">
            <v>18</v>
          </cell>
          <cell r="Q287">
            <v>2</v>
          </cell>
          <cell r="R287">
            <v>0</v>
          </cell>
          <cell r="S287">
            <v>0</v>
          </cell>
          <cell r="T287">
            <v>0</v>
          </cell>
          <cell r="U287">
            <v>0</v>
          </cell>
          <cell r="AO287" t="str">
            <v>Thüringen_2008_I 03_4</v>
          </cell>
          <cell r="AQ287" t="str">
            <v>Östliche Flächenländer_2008_I 03_4</v>
          </cell>
        </row>
        <row r="288">
          <cell r="G288">
            <v>295</v>
          </cell>
          <cell r="H288">
            <v>203</v>
          </cell>
          <cell r="I288">
            <v>2</v>
          </cell>
          <cell r="J288">
            <v>2</v>
          </cell>
          <cell r="K288">
            <v>137</v>
          </cell>
          <cell r="L288">
            <v>89</v>
          </cell>
          <cell r="M288">
            <v>2</v>
          </cell>
          <cell r="N288">
            <v>2</v>
          </cell>
          <cell r="O288">
            <v>137</v>
          </cell>
          <cell r="P288">
            <v>151</v>
          </cell>
          <cell r="Q288">
            <v>7</v>
          </cell>
          <cell r="R288">
            <v>0</v>
          </cell>
          <cell r="S288">
            <v>0</v>
          </cell>
          <cell r="T288">
            <v>0</v>
          </cell>
          <cell r="U288">
            <v>0</v>
          </cell>
          <cell r="AO288" t="str">
            <v>Thüringen_2008_I 03_5</v>
          </cell>
          <cell r="AQ288" t="str">
            <v>Östliche Flächenländer_2008_I 03_5</v>
          </cell>
        </row>
        <row r="289">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AO289" t="str">
            <v>Thüringen_2008_I 03_6</v>
          </cell>
          <cell r="AQ289" t="str">
            <v>Östliche Flächenländer_2008_I 03_6</v>
          </cell>
        </row>
        <row r="290">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AO290" t="str">
            <v>Thüringen_2008_I 03_7</v>
          </cell>
          <cell r="AQ290" t="str">
            <v>Östliche Flächenländer_2008_I 03_7</v>
          </cell>
        </row>
        <row r="291">
          <cell r="G291">
            <v>2182</v>
          </cell>
          <cell r="H291">
            <v>996</v>
          </cell>
          <cell r="I291">
            <v>20</v>
          </cell>
          <cell r="J291">
            <v>6</v>
          </cell>
          <cell r="K291">
            <v>945</v>
          </cell>
          <cell r="L291">
            <v>438</v>
          </cell>
          <cell r="M291">
            <v>12</v>
          </cell>
          <cell r="N291">
            <v>3</v>
          </cell>
          <cell r="O291">
            <v>945</v>
          </cell>
          <cell r="P291">
            <v>943</v>
          </cell>
          <cell r="Q291">
            <v>294</v>
          </cell>
          <cell r="R291">
            <v>0</v>
          </cell>
          <cell r="S291">
            <v>0</v>
          </cell>
          <cell r="T291">
            <v>0</v>
          </cell>
          <cell r="U291">
            <v>0</v>
          </cell>
          <cell r="AO291" t="str">
            <v>Thüringen_2008_I 03_8</v>
          </cell>
          <cell r="AQ291" t="str">
            <v>Östliche Flächenländer_2008_I 03_8</v>
          </cell>
        </row>
        <row r="292">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AO292" t="str">
            <v>Thüringen_2008_I 04b_1</v>
          </cell>
          <cell r="AQ292" t="str">
            <v>Östliche Flächenländer_2008_I 04b_1</v>
          </cell>
        </row>
        <row r="293">
          <cell r="G293">
            <v>10</v>
          </cell>
          <cell r="H293">
            <v>4</v>
          </cell>
          <cell r="I293">
            <v>0</v>
          </cell>
          <cell r="J293">
            <v>0</v>
          </cell>
          <cell r="K293">
            <v>0</v>
          </cell>
          <cell r="L293">
            <v>0</v>
          </cell>
          <cell r="M293">
            <v>0</v>
          </cell>
          <cell r="N293">
            <v>0</v>
          </cell>
          <cell r="O293">
            <v>0</v>
          </cell>
          <cell r="P293">
            <v>0</v>
          </cell>
          <cell r="Q293">
            <v>10</v>
          </cell>
          <cell r="R293">
            <v>0</v>
          </cell>
          <cell r="S293">
            <v>0</v>
          </cell>
          <cell r="T293">
            <v>0</v>
          </cell>
          <cell r="U293">
            <v>0</v>
          </cell>
          <cell r="AO293" t="str">
            <v>Thüringen_2008_I 04b_2</v>
          </cell>
          <cell r="AQ293" t="str">
            <v>Östliche Flächenländer_2008_I 04b_2</v>
          </cell>
        </row>
        <row r="294">
          <cell r="G294">
            <v>264</v>
          </cell>
          <cell r="H294">
            <v>79</v>
          </cell>
          <cell r="I294">
            <v>2</v>
          </cell>
          <cell r="J294">
            <v>1</v>
          </cell>
          <cell r="K294">
            <v>0</v>
          </cell>
          <cell r="L294">
            <v>0</v>
          </cell>
          <cell r="M294">
            <v>0</v>
          </cell>
          <cell r="N294">
            <v>0</v>
          </cell>
          <cell r="O294">
            <v>0</v>
          </cell>
          <cell r="P294">
            <v>0</v>
          </cell>
          <cell r="Q294">
            <v>264</v>
          </cell>
          <cell r="R294">
            <v>0</v>
          </cell>
          <cell r="S294">
            <v>0</v>
          </cell>
          <cell r="T294">
            <v>0</v>
          </cell>
          <cell r="U294">
            <v>0</v>
          </cell>
          <cell r="AO294" t="str">
            <v>Thüringen_2008_I 04b_3</v>
          </cell>
          <cell r="AQ294" t="str">
            <v>Östliche Flächenländer_2008_I 04b_3</v>
          </cell>
        </row>
        <row r="295">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AO295" t="str">
            <v>Thüringen_2008_I 04b_4</v>
          </cell>
          <cell r="AQ295" t="str">
            <v>Östliche Flächenländer_2008_I 04b_4</v>
          </cell>
        </row>
        <row r="296">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AO296" t="str">
            <v>Thüringen_2008_I 04b_5</v>
          </cell>
          <cell r="AQ296" t="str">
            <v>Östliche Flächenländer_2008_I 04b_5</v>
          </cell>
        </row>
        <row r="297">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AO297" t="str">
            <v>Thüringen_2008_I 04b_6</v>
          </cell>
          <cell r="AQ297" t="str">
            <v>Östliche Flächenländer_2008_I 04b_6</v>
          </cell>
        </row>
        <row r="298">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AO298" t="str">
            <v>Thüringen_2008_I 04b_7</v>
          </cell>
          <cell r="AQ298" t="str">
            <v>Östliche Flächenländer_2008_I 04b_7</v>
          </cell>
        </row>
        <row r="299">
          <cell r="G299">
            <v>274</v>
          </cell>
          <cell r="H299">
            <v>83</v>
          </cell>
          <cell r="I299">
            <v>2</v>
          </cell>
          <cell r="J299">
            <v>1</v>
          </cell>
          <cell r="K299">
            <v>0</v>
          </cell>
          <cell r="L299">
            <v>0</v>
          </cell>
          <cell r="M299">
            <v>0</v>
          </cell>
          <cell r="N299">
            <v>0</v>
          </cell>
          <cell r="O299">
            <v>0</v>
          </cell>
          <cell r="P299">
            <v>0</v>
          </cell>
          <cell r="Q299">
            <v>274</v>
          </cell>
          <cell r="R299">
            <v>0</v>
          </cell>
          <cell r="S299">
            <v>0</v>
          </cell>
          <cell r="T299">
            <v>0</v>
          </cell>
          <cell r="U299">
            <v>0</v>
          </cell>
          <cell r="AO299" t="str">
            <v>Thüringen_2008_I 04b_8</v>
          </cell>
          <cell r="AQ299" t="str">
            <v>Östliche Flächenländer_2008_I 04b_8</v>
          </cell>
        </row>
        <row r="300">
          <cell r="G300">
            <v>5</v>
          </cell>
          <cell r="H300">
            <v>0</v>
          </cell>
          <cell r="I300">
            <v>0</v>
          </cell>
          <cell r="J300">
            <v>0</v>
          </cell>
          <cell r="K300">
            <v>1</v>
          </cell>
          <cell r="L300">
            <v>0</v>
          </cell>
          <cell r="M300">
            <v>0</v>
          </cell>
          <cell r="N300">
            <v>0</v>
          </cell>
          <cell r="O300">
            <v>1</v>
          </cell>
          <cell r="P300">
            <v>3</v>
          </cell>
          <cell r="Q300">
            <v>1</v>
          </cell>
          <cell r="R300">
            <v>0</v>
          </cell>
          <cell r="S300">
            <v>0</v>
          </cell>
          <cell r="T300">
            <v>0</v>
          </cell>
          <cell r="U300">
            <v>0</v>
          </cell>
          <cell r="AO300" t="str">
            <v>Thüringen_2008_I 02_1</v>
          </cell>
          <cell r="AQ300" t="str">
            <v>Östliche Flächenländer_2008_I 02_1</v>
          </cell>
        </row>
        <row r="301">
          <cell r="G301">
            <v>607</v>
          </cell>
          <cell r="H301">
            <v>435</v>
          </cell>
          <cell r="I301">
            <v>2</v>
          </cell>
          <cell r="J301">
            <v>0</v>
          </cell>
          <cell r="K301">
            <v>255</v>
          </cell>
          <cell r="L301">
            <v>196</v>
          </cell>
          <cell r="M301">
            <v>0</v>
          </cell>
          <cell r="N301">
            <v>0</v>
          </cell>
          <cell r="O301">
            <v>255</v>
          </cell>
          <cell r="P301">
            <v>208</v>
          </cell>
          <cell r="Q301">
            <v>144</v>
          </cell>
          <cell r="R301">
            <v>0</v>
          </cell>
          <cell r="S301">
            <v>0</v>
          </cell>
          <cell r="T301">
            <v>0</v>
          </cell>
          <cell r="U301">
            <v>0</v>
          </cell>
          <cell r="AO301" t="str">
            <v>Thüringen_2008_I 02_2</v>
          </cell>
          <cell r="AQ301" t="str">
            <v>Östliche Flächenländer_2008_I 02_2</v>
          </cell>
        </row>
        <row r="302">
          <cell r="G302">
            <v>951</v>
          </cell>
          <cell r="H302">
            <v>693</v>
          </cell>
          <cell r="I302">
            <v>1</v>
          </cell>
          <cell r="J302">
            <v>1</v>
          </cell>
          <cell r="K302">
            <v>294</v>
          </cell>
          <cell r="L302">
            <v>231</v>
          </cell>
          <cell r="M302">
            <v>1</v>
          </cell>
          <cell r="N302">
            <v>1</v>
          </cell>
          <cell r="O302">
            <v>294</v>
          </cell>
          <cell r="P302">
            <v>339</v>
          </cell>
          <cell r="Q302">
            <v>318</v>
          </cell>
          <cell r="R302">
            <v>0</v>
          </cell>
          <cell r="S302">
            <v>0</v>
          </cell>
          <cell r="T302">
            <v>0</v>
          </cell>
          <cell r="U302">
            <v>0</v>
          </cell>
          <cell r="AO302" t="str">
            <v>Thüringen_2008_I 02_3</v>
          </cell>
          <cell r="AQ302" t="str">
            <v>Östliche Flächenländer_2008_I 02_3</v>
          </cell>
        </row>
        <row r="303">
          <cell r="G303">
            <v>24</v>
          </cell>
          <cell r="H303">
            <v>16</v>
          </cell>
          <cell r="I303">
            <v>1</v>
          </cell>
          <cell r="J303">
            <v>0</v>
          </cell>
          <cell r="K303">
            <v>10</v>
          </cell>
          <cell r="L303">
            <v>6</v>
          </cell>
          <cell r="M303">
            <v>1</v>
          </cell>
          <cell r="N303">
            <v>0</v>
          </cell>
          <cell r="O303">
            <v>10</v>
          </cell>
          <cell r="P303">
            <v>8</v>
          </cell>
          <cell r="Q303">
            <v>6</v>
          </cell>
          <cell r="R303">
            <v>0</v>
          </cell>
          <cell r="S303">
            <v>0</v>
          </cell>
          <cell r="T303">
            <v>0</v>
          </cell>
          <cell r="U303">
            <v>0</v>
          </cell>
          <cell r="AO303" t="str">
            <v>Thüringen_2008_I 02_4</v>
          </cell>
          <cell r="AQ303" t="str">
            <v>Östliche Flächenländer_2008_I 02_4</v>
          </cell>
        </row>
        <row r="304">
          <cell r="G304">
            <v>86</v>
          </cell>
          <cell r="H304">
            <v>62</v>
          </cell>
          <cell r="I304">
            <v>0</v>
          </cell>
          <cell r="J304">
            <v>0</v>
          </cell>
          <cell r="K304">
            <v>24</v>
          </cell>
          <cell r="L304">
            <v>18</v>
          </cell>
          <cell r="M304">
            <v>0</v>
          </cell>
          <cell r="N304">
            <v>0</v>
          </cell>
          <cell r="O304">
            <v>24</v>
          </cell>
          <cell r="P304">
            <v>25</v>
          </cell>
          <cell r="Q304">
            <v>37</v>
          </cell>
          <cell r="R304">
            <v>0</v>
          </cell>
          <cell r="S304">
            <v>0</v>
          </cell>
          <cell r="T304">
            <v>0</v>
          </cell>
          <cell r="U304">
            <v>0</v>
          </cell>
          <cell r="AO304" t="str">
            <v>Thüringen_2008_I 02_5</v>
          </cell>
          <cell r="AQ304" t="str">
            <v>Östliche Flächenländer_2008_I 02_5</v>
          </cell>
        </row>
        <row r="305">
          <cell r="G305">
            <v>1</v>
          </cell>
          <cell r="H305">
            <v>1</v>
          </cell>
          <cell r="I305">
            <v>0</v>
          </cell>
          <cell r="J305">
            <v>0</v>
          </cell>
          <cell r="K305">
            <v>0</v>
          </cell>
          <cell r="L305">
            <v>0</v>
          </cell>
          <cell r="M305">
            <v>0</v>
          </cell>
          <cell r="N305">
            <v>0</v>
          </cell>
          <cell r="O305">
            <v>0</v>
          </cell>
          <cell r="P305">
            <v>0</v>
          </cell>
          <cell r="Q305">
            <v>1</v>
          </cell>
          <cell r="R305">
            <v>0</v>
          </cell>
          <cell r="S305">
            <v>0</v>
          </cell>
          <cell r="T305">
            <v>0</v>
          </cell>
          <cell r="U305">
            <v>0</v>
          </cell>
          <cell r="AO305" t="str">
            <v>Thüringen_2008_I 02_6</v>
          </cell>
          <cell r="AQ305" t="str">
            <v>Östliche Flächenländer_2008_I 02_6</v>
          </cell>
        </row>
        <row r="306">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AO306" t="str">
            <v>Thüringen_2008_I 02_7</v>
          </cell>
          <cell r="AQ306" t="str">
            <v>Östliche Flächenländer_2008_I 02_7</v>
          </cell>
        </row>
        <row r="307">
          <cell r="G307">
            <v>1674</v>
          </cell>
          <cell r="H307">
            <v>1207</v>
          </cell>
          <cell r="I307">
            <v>4</v>
          </cell>
          <cell r="J307">
            <v>1</v>
          </cell>
          <cell r="K307">
            <v>584</v>
          </cell>
          <cell r="L307">
            <v>451</v>
          </cell>
          <cell r="M307">
            <v>2</v>
          </cell>
          <cell r="N307">
            <v>1</v>
          </cell>
          <cell r="O307">
            <v>584</v>
          </cell>
          <cell r="P307">
            <v>583</v>
          </cell>
          <cell r="Q307">
            <v>507</v>
          </cell>
          <cell r="R307">
            <v>0</v>
          </cell>
          <cell r="S307">
            <v>0</v>
          </cell>
          <cell r="T307">
            <v>0</v>
          </cell>
          <cell r="U307">
            <v>0</v>
          </cell>
          <cell r="AO307" t="str">
            <v>Thüringen_2008_I 02_8</v>
          </cell>
          <cell r="AQ307" t="str">
            <v>Östliche Flächenländer_2008_I 02_8</v>
          </cell>
        </row>
        <row r="308">
          <cell r="G308">
            <v>3</v>
          </cell>
          <cell r="H308">
            <v>0</v>
          </cell>
          <cell r="I308">
            <v>0</v>
          </cell>
          <cell r="J308">
            <v>0</v>
          </cell>
          <cell r="K308">
            <v>0</v>
          </cell>
          <cell r="L308">
            <v>0</v>
          </cell>
          <cell r="M308">
            <v>0</v>
          </cell>
          <cell r="N308">
            <v>0</v>
          </cell>
          <cell r="O308">
            <v>0</v>
          </cell>
          <cell r="P308">
            <v>3</v>
          </cell>
          <cell r="Q308">
            <v>0</v>
          </cell>
          <cell r="R308">
            <v>0</v>
          </cell>
          <cell r="S308">
            <v>0</v>
          </cell>
          <cell r="T308">
            <v>0</v>
          </cell>
          <cell r="U308">
            <v>0</v>
          </cell>
          <cell r="AO308" t="e">
            <v>#N/A</v>
          </cell>
          <cell r="AQ308" t="e">
            <v>#N/A</v>
          </cell>
        </row>
        <row r="309">
          <cell r="G309">
            <v>96</v>
          </cell>
          <cell r="H309">
            <v>41</v>
          </cell>
          <cell r="I309">
            <v>0</v>
          </cell>
          <cell r="J309">
            <v>0</v>
          </cell>
          <cell r="K309">
            <v>33</v>
          </cell>
          <cell r="L309">
            <v>20</v>
          </cell>
          <cell r="M309">
            <v>0</v>
          </cell>
          <cell r="N309">
            <v>0</v>
          </cell>
          <cell r="O309">
            <v>33</v>
          </cell>
          <cell r="P309">
            <v>26</v>
          </cell>
          <cell r="Q309">
            <v>37</v>
          </cell>
          <cell r="R309">
            <v>0</v>
          </cell>
          <cell r="S309">
            <v>0</v>
          </cell>
          <cell r="T309">
            <v>0</v>
          </cell>
          <cell r="U309">
            <v>0</v>
          </cell>
          <cell r="AO309" t="e">
            <v>#N/A</v>
          </cell>
          <cell r="AQ309" t="e">
            <v>#N/A</v>
          </cell>
        </row>
        <row r="310">
          <cell r="G310">
            <v>266</v>
          </cell>
          <cell r="H310">
            <v>169</v>
          </cell>
          <cell r="I310">
            <v>0</v>
          </cell>
          <cell r="J310">
            <v>0</v>
          </cell>
          <cell r="K310">
            <v>44</v>
          </cell>
          <cell r="L310">
            <v>30</v>
          </cell>
          <cell r="M310">
            <v>0</v>
          </cell>
          <cell r="N310">
            <v>0</v>
          </cell>
          <cell r="O310">
            <v>44</v>
          </cell>
          <cell r="P310">
            <v>82</v>
          </cell>
          <cell r="Q310">
            <v>140</v>
          </cell>
          <cell r="R310">
            <v>0</v>
          </cell>
          <cell r="S310">
            <v>0</v>
          </cell>
          <cell r="T310">
            <v>0</v>
          </cell>
          <cell r="U310">
            <v>0</v>
          </cell>
          <cell r="AO310" t="e">
            <v>#N/A</v>
          </cell>
          <cell r="AQ310" t="e">
            <v>#N/A</v>
          </cell>
        </row>
        <row r="311">
          <cell r="G311">
            <v>1</v>
          </cell>
          <cell r="H311">
            <v>1</v>
          </cell>
          <cell r="I311">
            <v>0</v>
          </cell>
          <cell r="J311">
            <v>0</v>
          </cell>
          <cell r="K311">
            <v>0</v>
          </cell>
          <cell r="L311">
            <v>0</v>
          </cell>
          <cell r="M311">
            <v>0</v>
          </cell>
          <cell r="N311">
            <v>0</v>
          </cell>
          <cell r="O311">
            <v>0</v>
          </cell>
          <cell r="P311">
            <v>0</v>
          </cell>
          <cell r="Q311">
            <v>1</v>
          </cell>
          <cell r="R311">
            <v>0</v>
          </cell>
          <cell r="S311">
            <v>0</v>
          </cell>
          <cell r="T311">
            <v>0</v>
          </cell>
          <cell r="U311">
            <v>0</v>
          </cell>
          <cell r="AO311" t="e">
            <v>#N/A</v>
          </cell>
          <cell r="AQ311" t="e">
            <v>#N/A</v>
          </cell>
        </row>
        <row r="312">
          <cell r="G312">
            <v>16</v>
          </cell>
          <cell r="H312">
            <v>9</v>
          </cell>
          <cell r="I312">
            <v>0</v>
          </cell>
          <cell r="J312">
            <v>0</v>
          </cell>
          <cell r="K312">
            <v>3</v>
          </cell>
          <cell r="L312">
            <v>2</v>
          </cell>
          <cell r="M312">
            <v>0</v>
          </cell>
          <cell r="N312">
            <v>0</v>
          </cell>
          <cell r="O312">
            <v>3</v>
          </cell>
          <cell r="P312">
            <v>3</v>
          </cell>
          <cell r="Q312">
            <v>10</v>
          </cell>
          <cell r="R312">
            <v>0</v>
          </cell>
          <cell r="S312">
            <v>0</v>
          </cell>
          <cell r="T312">
            <v>0</v>
          </cell>
          <cell r="U312">
            <v>0</v>
          </cell>
          <cell r="AO312" t="e">
            <v>#N/A</v>
          </cell>
          <cell r="AQ312" t="e">
            <v>#N/A</v>
          </cell>
        </row>
        <row r="313">
          <cell r="G313">
            <v>1</v>
          </cell>
          <cell r="H313">
            <v>1</v>
          </cell>
          <cell r="I313">
            <v>0</v>
          </cell>
          <cell r="J313">
            <v>0</v>
          </cell>
          <cell r="K313">
            <v>0</v>
          </cell>
          <cell r="L313">
            <v>0</v>
          </cell>
          <cell r="M313">
            <v>0</v>
          </cell>
          <cell r="N313">
            <v>0</v>
          </cell>
          <cell r="O313">
            <v>0</v>
          </cell>
          <cell r="P313">
            <v>0</v>
          </cell>
          <cell r="Q313">
            <v>1</v>
          </cell>
          <cell r="R313">
            <v>0</v>
          </cell>
          <cell r="S313">
            <v>0</v>
          </cell>
          <cell r="T313">
            <v>0</v>
          </cell>
          <cell r="U313">
            <v>0</v>
          </cell>
          <cell r="AO313" t="e">
            <v>#N/A</v>
          </cell>
          <cell r="AQ313" t="e">
            <v>#N/A</v>
          </cell>
        </row>
        <row r="314">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AO314" t="e">
            <v>#N/A</v>
          </cell>
          <cell r="AQ314" t="e">
            <v>#N/A</v>
          </cell>
        </row>
        <row r="315">
          <cell r="G315">
            <v>383</v>
          </cell>
          <cell r="H315">
            <v>221</v>
          </cell>
          <cell r="I315">
            <v>0</v>
          </cell>
          <cell r="J315">
            <v>0</v>
          </cell>
          <cell r="K315">
            <v>80</v>
          </cell>
          <cell r="L315">
            <v>52</v>
          </cell>
          <cell r="M315">
            <v>0</v>
          </cell>
          <cell r="N315">
            <v>0</v>
          </cell>
          <cell r="O315">
            <v>80</v>
          </cell>
          <cell r="P315">
            <v>114</v>
          </cell>
          <cell r="Q315">
            <v>189</v>
          </cell>
          <cell r="R315">
            <v>0</v>
          </cell>
          <cell r="S315">
            <v>0</v>
          </cell>
          <cell r="T315">
            <v>0</v>
          </cell>
          <cell r="U315">
            <v>0</v>
          </cell>
          <cell r="AO315" t="e">
            <v>#N/A</v>
          </cell>
          <cell r="AQ315" t="e">
            <v>#N/A</v>
          </cell>
        </row>
        <row r="316">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AO316" t="str">
            <v>Thüringen_2008_I 04b_1</v>
          </cell>
          <cell r="AQ316" t="str">
            <v>Östliche Flächenländer_2008_I 04b_1</v>
          </cell>
        </row>
        <row r="317">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AO317" t="str">
            <v>Thüringen_2008_I 04b_2</v>
          </cell>
          <cell r="AQ317" t="str">
            <v>Östliche Flächenländer_2008_I 04b_2</v>
          </cell>
        </row>
        <row r="318">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AO318" t="str">
            <v>Thüringen_2008_I 04b_3</v>
          </cell>
          <cell r="AQ318" t="str">
            <v>Östliche Flächenländer_2008_I 04b_3</v>
          </cell>
        </row>
        <row r="319">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AO319" t="str">
            <v>Thüringen_2008_I 04b_4</v>
          </cell>
          <cell r="AQ319" t="str">
            <v>Östliche Flächenländer_2008_I 04b_4</v>
          </cell>
        </row>
        <row r="320">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AO320" t="str">
            <v>Thüringen_2008_I 04b_5</v>
          </cell>
          <cell r="AQ320" t="str">
            <v>Östliche Flächenländer_2008_I 04b_5</v>
          </cell>
        </row>
        <row r="321">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AO321" t="str">
            <v>Thüringen_2008_I 04b_6</v>
          </cell>
          <cell r="AQ321" t="str">
            <v>Östliche Flächenländer_2008_I 04b_6</v>
          </cell>
        </row>
        <row r="322">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AO322" t="str">
            <v>Thüringen_2008_I 04b_7</v>
          </cell>
          <cell r="AQ322" t="str">
            <v>Östliche Flächenländer_2008_I 04b_7</v>
          </cell>
        </row>
        <row r="323">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AO323" t="str">
            <v>Thüringen_2008_I 04b_8</v>
          </cell>
          <cell r="AQ323" t="str">
            <v>Östliche Flächenländer_2008_I 04b_8</v>
          </cell>
        </row>
        <row r="324">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AO324" t="str">
            <v>Thüringen_2008_I 05a_1</v>
          </cell>
          <cell r="AQ324" t="str">
            <v>Östliche Flächenländer_2008_I 05a_1</v>
          </cell>
        </row>
        <row r="325">
          <cell r="G325">
            <v>1580</v>
          </cell>
          <cell r="H325">
            <v>1231</v>
          </cell>
          <cell r="I325">
            <v>3</v>
          </cell>
          <cell r="J325">
            <v>2</v>
          </cell>
          <cell r="K325">
            <v>946</v>
          </cell>
          <cell r="L325">
            <v>753</v>
          </cell>
          <cell r="M325">
            <v>1</v>
          </cell>
          <cell r="N325">
            <v>1</v>
          </cell>
          <cell r="O325">
            <v>946</v>
          </cell>
          <cell r="P325">
            <v>600</v>
          </cell>
          <cell r="Q325">
            <v>34</v>
          </cell>
          <cell r="R325">
            <v>0</v>
          </cell>
          <cell r="S325">
            <v>0</v>
          </cell>
          <cell r="T325">
            <v>0</v>
          </cell>
          <cell r="U325">
            <v>0</v>
          </cell>
          <cell r="AO325" t="str">
            <v>Thüringen_2008_I 05a_2</v>
          </cell>
          <cell r="AQ325" t="str">
            <v>Östliche Flächenländer_2008_I 05a_2</v>
          </cell>
        </row>
        <row r="326">
          <cell r="G326">
            <v>7279</v>
          </cell>
          <cell r="H326">
            <v>5959</v>
          </cell>
          <cell r="I326">
            <v>17</v>
          </cell>
          <cell r="J326">
            <v>13</v>
          </cell>
          <cell r="K326">
            <v>2871</v>
          </cell>
          <cell r="L326">
            <v>2322</v>
          </cell>
          <cell r="M326">
            <v>9</v>
          </cell>
          <cell r="N326">
            <v>7</v>
          </cell>
          <cell r="O326">
            <v>2871</v>
          </cell>
          <cell r="P326">
            <v>2767</v>
          </cell>
          <cell r="Q326">
            <v>1641</v>
          </cell>
          <cell r="R326">
            <v>0</v>
          </cell>
          <cell r="S326">
            <v>0</v>
          </cell>
          <cell r="T326">
            <v>0</v>
          </cell>
          <cell r="U326">
            <v>0</v>
          </cell>
          <cell r="AO326" t="str">
            <v>Thüringen_2008_I 05a_3</v>
          </cell>
          <cell r="AQ326" t="str">
            <v>Östliche Flächenländer_2008_I 05a_3</v>
          </cell>
        </row>
        <row r="327">
          <cell r="G327">
            <v>461</v>
          </cell>
          <cell r="H327">
            <v>363</v>
          </cell>
          <cell r="I327">
            <v>0</v>
          </cell>
          <cell r="J327">
            <v>0</v>
          </cell>
          <cell r="K327">
            <v>176</v>
          </cell>
          <cell r="L327">
            <v>143</v>
          </cell>
          <cell r="M327">
            <v>0</v>
          </cell>
          <cell r="N327">
            <v>0</v>
          </cell>
          <cell r="O327">
            <v>176</v>
          </cell>
          <cell r="P327">
            <v>129</v>
          </cell>
          <cell r="Q327">
            <v>156</v>
          </cell>
          <cell r="R327">
            <v>0</v>
          </cell>
          <cell r="S327">
            <v>0</v>
          </cell>
          <cell r="T327">
            <v>0</v>
          </cell>
          <cell r="U327">
            <v>0</v>
          </cell>
          <cell r="AO327" t="str">
            <v>Thüringen_2008_I 05a_4</v>
          </cell>
          <cell r="AQ327" t="str">
            <v>Östliche Flächenländer_2008_I 05a_4</v>
          </cell>
        </row>
        <row r="328">
          <cell r="G328">
            <v>2168</v>
          </cell>
          <cell r="H328">
            <v>1728</v>
          </cell>
          <cell r="I328">
            <v>1</v>
          </cell>
          <cell r="J328">
            <v>1</v>
          </cell>
          <cell r="K328">
            <v>786</v>
          </cell>
          <cell r="L328">
            <v>616</v>
          </cell>
          <cell r="M328">
            <v>1</v>
          </cell>
          <cell r="N328">
            <v>1</v>
          </cell>
          <cell r="O328">
            <v>786</v>
          </cell>
          <cell r="P328">
            <v>768</v>
          </cell>
          <cell r="Q328">
            <v>614</v>
          </cell>
          <cell r="R328">
            <v>0</v>
          </cell>
          <cell r="S328">
            <v>0</v>
          </cell>
          <cell r="T328">
            <v>0</v>
          </cell>
          <cell r="U328">
            <v>0</v>
          </cell>
          <cell r="AO328" t="str">
            <v>Thüringen_2008_I 05a_5</v>
          </cell>
          <cell r="AQ328" t="str">
            <v>Östliche Flächenländer_2008_I 05a_5</v>
          </cell>
        </row>
        <row r="329">
          <cell r="G329">
            <v>2</v>
          </cell>
          <cell r="H329">
            <v>1</v>
          </cell>
          <cell r="I329">
            <v>0</v>
          </cell>
          <cell r="J329">
            <v>0</v>
          </cell>
          <cell r="K329">
            <v>1</v>
          </cell>
          <cell r="L329">
            <v>0</v>
          </cell>
          <cell r="M329">
            <v>0</v>
          </cell>
          <cell r="N329">
            <v>0</v>
          </cell>
          <cell r="O329">
            <v>1</v>
          </cell>
          <cell r="P329">
            <v>0</v>
          </cell>
          <cell r="Q329">
            <v>1</v>
          </cell>
          <cell r="R329">
            <v>0</v>
          </cell>
          <cell r="S329">
            <v>0</v>
          </cell>
          <cell r="T329">
            <v>0</v>
          </cell>
          <cell r="U329">
            <v>0</v>
          </cell>
          <cell r="AO329" t="str">
            <v>Thüringen_2008_I 05a_6</v>
          </cell>
          <cell r="AQ329" t="str">
            <v>Östliche Flächenländer_2008_I 05a_6</v>
          </cell>
        </row>
        <row r="330">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AO330" t="str">
            <v>Thüringen_2008_I 05a_7</v>
          </cell>
          <cell r="AQ330" t="str">
            <v>Östliche Flächenländer_2008_I 05a_7</v>
          </cell>
        </row>
        <row r="331">
          <cell r="G331">
            <v>11490</v>
          </cell>
          <cell r="H331">
            <v>9282</v>
          </cell>
          <cell r="I331">
            <v>21</v>
          </cell>
          <cell r="J331">
            <v>16</v>
          </cell>
          <cell r="K331">
            <v>4780</v>
          </cell>
          <cell r="L331">
            <v>3834</v>
          </cell>
          <cell r="M331">
            <v>11</v>
          </cell>
          <cell r="N331">
            <v>9</v>
          </cell>
          <cell r="O331">
            <v>4780</v>
          </cell>
          <cell r="P331">
            <v>4264</v>
          </cell>
          <cell r="Q331">
            <v>2446</v>
          </cell>
          <cell r="R331">
            <v>0</v>
          </cell>
          <cell r="S331">
            <v>0</v>
          </cell>
          <cell r="T331">
            <v>0</v>
          </cell>
          <cell r="U331">
            <v>0</v>
          </cell>
          <cell r="AO331" t="str">
            <v>Thüringen_2008_I 05a_8</v>
          </cell>
          <cell r="AQ331" t="str">
            <v>Östliche Flächenländer_2008_I 05a_8</v>
          </cell>
        </row>
        <row r="332">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AO332" t="e">
            <v>#N/A</v>
          </cell>
          <cell r="AQ332" t="e">
            <v>#N/A</v>
          </cell>
        </row>
        <row r="333">
          <cell r="G333">
            <v>4</v>
          </cell>
          <cell r="H333">
            <v>2</v>
          </cell>
          <cell r="I333">
            <v>0</v>
          </cell>
          <cell r="J333">
            <v>0</v>
          </cell>
          <cell r="K333">
            <v>0</v>
          </cell>
          <cell r="L333">
            <v>0</v>
          </cell>
          <cell r="M333">
            <v>0</v>
          </cell>
          <cell r="N333">
            <v>0</v>
          </cell>
          <cell r="O333">
            <v>0</v>
          </cell>
          <cell r="P333">
            <v>2</v>
          </cell>
          <cell r="Q333">
            <v>2</v>
          </cell>
          <cell r="R333">
            <v>0</v>
          </cell>
          <cell r="S333">
            <v>0</v>
          </cell>
          <cell r="T333">
            <v>0</v>
          </cell>
          <cell r="U333">
            <v>0</v>
          </cell>
          <cell r="AO333" t="e">
            <v>#N/A</v>
          </cell>
          <cell r="AQ333" t="e">
            <v>#N/A</v>
          </cell>
        </row>
        <row r="334">
          <cell r="G334">
            <v>81</v>
          </cell>
          <cell r="H334">
            <v>73</v>
          </cell>
          <cell r="I334">
            <v>0</v>
          </cell>
          <cell r="J334">
            <v>0</v>
          </cell>
          <cell r="K334">
            <v>22</v>
          </cell>
          <cell r="L334">
            <v>19</v>
          </cell>
          <cell r="M334">
            <v>0</v>
          </cell>
          <cell r="N334">
            <v>0</v>
          </cell>
          <cell r="O334">
            <v>22</v>
          </cell>
          <cell r="P334">
            <v>19</v>
          </cell>
          <cell r="Q334">
            <v>40</v>
          </cell>
          <cell r="R334">
            <v>0</v>
          </cell>
          <cell r="S334">
            <v>0</v>
          </cell>
          <cell r="T334">
            <v>0</v>
          </cell>
          <cell r="U334">
            <v>0</v>
          </cell>
          <cell r="AO334" t="e">
            <v>#N/A</v>
          </cell>
          <cell r="AQ334" t="e">
            <v>#N/A</v>
          </cell>
        </row>
        <row r="335">
          <cell r="G335">
            <v>5</v>
          </cell>
          <cell r="H335">
            <v>4</v>
          </cell>
          <cell r="I335">
            <v>0</v>
          </cell>
          <cell r="J335">
            <v>0</v>
          </cell>
          <cell r="K335">
            <v>1</v>
          </cell>
          <cell r="L335">
            <v>1</v>
          </cell>
          <cell r="M335">
            <v>0</v>
          </cell>
          <cell r="N335">
            <v>0</v>
          </cell>
          <cell r="O335">
            <v>1</v>
          </cell>
          <cell r="P335">
            <v>0</v>
          </cell>
          <cell r="Q335">
            <v>4</v>
          </cell>
          <cell r="R335">
            <v>0</v>
          </cell>
          <cell r="S335">
            <v>0</v>
          </cell>
          <cell r="T335">
            <v>0</v>
          </cell>
          <cell r="U335">
            <v>0</v>
          </cell>
          <cell r="AO335" t="e">
            <v>#N/A</v>
          </cell>
          <cell r="AQ335" t="e">
            <v>#N/A</v>
          </cell>
        </row>
        <row r="336">
          <cell r="G336">
            <v>3</v>
          </cell>
          <cell r="H336">
            <v>2</v>
          </cell>
          <cell r="I336">
            <v>0</v>
          </cell>
          <cell r="J336">
            <v>0</v>
          </cell>
          <cell r="K336">
            <v>0</v>
          </cell>
          <cell r="L336">
            <v>0</v>
          </cell>
          <cell r="M336">
            <v>0</v>
          </cell>
          <cell r="N336">
            <v>0</v>
          </cell>
          <cell r="O336">
            <v>0</v>
          </cell>
          <cell r="P336">
            <v>1</v>
          </cell>
          <cell r="Q336">
            <v>2</v>
          </cell>
          <cell r="R336">
            <v>0</v>
          </cell>
          <cell r="S336">
            <v>0</v>
          </cell>
          <cell r="T336">
            <v>0</v>
          </cell>
          <cell r="U336">
            <v>0</v>
          </cell>
          <cell r="AO336" t="e">
            <v>#N/A</v>
          </cell>
          <cell r="AQ336" t="e">
            <v>#N/A</v>
          </cell>
        </row>
        <row r="337">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AO337" t="e">
            <v>#N/A</v>
          </cell>
          <cell r="AQ337" t="e">
            <v>#N/A</v>
          </cell>
        </row>
        <row r="338">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AO338" t="e">
            <v>#N/A</v>
          </cell>
          <cell r="AQ338" t="e">
            <v>#N/A</v>
          </cell>
        </row>
        <row r="339">
          <cell r="G339">
            <v>93</v>
          </cell>
          <cell r="H339">
            <v>81</v>
          </cell>
          <cell r="I339">
            <v>0</v>
          </cell>
          <cell r="J339">
            <v>0</v>
          </cell>
          <cell r="K339">
            <v>23</v>
          </cell>
          <cell r="L339">
            <v>20</v>
          </cell>
          <cell r="M339">
            <v>0</v>
          </cell>
          <cell r="N339">
            <v>0</v>
          </cell>
          <cell r="O339">
            <v>23</v>
          </cell>
          <cell r="P339">
            <v>22</v>
          </cell>
          <cell r="Q339">
            <v>48</v>
          </cell>
          <cell r="R339">
            <v>0</v>
          </cell>
          <cell r="S339">
            <v>0</v>
          </cell>
          <cell r="T339">
            <v>0</v>
          </cell>
          <cell r="U339">
            <v>0</v>
          </cell>
          <cell r="AO339" t="e">
            <v>#N/A</v>
          </cell>
          <cell r="AQ339" t="e">
            <v>#N/A</v>
          </cell>
        </row>
        <row r="340">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AO340" t="str">
            <v>Thüringen_2008_I 05c_1</v>
          </cell>
          <cell r="AQ340" t="str">
            <v>Östliche Flächenländer_2008_I 05c_1</v>
          </cell>
        </row>
        <row r="341">
          <cell r="G341">
            <v>41</v>
          </cell>
          <cell r="H341">
            <v>34</v>
          </cell>
          <cell r="I341">
            <v>0</v>
          </cell>
          <cell r="J341">
            <v>0</v>
          </cell>
          <cell r="K341">
            <v>2</v>
          </cell>
          <cell r="L341">
            <v>2</v>
          </cell>
          <cell r="M341">
            <v>0</v>
          </cell>
          <cell r="N341">
            <v>0</v>
          </cell>
          <cell r="O341">
            <v>2</v>
          </cell>
          <cell r="P341">
            <v>16</v>
          </cell>
          <cell r="Q341">
            <v>23</v>
          </cell>
          <cell r="R341">
            <v>0</v>
          </cell>
          <cell r="S341">
            <v>0</v>
          </cell>
          <cell r="T341">
            <v>0</v>
          </cell>
          <cell r="U341">
            <v>0</v>
          </cell>
          <cell r="AO341" t="str">
            <v>Thüringen_2008_I 05c_2</v>
          </cell>
          <cell r="AQ341" t="str">
            <v>Östliche Flächenländer_2008_I 05c_2</v>
          </cell>
        </row>
        <row r="342">
          <cell r="G342">
            <v>2963</v>
          </cell>
          <cell r="H342">
            <v>2580</v>
          </cell>
          <cell r="I342">
            <v>1</v>
          </cell>
          <cell r="J342">
            <v>1</v>
          </cell>
          <cell r="K342">
            <v>1187</v>
          </cell>
          <cell r="L342">
            <v>1029</v>
          </cell>
          <cell r="M342">
            <v>1</v>
          </cell>
          <cell r="N342">
            <v>1</v>
          </cell>
          <cell r="O342">
            <v>1187</v>
          </cell>
          <cell r="P342">
            <v>930</v>
          </cell>
          <cell r="Q342">
            <v>798</v>
          </cell>
          <cell r="R342">
            <v>48</v>
          </cell>
          <cell r="S342">
            <v>0</v>
          </cell>
          <cell r="T342">
            <v>0</v>
          </cell>
          <cell r="U342">
            <v>0</v>
          </cell>
          <cell r="AO342" t="str">
            <v>Thüringen_2008_I 05c_3</v>
          </cell>
          <cell r="AQ342" t="str">
            <v>Östliche Flächenländer_2008_I 05c_3</v>
          </cell>
        </row>
        <row r="343">
          <cell r="G343">
            <v>144</v>
          </cell>
          <cell r="H343">
            <v>118</v>
          </cell>
          <cell r="I343">
            <v>0</v>
          </cell>
          <cell r="J343">
            <v>0</v>
          </cell>
          <cell r="K343">
            <v>59</v>
          </cell>
          <cell r="L343">
            <v>50</v>
          </cell>
          <cell r="M343">
            <v>0</v>
          </cell>
          <cell r="N343">
            <v>0</v>
          </cell>
          <cell r="O343">
            <v>59</v>
          </cell>
          <cell r="P343">
            <v>43</v>
          </cell>
          <cell r="Q343">
            <v>39</v>
          </cell>
          <cell r="R343">
            <v>3</v>
          </cell>
          <cell r="S343">
            <v>0</v>
          </cell>
          <cell r="T343">
            <v>0</v>
          </cell>
          <cell r="U343">
            <v>0</v>
          </cell>
          <cell r="AO343" t="str">
            <v>Thüringen_2008_I 05c_4</v>
          </cell>
          <cell r="AQ343" t="str">
            <v>Östliche Flächenländer_2008_I 05c_4</v>
          </cell>
        </row>
        <row r="344">
          <cell r="G344">
            <v>189</v>
          </cell>
          <cell r="H344">
            <v>155</v>
          </cell>
          <cell r="I344">
            <v>0</v>
          </cell>
          <cell r="J344">
            <v>0</v>
          </cell>
          <cell r="K344">
            <v>64</v>
          </cell>
          <cell r="L344">
            <v>55</v>
          </cell>
          <cell r="M344">
            <v>0</v>
          </cell>
          <cell r="N344">
            <v>0</v>
          </cell>
          <cell r="O344">
            <v>64</v>
          </cell>
          <cell r="P344">
            <v>68</v>
          </cell>
          <cell r="Q344">
            <v>54</v>
          </cell>
          <cell r="R344">
            <v>3</v>
          </cell>
          <cell r="S344">
            <v>0</v>
          </cell>
          <cell r="T344">
            <v>0</v>
          </cell>
          <cell r="U344">
            <v>0</v>
          </cell>
          <cell r="AO344" t="str">
            <v>Thüringen_2008_I 05c_5</v>
          </cell>
          <cell r="AQ344" t="str">
            <v>Östliche Flächenländer_2008_I 05c_5</v>
          </cell>
        </row>
        <row r="345">
          <cell r="G345">
            <v>3</v>
          </cell>
          <cell r="H345">
            <v>3</v>
          </cell>
          <cell r="I345">
            <v>0</v>
          </cell>
          <cell r="J345">
            <v>0</v>
          </cell>
          <cell r="K345">
            <v>2</v>
          </cell>
          <cell r="L345">
            <v>2</v>
          </cell>
          <cell r="M345">
            <v>0</v>
          </cell>
          <cell r="N345">
            <v>0</v>
          </cell>
          <cell r="O345">
            <v>2</v>
          </cell>
          <cell r="P345">
            <v>1</v>
          </cell>
          <cell r="Q345">
            <v>0</v>
          </cell>
          <cell r="R345">
            <v>0</v>
          </cell>
          <cell r="S345">
            <v>0</v>
          </cell>
          <cell r="T345">
            <v>0</v>
          </cell>
          <cell r="U345">
            <v>0</v>
          </cell>
          <cell r="AO345" t="str">
            <v>Thüringen_2008_I 05c_6</v>
          </cell>
          <cell r="AQ345" t="str">
            <v>Östliche Flächenländer_2008_I 05c_6</v>
          </cell>
        </row>
        <row r="346">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AO346" t="str">
            <v>Thüringen_2008_I 05c_7</v>
          </cell>
          <cell r="AQ346" t="str">
            <v>Östliche Flächenländer_2008_I 05c_7</v>
          </cell>
        </row>
        <row r="347">
          <cell r="G347">
            <v>3340</v>
          </cell>
          <cell r="H347">
            <v>2890</v>
          </cell>
          <cell r="I347">
            <v>1</v>
          </cell>
          <cell r="J347">
            <v>1</v>
          </cell>
          <cell r="K347">
            <v>1314</v>
          </cell>
          <cell r="L347">
            <v>1138</v>
          </cell>
          <cell r="M347">
            <v>1</v>
          </cell>
          <cell r="N347">
            <v>1</v>
          </cell>
          <cell r="O347">
            <v>1314</v>
          </cell>
          <cell r="P347">
            <v>1058</v>
          </cell>
          <cell r="Q347">
            <v>914</v>
          </cell>
          <cell r="R347">
            <v>54</v>
          </cell>
          <cell r="S347">
            <v>0</v>
          </cell>
          <cell r="T347">
            <v>0</v>
          </cell>
          <cell r="U347">
            <v>0</v>
          </cell>
          <cell r="AO347" t="str">
            <v>Thüringen_2008_I 05c_8</v>
          </cell>
          <cell r="AQ347" t="str">
            <v>Östliche Flächenländer_2008_I 05c_8</v>
          </cell>
        </row>
        <row r="348">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AO348" t="e">
            <v>#N/A</v>
          </cell>
          <cell r="AQ348" t="e">
            <v>#N/A</v>
          </cell>
        </row>
        <row r="349">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AO349" t="e">
            <v>#N/A</v>
          </cell>
          <cell r="AQ349" t="e">
            <v>#N/A</v>
          </cell>
        </row>
        <row r="350">
          <cell r="G350">
            <v>286</v>
          </cell>
          <cell r="H350">
            <v>237</v>
          </cell>
          <cell r="I350">
            <v>0</v>
          </cell>
          <cell r="J350">
            <v>0</v>
          </cell>
          <cell r="K350">
            <v>75</v>
          </cell>
          <cell r="L350">
            <v>61</v>
          </cell>
          <cell r="M350">
            <v>0</v>
          </cell>
          <cell r="N350">
            <v>0</v>
          </cell>
          <cell r="O350">
            <v>75</v>
          </cell>
          <cell r="P350">
            <v>76</v>
          </cell>
          <cell r="Q350">
            <v>87</v>
          </cell>
          <cell r="R350">
            <v>48</v>
          </cell>
          <cell r="S350">
            <v>0</v>
          </cell>
          <cell r="T350">
            <v>0</v>
          </cell>
          <cell r="U350">
            <v>0</v>
          </cell>
          <cell r="AO350" t="e">
            <v>#N/A</v>
          </cell>
          <cell r="AQ350" t="e">
            <v>#N/A</v>
          </cell>
        </row>
        <row r="351">
          <cell r="G351">
            <v>58</v>
          </cell>
          <cell r="H351">
            <v>50</v>
          </cell>
          <cell r="I351">
            <v>0</v>
          </cell>
          <cell r="J351">
            <v>0</v>
          </cell>
          <cell r="K351">
            <v>18</v>
          </cell>
          <cell r="L351">
            <v>17</v>
          </cell>
          <cell r="M351">
            <v>0</v>
          </cell>
          <cell r="N351">
            <v>0</v>
          </cell>
          <cell r="O351">
            <v>18</v>
          </cell>
          <cell r="P351">
            <v>18</v>
          </cell>
          <cell r="Q351">
            <v>19</v>
          </cell>
          <cell r="R351">
            <v>3</v>
          </cell>
          <cell r="S351">
            <v>0</v>
          </cell>
          <cell r="T351">
            <v>0</v>
          </cell>
          <cell r="U351">
            <v>0</v>
          </cell>
          <cell r="AO351" t="e">
            <v>#N/A</v>
          </cell>
          <cell r="AQ351" t="e">
            <v>#N/A</v>
          </cell>
        </row>
        <row r="352">
          <cell r="G352">
            <v>48</v>
          </cell>
          <cell r="H352">
            <v>44</v>
          </cell>
          <cell r="I352">
            <v>0</v>
          </cell>
          <cell r="J352">
            <v>0</v>
          </cell>
          <cell r="K352">
            <v>5</v>
          </cell>
          <cell r="L352">
            <v>5</v>
          </cell>
          <cell r="M352">
            <v>0</v>
          </cell>
          <cell r="N352">
            <v>0</v>
          </cell>
          <cell r="O352">
            <v>5</v>
          </cell>
          <cell r="P352">
            <v>25</v>
          </cell>
          <cell r="Q352">
            <v>15</v>
          </cell>
          <cell r="R352">
            <v>3</v>
          </cell>
          <cell r="S352">
            <v>0</v>
          </cell>
          <cell r="T352">
            <v>0</v>
          </cell>
          <cell r="U352">
            <v>0</v>
          </cell>
          <cell r="AO352" t="e">
            <v>#N/A</v>
          </cell>
          <cell r="AQ352" t="e">
            <v>#N/A</v>
          </cell>
        </row>
        <row r="353">
          <cell r="G353">
            <v>1</v>
          </cell>
          <cell r="H353">
            <v>1</v>
          </cell>
          <cell r="I353">
            <v>0</v>
          </cell>
          <cell r="J353">
            <v>0</v>
          </cell>
          <cell r="K353">
            <v>0</v>
          </cell>
          <cell r="L353">
            <v>0</v>
          </cell>
          <cell r="M353">
            <v>0</v>
          </cell>
          <cell r="N353">
            <v>0</v>
          </cell>
          <cell r="O353">
            <v>0</v>
          </cell>
          <cell r="P353">
            <v>1</v>
          </cell>
          <cell r="Q353">
            <v>0</v>
          </cell>
          <cell r="R353">
            <v>0</v>
          </cell>
          <cell r="S353">
            <v>0</v>
          </cell>
          <cell r="T353">
            <v>0</v>
          </cell>
          <cell r="U353">
            <v>0</v>
          </cell>
          <cell r="AO353" t="e">
            <v>#N/A</v>
          </cell>
          <cell r="AQ353" t="e">
            <v>#N/A</v>
          </cell>
        </row>
        <row r="354">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AO354" t="e">
            <v>#N/A</v>
          </cell>
          <cell r="AQ354" t="e">
            <v>#N/A</v>
          </cell>
        </row>
        <row r="355">
          <cell r="G355">
            <v>393</v>
          </cell>
          <cell r="H355">
            <v>332</v>
          </cell>
          <cell r="I355">
            <v>0</v>
          </cell>
          <cell r="J355">
            <v>0</v>
          </cell>
          <cell r="K355">
            <v>98</v>
          </cell>
          <cell r="L355">
            <v>83</v>
          </cell>
          <cell r="M355">
            <v>0</v>
          </cell>
          <cell r="N355">
            <v>0</v>
          </cell>
          <cell r="O355">
            <v>98</v>
          </cell>
          <cell r="P355">
            <v>120</v>
          </cell>
          <cell r="Q355">
            <v>121</v>
          </cell>
          <cell r="R355">
            <v>54</v>
          </cell>
          <cell r="S355">
            <v>0</v>
          </cell>
          <cell r="T355">
            <v>0</v>
          </cell>
          <cell r="U355">
            <v>0</v>
          </cell>
          <cell r="AO355" t="e">
            <v>#N/A</v>
          </cell>
          <cell r="AQ355" t="e">
            <v>#N/A</v>
          </cell>
        </row>
        <row r="356">
          <cell r="G356">
            <v>2443</v>
          </cell>
          <cell r="H356">
            <v>792</v>
          </cell>
          <cell r="I356">
            <v>26</v>
          </cell>
          <cell r="J356">
            <v>8</v>
          </cell>
          <cell r="K356">
            <v>2443</v>
          </cell>
          <cell r="L356">
            <v>792</v>
          </cell>
          <cell r="M356">
            <v>26</v>
          </cell>
          <cell r="N356">
            <v>8</v>
          </cell>
          <cell r="O356">
            <v>2443</v>
          </cell>
          <cell r="P356">
            <v>0</v>
          </cell>
          <cell r="Q356">
            <v>0</v>
          </cell>
          <cell r="R356">
            <v>0</v>
          </cell>
          <cell r="S356">
            <v>0</v>
          </cell>
          <cell r="T356">
            <v>0</v>
          </cell>
          <cell r="U356">
            <v>0</v>
          </cell>
          <cell r="AO356" t="str">
            <v>Thüringen_2008_II 03b_1</v>
          </cell>
          <cell r="AQ356" t="str">
            <v>Östliche Flächenländer_2008_II 03b_1</v>
          </cell>
        </row>
        <row r="357">
          <cell r="G357">
            <v>453</v>
          </cell>
          <cell r="H357">
            <v>201</v>
          </cell>
          <cell r="I357">
            <v>0</v>
          </cell>
          <cell r="J357">
            <v>0</v>
          </cell>
          <cell r="K357">
            <v>453</v>
          </cell>
          <cell r="L357">
            <v>201</v>
          </cell>
          <cell r="M357">
            <v>0</v>
          </cell>
          <cell r="N357">
            <v>0</v>
          </cell>
          <cell r="O357">
            <v>453</v>
          </cell>
          <cell r="P357">
            <v>0</v>
          </cell>
          <cell r="Q357">
            <v>0</v>
          </cell>
          <cell r="R357">
            <v>0</v>
          </cell>
          <cell r="S357">
            <v>0</v>
          </cell>
          <cell r="T357">
            <v>0</v>
          </cell>
          <cell r="U357">
            <v>0</v>
          </cell>
          <cell r="AO357" t="str">
            <v>Thüringen_2008_II 03b_2</v>
          </cell>
          <cell r="AQ357" t="str">
            <v>Östliche Flächenländer_2008_II 03b_2</v>
          </cell>
        </row>
        <row r="358">
          <cell r="G358">
            <v>121</v>
          </cell>
          <cell r="H358">
            <v>75</v>
          </cell>
          <cell r="I358">
            <v>0</v>
          </cell>
          <cell r="J358">
            <v>0</v>
          </cell>
          <cell r="K358">
            <v>121</v>
          </cell>
          <cell r="L358">
            <v>75</v>
          </cell>
          <cell r="M358">
            <v>0</v>
          </cell>
          <cell r="N358">
            <v>0</v>
          </cell>
          <cell r="O358">
            <v>121</v>
          </cell>
          <cell r="P358">
            <v>0</v>
          </cell>
          <cell r="Q358">
            <v>0</v>
          </cell>
          <cell r="R358">
            <v>0</v>
          </cell>
          <cell r="S358">
            <v>0</v>
          </cell>
          <cell r="T358">
            <v>0</v>
          </cell>
          <cell r="U358">
            <v>0</v>
          </cell>
          <cell r="AO358" t="str">
            <v>Thüringen_2008_II 03b_3</v>
          </cell>
          <cell r="AQ358" t="str">
            <v>Östliche Flächenländer_2008_II 03b_3</v>
          </cell>
        </row>
        <row r="359">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AO359" t="str">
            <v>Thüringen_2008_II 03b_4</v>
          </cell>
          <cell r="AQ359" t="str">
            <v>Östliche Flächenländer_2008_II 03b_4</v>
          </cell>
        </row>
        <row r="360">
          <cell r="G360">
            <v>1</v>
          </cell>
          <cell r="H360">
            <v>0</v>
          </cell>
          <cell r="I360">
            <v>0</v>
          </cell>
          <cell r="J360">
            <v>0</v>
          </cell>
          <cell r="K360">
            <v>1</v>
          </cell>
          <cell r="L360">
            <v>0</v>
          </cell>
          <cell r="M360">
            <v>0</v>
          </cell>
          <cell r="N360">
            <v>0</v>
          </cell>
          <cell r="O360">
            <v>1</v>
          </cell>
          <cell r="P360">
            <v>0</v>
          </cell>
          <cell r="Q360">
            <v>0</v>
          </cell>
          <cell r="R360">
            <v>0</v>
          </cell>
          <cell r="S360">
            <v>0</v>
          </cell>
          <cell r="T360">
            <v>0</v>
          </cell>
          <cell r="U360">
            <v>0</v>
          </cell>
          <cell r="AO360" t="str">
            <v>Thüringen_2008_II 03b_5</v>
          </cell>
          <cell r="AQ360" t="str">
            <v>Östliche Flächenländer_2008_II 03b_5</v>
          </cell>
        </row>
        <row r="361">
          <cell r="G361">
            <v>1</v>
          </cell>
          <cell r="H361">
            <v>0</v>
          </cell>
          <cell r="I361">
            <v>0</v>
          </cell>
          <cell r="J361">
            <v>0</v>
          </cell>
          <cell r="K361">
            <v>1</v>
          </cell>
          <cell r="L361">
            <v>0</v>
          </cell>
          <cell r="M361">
            <v>0</v>
          </cell>
          <cell r="N361">
            <v>0</v>
          </cell>
          <cell r="O361">
            <v>1</v>
          </cell>
          <cell r="P361">
            <v>0</v>
          </cell>
          <cell r="Q361">
            <v>0</v>
          </cell>
          <cell r="R361">
            <v>0</v>
          </cell>
          <cell r="S361">
            <v>0</v>
          </cell>
          <cell r="T361">
            <v>0</v>
          </cell>
          <cell r="U361">
            <v>0</v>
          </cell>
          <cell r="AO361" t="str">
            <v>Thüringen_2008_II 03b_6</v>
          </cell>
          <cell r="AQ361" t="str">
            <v>Östliche Flächenländer_2008_II 03b_6</v>
          </cell>
        </row>
        <row r="362">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AO362" t="str">
            <v>Thüringen_2008_II 03b_7</v>
          </cell>
          <cell r="AQ362" t="str">
            <v>Östliche Flächenländer_2008_II 03b_7</v>
          </cell>
        </row>
        <row r="363">
          <cell r="G363">
            <v>3019</v>
          </cell>
          <cell r="H363">
            <v>1068</v>
          </cell>
          <cell r="I363">
            <v>26</v>
          </cell>
          <cell r="J363">
            <v>8</v>
          </cell>
          <cell r="K363">
            <v>3019</v>
          </cell>
          <cell r="L363">
            <v>1068</v>
          </cell>
          <cell r="M363">
            <v>26</v>
          </cell>
          <cell r="N363">
            <v>8</v>
          </cell>
          <cell r="O363">
            <v>3019</v>
          </cell>
          <cell r="P363">
            <v>0</v>
          </cell>
          <cell r="Q363">
            <v>0</v>
          </cell>
          <cell r="R363">
            <v>0</v>
          </cell>
          <cell r="S363">
            <v>0</v>
          </cell>
          <cell r="T363">
            <v>0</v>
          </cell>
          <cell r="U363">
            <v>0</v>
          </cell>
          <cell r="AO363" t="str">
            <v>Thüringen_2008_II 03b_8</v>
          </cell>
          <cell r="AQ363" t="str">
            <v>Östliche Flächenländer_2008_II 03b_8</v>
          </cell>
        </row>
        <row r="364">
          <cell r="G364">
            <v>833</v>
          </cell>
          <cell r="H364">
            <v>265</v>
          </cell>
          <cell r="I364">
            <v>2</v>
          </cell>
          <cell r="J364">
            <v>0</v>
          </cell>
          <cell r="K364">
            <v>833</v>
          </cell>
          <cell r="L364">
            <v>265</v>
          </cell>
          <cell r="M364">
            <v>2</v>
          </cell>
          <cell r="N364">
            <v>0</v>
          </cell>
          <cell r="O364">
            <v>0</v>
          </cell>
          <cell r="P364">
            <v>0</v>
          </cell>
          <cell r="Q364">
            <v>0</v>
          </cell>
          <cell r="R364">
            <v>0</v>
          </cell>
          <cell r="S364">
            <v>0</v>
          </cell>
          <cell r="T364">
            <v>0</v>
          </cell>
          <cell r="U364">
            <v>0</v>
          </cell>
          <cell r="AO364" t="str">
            <v>Thüringen_2008_II 03b_1</v>
          </cell>
          <cell r="AQ364" t="str">
            <v>Östliche Flächenländer_2008_II 03b_1</v>
          </cell>
        </row>
        <row r="365">
          <cell r="G365">
            <v>388</v>
          </cell>
          <cell r="H365">
            <v>174</v>
          </cell>
          <cell r="I365">
            <v>0</v>
          </cell>
          <cell r="J365">
            <v>0</v>
          </cell>
          <cell r="K365">
            <v>388</v>
          </cell>
          <cell r="L365">
            <v>174</v>
          </cell>
          <cell r="M365">
            <v>0</v>
          </cell>
          <cell r="N365">
            <v>0</v>
          </cell>
          <cell r="O365">
            <v>0</v>
          </cell>
          <cell r="P365">
            <v>0</v>
          </cell>
          <cell r="Q365">
            <v>0</v>
          </cell>
          <cell r="R365">
            <v>0</v>
          </cell>
          <cell r="S365">
            <v>0</v>
          </cell>
          <cell r="T365">
            <v>0</v>
          </cell>
          <cell r="U365">
            <v>0</v>
          </cell>
          <cell r="AO365" t="str">
            <v>Thüringen_2008_II 03b_2</v>
          </cell>
          <cell r="AQ365" t="str">
            <v>Östliche Flächenländer_2008_II 03b_2</v>
          </cell>
        </row>
        <row r="366">
          <cell r="G366">
            <v>120</v>
          </cell>
          <cell r="H366">
            <v>74</v>
          </cell>
          <cell r="I366">
            <v>0</v>
          </cell>
          <cell r="J366">
            <v>0</v>
          </cell>
          <cell r="K366">
            <v>120</v>
          </cell>
          <cell r="L366">
            <v>74</v>
          </cell>
          <cell r="M366">
            <v>0</v>
          </cell>
          <cell r="N366">
            <v>0</v>
          </cell>
          <cell r="O366">
            <v>0</v>
          </cell>
          <cell r="P366">
            <v>0</v>
          </cell>
          <cell r="Q366">
            <v>0</v>
          </cell>
          <cell r="R366">
            <v>0</v>
          </cell>
          <cell r="S366">
            <v>0</v>
          </cell>
          <cell r="T366">
            <v>0</v>
          </cell>
          <cell r="U366">
            <v>0</v>
          </cell>
          <cell r="AO366" t="str">
            <v>Thüringen_2008_II 03b_3</v>
          </cell>
          <cell r="AQ366" t="str">
            <v>Östliche Flächenländer_2008_II 03b_3</v>
          </cell>
        </row>
        <row r="367">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AO367" t="str">
            <v>Thüringen_2008_II 03b_4</v>
          </cell>
          <cell r="AQ367" t="str">
            <v>Östliche Flächenländer_2008_II 03b_4</v>
          </cell>
        </row>
        <row r="368">
          <cell r="G368">
            <v>1</v>
          </cell>
          <cell r="H368">
            <v>0</v>
          </cell>
          <cell r="I368">
            <v>0</v>
          </cell>
          <cell r="J368">
            <v>0</v>
          </cell>
          <cell r="K368">
            <v>1</v>
          </cell>
          <cell r="L368">
            <v>0</v>
          </cell>
          <cell r="M368">
            <v>0</v>
          </cell>
          <cell r="N368">
            <v>0</v>
          </cell>
          <cell r="O368">
            <v>0</v>
          </cell>
          <cell r="P368">
            <v>0</v>
          </cell>
          <cell r="Q368">
            <v>0</v>
          </cell>
          <cell r="R368">
            <v>0</v>
          </cell>
          <cell r="S368">
            <v>0</v>
          </cell>
          <cell r="T368">
            <v>0</v>
          </cell>
          <cell r="U368">
            <v>0</v>
          </cell>
          <cell r="AO368" t="str">
            <v>Thüringen_2008_II 03b_5</v>
          </cell>
          <cell r="AQ368" t="str">
            <v>Östliche Flächenländer_2008_II 03b_5</v>
          </cell>
        </row>
        <row r="369">
          <cell r="G369">
            <v>1</v>
          </cell>
          <cell r="H369">
            <v>0</v>
          </cell>
          <cell r="I369">
            <v>0</v>
          </cell>
          <cell r="J369">
            <v>0</v>
          </cell>
          <cell r="K369">
            <v>1</v>
          </cell>
          <cell r="L369">
            <v>0</v>
          </cell>
          <cell r="M369">
            <v>0</v>
          </cell>
          <cell r="N369">
            <v>0</v>
          </cell>
          <cell r="O369">
            <v>0</v>
          </cell>
          <cell r="P369">
            <v>0</v>
          </cell>
          <cell r="Q369">
            <v>0</v>
          </cell>
          <cell r="R369">
            <v>0</v>
          </cell>
          <cell r="S369">
            <v>0</v>
          </cell>
          <cell r="T369">
            <v>0</v>
          </cell>
          <cell r="U369">
            <v>0</v>
          </cell>
          <cell r="AO369" t="str">
            <v>Thüringen_2008_II 03b_6</v>
          </cell>
          <cell r="AQ369" t="str">
            <v>Östliche Flächenländer_2008_II 03b_6</v>
          </cell>
        </row>
        <row r="370">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AO370" t="str">
            <v>Thüringen_2008_II 03b_7</v>
          </cell>
          <cell r="AQ370" t="str">
            <v>Östliche Flächenländer_2008_II 03b_7</v>
          </cell>
        </row>
        <row r="371">
          <cell r="G371">
            <v>1343</v>
          </cell>
          <cell r="H371">
            <v>513</v>
          </cell>
          <cell r="I371">
            <v>2</v>
          </cell>
          <cell r="J371">
            <v>0</v>
          </cell>
          <cell r="K371">
            <v>1343</v>
          </cell>
          <cell r="L371">
            <v>513</v>
          </cell>
          <cell r="M371">
            <v>2</v>
          </cell>
          <cell r="N371">
            <v>0</v>
          </cell>
          <cell r="O371">
            <v>0</v>
          </cell>
          <cell r="P371">
            <v>0</v>
          </cell>
          <cell r="Q371">
            <v>0</v>
          </cell>
          <cell r="R371">
            <v>0</v>
          </cell>
          <cell r="S371">
            <v>0</v>
          </cell>
          <cell r="T371">
            <v>0</v>
          </cell>
          <cell r="U371">
            <v>0</v>
          </cell>
          <cell r="AO371" t="str">
            <v>Thüringen_2008_II 03b_8</v>
          </cell>
          <cell r="AQ371" t="str">
            <v>Östliche Flächenländer_2008_II 03b_8</v>
          </cell>
        </row>
        <row r="372">
          <cell r="G372">
            <v>45</v>
          </cell>
          <cell r="H372">
            <v>21</v>
          </cell>
          <cell r="I372">
            <v>0</v>
          </cell>
          <cell r="J372">
            <v>0</v>
          </cell>
          <cell r="K372">
            <v>20</v>
          </cell>
          <cell r="L372">
            <v>10</v>
          </cell>
          <cell r="M372">
            <v>0</v>
          </cell>
          <cell r="N372">
            <v>0</v>
          </cell>
          <cell r="O372">
            <v>20</v>
          </cell>
          <cell r="P372">
            <v>25</v>
          </cell>
          <cell r="Q372">
            <v>0</v>
          </cell>
          <cell r="R372">
            <v>0</v>
          </cell>
          <cell r="S372">
            <v>0</v>
          </cell>
          <cell r="T372">
            <v>0</v>
          </cell>
          <cell r="U372">
            <v>0</v>
          </cell>
          <cell r="AO372" t="str">
            <v>Thüringen_2008_II 03a_1</v>
          </cell>
          <cell r="AQ372" t="str">
            <v>Östliche Flächenländer_2008_II 03a_1</v>
          </cell>
        </row>
        <row r="373">
          <cell r="G373">
            <v>2982</v>
          </cell>
          <cell r="H373">
            <v>1301</v>
          </cell>
          <cell r="I373">
            <v>20</v>
          </cell>
          <cell r="J373">
            <v>7</v>
          </cell>
          <cell r="K373">
            <v>1798</v>
          </cell>
          <cell r="L373">
            <v>778</v>
          </cell>
          <cell r="M373">
            <v>17</v>
          </cell>
          <cell r="N373">
            <v>6</v>
          </cell>
          <cell r="O373">
            <v>1798</v>
          </cell>
          <cell r="P373">
            <v>1184</v>
          </cell>
          <cell r="Q373">
            <v>0</v>
          </cell>
          <cell r="R373">
            <v>0</v>
          </cell>
          <cell r="S373">
            <v>0</v>
          </cell>
          <cell r="T373">
            <v>0</v>
          </cell>
          <cell r="U373">
            <v>0</v>
          </cell>
          <cell r="AO373" t="str">
            <v>Thüringen_2008_II 03a_2</v>
          </cell>
          <cell r="AQ373" t="str">
            <v>Östliche Flächenländer_2008_II 03a_2</v>
          </cell>
        </row>
        <row r="374">
          <cell r="G374">
            <v>37</v>
          </cell>
          <cell r="H374">
            <v>26</v>
          </cell>
          <cell r="I374">
            <v>0</v>
          </cell>
          <cell r="J374">
            <v>0</v>
          </cell>
          <cell r="K374">
            <v>35</v>
          </cell>
          <cell r="L374">
            <v>25</v>
          </cell>
          <cell r="M374">
            <v>0</v>
          </cell>
          <cell r="N374">
            <v>0</v>
          </cell>
          <cell r="O374">
            <v>35</v>
          </cell>
          <cell r="P374">
            <v>2</v>
          </cell>
          <cell r="Q374">
            <v>0</v>
          </cell>
          <cell r="R374">
            <v>0</v>
          </cell>
          <cell r="S374">
            <v>0</v>
          </cell>
          <cell r="T374">
            <v>0</v>
          </cell>
          <cell r="U374">
            <v>0</v>
          </cell>
          <cell r="AO374" t="str">
            <v>Thüringen_2008_II 03a_3</v>
          </cell>
          <cell r="AQ374" t="str">
            <v>Östliche Flächenländer_2008_II 03a_3</v>
          </cell>
        </row>
        <row r="375">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AO375" t="str">
            <v>Thüringen_2008_II 03a_4</v>
          </cell>
          <cell r="AQ375" t="str">
            <v>Östliche Flächenländer_2008_II 03a_4</v>
          </cell>
        </row>
        <row r="376">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AO376" t="str">
            <v>Thüringen_2008_II 03a_5</v>
          </cell>
          <cell r="AQ376" t="str">
            <v>Östliche Flächenländer_2008_II 03a_5</v>
          </cell>
        </row>
        <row r="377">
          <cell r="G377">
            <v>1</v>
          </cell>
          <cell r="H377">
            <v>1</v>
          </cell>
          <cell r="I377">
            <v>0</v>
          </cell>
          <cell r="J377">
            <v>0</v>
          </cell>
          <cell r="K377">
            <v>1</v>
          </cell>
          <cell r="L377">
            <v>1</v>
          </cell>
          <cell r="M377">
            <v>0</v>
          </cell>
          <cell r="N377">
            <v>0</v>
          </cell>
          <cell r="O377">
            <v>1</v>
          </cell>
          <cell r="P377">
            <v>0</v>
          </cell>
          <cell r="Q377">
            <v>0</v>
          </cell>
          <cell r="R377">
            <v>0</v>
          </cell>
          <cell r="S377">
            <v>0</v>
          </cell>
          <cell r="T377">
            <v>0</v>
          </cell>
          <cell r="U377">
            <v>0</v>
          </cell>
          <cell r="AO377" t="str">
            <v>Thüringen_2008_II 03a_6</v>
          </cell>
          <cell r="AQ377" t="str">
            <v>Östliche Flächenländer_2008_II 03a_6</v>
          </cell>
        </row>
        <row r="378">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AO378" t="str">
            <v>Thüringen_2008_II 03a_7</v>
          </cell>
          <cell r="AQ378" t="str">
            <v>Östliche Flächenländer_2008_II 03a_7</v>
          </cell>
        </row>
        <row r="379">
          <cell r="G379">
            <v>3065</v>
          </cell>
          <cell r="H379">
            <v>1349</v>
          </cell>
          <cell r="I379">
            <v>20</v>
          </cell>
          <cell r="J379">
            <v>7</v>
          </cell>
          <cell r="K379">
            <v>1854</v>
          </cell>
          <cell r="L379">
            <v>814</v>
          </cell>
          <cell r="M379">
            <v>17</v>
          </cell>
          <cell r="N379">
            <v>6</v>
          </cell>
          <cell r="O379">
            <v>1854</v>
          </cell>
          <cell r="P379">
            <v>1211</v>
          </cell>
          <cell r="Q379">
            <v>0</v>
          </cell>
          <cell r="R379">
            <v>0</v>
          </cell>
          <cell r="S379">
            <v>0</v>
          </cell>
          <cell r="T379">
            <v>0</v>
          </cell>
          <cell r="U379">
            <v>0</v>
          </cell>
          <cell r="AO379" t="str">
            <v>Thüringen_2008_II 03a_8</v>
          </cell>
          <cell r="AQ379" t="str">
            <v>Östliche Flächenländer_2008_II 03a_8</v>
          </cell>
        </row>
        <row r="380">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AO380" t="str">
            <v>Thüringen_2008_Sonstige_1</v>
          </cell>
          <cell r="AQ380" t="str">
            <v>Östliche Flächenländer_2008_Sonstige_1</v>
          </cell>
        </row>
        <row r="381">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AO381" t="str">
            <v>Thüringen_2008_Sonstige_2</v>
          </cell>
          <cell r="AQ381" t="str">
            <v>Östliche Flächenländer_2008_Sonstige_2</v>
          </cell>
        </row>
        <row r="382">
          <cell r="G382">
            <v>925</v>
          </cell>
          <cell r="H382">
            <v>463</v>
          </cell>
          <cell r="I382">
            <v>2</v>
          </cell>
          <cell r="J382">
            <v>2</v>
          </cell>
          <cell r="K382">
            <v>925</v>
          </cell>
          <cell r="L382">
            <v>463</v>
          </cell>
          <cell r="M382">
            <v>2</v>
          </cell>
          <cell r="N382">
            <v>2</v>
          </cell>
          <cell r="O382">
            <v>0</v>
          </cell>
          <cell r="P382">
            <v>925</v>
          </cell>
          <cell r="Q382">
            <v>0</v>
          </cell>
          <cell r="R382">
            <v>0</v>
          </cell>
          <cell r="S382">
            <v>0</v>
          </cell>
          <cell r="T382">
            <v>0</v>
          </cell>
          <cell r="U382">
            <v>0</v>
          </cell>
          <cell r="AO382" t="str">
            <v>Thüringen_2008_Sonstige_3</v>
          </cell>
          <cell r="AQ382" t="str">
            <v>Östliche Flächenländer_2008_Sonstige_3</v>
          </cell>
        </row>
        <row r="383">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AO383" t="str">
            <v>Thüringen_2008_Sonstige_4</v>
          </cell>
          <cell r="AQ383" t="str">
            <v>Östliche Flächenländer_2008_Sonstige_4</v>
          </cell>
        </row>
        <row r="384">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AO384" t="str">
            <v>Thüringen_2008_Sonstige_5</v>
          </cell>
          <cell r="AQ384" t="str">
            <v>Östliche Flächenländer_2008_Sonstige_5</v>
          </cell>
        </row>
        <row r="385">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AO385" t="str">
            <v>Thüringen_2008_Sonstige_6</v>
          </cell>
          <cell r="AQ385" t="str">
            <v>Östliche Flächenländer_2008_Sonstige_6</v>
          </cell>
        </row>
        <row r="386">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AO386" t="str">
            <v>Thüringen_2008_Sonstige_7</v>
          </cell>
          <cell r="AQ386" t="str">
            <v>Östliche Flächenländer_2008_Sonstige_7</v>
          </cell>
        </row>
        <row r="387">
          <cell r="G387">
            <v>925</v>
          </cell>
          <cell r="H387">
            <v>463</v>
          </cell>
          <cell r="I387">
            <v>2</v>
          </cell>
          <cell r="J387">
            <v>2</v>
          </cell>
          <cell r="K387">
            <v>925</v>
          </cell>
          <cell r="L387">
            <v>463</v>
          </cell>
          <cell r="M387">
            <v>2</v>
          </cell>
          <cell r="N387">
            <v>2</v>
          </cell>
          <cell r="O387">
            <v>0</v>
          </cell>
          <cell r="P387">
            <v>925</v>
          </cell>
          <cell r="Q387">
            <v>0</v>
          </cell>
          <cell r="R387">
            <v>0</v>
          </cell>
          <cell r="S387">
            <v>0</v>
          </cell>
          <cell r="T387">
            <v>0</v>
          </cell>
          <cell r="U387">
            <v>0</v>
          </cell>
          <cell r="AO387" t="str">
            <v>Thüringen_2008_Sonstige_8</v>
          </cell>
          <cell r="AQ387" t="str">
            <v>Östliche Flächenländer_2008_Sonstige_8</v>
          </cell>
        </row>
        <row r="388">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AO388" t="e">
            <v>#N/A</v>
          </cell>
          <cell r="AQ388" t="e">
            <v>#N/A</v>
          </cell>
        </row>
        <row r="389">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AO389" t="e">
            <v>#N/A</v>
          </cell>
          <cell r="AQ389" t="e">
            <v>#N/A</v>
          </cell>
        </row>
        <row r="390">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AO390" t="e">
            <v>#N/A</v>
          </cell>
          <cell r="AQ390" t="e">
            <v>#N/A</v>
          </cell>
        </row>
        <row r="391">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AO391" t="e">
            <v>#N/A</v>
          </cell>
          <cell r="AQ391" t="e">
            <v>#N/A</v>
          </cell>
        </row>
        <row r="392">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AO392" t="e">
            <v>#N/A</v>
          </cell>
          <cell r="AQ392" t="e">
            <v>#N/A</v>
          </cell>
        </row>
        <row r="393">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AO393" t="e">
            <v>#N/A</v>
          </cell>
          <cell r="AQ393" t="e">
            <v>#N/A</v>
          </cell>
        </row>
        <row r="394">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AO394" t="e">
            <v>#N/A</v>
          </cell>
          <cell r="AQ394" t="e">
            <v>#N/A</v>
          </cell>
        </row>
        <row r="395">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AO395" t="e">
            <v>#N/A</v>
          </cell>
          <cell r="AQ395" t="e">
            <v>#N/A</v>
          </cell>
        </row>
        <row r="396">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AO396" t="str">
            <v>Thüringen_2008_III 01_1</v>
          </cell>
          <cell r="AQ396" t="str">
            <v>Östliche Flächenländer_2008_III 01_1</v>
          </cell>
        </row>
        <row r="397">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AO397" t="str">
            <v>Thüringen_2008_III 01_2</v>
          </cell>
          <cell r="AQ397" t="str">
            <v>Östliche Flächenländer_2008_III 01_2</v>
          </cell>
        </row>
        <row r="398">
          <cell r="G398">
            <v>1701</v>
          </cell>
          <cell r="H398">
            <v>914</v>
          </cell>
          <cell r="I398">
            <v>16</v>
          </cell>
          <cell r="J398">
            <v>5</v>
          </cell>
          <cell r="K398">
            <v>932</v>
          </cell>
          <cell r="L398">
            <v>476</v>
          </cell>
          <cell r="M398">
            <v>13</v>
          </cell>
          <cell r="N398">
            <v>3</v>
          </cell>
          <cell r="O398">
            <v>932</v>
          </cell>
          <cell r="P398">
            <v>769</v>
          </cell>
          <cell r="Q398">
            <v>0</v>
          </cell>
          <cell r="R398">
            <v>0</v>
          </cell>
          <cell r="S398">
            <v>0</v>
          </cell>
          <cell r="T398">
            <v>0</v>
          </cell>
          <cell r="U398">
            <v>0</v>
          </cell>
          <cell r="AO398" t="str">
            <v>Thüringen_2008_III 01_3</v>
          </cell>
          <cell r="AQ398" t="str">
            <v>Östliche Flächenländer_2008_III 01_3</v>
          </cell>
        </row>
        <row r="399">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AO399" t="str">
            <v>Thüringen_2008_III 01_4</v>
          </cell>
          <cell r="AQ399" t="str">
            <v>Östliche Flächenländer_2008_III 01_4</v>
          </cell>
        </row>
        <row r="400">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AO400" t="str">
            <v>Thüringen_2008_III 01_5</v>
          </cell>
          <cell r="AQ400" t="str">
            <v>Östliche Flächenländer_2008_III 01_5</v>
          </cell>
        </row>
        <row r="401">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AO401" t="str">
            <v>Thüringen_2008_III 01_6</v>
          </cell>
          <cell r="AQ401" t="str">
            <v>Östliche Flächenländer_2008_III 01_6</v>
          </cell>
        </row>
        <row r="402">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AO402" t="str">
            <v>Thüringen_2008_III 01_7</v>
          </cell>
          <cell r="AQ402" t="str">
            <v>Östliche Flächenländer_2008_III 01_7</v>
          </cell>
        </row>
        <row r="403">
          <cell r="G403">
            <v>1701</v>
          </cell>
          <cell r="H403">
            <v>914</v>
          </cell>
          <cell r="I403">
            <v>16</v>
          </cell>
          <cell r="J403">
            <v>5</v>
          </cell>
          <cell r="K403">
            <v>932</v>
          </cell>
          <cell r="L403">
            <v>476</v>
          </cell>
          <cell r="M403">
            <v>13</v>
          </cell>
          <cell r="N403">
            <v>3</v>
          </cell>
          <cell r="O403">
            <v>932</v>
          </cell>
          <cell r="P403">
            <v>769</v>
          </cell>
          <cell r="Q403">
            <v>0</v>
          </cell>
          <cell r="R403">
            <v>0</v>
          </cell>
          <cell r="S403">
            <v>0</v>
          </cell>
          <cell r="T403">
            <v>0</v>
          </cell>
          <cell r="U403">
            <v>0</v>
          </cell>
          <cell r="AO403" t="str">
            <v>Thüringen_2008_III 01_8</v>
          </cell>
          <cell r="AQ403" t="str">
            <v>Östliche Flächenländer_2008_III 01_8</v>
          </cell>
        </row>
        <row r="404">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AO404" t="e">
            <v>#N/A</v>
          </cell>
          <cell r="AQ404" t="e">
            <v>#N/A</v>
          </cell>
        </row>
        <row r="405">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AO405" t="e">
            <v>#N/A</v>
          </cell>
          <cell r="AQ405" t="e">
            <v>#N/A</v>
          </cell>
        </row>
        <row r="406">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AO406" t="e">
            <v>#N/A</v>
          </cell>
          <cell r="AQ406" t="e">
            <v>#N/A</v>
          </cell>
        </row>
        <row r="407">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AO407" t="e">
            <v>#N/A</v>
          </cell>
          <cell r="AQ407" t="e">
            <v>#N/A</v>
          </cell>
        </row>
        <row r="408">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AO408" t="e">
            <v>#N/A</v>
          </cell>
          <cell r="AQ408" t="e">
            <v>#N/A</v>
          </cell>
        </row>
        <row r="409">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AO409" t="e">
            <v>#N/A</v>
          </cell>
          <cell r="AQ409" t="e">
            <v>#N/A</v>
          </cell>
        </row>
        <row r="410">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AO410" t="e">
            <v>#N/A</v>
          </cell>
          <cell r="AQ410" t="e">
            <v>#N/A</v>
          </cell>
        </row>
        <row r="411">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AO411" t="e">
            <v>#N/A</v>
          </cell>
          <cell r="AQ411" t="e">
            <v>#N/A</v>
          </cell>
        </row>
        <row r="412">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AO412" t="str">
            <v>Thüringen_2008_III 02_1</v>
          </cell>
          <cell r="AQ412" t="str">
            <v>Östliche Flächenländer_2008_III 02_1</v>
          </cell>
        </row>
        <row r="413">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AO413" t="str">
            <v>Thüringen_2008_III 02_2</v>
          </cell>
          <cell r="AQ413" t="str">
            <v>Östliche Flächenländer_2008_III 02_2</v>
          </cell>
        </row>
        <row r="414">
          <cell r="G414">
            <v>3406</v>
          </cell>
          <cell r="H414">
            <v>1913</v>
          </cell>
          <cell r="I414">
            <v>26</v>
          </cell>
          <cell r="J414">
            <v>13</v>
          </cell>
          <cell r="K414">
            <v>955</v>
          </cell>
          <cell r="L414">
            <v>539</v>
          </cell>
          <cell r="M414">
            <v>11</v>
          </cell>
          <cell r="N414">
            <v>7</v>
          </cell>
          <cell r="O414">
            <v>0</v>
          </cell>
          <cell r="P414">
            <v>0</v>
          </cell>
          <cell r="Q414">
            <v>0</v>
          </cell>
          <cell r="R414">
            <v>0</v>
          </cell>
          <cell r="S414">
            <v>955</v>
          </cell>
          <cell r="T414">
            <v>1214</v>
          </cell>
          <cell r="U414">
            <v>1237</v>
          </cell>
          <cell r="AO414" t="str">
            <v>Thüringen_2008_III 02_3</v>
          </cell>
          <cell r="AQ414" t="str">
            <v>Östliche Flächenländer_2008_III 02_3</v>
          </cell>
        </row>
        <row r="415">
          <cell r="G415">
            <v>2</v>
          </cell>
          <cell r="H415">
            <v>1</v>
          </cell>
          <cell r="I415">
            <v>0</v>
          </cell>
          <cell r="J415">
            <v>0</v>
          </cell>
          <cell r="K415">
            <v>0</v>
          </cell>
          <cell r="L415">
            <v>0</v>
          </cell>
          <cell r="M415">
            <v>0</v>
          </cell>
          <cell r="N415">
            <v>0</v>
          </cell>
          <cell r="O415">
            <v>0</v>
          </cell>
          <cell r="P415">
            <v>0</v>
          </cell>
          <cell r="Q415">
            <v>0</v>
          </cell>
          <cell r="R415">
            <v>0</v>
          </cell>
          <cell r="S415">
            <v>0</v>
          </cell>
          <cell r="T415">
            <v>1</v>
          </cell>
          <cell r="U415">
            <v>1</v>
          </cell>
          <cell r="AO415" t="str">
            <v>Thüringen_2008_III 02_4</v>
          </cell>
          <cell r="AQ415" t="str">
            <v>Östliche Flächenländer_2008_III 02_4</v>
          </cell>
        </row>
        <row r="416">
          <cell r="G416">
            <v>1</v>
          </cell>
          <cell r="H416">
            <v>1</v>
          </cell>
          <cell r="I416">
            <v>0</v>
          </cell>
          <cell r="J416">
            <v>0</v>
          </cell>
          <cell r="K416">
            <v>1</v>
          </cell>
          <cell r="L416">
            <v>1</v>
          </cell>
          <cell r="M416">
            <v>0</v>
          </cell>
          <cell r="N416">
            <v>0</v>
          </cell>
          <cell r="O416">
            <v>0</v>
          </cell>
          <cell r="P416">
            <v>0</v>
          </cell>
          <cell r="Q416">
            <v>0</v>
          </cell>
          <cell r="R416">
            <v>0</v>
          </cell>
          <cell r="S416">
            <v>1</v>
          </cell>
          <cell r="T416">
            <v>0</v>
          </cell>
          <cell r="U416">
            <v>0</v>
          </cell>
          <cell r="AO416" t="str">
            <v>Thüringen_2008_III 02_5</v>
          </cell>
          <cell r="AQ416" t="str">
            <v>Östliche Flächenländer_2008_III 02_5</v>
          </cell>
        </row>
        <row r="417">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AO417" t="str">
            <v>Thüringen_2008_III 02_6</v>
          </cell>
          <cell r="AQ417" t="str">
            <v>Östliche Flächenländer_2008_III 02_6</v>
          </cell>
        </row>
        <row r="418">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AO418" t="str">
            <v>Thüringen_2008_III 02_7</v>
          </cell>
          <cell r="AQ418" t="str">
            <v>Östliche Flächenländer_2008_III 02_7</v>
          </cell>
        </row>
        <row r="419">
          <cell r="G419">
            <v>3409</v>
          </cell>
          <cell r="H419">
            <v>1915</v>
          </cell>
          <cell r="I419">
            <v>26</v>
          </cell>
          <cell r="J419">
            <v>13</v>
          </cell>
          <cell r="K419">
            <v>956</v>
          </cell>
          <cell r="L419">
            <v>540</v>
          </cell>
          <cell r="M419">
            <v>11</v>
          </cell>
          <cell r="N419">
            <v>7</v>
          </cell>
          <cell r="O419">
            <v>0</v>
          </cell>
          <cell r="P419">
            <v>0</v>
          </cell>
          <cell r="Q419">
            <v>0</v>
          </cell>
          <cell r="R419">
            <v>0</v>
          </cell>
          <cell r="S419">
            <v>956</v>
          </cell>
          <cell r="T419">
            <v>1215</v>
          </cell>
          <cell r="U419">
            <v>1238</v>
          </cell>
          <cell r="AO419" t="str">
            <v>Thüringen_2008_III 02_8</v>
          </cell>
          <cell r="AQ419" t="str">
            <v>Östliche Flächenländer_2008_III 02_8</v>
          </cell>
        </row>
        <row r="420">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AO420" t="e">
            <v>#N/A</v>
          </cell>
          <cell r="AQ420" t="e">
            <v>#N/A</v>
          </cell>
        </row>
        <row r="421">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AO421" t="e">
            <v>#N/A</v>
          </cell>
          <cell r="AQ421" t="e">
            <v>#N/A</v>
          </cell>
        </row>
        <row r="422">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AO422" t="e">
            <v>#N/A</v>
          </cell>
          <cell r="AQ422" t="e">
            <v>#N/A</v>
          </cell>
        </row>
        <row r="423">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AO423" t="e">
            <v>#N/A</v>
          </cell>
          <cell r="AQ423" t="e">
            <v>#N/A</v>
          </cell>
        </row>
        <row r="424">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AO424" t="e">
            <v>#N/A</v>
          </cell>
          <cell r="AQ424" t="e">
            <v>#N/A</v>
          </cell>
        </row>
        <row r="425">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AO425" t="e">
            <v>#N/A</v>
          </cell>
          <cell r="AQ425" t="e">
            <v>#N/A</v>
          </cell>
        </row>
        <row r="426">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AO426" t="e">
            <v>#N/A</v>
          </cell>
          <cell r="AQ426" t="e">
            <v>#N/A</v>
          </cell>
        </row>
        <row r="427">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AO427" t="e">
            <v>#N/A</v>
          </cell>
          <cell r="AQ427" t="e">
            <v>#N/A</v>
          </cell>
        </row>
        <row r="428">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AO428" t="str">
            <v>Thüringen_2008_I 04a_1</v>
          </cell>
          <cell r="AQ428" t="str">
            <v>Östliche Flächenländer_2008_I 04a_1</v>
          </cell>
        </row>
        <row r="429">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AO429" t="str">
            <v>Thüringen_2008_I 04a_2</v>
          </cell>
          <cell r="AQ429" t="str">
            <v>Östliche Flächenländer_2008_I 04a_2</v>
          </cell>
        </row>
        <row r="430">
          <cell r="G430">
            <v>242</v>
          </cell>
          <cell r="H430">
            <v>114</v>
          </cell>
          <cell r="I430">
            <v>0</v>
          </cell>
          <cell r="J430">
            <v>0</v>
          </cell>
          <cell r="K430">
            <v>23</v>
          </cell>
          <cell r="L430">
            <v>7</v>
          </cell>
          <cell r="M430">
            <v>0</v>
          </cell>
          <cell r="N430">
            <v>0</v>
          </cell>
          <cell r="O430">
            <v>0</v>
          </cell>
          <cell r="P430">
            <v>0</v>
          </cell>
          <cell r="Q430">
            <v>0</v>
          </cell>
          <cell r="R430">
            <v>0</v>
          </cell>
          <cell r="S430">
            <v>23</v>
          </cell>
          <cell r="T430">
            <v>21</v>
          </cell>
          <cell r="U430">
            <v>198</v>
          </cell>
          <cell r="AO430" t="str">
            <v>Thüringen_2008_I 04a_3</v>
          </cell>
          <cell r="AQ430" t="str">
            <v>Östliche Flächenländer_2008_I 04a_3</v>
          </cell>
        </row>
        <row r="431">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AO431" t="str">
            <v>Thüringen_2008_I 04a_4</v>
          </cell>
          <cell r="AQ431" t="str">
            <v>Östliche Flächenländer_2008_I 04a_4</v>
          </cell>
        </row>
        <row r="432">
          <cell r="G432">
            <v>8</v>
          </cell>
          <cell r="H432">
            <v>0</v>
          </cell>
          <cell r="I432">
            <v>0</v>
          </cell>
          <cell r="J432">
            <v>0</v>
          </cell>
          <cell r="K432">
            <v>0</v>
          </cell>
          <cell r="L432">
            <v>0</v>
          </cell>
          <cell r="M432">
            <v>0</v>
          </cell>
          <cell r="N432">
            <v>0</v>
          </cell>
          <cell r="O432">
            <v>0</v>
          </cell>
          <cell r="P432">
            <v>0</v>
          </cell>
          <cell r="Q432">
            <v>0</v>
          </cell>
          <cell r="R432">
            <v>0</v>
          </cell>
          <cell r="S432">
            <v>0</v>
          </cell>
          <cell r="T432">
            <v>0</v>
          </cell>
          <cell r="U432">
            <v>8</v>
          </cell>
          <cell r="AO432" t="str">
            <v>Thüringen_2008_I 04a_5</v>
          </cell>
          <cell r="AQ432" t="str">
            <v>Östliche Flächenländer_2008_I 04a_5</v>
          </cell>
        </row>
        <row r="433">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AO433" t="str">
            <v>Thüringen_2008_I 04a_6</v>
          </cell>
          <cell r="AQ433" t="str">
            <v>Östliche Flächenländer_2008_I 04a_6</v>
          </cell>
        </row>
        <row r="434">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AO434" t="str">
            <v>Thüringen_2008_I 04a_7</v>
          </cell>
          <cell r="AQ434" t="str">
            <v>Östliche Flächenländer_2008_I 04a_7</v>
          </cell>
        </row>
        <row r="435">
          <cell r="G435">
            <v>250</v>
          </cell>
          <cell r="H435">
            <v>114</v>
          </cell>
          <cell r="I435">
            <v>0</v>
          </cell>
          <cell r="J435">
            <v>0</v>
          </cell>
          <cell r="K435">
            <v>23</v>
          </cell>
          <cell r="L435">
            <v>7</v>
          </cell>
          <cell r="M435">
            <v>0</v>
          </cell>
          <cell r="N435">
            <v>0</v>
          </cell>
          <cell r="O435">
            <v>0</v>
          </cell>
          <cell r="P435">
            <v>0</v>
          </cell>
          <cell r="Q435">
            <v>0</v>
          </cell>
          <cell r="R435">
            <v>0</v>
          </cell>
          <cell r="S435">
            <v>23</v>
          </cell>
          <cell r="T435">
            <v>21</v>
          </cell>
          <cell r="U435">
            <v>206</v>
          </cell>
          <cell r="AO435" t="str">
            <v>Thüringen_2008_I 04a_8</v>
          </cell>
          <cell r="AQ435" t="str">
            <v>Östliche Flächenländer_2008_I 04a_8</v>
          </cell>
        </row>
        <row r="436">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AO436" t="str">
            <v>Thüringen_2008_Sonstige_1</v>
          </cell>
          <cell r="AQ436" t="str">
            <v>Östliche Flächenländer_2008_Sonstige_1</v>
          </cell>
        </row>
        <row r="437">
          <cell r="G437">
            <v>8</v>
          </cell>
          <cell r="H437">
            <v>1</v>
          </cell>
          <cell r="I437">
            <v>0</v>
          </cell>
          <cell r="J437">
            <v>0</v>
          </cell>
          <cell r="K437">
            <v>6</v>
          </cell>
          <cell r="L437">
            <v>1</v>
          </cell>
          <cell r="M437">
            <v>0</v>
          </cell>
          <cell r="N437">
            <v>0</v>
          </cell>
          <cell r="O437">
            <v>6</v>
          </cell>
          <cell r="P437">
            <v>2</v>
          </cell>
          <cell r="Q437">
            <v>0</v>
          </cell>
          <cell r="R437">
            <v>0</v>
          </cell>
          <cell r="S437">
            <v>0</v>
          </cell>
          <cell r="T437">
            <v>0</v>
          </cell>
          <cell r="U437">
            <v>0</v>
          </cell>
          <cell r="AO437" t="str">
            <v>Thüringen_2008_Sonstige_2</v>
          </cell>
          <cell r="AQ437" t="str">
            <v>Östliche Flächenländer_2008_Sonstige_2</v>
          </cell>
        </row>
        <row r="438">
          <cell r="G438">
            <v>1890</v>
          </cell>
          <cell r="H438">
            <v>357</v>
          </cell>
          <cell r="I438">
            <v>2</v>
          </cell>
          <cell r="J438">
            <v>1</v>
          </cell>
          <cell r="K438">
            <v>941</v>
          </cell>
          <cell r="L438">
            <v>168</v>
          </cell>
          <cell r="M438">
            <v>1</v>
          </cell>
          <cell r="N438">
            <v>0</v>
          </cell>
          <cell r="O438">
            <v>941</v>
          </cell>
          <cell r="P438">
            <v>671</v>
          </cell>
          <cell r="Q438">
            <v>169</v>
          </cell>
          <cell r="R438">
            <v>109</v>
          </cell>
          <cell r="S438">
            <v>0</v>
          </cell>
          <cell r="T438">
            <v>0</v>
          </cell>
          <cell r="U438">
            <v>0</v>
          </cell>
          <cell r="AO438" t="str">
            <v>Thüringen_2008_Sonstige_3</v>
          </cell>
          <cell r="AQ438" t="str">
            <v>Östliche Flächenländer_2008_Sonstige_3</v>
          </cell>
        </row>
        <row r="439">
          <cell r="G439">
            <v>157</v>
          </cell>
          <cell r="H439">
            <v>35</v>
          </cell>
          <cell r="I439">
            <v>0</v>
          </cell>
          <cell r="J439">
            <v>0</v>
          </cell>
          <cell r="K439">
            <v>95</v>
          </cell>
          <cell r="L439">
            <v>22</v>
          </cell>
          <cell r="M439">
            <v>0</v>
          </cell>
          <cell r="N439">
            <v>0</v>
          </cell>
          <cell r="O439">
            <v>95</v>
          </cell>
          <cell r="P439">
            <v>49</v>
          </cell>
          <cell r="Q439">
            <v>9</v>
          </cell>
          <cell r="R439">
            <v>4</v>
          </cell>
          <cell r="S439">
            <v>0</v>
          </cell>
          <cell r="T439">
            <v>0</v>
          </cell>
          <cell r="U439">
            <v>0</v>
          </cell>
          <cell r="AO439" t="str">
            <v>Thüringen_2008_Sonstige_4</v>
          </cell>
          <cell r="AQ439" t="str">
            <v>Östliche Flächenländer_2008_Sonstige_4</v>
          </cell>
        </row>
        <row r="440">
          <cell r="G440">
            <v>278</v>
          </cell>
          <cell r="H440">
            <v>87</v>
          </cell>
          <cell r="I440">
            <v>1</v>
          </cell>
          <cell r="J440">
            <v>0</v>
          </cell>
          <cell r="K440">
            <v>119</v>
          </cell>
          <cell r="L440">
            <v>29</v>
          </cell>
          <cell r="M440">
            <v>1</v>
          </cell>
          <cell r="N440">
            <v>0</v>
          </cell>
          <cell r="O440">
            <v>119</v>
          </cell>
          <cell r="P440">
            <v>88</v>
          </cell>
          <cell r="Q440">
            <v>54</v>
          </cell>
          <cell r="R440">
            <v>17</v>
          </cell>
          <cell r="S440">
            <v>0</v>
          </cell>
          <cell r="T440">
            <v>0</v>
          </cell>
          <cell r="U440">
            <v>0</v>
          </cell>
          <cell r="AO440" t="str">
            <v>Thüringen_2008_Sonstige_5</v>
          </cell>
          <cell r="AQ440" t="str">
            <v>Östliche Flächenländer_2008_Sonstige_5</v>
          </cell>
        </row>
        <row r="441">
          <cell r="G441">
            <v>1</v>
          </cell>
          <cell r="H441">
            <v>1</v>
          </cell>
          <cell r="I441">
            <v>0</v>
          </cell>
          <cell r="J441">
            <v>0</v>
          </cell>
          <cell r="K441">
            <v>1</v>
          </cell>
          <cell r="L441">
            <v>1</v>
          </cell>
          <cell r="M441">
            <v>0</v>
          </cell>
          <cell r="N441">
            <v>0</v>
          </cell>
          <cell r="O441">
            <v>1</v>
          </cell>
          <cell r="P441">
            <v>0</v>
          </cell>
          <cell r="Q441">
            <v>0</v>
          </cell>
          <cell r="R441">
            <v>0</v>
          </cell>
          <cell r="S441">
            <v>0</v>
          </cell>
          <cell r="T441">
            <v>0</v>
          </cell>
          <cell r="U441">
            <v>0</v>
          </cell>
          <cell r="AO441" t="str">
            <v>Thüringen_2008_Sonstige_6</v>
          </cell>
          <cell r="AQ441" t="str">
            <v>Östliche Flächenländer_2008_Sonstige_6</v>
          </cell>
        </row>
        <row r="442">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AO442" t="str">
            <v>Thüringen_2008_Sonstige_7</v>
          </cell>
          <cell r="AQ442" t="str">
            <v>Östliche Flächenländer_2008_Sonstige_7</v>
          </cell>
        </row>
        <row r="443">
          <cell r="G443">
            <v>2334</v>
          </cell>
          <cell r="H443">
            <v>481</v>
          </cell>
          <cell r="I443">
            <v>3</v>
          </cell>
          <cell r="J443">
            <v>1</v>
          </cell>
          <cell r="K443">
            <v>1162</v>
          </cell>
          <cell r="L443">
            <v>221</v>
          </cell>
          <cell r="M443">
            <v>2</v>
          </cell>
          <cell r="N443">
            <v>0</v>
          </cell>
          <cell r="O443">
            <v>1162</v>
          </cell>
          <cell r="P443">
            <v>810</v>
          </cell>
          <cell r="Q443">
            <v>232</v>
          </cell>
          <cell r="R443">
            <v>130</v>
          </cell>
          <cell r="S443">
            <v>0</v>
          </cell>
          <cell r="T443">
            <v>0</v>
          </cell>
          <cell r="U443">
            <v>0</v>
          </cell>
          <cell r="AO443" t="str">
            <v>Thüringen_2008_Sonstige_8</v>
          </cell>
          <cell r="AQ443" t="str">
            <v>Östliche Flächenländer_2008_Sonstige_8</v>
          </cell>
        </row>
        <row r="444">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AO444" t="e">
            <v>#N/A</v>
          </cell>
          <cell r="AQ444" t="e">
            <v>#N/A</v>
          </cell>
        </row>
        <row r="445">
          <cell r="G445">
            <v>1</v>
          </cell>
          <cell r="H445">
            <v>0</v>
          </cell>
          <cell r="I445">
            <v>0</v>
          </cell>
          <cell r="J445">
            <v>0</v>
          </cell>
          <cell r="K445">
            <v>1</v>
          </cell>
          <cell r="L445">
            <v>0</v>
          </cell>
          <cell r="M445">
            <v>0</v>
          </cell>
          <cell r="N445">
            <v>0</v>
          </cell>
          <cell r="O445">
            <v>1</v>
          </cell>
          <cell r="P445">
            <v>0</v>
          </cell>
          <cell r="Q445">
            <v>0</v>
          </cell>
          <cell r="R445">
            <v>0</v>
          </cell>
          <cell r="S445">
            <v>0</v>
          </cell>
          <cell r="T445">
            <v>0</v>
          </cell>
          <cell r="U445">
            <v>0</v>
          </cell>
          <cell r="AO445" t="e">
            <v>#N/A</v>
          </cell>
          <cell r="AQ445" t="e">
            <v>#N/A</v>
          </cell>
        </row>
        <row r="446">
          <cell r="G446">
            <v>806</v>
          </cell>
          <cell r="H446">
            <v>105</v>
          </cell>
          <cell r="I446">
            <v>1</v>
          </cell>
          <cell r="J446">
            <v>0</v>
          </cell>
          <cell r="K446">
            <v>330</v>
          </cell>
          <cell r="L446">
            <v>36</v>
          </cell>
          <cell r="M446">
            <v>1</v>
          </cell>
          <cell r="N446">
            <v>0</v>
          </cell>
          <cell r="O446">
            <v>330</v>
          </cell>
          <cell r="P446">
            <v>228</v>
          </cell>
          <cell r="Q446">
            <v>139</v>
          </cell>
          <cell r="R446">
            <v>109</v>
          </cell>
          <cell r="S446">
            <v>0</v>
          </cell>
          <cell r="T446">
            <v>0</v>
          </cell>
          <cell r="U446">
            <v>0</v>
          </cell>
          <cell r="AO446" t="e">
            <v>#N/A</v>
          </cell>
          <cell r="AQ446" t="e">
            <v>#N/A</v>
          </cell>
        </row>
        <row r="447">
          <cell r="G447">
            <v>36</v>
          </cell>
          <cell r="H447">
            <v>4</v>
          </cell>
          <cell r="I447">
            <v>0</v>
          </cell>
          <cell r="J447">
            <v>0</v>
          </cell>
          <cell r="K447">
            <v>18</v>
          </cell>
          <cell r="L447">
            <v>1</v>
          </cell>
          <cell r="M447">
            <v>0</v>
          </cell>
          <cell r="N447">
            <v>0</v>
          </cell>
          <cell r="O447">
            <v>18</v>
          </cell>
          <cell r="P447">
            <v>8</v>
          </cell>
          <cell r="Q447">
            <v>6</v>
          </cell>
          <cell r="R447">
            <v>4</v>
          </cell>
          <cell r="S447">
            <v>0</v>
          </cell>
          <cell r="T447">
            <v>0</v>
          </cell>
          <cell r="U447">
            <v>0</v>
          </cell>
          <cell r="AO447" t="e">
            <v>#N/A</v>
          </cell>
          <cell r="AQ447" t="e">
            <v>#N/A</v>
          </cell>
        </row>
        <row r="448">
          <cell r="G448">
            <v>181</v>
          </cell>
          <cell r="H448">
            <v>40</v>
          </cell>
          <cell r="I448">
            <v>1</v>
          </cell>
          <cell r="J448">
            <v>0</v>
          </cell>
          <cell r="K448">
            <v>77</v>
          </cell>
          <cell r="L448">
            <v>11</v>
          </cell>
          <cell r="M448">
            <v>1</v>
          </cell>
          <cell r="N448">
            <v>0</v>
          </cell>
          <cell r="O448">
            <v>77</v>
          </cell>
          <cell r="P448">
            <v>41</v>
          </cell>
          <cell r="Q448">
            <v>46</v>
          </cell>
          <cell r="R448">
            <v>17</v>
          </cell>
          <cell r="S448">
            <v>0</v>
          </cell>
          <cell r="T448">
            <v>0</v>
          </cell>
          <cell r="U448">
            <v>0</v>
          </cell>
          <cell r="AO448" t="e">
            <v>#N/A</v>
          </cell>
          <cell r="AQ448" t="e">
            <v>#N/A</v>
          </cell>
        </row>
        <row r="449">
          <cell r="G449">
            <v>1</v>
          </cell>
          <cell r="H449">
            <v>1</v>
          </cell>
          <cell r="I449">
            <v>0</v>
          </cell>
          <cell r="J449">
            <v>0</v>
          </cell>
          <cell r="K449">
            <v>1</v>
          </cell>
          <cell r="L449">
            <v>1</v>
          </cell>
          <cell r="M449">
            <v>0</v>
          </cell>
          <cell r="N449">
            <v>0</v>
          </cell>
          <cell r="O449">
            <v>1</v>
          </cell>
          <cell r="P449">
            <v>0</v>
          </cell>
          <cell r="Q449">
            <v>0</v>
          </cell>
          <cell r="R449">
            <v>0</v>
          </cell>
          <cell r="S449">
            <v>0</v>
          </cell>
          <cell r="T449">
            <v>0</v>
          </cell>
          <cell r="U449">
            <v>0</v>
          </cell>
          <cell r="AO449" t="e">
            <v>#N/A</v>
          </cell>
          <cell r="AQ449" t="e">
            <v>#N/A</v>
          </cell>
        </row>
        <row r="450">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AO450" t="e">
            <v>#N/A</v>
          </cell>
          <cell r="AQ450" t="e">
            <v>#N/A</v>
          </cell>
        </row>
        <row r="451">
          <cell r="G451">
            <v>1025</v>
          </cell>
          <cell r="H451">
            <v>150</v>
          </cell>
          <cell r="I451">
            <v>2</v>
          </cell>
          <cell r="J451">
            <v>0</v>
          </cell>
          <cell r="K451">
            <v>427</v>
          </cell>
          <cell r="L451">
            <v>49</v>
          </cell>
          <cell r="M451">
            <v>2</v>
          </cell>
          <cell r="N451">
            <v>0</v>
          </cell>
          <cell r="O451">
            <v>427</v>
          </cell>
          <cell r="P451">
            <v>277</v>
          </cell>
          <cell r="Q451">
            <v>191</v>
          </cell>
          <cell r="R451">
            <v>130</v>
          </cell>
          <cell r="S451">
            <v>0</v>
          </cell>
          <cell r="T451">
            <v>0</v>
          </cell>
          <cell r="U451">
            <v>0</v>
          </cell>
          <cell r="AO451" t="e">
            <v>#N/A</v>
          </cell>
          <cell r="AQ451" t="e">
            <v>#N/A</v>
          </cell>
        </row>
        <row r="452">
          <cell r="G452">
            <v>1343</v>
          </cell>
          <cell r="H452">
            <v>459</v>
          </cell>
          <cell r="I452">
            <v>49</v>
          </cell>
          <cell r="J452">
            <v>18</v>
          </cell>
          <cell r="K452">
            <v>574</v>
          </cell>
          <cell r="L452">
            <v>192</v>
          </cell>
          <cell r="M452">
            <v>24</v>
          </cell>
          <cell r="N452">
            <v>12</v>
          </cell>
          <cell r="O452">
            <v>574</v>
          </cell>
          <cell r="P452">
            <v>405</v>
          </cell>
          <cell r="Q452">
            <v>348</v>
          </cell>
          <cell r="R452">
            <v>16</v>
          </cell>
          <cell r="S452">
            <v>0</v>
          </cell>
          <cell r="T452">
            <v>0</v>
          </cell>
          <cell r="U452">
            <v>0</v>
          </cell>
          <cell r="AO452" t="str">
            <v>Schleswig-Holstein_2008_I 01a_1</v>
          </cell>
          <cell r="AQ452" t="str">
            <v>Westliche Flächenländer_2008_I 01a_1</v>
          </cell>
        </row>
        <row r="453">
          <cell r="G453">
            <v>20383</v>
          </cell>
          <cell r="H453">
            <v>6737</v>
          </cell>
          <cell r="I453">
            <v>629</v>
          </cell>
          <cell r="J453">
            <v>257</v>
          </cell>
          <cell r="K453">
            <v>7040</v>
          </cell>
          <cell r="L453">
            <v>2495</v>
          </cell>
          <cell r="M453">
            <v>249</v>
          </cell>
          <cell r="N453">
            <v>101</v>
          </cell>
          <cell r="O453">
            <v>7040</v>
          </cell>
          <cell r="P453">
            <v>6739</v>
          </cell>
          <cell r="Q453">
            <v>5562</v>
          </cell>
          <cell r="R453">
            <v>1042</v>
          </cell>
          <cell r="S453">
            <v>0</v>
          </cell>
          <cell r="T453">
            <v>0</v>
          </cell>
          <cell r="U453">
            <v>0</v>
          </cell>
          <cell r="AO453" t="str">
            <v>Schleswig-Holstein_2008_I 01a_2</v>
          </cell>
          <cell r="AQ453" t="str">
            <v>Westliche Flächenländer_2008_I 01a_2</v>
          </cell>
        </row>
        <row r="454">
          <cell r="G454">
            <v>28247</v>
          </cell>
          <cell r="H454">
            <v>12692</v>
          </cell>
          <cell r="I454">
            <v>500</v>
          </cell>
          <cell r="J454">
            <v>229</v>
          </cell>
          <cell r="K454">
            <v>9463</v>
          </cell>
          <cell r="L454">
            <v>4534</v>
          </cell>
          <cell r="M454">
            <v>180</v>
          </cell>
          <cell r="N454">
            <v>86</v>
          </cell>
          <cell r="O454">
            <v>9463</v>
          </cell>
          <cell r="P454">
            <v>8984</v>
          </cell>
          <cell r="Q454">
            <v>8227</v>
          </cell>
          <cell r="R454">
            <v>1573</v>
          </cell>
          <cell r="S454">
            <v>0</v>
          </cell>
          <cell r="T454">
            <v>0</v>
          </cell>
          <cell r="U454">
            <v>0</v>
          </cell>
          <cell r="AO454" t="str">
            <v>Schleswig-Holstein_2008_I 01a_3</v>
          </cell>
          <cell r="AQ454" t="str">
            <v>Westliche Flächenländer_2008_I 01a_3</v>
          </cell>
        </row>
        <row r="455">
          <cell r="G455">
            <v>2980</v>
          </cell>
          <cell r="H455">
            <v>1494</v>
          </cell>
          <cell r="I455">
            <v>67</v>
          </cell>
          <cell r="J455">
            <v>36</v>
          </cell>
          <cell r="K455">
            <v>945</v>
          </cell>
          <cell r="L455">
            <v>479</v>
          </cell>
          <cell r="M455">
            <v>27</v>
          </cell>
          <cell r="N455">
            <v>12</v>
          </cell>
          <cell r="O455">
            <v>945</v>
          </cell>
          <cell r="P455">
            <v>1035</v>
          </cell>
          <cell r="Q455">
            <v>953</v>
          </cell>
          <cell r="R455">
            <v>47</v>
          </cell>
          <cell r="S455">
            <v>0</v>
          </cell>
          <cell r="T455">
            <v>0</v>
          </cell>
          <cell r="U455">
            <v>0</v>
          </cell>
          <cell r="AO455" t="str">
            <v>Schleswig-Holstein_2008_I 01a_4</v>
          </cell>
          <cell r="AQ455" t="str">
            <v>Westliche Flächenländer_2008_I 01a_4</v>
          </cell>
        </row>
        <row r="456">
          <cell r="G456">
            <v>6098</v>
          </cell>
          <cell r="H456">
            <v>3404</v>
          </cell>
          <cell r="I456">
            <v>103</v>
          </cell>
          <cell r="J456">
            <v>73</v>
          </cell>
          <cell r="K456">
            <v>2023</v>
          </cell>
          <cell r="L456">
            <v>1132</v>
          </cell>
          <cell r="M456">
            <v>29</v>
          </cell>
          <cell r="N456">
            <v>17</v>
          </cell>
          <cell r="O456">
            <v>2023</v>
          </cell>
          <cell r="P456">
            <v>2172</v>
          </cell>
          <cell r="Q456">
            <v>1838</v>
          </cell>
          <cell r="R456">
            <v>65</v>
          </cell>
          <cell r="S456">
            <v>0</v>
          </cell>
          <cell r="T456">
            <v>0</v>
          </cell>
          <cell r="U456">
            <v>0</v>
          </cell>
          <cell r="AO456" t="str">
            <v>Schleswig-Holstein_2008_I 01a_5</v>
          </cell>
          <cell r="AQ456" t="str">
            <v>Westliche Flächenländer_2008_I 01a_5</v>
          </cell>
        </row>
        <row r="457">
          <cell r="G457">
            <v>8</v>
          </cell>
          <cell r="H457">
            <v>5</v>
          </cell>
          <cell r="I457">
            <v>3</v>
          </cell>
          <cell r="J457">
            <v>2</v>
          </cell>
          <cell r="K457">
            <v>5</v>
          </cell>
          <cell r="L457">
            <v>3</v>
          </cell>
          <cell r="M457">
            <v>2</v>
          </cell>
          <cell r="N457">
            <v>2</v>
          </cell>
          <cell r="O457">
            <v>5</v>
          </cell>
          <cell r="P457">
            <v>1</v>
          </cell>
          <cell r="Q457">
            <v>2</v>
          </cell>
          <cell r="R457">
            <v>0</v>
          </cell>
          <cell r="S457">
            <v>0</v>
          </cell>
          <cell r="T457">
            <v>0</v>
          </cell>
          <cell r="U457">
            <v>0</v>
          </cell>
          <cell r="AO457" t="str">
            <v>Schleswig-Holstein_2008_I 01a_6</v>
          </cell>
          <cell r="AQ457" t="str">
            <v>Westliche Flächenländer_2008_I 01a_6</v>
          </cell>
        </row>
        <row r="458">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AO458" t="str">
            <v>Schleswig-Holstein_2008_I 01a_7</v>
          </cell>
          <cell r="AQ458" t="str">
            <v>Westliche Flächenländer_2008_I 01a_7</v>
          </cell>
        </row>
        <row r="459">
          <cell r="G459">
            <v>59059</v>
          </cell>
          <cell r="H459">
            <v>24791</v>
          </cell>
          <cell r="I459">
            <v>1351</v>
          </cell>
          <cell r="J459">
            <v>615</v>
          </cell>
          <cell r="K459">
            <v>20050</v>
          </cell>
          <cell r="L459">
            <v>8835</v>
          </cell>
          <cell r="M459">
            <v>511</v>
          </cell>
          <cell r="N459">
            <v>230</v>
          </cell>
          <cell r="O459">
            <v>20050</v>
          </cell>
          <cell r="P459">
            <v>19336</v>
          </cell>
          <cell r="Q459">
            <v>16930</v>
          </cell>
          <cell r="R459">
            <v>2743</v>
          </cell>
          <cell r="S459">
            <v>0</v>
          </cell>
          <cell r="T459">
            <v>0</v>
          </cell>
          <cell r="U459">
            <v>0</v>
          </cell>
          <cell r="AO459" t="str">
            <v>Schleswig-Holstein_2008_I 01a_8</v>
          </cell>
          <cell r="AQ459" t="str">
            <v>Westliche Flächenländer_2008_I 01a_8</v>
          </cell>
        </row>
        <row r="460">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AO460" t="str">
            <v>Schleswig-Holstein_2008_I 02_1</v>
          </cell>
          <cell r="AQ460" t="str">
            <v>Westliche Flächenländer_2008_I 02_1</v>
          </cell>
        </row>
        <row r="461">
          <cell r="G461">
            <v>2</v>
          </cell>
          <cell r="H461">
            <v>1</v>
          </cell>
          <cell r="I461">
            <v>0</v>
          </cell>
          <cell r="J461">
            <v>0</v>
          </cell>
          <cell r="K461">
            <v>2</v>
          </cell>
          <cell r="L461">
            <v>1</v>
          </cell>
          <cell r="M461">
            <v>0</v>
          </cell>
          <cell r="N461">
            <v>0</v>
          </cell>
          <cell r="O461">
            <v>2</v>
          </cell>
          <cell r="P461">
            <v>0</v>
          </cell>
          <cell r="Q461">
            <v>0</v>
          </cell>
          <cell r="R461">
            <v>0</v>
          </cell>
          <cell r="S461">
            <v>0</v>
          </cell>
          <cell r="T461">
            <v>0</v>
          </cell>
          <cell r="U461">
            <v>0</v>
          </cell>
          <cell r="AO461" t="str">
            <v>Schleswig-Holstein_2008_I 02_2</v>
          </cell>
          <cell r="AQ461" t="str">
            <v>Westliche Flächenländer_2008_I 02_2</v>
          </cell>
        </row>
        <row r="462">
          <cell r="G462">
            <v>18</v>
          </cell>
          <cell r="H462">
            <v>14</v>
          </cell>
          <cell r="I462">
            <v>0</v>
          </cell>
          <cell r="J462">
            <v>0</v>
          </cell>
          <cell r="K462">
            <v>6</v>
          </cell>
          <cell r="L462">
            <v>5</v>
          </cell>
          <cell r="M462">
            <v>0</v>
          </cell>
          <cell r="N462">
            <v>0</v>
          </cell>
          <cell r="O462">
            <v>6</v>
          </cell>
          <cell r="P462">
            <v>8</v>
          </cell>
          <cell r="Q462">
            <v>4</v>
          </cell>
          <cell r="R462">
            <v>0</v>
          </cell>
          <cell r="S462">
            <v>0</v>
          </cell>
          <cell r="T462">
            <v>0</v>
          </cell>
          <cell r="U462">
            <v>0</v>
          </cell>
          <cell r="AO462" t="str">
            <v>Schleswig-Holstein_2008_I 02_3</v>
          </cell>
          <cell r="AQ462" t="str">
            <v>Westliche Flächenländer_2008_I 02_3</v>
          </cell>
        </row>
        <row r="463">
          <cell r="G463">
            <v>9</v>
          </cell>
          <cell r="H463">
            <v>6</v>
          </cell>
          <cell r="I463">
            <v>0</v>
          </cell>
          <cell r="J463">
            <v>0</v>
          </cell>
          <cell r="K463">
            <v>3</v>
          </cell>
          <cell r="L463">
            <v>2</v>
          </cell>
          <cell r="M463">
            <v>0</v>
          </cell>
          <cell r="N463">
            <v>0</v>
          </cell>
          <cell r="O463">
            <v>3</v>
          </cell>
          <cell r="P463">
            <v>2</v>
          </cell>
          <cell r="Q463">
            <v>4</v>
          </cell>
          <cell r="R463">
            <v>0</v>
          </cell>
          <cell r="S463">
            <v>0</v>
          </cell>
          <cell r="T463">
            <v>0</v>
          </cell>
          <cell r="U463">
            <v>0</v>
          </cell>
          <cell r="AO463" t="str">
            <v>Schleswig-Holstein_2008_I 02_4</v>
          </cell>
          <cell r="AQ463" t="str">
            <v>Westliche Flächenländer_2008_I 02_4</v>
          </cell>
        </row>
        <row r="464">
          <cell r="G464">
            <v>22</v>
          </cell>
          <cell r="H464">
            <v>14</v>
          </cell>
          <cell r="I464">
            <v>1</v>
          </cell>
          <cell r="J464">
            <v>1</v>
          </cell>
          <cell r="K464">
            <v>7</v>
          </cell>
          <cell r="L464">
            <v>3</v>
          </cell>
          <cell r="M464">
            <v>0</v>
          </cell>
          <cell r="N464">
            <v>0</v>
          </cell>
          <cell r="O464">
            <v>7</v>
          </cell>
          <cell r="P464">
            <v>5</v>
          </cell>
          <cell r="Q464">
            <v>10</v>
          </cell>
          <cell r="R464">
            <v>0</v>
          </cell>
          <cell r="S464">
            <v>0</v>
          </cell>
          <cell r="T464">
            <v>0</v>
          </cell>
          <cell r="U464">
            <v>0</v>
          </cell>
          <cell r="AO464" t="str">
            <v>Schleswig-Holstein_2008_I 02_5</v>
          </cell>
          <cell r="AQ464" t="str">
            <v>Westliche Flächenländer_2008_I 02_5</v>
          </cell>
        </row>
        <row r="465">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AO465" t="str">
            <v>Schleswig-Holstein_2008_I 02_6</v>
          </cell>
          <cell r="AQ465" t="str">
            <v>Westliche Flächenländer_2008_I 02_6</v>
          </cell>
        </row>
        <row r="466">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AO466" t="str">
            <v>Schleswig-Holstein_2008_I 02_7</v>
          </cell>
          <cell r="AQ466" t="str">
            <v>Westliche Flächenländer_2008_I 02_7</v>
          </cell>
        </row>
        <row r="467">
          <cell r="G467">
            <v>51</v>
          </cell>
          <cell r="H467">
            <v>35</v>
          </cell>
          <cell r="I467">
            <v>1</v>
          </cell>
          <cell r="J467">
            <v>1</v>
          </cell>
          <cell r="K467">
            <v>18</v>
          </cell>
          <cell r="L467">
            <v>11</v>
          </cell>
          <cell r="M467">
            <v>0</v>
          </cell>
          <cell r="N467">
            <v>0</v>
          </cell>
          <cell r="O467">
            <v>18</v>
          </cell>
          <cell r="P467">
            <v>15</v>
          </cell>
          <cell r="Q467">
            <v>18</v>
          </cell>
          <cell r="R467">
            <v>0</v>
          </cell>
          <cell r="S467">
            <v>0</v>
          </cell>
          <cell r="T467">
            <v>0</v>
          </cell>
          <cell r="U467">
            <v>0</v>
          </cell>
          <cell r="AO467" t="str">
            <v>Schleswig-Holstein_2008_I 02_8</v>
          </cell>
          <cell r="AQ467" t="str">
            <v>Westliche Flächenländer_2008_I 02_8</v>
          </cell>
        </row>
        <row r="468">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AO468" t="e">
            <v>#N/A</v>
          </cell>
          <cell r="AQ468" t="e">
            <v>#N/A</v>
          </cell>
        </row>
        <row r="469">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AO469" t="e">
            <v>#N/A</v>
          </cell>
          <cell r="AQ469" t="e">
            <v>#N/A</v>
          </cell>
        </row>
        <row r="470">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AO470" t="e">
            <v>#N/A</v>
          </cell>
          <cell r="AQ470" t="e">
            <v>#N/A</v>
          </cell>
        </row>
        <row r="471">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AO471" t="e">
            <v>#N/A</v>
          </cell>
          <cell r="AQ471" t="e">
            <v>#N/A</v>
          </cell>
        </row>
        <row r="472">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AO472" t="e">
            <v>#N/A</v>
          </cell>
          <cell r="AQ472" t="e">
            <v>#N/A</v>
          </cell>
        </row>
        <row r="473">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AO473" t="e">
            <v>#N/A</v>
          </cell>
          <cell r="AQ473" t="e">
            <v>#N/A</v>
          </cell>
        </row>
        <row r="474">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AO474" t="e">
            <v>#N/A</v>
          </cell>
          <cell r="AQ474" t="e">
            <v>#N/A</v>
          </cell>
        </row>
        <row r="475">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AO475" t="e">
            <v>#N/A</v>
          </cell>
          <cell r="AQ475" t="e">
            <v>#N/A</v>
          </cell>
        </row>
        <row r="476">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AO476" t="str">
            <v>Schleswig-Holstein_2008_I 04b_1</v>
          </cell>
          <cell r="AQ476" t="str">
            <v>Westliche Flächenländer_2008_I 04b_1</v>
          </cell>
        </row>
        <row r="477">
          <cell r="G477">
            <v>2</v>
          </cell>
          <cell r="H477">
            <v>1</v>
          </cell>
          <cell r="I477">
            <v>0</v>
          </cell>
          <cell r="J477">
            <v>0</v>
          </cell>
          <cell r="K477">
            <v>2</v>
          </cell>
          <cell r="L477">
            <v>1</v>
          </cell>
          <cell r="M477">
            <v>0</v>
          </cell>
          <cell r="N477">
            <v>0</v>
          </cell>
          <cell r="O477">
            <v>2</v>
          </cell>
          <cell r="P477">
            <v>0</v>
          </cell>
          <cell r="Q477">
            <v>0</v>
          </cell>
          <cell r="R477">
            <v>0</v>
          </cell>
          <cell r="S477">
            <v>0</v>
          </cell>
          <cell r="T477">
            <v>0</v>
          </cell>
          <cell r="U477">
            <v>0</v>
          </cell>
          <cell r="AO477" t="str">
            <v>Schleswig-Holstein_2008_I 04b_2</v>
          </cell>
          <cell r="AQ477" t="str">
            <v>Westliche Flächenländer_2008_I 04b_2</v>
          </cell>
        </row>
        <row r="478">
          <cell r="G478">
            <v>18</v>
          </cell>
          <cell r="H478">
            <v>14</v>
          </cell>
          <cell r="I478">
            <v>0</v>
          </cell>
          <cell r="J478">
            <v>0</v>
          </cell>
          <cell r="K478">
            <v>6</v>
          </cell>
          <cell r="L478">
            <v>5</v>
          </cell>
          <cell r="M478">
            <v>0</v>
          </cell>
          <cell r="N478">
            <v>0</v>
          </cell>
          <cell r="O478">
            <v>6</v>
          </cell>
          <cell r="P478">
            <v>8</v>
          </cell>
          <cell r="Q478">
            <v>4</v>
          </cell>
          <cell r="R478">
            <v>0</v>
          </cell>
          <cell r="S478">
            <v>0</v>
          </cell>
          <cell r="T478">
            <v>0</v>
          </cell>
          <cell r="U478">
            <v>0</v>
          </cell>
          <cell r="AO478" t="str">
            <v>Schleswig-Holstein_2008_I 04b_3</v>
          </cell>
          <cell r="AQ478" t="str">
            <v>Westliche Flächenländer_2008_I 04b_3</v>
          </cell>
        </row>
        <row r="479">
          <cell r="G479">
            <v>9</v>
          </cell>
          <cell r="H479">
            <v>6</v>
          </cell>
          <cell r="I479">
            <v>0</v>
          </cell>
          <cell r="J479">
            <v>0</v>
          </cell>
          <cell r="K479">
            <v>3</v>
          </cell>
          <cell r="L479">
            <v>2</v>
          </cell>
          <cell r="M479">
            <v>0</v>
          </cell>
          <cell r="N479">
            <v>0</v>
          </cell>
          <cell r="O479">
            <v>3</v>
          </cell>
          <cell r="P479">
            <v>2</v>
          </cell>
          <cell r="Q479">
            <v>4</v>
          </cell>
          <cell r="R479">
            <v>0</v>
          </cell>
          <cell r="S479">
            <v>0</v>
          </cell>
          <cell r="T479">
            <v>0</v>
          </cell>
          <cell r="U479">
            <v>0</v>
          </cell>
          <cell r="AO479" t="str">
            <v>Schleswig-Holstein_2008_I 04b_4</v>
          </cell>
          <cell r="AQ479" t="str">
            <v>Westliche Flächenländer_2008_I 04b_4</v>
          </cell>
        </row>
        <row r="480">
          <cell r="G480">
            <v>22</v>
          </cell>
          <cell r="H480">
            <v>14</v>
          </cell>
          <cell r="I480">
            <v>1</v>
          </cell>
          <cell r="J480">
            <v>1</v>
          </cell>
          <cell r="K480">
            <v>7</v>
          </cell>
          <cell r="L480">
            <v>3</v>
          </cell>
          <cell r="M480">
            <v>0</v>
          </cell>
          <cell r="N480">
            <v>0</v>
          </cell>
          <cell r="O480">
            <v>7</v>
          </cell>
          <cell r="P480">
            <v>5</v>
          </cell>
          <cell r="Q480">
            <v>10</v>
          </cell>
          <cell r="R480">
            <v>0</v>
          </cell>
          <cell r="S480">
            <v>0</v>
          </cell>
          <cell r="T480">
            <v>0</v>
          </cell>
          <cell r="U480">
            <v>0</v>
          </cell>
          <cell r="AO480" t="str">
            <v>Schleswig-Holstein_2008_I 04b_5</v>
          </cell>
          <cell r="AQ480" t="str">
            <v>Westliche Flächenländer_2008_I 04b_5</v>
          </cell>
        </row>
        <row r="481">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AO481" t="str">
            <v>Schleswig-Holstein_2008_I 04b_6</v>
          </cell>
          <cell r="AQ481" t="str">
            <v>Westliche Flächenländer_2008_I 04b_6</v>
          </cell>
        </row>
        <row r="482">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AO482" t="str">
            <v>Schleswig-Holstein_2008_I 04b_7</v>
          </cell>
          <cell r="AQ482" t="str">
            <v>Westliche Flächenländer_2008_I 04b_7</v>
          </cell>
        </row>
        <row r="483">
          <cell r="G483">
            <v>51</v>
          </cell>
          <cell r="H483">
            <v>35</v>
          </cell>
          <cell r="I483">
            <v>1</v>
          </cell>
          <cell r="J483">
            <v>1</v>
          </cell>
          <cell r="K483">
            <v>18</v>
          </cell>
          <cell r="L483">
            <v>11</v>
          </cell>
          <cell r="M483">
            <v>0</v>
          </cell>
          <cell r="N483">
            <v>0</v>
          </cell>
          <cell r="O483">
            <v>18</v>
          </cell>
          <cell r="P483">
            <v>15</v>
          </cell>
          <cell r="Q483">
            <v>18</v>
          </cell>
          <cell r="R483">
            <v>0</v>
          </cell>
          <cell r="S483">
            <v>0</v>
          </cell>
          <cell r="T483">
            <v>0</v>
          </cell>
          <cell r="U483">
            <v>0</v>
          </cell>
          <cell r="AO483" t="str">
            <v>Schleswig-Holstein_2008_I 04b_8</v>
          </cell>
          <cell r="AQ483" t="str">
            <v>Westliche Flächenländer_2008_I 04b_8</v>
          </cell>
        </row>
        <row r="484">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AO484" t="str">
            <v>Schleswig-Holstein_2008_I 05a_1</v>
          </cell>
          <cell r="AQ484" t="str">
            <v>Westliche Flächenländer_2008_I 05a_1</v>
          </cell>
        </row>
        <row r="485">
          <cell r="G485">
            <v>1115</v>
          </cell>
          <cell r="H485">
            <v>927</v>
          </cell>
          <cell r="I485">
            <v>60</v>
          </cell>
          <cell r="J485">
            <v>55</v>
          </cell>
          <cell r="K485">
            <v>488</v>
          </cell>
          <cell r="L485">
            <v>393</v>
          </cell>
          <cell r="M485">
            <v>30</v>
          </cell>
          <cell r="N485">
            <v>27</v>
          </cell>
          <cell r="O485">
            <v>488</v>
          </cell>
          <cell r="P485">
            <v>318</v>
          </cell>
          <cell r="Q485">
            <v>309</v>
          </cell>
          <cell r="R485">
            <v>0</v>
          </cell>
          <cell r="S485">
            <v>0</v>
          </cell>
          <cell r="T485">
            <v>0</v>
          </cell>
          <cell r="U485">
            <v>0</v>
          </cell>
          <cell r="AO485" t="str">
            <v>Schleswig-Holstein_2008_I 05a_2</v>
          </cell>
          <cell r="AQ485" t="str">
            <v>Westliche Flächenländer_2008_I 05a_2</v>
          </cell>
        </row>
        <row r="486">
          <cell r="G486">
            <v>1730</v>
          </cell>
          <cell r="H486">
            <v>1443</v>
          </cell>
          <cell r="I486">
            <v>51</v>
          </cell>
          <cell r="J486">
            <v>44</v>
          </cell>
          <cell r="K486">
            <v>902</v>
          </cell>
          <cell r="L486">
            <v>757</v>
          </cell>
          <cell r="M486">
            <v>29</v>
          </cell>
          <cell r="N486">
            <v>25</v>
          </cell>
          <cell r="O486">
            <v>902</v>
          </cell>
          <cell r="P486">
            <v>803</v>
          </cell>
          <cell r="Q486">
            <v>25</v>
          </cell>
          <cell r="R486">
            <v>0</v>
          </cell>
          <cell r="S486">
            <v>0</v>
          </cell>
          <cell r="T486">
            <v>0</v>
          </cell>
          <cell r="U486">
            <v>0</v>
          </cell>
          <cell r="AO486" t="str">
            <v>Schleswig-Holstein_2008_I 05a_3</v>
          </cell>
          <cell r="AQ486" t="str">
            <v>Westliche Flächenländer_2008_I 05a_3</v>
          </cell>
        </row>
        <row r="487">
          <cell r="G487">
            <v>26</v>
          </cell>
          <cell r="H487">
            <v>24</v>
          </cell>
          <cell r="I487">
            <v>1</v>
          </cell>
          <cell r="J487">
            <v>1</v>
          </cell>
          <cell r="K487">
            <v>9</v>
          </cell>
          <cell r="L487">
            <v>9</v>
          </cell>
          <cell r="M487">
            <v>0</v>
          </cell>
          <cell r="N487">
            <v>0</v>
          </cell>
          <cell r="O487">
            <v>9</v>
          </cell>
          <cell r="P487">
            <v>13</v>
          </cell>
          <cell r="Q487">
            <v>4</v>
          </cell>
          <cell r="R487">
            <v>0</v>
          </cell>
          <cell r="S487">
            <v>0</v>
          </cell>
          <cell r="T487">
            <v>0</v>
          </cell>
          <cell r="U487">
            <v>0</v>
          </cell>
          <cell r="AO487" t="str">
            <v>Schleswig-Holstein_2008_I 05a_4</v>
          </cell>
          <cell r="AQ487" t="str">
            <v>Westliche Flächenländer_2008_I 05a_4</v>
          </cell>
        </row>
        <row r="488">
          <cell r="G488">
            <v>80</v>
          </cell>
          <cell r="H488">
            <v>73</v>
          </cell>
          <cell r="I488">
            <v>7</v>
          </cell>
          <cell r="J488">
            <v>7</v>
          </cell>
          <cell r="K488">
            <v>29</v>
          </cell>
          <cell r="L488">
            <v>27</v>
          </cell>
          <cell r="M488">
            <v>3</v>
          </cell>
          <cell r="N488">
            <v>3</v>
          </cell>
          <cell r="O488">
            <v>29</v>
          </cell>
          <cell r="P488">
            <v>30</v>
          </cell>
          <cell r="Q488">
            <v>21</v>
          </cell>
          <cell r="R488">
            <v>0</v>
          </cell>
          <cell r="S488">
            <v>0</v>
          </cell>
          <cell r="T488">
            <v>0</v>
          </cell>
          <cell r="U488">
            <v>0</v>
          </cell>
          <cell r="AO488" t="str">
            <v>Schleswig-Holstein_2008_I 05a_5</v>
          </cell>
          <cell r="AQ488" t="str">
            <v>Westliche Flächenländer_2008_I 05a_5</v>
          </cell>
        </row>
        <row r="489">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AO489" t="str">
            <v>Schleswig-Holstein_2008_I 05a_6</v>
          </cell>
          <cell r="AQ489" t="str">
            <v>Westliche Flächenländer_2008_I 05a_6</v>
          </cell>
        </row>
        <row r="490">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AO490" t="str">
            <v>Schleswig-Holstein_2008_I 05a_7</v>
          </cell>
          <cell r="AQ490" t="str">
            <v>Westliche Flächenländer_2008_I 05a_7</v>
          </cell>
        </row>
        <row r="491">
          <cell r="G491">
            <v>2951</v>
          </cell>
          <cell r="H491">
            <v>2467</v>
          </cell>
          <cell r="I491">
            <v>119</v>
          </cell>
          <cell r="J491">
            <v>107</v>
          </cell>
          <cell r="K491">
            <v>1428</v>
          </cell>
          <cell r="L491">
            <v>1186</v>
          </cell>
          <cell r="M491">
            <v>62</v>
          </cell>
          <cell r="N491">
            <v>55</v>
          </cell>
          <cell r="O491">
            <v>1428</v>
          </cell>
          <cell r="P491">
            <v>1164</v>
          </cell>
          <cell r="Q491">
            <v>359</v>
          </cell>
          <cell r="R491">
            <v>0</v>
          </cell>
          <cell r="S491">
            <v>0</v>
          </cell>
          <cell r="T491">
            <v>0</v>
          </cell>
          <cell r="U491">
            <v>0</v>
          </cell>
          <cell r="AO491" t="str">
            <v>Schleswig-Holstein_2008_I 05a_8</v>
          </cell>
          <cell r="AQ491" t="str">
            <v>Westliche Flächenländer_2008_I 05a_8</v>
          </cell>
        </row>
        <row r="492">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AO492" t="e">
            <v>#N/A</v>
          </cell>
          <cell r="AQ492" t="e">
            <v>#N/A</v>
          </cell>
        </row>
        <row r="493">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AO493" t="e">
            <v>#N/A</v>
          </cell>
          <cell r="AQ493" t="e">
            <v>#N/A</v>
          </cell>
        </row>
        <row r="494">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AO494" t="e">
            <v>#N/A</v>
          </cell>
          <cell r="AQ494" t="e">
            <v>#N/A</v>
          </cell>
        </row>
        <row r="495">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AO495" t="e">
            <v>#N/A</v>
          </cell>
          <cell r="AQ495" t="e">
            <v>#N/A</v>
          </cell>
        </row>
        <row r="496">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AO496" t="e">
            <v>#N/A</v>
          </cell>
          <cell r="AQ496" t="e">
            <v>#N/A</v>
          </cell>
        </row>
        <row r="497">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AO497" t="e">
            <v>#N/A</v>
          </cell>
          <cell r="AQ497" t="e">
            <v>#N/A</v>
          </cell>
        </row>
        <row r="498">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AO498" t="e">
            <v>#N/A</v>
          </cell>
          <cell r="AQ498" t="e">
            <v>#N/A</v>
          </cell>
        </row>
        <row r="499">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AO499" t="e">
            <v>#N/A</v>
          </cell>
          <cell r="AQ499" t="e">
            <v>#N/A</v>
          </cell>
        </row>
        <row r="500">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AO500" t="str">
            <v>Schleswig-Holstein_2008_I 05c_1</v>
          </cell>
          <cell r="AQ500" t="str">
            <v>Westliche Flächenländer_2008_I 05c_1</v>
          </cell>
        </row>
        <row r="501">
          <cell r="G501">
            <v>3</v>
          </cell>
          <cell r="H501">
            <v>2</v>
          </cell>
          <cell r="I501">
            <v>0</v>
          </cell>
          <cell r="J501">
            <v>0</v>
          </cell>
          <cell r="K501">
            <v>2</v>
          </cell>
          <cell r="L501">
            <v>2</v>
          </cell>
          <cell r="M501">
            <v>0</v>
          </cell>
          <cell r="N501">
            <v>0</v>
          </cell>
          <cell r="O501">
            <v>2</v>
          </cell>
          <cell r="P501">
            <v>0</v>
          </cell>
          <cell r="Q501">
            <v>1</v>
          </cell>
          <cell r="R501">
            <v>0</v>
          </cell>
          <cell r="S501">
            <v>0</v>
          </cell>
          <cell r="T501">
            <v>0</v>
          </cell>
          <cell r="U501">
            <v>0</v>
          </cell>
          <cell r="AO501" t="str">
            <v>Schleswig-Holstein_2008_I 05c_2</v>
          </cell>
          <cell r="AQ501" t="str">
            <v>Westliche Flächenländer_2008_I 05c_2</v>
          </cell>
        </row>
        <row r="502">
          <cell r="G502">
            <v>1396</v>
          </cell>
          <cell r="H502">
            <v>1114</v>
          </cell>
          <cell r="I502">
            <v>22</v>
          </cell>
          <cell r="J502">
            <v>19</v>
          </cell>
          <cell r="K502">
            <v>509</v>
          </cell>
          <cell r="L502">
            <v>408</v>
          </cell>
          <cell r="M502">
            <v>9</v>
          </cell>
          <cell r="N502">
            <v>7</v>
          </cell>
          <cell r="O502">
            <v>509</v>
          </cell>
          <cell r="P502">
            <v>434</v>
          </cell>
          <cell r="Q502">
            <v>453</v>
          </cell>
          <cell r="R502">
            <v>0</v>
          </cell>
          <cell r="S502">
            <v>0</v>
          </cell>
          <cell r="T502">
            <v>0</v>
          </cell>
          <cell r="U502">
            <v>0</v>
          </cell>
          <cell r="AO502" t="str">
            <v>Schleswig-Holstein_2008_I 05c_3</v>
          </cell>
          <cell r="AQ502" t="str">
            <v>Westliche Flächenländer_2008_I 05c_3</v>
          </cell>
        </row>
        <row r="503">
          <cell r="G503">
            <v>496</v>
          </cell>
          <cell r="H503">
            <v>399</v>
          </cell>
          <cell r="I503">
            <v>19</v>
          </cell>
          <cell r="J503">
            <v>18</v>
          </cell>
          <cell r="K503">
            <v>196</v>
          </cell>
          <cell r="L503">
            <v>161</v>
          </cell>
          <cell r="M503">
            <v>8</v>
          </cell>
          <cell r="N503">
            <v>8</v>
          </cell>
          <cell r="O503">
            <v>196</v>
          </cell>
          <cell r="P503">
            <v>151</v>
          </cell>
          <cell r="Q503">
            <v>149</v>
          </cell>
          <cell r="R503">
            <v>0</v>
          </cell>
          <cell r="S503">
            <v>0</v>
          </cell>
          <cell r="T503">
            <v>0</v>
          </cell>
          <cell r="U503">
            <v>0</v>
          </cell>
          <cell r="AO503" t="str">
            <v>Schleswig-Holstein_2008_I 05c_4</v>
          </cell>
          <cell r="AQ503" t="str">
            <v>Westliche Flächenländer_2008_I 05c_4</v>
          </cell>
        </row>
        <row r="504">
          <cell r="G504">
            <v>524</v>
          </cell>
          <cell r="H504">
            <v>438</v>
          </cell>
          <cell r="I504">
            <v>24</v>
          </cell>
          <cell r="J504">
            <v>18</v>
          </cell>
          <cell r="K504">
            <v>196</v>
          </cell>
          <cell r="L504">
            <v>169</v>
          </cell>
          <cell r="M504">
            <v>10</v>
          </cell>
          <cell r="N504">
            <v>6</v>
          </cell>
          <cell r="O504">
            <v>196</v>
          </cell>
          <cell r="P504">
            <v>163</v>
          </cell>
          <cell r="Q504">
            <v>165</v>
          </cell>
          <cell r="R504">
            <v>0</v>
          </cell>
          <cell r="S504">
            <v>0</v>
          </cell>
          <cell r="T504">
            <v>0</v>
          </cell>
          <cell r="U504">
            <v>0</v>
          </cell>
          <cell r="AO504" t="str">
            <v>Schleswig-Holstein_2008_I 05c_5</v>
          </cell>
          <cell r="AQ504" t="str">
            <v>Westliche Flächenländer_2008_I 05c_5</v>
          </cell>
        </row>
        <row r="505">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AO505" t="str">
            <v>Schleswig-Holstein_2008_I 05c_6</v>
          </cell>
          <cell r="AQ505" t="str">
            <v>Westliche Flächenländer_2008_I 05c_6</v>
          </cell>
        </row>
        <row r="506">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AO506" t="str">
            <v>Schleswig-Holstein_2008_I 05c_7</v>
          </cell>
          <cell r="AQ506" t="str">
            <v>Westliche Flächenländer_2008_I 05c_7</v>
          </cell>
        </row>
        <row r="507">
          <cell r="G507">
            <v>2419</v>
          </cell>
          <cell r="H507">
            <v>1953</v>
          </cell>
          <cell r="I507">
            <v>65</v>
          </cell>
          <cell r="J507">
            <v>55</v>
          </cell>
          <cell r="K507">
            <v>903</v>
          </cell>
          <cell r="L507">
            <v>740</v>
          </cell>
          <cell r="M507">
            <v>27</v>
          </cell>
          <cell r="N507">
            <v>21</v>
          </cell>
          <cell r="O507">
            <v>903</v>
          </cell>
          <cell r="P507">
            <v>748</v>
          </cell>
          <cell r="Q507">
            <v>768</v>
          </cell>
          <cell r="R507">
            <v>0</v>
          </cell>
          <cell r="S507">
            <v>0</v>
          </cell>
          <cell r="T507">
            <v>0</v>
          </cell>
          <cell r="U507">
            <v>0</v>
          </cell>
          <cell r="AO507" t="str">
            <v>Schleswig-Holstein_2008_I 05c_8</v>
          </cell>
          <cell r="AQ507" t="str">
            <v>Westliche Flächenländer_2008_I 05c_8</v>
          </cell>
        </row>
        <row r="508">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AO508" t="e">
            <v>#N/A</v>
          </cell>
          <cell r="AQ508" t="e">
            <v>#N/A</v>
          </cell>
        </row>
        <row r="509">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AO509" t="e">
            <v>#N/A</v>
          </cell>
          <cell r="AQ509" t="e">
            <v>#N/A</v>
          </cell>
        </row>
        <row r="510">
          <cell r="G510">
            <v>64</v>
          </cell>
          <cell r="H510">
            <v>59</v>
          </cell>
          <cell r="I510">
            <v>0</v>
          </cell>
          <cell r="J510">
            <v>0</v>
          </cell>
          <cell r="K510">
            <v>30</v>
          </cell>
          <cell r="L510">
            <v>27</v>
          </cell>
          <cell r="M510">
            <v>1</v>
          </cell>
          <cell r="N510">
            <v>1</v>
          </cell>
          <cell r="O510">
            <v>30</v>
          </cell>
          <cell r="P510">
            <v>11</v>
          </cell>
          <cell r="Q510">
            <v>23</v>
          </cell>
          <cell r="R510">
            <v>0</v>
          </cell>
          <cell r="S510">
            <v>0</v>
          </cell>
          <cell r="T510">
            <v>0</v>
          </cell>
          <cell r="U510">
            <v>0</v>
          </cell>
          <cell r="AO510" t="e">
            <v>#N/A</v>
          </cell>
          <cell r="AQ510" t="e">
            <v>#N/A</v>
          </cell>
        </row>
        <row r="511">
          <cell r="G511">
            <v>44</v>
          </cell>
          <cell r="H511">
            <v>39</v>
          </cell>
          <cell r="I511">
            <v>2</v>
          </cell>
          <cell r="J511">
            <v>2</v>
          </cell>
          <cell r="K511">
            <v>7</v>
          </cell>
          <cell r="L511">
            <v>6</v>
          </cell>
          <cell r="M511">
            <v>0</v>
          </cell>
          <cell r="N511">
            <v>0</v>
          </cell>
          <cell r="O511">
            <v>7</v>
          </cell>
          <cell r="P511">
            <v>24</v>
          </cell>
          <cell r="Q511">
            <v>13</v>
          </cell>
          <cell r="R511">
            <v>0</v>
          </cell>
          <cell r="S511">
            <v>0</v>
          </cell>
          <cell r="T511">
            <v>0</v>
          </cell>
          <cell r="U511">
            <v>0</v>
          </cell>
          <cell r="AO511" t="e">
            <v>#N/A</v>
          </cell>
          <cell r="AQ511" t="e">
            <v>#N/A</v>
          </cell>
        </row>
        <row r="512">
          <cell r="G512">
            <v>40</v>
          </cell>
          <cell r="H512">
            <v>35</v>
          </cell>
          <cell r="I512">
            <v>2</v>
          </cell>
          <cell r="J512">
            <v>1</v>
          </cell>
          <cell r="K512">
            <v>19</v>
          </cell>
          <cell r="L512">
            <v>17</v>
          </cell>
          <cell r="M512">
            <v>0</v>
          </cell>
          <cell r="N512">
            <v>0</v>
          </cell>
          <cell r="O512">
            <v>19</v>
          </cell>
          <cell r="P512">
            <v>6</v>
          </cell>
          <cell r="Q512">
            <v>15</v>
          </cell>
          <cell r="R512">
            <v>0</v>
          </cell>
          <cell r="S512">
            <v>0</v>
          </cell>
          <cell r="T512">
            <v>0</v>
          </cell>
          <cell r="U512">
            <v>0</v>
          </cell>
          <cell r="AO512" t="e">
            <v>#N/A</v>
          </cell>
          <cell r="AQ512" t="e">
            <v>#N/A</v>
          </cell>
        </row>
        <row r="513">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AO513" t="e">
            <v>#N/A</v>
          </cell>
          <cell r="AQ513" t="e">
            <v>#N/A</v>
          </cell>
        </row>
        <row r="514">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AO514" t="e">
            <v>#N/A</v>
          </cell>
          <cell r="AQ514" t="e">
            <v>#N/A</v>
          </cell>
        </row>
        <row r="515">
          <cell r="G515">
            <v>148</v>
          </cell>
          <cell r="H515">
            <v>133</v>
          </cell>
          <cell r="I515">
            <v>4</v>
          </cell>
          <cell r="J515">
            <v>3</v>
          </cell>
          <cell r="K515">
            <v>56</v>
          </cell>
          <cell r="L515">
            <v>50</v>
          </cell>
          <cell r="M515">
            <v>1</v>
          </cell>
          <cell r="N515">
            <v>1</v>
          </cell>
          <cell r="O515">
            <v>56</v>
          </cell>
          <cell r="P515">
            <v>41</v>
          </cell>
          <cell r="Q515">
            <v>51</v>
          </cell>
          <cell r="R515">
            <v>0</v>
          </cell>
          <cell r="S515">
            <v>0</v>
          </cell>
          <cell r="T515">
            <v>0</v>
          </cell>
          <cell r="U515">
            <v>0</v>
          </cell>
          <cell r="AO515" t="e">
            <v>#N/A</v>
          </cell>
          <cell r="AQ515" t="e">
            <v>#N/A</v>
          </cell>
        </row>
        <row r="516">
          <cell r="G516">
            <v>38</v>
          </cell>
          <cell r="H516">
            <v>33</v>
          </cell>
          <cell r="I516">
            <v>0.99645110410094639</v>
          </cell>
          <cell r="J516">
            <v>0.84209196563921163</v>
          </cell>
          <cell r="K516">
            <v>0</v>
          </cell>
          <cell r="L516">
            <v>0</v>
          </cell>
          <cell r="M516">
            <v>0.36757886746310547</v>
          </cell>
          <cell r="N516">
            <v>0.30083831213083512</v>
          </cell>
          <cell r="O516">
            <v>0</v>
          </cell>
          <cell r="P516">
            <v>12.781545741324921</v>
          </cell>
          <cell r="Q516">
            <v>11.20070977917981</v>
          </cell>
          <cell r="R516">
            <v>0</v>
          </cell>
          <cell r="S516">
            <v>0</v>
          </cell>
          <cell r="T516">
            <v>0</v>
          </cell>
          <cell r="U516">
            <v>0</v>
          </cell>
          <cell r="AO516" t="str">
            <v>Schleswig-Holstein_2008_I 05b_1</v>
          </cell>
          <cell r="AQ516" t="str">
            <v>Westliche Flächenländer_2008_I 05b_1</v>
          </cell>
        </row>
        <row r="517">
          <cell r="G517">
            <v>670</v>
          </cell>
          <cell r="H517">
            <v>471</v>
          </cell>
          <cell r="I517">
            <v>17.569006309148268</v>
          </cell>
          <cell r="J517">
            <v>12.018948964123293</v>
          </cell>
          <cell r="K517">
            <v>297</v>
          </cell>
          <cell r="L517">
            <v>198</v>
          </cell>
          <cell r="M517">
            <v>6.4809958210600156</v>
          </cell>
          <cell r="N517">
            <v>4.2937831822310102</v>
          </cell>
          <cell r="O517">
            <v>297</v>
          </cell>
          <cell r="P517">
            <v>225.35883280757099</v>
          </cell>
          <cell r="Q517">
            <v>197.48619873817037</v>
          </cell>
          <cell r="R517">
            <v>0</v>
          </cell>
          <cell r="S517">
            <v>0</v>
          </cell>
          <cell r="T517">
            <v>0</v>
          </cell>
          <cell r="U517">
            <v>0</v>
          </cell>
          <cell r="AO517" t="str">
            <v>Schleswig-Holstein_2008_I 05b_2</v>
          </cell>
          <cell r="AQ517" t="str">
            <v>Westliche Flächenländer_2008_I 05b_2</v>
          </cell>
        </row>
        <row r="518">
          <cell r="G518">
            <v>3011</v>
          </cell>
          <cell r="H518">
            <v>2410</v>
          </cell>
          <cell r="I518">
            <v>78.955638801261827</v>
          </cell>
          <cell r="J518">
            <v>61.49823143001516</v>
          </cell>
          <cell r="K518">
            <v>1081</v>
          </cell>
          <cell r="L518">
            <v>851</v>
          </cell>
          <cell r="M518">
            <v>29.125788682405535</v>
          </cell>
          <cell r="N518">
            <v>21.970313098039778</v>
          </cell>
          <cell r="O518">
            <v>1081</v>
          </cell>
          <cell r="P518">
            <v>1012.7693217665616</v>
          </cell>
          <cell r="Q518">
            <v>887.50887223974769</v>
          </cell>
          <cell r="R518">
            <v>0</v>
          </cell>
          <cell r="S518">
            <v>0</v>
          </cell>
          <cell r="T518">
            <v>0</v>
          </cell>
          <cell r="U518">
            <v>0</v>
          </cell>
          <cell r="AO518" t="str">
            <v>Schleswig-Holstein_2008_I 05b_3</v>
          </cell>
          <cell r="AQ518" t="str">
            <v>Westliche Flächenländer_2008_I 05b_3</v>
          </cell>
        </row>
        <row r="519">
          <cell r="G519">
            <v>358</v>
          </cell>
          <cell r="H519">
            <v>257</v>
          </cell>
          <cell r="I519">
            <v>9.3876182965299684</v>
          </cell>
          <cell r="J519">
            <v>6.558110156644771</v>
          </cell>
          <cell r="K519">
            <v>123</v>
          </cell>
          <cell r="L519">
            <v>80</v>
          </cell>
          <cell r="M519">
            <v>3.4629798566260983</v>
          </cell>
          <cell r="N519">
            <v>2.3428923096249883</v>
          </cell>
          <cell r="O519">
            <v>123</v>
          </cell>
          <cell r="P519">
            <v>120.41561514195584</v>
          </cell>
          <cell r="Q519">
            <v>105.52247634069401</v>
          </cell>
          <cell r="R519">
            <v>0</v>
          </cell>
          <cell r="S519">
            <v>0</v>
          </cell>
          <cell r="T519">
            <v>0</v>
          </cell>
          <cell r="U519">
            <v>0</v>
          </cell>
          <cell r="AO519" t="str">
            <v>Schleswig-Holstein_2008_I 05b_4</v>
          </cell>
          <cell r="AQ519" t="str">
            <v>Westliche Flächenländer_2008_I 05b_4</v>
          </cell>
        </row>
        <row r="520">
          <cell r="G520">
            <v>995</v>
          </cell>
          <cell r="H520">
            <v>787</v>
          </cell>
          <cell r="I520">
            <v>26.091285488958992</v>
          </cell>
          <cell r="J520">
            <v>20.082617483577565</v>
          </cell>
          <cell r="K520">
            <v>370</v>
          </cell>
          <cell r="L520">
            <v>285</v>
          </cell>
          <cell r="M520">
            <v>9.6247624506786806</v>
          </cell>
          <cell r="N520">
            <v>7.174537928695977</v>
          </cell>
          <cell r="O520">
            <v>370</v>
          </cell>
          <cell r="P520">
            <v>334.67468454258676</v>
          </cell>
          <cell r="Q520">
            <v>293.28174290220818</v>
          </cell>
          <cell r="R520">
            <v>0</v>
          </cell>
          <cell r="S520">
            <v>0</v>
          </cell>
          <cell r="T520">
            <v>0</v>
          </cell>
          <cell r="U520">
            <v>0</v>
          </cell>
          <cell r="AO520" t="str">
            <v>Schleswig-Holstein_2008_I 05b_5</v>
          </cell>
          <cell r="AQ520" t="str">
            <v>Westliche Flächenländer_2008_I 05b_5</v>
          </cell>
        </row>
        <row r="521">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AO521" t="str">
            <v>Schleswig-Holstein_2008_I 05b_6</v>
          </cell>
          <cell r="AQ521" t="str">
            <v>Westliche Flächenländer_2008_I 05b_6</v>
          </cell>
        </row>
        <row r="522">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AO522" t="str">
            <v>Schleswig-Holstein_2008_I 05b_7</v>
          </cell>
          <cell r="AQ522" t="str">
            <v>Westliche Flächenländer_2008_I 05b_7</v>
          </cell>
        </row>
        <row r="523">
          <cell r="G523">
            <v>5072</v>
          </cell>
          <cell r="H523">
            <v>3958</v>
          </cell>
          <cell r="I523">
            <v>133</v>
          </cell>
          <cell r="J523">
            <v>101</v>
          </cell>
          <cell r="K523">
            <v>1871</v>
          </cell>
          <cell r="L523">
            <v>1414</v>
          </cell>
          <cell r="M523">
            <v>49.062105678233436</v>
          </cell>
          <cell r="N523">
            <v>36.082364830722589</v>
          </cell>
          <cell r="O523">
            <v>1871</v>
          </cell>
          <cell r="P523">
            <v>1706</v>
          </cell>
          <cell r="Q523">
            <v>1495</v>
          </cell>
          <cell r="R523">
            <v>0</v>
          </cell>
          <cell r="S523">
            <v>0</v>
          </cell>
          <cell r="T523">
            <v>0</v>
          </cell>
          <cell r="U523">
            <v>0</v>
          </cell>
          <cell r="AO523" t="str">
            <v>Schleswig-Holstein_2008_I 05b_8</v>
          </cell>
          <cell r="AQ523" t="str">
            <v>Westliche Flächenländer_2008_I 05b_8</v>
          </cell>
        </row>
        <row r="524">
          <cell r="G524">
            <v>1063</v>
          </cell>
          <cell r="H524">
            <v>444</v>
          </cell>
          <cell r="I524">
            <v>97</v>
          </cell>
          <cell r="J524">
            <v>31</v>
          </cell>
          <cell r="K524">
            <v>1063</v>
          </cell>
          <cell r="L524">
            <v>444</v>
          </cell>
          <cell r="M524">
            <v>97</v>
          </cell>
          <cell r="N524">
            <v>31</v>
          </cell>
          <cell r="O524">
            <v>1063</v>
          </cell>
          <cell r="P524">
            <v>0</v>
          </cell>
          <cell r="Q524">
            <v>0</v>
          </cell>
          <cell r="R524">
            <v>0</v>
          </cell>
          <cell r="S524">
            <v>0</v>
          </cell>
          <cell r="T524">
            <v>0</v>
          </cell>
          <cell r="U524">
            <v>0</v>
          </cell>
          <cell r="AO524" t="str">
            <v>Schleswig-Holstein_2008_II 03b_1</v>
          </cell>
          <cell r="AQ524" t="str">
            <v>Westliche Flächenländer_2008_II 03b_1</v>
          </cell>
        </row>
        <row r="525">
          <cell r="G525">
            <v>618</v>
          </cell>
          <cell r="H525">
            <v>273</v>
          </cell>
          <cell r="I525">
            <v>39</v>
          </cell>
          <cell r="J525">
            <v>15</v>
          </cell>
          <cell r="K525">
            <v>618</v>
          </cell>
          <cell r="L525">
            <v>273</v>
          </cell>
          <cell r="M525">
            <v>39</v>
          </cell>
          <cell r="N525">
            <v>15</v>
          </cell>
          <cell r="O525">
            <v>618</v>
          </cell>
          <cell r="P525">
            <v>0</v>
          </cell>
          <cell r="Q525">
            <v>0</v>
          </cell>
          <cell r="R525">
            <v>0</v>
          </cell>
          <cell r="S525">
            <v>0</v>
          </cell>
          <cell r="T525">
            <v>0</v>
          </cell>
          <cell r="U525">
            <v>0</v>
          </cell>
          <cell r="AO525" t="str">
            <v>Schleswig-Holstein_2008_II 03b_2</v>
          </cell>
          <cell r="AQ525" t="str">
            <v>Westliche Flächenländer_2008_II 03b_2</v>
          </cell>
        </row>
        <row r="526">
          <cell r="G526">
            <v>78</v>
          </cell>
          <cell r="H526">
            <v>46</v>
          </cell>
          <cell r="I526">
            <v>7</v>
          </cell>
          <cell r="J526">
            <v>3</v>
          </cell>
          <cell r="K526">
            <v>78</v>
          </cell>
          <cell r="L526">
            <v>46</v>
          </cell>
          <cell r="M526">
            <v>7</v>
          </cell>
          <cell r="N526">
            <v>3</v>
          </cell>
          <cell r="O526">
            <v>78</v>
          </cell>
          <cell r="P526">
            <v>0</v>
          </cell>
          <cell r="Q526">
            <v>0</v>
          </cell>
          <cell r="R526">
            <v>0</v>
          </cell>
          <cell r="S526">
            <v>0</v>
          </cell>
          <cell r="T526">
            <v>0</v>
          </cell>
          <cell r="U526">
            <v>0</v>
          </cell>
          <cell r="AO526" t="str">
            <v>Schleswig-Holstein_2008_II 03b_3</v>
          </cell>
          <cell r="AQ526" t="str">
            <v>Westliche Flächenländer_2008_II 03b_3</v>
          </cell>
        </row>
        <row r="527">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AO527" t="str">
            <v>Schleswig-Holstein_2008_II 03b_4</v>
          </cell>
          <cell r="AQ527" t="str">
            <v>Westliche Flächenländer_2008_II 03b_4</v>
          </cell>
        </row>
        <row r="528">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AO528" t="str">
            <v>Schleswig-Holstein_2008_II 03b_5</v>
          </cell>
          <cell r="AQ528" t="str">
            <v>Westliche Flächenländer_2008_II 03b_5</v>
          </cell>
        </row>
        <row r="529">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AO529" t="str">
            <v>Schleswig-Holstein_2008_II 03b_6</v>
          </cell>
          <cell r="AQ529" t="str">
            <v>Westliche Flächenländer_2008_II 03b_6</v>
          </cell>
        </row>
        <row r="530">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AO530" t="str">
            <v>Schleswig-Holstein_2008_II 03b_7</v>
          </cell>
          <cell r="AQ530" t="str">
            <v>Westliche Flächenländer_2008_II 03b_7</v>
          </cell>
        </row>
        <row r="531">
          <cell r="G531">
            <v>1759</v>
          </cell>
          <cell r="H531">
            <v>763</v>
          </cell>
          <cell r="I531">
            <v>143</v>
          </cell>
          <cell r="J531">
            <v>49</v>
          </cell>
          <cell r="K531">
            <v>1759</v>
          </cell>
          <cell r="L531">
            <v>763</v>
          </cell>
          <cell r="M531">
            <v>143</v>
          </cell>
          <cell r="N531">
            <v>49</v>
          </cell>
          <cell r="O531">
            <v>1759</v>
          </cell>
          <cell r="P531">
            <v>0</v>
          </cell>
          <cell r="Q531">
            <v>0</v>
          </cell>
          <cell r="R531">
            <v>0</v>
          </cell>
          <cell r="S531">
            <v>0</v>
          </cell>
          <cell r="T531">
            <v>0</v>
          </cell>
          <cell r="U531">
            <v>0</v>
          </cell>
          <cell r="AO531" t="str">
            <v>Schleswig-Holstein_2008_II 03b_8</v>
          </cell>
          <cell r="AQ531" t="str">
            <v>Westliche Flächenländer_2008_II 03b_8</v>
          </cell>
        </row>
        <row r="532">
          <cell r="G532">
            <v>22</v>
          </cell>
          <cell r="H532">
            <v>2</v>
          </cell>
          <cell r="I532">
            <v>2</v>
          </cell>
          <cell r="J532">
            <v>0</v>
          </cell>
          <cell r="K532">
            <v>22</v>
          </cell>
          <cell r="L532">
            <v>2</v>
          </cell>
          <cell r="M532">
            <v>2</v>
          </cell>
          <cell r="N532">
            <v>0</v>
          </cell>
          <cell r="O532">
            <v>22</v>
          </cell>
          <cell r="P532">
            <v>0</v>
          </cell>
          <cell r="Q532">
            <v>0</v>
          </cell>
          <cell r="R532">
            <v>0</v>
          </cell>
          <cell r="S532">
            <v>0</v>
          </cell>
          <cell r="T532">
            <v>0</v>
          </cell>
          <cell r="U532">
            <v>0</v>
          </cell>
          <cell r="AO532" t="str">
            <v>Schleswig-Holstein_2008_II 02b_1</v>
          </cell>
          <cell r="AQ532" t="str">
            <v>Westliche Flächenländer_2008_II 02b_1</v>
          </cell>
        </row>
        <row r="533">
          <cell r="G533">
            <v>239</v>
          </cell>
          <cell r="H533">
            <v>15</v>
          </cell>
          <cell r="I533">
            <v>5</v>
          </cell>
          <cell r="J533">
            <v>0</v>
          </cell>
          <cell r="K533">
            <v>239</v>
          </cell>
          <cell r="L533">
            <v>15</v>
          </cell>
          <cell r="M533">
            <v>5</v>
          </cell>
          <cell r="N533">
            <v>0</v>
          </cell>
          <cell r="O533">
            <v>239</v>
          </cell>
          <cell r="P533">
            <v>0</v>
          </cell>
          <cell r="Q533">
            <v>0</v>
          </cell>
          <cell r="R533">
            <v>0</v>
          </cell>
          <cell r="S533">
            <v>0</v>
          </cell>
          <cell r="T533">
            <v>0</v>
          </cell>
          <cell r="U533">
            <v>0</v>
          </cell>
          <cell r="AO533" t="str">
            <v>Schleswig-Holstein_2008_II 02b_2</v>
          </cell>
          <cell r="AQ533" t="str">
            <v>Westliche Flächenländer_2008_II 02b_2</v>
          </cell>
        </row>
        <row r="534">
          <cell r="G534">
            <v>172</v>
          </cell>
          <cell r="H534">
            <v>20</v>
          </cell>
          <cell r="I534">
            <v>0</v>
          </cell>
          <cell r="J534">
            <v>0</v>
          </cell>
          <cell r="K534">
            <v>172</v>
          </cell>
          <cell r="L534">
            <v>20</v>
          </cell>
          <cell r="M534">
            <v>0</v>
          </cell>
          <cell r="N534">
            <v>0</v>
          </cell>
          <cell r="O534">
            <v>172</v>
          </cell>
          <cell r="P534">
            <v>0</v>
          </cell>
          <cell r="Q534">
            <v>0</v>
          </cell>
          <cell r="R534">
            <v>0</v>
          </cell>
          <cell r="S534">
            <v>0</v>
          </cell>
          <cell r="T534">
            <v>0</v>
          </cell>
          <cell r="U534">
            <v>0</v>
          </cell>
          <cell r="AO534" t="str">
            <v>Schleswig-Holstein_2008_II 02b_3</v>
          </cell>
          <cell r="AQ534" t="str">
            <v>Westliche Flächenländer_2008_II 02b_3</v>
          </cell>
        </row>
        <row r="535">
          <cell r="G535">
            <v>8</v>
          </cell>
          <cell r="H535">
            <v>2</v>
          </cell>
          <cell r="I535">
            <v>0</v>
          </cell>
          <cell r="J535">
            <v>0</v>
          </cell>
          <cell r="K535">
            <v>8</v>
          </cell>
          <cell r="L535">
            <v>2</v>
          </cell>
          <cell r="M535">
            <v>0</v>
          </cell>
          <cell r="N535">
            <v>0</v>
          </cell>
          <cell r="O535">
            <v>8</v>
          </cell>
          <cell r="P535">
            <v>0</v>
          </cell>
          <cell r="Q535">
            <v>0</v>
          </cell>
          <cell r="R535">
            <v>0</v>
          </cell>
          <cell r="S535">
            <v>0</v>
          </cell>
          <cell r="T535">
            <v>0</v>
          </cell>
          <cell r="U535">
            <v>0</v>
          </cell>
          <cell r="AO535" t="str">
            <v>Schleswig-Holstein_2008_II 02b_4</v>
          </cell>
          <cell r="AQ535" t="str">
            <v>Westliche Flächenländer_2008_II 02b_4</v>
          </cell>
        </row>
        <row r="536">
          <cell r="G536">
            <v>12</v>
          </cell>
          <cell r="H536">
            <v>3</v>
          </cell>
          <cell r="I536">
            <v>0</v>
          </cell>
          <cell r="J536">
            <v>0</v>
          </cell>
          <cell r="K536">
            <v>12</v>
          </cell>
          <cell r="L536">
            <v>3</v>
          </cell>
          <cell r="M536">
            <v>0</v>
          </cell>
          <cell r="N536">
            <v>0</v>
          </cell>
          <cell r="O536">
            <v>12</v>
          </cell>
          <cell r="P536">
            <v>0</v>
          </cell>
          <cell r="Q536">
            <v>0</v>
          </cell>
          <cell r="R536">
            <v>0</v>
          </cell>
          <cell r="S536">
            <v>0</v>
          </cell>
          <cell r="T536">
            <v>0</v>
          </cell>
          <cell r="U536">
            <v>0</v>
          </cell>
          <cell r="AO536" t="str">
            <v>Schleswig-Holstein_2008_II 02b_5</v>
          </cell>
          <cell r="AQ536" t="str">
            <v>Westliche Flächenländer_2008_II 02b_5</v>
          </cell>
        </row>
        <row r="537">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AO537" t="str">
            <v>Schleswig-Holstein_2008_II 02b_6</v>
          </cell>
          <cell r="AQ537" t="str">
            <v>Westliche Flächenländer_2008_II 02b_6</v>
          </cell>
        </row>
        <row r="538">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AO538" t="str">
            <v>Schleswig-Holstein_2008_II 02b_7</v>
          </cell>
          <cell r="AQ538" t="str">
            <v>Westliche Flächenländer_2008_II 02b_7</v>
          </cell>
        </row>
        <row r="539">
          <cell r="G539">
            <v>453</v>
          </cell>
          <cell r="H539">
            <v>42</v>
          </cell>
          <cell r="I539">
            <v>7</v>
          </cell>
          <cell r="J539">
            <v>0</v>
          </cell>
          <cell r="K539">
            <v>453</v>
          </cell>
          <cell r="L539">
            <v>42</v>
          </cell>
          <cell r="M539">
            <v>7</v>
          </cell>
          <cell r="N539">
            <v>0</v>
          </cell>
          <cell r="O539">
            <v>453</v>
          </cell>
          <cell r="P539">
            <v>0</v>
          </cell>
          <cell r="Q539">
            <v>0</v>
          </cell>
          <cell r="R539">
            <v>0</v>
          </cell>
          <cell r="S539">
            <v>0</v>
          </cell>
          <cell r="T539">
            <v>0</v>
          </cell>
          <cell r="U539">
            <v>0</v>
          </cell>
          <cell r="AO539" t="str">
            <v>Schleswig-Holstein_2008_II 02b_8</v>
          </cell>
          <cell r="AQ539" t="str">
            <v>Westliche Flächenländer_2008_II 02b_8</v>
          </cell>
        </row>
        <row r="540">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AO540" t="str">
            <v>Schleswig-Holstein_2008_II 03a_1</v>
          </cell>
          <cell r="AQ540" t="str">
            <v>Westliche Flächenländer_2008_II 03a_1</v>
          </cell>
        </row>
        <row r="541">
          <cell r="G541">
            <v>4976</v>
          </cell>
          <cell r="H541">
            <v>2358</v>
          </cell>
          <cell r="I541">
            <v>359</v>
          </cell>
          <cell r="J541">
            <v>156</v>
          </cell>
          <cell r="K541">
            <v>4976</v>
          </cell>
          <cell r="L541">
            <v>2358</v>
          </cell>
          <cell r="M541">
            <v>359</v>
          </cell>
          <cell r="N541">
            <v>156</v>
          </cell>
          <cell r="O541">
            <v>4976</v>
          </cell>
          <cell r="P541">
            <v>0</v>
          </cell>
          <cell r="Q541">
            <v>0</v>
          </cell>
          <cell r="R541">
            <v>0</v>
          </cell>
          <cell r="S541">
            <v>0</v>
          </cell>
          <cell r="T541">
            <v>0</v>
          </cell>
          <cell r="U541">
            <v>0</v>
          </cell>
          <cell r="AO541" t="str">
            <v>Schleswig-Holstein_2008_II 03a_2</v>
          </cell>
          <cell r="AQ541" t="str">
            <v>Westliche Flächenländer_2008_II 03a_2</v>
          </cell>
        </row>
        <row r="542">
          <cell r="G542">
            <v>22</v>
          </cell>
          <cell r="H542">
            <v>16</v>
          </cell>
          <cell r="I542">
            <v>0</v>
          </cell>
          <cell r="J542">
            <v>0</v>
          </cell>
          <cell r="K542">
            <v>22</v>
          </cell>
          <cell r="L542">
            <v>16</v>
          </cell>
          <cell r="M542">
            <v>0</v>
          </cell>
          <cell r="N542">
            <v>0</v>
          </cell>
          <cell r="O542">
            <v>22</v>
          </cell>
          <cell r="P542">
            <v>0</v>
          </cell>
          <cell r="Q542">
            <v>0</v>
          </cell>
          <cell r="R542">
            <v>0</v>
          </cell>
          <cell r="S542">
            <v>0</v>
          </cell>
          <cell r="T542">
            <v>0</v>
          </cell>
          <cell r="U542">
            <v>0</v>
          </cell>
          <cell r="AO542" t="str">
            <v>Schleswig-Holstein_2008_II 03a_3</v>
          </cell>
          <cell r="AQ542" t="str">
            <v>Westliche Flächenländer_2008_II 03a_3</v>
          </cell>
        </row>
        <row r="543">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AO543" t="str">
            <v>Schleswig-Holstein_2008_II 03a_4</v>
          </cell>
          <cell r="AQ543" t="str">
            <v>Westliche Flächenländer_2008_II 03a_4</v>
          </cell>
        </row>
        <row r="544">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AO544" t="str">
            <v>Schleswig-Holstein_2008_II 03a_5</v>
          </cell>
          <cell r="AQ544" t="str">
            <v>Westliche Flächenländer_2008_II 03a_5</v>
          </cell>
        </row>
        <row r="545">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AO545" t="str">
            <v>Schleswig-Holstein_2008_II 03a_6</v>
          </cell>
          <cell r="AQ545" t="str">
            <v>Westliche Flächenländer_2008_II 03a_6</v>
          </cell>
        </row>
        <row r="546">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AO546" t="str">
            <v>Schleswig-Holstein_2008_II 03a_7</v>
          </cell>
          <cell r="AQ546" t="str">
            <v>Westliche Flächenländer_2008_II 03a_7</v>
          </cell>
        </row>
        <row r="547">
          <cell r="G547">
            <v>4998</v>
          </cell>
          <cell r="H547">
            <v>2374</v>
          </cell>
          <cell r="I547">
            <v>359</v>
          </cell>
          <cell r="J547">
            <v>156</v>
          </cell>
          <cell r="K547">
            <v>4998</v>
          </cell>
          <cell r="L547">
            <v>2374</v>
          </cell>
          <cell r="M547">
            <v>359</v>
          </cell>
          <cell r="N547">
            <v>156</v>
          </cell>
          <cell r="O547">
            <v>4998</v>
          </cell>
          <cell r="P547">
            <v>0</v>
          </cell>
          <cell r="Q547">
            <v>0</v>
          </cell>
          <cell r="R547">
            <v>0</v>
          </cell>
          <cell r="S547">
            <v>0</v>
          </cell>
          <cell r="T547">
            <v>0</v>
          </cell>
          <cell r="U547">
            <v>0</v>
          </cell>
          <cell r="AO547" t="str">
            <v>Schleswig-Holstein_2008_II 03a_8</v>
          </cell>
          <cell r="AQ547" t="str">
            <v>Westliche Flächenländer_2008_II 03a_8</v>
          </cell>
        </row>
        <row r="548">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AO548" t="str">
            <v>Schleswig-Holstein_2008_II 01_1</v>
          </cell>
          <cell r="AQ548" t="str">
            <v>Westliche Flächenländer_2008_II 01_1</v>
          </cell>
        </row>
        <row r="549">
          <cell r="G549">
            <v>4053</v>
          </cell>
          <cell r="H549">
            <v>2058</v>
          </cell>
          <cell r="I549">
            <v>253</v>
          </cell>
          <cell r="J549">
            <v>130</v>
          </cell>
          <cell r="K549">
            <v>4053</v>
          </cell>
          <cell r="L549">
            <v>2058</v>
          </cell>
          <cell r="M549">
            <v>253</v>
          </cell>
          <cell r="N549">
            <v>130</v>
          </cell>
          <cell r="O549">
            <v>0</v>
          </cell>
          <cell r="P549">
            <v>4053</v>
          </cell>
          <cell r="Q549">
            <v>0</v>
          </cell>
          <cell r="R549">
            <v>0</v>
          </cell>
          <cell r="S549">
            <v>0</v>
          </cell>
          <cell r="T549">
            <v>0</v>
          </cell>
          <cell r="U549">
            <v>0</v>
          </cell>
          <cell r="AO549" t="str">
            <v>Schleswig-Holstein_2008_II 01_2</v>
          </cell>
          <cell r="AQ549" t="str">
            <v>Westliche Flächenländer_2008_II 01_2</v>
          </cell>
        </row>
        <row r="550">
          <cell r="G550">
            <v>15</v>
          </cell>
          <cell r="H550">
            <v>4</v>
          </cell>
          <cell r="I550">
            <v>1</v>
          </cell>
          <cell r="J550">
            <v>1</v>
          </cell>
          <cell r="K550">
            <v>15</v>
          </cell>
          <cell r="L550">
            <v>4</v>
          </cell>
          <cell r="M550">
            <v>1</v>
          </cell>
          <cell r="N550">
            <v>1</v>
          </cell>
          <cell r="O550">
            <v>0</v>
          </cell>
          <cell r="P550">
            <v>15</v>
          </cell>
          <cell r="Q550">
            <v>0</v>
          </cell>
          <cell r="R550">
            <v>0</v>
          </cell>
          <cell r="S550">
            <v>0</v>
          </cell>
          <cell r="T550">
            <v>0</v>
          </cell>
          <cell r="U550">
            <v>0</v>
          </cell>
          <cell r="AO550" t="str">
            <v>Schleswig-Holstein_2008_II 01_3</v>
          </cell>
          <cell r="AQ550" t="str">
            <v>Westliche Flächenländer_2008_II 01_3</v>
          </cell>
        </row>
        <row r="551">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AO551" t="str">
            <v>Schleswig-Holstein_2008_II 01_4</v>
          </cell>
          <cell r="AQ551" t="str">
            <v>Westliche Flächenländer_2008_II 01_4</v>
          </cell>
        </row>
        <row r="552">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AO552" t="str">
            <v>Schleswig-Holstein_2008_II 01_5</v>
          </cell>
          <cell r="AQ552" t="str">
            <v>Westliche Flächenländer_2008_II 01_5</v>
          </cell>
        </row>
        <row r="553">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AO553" t="str">
            <v>Schleswig-Holstein_2008_II 01_6</v>
          </cell>
          <cell r="AQ553" t="str">
            <v>Westliche Flächenländer_2008_II 01_6</v>
          </cell>
        </row>
        <row r="554">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AO554" t="str">
            <v>Schleswig-Holstein_2008_II 01_7</v>
          </cell>
          <cell r="AQ554" t="str">
            <v>Westliche Flächenländer_2008_II 01_7</v>
          </cell>
        </row>
        <row r="555">
          <cell r="G555">
            <v>4068</v>
          </cell>
          <cell r="H555">
            <v>2062</v>
          </cell>
          <cell r="I555">
            <v>254</v>
          </cell>
          <cell r="J555">
            <v>131</v>
          </cell>
          <cell r="K555">
            <v>4068</v>
          </cell>
          <cell r="L555">
            <v>2062</v>
          </cell>
          <cell r="M555">
            <v>254</v>
          </cell>
          <cell r="N555">
            <v>131</v>
          </cell>
          <cell r="O555">
            <v>0</v>
          </cell>
          <cell r="P555">
            <v>4068</v>
          </cell>
          <cell r="Q555">
            <v>0</v>
          </cell>
          <cell r="R555">
            <v>0</v>
          </cell>
          <cell r="S555">
            <v>0</v>
          </cell>
          <cell r="T555">
            <v>0</v>
          </cell>
          <cell r="U555">
            <v>0</v>
          </cell>
          <cell r="AO555" t="str">
            <v>Schleswig-Holstein_2008_II 01_8</v>
          </cell>
          <cell r="AQ555" t="str">
            <v>Westliche Flächenländer_2008_II 01_8</v>
          </cell>
        </row>
        <row r="556">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AO556" t="e">
            <v>#N/A</v>
          </cell>
          <cell r="AQ556" t="e">
            <v>#N/A</v>
          </cell>
        </row>
        <row r="557">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AO557" t="e">
            <v>#N/A</v>
          </cell>
          <cell r="AQ557" t="e">
            <v>#N/A</v>
          </cell>
        </row>
        <row r="558">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AO558" t="e">
            <v>#N/A</v>
          </cell>
          <cell r="AQ558" t="e">
            <v>#N/A</v>
          </cell>
        </row>
        <row r="559">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AO559" t="e">
            <v>#N/A</v>
          </cell>
          <cell r="AQ559" t="e">
            <v>#N/A</v>
          </cell>
        </row>
        <row r="560">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AO560" t="e">
            <v>#N/A</v>
          </cell>
          <cell r="AQ560" t="e">
            <v>#N/A</v>
          </cell>
        </row>
        <row r="561">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AO561" t="e">
            <v>#N/A</v>
          </cell>
          <cell r="AQ561" t="e">
            <v>#N/A</v>
          </cell>
        </row>
        <row r="562">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AO562" t="e">
            <v>#N/A</v>
          </cell>
          <cell r="AQ562" t="e">
            <v>#N/A</v>
          </cell>
        </row>
        <row r="563">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AO563" t="e">
            <v>#N/A</v>
          </cell>
          <cell r="AQ563" t="e">
            <v>#N/A</v>
          </cell>
        </row>
        <row r="564">
          <cell r="G564">
            <v>2165</v>
          </cell>
          <cell r="H564">
            <v>778</v>
          </cell>
          <cell r="I564">
            <v>142</v>
          </cell>
          <cell r="J564">
            <v>47</v>
          </cell>
          <cell r="K564">
            <v>2121</v>
          </cell>
          <cell r="L564">
            <v>760</v>
          </cell>
          <cell r="M564">
            <v>137</v>
          </cell>
          <cell r="N564">
            <v>45</v>
          </cell>
          <cell r="O564">
            <v>2121</v>
          </cell>
          <cell r="P564">
            <v>44</v>
          </cell>
          <cell r="Q564">
            <v>0</v>
          </cell>
          <cell r="R564">
            <v>0</v>
          </cell>
          <cell r="S564">
            <v>0</v>
          </cell>
          <cell r="T564">
            <v>0</v>
          </cell>
          <cell r="U564">
            <v>0</v>
          </cell>
          <cell r="AO564" t="str">
            <v>Schleswig-Holstein_2008_II 03c_1</v>
          </cell>
          <cell r="AQ564" t="str">
            <v>Westliche Flächenländer_2008_II 03c_1</v>
          </cell>
        </row>
        <row r="565">
          <cell r="G565">
            <v>2728</v>
          </cell>
          <cell r="H565">
            <v>1182</v>
          </cell>
          <cell r="I565">
            <v>118</v>
          </cell>
          <cell r="J565">
            <v>56</v>
          </cell>
          <cell r="K565">
            <v>2678</v>
          </cell>
          <cell r="L565">
            <v>1163</v>
          </cell>
          <cell r="M565">
            <v>112</v>
          </cell>
          <cell r="N565">
            <v>54</v>
          </cell>
          <cell r="O565">
            <v>2678</v>
          </cell>
          <cell r="P565">
            <v>49</v>
          </cell>
          <cell r="Q565">
            <v>1</v>
          </cell>
          <cell r="R565">
            <v>0</v>
          </cell>
          <cell r="S565">
            <v>0</v>
          </cell>
          <cell r="T565">
            <v>0</v>
          </cell>
          <cell r="U565">
            <v>0</v>
          </cell>
          <cell r="AO565" t="str">
            <v>Schleswig-Holstein_2008_II 03c_2</v>
          </cell>
          <cell r="AQ565" t="str">
            <v>Westliche Flächenländer_2008_II 03c_2</v>
          </cell>
        </row>
        <row r="566">
          <cell r="G566">
            <v>918</v>
          </cell>
          <cell r="H566">
            <v>482</v>
          </cell>
          <cell r="I566">
            <v>22</v>
          </cell>
          <cell r="J566">
            <v>13</v>
          </cell>
          <cell r="K566">
            <v>913</v>
          </cell>
          <cell r="L566">
            <v>479</v>
          </cell>
          <cell r="M566">
            <v>21</v>
          </cell>
          <cell r="N566">
            <v>12</v>
          </cell>
          <cell r="O566">
            <v>913</v>
          </cell>
          <cell r="P566">
            <v>5</v>
          </cell>
          <cell r="Q566">
            <v>0</v>
          </cell>
          <cell r="R566">
            <v>0</v>
          </cell>
          <cell r="S566">
            <v>0</v>
          </cell>
          <cell r="T566">
            <v>0</v>
          </cell>
          <cell r="U566">
            <v>0</v>
          </cell>
          <cell r="AO566" t="str">
            <v>Schleswig-Holstein_2008_II 03c_3</v>
          </cell>
          <cell r="AQ566" t="str">
            <v>Westliche Flächenländer_2008_II 03c_3</v>
          </cell>
        </row>
        <row r="567">
          <cell r="G567">
            <v>4</v>
          </cell>
          <cell r="H567">
            <v>1</v>
          </cell>
          <cell r="I567">
            <v>0</v>
          </cell>
          <cell r="J567">
            <v>0</v>
          </cell>
          <cell r="K567">
            <v>4</v>
          </cell>
          <cell r="L567">
            <v>1</v>
          </cell>
          <cell r="M567">
            <v>0</v>
          </cell>
          <cell r="N567">
            <v>0</v>
          </cell>
          <cell r="O567">
            <v>4</v>
          </cell>
          <cell r="P567">
            <v>0</v>
          </cell>
          <cell r="Q567">
            <v>0</v>
          </cell>
          <cell r="R567">
            <v>0</v>
          </cell>
          <cell r="S567">
            <v>0</v>
          </cell>
          <cell r="T567">
            <v>0</v>
          </cell>
          <cell r="U567">
            <v>0</v>
          </cell>
          <cell r="AO567" t="str">
            <v>Schleswig-Holstein_2008_II 03c_4</v>
          </cell>
          <cell r="AQ567" t="str">
            <v>Westliche Flächenländer_2008_II 03c_4</v>
          </cell>
        </row>
        <row r="568">
          <cell r="G568">
            <v>3</v>
          </cell>
          <cell r="H568">
            <v>3</v>
          </cell>
          <cell r="I568">
            <v>0</v>
          </cell>
          <cell r="J568">
            <v>0</v>
          </cell>
          <cell r="K568">
            <v>2</v>
          </cell>
          <cell r="L568">
            <v>2</v>
          </cell>
          <cell r="M568">
            <v>0</v>
          </cell>
          <cell r="N568">
            <v>0</v>
          </cell>
          <cell r="O568">
            <v>2</v>
          </cell>
          <cell r="P568">
            <v>1</v>
          </cell>
          <cell r="Q568">
            <v>0</v>
          </cell>
          <cell r="R568">
            <v>0</v>
          </cell>
          <cell r="S568">
            <v>0</v>
          </cell>
          <cell r="T568">
            <v>0</v>
          </cell>
          <cell r="U568">
            <v>0</v>
          </cell>
          <cell r="AO568" t="str">
            <v>Schleswig-Holstein_2008_II 03c_5</v>
          </cell>
          <cell r="AQ568" t="str">
            <v>Westliche Flächenländer_2008_II 03c_5</v>
          </cell>
        </row>
        <row r="569">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AO569" t="str">
            <v>Schleswig-Holstein_2008_II 03c_6</v>
          </cell>
          <cell r="AQ569" t="str">
            <v>Westliche Flächenländer_2008_II 03c_6</v>
          </cell>
        </row>
        <row r="570">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AO570" t="str">
            <v>Schleswig-Holstein_2008_II 03c_7</v>
          </cell>
          <cell r="AQ570" t="str">
            <v>Westliche Flächenländer_2008_II 03c_7</v>
          </cell>
        </row>
        <row r="571">
          <cell r="G571">
            <v>5818</v>
          </cell>
          <cell r="H571">
            <v>2446</v>
          </cell>
          <cell r="I571">
            <v>282</v>
          </cell>
          <cell r="J571">
            <v>116</v>
          </cell>
          <cell r="K571">
            <v>5718</v>
          </cell>
          <cell r="L571">
            <v>2405</v>
          </cell>
          <cell r="M571">
            <v>270</v>
          </cell>
          <cell r="N571">
            <v>111</v>
          </cell>
          <cell r="O571">
            <v>5718</v>
          </cell>
          <cell r="P571">
            <v>99</v>
          </cell>
          <cell r="Q571">
            <v>1</v>
          </cell>
          <cell r="R571">
            <v>0</v>
          </cell>
          <cell r="S571">
            <v>0</v>
          </cell>
          <cell r="T571">
            <v>0</v>
          </cell>
          <cell r="U571">
            <v>0</v>
          </cell>
          <cell r="AO571" t="str">
            <v>Schleswig-Holstein_2008_II 03c_8</v>
          </cell>
          <cell r="AQ571" t="str">
            <v>Westliche Flächenländer_2008_II 03c_8</v>
          </cell>
        </row>
        <row r="572">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AO572" t="str">
            <v>Schleswig-Holstein_2008_Sonstige_1</v>
          </cell>
          <cell r="AQ572" t="str">
            <v>Westliche Flächenländer_2008_Sonstige_1</v>
          </cell>
        </row>
        <row r="573">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AO573" t="str">
            <v>Schleswig-Holstein_2008_Sonstige_2</v>
          </cell>
          <cell r="AQ573" t="str">
            <v>Westliche Flächenländer_2008_Sonstige_2</v>
          </cell>
        </row>
        <row r="574">
          <cell r="G574">
            <v>1226</v>
          </cell>
          <cell r="H574">
            <v>425</v>
          </cell>
          <cell r="I574">
            <v>23</v>
          </cell>
          <cell r="J574">
            <v>13</v>
          </cell>
          <cell r="K574">
            <v>1185</v>
          </cell>
          <cell r="L574">
            <v>411</v>
          </cell>
          <cell r="M574">
            <v>23</v>
          </cell>
          <cell r="N574">
            <v>13</v>
          </cell>
          <cell r="O574">
            <v>1185</v>
          </cell>
          <cell r="P574">
            <v>41</v>
          </cell>
          <cell r="Q574">
            <v>0</v>
          </cell>
          <cell r="R574">
            <v>0</v>
          </cell>
          <cell r="S574">
            <v>0</v>
          </cell>
          <cell r="T574">
            <v>0</v>
          </cell>
          <cell r="U574">
            <v>0</v>
          </cell>
          <cell r="AO574" t="str">
            <v>Schleswig-Holstein_2008_Sonstige_3</v>
          </cell>
          <cell r="AQ574" t="str">
            <v>Westliche Flächenländer_2008_Sonstige_3</v>
          </cell>
        </row>
        <row r="575">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AO575" t="str">
            <v>Schleswig-Holstein_2008_Sonstige_4</v>
          </cell>
          <cell r="AQ575" t="str">
            <v>Westliche Flächenländer_2008_Sonstige_4</v>
          </cell>
        </row>
        <row r="576">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AO576" t="str">
            <v>Schleswig-Holstein_2008_Sonstige_5</v>
          </cell>
          <cell r="AQ576" t="str">
            <v>Westliche Flächenländer_2008_Sonstige_5</v>
          </cell>
        </row>
        <row r="577">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AO577" t="str">
            <v>Schleswig-Holstein_2008_Sonstige_6</v>
          </cell>
          <cell r="AQ577" t="str">
            <v>Westliche Flächenländer_2008_Sonstige_6</v>
          </cell>
        </row>
        <row r="578">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AO578" t="str">
            <v>Schleswig-Holstein_2008_Sonstige_7</v>
          </cell>
          <cell r="AQ578" t="str">
            <v>Westliche Flächenländer_2008_Sonstige_7</v>
          </cell>
        </row>
        <row r="579">
          <cell r="G579">
            <v>1226</v>
          </cell>
          <cell r="H579">
            <v>425</v>
          </cell>
          <cell r="I579">
            <v>23</v>
          </cell>
          <cell r="J579">
            <v>13</v>
          </cell>
          <cell r="K579">
            <v>1185</v>
          </cell>
          <cell r="L579">
            <v>411</v>
          </cell>
          <cell r="M579">
            <v>23</v>
          </cell>
          <cell r="N579">
            <v>13</v>
          </cell>
          <cell r="O579">
            <v>1185</v>
          </cell>
          <cell r="P579">
            <v>41</v>
          </cell>
          <cell r="Q579">
            <v>0</v>
          </cell>
          <cell r="R579">
            <v>0</v>
          </cell>
          <cell r="S579">
            <v>0</v>
          </cell>
          <cell r="T579">
            <v>0</v>
          </cell>
          <cell r="U579">
            <v>0</v>
          </cell>
          <cell r="AO579" t="str">
            <v>Schleswig-Holstein_2008_Sonstige_8</v>
          </cell>
          <cell r="AQ579" t="str">
            <v>Westliche Flächenländer_2008_Sonstige_8</v>
          </cell>
        </row>
        <row r="580">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AO580" t="e">
            <v>#N/A</v>
          </cell>
          <cell r="AQ580" t="e">
            <v>#N/A</v>
          </cell>
        </row>
        <row r="581">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AO581" t="e">
            <v>#N/A</v>
          </cell>
          <cell r="AQ581" t="e">
            <v>#N/A</v>
          </cell>
        </row>
        <row r="582">
          <cell r="G582">
            <v>110</v>
          </cell>
          <cell r="H582">
            <v>31</v>
          </cell>
          <cell r="I582">
            <v>1</v>
          </cell>
          <cell r="J582">
            <v>0</v>
          </cell>
          <cell r="K582">
            <v>69</v>
          </cell>
          <cell r="L582">
            <v>17</v>
          </cell>
          <cell r="M582">
            <v>1</v>
          </cell>
          <cell r="N582">
            <v>0</v>
          </cell>
          <cell r="O582">
            <v>69</v>
          </cell>
          <cell r="P582">
            <v>41</v>
          </cell>
          <cell r="Q582">
            <v>0</v>
          </cell>
          <cell r="R582">
            <v>0</v>
          </cell>
          <cell r="S582">
            <v>0</v>
          </cell>
          <cell r="T582">
            <v>0</v>
          </cell>
          <cell r="U582">
            <v>0</v>
          </cell>
          <cell r="AO582" t="e">
            <v>#N/A</v>
          </cell>
          <cell r="AQ582" t="e">
            <v>#N/A</v>
          </cell>
        </row>
        <row r="583">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AO583" t="e">
            <v>#N/A</v>
          </cell>
          <cell r="AQ583" t="e">
            <v>#N/A</v>
          </cell>
        </row>
        <row r="584">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AO584" t="e">
            <v>#N/A</v>
          </cell>
          <cell r="AQ584" t="e">
            <v>#N/A</v>
          </cell>
        </row>
        <row r="585">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AO585" t="e">
            <v>#N/A</v>
          </cell>
          <cell r="AQ585" t="e">
            <v>#N/A</v>
          </cell>
        </row>
        <row r="586">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AO586" t="e">
            <v>#N/A</v>
          </cell>
          <cell r="AQ586" t="e">
            <v>#N/A</v>
          </cell>
        </row>
        <row r="587">
          <cell r="G587">
            <v>110</v>
          </cell>
          <cell r="H587">
            <v>31</v>
          </cell>
          <cell r="I587">
            <v>1</v>
          </cell>
          <cell r="J587">
            <v>0</v>
          </cell>
          <cell r="K587">
            <v>69</v>
          </cell>
          <cell r="L587">
            <v>17</v>
          </cell>
          <cell r="M587">
            <v>1</v>
          </cell>
          <cell r="N587">
            <v>0</v>
          </cell>
          <cell r="O587">
            <v>69</v>
          </cell>
          <cell r="P587">
            <v>41</v>
          </cell>
          <cell r="Q587">
            <v>0</v>
          </cell>
          <cell r="R587">
            <v>0</v>
          </cell>
          <cell r="S587">
            <v>0</v>
          </cell>
          <cell r="T587">
            <v>0</v>
          </cell>
          <cell r="U587">
            <v>0</v>
          </cell>
          <cell r="AO587" t="e">
            <v>#N/A</v>
          </cell>
          <cell r="AQ587" t="e">
            <v>#N/A</v>
          </cell>
        </row>
        <row r="588">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AO588" t="str">
            <v>Schleswig-Holstein_2008_III 02_1</v>
          </cell>
          <cell r="AQ588" t="str">
            <v>Westliche Flächenländer_2008_III 02_1</v>
          </cell>
        </row>
        <row r="589">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AO589" t="str">
            <v>Schleswig-Holstein_2008_III 02_2</v>
          </cell>
          <cell r="AQ589" t="str">
            <v>Westliche Flächenländer_2008_III 02_2</v>
          </cell>
        </row>
        <row r="590">
          <cell r="G590">
            <v>8244</v>
          </cell>
          <cell r="H590">
            <v>4289</v>
          </cell>
          <cell r="I590">
            <v>276</v>
          </cell>
          <cell r="J590">
            <v>144</v>
          </cell>
          <cell r="K590">
            <v>3248</v>
          </cell>
          <cell r="L590">
            <v>1721</v>
          </cell>
          <cell r="M590">
            <v>120</v>
          </cell>
          <cell r="N590">
            <v>71</v>
          </cell>
          <cell r="O590">
            <v>0</v>
          </cell>
          <cell r="P590">
            <v>0</v>
          </cell>
          <cell r="Q590">
            <v>0</v>
          </cell>
          <cell r="R590">
            <v>0</v>
          </cell>
          <cell r="S590">
            <v>3248</v>
          </cell>
          <cell r="T590">
            <v>2790</v>
          </cell>
          <cell r="U590">
            <v>2206</v>
          </cell>
          <cell r="AO590" t="str">
            <v>Schleswig-Holstein_2008_III 02_3</v>
          </cell>
          <cell r="AQ590" t="str">
            <v>Westliche Flächenländer_2008_III 02_3</v>
          </cell>
        </row>
        <row r="591">
          <cell r="G591">
            <v>9</v>
          </cell>
          <cell r="H591">
            <v>5</v>
          </cell>
          <cell r="I591">
            <v>0</v>
          </cell>
          <cell r="J591">
            <v>0</v>
          </cell>
          <cell r="K591">
            <v>2</v>
          </cell>
          <cell r="L591">
            <v>2</v>
          </cell>
          <cell r="M591">
            <v>0</v>
          </cell>
          <cell r="N591">
            <v>0</v>
          </cell>
          <cell r="O591">
            <v>0</v>
          </cell>
          <cell r="P591">
            <v>0</v>
          </cell>
          <cell r="Q591">
            <v>0</v>
          </cell>
          <cell r="R591">
            <v>0</v>
          </cell>
          <cell r="S591">
            <v>2</v>
          </cell>
          <cell r="T591">
            <v>4</v>
          </cell>
          <cell r="U591">
            <v>3</v>
          </cell>
          <cell r="AO591" t="str">
            <v>Schleswig-Holstein_2008_III 02_4</v>
          </cell>
          <cell r="AQ591" t="str">
            <v>Westliche Flächenländer_2008_III 02_4</v>
          </cell>
        </row>
        <row r="592">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AO592" t="str">
            <v>Schleswig-Holstein_2008_III 02_5</v>
          </cell>
          <cell r="AQ592" t="str">
            <v>Westliche Flächenländer_2008_III 02_5</v>
          </cell>
        </row>
        <row r="593">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AO593" t="str">
            <v>Schleswig-Holstein_2008_III 02_6</v>
          </cell>
          <cell r="AQ593" t="str">
            <v>Westliche Flächenländer_2008_III 02_6</v>
          </cell>
        </row>
        <row r="594">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AO594" t="str">
            <v>Schleswig-Holstein_2008_III 02_7</v>
          </cell>
          <cell r="AQ594" t="str">
            <v>Westliche Flächenländer_2008_III 02_7</v>
          </cell>
        </row>
        <row r="595">
          <cell r="G595">
            <v>8253</v>
          </cell>
          <cell r="H595">
            <v>4294</v>
          </cell>
          <cell r="I595">
            <v>276</v>
          </cell>
          <cell r="J595">
            <v>144</v>
          </cell>
          <cell r="K595">
            <v>3250</v>
          </cell>
          <cell r="L595">
            <v>1723</v>
          </cell>
          <cell r="M595">
            <v>120</v>
          </cell>
          <cell r="N595">
            <v>71</v>
          </cell>
          <cell r="O595">
            <v>0</v>
          </cell>
          <cell r="P595">
            <v>0</v>
          </cell>
          <cell r="Q595">
            <v>0</v>
          </cell>
          <cell r="R595">
            <v>0</v>
          </cell>
          <cell r="S595">
            <v>3250</v>
          </cell>
          <cell r="T595">
            <v>2794</v>
          </cell>
          <cell r="U595">
            <v>2209</v>
          </cell>
          <cell r="AO595" t="str">
            <v>Schleswig-Holstein_2008_III 02_8</v>
          </cell>
          <cell r="AQ595" t="str">
            <v>Westliche Flächenländer_2008_III 02_8</v>
          </cell>
        </row>
        <row r="596">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AO596" t="e">
            <v>#N/A</v>
          </cell>
          <cell r="AQ596" t="e">
            <v>#N/A</v>
          </cell>
        </row>
        <row r="597">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AO597" t="e">
            <v>#N/A</v>
          </cell>
          <cell r="AQ597" t="e">
            <v>#N/A</v>
          </cell>
        </row>
        <row r="598">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AO598" t="e">
            <v>#N/A</v>
          </cell>
          <cell r="AQ598" t="e">
            <v>#N/A</v>
          </cell>
        </row>
        <row r="599">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AO599" t="e">
            <v>#N/A</v>
          </cell>
          <cell r="AQ599" t="e">
            <v>#N/A</v>
          </cell>
        </row>
        <row r="600">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AO600" t="e">
            <v>#N/A</v>
          </cell>
          <cell r="AQ600" t="e">
            <v>#N/A</v>
          </cell>
        </row>
        <row r="601">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AO601" t="e">
            <v>#N/A</v>
          </cell>
          <cell r="AQ601" t="e">
            <v>#N/A</v>
          </cell>
        </row>
        <row r="602">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AO602" t="e">
            <v>#N/A</v>
          </cell>
          <cell r="AQ602" t="e">
            <v>#N/A</v>
          </cell>
        </row>
        <row r="603">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AO603" t="e">
            <v>#N/A</v>
          </cell>
          <cell r="AQ603" t="e">
            <v>#N/A</v>
          </cell>
        </row>
        <row r="604">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AO604" t="str">
            <v>Schleswig-Holstein_2008_Sonstige_1</v>
          </cell>
          <cell r="AQ604" t="str">
            <v>Westliche Flächenländer_2008_Sonstige_1</v>
          </cell>
        </row>
        <row r="605">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AO605" t="str">
            <v>Schleswig-Holstein_2008_Sonstige_2</v>
          </cell>
          <cell r="AQ605" t="str">
            <v>Westliche Flächenländer_2008_Sonstige_2</v>
          </cell>
        </row>
        <row r="606">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AO606" t="str">
            <v>Schleswig-Holstein_2008_Sonstige_3</v>
          </cell>
          <cell r="AQ606" t="str">
            <v>Westliche Flächenländer_2008_Sonstige_3</v>
          </cell>
        </row>
        <row r="607">
          <cell r="G607">
            <v>446</v>
          </cell>
          <cell r="H607">
            <v>224</v>
          </cell>
          <cell r="I607">
            <v>7</v>
          </cell>
          <cell r="J607">
            <v>2</v>
          </cell>
          <cell r="K607">
            <v>446</v>
          </cell>
          <cell r="L607">
            <v>224</v>
          </cell>
          <cell r="M607">
            <v>7</v>
          </cell>
          <cell r="N607">
            <v>2</v>
          </cell>
          <cell r="O607">
            <v>0</v>
          </cell>
          <cell r="P607">
            <v>0</v>
          </cell>
          <cell r="Q607">
            <v>0</v>
          </cell>
          <cell r="R607">
            <v>446</v>
          </cell>
          <cell r="S607">
            <v>0</v>
          </cell>
          <cell r="T607">
            <v>0</v>
          </cell>
          <cell r="U607">
            <v>0</v>
          </cell>
          <cell r="AO607" t="str">
            <v>Schleswig-Holstein_2008_Sonstige_4</v>
          </cell>
          <cell r="AQ607" t="str">
            <v>Westliche Flächenländer_2008_Sonstige_4</v>
          </cell>
        </row>
        <row r="608">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AO608" t="str">
            <v>Schleswig-Holstein_2008_Sonstige_5</v>
          </cell>
          <cell r="AQ608" t="str">
            <v>Westliche Flächenländer_2008_Sonstige_5</v>
          </cell>
        </row>
        <row r="609">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AO609" t="str">
            <v>Schleswig-Holstein_2008_Sonstige_6</v>
          </cell>
          <cell r="AQ609" t="str">
            <v>Westliche Flächenländer_2008_Sonstige_6</v>
          </cell>
        </row>
        <row r="610">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AO610" t="str">
            <v>Schleswig-Holstein_2008_Sonstige_7</v>
          </cell>
          <cell r="AQ610" t="str">
            <v>Westliche Flächenländer_2008_Sonstige_7</v>
          </cell>
        </row>
        <row r="611">
          <cell r="G611">
            <v>446</v>
          </cell>
          <cell r="H611">
            <v>224</v>
          </cell>
          <cell r="I611">
            <v>7</v>
          </cell>
          <cell r="J611">
            <v>2</v>
          </cell>
          <cell r="K611">
            <v>446</v>
          </cell>
          <cell r="L611">
            <v>224</v>
          </cell>
          <cell r="M611">
            <v>7</v>
          </cell>
          <cell r="N611">
            <v>2</v>
          </cell>
          <cell r="O611">
            <v>0</v>
          </cell>
          <cell r="P611">
            <v>0</v>
          </cell>
          <cell r="Q611">
            <v>0</v>
          </cell>
          <cell r="R611">
            <v>446</v>
          </cell>
          <cell r="S611">
            <v>0</v>
          </cell>
          <cell r="T611">
            <v>0</v>
          </cell>
          <cell r="U611">
            <v>0</v>
          </cell>
          <cell r="AO611" t="str">
            <v>Schleswig-Holstein_2008_Sonstige_8</v>
          </cell>
          <cell r="AQ611" t="str">
            <v>Westliche Flächenländer_2008_Sonstige_8</v>
          </cell>
        </row>
        <row r="612">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AO612" t="e">
            <v>#N/A</v>
          </cell>
          <cell r="AQ612" t="e">
            <v>#N/A</v>
          </cell>
        </row>
        <row r="613">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AO613" t="e">
            <v>#N/A</v>
          </cell>
          <cell r="AQ613" t="e">
            <v>#N/A</v>
          </cell>
        </row>
        <row r="614">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AO614" t="e">
            <v>#N/A</v>
          </cell>
          <cell r="AQ614" t="e">
            <v>#N/A</v>
          </cell>
        </row>
        <row r="615">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AO615" t="e">
            <v>#N/A</v>
          </cell>
          <cell r="AQ615" t="e">
            <v>#N/A</v>
          </cell>
        </row>
        <row r="616">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AO616" t="e">
            <v>#N/A</v>
          </cell>
          <cell r="AQ616" t="e">
            <v>#N/A</v>
          </cell>
        </row>
        <row r="617">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AO617" t="e">
            <v>#N/A</v>
          </cell>
          <cell r="AQ617" t="e">
            <v>#N/A</v>
          </cell>
        </row>
        <row r="618">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AO618" t="e">
            <v>#N/A</v>
          </cell>
          <cell r="AQ618" t="e">
            <v>#N/A</v>
          </cell>
        </row>
        <row r="619">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AO619" t="e">
            <v>#N/A</v>
          </cell>
          <cell r="AQ619" t="e">
            <v>#N/A</v>
          </cell>
        </row>
        <row r="620">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AO620" t="str">
            <v>Schleswig-Holstein_2008_Sonstige_1</v>
          </cell>
          <cell r="AQ620" t="str">
            <v>Westliche Flächenländer_2008_Sonstige_1</v>
          </cell>
        </row>
        <row r="621">
          <cell r="G621">
            <v>64</v>
          </cell>
          <cell r="H621">
            <v>2</v>
          </cell>
          <cell r="I621">
            <v>0</v>
          </cell>
          <cell r="J621">
            <v>0</v>
          </cell>
          <cell r="K621">
            <v>48</v>
          </cell>
          <cell r="L621">
            <v>2</v>
          </cell>
          <cell r="M621">
            <v>0</v>
          </cell>
          <cell r="N621">
            <v>0</v>
          </cell>
          <cell r="O621">
            <v>48</v>
          </cell>
          <cell r="P621">
            <v>15</v>
          </cell>
          <cell r="Q621">
            <v>1</v>
          </cell>
          <cell r="R621">
            <v>0</v>
          </cell>
          <cell r="S621">
            <v>0</v>
          </cell>
          <cell r="T621">
            <v>0</v>
          </cell>
          <cell r="U621">
            <v>0</v>
          </cell>
          <cell r="AO621" t="str">
            <v>Schleswig-Holstein_2008_Sonstige_2</v>
          </cell>
          <cell r="AQ621" t="str">
            <v>Westliche Flächenländer_2008_Sonstige_2</v>
          </cell>
        </row>
        <row r="622">
          <cell r="G622">
            <v>1645</v>
          </cell>
          <cell r="H622">
            <v>338</v>
          </cell>
          <cell r="I622">
            <v>11</v>
          </cell>
          <cell r="J622">
            <v>4</v>
          </cell>
          <cell r="K622">
            <v>879</v>
          </cell>
          <cell r="L622">
            <v>192</v>
          </cell>
          <cell r="M622">
            <v>6</v>
          </cell>
          <cell r="N622">
            <v>2</v>
          </cell>
          <cell r="O622">
            <v>879</v>
          </cell>
          <cell r="P622">
            <v>552</v>
          </cell>
          <cell r="Q622">
            <v>168</v>
          </cell>
          <cell r="R622">
            <v>46</v>
          </cell>
          <cell r="S622">
            <v>0</v>
          </cell>
          <cell r="T622">
            <v>0</v>
          </cell>
          <cell r="U622">
            <v>0</v>
          </cell>
          <cell r="AO622" t="str">
            <v>Schleswig-Holstein_2008_Sonstige_3</v>
          </cell>
          <cell r="AQ622" t="str">
            <v>Westliche Flächenländer_2008_Sonstige_3</v>
          </cell>
        </row>
        <row r="623">
          <cell r="G623">
            <v>143</v>
          </cell>
          <cell r="H623">
            <v>33</v>
          </cell>
          <cell r="I623">
            <v>1</v>
          </cell>
          <cell r="J623">
            <v>0</v>
          </cell>
          <cell r="K623">
            <v>80</v>
          </cell>
          <cell r="L623">
            <v>22</v>
          </cell>
          <cell r="M623">
            <v>0</v>
          </cell>
          <cell r="N623">
            <v>0</v>
          </cell>
          <cell r="O623">
            <v>80</v>
          </cell>
          <cell r="P623">
            <v>45</v>
          </cell>
          <cell r="Q623">
            <v>14</v>
          </cell>
          <cell r="R623">
            <v>4</v>
          </cell>
          <cell r="S623">
            <v>0</v>
          </cell>
          <cell r="T623">
            <v>0</v>
          </cell>
          <cell r="U623">
            <v>0</v>
          </cell>
          <cell r="AO623" t="str">
            <v>Schleswig-Holstein_2008_Sonstige_4</v>
          </cell>
          <cell r="AQ623" t="str">
            <v>Westliche Flächenländer_2008_Sonstige_4</v>
          </cell>
        </row>
        <row r="624">
          <cell r="G624">
            <v>101</v>
          </cell>
          <cell r="H624">
            <v>37</v>
          </cell>
          <cell r="I624">
            <v>0</v>
          </cell>
          <cell r="J624">
            <v>0</v>
          </cell>
          <cell r="K624">
            <v>34</v>
          </cell>
          <cell r="L624">
            <v>15</v>
          </cell>
          <cell r="M624">
            <v>0</v>
          </cell>
          <cell r="N624">
            <v>0</v>
          </cell>
          <cell r="O624">
            <v>34</v>
          </cell>
          <cell r="P624">
            <v>39</v>
          </cell>
          <cell r="Q624">
            <v>15</v>
          </cell>
          <cell r="R624">
            <v>13</v>
          </cell>
          <cell r="S624">
            <v>0</v>
          </cell>
          <cell r="T624">
            <v>0</v>
          </cell>
          <cell r="U624">
            <v>0</v>
          </cell>
          <cell r="AO624" t="str">
            <v>Schleswig-Holstein_2008_Sonstige_5</v>
          </cell>
          <cell r="AQ624" t="str">
            <v>Westliche Flächenländer_2008_Sonstige_5</v>
          </cell>
        </row>
        <row r="625">
          <cell r="G625">
            <v>74</v>
          </cell>
          <cell r="H625">
            <v>35</v>
          </cell>
          <cell r="I625">
            <v>74</v>
          </cell>
          <cell r="J625">
            <v>37</v>
          </cell>
          <cell r="K625">
            <v>74</v>
          </cell>
          <cell r="L625">
            <v>37</v>
          </cell>
          <cell r="M625">
            <v>74</v>
          </cell>
          <cell r="N625">
            <v>37</v>
          </cell>
          <cell r="O625">
            <v>74</v>
          </cell>
          <cell r="P625">
            <v>0</v>
          </cell>
          <cell r="Q625">
            <v>0</v>
          </cell>
          <cell r="R625">
            <v>0</v>
          </cell>
          <cell r="S625">
            <v>0</v>
          </cell>
          <cell r="T625">
            <v>0</v>
          </cell>
          <cell r="U625">
            <v>0</v>
          </cell>
          <cell r="AO625" t="str">
            <v>Schleswig-Holstein_2008_Sonstige_6</v>
          </cell>
          <cell r="AQ625" t="str">
            <v>Westliche Flächenländer_2008_Sonstige_6</v>
          </cell>
        </row>
        <row r="626">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AO626" t="str">
            <v>Schleswig-Holstein_2008_Sonstige_7</v>
          </cell>
          <cell r="AQ626" t="str">
            <v>Westliche Flächenländer_2008_Sonstige_7</v>
          </cell>
        </row>
        <row r="627">
          <cell r="G627">
            <v>2027</v>
          </cell>
          <cell r="H627">
            <v>445</v>
          </cell>
          <cell r="I627">
            <v>86</v>
          </cell>
          <cell r="J627">
            <v>41</v>
          </cell>
          <cell r="K627">
            <v>1115</v>
          </cell>
          <cell r="L627">
            <v>268</v>
          </cell>
          <cell r="M627">
            <v>80</v>
          </cell>
          <cell r="N627">
            <v>39</v>
          </cell>
          <cell r="O627">
            <v>1115</v>
          </cell>
          <cell r="P627">
            <v>651</v>
          </cell>
          <cell r="Q627">
            <v>198</v>
          </cell>
          <cell r="R627">
            <v>63</v>
          </cell>
          <cell r="S627">
            <v>0</v>
          </cell>
          <cell r="T627">
            <v>0</v>
          </cell>
          <cell r="U627">
            <v>0</v>
          </cell>
          <cell r="AO627" t="str">
            <v>Schleswig-Holstein_2008_Sonstige_8</v>
          </cell>
          <cell r="AQ627" t="str">
            <v>Westliche Flächenländer_2008_Sonstige_8</v>
          </cell>
        </row>
        <row r="628">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AO628" t="e">
            <v>#N/A</v>
          </cell>
          <cell r="AQ628" t="e">
            <v>#N/A</v>
          </cell>
        </row>
        <row r="629">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AO629" t="e">
            <v>#N/A</v>
          </cell>
          <cell r="AQ629" t="e">
            <v>#N/A</v>
          </cell>
        </row>
        <row r="630">
          <cell r="G630">
            <v>474</v>
          </cell>
          <cell r="H630">
            <v>162</v>
          </cell>
          <cell r="I630">
            <v>5</v>
          </cell>
          <cell r="J630">
            <v>4</v>
          </cell>
          <cell r="K630">
            <v>224</v>
          </cell>
          <cell r="L630">
            <v>83</v>
          </cell>
          <cell r="M630">
            <v>3</v>
          </cell>
          <cell r="N630">
            <v>2</v>
          </cell>
          <cell r="O630">
            <v>224</v>
          </cell>
          <cell r="P630">
            <v>125</v>
          </cell>
          <cell r="Q630">
            <v>79</v>
          </cell>
          <cell r="R630">
            <v>46</v>
          </cell>
          <cell r="S630">
            <v>0</v>
          </cell>
          <cell r="T630">
            <v>0</v>
          </cell>
          <cell r="U630">
            <v>0</v>
          </cell>
          <cell r="AO630" t="e">
            <v>#N/A</v>
          </cell>
          <cell r="AQ630" t="e">
            <v>#N/A</v>
          </cell>
        </row>
        <row r="631">
          <cell r="G631">
            <v>39</v>
          </cell>
          <cell r="H631">
            <v>8</v>
          </cell>
          <cell r="I631">
            <v>1</v>
          </cell>
          <cell r="J631">
            <v>0</v>
          </cell>
          <cell r="K631">
            <v>23</v>
          </cell>
          <cell r="L631">
            <v>4</v>
          </cell>
          <cell r="M631">
            <v>0</v>
          </cell>
          <cell r="N631">
            <v>0</v>
          </cell>
          <cell r="O631">
            <v>23</v>
          </cell>
          <cell r="P631">
            <v>4</v>
          </cell>
          <cell r="Q631">
            <v>8</v>
          </cell>
          <cell r="R631">
            <v>4</v>
          </cell>
          <cell r="S631">
            <v>0</v>
          </cell>
          <cell r="T631">
            <v>0</v>
          </cell>
          <cell r="U631">
            <v>0</v>
          </cell>
          <cell r="AO631" t="e">
            <v>#N/A</v>
          </cell>
          <cell r="AQ631" t="e">
            <v>#N/A</v>
          </cell>
        </row>
        <row r="632">
          <cell r="G632">
            <v>48</v>
          </cell>
          <cell r="H632">
            <v>18</v>
          </cell>
          <cell r="I632">
            <v>0</v>
          </cell>
          <cell r="J632">
            <v>0</v>
          </cell>
          <cell r="K632">
            <v>15</v>
          </cell>
          <cell r="L632">
            <v>8</v>
          </cell>
          <cell r="M632">
            <v>0</v>
          </cell>
          <cell r="N632">
            <v>0</v>
          </cell>
          <cell r="O632">
            <v>15</v>
          </cell>
          <cell r="P632">
            <v>11</v>
          </cell>
          <cell r="Q632">
            <v>9</v>
          </cell>
          <cell r="R632">
            <v>13</v>
          </cell>
          <cell r="S632">
            <v>0</v>
          </cell>
          <cell r="T632">
            <v>0</v>
          </cell>
          <cell r="U632">
            <v>0</v>
          </cell>
          <cell r="AO632" t="e">
            <v>#N/A</v>
          </cell>
          <cell r="AQ632" t="e">
            <v>#N/A</v>
          </cell>
        </row>
        <row r="633">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AO633" t="e">
            <v>#N/A</v>
          </cell>
          <cell r="AQ633" t="e">
            <v>#N/A</v>
          </cell>
        </row>
        <row r="634">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AO634" t="e">
            <v>#N/A</v>
          </cell>
          <cell r="AQ634" t="e">
            <v>#N/A</v>
          </cell>
        </row>
        <row r="635">
          <cell r="G635">
            <v>561</v>
          </cell>
          <cell r="H635">
            <v>188</v>
          </cell>
          <cell r="I635">
            <v>6</v>
          </cell>
          <cell r="J635">
            <v>4</v>
          </cell>
          <cell r="K635">
            <v>262</v>
          </cell>
          <cell r="L635">
            <v>95</v>
          </cell>
          <cell r="M635">
            <v>3</v>
          </cell>
          <cell r="N635">
            <v>2</v>
          </cell>
          <cell r="O635">
            <v>262</v>
          </cell>
          <cell r="P635">
            <v>140</v>
          </cell>
          <cell r="Q635">
            <v>96</v>
          </cell>
          <cell r="R635">
            <v>63</v>
          </cell>
          <cell r="S635">
            <v>0</v>
          </cell>
          <cell r="T635">
            <v>0</v>
          </cell>
          <cell r="U635">
            <v>0</v>
          </cell>
          <cell r="AO635" t="e">
            <v>#N/A</v>
          </cell>
          <cell r="AQ635" t="e">
            <v>#N/A</v>
          </cell>
        </row>
        <row r="636">
          <cell r="G636">
            <v>3175</v>
          </cell>
          <cell r="H636">
            <v>937</v>
          </cell>
          <cell r="I636">
            <v>7</v>
          </cell>
          <cell r="J636">
            <v>3</v>
          </cell>
          <cell r="K636">
            <v>1189</v>
          </cell>
          <cell r="L636">
            <v>382</v>
          </cell>
          <cell r="M636">
            <v>2</v>
          </cell>
          <cell r="N636">
            <v>1</v>
          </cell>
          <cell r="O636">
            <v>1194</v>
          </cell>
          <cell r="P636">
            <v>1122</v>
          </cell>
          <cell r="Q636">
            <v>813</v>
          </cell>
          <cell r="R636">
            <v>46</v>
          </cell>
          <cell r="S636">
            <v>0</v>
          </cell>
          <cell r="T636">
            <v>0</v>
          </cell>
          <cell r="U636">
            <v>0</v>
          </cell>
          <cell r="AO636" t="str">
            <v>Sachsen-Anhalt_2008_I 01a_1</v>
          </cell>
          <cell r="AQ636" t="str">
            <v>Östliche Flächenländer_2008_I 01a_1</v>
          </cell>
        </row>
        <row r="637">
          <cell r="G637">
            <v>9378</v>
          </cell>
          <cell r="H637">
            <v>2505</v>
          </cell>
          <cell r="I637">
            <v>43</v>
          </cell>
          <cell r="J637">
            <v>8</v>
          </cell>
          <cell r="K637">
            <v>3594</v>
          </cell>
          <cell r="L637">
            <v>1066</v>
          </cell>
          <cell r="M637">
            <v>17</v>
          </cell>
          <cell r="N637">
            <v>5</v>
          </cell>
          <cell r="O637">
            <v>3531</v>
          </cell>
          <cell r="P637">
            <v>3385</v>
          </cell>
          <cell r="Q637">
            <v>2148</v>
          </cell>
          <cell r="R637">
            <v>314</v>
          </cell>
          <cell r="S637">
            <v>0</v>
          </cell>
          <cell r="T637">
            <v>0</v>
          </cell>
          <cell r="U637">
            <v>0</v>
          </cell>
          <cell r="AO637" t="str">
            <v>Sachsen-Anhalt_2008_I 01a_2</v>
          </cell>
          <cell r="AQ637" t="str">
            <v>Östliche Flächenländer_2008_I 01a_2</v>
          </cell>
        </row>
        <row r="638">
          <cell r="G638">
            <v>27875</v>
          </cell>
          <cell r="H638">
            <v>9762</v>
          </cell>
          <cell r="I638">
            <v>89</v>
          </cell>
          <cell r="J638">
            <v>34</v>
          </cell>
          <cell r="K638">
            <v>8423</v>
          </cell>
          <cell r="L638">
            <v>3328</v>
          </cell>
          <cell r="M638">
            <v>36</v>
          </cell>
          <cell r="N638">
            <v>14</v>
          </cell>
          <cell r="O638">
            <v>8166</v>
          </cell>
          <cell r="P638">
            <v>8954</v>
          </cell>
          <cell r="Q638">
            <v>8397</v>
          </cell>
          <cell r="R638">
            <v>2358</v>
          </cell>
          <cell r="S638">
            <v>0</v>
          </cell>
          <cell r="T638">
            <v>0</v>
          </cell>
          <cell r="U638">
            <v>0</v>
          </cell>
          <cell r="AO638" t="str">
            <v>Sachsen-Anhalt_2008_I 01a_3</v>
          </cell>
          <cell r="AQ638" t="str">
            <v>Östliche Flächenländer_2008_I 01a_3</v>
          </cell>
        </row>
        <row r="639">
          <cell r="G639">
            <v>1592</v>
          </cell>
          <cell r="H639">
            <v>777</v>
          </cell>
          <cell r="I639">
            <v>5</v>
          </cell>
          <cell r="J639">
            <v>2</v>
          </cell>
          <cell r="K639">
            <v>626</v>
          </cell>
          <cell r="L639">
            <v>319</v>
          </cell>
          <cell r="M639">
            <v>2</v>
          </cell>
          <cell r="N639">
            <v>1</v>
          </cell>
          <cell r="O639">
            <v>615</v>
          </cell>
          <cell r="P639">
            <v>487</v>
          </cell>
          <cell r="Q639">
            <v>433</v>
          </cell>
          <cell r="R639">
            <v>57</v>
          </cell>
          <cell r="S639">
            <v>0</v>
          </cell>
          <cell r="T639">
            <v>0</v>
          </cell>
          <cell r="U639">
            <v>0</v>
          </cell>
          <cell r="AO639" t="str">
            <v>Sachsen-Anhalt_2008_I 01a_4</v>
          </cell>
          <cell r="AQ639" t="str">
            <v>Östliche Flächenländer_2008_I 01a_4</v>
          </cell>
        </row>
        <row r="640">
          <cell r="G640">
            <v>5857</v>
          </cell>
          <cell r="H640">
            <v>3209</v>
          </cell>
          <cell r="I640">
            <v>10</v>
          </cell>
          <cell r="J640">
            <v>7</v>
          </cell>
          <cell r="K640">
            <v>2015</v>
          </cell>
          <cell r="L640">
            <v>1054</v>
          </cell>
          <cell r="M640">
            <v>4</v>
          </cell>
          <cell r="N640">
            <v>2</v>
          </cell>
          <cell r="O640">
            <v>1985</v>
          </cell>
          <cell r="P640">
            <v>2229</v>
          </cell>
          <cell r="Q640">
            <v>1535</v>
          </cell>
          <cell r="R640">
            <v>108</v>
          </cell>
          <cell r="S640">
            <v>0</v>
          </cell>
          <cell r="T640">
            <v>0</v>
          </cell>
          <cell r="U640">
            <v>0</v>
          </cell>
          <cell r="AO640" t="str">
            <v>Sachsen-Anhalt_2008_I 01a_5</v>
          </cell>
          <cell r="AQ640" t="str">
            <v>Östliche Flächenländer_2008_I 01a_5</v>
          </cell>
        </row>
        <row r="641">
          <cell r="G641">
            <v>15</v>
          </cell>
          <cell r="H641">
            <v>8</v>
          </cell>
          <cell r="I641">
            <v>1</v>
          </cell>
          <cell r="J641">
            <v>1</v>
          </cell>
          <cell r="K641">
            <v>12</v>
          </cell>
          <cell r="L641">
            <v>6</v>
          </cell>
          <cell r="M641">
            <v>0</v>
          </cell>
          <cell r="N641">
            <v>0</v>
          </cell>
          <cell r="O641">
            <v>12</v>
          </cell>
          <cell r="P641">
            <v>1</v>
          </cell>
          <cell r="Q641">
            <v>2</v>
          </cell>
          <cell r="R641">
            <v>0</v>
          </cell>
          <cell r="S641">
            <v>0</v>
          </cell>
          <cell r="T641">
            <v>0</v>
          </cell>
          <cell r="U641">
            <v>0</v>
          </cell>
          <cell r="AO641" t="str">
            <v>Sachsen-Anhalt_2008_I 01a_6</v>
          </cell>
          <cell r="AQ641" t="str">
            <v>Östliche Flächenländer_2008_I 01a_6</v>
          </cell>
        </row>
        <row r="642">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AO642" t="str">
            <v>Sachsen-Anhalt_2008_I 01a_7</v>
          </cell>
          <cell r="AQ642" t="str">
            <v>Östliche Flächenländer_2008_I 01a_7</v>
          </cell>
        </row>
        <row r="643">
          <cell r="G643">
            <v>47892</v>
          </cell>
          <cell r="H643">
            <v>17198</v>
          </cell>
          <cell r="I643">
            <v>155</v>
          </cell>
          <cell r="J643">
            <v>55</v>
          </cell>
          <cell r="K643">
            <v>15859</v>
          </cell>
          <cell r="L643">
            <v>6155</v>
          </cell>
          <cell r="M643">
            <v>61</v>
          </cell>
          <cell r="N643">
            <v>23</v>
          </cell>
          <cell r="O643">
            <v>15503</v>
          </cell>
          <cell r="P643">
            <v>16178</v>
          </cell>
          <cell r="Q643">
            <v>13328</v>
          </cell>
          <cell r="R643">
            <v>2883</v>
          </cell>
          <cell r="S643">
            <v>0</v>
          </cell>
          <cell r="T643">
            <v>0</v>
          </cell>
          <cell r="U643">
            <v>0</v>
          </cell>
          <cell r="AO643" t="str">
            <v>Sachsen-Anhalt_2008_I 01a_8</v>
          </cell>
          <cell r="AQ643" t="str">
            <v>Östliche Flächenländer_2008_I 01a_8</v>
          </cell>
        </row>
        <row r="644">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AO644" t="str">
            <v>Sachsen-Anhalt_2008_I 03_1</v>
          </cell>
          <cell r="AQ644" t="str">
            <v>Östliche Flächenländer_2008_I 03_1</v>
          </cell>
        </row>
        <row r="645">
          <cell r="G645">
            <v>375</v>
          </cell>
          <cell r="H645">
            <v>369</v>
          </cell>
          <cell r="I645">
            <v>7</v>
          </cell>
          <cell r="J645">
            <v>7</v>
          </cell>
          <cell r="K645">
            <v>195</v>
          </cell>
          <cell r="L645">
            <v>194</v>
          </cell>
          <cell r="M645">
            <v>4</v>
          </cell>
          <cell r="N645">
            <v>4</v>
          </cell>
          <cell r="O645">
            <v>216</v>
          </cell>
          <cell r="P645">
            <v>159</v>
          </cell>
          <cell r="Q645">
            <v>0</v>
          </cell>
          <cell r="R645">
            <v>0</v>
          </cell>
          <cell r="S645">
            <v>0</v>
          </cell>
          <cell r="T645">
            <v>0</v>
          </cell>
          <cell r="U645">
            <v>0</v>
          </cell>
          <cell r="AO645" t="str">
            <v>Sachsen-Anhalt_2008_I 03_2</v>
          </cell>
          <cell r="AQ645" t="str">
            <v>Östliche Flächenländer_2008_I 03_2</v>
          </cell>
        </row>
        <row r="646">
          <cell r="G646">
            <v>3170</v>
          </cell>
          <cell r="H646">
            <v>1900</v>
          </cell>
          <cell r="I646">
            <v>58</v>
          </cell>
          <cell r="J646">
            <v>30</v>
          </cell>
          <cell r="K646">
            <v>1456</v>
          </cell>
          <cell r="L646">
            <v>860</v>
          </cell>
          <cell r="M646">
            <v>33</v>
          </cell>
          <cell r="N646">
            <v>16</v>
          </cell>
          <cell r="O646">
            <v>1489</v>
          </cell>
          <cell r="P646">
            <v>1614</v>
          </cell>
          <cell r="Q646">
            <v>67</v>
          </cell>
          <cell r="R646">
            <v>0</v>
          </cell>
          <cell r="S646">
            <v>0</v>
          </cell>
          <cell r="T646">
            <v>0</v>
          </cell>
          <cell r="U646">
            <v>0</v>
          </cell>
          <cell r="AO646" t="str">
            <v>Sachsen-Anhalt_2008_I 03_3</v>
          </cell>
          <cell r="AQ646" t="str">
            <v>Östliche Flächenländer_2008_I 03_3</v>
          </cell>
        </row>
        <row r="647">
          <cell r="G647">
            <v>125</v>
          </cell>
          <cell r="H647">
            <v>85</v>
          </cell>
          <cell r="I647">
            <v>1</v>
          </cell>
          <cell r="J647">
            <v>1</v>
          </cell>
          <cell r="K647">
            <v>54</v>
          </cell>
          <cell r="L647">
            <v>38</v>
          </cell>
          <cell r="M647">
            <v>1</v>
          </cell>
          <cell r="N647">
            <v>1</v>
          </cell>
          <cell r="O647">
            <v>55</v>
          </cell>
          <cell r="P647">
            <v>67</v>
          </cell>
          <cell r="Q647">
            <v>3</v>
          </cell>
          <cell r="R647">
            <v>0</v>
          </cell>
          <cell r="S647">
            <v>0</v>
          </cell>
          <cell r="T647">
            <v>0</v>
          </cell>
          <cell r="U647">
            <v>0</v>
          </cell>
          <cell r="AO647" t="str">
            <v>Sachsen-Anhalt_2008_I 03_4</v>
          </cell>
          <cell r="AQ647" t="str">
            <v>Östliche Flächenländer_2008_I 03_4</v>
          </cell>
        </row>
        <row r="648">
          <cell r="G648">
            <v>439</v>
          </cell>
          <cell r="H648">
            <v>334</v>
          </cell>
          <cell r="I648">
            <v>1</v>
          </cell>
          <cell r="J648">
            <v>1</v>
          </cell>
          <cell r="K648">
            <v>178</v>
          </cell>
          <cell r="L648">
            <v>130</v>
          </cell>
          <cell r="M648">
            <v>1</v>
          </cell>
          <cell r="N648">
            <v>1</v>
          </cell>
          <cell r="O648">
            <v>177</v>
          </cell>
          <cell r="P648">
            <v>257</v>
          </cell>
          <cell r="Q648">
            <v>5</v>
          </cell>
          <cell r="R648">
            <v>0</v>
          </cell>
          <cell r="S648">
            <v>0</v>
          </cell>
          <cell r="T648">
            <v>0</v>
          </cell>
          <cell r="U648">
            <v>0</v>
          </cell>
          <cell r="AO648" t="str">
            <v>Sachsen-Anhalt_2008_I 03_5</v>
          </cell>
          <cell r="AQ648" t="str">
            <v>Östliche Flächenländer_2008_I 03_5</v>
          </cell>
        </row>
        <row r="649">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AO649" t="str">
            <v>Sachsen-Anhalt_2008_I 03_6</v>
          </cell>
          <cell r="AQ649" t="str">
            <v>Östliche Flächenländer_2008_I 03_6</v>
          </cell>
        </row>
        <row r="650">
          <cell r="G650">
            <v>2</v>
          </cell>
          <cell r="H650">
            <v>2</v>
          </cell>
          <cell r="I650">
            <v>0</v>
          </cell>
          <cell r="J650">
            <v>0</v>
          </cell>
          <cell r="K650">
            <v>2</v>
          </cell>
          <cell r="L650">
            <v>2</v>
          </cell>
          <cell r="M650">
            <v>0</v>
          </cell>
          <cell r="N650">
            <v>0</v>
          </cell>
          <cell r="O650">
            <v>2</v>
          </cell>
          <cell r="P650">
            <v>0</v>
          </cell>
          <cell r="Q650">
            <v>0</v>
          </cell>
          <cell r="R650">
            <v>0</v>
          </cell>
          <cell r="S650">
            <v>0</v>
          </cell>
          <cell r="T650">
            <v>0</v>
          </cell>
          <cell r="U650">
            <v>0</v>
          </cell>
          <cell r="AO650" t="str">
            <v>Sachsen-Anhalt_2008_I 03_7</v>
          </cell>
          <cell r="AQ650" t="str">
            <v>Östliche Flächenländer_2008_I 03_7</v>
          </cell>
        </row>
        <row r="651">
          <cell r="G651">
            <v>4111</v>
          </cell>
          <cell r="H651">
            <v>2690</v>
          </cell>
          <cell r="I651">
            <v>67</v>
          </cell>
          <cell r="J651">
            <v>39</v>
          </cell>
          <cell r="K651">
            <v>1885</v>
          </cell>
          <cell r="L651">
            <v>1224</v>
          </cell>
          <cell r="M651">
            <v>39</v>
          </cell>
          <cell r="N651">
            <v>22</v>
          </cell>
          <cell r="O651">
            <v>1939</v>
          </cell>
          <cell r="P651">
            <v>2097</v>
          </cell>
          <cell r="Q651">
            <v>75</v>
          </cell>
          <cell r="R651">
            <v>0</v>
          </cell>
          <cell r="S651">
            <v>0</v>
          </cell>
          <cell r="T651">
            <v>0</v>
          </cell>
          <cell r="U651">
            <v>0</v>
          </cell>
          <cell r="AO651" t="str">
            <v>Sachsen-Anhalt_2008_I 03_8</v>
          </cell>
          <cell r="AQ651" t="str">
            <v>Östliche Flächenländer_2008_I 03_8</v>
          </cell>
        </row>
        <row r="652">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AO652" t="str">
            <v>Sachsen-Anhalt_2008_I 04b_1</v>
          </cell>
          <cell r="AQ652" t="str">
            <v>Östliche Flächenländer_2008_I 04b_1</v>
          </cell>
        </row>
        <row r="653">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AO653" t="str">
            <v>Sachsen-Anhalt_2008_I 04b_2</v>
          </cell>
          <cell r="AQ653" t="str">
            <v>Östliche Flächenländer_2008_I 04b_2</v>
          </cell>
        </row>
        <row r="654">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AO654" t="str">
            <v>Sachsen-Anhalt_2008_I 04b_3</v>
          </cell>
          <cell r="AQ654" t="str">
            <v>Östliche Flächenländer_2008_I 04b_3</v>
          </cell>
        </row>
        <row r="655">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AO655" t="str">
            <v>Sachsen-Anhalt_2008_I 04b_4</v>
          </cell>
          <cell r="AQ655" t="str">
            <v>Östliche Flächenländer_2008_I 04b_4</v>
          </cell>
        </row>
        <row r="656">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AO656" t="str">
            <v>Sachsen-Anhalt_2008_I 04b_5</v>
          </cell>
          <cell r="AQ656" t="str">
            <v>Östliche Flächenländer_2008_I 04b_5</v>
          </cell>
        </row>
        <row r="657">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AO657" t="str">
            <v>Sachsen-Anhalt_2008_I 04b_6</v>
          </cell>
          <cell r="AQ657" t="str">
            <v>Östliche Flächenländer_2008_I 04b_6</v>
          </cell>
        </row>
        <row r="658">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AO658" t="str">
            <v>Sachsen-Anhalt_2008_I 04b_7</v>
          </cell>
          <cell r="AQ658" t="str">
            <v>Östliche Flächenländer_2008_I 04b_7</v>
          </cell>
        </row>
        <row r="659">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AO659" t="str">
            <v>Sachsen-Anhalt_2008_I 04b_8</v>
          </cell>
          <cell r="AQ659" t="str">
            <v>Östliche Flächenländer_2008_I 04b_8</v>
          </cell>
        </row>
        <row r="660">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AO660" t="str">
            <v>Sachsen-Anhalt_2008_I 02_1</v>
          </cell>
          <cell r="AQ660" t="str">
            <v>Östliche Flächenländer_2008_I 02_1</v>
          </cell>
        </row>
        <row r="661">
          <cell r="G661">
            <v>159</v>
          </cell>
          <cell r="H661">
            <v>115</v>
          </cell>
          <cell r="I661">
            <v>1</v>
          </cell>
          <cell r="J661">
            <v>0</v>
          </cell>
          <cell r="K661">
            <v>92</v>
          </cell>
          <cell r="L661">
            <v>63</v>
          </cell>
          <cell r="M661">
            <v>1</v>
          </cell>
          <cell r="N661">
            <v>0</v>
          </cell>
          <cell r="O661">
            <v>95</v>
          </cell>
          <cell r="P661">
            <v>31</v>
          </cell>
          <cell r="Q661">
            <v>33</v>
          </cell>
          <cell r="R661">
            <v>0</v>
          </cell>
          <cell r="S661">
            <v>0</v>
          </cell>
          <cell r="T661">
            <v>0</v>
          </cell>
          <cell r="U661">
            <v>0</v>
          </cell>
          <cell r="AO661" t="str">
            <v>Sachsen-Anhalt_2008_I 02_2</v>
          </cell>
          <cell r="AQ661" t="str">
            <v>Östliche Flächenländer_2008_I 02_2</v>
          </cell>
        </row>
        <row r="662">
          <cell r="G662">
            <v>452</v>
          </cell>
          <cell r="H662">
            <v>362</v>
          </cell>
          <cell r="I662">
            <v>7</v>
          </cell>
          <cell r="J662">
            <v>4</v>
          </cell>
          <cell r="K662">
            <v>137</v>
          </cell>
          <cell r="L662">
            <v>107</v>
          </cell>
          <cell r="M662">
            <v>4</v>
          </cell>
          <cell r="N662">
            <v>3</v>
          </cell>
          <cell r="O662">
            <v>139</v>
          </cell>
          <cell r="P662">
            <v>152</v>
          </cell>
          <cell r="Q662">
            <v>161</v>
          </cell>
          <cell r="R662">
            <v>0</v>
          </cell>
          <cell r="S662">
            <v>0</v>
          </cell>
          <cell r="T662">
            <v>0</v>
          </cell>
          <cell r="U662">
            <v>0</v>
          </cell>
          <cell r="AO662" t="str">
            <v>Sachsen-Anhalt_2008_I 02_3</v>
          </cell>
          <cell r="AQ662" t="str">
            <v>Östliche Flächenländer_2008_I 02_3</v>
          </cell>
        </row>
        <row r="663">
          <cell r="G663">
            <v>21</v>
          </cell>
          <cell r="H663">
            <v>17</v>
          </cell>
          <cell r="I663">
            <v>1</v>
          </cell>
          <cell r="J663">
            <v>1</v>
          </cell>
          <cell r="K663">
            <v>13</v>
          </cell>
          <cell r="L663">
            <v>11</v>
          </cell>
          <cell r="M663">
            <v>1</v>
          </cell>
          <cell r="N663">
            <v>1</v>
          </cell>
          <cell r="O663">
            <v>13</v>
          </cell>
          <cell r="P663">
            <v>5</v>
          </cell>
          <cell r="Q663">
            <v>3</v>
          </cell>
          <cell r="R663">
            <v>0</v>
          </cell>
          <cell r="S663">
            <v>0</v>
          </cell>
          <cell r="T663">
            <v>0</v>
          </cell>
          <cell r="U663">
            <v>0</v>
          </cell>
          <cell r="AO663" t="str">
            <v>Sachsen-Anhalt_2008_I 02_4</v>
          </cell>
          <cell r="AQ663" t="str">
            <v>Östliche Flächenländer_2008_I 02_4</v>
          </cell>
        </row>
        <row r="664">
          <cell r="G664">
            <v>3</v>
          </cell>
          <cell r="H664">
            <v>3</v>
          </cell>
          <cell r="I664">
            <v>0</v>
          </cell>
          <cell r="J664">
            <v>0</v>
          </cell>
          <cell r="K664">
            <v>1</v>
          </cell>
          <cell r="L664">
            <v>1</v>
          </cell>
          <cell r="M664">
            <v>0</v>
          </cell>
          <cell r="N664">
            <v>0</v>
          </cell>
          <cell r="O664">
            <v>1</v>
          </cell>
          <cell r="P664">
            <v>2</v>
          </cell>
          <cell r="Q664">
            <v>0</v>
          </cell>
          <cell r="R664">
            <v>0</v>
          </cell>
          <cell r="S664">
            <v>0</v>
          </cell>
          <cell r="T664">
            <v>0</v>
          </cell>
          <cell r="U664">
            <v>0</v>
          </cell>
          <cell r="AO664" t="str">
            <v>Sachsen-Anhalt_2008_I 02_5</v>
          </cell>
          <cell r="AQ664" t="str">
            <v>Östliche Flächenländer_2008_I 02_5</v>
          </cell>
        </row>
        <row r="665">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AO665" t="str">
            <v>Sachsen-Anhalt_2008_I 02_6</v>
          </cell>
          <cell r="AQ665" t="str">
            <v>Östliche Flächenländer_2008_I 02_6</v>
          </cell>
        </row>
        <row r="666">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AO666" t="str">
            <v>Sachsen-Anhalt_2008_I 02_7</v>
          </cell>
          <cell r="AQ666" t="str">
            <v>Östliche Flächenländer_2008_I 02_7</v>
          </cell>
        </row>
        <row r="667">
          <cell r="G667">
            <v>635</v>
          </cell>
          <cell r="H667">
            <v>497</v>
          </cell>
          <cell r="I667">
            <v>9</v>
          </cell>
          <cell r="J667">
            <v>5</v>
          </cell>
          <cell r="K667">
            <v>243</v>
          </cell>
          <cell r="L667">
            <v>182</v>
          </cell>
          <cell r="M667">
            <v>6</v>
          </cell>
          <cell r="N667">
            <v>4</v>
          </cell>
          <cell r="O667">
            <v>248</v>
          </cell>
          <cell r="P667">
            <v>190</v>
          </cell>
          <cell r="Q667">
            <v>197</v>
          </cell>
          <cell r="R667">
            <v>0</v>
          </cell>
          <cell r="S667">
            <v>0</v>
          </cell>
          <cell r="T667">
            <v>0</v>
          </cell>
          <cell r="U667">
            <v>0</v>
          </cell>
          <cell r="AO667" t="str">
            <v>Sachsen-Anhalt_2008_I 02_8</v>
          </cell>
          <cell r="AQ667" t="str">
            <v>Östliche Flächenländer_2008_I 02_8</v>
          </cell>
        </row>
        <row r="668">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AO668" t="e">
            <v>#N/A</v>
          </cell>
          <cell r="AQ668" t="e">
            <v>#N/A</v>
          </cell>
        </row>
        <row r="669">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AO669" t="e">
            <v>#N/A</v>
          </cell>
          <cell r="AQ669" t="e">
            <v>#N/A</v>
          </cell>
        </row>
        <row r="670">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AO670" t="e">
            <v>#N/A</v>
          </cell>
          <cell r="AQ670" t="e">
            <v>#N/A</v>
          </cell>
        </row>
        <row r="671">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AO671" t="e">
            <v>#N/A</v>
          </cell>
          <cell r="AQ671" t="e">
            <v>#N/A</v>
          </cell>
        </row>
        <row r="672">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AO672" t="e">
            <v>#N/A</v>
          </cell>
          <cell r="AQ672" t="e">
            <v>#N/A</v>
          </cell>
        </row>
        <row r="673">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AO673" t="e">
            <v>#N/A</v>
          </cell>
          <cell r="AQ673" t="e">
            <v>#N/A</v>
          </cell>
        </row>
        <row r="674">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AO674" t="e">
            <v>#N/A</v>
          </cell>
          <cell r="AQ674" t="e">
            <v>#N/A</v>
          </cell>
        </row>
        <row r="675">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AO675" t="e">
            <v>#N/A</v>
          </cell>
          <cell r="AQ675" t="e">
            <v>#N/A</v>
          </cell>
        </row>
        <row r="676">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AO676" t="str">
            <v>Sachsen-Anhalt_2008_I 04b_1</v>
          </cell>
          <cell r="AQ676" t="str">
            <v>Östliche Flächenländer_2008_I 04b_1</v>
          </cell>
        </row>
        <row r="677">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AO677" t="str">
            <v>Sachsen-Anhalt_2008_I 04b_2</v>
          </cell>
          <cell r="AQ677" t="str">
            <v>Östliche Flächenländer_2008_I 04b_2</v>
          </cell>
        </row>
        <row r="678">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AO678" t="str">
            <v>Sachsen-Anhalt_2008_I 04b_3</v>
          </cell>
          <cell r="AQ678" t="str">
            <v>Östliche Flächenländer_2008_I 04b_3</v>
          </cell>
        </row>
        <row r="679">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AO679" t="str">
            <v>Sachsen-Anhalt_2008_I 04b_4</v>
          </cell>
          <cell r="AQ679" t="str">
            <v>Östliche Flächenländer_2008_I 04b_4</v>
          </cell>
        </row>
        <row r="680">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AO680" t="str">
            <v>Sachsen-Anhalt_2008_I 04b_5</v>
          </cell>
          <cell r="AQ680" t="str">
            <v>Östliche Flächenländer_2008_I 04b_5</v>
          </cell>
        </row>
        <row r="681">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AO681" t="str">
            <v>Sachsen-Anhalt_2008_I 04b_6</v>
          </cell>
          <cell r="AQ681" t="str">
            <v>Östliche Flächenländer_2008_I 04b_6</v>
          </cell>
        </row>
        <row r="682">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AO682" t="str">
            <v>Sachsen-Anhalt_2008_I 04b_7</v>
          </cell>
          <cell r="AQ682" t="str">
            <v>Östliche Flächenländer_2008_I 04b_7</v>
          </cell>
        </row>
        <row r="683">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AO683" t="str">
            <v>Sachsen-Anhalt_2008_I 04b_8</v>
          </cell>
          <cell r="AQ683" t="str">
            <v>Östliche Flächenländer_2008_I 04b_8</v>
          </cell>
        </row>
        <row r="684">
          <cell r="G684">
            <v>1</v>
          </cell>
          <cell r="H684">
            <v>1</v>
          </cell>
          <cell r="I684">
            <v>0</v>
          </cell>
          <cell r="J684">
            <v>0</v>
          </cell>
          <cell r="K684">
            <v>1</v>
          </cell>
          <cell r="L684">
            <v>1</v>
          </cell>
          <cell r="M684">
            <v>0</v>
          </cell>
          <cell r="N684">
            <v>0</v>
          </cell>
          <cell r="O684">
            <v>1</v>
          </cell>
          <cell r="P684">
            <v>0</v>
          </cell>
          <cell r="Q684">
            <v>0</v>
          </cell>
          <cell r="R684">
            <v>0</v>
          </cell>
          <cell r="S684">
            <v>0</v>
          </cell>
          <cell r="T684">
            <v>0</v>
          </cell>
          <cell r="U684">
            <v>0</v>
          </cell>
          <cell r="AO684" t="str">
            <v>Sachsen-Anhalt_2008_I 05a_1</v>
          </cell>
          <cell r="AQ684" t="str">
            <v>Östliche Flächenländer_2008_I 05a_1</v>
          </cell>
        </row>
        <row r="685">
          <cell r="G685">
            <v>1204</v>
          </cell>
          <cell r="H685">
            <v>993</v>
          </cell>
          <cell r="I685">
            <v>10</v>
          </cell>
          <cell r="J685">
            <v>8</v>
          </cell>
          <cell r="K685">
            <v>629</v>
          </cell>
          <cell r="L685">
            <v>520</v>
          </cell>
          <cell r="M685">
            <v>8</v>
          </cell>
          <cell r="N685">
            <v>6</v>
          </cell>
          <cell r="O685">
            <v>626</v>
          </cell>
          <cell r="P685">
            <v>448</v>
          </cell>
          <cell r="Q685">
            <v>123</v>
          </cell>
          <cell r="R685">
            <v>5</v>
          </cell>
          <cell r="S685">
            <v>2</v>
          </cell>
          <cell r="T685">
            <v>0</v>
          </cell>
          <cell r="U685">
            <v>0</v>
          </cell>
          <cell r="AO685" t="str">
            <v>Sachsen-Anhalt_2008_I 05a_2</v>
          </cell>
          <cell r="AQ685" t="str">
            <v>Östliche Flächenländer_2008_I 05a_2</v>
          </cell>
        </row>
        <row r="686">
          <cell r="G686">
            <v>5746</v>
          </cell>
          <cell r="H686">
            <v>4738</v>
          </cell>
          <cell r="I686">
            <v>29</v>
          </cell>
          <cell r="J686">
            <v>24</v>
          </cell>
          <cell r="K686">
            <v>2213</v>
          </cell>
          <cell r="L686">
            <v>1846</v>
          </cell>
          <cell r="M686">
            <v>18</v>
          </cell>
          <cell r="N686">
            <v>15</v>
          </cell>
          <cell r="O686">
            <v>2191</v>
          </cell>
          <cell r="P686">
            <v>2278</v>
          </cell>
          <cell r="Q686">
            <v>1207</v>
          </cell>
          <cell r="R686">
            <v>54</v>
          </cell>
          <cell r="S686">
            <v>16</v>
          </cell>
          <cell r="T686">
            <v>0</v>
          </cell>
          <cell r="U686">
            <v>0</v>
          </cell>
          <cell r="AO686" t="str">
            <v>Sachsen-Anhalt_2008_I 05a_3</v>
          </cell>
          <cell r="AQ686" t="str">
            <v>Östliche Flächenländer_2008_I 05a_3</v>
          </cell>
        </row>
        <row r="687">
          <cell r="G687">
            <v>349</v>
          </cell>
          <cell r="H687">
            <v>281</v>
          </cell>
          <cell r="I687">
            <v>0</v>
          </cell>
          <cell r="J687">
            <v>0</v>
          </cell>
          <cell r="K687">
            <v>109</v>
          </cell>
          <cell r="L687">
            <v>87</v>
          </cell>
          <cell r="M687">
            <v>0</v>
          </cell>
          <cell r="N687">
            <v>0</v>
          </cell>
          <cell r="O687">
            <v>108</v>
          </cell>
          <cell r="P687">
            <v>147</v>
          </cell>
          <cell r="Q687">
            <v>92</v>
          </cell>
          <cell r="R687">
            <v>2</v>
          </cell>
          <cell r="S687">
            <v>0</v>
          </cell>
          <cell r="T687">
            <v>0</v>
          </cell>
          <cell r="U687">
            <v>0</v>
          </cell>
          <cell r="AO687" t="str">
            <v>Sachsen-Anhalt_2008_I 05a_4</v>
          </cell>
          <cell r="AQ687" t="str">
            <v>Östliche Flächenländer_2008_I 05a_4</v>
          </cell>
        </row>
        <row r="688">
          <cell r="G688">
            <v>1201</v>
          </cell>
          <cell r="H688">
            <v>980</v>
          </cell>
          <cell r="I688">
            <v>5</v>
          </cell>
          <cell r="J688">
            <v>4</v>
          </cell>
          <cell r="K688">
            <v>389</v>
          </cell>
          <cell r="L688">
            <v>314</v>
          </cell>
          <cell r="M688">
            <v>2</v>
          </cell>
          <cell r="N688">
            <v>1</v>
          </cell>
          <cell r="O688">
            <v>386</v>
          </cell>
          <cell r="P688">
            <v>475</v>
          </cell>
          <cell r="Q688">
            <v>334</v>
          </cell>
          <cell r="R688">
            <v>3</v>
          </cell>
          <cell r="S688">
            <v>3</v>
          </cell>
          <cell r="T688">
            <v>0</v>
          </cell>
          <cell r="U688">
            <v>0</v>
          </cell>
          <cell r="AO688" t="str">
            <v>Sachsen-Anhalt_2008_I 05a_5</v>
          </cell>
          <cell r="AQ688" t="str">
            <v>Östliche Flächenländer_2008_I 05a_5</v>
          </cell>
        </row>
        <row r="689">
          <cell r="G689">
            <v>7</v>
          </cell>
          <cell r="H689">
            <v>7</v>
          </cell>
          <cell r="I689">
            <v>1</v>
          </cell>
          <cell r="J689">
            <v>1</v>
          </cell>
          <cell r="K689">
            <v>1</v>
          </cell>
          <cell r="L689">
            <v>1</v>
          </cell>
          <cell r="M689">
            <v>0</v>
          </cell>
          <cell r="N689">
            <v>0</v>
          </cell>
          <cell r="O689">
            <v>1</v>
          </cell>
          <cell r="P689">
            <v>4</v>
          </cell>
          <cell r="Q689">
            <v>2</v>
          </cell>
          <cell r="R689">
            <v>0</v>
          </cell>
          <cell r="S689">
            <v>0</v>
          </cell>
          <cell r="T689">
            <v>0</v>
          </cell>
          <cell r="U689">
            <v>0</v>
          </cell>
          <cell r="AO689" t="str">
            <v>Sachsen-Anhalt_2008_I 05a_6</v>
          </cell>
          <cell r="AQ689" t="str">
            <v>Östliche Flächenländer_2008_I 05a_6</v>
          </cell>
        </row>
        <row r="690">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AO690" t="str">
            <v>Sachsen-Anhalt_2008_I 05a_7</v>
          </cell>
          <cell r="AQ690" t="str">
            <v>Östliche Flächenländer_2008_I 05a_7</v>
          </cell>
        </row>
        <row r="691">
          <cell r="G691">
            <v>8508</v>
          </cell>
          <cell r="H691">
            <v>7000</v>
          </cell>
          <cell r="I691">
            <v>45</v>
          </cell>
          <cell r="J691">
            <v>37</v>
          </cell>
          <cell r="K691">
            <v>3342</v>
          </cell>
          <cell r="L691">
            <v>2769</v>
          </cell>
          <cell r="M691">
            <v>28</v>
          </cell>
          <cell r="N691">
            <v>22</v>
          </cell>
          <cell r="O691">
            <v>3313</v>
          </cell>
          <cell r="P691">
            <v>3352</v>
          </cell>
          <cell r="Q691">
            <v>1758</v>
          </cell>
          <cell r="R691">
            <v>64</v>
          </cell>
          <cell r="S691">
            <v>21</v>
          </cell>
          <cell r="T691">
            <v>0</v>
          </cell>
          <cell r="U691">
            <v>0</v>
          </cell>
          <cell r="AO691" t="str">
            <v>Sachsen-Anhalt_2008_I 05a_8</v>
          </cell>
          <cell r="AQ691" t="str">
            <v>Östliche Flächenländer_2008_I 05a_8</v>
          </cell>
        </row>
        <row r="692">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AO692" t="e">
            <v>#N/A</v>
          </cell>
          <cell r="AQ692" t="e">
            <v>#N/A</v>
          </cell>
        </row>
        <row r="693">
          <cell r="G693">
            <v>15</v>
          </cell>
          <cell r="H693">
            <v>14</v>
          </cell>
          <cell r="I693">
            <v>0</v>
          </cell>
          <cell r="J693">
            <v>0</v>
          </cell>
          <cell r="K693">
            <v>3</v>
          </cell>
          <cell r="L693">
            <v>3</v>
          </cell>
          <cell r="M693">
            <v>0</v>
          </cell>
          <cell r="N693">
            <v>0</v>
          </cell>
          <cell r="O693">
            <v>3</v>
          </cell>
          <cell r="P693">
            <v>1</v>
          </cell>
          <cell r="Q693">
            <v>4</v>
          </cell>
          <cell r="R693">
            <v>5</v>
          </cell>
          <cell r="S693">
            <v>2</v>
          </cell>
          <cell r="T693">
            <v>0</v>
          </cell>
          <cell r="U693">
            <v>0</v>
          </cell>
          <cell r="AO693" t="e">
            <v>#N/A</v>
          </cell>
          <cell r="AQ693" t="e">
            <v>#N/A</v>
          </cell>
        </row>
        <row r="694">
          <cell r="G694">
            <v>185</v>
          </cell>
          <cell r="H694">
            <v>154</v>
          </cell>
          <cell r="I694">
            <v>1</v>
          </cell>
          <cell r="J694">
            <v>1</v>
          </cell>
          <cell r="K694">
            <v>58</v>
          </cell>
          <cell r="L694">
            <v>50</v>
          </cell>
          <cell r="M694">
            <v>0</v>
          </cell>
          <cell r="N694">
            <v>0</v>
          </cell>
          <cell r="O694">
            <v>58</v>
          </cell>
          <cell r="P694">
            <v>20</v>
          </cell>
          <cell r="Q694">
            <v>37</v>
          </cell>
          <cell r="R694">
            <v>54</v>
          </cell>
          <cell r="S694">
            <v>16</v>
          </cell>
          <cell r="T694">
            <v>0</v>
          </cell>
          <cell r="U694">
            <v>0</v>
          </cell>
          <cell r="AO694" t="e">
            <v>#N/A</v>
          </cell>
          <cell r="AQ694" t="e">
            <v>#N/A</v>
          </cell>
        </row>
        <row r="695">
          <cell r="G695">
            <v>3</v>
          </cell>
          <cell r="H695">
            <v>2</v>
          </cell>
          <cell r="I695">
            <v>0</v>
          </cell>
          <cell r="J695">
            <v>0</v>
          </cell>
          <cell r="K695">
            <v>1</v>
          </cell>
          <cell r="L695">
            <v>1</v>
          </cell>
          <cell r="M695">
            <v>0</v>
          </cell>
          <cell r="N695">
            <v>0</v>
          </cell>
          <cell r="O695">
            <v>1</v>
          </cell>
          <cell r="P695">
            <v>0</v>
          </cell>
          <cell r="Q695">
            <v>0</v>
          </cell>
          <cell r="R695">
            <v>2</v>
          </cell>
          <cell r="S695">
            <v>0</v>
          </cell>
          <cell r="T695">
            <v>0</v>
          </cell>
          <cell r="U695">
            <v>0</v>
          </cell>
          <cell r="AO695" t="e">
            <v>#N/A</v>
          </cell>
          <cell r="AQ695" t="e">
            <v>#N/A</v>
          </cell>
        </row>
        <row r="696">
          <cell r="G696">
            <v>14</v>
          </cell>
          <cell r="H696">
            <v>7</v>
          </cell>
          <cell r="I696">
            <v>1</v>
          </cell>
          <cell r="J696">
            <v>0</v>
          </cell>
          <cell r="K696">
            <v>5</v>
          </cell>
          <cell r="L696">
            <v>2</v>
          </cell>
          <cell r="M696">
            <v>1</v>
          </cell>
          <cell r="N696">
            <v>0</v>
          </cell>
          <cell r="O696">
            <v>5</v>
          </cell>
          <cell r="P696">
            <v>0</v>
          </cell>
          <cell r="Q696">
            <v>3</v>
          </cell>
          <cell r="R696">
            <v>3</v>
          </cell>
          <cell r="S696">
            <v>3</v>
          </cell>
          <cell r="T696">
            <v>0</v>
          </cell>
          <cell r="U696">
            <v>0</v>
          </cell>
          <cell r="AO696" t="e">
            <v>#N/A</v>
          </cell>
          <cell r="AQ696" t="e">
            <v>#N/A</v>
          </cell>
        </row>
        <row r="697">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AO697" t="e">
            <v>#N/A</v>
          </cell>
          <cell r="AQ697" t="e">
            <v>#N/A</v>
          </cell>
        </row>
        <row r="698">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AO698" t="e">
            <v>#N/A</v>
          </cell>
          <cell r="AQ698" t="e">
            <v>#N/A</v>
          </cell>
        </row>
        <row r="699">
          <cell r="G699">
            <v>217</v>
          </cell>
          <cell r="H699">
            <v>177</v>
          </cell>
          <cell r="I699">
            <v>2</v>
          </cell>
          <cell r="J699">
            <v>1</v>
          </cell>
          <cell r="K699">
            <v>67</v>
          </cell>
          <cell r="L699">
            <v>56</v>
          </cell>
          <cell r="M699">
            <v>1</v>
          </cell>
          <cell r="N699">
            <v>0</v>
          </cell>
          <cell r="O699">
            <v>67</v>
          </cell>
          <cell r="P699">
            <v>21</v>
          </cell>
          <cell r="Q699">
            <v>44</v>
          </cell>
          <cell r="R699">
            <v>64</v>
          </cell>
          <cell r="S699">
            <v>21</v>
          </cell>
          <cell r="T699">
            <v>0</v>
          </cell>
          <cell r="U699">
            <v>0</v>
          </cell>
          <cell r="AO699" t="e">
            <v>#N/A</v>
          </cell>
          <cell r="AQ699" t="e">
            <v>#N/A</v>
          </cell>
        </row>
        <row r="700">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AO700" t="str">
            <v>Sachsen-Anhalt_2008_I 05a_1</v>
          </cell>
          <cell r="AQ700" t="str">
            <v>Östliche Flächenländer_2008_I 05a_1</v>
          </cell>
        </row>
        <row r="701">
          <cell r="G701">
            <v>435</v>
          </cell>
          <cell r="H701">
            <v>350</v>
          </cell>
          <cell r="I701">
            <v>0</v>
          </cell>
          <cell r="J701">
            <v>0</v>
          </cell>
          <cell r="K701">
            <v>435</v>
          </cell>
          <cell r="L701">
            <v>350</v>
          </cell>
          <cell r="M701">
            <v>0</v>
          </cell>
          <cell r="N701">
            <v>0</v>
          </cell>
          <cell r="O701">
            <v>435</v>
          </cell>
          <cell r="P701">
            <v>0</v>
          </cell>
          <cell r="Q701">
            <v>0</v>
          </cell>
          <cell r="R701">
            <v>0</v>
          </cell>
          <cell r="S701">
            <v>0</v>
          </cell>
          <cell r="T701">
            <v>0</v>
          </cell>
          <cell r="U701">
            <v>0</v>
          </cell>
          <cell r="AO701" t="str">
            <v>Sachsen-Anhalt_2008_I 05a_2</v>
          </cell>
          <cell r="AQ701" t="str">
            <v>Östliche Flächenländer_2008_I 05a_2</v>
          </cell>
        </row>
        <row r="702">
          <cell r="G702">
            <v>420</v>
          </cell>
          <cell r="H702">
            <v>355</v>
          </cell>
          <cell r="I702">
            <v>5</v>
          </cell>
          <cell r="J702">
            <v>4</v>
          </cell>
          <cell r="K702">
            <v>420</v>
          </cell>
          <cell r="L702">
            <v>355</v>
          </cell>
          <cell r="M702">
            <v>5</v>
          </cell>
          <cell r="N702">
            <v>4</v>
          </cell>
          <cell r="O702">
            <v>420</v>
          </cell>
          <cell r="P702">
            <v>0</v>
          </cell>
          <cell r="Q702">
            <v>0</v>
          </cell>
          <cell r="R702">
            <v>0</v>
          </cell>
          <cell r="S702">
            <v>0</v>
          </cell>
          <cell r="T702">
            <v>0</v>
          </cell>
          <cell r="U702">
            <v>0</v>
          </cell>
          <cell r="AO702" t="str">
            <v>Sachsen-Anhalt_2008_I 05a_3</v>
          </cell>
          <cell r="AQ702" t="str">
            <v>Östliche Flächenländer_2008_I 05a_3</v>
          </cell>
        </row>
        <row r="703">
          <cell r="G703">
            <v>9</v>
          </cell>
          <cell r="H703">
            <v>4</v>
          </cell>
          <cell r="I703">
            <v>0</v>
          </cell>
          <cell r="J703">
            <v>0</v>
          </cell>
          <cell r="K703">
            <v>9</v>
          </cell>
          <cell r="L703">
            <v>4</v>
          </cell>
          <cell r="M703">
            <v>0</v>
          </cell>
          <cell r="N703">
            <v>0</v>
          </cell>
          <cell r="O703">
            <v>9</v>
          </cell>
          <cell r="P703">
            <v>0</v>
          </cell>
          <cell r="Q703">
            <v>0</v>
          </cell>
          <cell r="R703">
            <v>0</v>
          </cell>
          <cell r="S703">
            <v>0</v>
          </cell>
          <cell r="T703">
            <v>0</v>
          </cell>
          <cell r="U703">
            <v>0</v>
          </cell>
          <cell r="AO703" t="str">
            <v>Sachsen-Anhalt_2008_I 05a_4</v>
          </cell>
          <cell r="AQ703" t="str">
            <v>Östliche Flächenländer_2008_I 05a_4</v>
          </cell>
        </row>
        <row r="704">
          <cell r="G704">
            <v>8</v>
          </cell>
          <cell r="H704">
            <v>6</v>
          </cell>
          <cell r="I704">
            <v>0</v>
          </cell>
          <cell r="J704">
            <v>0</v>
          </cell>
          <cell r="K704">
            <v>8</v>
          </cell>
          <cell r="L704">
            <v>6</v>
          </cell>
          <cell r="M704">
            <v>0</v>
          </cell>
          <cell r="N704">
            <v>0</v>
          </cell>
          <cell r="O704">
            <v>8</v>
          </cell>
          <cell r="P704">
            <v>0</v>
          </cell>
          <cell r="Q704">
            <v>0</v>
          </cell>
          <cell r="R704">
            <v>0</v>
          </cell>
          <cell r="S704">
            <v>0</v>
          </cell>
          <cell r="T704">
            <v>0</v>
          </cell>
          <cell r="U704">
            <v>0</v>
          </cell>
          <cell r="AO704" t="str">
            <v>Sachsen-Anhalt_2008_I 05a_5</v>
          </cell>
          <cell r="AQ704" t="str">
            <v>Östliche Flächenländer_2008_I 05a_5</v>
          </cell>
        </row>
        <row r="705">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AO705" t="str">
            <v>Sachsen-Anhalt_2008_I 05a_6</v>
          </cell>
          <cell r="AQ705" t="str">
            <v>Östliche Flächenländer_2008_I 05a_6</v>
          </cell>
        </row>
        <row r="706">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AO706" t="str">
            <v>Sachsen-Anhalt_2008_I 05a_7</v>
          </cell>
          <cell r="AQ706" t="str">
            <v>Östliche Flächenländer_2008_I 05a_7</v>
          </cell>
        </row>
        <row r="707">
          <cell r="G707">
            <v>872</v>
          </cell>
          <cell r="H707">
            <v>715</v>
          </cell>
          <cell r="I707">
            <v>5</v>
          </cell>
          <cell r="J707">
            <v>4</v>
          </cell>
          <cell r="K707">
            <v>872</v>
          </cell>
          <cell r="L707">
            <v>715</v>
          </cell>
          <cell r="M707">
            <v>5</v>
          </cell>
          <cell r="N707">
            <v>4</v>
          </cell>
          <cell r="O707">
            <v>872</v>
          </cell>
          <cell r="P707">
            <v>0</v>
          </cell>
          <cell r="Q707">
            <v>0</v>
          </cell>
          <cell r="R707">
            <v>0</v>
          </cell>
          <cell r="S707">
            <v>0</v>
          </cell>
          <cell r="T707">
            <v>0</v>
          </cell>
          <cell r="U707">
            <v>0</v>
          </cell>
          <cell r="AO707" t="str">
            <v>Sachsen-Anhalt_2008_I 05a_8</v>
          </cell>
          <cell r="AQ707" t="str">
            <v>Östliche Flächenländer_2008_I 05a_8</v>
          </cell>
        </row>
        <row r="708">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AO708" t="e">
            <v>#N/A</v>
          </cell>
          <cell r="AQ708" t="e">
            <v>#N/A</v>
          </cell>
        </row>
        <row r="709">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AO709" t="e">
            <v>#N/A</v>
          </cell>
          <cell r="AQ709" t="e">
            <v>#N/A</v>
          </cell>
        </row>
        <row r="710">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AO710" t="e">
            <v>#N/A</v>
          </cell>
          <cell r="AQ710" t="e">
            <v>#N/A</v>
          </cell>
        </row>
        <row r="711">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AO711" t="e">
            <v>#N/A</v>
          </cell>
          <cell r="AQ711" t="e">
            <v>#N/A</v>
          </cell>
        </row>
        <row r="712">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AO712" t="e">
            <v>#N/A</v>
          </cell>
          <cell r="AQ712" t="e">
            <v>#N/A</v>
          </cell>
        </row>
        <row r="713">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AO713" t="e">
            <v>#N/A</v>
          </cell>
          <cell r="AQ713" t="e">
            <v>#N/A</v>
          </cell>
        </row>
        <row r="714">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AO714" t="e">
            <v>#N/A</v>
          </cell>
          <cell r="AQ714" t="e">
            <v>#N/A</v>
          </cell>
        </row>
        <row r="715">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AO715" t="e">
            <v>#N/A</v>
          </cell>
          <cell r="AQ715" t="e">
            <v>#N/A</v>
          </cell>
        </row>
        <row r="716">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AO716" t="str">
            <v>Sachsen-Anhalt_2008_I 05c_1</v>
          </cell>
          <cell r="AQ716" t="str">
            <v>Östliche Flächenländer_2008_I 05c_1</v>
          </cell>
        </row>
        <row r="717">
          <cell r="G717">
            <v>5</v>
          </cell>
          <cell r="H717">
            <v>3</v>
          </cell>
          <cell r="I717">
            <v>0</v>
          </cell>
          <cell r="J717">
            <v>0</v>
          </cell>
          <cell r="K717">
            <v>3</v>
          </cell>
          <cell r="L717">
            <v>3</v>
          </cell>
          <cell r="M717">
            <v>0</v>
          </cell>
          <cell r="N717">
            <v>0</v>
          </cell>
          <cell r="O717">
            <v>3</v>
          </cell>
          <cell r="P717">
            <v>2</v>
          </cell>
          <cell r="Q717">
            <v>0</v>
          </cell>
          <cell r="R717">
            <v>0</v>
          </cell>
          <cell r="S717">
            <v>0</v>
          </cell>
          <cell r="T717">
            <v>0</v>
          </cell>
          <cell r="U717">
            <v>0</v>
          </cell>
          <cell r="AO717" t="str">
            <v>Sachsen-Anhalt_2008_I 05c_2</v>
          </cell>
          <cell r="AQ717" t="str">
            <v>Östliche Flächenländer_2008_I 05c_2</v>
          </cell>
        </row>
        <row r="718">
          <cell r="G718">
            <v>1700</v>
          </cell>
          <cell r="H718">
            <v>1425</v>
          </cell>
          <cell r="I718">
            <v>3</v>
          </cell>
          <cell r="J718">
            <v>3</v>
          </cell>
          <cell r="K718">
            <v>702</v>
          </cell>
          <cell r="L718">
            <v>609</v>
          </cell>
          <cell r="M718">
            <v>0</v>
          </cell>
          <cell r="N718">
            <v>0</v>
          </cell>
          <cell r="O718">
            <v>706</v>
          </cell>
          <cell r="P718">
            <v>602</v>
          </cell>
          <cell r="Q718">
            <v>353</v>
          </cell>
          <cell r="R718">
            <v>39</v>
          </cell>
          <cell r="S718">
            <v>0</v>
          </cell>
          <cell r="T718">
            <v>0</v>
          </cell>
          <cell r="U718">
            <v>0</v>
          </cell>
          <cell r="AO718" t="str">
            <v>Sachsen-Anhalt_2008_I 05c_3</v>
          </cell>
          <cell r="AQ718" t="str">
            <v>Östliche Flächenländer_2008_I 05c_3</v>
          </cell>
        </row>
        <row r="719">
          <cell r="G719">
            <v>145</v>
          </cell>
          <cell r="H719">
            <v>129</v>
          </cell>
          <cell r="I719">
            <v>0</v>
          </cell>
          <cell r="J719">
            <v>0</v>
          </cell>
          <cell r="K719">
            <v>79</v>
          </cell>
          <cell r="L719">
            <v>71</v>
          </cell>
          <cell r="M719">
            <v>0</v>
          </cell>
          <cell r="N719">
            <v>0</v>
          </cell>
          <cell r="O719">
            <v>79</v>
          </cell>
          <cell r="P719">
            <v>45</v>
          </cell>
          <cell r="Q719">
            <v>20</v>
          </cell>
          <cell r="R719">
            <v>1</v>
          </cell>
          <cell r="S719">
            <v>0</v>
          </cell>
          <cell r="T719">
            <v>0</v>
          </cell>
          <cell r="U719">
            <v>0</v>
          </cell>
          <cell r="AO719" t="str">
            <v>Sachsen-Anhalt_2008_I 05c_4</v>
          </cell>
          <cell r="AQ719" t="str">
            <v>Östliche Flächenländer_2008_I 05c_4</v>
          </cell>
        </row>
        <row r="720">
          <cell r="G720">
            <v>194</v>
          </cell>
          <cell r="H720">
            <v>148</v>
          </cell>
          <cell r="I720">
            <v>0</v>
          </cell>
          <cell r="J720">
            <v>0</v>
          </cell>
          <cell r="K720">
            <v>100</v>
          </cell>
          <cell r="L720">
            <v>77</v>
          </cell>
          <cell r="M720">
            <v>0</v>
          </cell>
          <cell r="N720">
            <v>0</v>
          </cell>
          <cell r="O720">
            <v>100</v>
          </cell>
          <cell r="P720">
            <v>54</v>
          </cell>
          <cell r="Q720">
            <v>34</v>
          </cell>
          <cell r="R720">
            <v>6</v>
          </cell>
          <cell r="S720">
            <v>0</v>
          </cell>
          <cell r="T720">
            <v>0</v>
          </cell>
          <cell r="U720">
            <v>0</v>
          </cell>
          <cell r="AO720" t="str">
            <v>Sachsen-Anhalt_2008_I 05c_5</v>
          </cell>
          <cell r="AQ720" t="str">
            <v>Östliche Flächenländer_2008_I 05c_5</v>
          </cell>
        </row>
        <row r="721">
          <cell r="G721">
            <v>2</v>
          </cell>
          <cell r="H721">
            <v>2</v>
          </cell>
          <cell r="I721">
            <v>0</v>
          </cell>
          <cell r="J721">
            <v>0</v>
          </cell>
          <cell r="K721">
            <v>0</v>
          </cell>
          <cell r="L721">
            <v>0</v>
          </cell>
          <cell r="M721">
            <v>0</v>
          </cell>
          <cell r="N721">
            <v>0</v>
          </cell>
          <cell r="O721">
            <v>0</v>
          </cell>
          <cell r="P721">
            <v>2</v>
          </cell>
          <cell r="Q721">
            <v>0</v>
          </cell>
          <cell r="R721">
            <v>0</v>
          </cell>
          <cell r="S721">
            <v>0</v>
          </cell>
          <cell r="T721">
            <v>0</v>
          </cell>
          <cell r="U721">
            <v>0</v>
          </cell>
          <cell r="AO721" t="str">
            <v>Sachsen-Anhalt_2008_I 05c_6</v>
          </cell>
          <cell r="AQ721" t="str">
            <v>Östliche Flächenländer_2008_I 05c_6</v>
          </cell>
        </row>
        <row r="722">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AO722" t="str">
            <v>Sachsen-Anhalt_2008_I 05c_7</v>
          </cell>
          <cell r="AQ722" t="str">
            <v>Östliche Flächenländer_2008_I 05c_7</v>
          </cell>
        </row>
        <row r="723">
          <cell r="G723">
            <v>2046</v>
          </cell>
          <cell r="H723">
            <v>1707</v>
          </cell>
          <cell r="I723">
            <v>3</v>
          </cell>
          <cell r="J723">
            <v>3</v>
          </cell>
          <cell r="K723">
            <v>884</v>
          </cell>
          <cell r="L723">
            <v>760</v>
          </cell>
          <cell r="M723">
            <v>0</v>
          </cell>
          <cell r="N723">
            <v>0</v>
          </cell>
          <cell r="O723">
            <v>888</v>
          </cell>
          <cell r="P723">
            <v>705</v>
          </cell>
          <cell r="Q723">
            <v>407</v>
          </cell>
          <cell r="R723">
            <v>46</v>
          </cell>
          <cell r="S723">
            <v>0</v>
          </cell>
          <cell r="T723">
            <v>0</v>
          </cell>
          <cell r="U723">
            <v>0</v>
          </cell>
          <cell r="AO723" t="str">
            <v>Sachsen-Anhalt_2008_I 05c_8</v>
          </cell>
          <cell r="AQ723" t="str">
            <v>Östliche Flächenländer_2008_I 05c_8</v>
          </cell>
        </row>
        <row r="724">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AO724" t="e">
            <v>#N/A</v>
          </cell>
          <cell r="AQ724" t="e">
            <v>#N/A</v>
          </cell>
        </row>
        <row r="725">
          <cell r="G725">
            <v>1</v>
          </cell>
          <cell r="H725">
            <v>1</v>
          </cell>
          <cell r="I725">
            <v>0</v>
          </cell>
          <cell r="J725">
            <v>0</v>
          </cell>
          <cell r="K725">
            <v>1</v>
          </cell>
          <cell r="L725">
            <v>1</v>
          </cell>
          <cell r="M725">
            <v>0</v>
          </cell>
          <cell r="N725">
            <v>0</v>
          </cell>
          <cell r="O725">
            <v>1</v>
          </cell>
          <cell r="P725">
            <v>0</v>
          </cell>
          <cell r="Q725">
            <v>0</v>
          </cell>
          <cell r="R725">
            <v>0</v>
          </cell>
          <cell r="S725">
            <v>0</v>
          </cell>
          <cell r="T725">
            <v>0</v>
          </cell>
          <cell r="U725">
            <v>0</v>
          </cell>
          <cell r="AO725" t="e">
            <v>#N/A</v>
          </cell>
          <cell r="AQ725" t="e">
            <v>#N/A</v>
          </cell>
        </row>
        <row r="726">
          <cell r="G726">
            <v>437</v>
          </cell>
          <cell r="H726">
            <v>326</v>
          </cell>
          <cell r="I726">
            <v>3</v>
          </cell>
          <cell r="J726">
            <v>3</v>
          </cell>
          <cell r="K726">
            <v>149</v>
          </cell>
          <cell r="L726">
            <v>120</v>
          </cell>
          <cell r="M726">
            <v>0</v>
          </cell>
          <cell r="N726">
            <v>0</v>
          </cell>
          <cell r="O726">
            <v>148</v>
          </cell>
          <cell r="P726">
            <v>123</v>
          </cell>
          <cell r="Q726">
            <v>127</v>
          </cell>
          <cell r="R726">
            <v>39</v>
          </cell>
          <cell r="S726">
            <v>0</v>
          </cell>
          <cell r="T726">
            <v>0</v>
          </cell>
          <cell r="U726">
            <v>0</v>
          </cell>
          <cell r="AO726" t="e">
            <v>#N/A</v>
          </cell>
          <cell r="AQ726" t="e">
            <v>#N/A</v>
          </cell>
        </row>
        <row r="727">
          <cell r="G727">
            <v>38</v>
          </cell>
          <cell r="H727">
            <v>30</v>
          </cell>
          <cell r="I727">
            <v>0</v>
          </cell>
          <cell r="J727">
            <v>0</v>
          </cell>
          <cell r="K727">
            <v>20</v>
          </cell>
          <cell r="L727">
            <v>15</v>
          </cell>
          <cell r="M727">
            <v>0</v>
          </cell>
          <cell r="N727">
            <v>0</v>
          </cell>
          <cell r="O727">
            <v>20</v>
          </cell>
          <cell r="P727">
            <v>9</v>
          </cell>
          <cell r="Q727">
            <v>8</v>
          </cell>
          <cell r="R727">
            <v>1</v>
          </cell>
          <cell r="S727">
            <v>0</v>
          </cell>
          <cell r="T727">
            <v>0</v>
          </cell>
          <cell r="U727">
            <v>0</v>
          </cell>
          <cell r="AO727" t="e">
            <v>#N/A</v>
          </cell>
          <cell r="AQ727" t="e">
            <v>#N/A</v>
          </cell>
        </row>
        <row r="728">
          <cell r="G728">
            <v>66</v>
          </cell>
          <cell r="H728">
            <v>44</v>
          </cell>
          <cell r="I728">
            <v>0</v>
          </cell>
          <cell r="J728">
            <v>0</v>
          </cell>
          <cell r="K728">
            <v>24</v>
          </cell>
          <cell r="L728">
            <v>15</v>
          </cell>
          <cell r="M728">
            <v>0</v>
          </cell>
          <cell r="N728">
            <v>0</v>
          </cell>
          <cell r="O728">
            <v>24</v>
          </cell>
          <cell r="P728">
            <v>22</v>
          </cell>
          <cell r="Q728">
            <v>14</v>
          </cell>
          <cell r="R728">
            <v>6</v>
          </cell>
          <cell r="S728">
            <v>0</v>
          </cell>
          <cell r="T728">
            <v>0</v>
          </cell>
          <cell r="U728">
            <v>0</v>
          </cell>
          <cell r="AO728" t="e">
            <v>#N/A</v>
          </cell>
          <cell r="AQ728" t="e">
            <v>#N/A</v>
          </cell>
        </row>
        <row r="729">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AO729" t="e">
            <v>#N/A</v>
          </cell>
          <cell r="AQ729" t="e">
            <v>#N/A</v>
          </cell>
        </row>
        <row r="730">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AO730" t="e">
            <v>#N/A</v>
          </cell>
          <cell r="AQ730" t="e">
            <v>#N/A</v>
          </cell>
        </row>
        <row r="731">
          <cell r="G731">
            <v>542</v>
          </cell>
          <cell r="H731">
            <v>401</v>
          </cell>
          <cell r="I731">
            <v>3</v>
          </cell>
          <cell r="J731">
            <v>3</v>
          </cell>
          <cell r="K731">
            <v>194</v>
          </cell>
          <cell r="L731">
            <v>151</v>
          </cell>
          <cell r="M731">
            <v>0</v>
          </cell>
          <cell r="N731">
            <v>0</v>
          </cell>
          <cell r="O731">
            <v>193</v>
          </cell>
          <cell r="P731">
            <v>154</v>
          </cell>
          <cell r="Q731">
            <v>149</v>
          </cell>
          <cell r="R731">
            <v>46</v>
          </cell>
          <cell r="S731">
            <v>0</v>
          </cell>
          <cell r="T731">
            <v>0</v>
          </cell>
          <cell r="U731">
            <v>0</v>
          </cell>
          <cell r="AO731" t="e">
            <v>#N/A</v>
          </cell>
          <cell r="AQ731" t="e">
            <v>#N/A</v>
          </cell>
        </row>
        <row r="732">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AO732" t="str">
            <v>Sachsen-Anhalt_2008_I 05b_1</v>
          </cell>
          <cell r="AQ732" t="str">
            <v>Östliche Flächenländer_2008_I 05b_1</v>
          </cell>
        </row>
        <row r="733">
          <cell r="G733">
            <v>3</v>
          </cell>
          <cell r="H733">
            <v>3</v>
          </cell>
          <cell r="I733">
            <v>0</v>
          </cell>
          <cell r="J733">
            <v>0</v>
          </cell>
          <cell r="K733">
            <v>0</v>
          </cell>
          <cell r="L733">
            <v>0</v>
          </cell>
          <cell r="M733">
            <v>0</v>
          </cell>
          <cell r="N733">
            <v>0</v>
          </cell>
          <cell r="O733">
            <v>0</v>
          </cell>
          <cell r="P733">
            <v>0</v>
          </cell>
          <cell r="Q733">
            <v>3</v>
          </cell>
          <cell r="R733">
            <v>0</v>
          </cell>
          <cell r="S733">
            <v>0</v>
          </cell>
          <cell r="T733">
            <v>0</v>
          </cell>
          <cell r="U733">
            <v>0</v>
          </cell>
          <cell r="AO733" t="str">
            <v>Sachsen-Anhalt_2008_I 05b_2</v>
          </cell>
          <cell r="AQ733" t="str">
            <v>Östliche Flächenländer_2008_I 05b_2</v>
          </cell>
        </row>
        <row r="734">
          <cell r="G734">
            <v>1005</v>
          </cell>
          <cell r="H734">
            <v>768</v>
          </cell>
          <cell r="I734">
            <v>2</v>
          </cell>
          <cell r="J734">
            <v>2</v>
          </cell>
          <cell r="K734">
            <v>306</v>
          </cell>
          <cell r="L734">
            <v>230</v>
          </cell>
          <cell r="M734">
            <v>1</v>
          </cell>
          <cell r="N734">
            <v>1</v>
          </cell>
          <cell r="O734">
            <v>306</v>
          </cell>
          <cell r="P734">
            <v>324</v>
          </cell>
          <cell r="Q734">
            <v>375</v>
          </cell>
          <cell r="R734">
            <v>0</v>
          </cell>
          <cell r="S734">
            <v>0</v>
          </cell>
          <cell r="T734">
            <v>0</v>
          </cell>
          <cell r="U734">
            <v>0</v>
          </cell>
          <cell r="AO734" t="str">
            <v>Sachsen-Anhalt_2008_I 05b_3</v>
          </cell>
          <cell r="AQ734" t="str">
            <v>Östliche Flächenländer_2008_I 05b_3</v>
          </cell>
        </row>
        <row r="735">
          <cell r="G735">
            <v>186</v>
          </cell>
          <cell r="H735">
            <v>140</v>
          </cell>
          <cell r="I735">
            <v>0</v>
          </cell>
          <cell r="J735">
            <v>0</v>
          </cell>
          <cell r="K735">
            <v>82</v>
          </cell>
          <cell r="L735">
            <v>60</v>
          </cell>
          <cell r="M735">
            <v>0</v>
          </cell>
          <cell r="N735">
            <v>0</v>
          </cell>
          <cell r="O735">
            <v>82</v>
          </cell>
          <cell r="P735">
            <v>54</v>
          </cell>
          <cell r="Q735">
            <v>50</v>
          </cell>
          <cell r="R735">
            <v>0</v>
          </cell>
          <cell r="S735">
            <v>0</v>
          </cell>
          <cell r="T735">
            <v>0</v>
          </cell>
          <cell r="U735">
            <v>0</v>
          </cell>
          <cell r="AO735" t="str">
            <v>Sachsen-Anhalt_2008_I 05b_4</v>
          </cell>
          <cell r="AQ735" t="str">
            <v>Östliche Flächenländer_2008_I 05b_4</v>
          </cell>
        </row>
        <row r="736">
          <cell r="G736">
            <v>850</v>
          </cell>
          <cell r="H736">
            <v>673</v>
          </cell>
          <cell r="I736">
            <v>1</v>
          </cell>
          <cell r="J736">
            <v>1</v>
          </cell>
          <cell r="K736">
            <v>278</v>
          </cell>
          <cell r="L736">
            <v>216</v>
          </cell>
          <cell r="M736">
            <v>0</v>
          </cell>
          <cell r="N736">
            <v>0</v>
          </cell>
          <cell r="O736">
            <v>278</v>
          </cell>
          <cell r="P736">
            <v>312</v>
          </cell>
          <cell r="Q736">
            <v>260</v>
          </cell>
          <cell r="R736">
            <v>0</v>
          </cell>
          <cell r="S736">
            <v>0</v>
          </cell>
          <cell r="T736">
            <v>0</v>
          </cell>
          <cell r="U736">
            <v>0</v>
          </cell>
          <cell r="AO736" t="str">
            <v>Sachsen-Anhalt_2008_I 05b_5</v>
          </cell>
          <cell r="AQ736" t="str">
            <v>Östliche Flächenländer_2008_I 05b_5</v>
          </cell>
        </row>
        <row r="737">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AO737" t="str">
            <v>Sachsen-Anhalt_2008_I 05b_6</v>
          </cell>
          <cell r="AQ737" t="str">
            <v>Östliche Flächenländer_2008_I 05b_6</v>
          </cell>
        </row>
        <row r="738">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AO738" t="str">
            <v>Sachsen-Anhalt_2008_I 05b_7</v>
          </cell>
          <cell r="AQ738" t="str">
            <v>Östliche Flächenländer_2008_I 05b_7</v>
          </cell>
        </row>
        <row r="739">
          <cell r="G739">
            <v>2044</v>
          </cell>
          <cell r="H739">
            <v>1584</v>
          </cell>
          <cell r="I739">
            <v>3</v>
          </cell>
          <cell r="J739">
            <v>3</v>
          </cell>
          <cell r="K739">
            <v>666</v>
          </cell>
          <cell r="L739">
            <v>506</v>
          </cell>
          <cell r="M739">
            <v>1</v>
          </cell>
          <cell r="N739">
            <v>1</v>
          </cell>
          <cell r="O739">
            <v>666</v>
          </cell>
          <cell r="P739">
            <v>690</v>
          </cell>
          <cell r="Q739">
            <v>688</v>
          </cell>
          <cell r="R739">
            <v>0</v>
          </cell>
          <cell r="S739">
            <v>0</v>
          </cell>
          <cell r="T739">
            <v>0</v>
          </cell>
          <cell r="U739">
            <v>0</v>
          </cell>
          <cell r="AO739" t="str">
            <v>Sachsen-Anhalt_2008_I 05b_8</v>
          </cell>
          <cell r="AQ739" t="str">
            <v>Östliche Flächenländer_2008_I 05b_8</v>
          </cell>
        </row>
        <row r="740">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AO740" t="str">
            <v>Sachsen-Anhalt_2008_I 05b_1</v>
          </cell>
          <cell r="AQ740" t="str">
            <v>Östliche Flächenländer_2008_I 05b_1</v>
          </cell>
        </row>
        <row r="741">
          <cell r="G741">
            <v>40</v>
          </cell>
          <cell r="H741">
            <v>21</v>
          </cell>
          <cell r="I741">
            <v>0</v>
          </cell>
          <cell r="J741">
            <v>0</v>
          </cell>
          <cell r="K741">
            <v>40</v>
          </cell>
          <cell r="L741">
            <v>21</v>
          </cell>
          <cell r="M741">
            <v>0</v>
          </cell>
          <cell r="N741">
            <v>0</v>
          </cell>
          <cell r="O741">
            <v>40</v>
          </cell>
          <cell r="P741">
            <v>0</v>
          </cell>
          <cell r="Q741">
            <v>0</v>
          </cell>
          <cell r="R741">
            <v>0</v>
          </cell>
          <cell r="S741">
            <v>0</v>
          </cell>
          <cell r="T741">
            <v>0</v>
          </cell>
          <cell r="U741">
            <v>0</v>
          </cell>
          <cell r="AO741" t="str">
            <v>Sachsen-Anhalt_2008_I 05b_2</v>
          </cell>
          <cell r="AQ741" t="str">
            <v>Östliche Flächenländer_2008_I 05b_2</v>
          </cell>
        </row>
        <row r="742">
          <cell r="G742">
            <v>172</v>
          </cell>
          <cell r="H742">
            <v>86</v>
          </cell>
          <cell r="I742">
            <v>0</v>
          </cell>
          <cell r="J742">
            <v>0</v>
          </cell>
          <cell r="K742">
            <v>172</v>
          </cell>
          <cell r="L742">
            <v>86</v>
          </cell>
          <cell r="M742">
            <v>0</v>
          </cell>
          <cell r="N742">
            <v>0</v>
          </cell>
          <cell r="O742">
            <v>172</v>
          </cell>
          <cell r="P742">
            <v>0</v>
          </cell>
          <cell r="Q742">
            <v>0</v>
          </cell>
          <cell r="R742">
            <v>0</v>
          </cell>
          <cell r="S742">
            <v>0</v>
          </cell>
          <cell r="T742">
            <v>0</v>
          </cell>
          <cell r="U742">
            <v>0</v>
          </cell>
          <cell r="AO742" t="str">
            <v>Sachsen-Anhalt_2008_I 05b_3</v>
          </cell>
          <cell r="AQ742" t="str">
            <v>Östliche Flächenländer_2008_I 05b_3</v>
          </cell>
        </row>
        <row r="743">
          <cell r="G743">
            <v>8</v>
          </cell>
          <cell r="H743">
            <v>6</v>
          </cell>
          <cell r="I743">
            <v>0</v>
          </cell>
          <cell r="J743">
            <v>0</v>
          </cell>
          <cell r="K743">
            <v>8</v>
          </cell>
          <cell r="L743">
            <v>6</v>
          </cell>
          <cell r="M743">
            <v>0</v>
          </cell>
          <cell r="N743">
            <v>0</v>
          </cell>
          <cell r="O743">
            <v>8</v>
          </cell>
          <cell r="P743">
            <v>0</v>
          </cell>
          <cell r="Q743">
            <v>0</v>
          </cell>
          <cell r="R743">
            <v>0</v>
          </cell>
          <cell r="S743">
            <v>0</v>
          </cell>
          <cell r="T743">
            <v>0</v>
          </cell>
          <cell r="U743">
            <v>0</v>
          </cell>
          <cell r="AO743" t="str">
            <v>Sachsen-Anhalt_2008_I 05b_4</v>
          </cell>
          <cell r="AQ743" t="str">
            <v>Östliche Flächenländer_2008_I 05b_4</v>
          </cell>
        </row>
        <row r="744">
          <cell r="G744">
            <v>31</v>
          </cell>
          <cell r="H744">
            <v>11</v>
          </cell>
          <cell r="I744">
            <v>1</v>
          </cell>
          <cell r="J744">
            <v>1</v>
          </cell>
          <cell r="K744">
            <v>31</v>
          </cell>
          <cell r="L744">
            <v>11</v>
          </cell>
          <cell r="M744">
            <v>1</v>
          </cell>
          <cell r="N744">
            <v>1</v>
          </cell>
          <cell r="O744">
            <v>31</v>
          </cell>
          <cell r="P744">
            <v>0</v>
          </cell>
          <cell r="Q744">
            <v>0</v>
          </cell>
          <cell r="R744">
            <v>0</v>
          </cell>
          <cell r="S744">
            <v>0</v>
          </cell>
          <cell r="T744">
            <v>0</v>
          </cell>
          <cell r="U744">
            <v>0</v>
          </cell>
          <cell r="AO744" t="str">
            <v>Sachsen-Anhalt_2008_I 05b_5</v>
          </cell>
          <cell r="AQ744" t="str">
            <v>Östliche Flächenländer_2008_I 05b_5</v>
          </cell>
        </row>
        <row r="745">
          <cell r="G745">
            <v>1</v>
          </cell>
          <cell r="H745">
            <v>1</v>
          </cell>
          <cell r="I745">
            <v>1</v>
          </cell>
          <cell r="J745">
            <v>1</v>
          </cell>
          <cell r="K745">
            <v>1</v>
          </cell>
          <cell r="L745">
            <v>1</v>
          </cell>
          <cell r="M745">
            <v>1</v>
          </cell>
          <cell r="N745">
            <v>1</v>
          </cell>
          <cell r="O745">
            <v>1</v>
          </cell>
          <cell r="P745">
            <v>0</v>
          </cell>
          <cell r="Q745">
            <v>0</v>
          </cell>
          <cell r="R745">
            <v>0</v>
          </cell>
          <cell r="S745">
            <v>0</v>
          </cell>
          <cell r="T745">
            <v>0</v>
          </cell>
          <cell r="U745">
            <v>0</v>
          </cell>
          <cell r="AO745" t="str">
            <v>Sachsen-Anhalt_2008_I 05b_6</v>
          </cell>
          <cell r="AQ745" t="str">
            <v>Östliche Flächenländer_2008_I 05b_6</v>
          </cell>
        </row>
        <row r="746">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AO746" t="str">
            <v>Sachsen-Anhalt_2008_I 05b_7</v>
          </cell>
          <cell r="AQ746" t="str">
            <v>Östliche Flächenländer_2008_I 05b_7</v>
          </cell>
        </row>
        <row r="747">
          <cell r="G747">
            <v>252</v>
          </cell>
          <cell r="H747">
            <v>125</v>
          </cell>
          <cell r="I747">
            <v>2</v>
          </cell>
          <cell r="J747">
            <v>2</v>
          </cell>
          <cell r="K747">
            <v>252</v>
          </cell>
          <cell r="L747">
            <v>125</v>
          </cell>
          <cell r="M747">
            <v>2</v>
          </cell>
          <cell r="N747">
            <v>2</v>
          </cell>
          <cell r="O747">
            <v>252</v>
          </cell>
          <cell r="P747">
            <v>0</v>
          </cell>
          <cell r="Q747">
            <v>0</v>
          </cell>
          <cell r="R747">
            <v>0</v>
          </cell>
          <cell r="S747">
            <v>0</v>
          </cell>
          <cell r="T747">
            <v>0</v>
          </cell>
          <cell r="U747">
            <v>0</v>
          </cell>
          <cell r="AO747" t="str">
            <v>Sachsen-Anhalt_2008_I 05b_8</v>
          </cell>
          <cell r="AQ747" t="str">
            <v>Östliche Flächenländer_2008_I 05b_8</v>
          </cell>
        </row>
        <row r="748">
          <cell r="G748">
            <v>1854</v>
          </cell>
          <cell r="H748">
            <v>664</v>
          </cell>
          <cell r="I748">
            <v>27</v>
          </cell>
          <cell r="J748">
            <v>9</v>
          </cell>
          <cell r="K748">
            <v>1854</v>
          </cell>
          <cell r="L748">
            <v>664</v>
          </cell>
          <cell r="M748">
            <v>27</v>
          </cell>
          <cell r="N748">
            <v>9</v>
          </cell>
          <cell r="O748">
            <v>1854</v>
          </cell>
          <cell r="P748">
            <v>0</v>
          </cell>
          <cell r="Q748">
            <v>0</v>
          </cell>
          <cell r="R748">
            <v>0</v>
          </cell>
          <cell r="S748">
            <v>0</v>
          </cell>
          <cell r="T748">
            <v>0</v>
          </cell>
          <cell r="U748">
            <v>0</v>
          </cell>
          <cell r="AO748" t="str">
            <v>Sachsen-Anhalt_2008_II 03b_1</v>
          </cell>
          <cell r="AQ748" t="str">
            <v>Östliche Flächenländer_2008_II 03b_1</v>
          </cell>
        </row>
        <row r="749">
          <cell r="G749">
            <v>6</v>
          </cell>
          <cell r="H749">
            <v>3</v>
          </cell>
          <cell r="I749">
            <v>1</v>
          </cell>
          <cell r="J749">
            <v>0</v>
          </cell>
          <cell r="K749">
            <v>6</v>
          </cell>
          <cell r="L749">
            <v>3</v>
          </cell>
          <cell r="M749">
            <v>1</v>
          </cell>
          <cell r="N749">
            <v>0</v>
          </cell>
          <cell r="O749">
            <v>6</v>
          </cell>
          <cell r="P749">
            <v>0</v>
          </cell>
          <cell r="Q749">
            <v>0</v>
          </cell>
          <cell r="R749">
            <v>0</v>
          </cell>
          <cell r="S749">
            <v>0</v>
          </cell>
          <cell r="T749">
            <v>0</v>
          </cell>
          <cell r="U749">
            <v>0</v>
          </cell>
          <cell r="AO749" t="str">
            <v>Sachsen-Anhalt_2008_II 03b_2</v>
          </cell>
          <cell r="AQ749" t="str">
            <v>Östliche Flächenländer_2008_II 03b_2</v>
          </cell>
        </row>
        <row r="750">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AO750" t="str">
            <v>Sachsen-Anhalt_2008_II 03b_3</v>
          </cell>
          <cell r="AQ750" t="str">
            <v>Östliche Flächenländer_2008_II 03b_3</v>
          </cell>
        </row>
        <row r="751">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AO751" t="str">
            <v>Sachsen-Anhalt_2008_II 03b_4</v>
          </cell>
          <cell r="AQ751" t="str">
            <v>Östliche Flächenländer_2008_II 03b_4</v>
          </cell>
        </row>
        <row r="752">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AO752" t="str">
            <v>Sachsen-Anhalt_2008_II 03b_5</v>
          </cell>
          <cell r="AQ752" t="str">
            <v>Östliche Flächenländer_2008_II 03b_5</v>
          </cell>
        </row>
        <row r="753">
          <cell r="G753">
            <v>1</v>
          </cell>
          <cell r="H753">
            <v>0</v>
          </cell>
          <cell r="I753">
            <v>0</v>
          </cell>
          <cell r="J753">
            <v>0</v>
          </cell>
          <cell r="K753">
            <v>1</v>
          </cell>
          <cell r="L753">
            <v>0</v>
          </cell>
          <cell r="M753">
            <v>0</v>
          </cell>
          <cell r="N753">
            <v>0</v>
          </cell>
          <cell r="O753">
            <v>1</v>
          </cell>
          <cell r="P753">
            <v>0</v>
          </cell>
          <cell r="Q753">
            <v>0</v>
          </cell>
          <cell r="R753">
            <v>0</v>
          </cell>
          <cell r="S753">
            <v>0</v>
          </cell>
          <cell r="T753">
            <v>0</v>
          </cell>
          <cell r="U753">
            <v>0</v>
          </cell>
          <cell r="AO753" t="str">
            <v>Sachsen-Anhalt_2008_II 03b_6</v>
          </cell>
          <cell r="AQ753" t="str">
            <v>Östliche Flächenländer_2008_II 03b_6</v>
          </cell>
        </row>
        <row r="754">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AO754" t="str">
            <v>Sachsen-Anhalt_2008_II 03b_7</v>
          </cell>
          <cell r="AQ754" t="str">
            <v>Östliche Flächenländer_2008_II 03b_7</v>
          </cell>
        </row>
        <row r="755">
          <cell r="G755">
            <v>1861</v>
          </cell>
          <cell r="H755">
            <v>667</v>
          </cell>
          <cell r="I755">
            <v>28</v>
          </cell>
          <cell r="J755">
            <v>9</v>
          </cell>
          <cell r="K755">
            <v>1861</v>
          </cell>
          <cell r="L755">
            <v>667</v>
          </cell>
          <cell r="M755">
            <v>28</v>
          </cell>
          <cell r="N755">
            <v>9</v>
          </cell>
          <cell r="O755">
            <v>1861</v>
          </cell>
          <cell r="P755">
            <v>0</v>
          </cell>
          <cell r="Q755">
            <v>0</v>
          </cell>
          <cell r="R755">
            <v>0</v>
          </cell>
          <cell r="S755">
            <v>0</v>
          </cell>
          <cell r="T755">
            <v>0</v>
          </cell>
          <cell r="U755">
            <v>0</v>
          </cell>
          <cell r="AO755" t="str">
            <v>Sachsen-Anhalt_2008_II 03b_8</v>
          </cell>
          <cell r="AQ755" t="str">
            <v>Östliche Flächenländer_2008_II 03b_8</v>
          </cell>
        </row>
        <row r="756">
          <cell r="G756">
            <v>37</v>
          </cell>
          <cell r="H756">
            <v>10</v>
          </cell>
          <cell r="I756">
            <v>1</v>
          </cell>
          <cell r="J756">
            <v>0</v>
          </cell>
          <cell r="K756">
            <v>37</v>
          </cell>
          <cell r="L756">
            <v>10</v>
          </cell>
          <cell r="M756">
            <v>1</v>
          </cell>
          <cell r="N756">
            <v>0</v>
          </cell>
          <cell r="O756">
            <v>37</v>
          </cell>
          <cell r="P756">
            <v>0</v>
          </cell>
          <cell r="Q756">
            <v>0</v>
          </cell>
          <cell r="R756">
            <v>0</v>
          </cell>
          <cell r="S756">
            <v>0</v>
          </cell>
          <cell r="T756">
            <v>0</v>
          </cell>
          <cell r="U756">
            <v>0</v>
          </cell>
          <cell r="AO756" t="str">
            <v>Sachsen-Anhalt_2008_II 02b_1</v>
          </cell>
          <cell r="AQ756" t="str">
            <v>Östliche Flächenländer_2008_II 02b_1</v>
          </cell>
        </row>
        <row r="757">
          <cell r="G757">
            <v>969</v>
          </cell>
          <cell r="H757">
            <v>251</v>
          </cell>
          <cell r="I757">
            <v>8</v>
          </cell>
          <cell r="J757">
            <v>2</v>
          </cell>
          <cell r="K757">
            <v>969</v>
          </cell>
          <cell r="L757">
            <v>251</v>
          </cell>
          <cell r="M757">
            <v>8</v>
          </cell>
          <cell r="N757">
            <v>2</v>
          </cell>
          <cell r="O757">
            <v>969</v>
          </cell>
          <cell r="P757">
            <v>0</v>
          </cell>
          <cell r="Q757">
            <v>0</v>
          </cell>
          <cell r="R757">
            <v>0</v>
          </cell>
          <cell r="S757">
            <v>0</v>
          </cell>
          <cell r="T757">
            <v>0</v>
          </cell>
          <cell r="U757">
            <v>0</v>
          </cell>
          <cell r="AO757" t="str">
            <v>Sachsen-Anhalt_2008_II 02b_2</v>
          </cell>
          <cell r="AQ757" t="str">
            <v>Östliche Flächenländer_2008_II 02b_2</v>
          </cell>
        </row>
        <row r="758">
          <cell r="G758">
            <v>376</v>
          </cell>
          <cell r="H758">
            <v>105</v>
          </cell>
          <cell r="I758">
            <v>6</v>
          </cell>
          <cell r="J758">
            <v>0</v>
          </cell>
          <cell r="K758">
            <v>376</v>
          </cell>
          <cell r="L758">
            <v>105</v>
          </cell>
          <cell r="M758">
            <v>6</v>
          </cell>
          <cell r="N758">
            <v>0</v>
          </cell>
          <cell r="O758">
            <v>376</v>
          </cell>
          <cell r="P758">
            <v>0</v>
          </cell>
          <cell r="Q758">
            <v>0</v>
          </cell>
          <cell r="R758">
            <v>0</v>
          </cell>
          <cell r="S758">
            <v>0</v>
          </cell>
          <cell r="T758">
            <v>0</v>
          </cell>
          <cell r="U758">
            <v>0</v>
          </cell>
          <cell r="AO758" t="str">
            <v>Sachsen-Anhalt_2008_II 02b_3</v>
          </cell>
          <cell r="AQ758" t="str">
            <v>Östliche Flächenländer_2008_II 02b_3</v>
          </cell>
        </row>
        <row r="759">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AO759" t="str">
            <v>Sachsen-Anhalt_2008_II 02b_4</v>
          </cell>
          <cell r="AQ759" t="str">
            <v>Östliche Flächenländer_2008_II 02b_4</v>
          </cell>
        </row>
        <row r="760">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AO760" t="str">
            <v>Sachsen-Anhalt_2008_II 02b_5</v>
          </cell>
          <cell r="AQ760" t="str">
            <v>Östliche Flächenländer_2008_II 02b_5</v>
          </cell>
        </row>
        <row r="761">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AO761" t="str">
            <v>Sachsen-Anhalt_2008_II 02b_6</v>
          </cell>
          <cell r="AQ761" t="str">
            <v>Östliche Flächenländer_2008_II 02b_6</v>
          </cell>
        </row>
        <row r="762">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AO762" t="str">
            <v>Sachsen-Anhalt_2008_II 02b_7</v>
          </cell>
          <cell r="AQ762" t="str">
            <v>Östliche Flächenländer_2008_II 02b_7</v>
          </cell>
        </row>
        <row r="763">
          <cell r="G763">
            <v>1382</v>
          </cell>
          <cell r="H763">
            <v>366</v>
          </cell>
          <cell r="I763">
            <v>15</v>
          </cell>
          <cell r="J763">
            <v>2</v>
          </cell>
          <cell r="K763">
            <v>1382</v>
          </cell>
          <cell r="L763">
            <v>366</v>
          </cell>
          <cell r="M763">
            <v>15</v>
          </cell>
          <cell r="N763">
            <v>2</v>
          </cell>
          <cell r="O763">
            <v>1382</v>
          </cell>
          <cell r="P763">
            <v>0</v>
          </cell>
          <cell r="Q763">
            <v>0</v>
          </cell>
          <cell r="R763">
            <v>0</v>
          </cell>
          <cell r="S763">
            <v>0</v>
          </cell>
          <cell r="T763">
            <v>0</v>
          </cell>
          <cell r="U763">
            <v>0</v>
          </cell>
          <cell r="AO763" t="str">
            <v>Sachsen-Anhalt_2008_II 02b_8</v>
          </cell>
          <cell r="AQ763" t="str">
            <v>Östliche Flächenländer_2008_II 02b_8</v>
          </cell>
        </row>
        <row r="764">
          <cell r="G764">
            <v>77</v>
          </cell>
          <cell r="H764">
            <v>38</v>
          </cell>
          <cell r="I764">
            <v>2</v>
          </cell>
          <cell r="J764">
            <v>0</v>
          </cell>
          <cell r="K764">
            <v>77</v>
          </cell>
          <cell r="L764">
            <v>38</v>
          </cell>
          <cell r="M764">
            <v>2</v>
          </cell>
          <cell r="N764">
            <v>0</v>
          </cell>
          <cell r="O764">
            <v>77</v>
          </cell>
          <cell r="P764">
            <v>0</v>
          </cell>
          <cell r="Q764">
            <v>0</v>
          </cell>
          <cell r="R764">
            <v>0</v>
          </cell>
          <cell r="S764">
            <v>0</v>
          </cell>
          <cell r="T764">
            <v>0</v>
          </cell>
          <cell r="U764">
            <v>0</v>
          </cell>
          <cell r="AO764" t="str">
            <v>Sachsen-Anhalt_2008_II 02a_1</v>
          </cell>
          <cell r="AQ764" t="str">
            <v>Östliche Flächenländer_2008_II 02a_1</v>
          </cell>
        </row>
        <row r="765">
          <cell r="G765">
            <v>422</v>
          </cell>
          <cell r="H765">
            <v>265</v>
          </cell>
          <cell r="I765">
            <v>2</v>
          </cell>
          <cell r="J765">
            <v>2</v>
          </cell>
          <cell r="K765">
            <v>284</v>
          </cell>
          <cell r="L765">
            <v>178</v>
          </cell>
          <cell r="M765">
            <v>1</v>
          </cell>
          <cell r="N765">
            <v>1</v>
          </cell>
          <cell r="O765">
            <v>313</v>
          </cell>
          <cell r="P765">
            <v>109</v>
          </cell>
          <cell r="Q765">
            <v>0</v>
          </cell>
          <cell r="R765">
            <v>0</v>
          </cell>
          <cell r="S765">
            <v>0</v>
          </cell>
          <cell r="T765">
            <v>0</v>
          </cell>
          <cell r="U765">
            <v>0</v>
          </cell>
          <cell r="AO765" t="str">
            <v>Sachsen-Anhalt_2008_II 02a_2</v>
          </cell>
          <cell r="AQ765" t="str">
            <v>Östliche Flächenländer_2008_II 02a_2</v>
          </cell>
        </row>
        <row r="766">
          <cell r="G766">
            <v>325</v>
          </cell>
          <cell r="H766">
            <v>234</v>
          </cell>
          <cell r="I766">
            <v>4</v>
          </cell>
          <cell r="J766">
            <v>1</v>
          </cell>
          <cell r="K766">
            <v>325</v>
          </cell>
          <cell r="L766">
            <v>234</v>
          </cell>
          <cell r="M766">
            <v>4</v>
          </cell>
          <cell r="N766">
            <v>1</v>
          </cell>
          <cell r="O766">
            <v>325</v>
          </cell>
          <cell r="P766">
            <v>0</v>
          </cell>
          <cell r="Q766">
            <v>0</v>
          </cell>
          <cell r="R766">
            <v>0</v>
          </cell>
          <cell r="S766">
            <v>0</v>
          </cell>
          <cell r="T766">
            <v>0</v>
          </cell>
          <cell r="U766">
            <v>0</v>
          </cell>
          <cell r="AO766" t="str">
            <v>Sachsen-Anhalt_2008_II 02a_3</v>
          </cell>
          <cell r="AQ766" t="str">
            <v>Östliche Flächenländer_2008_II 02a_3</v>
          </cell>
        </row>
        <row r="767">
          <cell r="G767">
            <v>1</v>
          </cell>
          <cell r="H767">
            <v>1</v>
          </cell>
          <cell r="I767">
            <v>0</v>
          </cell>
          <cell r="J767">
            <v>0</v>
          </cell>
          <cell r="K767">
            <v>1</v>
          </cell>
          <cell r="L767">
            <v>1</v>
          </cell>
          <cell r="M767">
            <v>0</v>
          </cell>
          <cell r="N767">
            <v>0</v>
          </cell>
          <cell r="O767">
            <v>1</v>
          </cell>
          <cell r="P767">
            <v>0</v>
          </cell>
          <cell r="Q767">
            <v>0</v>
          </cell>
          <cell r="R767">
            <v>0</v>
          </cell>
          <cell r="S767">
            <v>0</v>
          </cell>
          <cell r="T767">
            <v>0</v>
          </cell>
          <cell r="U767">
            <v>0</v>
          </cell>
          <cell r="AO767" t="str">
            <v>Sachsen-Anhalt_2008_II 02a_4</v>
          </cell>
          <cell r="AQ767" t="str">
            <v>Östliche Flächenländer_2008_II 02a_4</v>
          </cell>
        </row>
        <row r="768">
          <cell r="G768">
            <v>2</v>
          </cell>
          <cell r="H768">
            <v>2</v>
          </cell>
          <cell r="I768">
            <v>0</v>
          </cell>
          <cell r="J768">
            <v>0</v>
          </cell>
          <cell r="K768">
            <v>2</v>
          </cell>
          <cell r="L768">
            <v>2</v>
          </cell>
          <cell r="M768">
            <v>0</v>
          </cell>
          <cell r="N768">
            <v>0</v>
          </cell>
          <cell r="O768">
            <v>2</v>
          </cell>
          <cell r="P768">
            <v>0</v>
          </cell>
          <cell r="Q768">
            <v>0</v>
          </cell>
          <cell r="R768">
            <v>0</v>
          </cell>
          <cell r="S768">
            <v>0</v>
          </cell>
          <cell r="T768">
            <v>0</v>
          </cell>
          <cell r="U768">
            <v>0</v>
          </cell>
          <cell r="AO768" t="str">
            <v>Sachsen-Anhalt_2008_II 02a_5</v>
          </cell>
          <cell r="AQ768" t="str">
            <v>Östliche Flächenländer_2008_II 02a_5</v>
          </cell>
        </row>
        <row r="769">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AO769" t="str">
            <v>Sachsen-Anhalt_2008_II 02a_6</v>
          </cell>
          <cell r="AQ769" t="str">
            <v>Östliche Flächenländer_2008_II 02a_6</v>
          </cell>
        </row>
        <row r="770">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AO770" t="str">
            <v>Sachsen-Anhalt_2008_II 02a_7</v>
          </cell>
          <cell r="AQ770" t="str">
            <v>Östliche Flächenländer_2008_II 02a_7</v>
          </cell>
        </row>
        <row r="771">
          <cell r="G771">
            <v>827</v>
          </cell>
          <cell r="H771">
            <v>540</v>
          </cell>
          <cell r="I771">
            <v>8</v>
          </cell>
          <cell r="J771">
            <v>3</v>
          </cell>
          <cell r="K771">
            <v>689</v>
          </cell>
          <cell r="L771">
            <v>453</v>
          </cell>
          <cell r="M771">
            <v>7</v>
          </cell>
          <cell r="N771">
            <v>2</v>
          </cell>
          <cell r="O771">
            <v>718</v>
          </cell>
          <cell r="P771">
            <v>109</v>
          </cell>
          <cell r="Q771">
            <v>0</v>
          </cell>
          <cell r="R771">
            <v>0</v>
          </cell>
          <cell r="S771">
            <v>0</v>
          </cell>
          <cell r="T771">
            <v>0</v>
          </cell>
          <cell r="U771">
            <v>0</v>
          </cell>
          <cell r="AO771" t="str">
            <v>Sachsen-Anhalt_2008_II 02a_8</v>
          </cell>
          <cell r="AQ771" t="str">
            <v>Östliche Flächenländer_2008_II 02a_8</v>
          </cell>
        </row>
        <row r="772">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AO772" t="str">
            <v>Sachsen-Anhalt_2008_I 01a_1</v>
          </cell>
          <cell r="AQ772" t="str">
            <v>Östliche Flächenländer_2008_I 01a_1</v>
          </cell>
        </row>
        <row r="773">
          <cell r="G773">
            <v>3</v>
          </cell>
          <cell r="H773">
            <v>1</v>
          </cell>
          <cell r="I773">
            <v>0</v>
          </cell>
          <cell r="J773">
            <v>0</v>
          </cell>
          <cell r="K773">
            <v>3</v>
          </cell>
          <cell r="L773">
            <v>1</v>
          </cell>
          <cell r="M773">
            <v>0</v>
          </cell>
          <cell r="N773">
            <v>0</v>
          </cell>
          <cell r="O773">
            <v>2</v>
          </cell>
          <cell r="P773">
            <v>1</v>
          </cell>
          <cell r="Q773">
            <v>0</v>
          </cell>
          <cell r="R773">
            <v>0</v>
          </cell>
          <cell r="S773">
            <v>0</v>
          </cell>
          <cell r="T773">
            <v>0</v>
          </cell>
          <cell r="U773">
            <v>0</v>
          </cell>
          <cell r="AO773" t="str">
            <v>Sachsen-Anhalt_2008_I 01a_2</v>
          </cell>
          <cell r="AQ773" t="str">
            <v>Östliche Flächenländer_2008_I 01a_2</v>
          </cell>
        </row>
        <row r="774">
          <cell r="G774">
            <v>21</v>
          </cell>
          <cell r="H774">
            <v>11</v>
          </cell>
          <cell r="I774">
            <v>0</v>
          </cell>
          <cell r="J774">
            <v>0</v>
          </cell>
          <cell r="K774">
            <v>21</v>
          </cell>
          <cell r="L774">
            <v>11</v>
          </cell>
          <cell r="M774">
            <v>0</v>
          </cell>
          <cell r="N774">
            <v>0</v>
          </cell>
          <cell r="O774">
            <v>15</v>
          </cell>
          <cell r="P774">
            <v>6</v>
          </cell>
          <cell r="Q774">
            <v>0</v>
          </cell>
          <cell r="R774">
            <v>0</v>
          </cell>
          <cell r="S774">
            <v>0</v>
          </cell>
          <cell r="T774">
            <v>0</v>
          </cell>
          <cell r="U774">
            <v>0</v>
          </cell>
          <cell r="AO774" t="str">
            <v>Sachsen-Anhalt_2008_I 01a_3</v>
          </cell>
          <cell r="AQ774" t="str">
            <v>Östliche Flächenländer_2008_I 01a_3</v>
          </cell>
        </row>
        <row r="775">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AO775" t="str">
            <v>Sachsen-Anhalt_2008_I 01a_4</v>
          </cell>
          <cell r="AQ775" t="str">
            <v>Östliche Flächenländer_2008_I 01a_4</v>
          </cell>
        </row>
        <row r="776">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AO776" t="str">
            <v>Sachsen-Anhalt_2008_I 01a_5</v>
          </cell>
          <cell r="AQ776" t="str">
            <v>Östliche Flächenländer_2008_I 01a_5</v>
          </cell>
        </row>
        <row r="777">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AO777" t="str">
            <v>Sachsen-Anhalt_2008_I 01a_6</v>
          </cell>
          <cell r="AQ777" t="str">
            <v>Östliche Flächenländer_2008_I 01a_6</v>
          </cell>
        </row>
        <row r="778">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AO778" t="str">
            <v>Sachsen-Anhalt_2008_I 01a_7</v>
          </cell>
          <cell r="AQ778" t="str">
            <v>Östliche Flächenländer_2008_I 01a_7</v>
          </cell>
        </row>
        <row r="779">
          <cell r="G779">
            <v>24</v>
          </cell>
          <cell r="H779">
            <v>12</v>
          </cell>
          <cell r="I779">
            <v>0</v>
          </cell>
          <cell r="J779">
            <v>0</v>
          </cell>
          <cell r="K779">
            <v>24</v>
          </cell>
          <cell r="L779">
            <v>12</v>
          </cell>
          <cell r="M779">
            <v>0</v>
          </cell>
          <cell r="N779">
            <v>0</v>
          </cell>
          <cell r="O779">
            <v>17</v>
          </cell>
          <cell r="P779">
            <v>7</v>
          </cell>
          <cell r="Q779">
            <v>0</v>
          </cell>
          <cell r="R779">
            <v>0</v>
          </cell>
          <cell r="S779">
            <v>0</v>
          </cell>
          <cell r="T779">
            <v>0</v>
          </cell>
          <cell r="U779">
            <v>0</v>
          </cell>
          <cell r="AO779" t="str">
            <v>Sachsen-Anhalt_2008_I 01a_8</v>
          </cell>
          <cell r="AQ779" t="str">
            <v>Östliche Flächenländer_2008_I 01a_8</v>
          </cell>
        </row>
        <row r="780">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AO780" t="e">
            <v>#N/A</v>
          </cell>
          <cell r="AQ780" t="e">
            <v>#N/A</v>
          </cell>
        </row>
        <row r="781">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AO781" t="e">
            <v>#N/A</v>
          </cell>
          <cell r="AQ781" t="e">
            <v>#N/A</v>
          </cell>
        </row>
        <row r="782">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AO782" t="e">
            <v>#N/A</v>
          </cell>
          <cell r="AQ782" t="e">
            <v>#N/A</v>
          </cell>
        </row>
        <row r="783">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AO783" t="e">
            <v>#N/A</v>
          </cell>
          <cell r="AQ783" t="e">
            <v>#N/A</v>
          </cell>
        </row>
        <row r="784">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AO784" t="e">
            <v>#N/A</v>
          </cell>
          <cell r="AQ784" t="e">
            <v>#N/A</v>
          </cell>
        </row>
        <row r="785">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AO785" t="e">
            <v>#N/A</v>
          </cell>
          <cell r="AQ785" t="e">
            <v>#N/A</v>
          </cell>
        </row>
        <row r="786">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AO786" t="e">
            <v>#N/A</v>
          </cell>
          <cell r="AQ786" t="e">
            <v>#N/A</v>
          </cell>
        </row>
        <row r="787">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AO787" t="e">
            <v>#N/A</v>
          </cell>
          <cell r="AQ787" t="e">
            <v>#N/A</v>
          </cell>
        </row>
        <row r="788">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AO788" t="str">
            <v>Sachsen-Anhalt_2008_Sonstige_1</v>
          </cell>
          <cell r="AQ788" t="str">
            <v>Östliche Flächenländer_2008_Sonstige_1</v>
          </cell>
        </row>
        <row r="789">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AO789" t="str">
            <v>Sachsen-Anhalt_2008_Sonstige_2</v>
          </cell>
          <cell r="AQ789" t="str">
            <v>Östliche Flächenländer_2008_Sonstige_2</v>
          </cell>
        </row>
        <row r="790">
          <cell r="G790">
            <v>1176</v>
          </cell>
          <cell r="H790">
            <v>544</v>
          </cell>
          <cell r="I790">
            <v>9</v>
          </cell>
          <cell r="J790">
            <v>2</v>
          </cell>
          <cell r="K790">
            <v>1176</v>
          </cell>
          <cell r="L790">
            <v>544</v>
          </cell>
          <cell r="M790">
            <v>9</v>
          </cell>
          <cell r="N790">
            <v>2</v>
          </cell>
          <cell r="O790">
            <v>0</v>
          </cell>
          <cell r="P790">
            <v>1176</v>
          </cell>
          <cell r="Q790">
            <v>0</v>
          </cell>
          <cell r="R790">
            <v>0</v>
          </cell>
          <cell r="S790">
            <v>0</v>
          </cell>
          <cell r="T790">
            <v>0</v>
          </cell>
          <cell r="U790">
            <v>0</v>
          </cell>
          <cell r="AO790" t="str">
            <v>Sachsen-Anhalt_2008_Sonstige_3</v>
          </cell>
          <cell r="AQ790" t="str">
            <v>Östliche Flächenländer_2008_Sonstige_3</v>
          </cell>
        </row>
        <row r="791">
          <cell r="G791">
            <v>1</v>
          </cell>
          <cell r="H791">
            <v>1</v>
          </cell>
          <cell r="I791">
            <v>0</v>
          </cell>
          <cell r="J791">
            <v>0</v>
          </cell>
          <cell r="K791">
            <v>1</v>
          </cell>
          <cell r="L791">
            <v>1</v>
          </cell>
          <cell r="M791">
            <v>0</v>
          </cell>
          <cell r="N791">
            <v>0</v>
          </cell>
          <cell r="O791">
            <v>0</v>
          </cell>
          <cell r="P791">
            <v>1</v>
          </cell>
          <cell r="Q791">
            <v>0</v>
          </cell>
          <cell r="R791">
            <v>0</v>
          </cell>
          <cell r="S791">
            <v>0</v>
          </cell>
          <cell r="T791">
            <v>0</v>
          </cell>
          <cell r="U791">
            <v>0</v>
          </cell>
          <cell r="AO791" t="str">
            <v>Sachsen-Anhalt_2008_Sonstige_4</v>
          </cell>
          <cell r="AQ791" t="str">
            <v>Östliche Flächenländer_2008_Sonstige_4</v>
          </cell>
        </row>
        <row r="792">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AO792" t="str">
            <v>Sachsen-Anhalt_2008_Sonstige_5</v>
          </cell>
          <cell r="AQ792" t="str">
            <v>Östliche Flächenländer_2008_Sonstige_5</v>
          </cell>
        </row>
        <row r="793">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AO793" t="str">
            <v>Sachsen-Anhalt_2008_Sonstige_6</v>
          </cell>
          <cell r="AQ793" t="str">
            <v>Östliche Flächenländer_2008_Sonstige_6</v>
          </cell>
        </row>
        <row r="794">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AO794" t="str">
            <v>Sachsen-Anhalt_2008_Sonstige_7</v>
          </cell>
          <cell r="AQ794" t="str">
            <v>Östliche Flächenländer_2008_Sonstige_7</v>
          </cell>
        </row>
        <row r="795">
          <cell r="G795">
            <v>1177</v>
          </cell>
          <cell r="H795">
            <v>545</v>
          </cell>
          <cell r="I795">
            <v>9</v>
          </cell>
          <cell r="J795">
            <v>2</v>
          </cell>
          <cell r="K795">
            <v>1177</v>
          </cell>
          <cell r="L795">
            <v>545</v>
          </cell>
          <cell r="M795">
            <v>9</v>
          </cell>
          <cell r="N795">
            <v>2</v>
          </cell>
          <cell r="O795">
            <v>0</v>
          </cell>
          <cell r="P795">
            <v>1177</v>
          </cell>
          <cell r="Q795">
            <v>0</v>
          </cell>
          <cell r="R795">
            <v>0</v>
          </cell>
          <cell r="S795">
            <v>0</v>
          </cell>
          <cell r="T795">
            <v>0</v>
          </cell>
          <cell r="U795">
            <v>0</v>
          </cell>
          <cell r="AO795" t="str">
            <v>Sachsen-Anhalt_2008_Sonstige_8</v>
          </cell>
          <cell r="AQ795" t="str">
            <v>Östliche Flächenländer_2008_Sonstige_8</v>
          </cell>
        </row>
        <row r="796">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AO796" t="e">
            <v>#N/A</v>
          </cell>
          <cell r="AQ796" t="e">
            <v>#N/A</v>
          </cell>
        </row>
        <row r="797">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AO797" t="e">
            <v>#N/A</v>
          </cell>
          <cell r="AQ797" t="e">
            <v>#N/A</v>
          </cell>
        </row>
        <row r="798">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AO798" t="e">
            <v>#N/A</v>
          </cell>
          <cell r="AQ798" t="e">
            <v>#N/A</v>
          </cell>
        </row>
        <row r="799">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AO799" t="e">
            <v>#N/A</v>
          </cell>
          <cell r="AQ799" t="e">
            <v>#N/A</v>
          </cell>
        </row>
        <row r="800">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AO800" t="e">
            <v>#N/A</v>
          </cell>
          <cell r="AQ800" t="e">
            <v>#N/A</v>
          </cell>
        </row>
        <row r="801">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AO801" t="e">
            <v>#N/A</v>
          </cell>
          <cell r="AQ801" t="e">
            <v>#N/A</v>
          </cell>
        </row>
        <row r="802">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AO802" t="e">
            <v>#N/A</v>
          </cell>
          <cell r="AQ802" t="e">
            <v>#N/A</v>
          </cell>
        </row>
        <row r="803">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AO803" t="e">
            <v>#N/A</v>
          </cell>
          <cell r="AQ803" t="e">
            <v>#N/A</v>
          </cell>
        </row>
        <row r="804">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AO804" t="str">
            <v>Sachsen-Anhalt_2008_III 01_1</v>
          </cell>
          <cell r="AQ804" t="str">
            <v>Östliche Flächenländer_2008_III 01_1</v>
          </cell>
        </row>
        <row r="805">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AO805" t="str">
            <v>Sachsen-Anhalt_2008_III 01_2</v>
          </cell>
          <cell r="AQ805" t="str">
            <v>Östliche Flächenländer_2008_III 01_2</v>
          </cell>
        </row>
        <row r="806">
          <cell r="G806">
            <v>1676</v>
          </cell>
          <cell r="H806">
            <v>908</v>
          </cell>
          <cell r="I806">
            <v>19</v>
          </cell>
          <cell r="J806">
            <v>6</v>
          </cell>
          <cell r="K806">
            <v>1020</v>
          </cell>
          <cell r="L806">
            <v>537</v>
          </cell>
          <cell r="M806">
            <v>11</v>
          </cell>
          <cell r="N806">
            <v>3</v>
          </cell>
          <cell r="O806">
            <v>904</v>
          </cell>
          <cell r="P806">
            <v>772</v>
          </cell>
          <cell r="Q806">
            <v>0</v>
          </cell>
          <cell r="R806">
            <v>0</v>
          </cell>
          <cell r="S806">
            <v>0</v>
          </cell>
          <cell r="T806">
            <v>0</v>
          </cell>
          <cell r="U806">
            <v>0</v>
          </cell>
          <cell r="AO806" t="str">
            <v>Sachsen-Anhalt_2008_III 01_3</v>
          </cell>
          <cell r="AQ806" t="str">
            <v>Östliche Flächenländer_2008_III 01_3</v>
          </cell>
        </row>
        <row r="807">
          <cell r="G807">
            <v>4</v>
          </cell>
          <cell r="H807">
            <v>3</v>
          </cell>
          <cell r="I807">
            <v>0</v>
          </cell>
          <cell r="J807">
            <v>0</v>
          </cell>
          <cell r="K807">
            <v>3</v>
          </cell>
          <cell r="L807">
            <v>2</v>
          </cell>
          <cell r="M807">
            <v>0</v>
          </cell>
          <cell r="N807">
            <v>0</v>
          </cell>
          <cell r="O807">
            <v>3</v>
          </cell>
          <cell r="P807">
            <v>1</v>
          </cell>
          <cell r="Q807">
            <v>0</v>
          </cell>
          <cell r="R807">
            <v>0</v>
          </cell>
          <cell r="S807">
            <v>0</v>
          </cell>
          <cell r="T807">
            <v>0</v>
          </cell>
          <cell r="U807">
            <v>0</v>
          </cell>
          <cell r="AO807" t="str">
            <v>Sachsen-Anhalt_2008_III 01_4</v>
          </cell>
          <cell r="AQ807" t="str">
            <v>Östliche Flächenländer_2008_III 01_4</v>
          </cell>
        </row>
        <row r="808">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AO808" t="str">
            <v>Sachsen-Anhalt_2008_III 01_5</v>
          </cell>
          <cell r="AQ808" t="str">
            <v>Östliche Flächenländer_2008_III 01_5</v>
          </cell>
        </row>
        <row r="809">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AO809" t="str">
            <v>Sachsen-Anhalt_2008_III 01_6</v>
          </cell>
          <cell r="AQ809" t="str">
            <v>Östliche Flächenländer_2008_III 01_6</v>
          </cell>
        </row>
        <row r="810">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AO810" t="str">
            <v>Sachsen-Anhalt_2008_III 01_7</v>
          </cell>
          <cell r="AQ810" t="str">
            <v>Östliche Flächenländer_2008_III 01_7</v>
          </cell>
        </row>
        <row r="811">
          <cell r="G811">
            <v>1680</v>
          </cell>
          <cell r="H811">
            <v>911</v>
          </cell>
          <cell r="I811">
            <v>19</v>
          </cell>
          <cell r="J811">
            <v>6</v>
          </cell>
          <cell r="K811">
            <v>1023</v>
          </cell>
          <cell r="L811">
            <v>539</v>
          </cell>
          <cell r="M811">
            <v>11</v>
          </cell>
          <cell r="N811">
            <v>3</v>
          </cell>
          <cell r="O811">
            <v>907</v>
          </cell>
          <cell r="P811">
            <v>773</v>
          </cell>
          <cell r="Q811">
            <v>0</v>
          </cell>
          <cell r="R811">
            <v>0</v>
          </cell>
          <cell r="S811">
            <v>0</v>
          </cell>
          <cell r="T811">
            <v>0</v>
          </cell>
          <cell r="U811">
            <v>0</v>
          </cell>
          <cell r="AO811" t="str">
            <v>Sachsen-Anhalt_2008_III 01_8</v>
          </cell>
          <cell r="AQ811" t="str">
            <v>Östliche Flächenländer_2008_III 01_8</v>
          </cell>
        </row>
        <row r="812">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AO812" t="e">
            <v>#N/A</v>
          </cell>
          <cell r="AQ812" t="e">
            <v>#N/A</v>
          </cell>
        </row>
        <row r="813">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AO813" t="e">
            <v>#N/A</v>
          </cell>
          <cell r="AQ813" t="e">
            <v>#N/A</v>
          </cell>
        </row>
        <row r="814">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AO814" t="e">
            <v>#N/A</v>
          </cell>
          <cell r="AQ814" t="e">
            <v>#N/A</v>
          </cell>
        </row>
        <row r="815">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AO815" t="e">
            <v>#N/A</v>
          </cell>
          <cell r="AQ815" t="e">
            <v>#N/A</v>
          </cell>
        </row>
        <row r="816">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AO816" t="e">
            <v>#N/A</v>
          </cell>
          <cell r="AQ816" t="e">
            <v>#N/A</v>
          </cell>
        </row>
        <row r="817">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AO817" t="e">
            <v>#N/A</v>
          </cell>
          <cell r="AQ817" t="e">
            <v>#N/A</v>
          </cell>
        </row>
        <row r="818">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AO818" t="e">
            <v>#N/A</v>
          </cell>
          <cell r="AQ818" t="e">
            <v>#N/A</v>
          </cell>
        </row>
        <row r="819">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AO819" t="e">
            <v>#N/A</v>
          </cell>
          <cell r="AQ819" t="e">
            <v>#N/A</v>
          </cell>
        </row>
        <row r="820">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AO820" t="str">
            <v>Sachsen-Anhalt_2008_III 02_1</v>
          </cell>
          <cell r="AQ820" t="str">
            <v>Östliche Flächenländer_2008_III 02_1</v>
          </cell>
        </row>
        <row r="821">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AO821" t="str">
            <v>Sachsen-Anhalt_2008_III 02_2</v>
          </cell>
          <cell r="AQ821" t="str">
            <v>Östliche Flächenländer_2008_III 02_2</v>
          </cell>
        </row>
        <row r="822">
          <cell r="G822">
            <v>2866</v>
          </cell>
          <cell r="H822">
            <v>1519</v>
          </cell>
          <cell r="I822">
            <v>42</v>
          </cell>
          <cell r="J822">
            <v>25</v>
          </cell>
          <cell r="K822">
            <v>667</v>
          </cell>
          <cell r="L822">
            <v>387</v>
          </cell>
          <cell r="M822">
            <v>11</v>
          </cell>
          <cell r="N822">
            <v>3</v>
          </cell>
          <cell r="O822">
            <v>0</v>
          </cell>
          <cell r="P822">
            <v>0</v>
          </cell>
          <cell r="Q822">
            <v>0</v>
          </cell>
          <cell r="R822">
            <v>0</v>
          </cell>
          <cell r="S822">
            <v>708</v>
          </cell>
          <cell r="T822">
            <v>967</v>
          </cell>
          <cell r="U822">
            <v>1191</v>
          </cell>
          <cell r="AO822" t="str">
            <v>Sachsen-Anhalt_2008_III 02_3</v>
          </cell>
          <cell r="AQ822" t="str">
            <v>Östliche Flächenländer_2008_III 02_3</v>
          </cell>
        </row>
        <row r="823">
          <cell r="G823">
            <v>16</v>
          </cell>
          <cell r="H823">
            <v>7</v>
          </cell>
          <cell r="I823">
            <v>0</v>
          </cell>
          <cell r="J823">
            <v>0</v>
          </cell>
          <cell r="K823">
            <v>3</v>
          </cell>
          <cell r="L823">
            <v>1</v>
          </cell>
          <cell r="M823">
            <v>0</v>
          </cell>
          <cell r="N823">
            <v>0</v>
          </cell>
          <cell r="O823">
            <v>0</v>
          </cell>
          <cell r="P823">
            <v>0</v>
          </cell>
          <cell r="Q823">
            <v>0</v>
          </cell>
          <cell r="R823">
            <v>0</v>
          </cell>
          <cell r="S823">
            <v>2</v>
          </cell>
          <cell r="T823">
            <v>9</v>
          </cell>
          <cell r="U823">
            <v>5</v>
          </cell>
          <cell r="AO823" t="str">
            <v>Sachsen-Anhalt_2008_III 02_4</v>
          </cell>
          <cell r="AQ823" t="str">
            <v>Östliche Flächenländer_2008_III 02_4</v>
          </cell>
        </row>
        <row r="824">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AO824" t="str">
            <v>Sachsen-Anhalt_2008_III 02_5</v>
          </cell>
          <cell r="AQ824" t="str">
            <v>Östliche Flächenländer_2008_III 02_5</v>
          </cell>
        </row>
        <row r="825">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AO825" t="str">
            <v>Sachsen-Anhalt_2008_III 02_6</v>
          </cell>
          <cell r="AQ825" t="str">
            <v>Östliche Flächenländer_2008_III 02_6</v>
          </cell>
        </row>
        <row r="826">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AO826" t="str">
            <v>Sachsen-Anhalt_2008_III 02_7</v>
          </cell>
          <cell r="AQ826" t="str">
            <v>Östliche Flächenländer_2008_III 02_7</v>
          </cell>
        </row>
        <row r="827">
          <cell r="G827">
            <v>2882</v>
          </cell>
          <cell r="H827">
            <v>1526</v>
          </cell>
          <cell r="I827">
            <v>42</v>
          </cell>
          <cell r="J827">
            <v>25</v>
          </cell>
          <cell r="K827">
            <v>670</v>
          </cell>
          <cell r="L827">
            <v>388</v>
          </cell>
          <cell r="M827">
            <v>11</v>
          </cell>
          <cell r="N827">
            <v>3</v>
          </cell>
          <cell r="O827">
            <v>0</v>
          </cell>
          <cell r="P827">
            <v>0</v>
          </cell>
          <cell r="Q827">
            <v>0</v>
          </cell>
          <cell r="R827">
            <v>0</v>
          </cell>
          <cell r="S827">
            <v>710</v>
          </cell>
          <cell r="T827">
            <v>976</v>
          </cell>
          <cell r="U827">
            <v>1196</v>
          </cell>
          <cell r="AO827" t="str">
            <v>Sachsen-Anhalt_2008_III 02_8</v>
          </cell>
          <cell r="AQ827" t="str">
            <v>Östliche Flächenländer_2008_III 02_8</v>
          </cell>
        </row>
        <row r="828">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AO828" t="e">
            <v>#N/A</v>
          </cell>
          <cell r="AQ828" t="e">
            <v>#N/A</v>
          </cell>
        </row>
        <row r="829">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AO829" t="e">
            <v>#N/A</v>
          </cell>
          <cell r="AQ829" t="e">
            <v>#N/A</v>
          </cell>
        </row>
        <row r="830">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AO830" t="e">
            <v>#N/A</v>
          </cell>
          <cell r="AQ830" t="e">
            <v>#N/A</v>
          </cell>
        </row>
        <row r="831">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AO831" t="e">
            <v>#N/A</v>
          </cell>
          <cell r="AQ831" t="e">
            <v>#N/A</v>
          </cell>
        </row>
        <row r="832">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AO832" t="e">
            <v>#N/A</v>
          </cell>
          <cell r="AQ832" t="e">
            <v>#N/A</v>
          </cell>
        </row>
        <row r="833">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AO833" t="e">
            <v>#N/A</v>
          </cell>
          <cell r="AQ833" t="e">
            <v>#N/A</v>
          </cell>
        </row>
        <row r="834">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AO834" t="e">
            <v>#N/A</v>
          </cell>
          <cell r="AQ834" t="e">
            <v>#N/A</v>
          </cell>
        </row>
        <row r="835">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AO835" t="e">
            <v>#N/A</v>
          </cell>
          <cell r="AQ835" t="e">
            <v>#N/A</v>
          </cell>
        </row>
        <row r="836">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AO836" t="str">
            <v>Sachsen-Anhalt_2008_Sonstige_1</v>
          </cell>
          <cell r="AQ836" t="str">
            <v>Östliche Flächenländer_2008_Sonstige_1</v>
          </cell>
        </row>
        <row r="837">
          <cell r="G837">
            <v>34</v>
          </cell>
          <cell r="H837">
            <v>4</v>
          </cell>
          <cell r="I837">
            <v>0</v>
          </cell>
          <cell r="J837">
            <v>0</v>
          </cell>
          <cell r="K837">
            <v>15</v>
          </cell>
          <cell r="L837">
            <v>3</v>
          </cell>
          <cell r="M837">
            <v>0</v>
          </cell>
          <cell r="N837">
            <v>0</v>
          </cell>
          <cell r="O837">
            <v>17</v>
          </cell>
          <cell r="P837">
            <v>11</v>
          </cell>
          <cell r="Q837">
            <v>6</v>
          </cell>
          <cell r="R837">
            <v>0</v>
          </cell>
          <cell r="S837">
            <v>0</v>
          </cell>
          <cell r="T837">
            <v>0</v>
          </cell>
          <cell r="U837">
            <v>0</v>
          </cell>
          <cell r="AO837" t="str">
            <v>Sachsen-Anhalt_2008_Sonstige_2</v>
          </cell>
          <cell r="AQ837" t="str">
            <v>Östliche Flächenländer_2008_Sonstige_2</v>
          </cell>
        </row>
        <row r="838">
          <cell r="G838">
            <v>777</v>
          </cell>
          <cell r="H838">
            <v>263</v>
          </cell>
          <cell r="I838">
            <v>0</v>
          </cell>
          <cell r="J838">
            <v>0</v>
          </cell>
          <cell r="K838">
            <v>355</v>
          </cell>
          <cell r="L838">
            <v>138</v>
          </cell>
          <cell r="M838">
            <v>0</v>
          </cell>
          <cell r="N838">
            <v>0</v>
          </cell>
          <cell r="O838">
            <v>360</v>
          </cell>
          <cell r="P838">
            <v>274</v>
          </cell>
          <cell r="Q838">
            <v>115</v>
          </cell>
          <cell r="R838">
            <v>28</v>
          </cell>
          <cell r="S838">
            <v>0</v>
          </cell>
          <cell r="T838">
            <v>0</v>
          </cell>
          <cell r="U838">
            <v>0</v>
          </cell>
          <cell r="AO838" t="str">
            <v>Sachsen-Anhalt_2008_Sonstige_3</v>
          </cell>
          <cell r="AQ838" t="str">
            <v>Östliche Flächenländer_2008_Sonstige_3</v>
          </cell>
        </row>
        <row r="839">
          <cell r="G839">
            <v>30</v>
          </cell>
          <cell r="H839">
            <v>14</v>
          </cell>
          <cell r="I839">
            <v>0</v>
          </cell>
          <cell r="J839">
            <v>0</v>
          </cell>
          <cell r="K839">
            <v>11</v>
          </cell>
          <cell r="L839">
            <v>7</v>
          </cell>
          <cell r="M839">
            <v>0</v>
          </cell>
          <cell r="N839">
            <v>0</v>
          </cell>
          <cell r="O839">
            <v>11</v>
          </cell>
          <cell r="P839">
            <v>16</v>
          </cell>
          <cell r="Q839">
            <v>2</v>
          </cell>
          <cell r="R839">
            <v>1</v>
          </cell>
          <cell r="S839">
            <v>0</v>
          </cell>
          <cell r="T839">
            <v>0</v>
          </cell>
          <cell r="U839">
            <v>0</v>
          </cell>
          <cell r="AO839" t="str">
            <v>Sachsen-Anhalt_2008_Sonstige_4</v>
          </cell>
          <cell r="AQ839" t="str">
            <v>Östliche Flächenländer_2008_Sonstige_4</v>
          </cell>
        </row>
        <row r="840">
          <cell r="G840">
            <v>72</v>
          </cell>
          <cell r="H840">
            <v>38</v>
          </cell>
          <cell r="I840">
            <v>0</v>
          </cell>
          <cell r="J840">
            <v>0</v>
          </cell>
          <cell r="K840">
            <v>44</v>
          </cell>
          <cell r="L840">
            <v>23</v>
          </cell>
          <cell r="M840">
            <v>0</v>
          </cell>
          <cell r="N840">
            <v>0</v>
          </cell>
          <cell r="O840">
            <v>44</v>
          </cell>
          <cell r="P840">
            <v>18</v>
          </cell>
          <cell r="Q840">
            <v>9</v>
          </cell>
          <cell r="R840">
            <v>1</v>
          </cell>
          <cell r="S840">
            <v>0</v>
          </cell>
          <cell r="T840">
            <v>0</v>
          </cell>
          <cell r="U840">
            <v>0</v>
          </cell>
          <cell r="AO840" t="str">
            <v>Sachsen-Anhalt_2008_Sonstige_5</v>
          </cell>
          <cell r="AQ840" t="str">
            <v>Östliche Flächenländer_2008_Sonstige_5</v>
          </cell>
        </row>
        <row r="841">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AO841" t="str">
            <v>Sachsen-Anhalt_2008_Sonstige_6</v>
          </cell>
          <cell r="AQ841" t="str">
            <v>Östliche Flächenländer_2008_Sonstige_6</v>
          </cell>
        </row>
        <row r="842">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AO842" t="str">
            <v>Sachsen-Anhalt_2008_Sonstige_7</v>
          </cell>
          <cell r="AQ842" t="str">
            <v>Östliche Flächenländer_2008_Sonstige_7</v>
          </cell>
        </row>
        <row r="843">
          <cell r="G843">
            <v>913</v>
          </cell>
          <cell r="H843">
            <v>319</v>
          </cell>
          <cell r="I843">
            <v>0</v>
          </cell>
          <cell r="J843">
            <v>0</v>
          </cell>
          <cell r="K843">
            <v>425</v>
          </cell>
          <cell r="L843">
            <v>171</v>
          </cell>
          <cell r="M843">
            <v>0</v>
          </cell>
          <cell r="N843">
            <v>0</v>
          </cell>
          <cell r="O843">
            <v>432</v>
          </cell>
          <cell r="P843">
            <v>319</v>
          </cell>
          <cell r="Q843">
            <v>132</v>
          </cell>
          <cell r="R843">
            <v>30</v>
          </cell>
          <cell r="S843">
            <v>0</v>
          </cell>
          <cell r="T843">
            <v>0</v>
          </cell>
          <cell r="U843">
            <v>0</v>
          </cell>
          <cell r="AO843" t="str">
            <v>Sachsen-Anhalt_2008_Sonstige_8</v>
          </cell>
          <cell r="AQ843" t="str">
            <v>Östliche Flächenländer_2008_Sonstige_8</v>
          </cell>
        </row>
        <row r="844">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AO844" t="e">
            <v>#N/A</v>
          </cell>
          <cell r="AQ844" t="e">
            <v>#N/A</v>
          </cell>
        </row>
        <row r="845">
          <cell r="G845">
            <v>14</v>
          </cell>
          <cell r="H845">
            <v>1</v>
          </cell>
          <cell r="I845">
            <v>0</v>
          </cell>
          <cell r="J845">
            <v>0</v>
          </cell>
          <cell r="K845">
            <v>1</v>
          </cell>
          <cell r="L845">
            <v>0</v>
          </cell>
          <cell r="M845">
            <v>0</v>
          </cell>
          <cell r="N845">
            <v>0</v>
          </cell>
          <cell r="O845">
            <v>1</v>
          </cell>
          <cell r="P845">
            <v>8</v>
          </cell>
          <cell r="Q845">
            <v>5</v>
          </cell>
          <cell r="R845">
            <v>0</v>
          </cell>
          <cell r="S845">
            <v>0</v>
          </cell>
          <cell r="T845">
            <v>0</v>
          </cell>
          <cell r="U845">
            <v>0</v>
          </cell>
          <cell r="AO845" t="e">
            <v>#N/A</v>
          </cell>
          <cell r="AQ845" t="e">
            <v>#N/A</v>
          </cell>
        </row>
        <row r="846">
          <cell r="G846">
            <v>363</v>
          </cell>
          <cell r="H846">
            <v>116</v>
          </cell>
          <cell r="I846">
            <v>0</v>
          </cell>
          <cell r="J846">
            <v>0</v>
          </cell>
          <cell r="K846">
            <v>132</v>
          </cell>
          <cell r="L846">
            <v>55</v>
          </cell>
          <cell r="M846">
            <v>0</v>
          </cell>
          <cell r="N846">
            <v>0</v>
          </cell>
          <cell r="O846">
            <v>132</v>
          </cell>
          <cell r="P846">
            <v>119</v>
          </cell>
          <cell r="Q846">
            <v>84</v>
          </cell>
          <cell r="R846">
            <v>28</v>
          </cell>
          <cell r="S846">
            <v>0</v>
          </cell>
          <cell r="T846">
            <v>0</v>
          </cell>
          <cell r="U846">
            <v>0</v>
          </cell>
          <cell r="AO846" t="e">
            <v>#N/A</v>
          </cell>
          <cell r="AQ846" t="e">
            <v>#N/A</v>
          </cell>
        </row>
        <row r="847">
          <cell r="G847">
            <v>7</v>
          </cell>
          <cell r="H847">
            <v>0</v>
          </cell>
          <cell r="I847">
            <v>0</v>
          </cell>
          <cell r="J847">
            <v>0</v>
          </cell>
          <cell r="K847">
            <v>1</v>
          </cell>
          <cell r="L847">
            <v>0</v>
          </cell>
          <cell r="M847">
            <v>0</v>
          </cell>
          <cell r="N847">
            <v>0</v>
          </cell>
          <cell r="O847">
            <v>1</v>
          </cell>
          <cell r="P847">
            <v>4</v>
          </cell>
          <cell r="Q847">
            <v>1</v>
          </cell>
          <cell r="R847">
            <v>1</v>
          </cell>
          <cell r="S847">
            <v>0</v>
          </cell>
          <cell r="T847">
            <v>0</v>
          </cell>
          <cell r="U847">
            <v>0</v>
          </cell>
          <cell r="AO847" t="e">
            <v>#N/A</v>
          </cell>
          <cell r="AQ847" t="e">
            <v>#N/A</v>
          </cell>
        </row>
        <row r="848">
          <cell r="G848">
            <v>44</v>
          </cell>
          <cell r="H848">
            <v>22</v>
          </cell>
          <cell r="I848">
            <v>0</v>
          </cell>
          <cell r="J848">
            <v>0</v>
          </cell>
          <cell r="K848">
            <v>25</v>
          </cell>
          <cell r="L848">
            <v>13</v>
          </cell>
          <cell r="M848">
            <v>0</v>
          </cell>
          <cell r="N848">
            <v>0</v>
          </cell>
          <cell r="O848">
            <v>25</v>
          </cell>
          <cell r="P848">
            <v>9</v>
          </cell>
          <cell r="Q848">
            <v>9</v>
          </cell>
          <cell r="R848">
            <v>1</v>
          </cell>
          <cell r="S848">
            <v>0</v>
          </cell>
          <cell r="T848">
            <v>0</v>
          </cell>
          <cell r="U848">
            <v>0</v>
          </cell>
          <cell r="AO848" t="e">
            <v>#N/A</v>
          </cell>
          <cell r="AQ848" t="e">
            <v>#N/A</v>
          </cell>
        </row>
        <row r="849">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AO849" t="e">
            <v>#N/A</v>
          </cell>
          <cell r="AQ849" t="e">
            <v>#N/A</v>
          </cell>
        </row>
        <row r="850">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AO850" t="e">
            <v>#N/A</v>
          </cell>
          <cell r="AQ850" t="e">
            <v>#N/A</v>
          </cell>
        </row>
        <row r="851">
          <cell r="G851">
            <v>428</v>
          </cell>
          <cell r="H851">
            <v>139</v>
          </cell>
          <cell r="I851">
            <v>0</v>
          </cell>
          <cell r="J851">
            <v>0</v>
          </cell>
          <cell r="K851">
            <v>159</v>
          </cell>
          <cell r="L851">
            <v>68</v>
          </cell>
          <cell r="M851">
            <v>0</v>
          </cell>
          <cell r="N851">
            <v>0</v>
          </cell>
          <cell r="O851">
            <v>159</v>
          </cell>
          <cell r="P851">
            <v>140</v>
          </cell>
          <cell r="Q851">
            <v>99</v>
          </cell>
          <cell r="R851">
            <v>30</v>
          </cell>
          <cell r="S851">
            <v>0</v>
          </cell>
          <cell r="T851">
            <v>0</v>
          </cell>
          <cell r="U851">
            <v>0</v>
          </cell>
          <cell r="AO851" t="e">
            <v>#N/A</v>
          </cell>
          <cell r="AQ851" t="e">
            <v>#N/A</v>
          </cell>
        </row>
        <row r="852">
          <cell r="G852">
            <v>6087.658254435486</v>
          </cell>
          <cell r="H852">
            <v>1676.1526222035941</v>
          </cell>
          <cell r="I852">
            <v>28.914307574598318</v>
          </cell>
          <cell r="J852">
            <v>9.0749542961608771</v>
          </cell>
          <cell r="K852">
            <v>1976.5631460597788</v>
          </cell>
          <cell r="L852">
            <v>596.43425457493288</v>
          </cell>
          <cell r="M852">
            <v>12.507276507276508</v>
          </cell>
          <cell r="N852">
            <v>4.0099009900990099</v>
          </cell>
          <cell r="O852">
            <v>1825.2840416183412</v>
          </cell>
          <cell r="P852">
            <v>2075.6317904767975</v>
          </cell>
          <cell r="Q852">
            <v>1800.9028586846341</v>
          </cell>
          <cell r="R852">
            <v>385.83956365571373</v>
          </cell>
          <cell r="S852">
            <v>0</v>
          </cell>
          <cell r="T852">
            <v>0</v>
          </cell>
          <cell r="U852">
            <v>0</v>
          </cell>
          <cell r="AO852" t="str">
            <v>Sachsen_2008_I 01a_1</v>
          </cell>
          <cell r="AQ852" t="str">
            <v>Östliche Flächenländer_2008_I 01a_1</v>
          </cell>
        </row>
        <row r="853">
          <cell r="G853">
            <v>19876.451161405039</v>
          </cell>
          <cell r="H853">
            <v>5685.818819091528</v>
          </cell>
          <cell r="I853">
            <v>88.967100229533287</v>
          </cell>
          <cell r="J853">
            <v>26.691042047531994</v>
          </cell>
          <cell r="K853">
            <v>6351.6096482036355</v>
          </cell>
          <cell r="L853">
            <v>1978.609055289508</v>
          </cell>
          <cell r="M853">
            <v>38.054054054054056</v>
          </cell>
          <cell r="N853">
            <v>10.158415841584159</v>
          </cell>
          <cell r="O853">
            <v>5959.6264429733919</v>
          </cell>
          <cell r="P853">
            <v>6777.0219989619773</v>
          </cell>
          <cell r="Q853">
            <v>5880.020891612814</v>
          </cell>
          <cell r="R853">
            <v>1259.7818278568577</v>
          </cell>
          <cell r="S853">
            <v>0</v>
          </cell>
          <cell r="T853">
            <v>0</v>
          </cell>
          <cell r="U853">
            <v>0</v>
          </cell>
          <cell r="AO853" t="str">
            <v>Sachsen_2008_I 01a_2</v>
          </cell>
          <cell r="AQ853" t="str">
            <v>Östliche Flächenländer_2008_I 01a_2</v>
          </cell>
        </row>
        <row r="854">
          <cell r="G854">
            <v>45229.061099067469</v>
          </cell>
          <cell r="H854">
            <v>16355.643139309479</v>
          </cell>
          <cell r="I854">
            <v>158.65799540933435</v>
          </cell>
          <cell r="J854">
            <v>78.738574040219376</v>
          </cell>
          <cell r="K854">
            <v>12812.183674972104</v>
          </cell>
          <cell r="L854">
            <v>5264.1481392520982</v>
          </cell>
          <cell r="M854">
            <v>57.74636174636175</v>
          </cell>
          <cell r="N854">
            <v>26.732673267326732</v>
          </cell>
          <cell r="O854">
            <v>13561.188882664084</v>
          </cell>
          <cell r="P854">
            <v>15421.180550376894</v>
          </cell>
          <cell r="Q854">
            <v>13380.04566363192</v>
          </cell>
          <cell r="R854">
            <v>2866.6460023945724</v>
          </cell>
          <cell r="S854">
            <v>0</v>
          </cell>
          <cell r="T854">
            <v>0</v>
          </cell>
          <cell r="U854">
            <v>0</v>
          </cell>
          <cell r="AO854" t="str">
            <v>Sachsen_2008_I 01a_3</v>
          </cell>
          <cell r="AQ854" t="str">
            <v>Östliche Flächenländer_2008_I 01a_3</v>
          </cell>
        </row>
        <row r="855">
          <cell r="G855">
            <v>2151.0429955012769</v>
          </cell>
          <cell r="H855">
            <v>1058.5317703148739</v>
          </cell>
          <cell r="I855">
            <v>6.1782708492731437</v>
          </cell>
          <cell r="J855">
            <v>2.9360146252285193</v>
          </cell>
          <cell r="K855">
            <v>654.63095649415743</v>
          </cell>
          <cell r="L855">
            <v>339.04935973458635</v>
          </cell>
          <cell r="M855">
            <v>3.1933471933471935</v>
          </cell>
          <cell r="N855">
            <v>1.8712871287128714</v>
          </cell>
          <cell r="O855">
            <v>644.95480666358128</v>
          </cell>
          <cell r="P855">
            <v>733.41390688149113</v>
          </cell>
          <cell r="Q855">
            <v>636.33984002458271</v>
          </cell>
          <cell r="R855">
            <v>136.33444193162165</v>
          </cell>
          <cell r="S855">
            <v>0</v>
          </cell>
          <cell r="T855">
            <v>0</v>
          </cell>
          <cell r="U855">
            <v>0</v>
          </cell>
          <cell r="AO855" t="str">
            <v>Sachsen_2008_I 01a_4</v>
          </cell>
          <cell r="AQ855" t="str">
            <v>Östliche Flächenländer_2008_I 01a_4</v>
          </cell>
        </row>
        <row r="856">
          <cell r="G856">
            <v>9466.2045204578535</v>
          </cell>
          <cell r="H856">
            <v>5165.1135484884999</v>
          </cell>
          <cell r="I856">
            <v>31.385615914307575</v>
          </cell>
          <cell r="J856">
            <v>23.755027422303471</v>
          </cell>
          <cell r="K856">
            <v>3038.0507615363267</v>
          </cell>
          <cell r="L856">
            <v>1754.51698617387</v>
          </cell>
          <cell r="M856">
            <v>13.03950103950104</v>
          </cell>
          <cell r="N856">
            <v>9.356435643564355</v>
          </cell>
          <cell r="O856">
            <v>2838.2854824838346</v>
          </cell>
          <cell r="P856">
            <v>3227.5719524008491</v>
          </cell>
          <cell r="Q856">
            <v>2800.3731598049117</v>
          </cell>
          <cell r="R856">
            <v>599.9739257682586</v>
          </cell>
          <cell r="S856">
            <v>0</v>
          </cell>
          <cell r="T856">
            <v>0</v>
          </cell>
          <cell r="U856">
            <v>0</v>
          </cell>
          <cell r="AO856" t="str">
            <v>Sachsen_2008_I 01a_5</v>
          </cell>
          <cell r="AQ856" t="str">
            <v>Östliche Flächenländer_2008_I 01a_5</v>
          </cell>
        </row>
        <row r="857">
          <cell r="G857">
            <v>85.581969132876267</v>
          </cell>
          <cell r="H857">
            <v>39.740100592025989</v>
          </cell>
          <cell r="I857">
            <v>8.8967100229533269</v>
          </cell>
          <cell r="J857">
            <v>4.8043875685557582</v>
          </cell>
          <cell r="K857">
            <v>21.961812733997544</v>
          </cell>
          <cell r="L857">
            <v>12.24220497500488</v>
          </cell>
          <cell r="M857">
            <v>3.4594594594594597</v>
          </cell>
          <cell r="N857">
            <v>1.8712871287128714</v>
          </cell>
          <cell r="O857">
            <v>25.660343596767515</v>
          </cell>
          <cell r="P857">
            <v>29.17980090199304</v>
          </cell>
          <cell r="Q857">
            <v>25.3175862411398</v>
          </cell>
          <cell r="R857">
            <v>5.424238392975921</v>
          </cell>
          <cell r="S857">
            <v>0</v>
          </cell>
          <cell r="T857">
            <v>0</v>
          </cell>
          <cell r="U857">
            <v>0</v>
          </cell>
          <cell r="AO857" t="str">
            <v>Sachsen_2008_I 01a_6</v>
          </cell>
          <cell r="AQ857" t="str">
            <v>Östliche Flächenländer_2008_I 01a_6</v>
          </cell>
        </row>
        <row r="858">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AO858" t="str">
            <v>Sachsen_2008_I 01a_7</v>
          </cell>
          <cell r="AQ858" t="str">
            <v>Östliche Flächenländer_2008_I 01a_7</v>
          </cell>
        </row>
        <row r="859">
          <cell r="G859">
            <v>82896</v>
          </cell>
          <cell r="H859">
            <v>29981</v>
          </cell>
          <cell r="I859">
            <v>323</v>
          </cell>
          <cell r="J859">
            <v>146</v>
          </cell>
          <cell r="K859">
            <v>24855</v>
          </cell>
          <cell r="L859">
            <v>9945</v>
          </cell>
          <cell r="M859">
            <v>128</v>
          </cell>
          <cell r="N859">
            <v>54</v>
          </cell>
          <cell r="O859">
            <v>24855</v>
          </cell>
          <cell r="P859">
            <v>28264</v>
          </cell>
          <cell r="Q859">
            <v>24523</v>
          </cell>
          <cell r="R859">
            <v>5254</v>
          </cell>
          <cell r="S859">
            <v>0</v>
          </cell>
          <cell r="T859">
            <v>0</v>
          </cell>
          <cell r="U859">
            <v>0</v>
          </cell>
          <cell r="AO859" t="str">
            <v>Sachsen_2008_I 01a_8</v>
          </cell>
          <cell r="AQ859" t="str">
            <v>Östliche Flächenländer_2008_I 01a_8</v>
          </cell>
        </row>
        <row r="860">
          <cell r="G860">
            <v>0.36685248196143727</v>
          </cell>
          <cell r="H860">
            <v>0.40275897088693297</v>
          </cell>
          <cell r="I860">
            <v>0</v>
          </cell>
          <cell r="J860">
            <v>0</v>
          </cell>
          <cell r="K860">
            <v>0.1551298795530402</v>
          </cell>
          <cell r="L860">
            <v>0.16719905850706118</v>
          </cell>
          <cell r="M860">
            <v>0</v>
          </cell>
          <cell r="N860">
            <v>0</v>
          </cell>
          <cell r="O860">
            <v>0.15478172735828566</v>
          </cell>
          <cell r="P860">
            <v>0.17678998045319627</v>
          </cell>
          <cell r="Q860">
            <v>3.5280774149955355E-2</v>
          </cell>
          <cell r="R860">
            <v>0</v>
          </cell>
          <cell r="S860">
            <v>0</v>
          </cell>
          <cell r="T860">
            <v>0</v>
          </cell>
          <cell r="U860">
            <v>0</v>
          </cell>
          <cell r="AO860" t="str">
            <v>Sachsen_2008_I 03_1</v>
          </cell>
          <cell r="AQ860" t="str">
            <v>Östliche Flächenländer_2008_I 03_1</v>
          </cell>
        </row>
        <row r="861">
          <cell r="G861">
            <v>330.90093872921642</v>
          </cell>
          <cell r="H861">
            <v>335.90098171970209</v>
          </cell>
          <cell r="I861">
            <v>5.563451776649746</v>
          </cell>
          <cell r="J861">
            <v>7.1619047619047622</v>
          </cell>
          <cell r="K861">
            <v>153.5785807575098</v>
          </cell>
          <cell r="L861">
            <v>153.65593476798924</v>
          </cell>
          <cell r="M861">
            <v>2.7649769585253456</v>
          </cell>
          <cell r="N861">
            <v>3.6206896551724141</v>
          </cell>
          <cell r="O861">
            <v>139.61311807717368</v>
          </cell>
          <cell r="P861">
            <v>159.46456236878302</v>
          </cell>
          <cell r="Q861">
            <v>31.823258283259729</v>
          </cell>
          <cell r="R861">
            <v>0</v>
          </cell>
          <cell r="S861">
            <v>0</v>
          </cell>
          <cell r="T861">
            <v>0</v>
          </cell>
          <cell r="U861">
            <v>0</v>
          </cell>
          <cell r="AO861" t="str">
            <v>Sachsen_2008_I 03_2</v>
          </cell>
          <cell r="AQ861" t="str">
            <v>Östliche Flächenländer_2008_I 03_2</v>
          </cell>
        </row>
        <row r="862">
          <cell r="G862">
            <v>6230.6225536330503</v>
          </cell>
          <cell r="H862">
            <v>3648.3921377792822</v>
          </cell>
          <cell r="I862">
            <v>115.44162436548223</v>
          </cell>
          <cell r="J862">
            <v>72.066666666666677</v>
          </cell>
          <cell r="K862">
            <v>2607.7332752866055</v>
          </cell>
          <cell r="L862">
            <v>1508.469905850706</v>
          </cell>
          <cell r="M862">
            <v>49.769585253456221</v>
          </cell>
          <cell r="N862">
            <v>31.137931034482762</v>
          </cell>
          <cell r="O862">
            <v>2628.8128574531238</v>
          </cell>
          <cell r="P862">
            <v>3002.6010280170854</v>
          </cell>
          <cell r="Q862">
            <v>599.20866816284172</v>
          </cell>
          <cell r="R862">
            <v>0</v>
          </cell>
          <cell r="S862">
            <v>0</v>
          </cell>
          <cell r="T862">
            <v>0</v>
          </cell>
          <cell r="U862">
            <v>0</v>
          </cell>
          <cell r="AO862" t="str">
            <v>Sachsen_2008_I 03_3</v>
          </cell>
          <cell r="AQ862" t="str">
            <v>Östliche Flächenländer_2008_I 03_3</v>
          </cell>
        </row>
        <row r="863">
          <cell r="G863">
            <v>170.9532565940298</v>
          </cell>
          <cell r="H863">
            <v>107.13388625592417</v>
          </cell>
          <cell r="I863">
            <v>1.3908629441624365</v>
          </cell>
          <cell r="J863">
            <v>0.89523809523809528</v>
          </cell>
          <cell r="K863">
            <v>67.946887244231604</v>
          </cell>
          <cell r="L863">
            <v>42.970158036314729</v>
          </cell>
          <cell r="M863">
            <v>0.55299539170506917</v>
          </cell>
          <cell r="N863">
            <v>0.36206896551724138</v>
          </cell>
          <cell r="O863">
            <v>72.128284948961124</v>
          </cell>
          <cell r="P863">
            <v>82.384130891189457</v>
          </cell>
          <cell r="Q863">
            <v>16.440840753879197</v>
          </cell>
          <cell r="R863">
            <v>0</v>
          </cell>
          <cell r="S863">
            <v>0</v>
          </cell>
          <cell r="T863">
            <v>0</v>
          </cell>
          <cell r="U863">
            <v>0</v>
          </cell>
          <cell r="AO863" t="str">
            <v>Sachsen_2008_I 03_4</v>
          </cell>
          <cell r="AQ863" t="str">
            <v>Östliche Flächenländer_2008_I 03_4</v>
          </cell>
        </row>
        <row r="864">
          <cell r="G864">
            <v>865.22157870604985</v>
          </cell>
          <cell r="H864">
            <v>664.9550609343263</v>
          </cell>
          <cell r="I864">
            <v>12.865482233502538</v>
          </cell>
          <cell r="J864">
            <v>12.533333333333333</v>
          </cell>
          <cell r="K864">
            <v>376.34508779567551</v>
          </cell>
          <cell r="L864">
            <v>282.73360793544043</v>
          </cell>
          <cell r="M864">
            <v>6.0829493087557607</v>
          </cell>
          <cell r="N864">
            <v>6.1551724137931032</v>
          </cell>
          <cell r="O864">
            <v>365.05270397451676</v>
          </cell>
          <cell r="P864">
            <v>416.95916889886337</v>
          </cell>
          <cell r="Q864">
            <v>83.209705832669698</v>
          </cell>
          <cell r="R864">
            <v>0</v>
          </cell>
          <cell r="S864">
            <v>0</v>
          </cell>
          <cell r="T864">
            <v>0</v>
          </cell>
          <cell r="U864">
            <v>0</v>
          </cell>
          <cell r="AO864" t="str">
            <v>Sachsen_2008_I 03_5</v>
          </cell>
          <cell r="AQ864" t="str">
            <v>Östliche Flächenländer_2008_I 03_5</v>
          </cell>
        </row>
        <row r="865">
          <cell r="G865">
            <v>2.567967373730061</v>
          </cell>
          <cell r="H865">
            <v>1.8124153689911984</v>
          </cell>
          <cell r="I865">
            <v>1.7385786802030456</v>
          </cell>
          <cell r="J865">
            <v>1.3428571428571427</v>
          </cell>
          <cell r="K865">
            <v>0.93077927731824117</v>
          </cell>
          <cell r="L865">
            <v>0.66879623402824473</v>
          </cell>
          <cell r="M865">
            <v>0.82949308755760376</v>
          </cell>
          <cell r="N865">
            <v>0.72413793103448276</v>
          </cell>
          <cell r="O865">
            <v>1.0834720915079996</v>
          </cell>
          <cell r="P865">
            <v>1.2375298631723739</v>
          </cell>
          <cell r="Q865">
            <v>0.2469654190496875</v>
          </cell>
          <cell r="R865">
            <v>0</v>
          </cell>
          <cell r="S865">
            <v>0</v>
          </cell>
          <cell r="T865">
            <v>0</v>
          </cell>
          <cell r="U865">
            <v>0</v>
          </cell>
          <cell r="AO865" t="str">
            <v>Sachsen_2008_I 03_6</v>
          </cell>
          <cell r="AQ865" t="str">
            <v>Östliche Flächenländer_2008_I 03_6</v>
          </cell>
        </row>
        <row r="866">
          <cell r="G866">
            <v>0.36685248196143727</v>
          </cell>
          <cell r="H866">
            <v>0.40275897088693297</v>
          </cell>
          <cell r="I866">
            <v>0</v>
          </cell>
          <cell r="J866">
            <v>0</v>
          </cell>
          <cell r="K866">
            <v>0.31025975910608039</v>
          </cell>
          <cell r="L866">
            <v>0.33439811701412236</v>
          </cell>
          <cell r="M866">
            <v>0</v>
          </cell>
          <cell r="N866">
            <v>0</v>
          </cell>
          <cell r="O866">
            <v>0.15478172735828566</v>
          </cell>
          <cell r="P866">
            <v>0.17678998045319627</v>
          </cell>
          <cell r="Q866">
            <v>3.5280774149955355E-2</v>
          </cell>
          <cell r="R866">
            <v>0</v>
          </cell>
          <cell r="S866">
            <v>0</v>
          </cell>
          <cell r="T866">
            <v>0</v>
          </cell>
          <cell r="U866">
            <v>0</v>
          </cell>
          <cell r="AO866" t="str">
            <v>Sachsen_2008_I 03_7</v>
          </cell>
          <cell r="AQ866" t="str">
            <v>Östliche Flächenländer_2008_I 03_7</v>
          </cell>
        </row>
        <row r="867">
          <cell r="G867">
            <v>7601</v>
          </cell>
          <cell r="H867">
            <v>4759</v>
          </cell>
          <cell r="I867">
            <v>137</v>
          </cell>
          <cell r="J867">
            <v>94</v>
          </cell>
          <cell r="K867">
            <v>3207</v>
          </cell>
          <cell r="L867">
            <v>1989</v>
          </cell>
          <cell r="M867">
            <v>60</v>
          </cell>
          <cell r="N867">
            <v>42</v>
          </cell>
          <cell r="O867">
            <v>3207</v>
          </cell>
          <cell r="P867">
            <v>3663</v>
          </cell>
          <cell r="Q867">
            <v>731</v>
          </cell>
          <cell r="R867">
            <v>0</v>
          </cell>
          <cell r="S867">
            <v>0</v>
          </cell>
          <cell r="T867">
            <v>0</v>
          </cell>
          <cell r="U867">
            <v>0</v>
          </cell>
          <cell r="AO867" t="str">
            <v>Sachsen_2008_I 03_8</v>
          </cell>
          <cell r="AQ867" t="str">
            <v>Östliche Flächenländer_2008_I 03_8</v>
          </cell>
        </row>
        <row r="868">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AO868" t="str">
            <v>Sachsen_2008_I 04b_1</v>
          </cell>
          <cell r="AQ868" t="str">
            <v>Östliche Flächenländer_2008_I 04b_1</v>
          </cell>
        </row>
        <row r="869">
          <cell r="G869">
            <v>8.5391766268260287</v>
          </cell>
          <cell r="H869">
            <v>9.0822510822510818</v>
          </cell>
          <cell r="I869">
            <v>0</v>
          </cell>
          <cell r="J869">
            <v>0</v>
          </cell>
          <cell r="K869">
            <v>0</v>
          </cell>
          <cell r="L869">
            <v>0</v>
          </cell>
          <cell r="M869">
            <v>0</v>
          </cell>
          <cell r="N869">
            <v>0</v>
          </cell>
          <cell r="O869">
            <v>2.7158034528552459</v>
          </cell>
          <cell r="P869">
            <v>3.3532536520584331</v>
          </cell>
          <cell r="Q869">
            <v>2.4701195219123506</v>
          </cell>
          <cell r="R869">
            <v>0</v>
          </cell>
          <cell r="S869">
            <v>0</v>
          </cell>
          <cell r="T869">
            <v>0</v>
          </cell>
          <cell r="U869">
            <v>0</v>
          </cell>
          <cell r="AO869" t="str">
            <v>Sachsen_2008_I 04b_2</v>
          </cell>
          <cell r="AQ869" t="str">
            <v>Östliche Flächenländer_2008_I 04b_2</v>
          </cell>
        </row>
        <row r="870">
          <cell r="G870">
            <v>1265.5059760956176</v>
          </cell>
          <cell r="H870">
            <v>1024.0238095238094</v>
          </cell>
          <cell r="I870">
            <v>28</v>
          </cell>
          <cell r="J870">
            <v>22</v>
          </cell>
          <cell r="K870">
            <v>0</v>
          </cell>
          <cell r="L870">
            <v>0</v>
          </cell>
          <cell r="M870">
            <v>0</v>
          </cell>
          <cell r="N870">
            <v>0</v>
          </cell>
          <cell r="O870">
            <v>402.48207171314743</v>
          </cell>
          <cell r="P870">
            <v>496.95219123505979</v>
          </cell>
          <cell r="Q870">
            <v>366.07171314741038</v>
          </cell>
          <cell r="R870">
            <v>0</v>
          </cell>
          <cell r="S870">
            <v>0</v>
          </cell>
          <cell r="T870">
            <v>0</v>
          </cell>
          <cell r="U870">
            <v>0</v>
          </cell>
          <cell r="AO870" t="str">
            <v>Sachsen_2008_I 04b_3</v>
          </cell>
          <cell r="AQ870" t="str">
            <v>Östliche Flächenländer_2008_I 04b_3</v>
          </cell>
        </row>
        <row r="871">
          <cell r="G871">
            <v>3.4156706507304113</v>
          </cell>
          <cell r="H871">
            <v>2.2705627705627704</v>
          </cell>
          <cell r="I871">
            <v>0</v>
          </cell>
          <cell r="J871">
            <v>0</v>
          </cell>
          <cell r="K871">
            <v>0</v>
          </cell>
          <cell r="L871">
            <v>0</v>
          </cell>
          <cell r="M871">
            <v>0</v>
          </cell>
          <cell r="N871">
            <v>0</v>
          </cell>
          <cell r="O871">
            <v>1.0863213811420982</v>
          </cell>
          <cell r="P871">
            <v>1.3413014608233731</v>
          </cell>
          <cell r="Q871">
            <v>0.98804780876494014</v>
          </cell>
          <cell r="R871">
            <v>0</v>
          </cell>
          <cell r="S871">
            <v>0</v>
          </cell>
          <cell r="T871">
            <v>0</v>
          </cell>
          <cell r="U871">
            <v>0</v>
          </cell>
          <cell r="AO871" t="str">
            <v>Sachsen_2008_I 04b_4</v>
          </cell>
          <cell r="AQ871" t="str">
            <v>Östliche Flächenländer_2008_I 04b_4</v>
          </cell>
        </row>
        <row r="872">
          <cell r="G872">
            <v>8.5391766268260287</v>
          </cell>
          <cell r="H872">
            <v>13.623376623376624</v>
          </cell>
          <cell r="I872">
            <v>0</v>
          </cell>
          <cell r="J872">
            <v>0</v>
          </cell>
          <cell r="K872">
            <v>0</v>
          </cell>
          <cell r="L872">
            <v>0</v>
          </cell>
          <cell r="M872">
            <v>0</v>
          </cell>
          <cell r="N872">
            <v>0</v>
          </cell>
          <cell r="O872">
            <v>2.7158034528552459</v>
          </cell>
          <cell r="P872">
            <v>3.3532536520584331</v>
          </cell>
          <cell r="Q872">
            <v>2.4701195219123506</v>
          </cell>
          <cell r="R872">
            <v>0</v>
          </cell>
          <cell r="S872">
            <v>0</v>
          </cell>
          <cell r="T872">
            <v>0</v>
          </cell>
          <cell r="U872">
            <v>0</v>
          </cell>
          <cell r="AO872" t="str">
            <v>Sachsen_2008_I 04b_5</v>
          </cell>
          <cell r="AQ872" t="str">
            <v>Östliche Flächenländer_2008_I 04b_5</v>
          </cell>
        </row>
        <row r="873">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AO873" t="str">
            <v>Sachsen_2008_I 04b_6</v>
          </cell>
          <cell r="AQ873" t="str">
            <v>Östliche Flächenländer_2008_I 04b_6</v>
          </cell>
        </row>
        <row r="874">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AO874" t="str">
            <v>Sachsen_2008_I 04b_7</v>
          </cell>
          <cell r="AQ874" t="str">
            <v>Östliche Flächenländer_2008_I 04b_7</v>
          </cell>
        </row>
        <row r="875">
          <cell r="G875">
            <v>1286</v>
          </cell>
          <cell r="H875">
            <v>1049</v>
          </cell>
          <cell r="I875">
            <v>28</v>
          </cell>
          <cell r="J875">
            <v>22</v>
          </cell>
          <cell r="K875">
            <v>0</v>
          </cell>
          <cell r="L875">
            <v>0</v>
          </cell>
          <cell r="M875">
            <v>0</v>
          </cell>
          <cell r="N875">
            <v>0</v>
          </cell>
          <cell r="O875">
            <v>409</v>
          </cell>
          <cell r="P875">
            <v>505</v>
          </cell>
          <cell r="Q875">
            <v>372</v>
          </cell>
          <cell r="R875">
            <v>0</v>
          </cell>
          <cell r="S875">
            <v>0</v>
          </cell>
          <cell r="T875">
            <v>0</v>
          </cell>
          <cell r="U875">
            <v>0</v>
          </cell>
          <cell r="AO875" t="str">
            <v>Sachsen_2008_I 04b_8</v>
          </cell>
          <cell r="AQ875" t="str">
            <v>Östliche Flächenländer_2008_I 04b_8</v>
          </cell>
        </row>
        <row r="876">
          <cell r="G876">
            <v>21.31419675342849</v>
          </cell>
          <cell r="H876">
            <v>10.373099488991231</v>
          </cell>
          <cell r="I876">
            <v>0</v>
          </cell>
          <cell r="J876">
            <v>0</v>
          </cell>
          <cell r="K876">
            <v>9.288033395176253</v>
          </cell>
          <cell r="L876">
            <v>4.3064577760794798</v>
          </cell>
          <cell r="M876">
            <v>0</v>
          </cell>
          <cell r="N876">
            <v>0</v>
          </cell>
          <cell r="O876">
            <v>6.3144416456759025</v>
          </cell>
          <cell r="P876">
            <v>6.9056815001399379</v>
          </cell>
          <cell r="Q876">
            <v>8.0940736076126498</v>
          </cell>
          <cell r="R876">
            <v>0</v>
          </cell>
          <cell r="S876">
            <v>0</v>
          </cell>
          <cell r="T876">
            <v>0</v>
          </cell>
          <cell r="U876">
            <v>0</v>
          </cell>
          <cell r="AO876" t="str">
            <v>Sachsen_2008_I 02_1</v>
          </cell>
          <cell r="AQ876" t="str">
            <v>Östliche Flächenländer_2008_I 02_1</v>
          </cell>
        </row>
        <row r="877">
          <cell r="G877">
            <v>1580.5296669465436</v>
          </cell>
          <cell r="H877">
            <v>1011.544508232919</v>
          </cell>
          <cell r="I877">
            <v>18.317757009345794</v>
          </cell>
          <cell r="J877">
            <v>3.3333333333333335</v>
          </cell>
          <cell r="K877">
            <v>474.43274582560298</v>
          </cell>
          <cell r="L877">
            <v>316.52464654184178</v>
          </cell>
          <cell r="M877">
            <v>11.5</v>
          </cell>
          <cell r="N877">
            <v>1.411764705882353</v>
          </cell>
          <cell r="O877">
            <v>468.24013434089005</v>
          </cell>
          <cell r="P877">
            <v>512.08284354883858</v>
          </cell>
          <cell r="Q877">
            <v>600.20668905681498</v>
          </cell>
          <cell r="R877">
            <v>0</v>
          </cell>
          <cell r="S877">
            <v>0</v>
          </cell>
          <cell r="T877">
            <v>0</v>
          </cell>
          <cell r="U877">
            <v>0</v>
          </cell>
          <cell r="AO877" t="str">
            <v>Sachsen_2008_I 02_2</v>
          </cell>
          <cell r="AQ877" t="str">
            <v>Östliche Flächenländer_2008_I 02_2</v>
          </cell>
        </row>
        <row r="878">
          <cell r="G878">
            <v>1905.0351595298071</v>
          </cell>
          <cell r="H878">
            <v>1537.0591129897166</v>
          </cell>
          <cell r="I878">
            <v>28.850467289719624</v>
          </cell>
          <cell r="J878">
            <v>17.333333333333332</v>
          </cell>
          <cell r="K878">
            <v>549.72773654916512</v>
          </cell>
          <cell r="L878">
            <v>453.10087886893393</v>
          </cell>
          <cell r="M878">
            <v>10.58</v>
          </cell>
          <cell r="N878">
            <v>6.117647058823529</v>
          </cell>
          <cell r="O878">
            <v>564.37657430730485</v>
          </cell>
          <cell r="P878">
            <v>617.22082283795135</v>
          </cell>
          <cell r="Q878">
            <v>723.43776238455087</v>
          </cell>
          <cell r="R878">
            <v>0</v>
          </cell>
          <cell r="S878">
            <v>0</v>
          </cell>
          <cell r="T878">
            <v>0</v>
          </cell>
          <cell r="U878">
            <v>0</v>
          </cell>
          <cell r="AO878" t="str">
            <v>Sachsen_2008_I 02_3</v>
          </cell>
          <cell r="AQ878" t="str">
            <v>Östliche Flächenländer_2008_I 02_3</v>
          </cell>
        </row>
        <row r="879">
          <cell r="G879">
            <v>30.520920794850266</v>
          </cell>
          <cell r="H879">
            <v>27.271213172670492</v>
          </cell>
          <cell r="I879">
            <v>1.8317757009345792</v>
          </cell>
          <cell r="J879">
            <v>1.3333333333333335</v>
          </cell>
          <cell r="K879">
            <v>9.7833951762523199</v>
          </cell>
          <cell r="L879">
            <v>8.3053114252961411</v>
          </cell>
          <cell r="M879">
            <v>0.92</v>
          </cell>
          <cell r="N879">
            <v>0.47058823529411764</v>
          </cell>
          <cell r="O879">
            <v>9.0419815281276232</v>
          </cell>
          <cell r="P879">
            <v>9.8886090120347045</v>
          </cell>
          <cell r="Q879">
            <v>11.590330254687936</v>
          </cell>
          <cell r="R879">
            <v>0</v>
          </cell>
          <cell r="S879">
            <v>0</v>
          </cell>
          <cell r="T879">
            <v>0</v>
          </cell>
          <cell r="U879">
            <v>0</v>
          </cell>
          <cell r="AO879" t="str">
            <v>Sachsen_2008_I 02_4</v>
          </cell>
          <cell r="AQ879" t="str">
            <v>Östliche Flächenländer_2008_I 02_4</v>
          </cell>
        </row>
        <row r="880">
          <cell r="G880">
            <v>65.708263364119787</v>
          </cell>
          <cell r="H880">
            <v>64.246293609236005</v>
          </cell>
          <cell r="I880">
            <v>0</v>
          </cell>
          <cell r="J880">
            <v>0</v>
          </cell>
          <cell r="K880">
            <v>24.520408163265309</v>
          </cell>
          <cell r="L880">
            <v>22.608903324417273</v>
          </cell>
          <cell r="M880">
            <v>0</v>
          </cell>
          <cell r="N880">
            <v>0</v>
          </cell>
          <cell r="O880">
            <v>19.466414777497903</v>
          </cell>
          <cell r="P880">
            <v>21.289112790372236</v>
          </cell>
          <cell r="Q880">
            <v>24.952735796249652</v>
          </cell>
          <cell r="R880">
            <v>0</v>
          </cell>
          <cell r="S880">
            <v>0</v>
          </cell>
          <cell r="T880">
            <v>0</v>
          </cell>
          <cell r="U880">
            <v>0</v>
          </cell>
          <cell r="AO880" t="str">
            <v>Sachsen_2008_I 02_5</v>
          </cell>
          <cell r="AQ880" t="str">
            <v>Östliche Flächenländer_2008_I 02_5</v>
          </cell>
        </row>
        <row r="881">
          <cell r="G881">
            <v>1.8917926112510495</v>
          </cell>
          <cell r="H881">
            <v>1.5057725064664691</v>
          </cell>
          <cell r="I881">
            <v>0</v>
          </cell>
          <cell r="J881">
            <v>0</v>
          </cell>
          <cell r="K881">
            <v>0.24768089053803341</v>
          </cell>
          <cell r="L881">
            <v>0.15380206343141001</v>
          </cell>
          <cell r="M881">
            <v>0</v>
          </cell>
          <cell r="N881">
            <v>0</v>
          </cell>
          <cell r="O881">
            <v>0.56045340050377834</v>
          </cell>
          <cell r="P881">
            <v>0.61293031066330816</v>
          </cell>
          <cell r="Q881">
            <v>0.71840890008396308</v>
          </cell>
          <cell r="R881">
            <v>0</v>
          </cell>
          <cell r="S881">
            <v>0</v>
          </cell>
          <cell r="T881">
            <v>0</v>
          </cell>
          <cell r="U881">
            <v>0</v>
          </cell>
          <cell r="AO881" t="str">
            <v>Sachsen_2008_I 02_6</v>
          </cell>
          <cell r="AQ881" t="str">
            <v>Östliche Flächenländer_2008_I 02_6</v>
          </cell>
        </row>
        <row r="882">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AO882" t="str">
            <v>Sachsen_2008_I 02_7</v>
          </cell>
          <cell r="AQ882" t="str">
            <v>Östliche Flächenländer_2008_I 02_7</v>
          </cell>
        </row>
        <row r="883">
          <cell r="G883">
            <v>3605</v>
          </cell>
          <cell r="H883">
            <v>2652</v>
          </cell>
          <cell r="I883">
            <v>49</v>
          </cell>
          <cell r="J883">
            <v>22</v>
          </cell>
          <cell r="K883">
            <v>1068</v>
          </cell>
          <cell r="L883">
            <v>805</v>
          </cell>
          <cell r="M883">
            <v>23</v>
          </cell>
          <cell r="N883">
            <v>8</v>
          </cell>
          <cell r="O883">
            <v>1068</v>
          </cell>
          <cell r="P883">
            <v>1168</v>
          </cell>
          <cell r="Q883">
            <v>1369</v>
          </cell>
          <cell r="R883">
            <v>0</v>
          </cell>
          <cell r="S883">
            <v>0</v>
          </cell>
          <cell r="T883">
            <v>0</v>
          </cell>
          <cell r="U883">
            <v>0</v>
          </cell>
          <cell r="AO883" t="str">
            <v>Sachsen_2008_I 02_8</v>
          </cell>
          <cell r="AQ883" t="str">
            <v>Östliche Flächenländer_2008_I 02_8</v>
          </cell>
        </row>
        <row r="884">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AO884" t="e">
            <v>#N/A</v>
          </cell>
          <cell r="AQ884" t="e">
            <v>#N/A</v>
          </cell>
        </row>
        <row r="885">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AO885" t="e">
            <v>#N/A</v>
          </cell>
          <cell r="AQ885" t="e">
            <v>#N/A</v>
          </cell>
        </row>
        <row r="886">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AO886" t="e">
            <v>#N/A</v>
          </cell>
          <cell r="AQ886" t="e">
            <v>#N/A</v>
          </cell>
        </row>
        <row r="887">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AO887" t="e">
            <v>#N/A</v>
          </cell>
          <cell r="AQ887" t="e">
            <v>#N/A</v>
          </cell>
        </row>
        <row r="888">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AO888" t="e">
            <v>#N/A</v>
          </cell>
          <cell r="AQ888" t="e">
            <v>#N/A</v>
          </cell>
        </row>
        <row r="889">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AO889" t="e">
            <v>#N/A</v>
          </cell>
          <cell r="AQ889" t="e">
            <v>#N/A</v>
          </cell>
        </row>
        <row r="890">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AO890" t="e">
            <v>#N/A</v>
          </cell>
          <cell r="AQ890" t="e">
            <v>#N/A</v>
          </cell>
        </row>
        <row r="891">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AO891" t="e">
            <v>#N/A</v>
          </cell>
          <cell r="AQ891" t="e">
            <v>#N/A</v>
          </cell>
        </row>
        <row r="892">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AO892" t="str">
            <v>Sachsen_2008_I 04b_1</v>
          </cell>
          <cell r="AQ892" t="str">
            <v>Östliche Flächenländer_2008_I 04b_1</v>
          </cell>
        </row>
        <row r="893">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AO893" t="str">
            <v>Sachsen_2008_I 04b_2</v>
          </cell>
          <cell r="AQ893" t="str">
            <v>Östliche Flächenländer_2008_I 04b_2</v>
          </cell>
        </row>
        <row r="894">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AO894" t="str">
            <v>Sachsen_2008_I 04b_3</v>
          </cell>
          <cell r="AQ894" t="str">
            <v>Östliche Flächenländer_2008_I 04b_3</v>
          </cell>
        </row>
        <row r="895">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AO895" t="str">
            <v>Sachsen_2008_I 04b_4</v>
          </cell>
          <cell r="AQ895" t="str">
            <v>Östliche Flächenländer_2008_I 04b_4</v>
          </cell>
        </row>
        <row r="896">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AO896" t="str">
            <v>Sachsen_2008_I 04b_5</v>
          </cell>
          <cell r="AQ896" t="str">
            <v>Östliche Flächenländer_2008_I 04b_5</v>
          </cell>
        </row>
        <row r="897">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AO897" t="str">
            <v>Sachsen_2008_I 04b_6</v>
          </cell>
          <cell r="AQ897" t="str">
            <v>Östliche Flächenländer_2008_I 04b_6</v>
          </cell>
        </row>
        <row r="898">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AO898" t="str">
            <v>Sachsen_2008_I 04b_7</v>
          </cell>
          <cell r="AQ898" t="str">
            <v>Östliche Flächenländer_2008_I 04b_7</v>
          </cell>
        </row>
        <row r="899">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AO899" t="str">
            <v>Sachsen_2008_I 04b_8</v>
          </cell>
          <cell r="AQ899" t="str">
            <v>Östliche Flächenländer_2008_I 04b_8</v>
          </cell>
        </row>
        <row r="900">
          <cell r="G900">
            <v>2.0999579374238291</v>
          </cell>
          <cell r="H900">
            <v>2.100780080371917</v>
          </cell>
          <cell r="I900">
            <v>0</v>
          </cell>
          <cell r="J900">
            <v>0</v>
          </cell>
          <cell r="K900">
            <v>1.4115366842942958</v>
          </cell>
          <cell r="L900">
            <v>1.4073572912077539</v>
          </cell>
          <cell r="M900">
            <v>0</v>
          </cell>
          <cell r="N900">
            <v>0</v>
          </cell>
          <cell r="O900">
            <v>0.76246508266914004</v>
          </cell>
          <cell r="P900">
            <v>0.74013956147068027</v>
          </cell>
          <cell r="Q900">
            <v>0.58492865539964845</v>
          </cell>
          <cell r="R900">
            <v>1.2424637884360271E-2</v>
          </cell>
          <cell r="S900">
            <v>0</v>
          </cell>
          <cell r="T900">
            <v>0</v>
          </cell>
          <cell r="U900">
            <v>0</v>
          </cell>
          <cell r="AO900" t="str">
            <v>Sachsen_2008_I 05a_1</v>
          </cell>
          <cell r="AQ900" t="str">
            <v>Östliche Flächenländer_2008_I 05a_1</v>
          </cell>
        </row>
        <row r="901">
          <cell r="G901">
            <v>3174.2030867459744</v>
          </cell>
          <cell r="H901">
            <v>2542.41073726788</v>
          </cell>
          <cell r="I901">
            <v>17.46</v>
          </cell>
          <cell r="J901">
            <v>14.12589928057554</v>
          </cell>
          <cell r="K901">
            <v>1472.6360579144632</v>
          </cell>
          <cell r="L901">
            <v>1166.6991944112278</v>
          </cell>
          <cell r="M901">
            <v>9.8843930635838149</v>
          </cell>
          <cell r="N901">
            <v>8.2835820895522385</v>
          </cell>
          <cell r="O901">
            <v>1152.5083316256646</v>
          </cell>
          <cell r="P901">
            <v>1118.7620660274592</v>
          </cell>
          <cell r="Q901">
            <v>884.15215867297968</v>
          </cell>
          <cell r="R901">
            <v>18.780530419870793</v>
          </cell>
          <cell r="S901">
            <v>0</v>
          </cell>
          <cell r="T901">
            <v>0</v>
          </cell>
          <cell r="U901">
            <v>0</v>
          </cell>
          <cell r="AO901" t="str">
            <v>Sachsen_2008_I 05a_2</v>
          </cell>
          <cell r="AQ901" t="str">
            <v>Östliche Flächenländer_2008_I 05a_2</v>
          </cell>
        </row>
        <row r="902">
          <cell r="G902">
            <v>14663.539619711171</v>
          </cell>
          <cell r="H902">
            <v>12163.750085362331</v>
          </cell>
          <cell r="I902">
            <v>64.02</v>
          </cell>
          <cell r="J902">
            <v>51.517985611510788</v>
          </cell>
          <cell r="K902">
            <v>5162.1913025619961</v>
          </cell>
          <cell r="L902">
            <v>4251.0232236138208</v>
          </cell>
          <cell r="M902">
            <v>28.092485549132949</v>
          </cell>
          <cell r="N902">
            <v>23.194029850746269</v>
          </cell>
          <cell r="O902">
            <v>5324.1242355935683</v>
          </cell>
          <cell r="P902">
            <v>5168.2300822916559</v>
          </cell>
          <cell r="Q902">
            <v>4084.4268165101007</v>
          </cell>
          <cell r="R902">
            <v>86.758485315846812</v>
          </cell>
          <cell r="S902">
            <v>0</v>
          </cell>
          <cell r="T902">
            <v>0</v>
          </cell>
          <cell r="U902">
            <v>0</v>
          </cell>
          <cell r="AO902" t="str">
            <v>Sachsen_2008_I 05a_3</v>
          </cell>
          <cell r="AQ902" t="str">
            <v>Östliche Flächenländer_2008_I 05a_3</v>
          </cell>
        </row>
        <row r="903">
          <cell r="G903">
            <v>709.55245418954041</v>
          </cell>
          <cell r="H903">
            <v>576.54742205762614</v>
          </cell>
          <cell r="I903">
            <v>0.55428571428571427</v>
          </cell>
          <cell r="J903">
            <v>0.27697841726618705</v>
          </cell>
          <cell r="K903">
            <v>207.49589259126148</v>
          </cell>
          <cell r="L903">
            <v>167.67656869532382</v>
          </cell>
          <cell r="M903">
            <v>0.26011560693641617</v>
          </cell>
          <cell r="N903">
            <v>0.27611940298507465</v>
          </cell>
          <cell r="O903">
            <v>257.62847959965057</v>
          </cell>
          <cell r="P903">
            <v>250.08493404803761</v>
          </cell>
          <cell r="Q903">
            <v>197.64089345225898</v>
          </cell>
          <cell r="R903">
            <v>4.1981470895932871</v>
          </cell>
          <cell r="S903">
            <v>0</v>
          </cell>
          <cell r="T903">
            <v>0</v>
          </cell>
          <cell r="U903">
            <v>0</v>
          </cell>
          <cell r="AO903" t="str">
            <v>Sachsen_2008_I 05a_4</v>
          </cell>
          <cell r="AQ903" t="str">
            <v>Östliche Flächenländer_2008_I 05a_4</v>
          </cell>
        </row>
        <row r="904">
          <cell r="G904">
            <v>3060.8053581250874</v>
          </cell>
          <cell r="H904">
            <v>2469.1168544637931</v>
          </cell>
          <cell r="I904">
            <v>11.917142857142858</v>
          </cell>
          <cell r="J904">
            <v>8.586330935251798</v>
          </cell>
          <cell r="K904">
            <v>1005.6190635108076</v>
          </cell>
          <cell r="L904">
            <v>797.77053307319534</v>
          </cell>
          <cell r="M904">
            <v>5.202312138728324</v>
          </cell>
          <cell r="N904">
            <v>4.1417910447761193</v>
          </cell>
          <cell r="O904">
            <v>1111.3352171615311</v>
          </cell>
          <cell r="P904">
            <v>1078.7945297080425</v>
          </cell>
          <cell r="Q904">
            <v>852.56601128139857</v>
          </cell>
          <cell r="R904">
            <v>18.109599974115337</v>
          </cell>
          <cell r="S904">
            <v>0</v>
          </cell>
          <cell r="T904">
            <v>0</v>
          </cell>
          <cell r="U904">
            <v>0</v>
          </cell>
          <cell r="AO904" t="str">
            <v>Sachsen_2008_I 05a_5</v>
          </cell>
          <cell r="AQ904" t="str">
            <v>Östliche Flächenländer_2008_I 05a_5</v>
          </cell>
        </row>
        <row r="905">
          <cell r="G905">
            <v>23.799523290803396</v>
          </cell>
          <cell r="H905">
            <v>20.07412076799832</v>
          </cell>
          <cell r="I905">
            <v>3.0485714285714289</v>
          </cell>
          <cell r="J905">
            <v>2.4928057553956835</v>
          </cell>
          <cell r="K905">
            <v>5.6461467371771832</v>
          </cell>
          <cell r="L905">
            <v>4.4231229152243685</v>
          </cell>
          <cell r="M905">
            <v>1.5606936416184969</v>
          </cell>
          <cell r="N905">
            <v>1.1044776119402986</v>
          </cell>
          <cell r="O905">
            <v>8.6412709369169214</v>
          </cell>
          <cell r="P905">
            <v>8.3882483633343767</v>
          </cell>
          <cell r="Q905">
            <v>6.6291914278626818</v>
          </cell>
          <cell r="R905">
            <v>0.14081256268941642</v>
          </cell>
          <cell r="S905">
            <v>0</v>
          </cell>
          <cell r="T905">
            <v>0</v>
          </cell>
          <cell r="U905">
            <v>0</v>
          </cell>
          <cell r="AO905" t="str">
            <v>Sachsen_2008_I 05a_6</v>
          </cell>
          <cell r="AQ905" t="str">
            <v>Östliche Flächenländer_2008_I 05a_6</v>
          </cell>
        </row>
        <row r="906">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AO906" t="str">
            <v>Sachsen_2008_I 05a_7</v>
          </cell>
          <cell r="AQ906" t="str">
            <v>Östliche Flächenländer_2008_I 05a_7</v>
          </cell>
        </row>
        <row r="907">
          <cell r="G907">
            <v>21634</v>
          </cell>
          <cell r="H907">
            <v>17774</v>
          </cell>
          <cell r="I907">
            <v>97</v>
          </cell>
          <cell r="J907">
            <v>77</v>
          </cell>
          <cell r="K907">
            <v>7855</v>
          </cell>
          <cell r="L907">
            <v>6389</v>
          </cell>
          <cell r="M907">
            <v>45</v>
          </cell>
          <cell r="N907">
            <v>37</v>
          </cell>
          <cell r="O907">
            <v>7855</v>
          </cell>
          <cell r="P907">
            <v>7625</v>
          </cell>
          <cell r="Q907">
            <v>6026</v>
          </cell>
          <cell r="R907">
            <v>128</v>
          </cell>
          <cell r="S907">
            <v>0</v>
          </cell>
          <cell r="T907">
            <v>0</v>
          </cell>
          <cell r="U907">
            <v>0</v>
          </cell>
          <cell r="AO907" t="str">
            <v>Sachsen_2008_I 05a_8</v>
          </cell>
          <cell r="AQ907" t="str">
            <v>Östliche Flächenländer_2008_I 05a_8</v>
          </cell>
        </row>
        <row r="908">
          <cell r="G908">
            <v>5.8822894983768158E-2</v>
          </cell>
          <cell r="H908">
            <v>6.1106295800173356E-2</v>
          </cell>
          <cell r="I908">
            <v>0</v>
          </cell>
          <cell r="J908">
            <v>0</v>
          </cell>
          <cell r="K908">
            <v>3.61195255942907E-2</v>
          </cell>
          <cell r="L908">
            <v>3.7887846938133303E-2</v>
          </cell>
          <cell r="M908">
            <v>0</v>
          </cell>
          <cell r="N908">
            <v>0</v>
          </cell>
          <cell r="O908">
            <v>1.951056417778449E-2</v>
          </cell>
          <cell r="P908">
            <v>1.6113202256279727E-2</v>
          </cell>
          <cell r="Q908">
            <v>1.0774490665343672E-2</v>
          </cell>
          <cell r="R908">
            <v>1.2424637884360271E-2</v>
          </cell>
          <cell r="S908">
            <v>0</v>
          </cell>
          <cell r="T908">
            <v>0</v>
          </cell>
          <cell r="U908">
            <v>0</v>
          </cell>
          <cell r="AO908" t="e">
            <v>#N/A</v>
          </cell>
          <cell r="AQ908" t="e">
            <v>#N/A</v>
          </cell>
        </row>
        <row r="909">
          <cell r="G909">
            <v>88.914073706575792</v>
          </cell>
          <cell r="H909">
            <v>73.952197095054231</v>
          </cell>
          <cell r="I909">
            <v>0.36</v>
          </cell>
          <cell r="J909">
            <v>0.18345323741007194</v>
          </cell>
          <cell r="K909">
            <v>37.682985059300712</v>
          </cell>
          <cell r="L909">
            <v>31.409025111712502</v>
          </cell>
          <cell r="M909">
            <v>0</v>
          </cell>
          <cell r="N909">
            <v>0</v>
          </cell>
          <cell r="O909">
            <v>29.491301674953355</v>
          </cell>
          <cell r="P909">
            <v>24.356000388269933</v>
          </cell>
          <cell r="Q909">
            <v>16.286241223481703</v>
          </cell>
          <cell r="R909">
            <v>18.780530419870793</v>
          </cell>
          <cell r="S909">
            <v>0</v>
          </cell>
          <cell r="T909">
            <v>0</v>
          </cell>
          <cell r="U909">
            <v>0</v>
          </cell>
          <cell r="AO909" t="e">
            <v>#N/A</v>
          </cell>
          <cell r="AQ909" t="e">
            <v>#N/A</v>
          </cell>
        </row>
        <row r="910">
          <cell r="G910">
            <v>410.74720391721223</v>
          </cell>
          <cell r="H910">
            <v>353.81224227142599</v>
          </cell>
          <cell r="I910">
            <v>1.32</v>
          </cell>
          <cell r="J910">
            <v>0.6690647482014388</v>
          </cell>
          <cell r="K910">
            <v>132.09426503054885</v>
          </cell>
          <cell r="L910">
            <v>114.44294795141292</v>
          </cell>
          <cell r="M910">
            <v>0.22112211221122113</v>
          </cell>
          <cell r="N910">
            <v>0.33268858800773693</v>
          </cell>
          <cell r="O910">
            <v>136.2379339725407</v>
          </cell>
          <cell r="P910">
            <v>112.51491064398884</v>
          </cell>
          <cell r="Q910">
            <v>75.235873984835905</v>
          </cell>
          <cell r="R910">
            <v>86.758485315846812</v>
          </cell>
          <cell r="S910">
            <v>0</v>
          </cell>
          <cell r="T910">
            <v>0</v>
          </cell>
          <cell r="U910">
            <v>0</v>
          </cell>
          <cell r="AO910" t="e">
            <v>#N/A</v>
          </cell>
          <cell r="AQ910" t="e">
            <v>#N/A</v>
          </cell>
        </row>
        <row r="911">
          <cell r="G911">
            <v>19.875602627293219</v>
          </cell>
          <cell r="H911">
            <v>16.770283402936464</v>
          </cell>
          <cell r="I911">
            <v>1.1428571428571429E-2</v>
          </cell>
          <cell r="J911">
            <v>3.5971223021582736E-3</v>
          </cell>
          <cell r="K911">
            <v>5.309570262360733</v>
          </cell>
          <cell r="L911">
            <v>4.5140663352004538</v>
          </cell>
          <cell r="M911">
            <v>0</v>
          </cell>
          <cell r="N911">
            <v>0</v>
          </cell>
          <cell r="O911">
            <v>6.592402851626959</v>
          </cell>
          <cell r="P911">
            <v>5.4444720068162944</v>
          </cell>
          <cell r="Q911">
            <v>3.6405806792566788</v>
          </cell>
          <cell r="R911">
            <v>4.1981470895932871</v>
          </cell>
          <cell r="S911">
            <v>0</v>
          </cell>
          <cell r="T911">
            <v>0</v>
          </cell>
          <cell r="U911">
            <v>0</v>
          </cell>
          <cell r="AO911" t="e">
            <v>#N/A</v>
          </cell>
          <cell r="AQ911" t="e">
            <v>#N/A</v>
          </cell>
        </row>
        <row r="912">
          <cell r="G912">
            <v>85.737637377452302</v>
          </cell>
          <cell r="H912">
            <v>71.820266330470417</v>
          </cell>
          <cell r="I912">
            <v>0.24571428571428572</v>
          </cell>
          <cell r="J912">
            <v>0.11151079136690648</v>
          </cell>
          <cell r="K912">
            <v>25.732582019818246</v>
          </cell>
          <cell r="L912">
            <v>21.476996664358992</v>
          </cell>
          <cell r="M912">
            <v>0.44224422442244227</v>
          </cell>
          <cell r="N912">
            <v>0</v>
          </cell>
          <cell r="O912">
            <v>28.437731209352989</v>
          </cell>
          <cell r="P912">
            <v>23.485887466430828</v>
          </cell>
          <cell r="Q912">
            <v>15.704418727553143</v>
          </cell>
          <cell r="R912">
            <v>18.109599974115337</v>
          </cell>
          <cell r="S912">
            <v>0</v>
          </cell>
          <cell r="T912">
            <v>0</v>
          </cell>
          <cell r="U912">
            <v>0</v>
          </cell>
          <cell r="AO912" t="e">
            <v>#N/A</v>
          </cell>
          <cell r="AQ912" t="e">
            <v>#N/A</v>
          </cell>
        </row>
        <row r="913">
          <cell r="G913">
            <v>0.66665947648270585</v>
          </cell>
          <cell r="H913">
            <v>0.58390460431276758</v>
          </cell>
          <cell r="I913">
            <v>6.2857142857142861E-2</v>
          </cell>
          <cell r="J913">
            <v>3.237410071942446E-2</v>
          </cell>
          <cell r="K913">
            <v>0.1444781023771628</v>
          </cell>
          <cell r="L913">
            <v>0.11907609037699037</v>
          </cell>
          <cell r="M913">
            <v>0</v>
          </cell>
          <cell r="N913">
            <v>0</v>
          </cell>
          <cell r="O913">
            <v>0.22111972734822422</v>
          </cell>
          <cell r="P913">
            <v>0.1826162922378369</v>
          </cell>
          <cell r="Q913">
            <v>0.1221108942072283</v>
          </cell>
          <cell r="R913">
            <v>0.14081256268941642</v>
          </cell>
          <cell r="S913">
            <v>0</v>
          </cell>
          <cell r="T913">
            <v>0</v>
          </cell>
          <cell r="U913">
            <v>0</v>
          </cell>
          <cell r="AO913" t="e">
            <v>#N/A</v>
          </cell>
          <cell r="AQ913" t="e">
            <v>#N/A</v>
          </cell>
        </row>
        <row r="914">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AO914" t="e">
            <v>#N/A</v>
          </cell>
          <cell r="AQ914" t="e">
            <v>#N/A</v>
          </cell>
        </row>
        <row r="915">
          <cell r="G915">
            <v>606</v>
          </cell>
          <cell r="H915">
            <v>517</v>
          </cell>
          <cell r="I915">
            <v>2</v>
          </cell>
          <cell r="J915">
            <v>1</v>
          </cell>
          <cell r="K915">
            <v>201</v>
          </cell>
          <cell r="L915">
            <v>172</v>
          </cell>
          <cell r="M915">
            <v>0.6633663366336634</v>
          </cell>
          <cell r="N915">
            <v>0.33268858800773693</v>
          </cell>
          <cell r="O915">
            <v>201</v>
          </cell>
          <cell r="P915">
            <v>166</v>
          </cell>
          <cell r="Q915">
            <v>111</v>
          </cell>
          <cell r="R915">
            <v>128</v>
          </cell>
          <cell r="S915">
            <v>0</v>
          </cell>
          <cell r="T915">
            <v>0</v>
          </cell>
          <cell r="U915">
            <v>0</v>
          </cell>
          <cell r="AO915" t="e">
            <v>#N/A</v>
          </cell>
          <cell r="AQ915" t="e">
            <v>#N/A</v>
          </cell>
        </row>
        <row r="916">
          <cell r="G916">
            <v>0.3119976183387913</v>
          </cell>
          <cell r="H916">
            <v>0</v>
          </cell>
          <cell r="I916">
            <v>0</v>
          </cell>
          <cell r="J916">
            <v>0</v>
          </cell>
          <cell r="K916">
            <v>0.27508186960404885</v>
          </cell>
          <cell r="L916">
            <v>0</v>
          </cell>
          <cell r="M916">
            <v>0</v>
          </cell>
          <cell r="N916">
            <v>0</v>
          </cell>
          <cell r="O916">
            <v>0.27508186960404885</v>
          </cell>
          <cell r="P916">
            <v>3.691574873474248E-2</v>
          </cell>
          <cell r="Q916">
            <v>0</v>
          </cell>
          <cell r="R916">
            <v>0</v>
          </cell>
          <cell r="S916">
            <v>0</v>
          </cell>
          <cell r="T916">
            <v>0</v>
          </cell>
          <cell r="U916">
            <v>0</v>
          </cell>
          <cell r="AO916" t="str">
            <v>Sachsen_2008_I 05a_1</v>
          </cell>
          <cell r="AQ916" t="str">
            <v>Östliche Flächenländer_2008_I 05a_1</v>
          </cell>
        </row>
        <row r="917">
          <cell r="G917">
            <v>527.27597499255728</v>
          </cell>
          <cell r="H917">
            <v>322.89327146171695</v>
          </cell>
          <cell r="I917">
            <v>3.0555555555555558</v>
          </cell>
          <cell r="J917">
            <v>3.4375</v>
          </cell>
          <cell r="K917">
            <v>464.8883596308425</v>
          </cell>
          <cell r="L917">
            <v>266.95127610208817</v>
          </cell>
          <cell r="M917">
            <v>2.5</v>
          </cell>
          <cell r="N917">
            <v>2.8125</v>
          </cell>
          <cell r="O917">
            <v>464.8883596308425</v>
          </cell>
          <cell r="P917">
            <v>62.387615361714793</v>
          </cell>
          <cell r="Q917">
            <v>0</v>
          </cell>
          <cell r="R917">
            <v>0</v>
          </cell>
          <cell r="S917">
            <v>0</v>
          </cell>
          <cell r="T917">
            <v>0</v>
          </cell>
          <cell r="U917">
            <v>0</v>
          </cell>
          <cell r="AO917" t="str">
            <v>Sachsen_2008_I 05a_2</v>
          </cell>
          <cell r="AQ917" t="str">
            <v>Östliche Flächenländer_2008_I 05a_2</v>
          </cell>
        </row>
        <row r="918">
          <cell r="G918">
            <v>503.87615361714796</v>
          </cell>
          <cell r="H918">
            <v>326.45552977571538</v>
          </cell>
          <cell r="I918">
            <v>7.333333333333333</v>
          </cell>
          <cell r="J918">
            <v>6.875</v>
          </cell>
          <cell r="K918">
            <v>444.25721941053888</v>
          </cell>
          <cell r="L918">
            <v>269.89636504253673</v>
          </cell>
          <cell r="M918">
            <v>6</v>
          </cell>
          <cell r="N918">
            <v>5.625</v>
          </cell>
          <cell r="O918">
            <v>444.25721941053888</v>
          </cell>
          <cell r="P918">
            <v>59.618934206609111</v>
          </cell>
          <cell r="Q918">
            <v>0</v>
          </cell>
          <cell r="R918">
            <v>0</v>
          </cell>
          <cell r="S918">
            <v>0</v>
          </cell>
          <cell r="T918">
            <v>0</v>
          </cell>
          <cell r="U918">
            <v>0</v>
          </cell>
          <cell r="AO918" t="str">
            <v>Sachsen_2008_I 05a_3</v>
          </cell>
          <cell r="AQ918" t="str">
            <v>Östliche Flächenländer_2008_I 05a_3</v>
          </cell>
        </row>
        <row r="919">
          <cell r="G919">
            <v>7.4879428401309909</v>
          </cell>
          <cell r="H919">
            <v>3.5622583139984534</v>
          </cell>
          <cell r="I919">
            <v>0</v>
          </cell>
          <cell r="J919">
            <v>0</v>
          </cell>
          <cell r="K919">
            <v>6.6019648704971718</v>
          </cell>
          <cell r="L919">
            <v>2.9450889404485694</v>
          </cell>
          <cell r="M919">
            <v>0</v>
          </cell>
          <cell r="N919">
            <v>0</v>
          </cell>
          <cell r="O919">
            <v>6.6019648704971718</v>
          </cell>
          <cell r="P919">
            <v>0.88597796963381958</v>
          </cell>
          <cell r="Q919">
            <v>0</v>
          </cell>
          <cell r="R919">
            <v>0</v>
          </cell>
          <cell r="S919">
            <v>0</v>
          </cell>
          <cell r="T919">
            <v>0</v>
          </cell>
          <cell r="U919">
            <v>0</v>
          </cell>
          <cell r="AO919" t="str">
            <v>Sachsen_2008_I 05a_4</v>
          </cell>
          <cell r="AQ919" t="str">
            <v>Östliche Flächenländer_2008_I 05a_4</v>
          </cell>
        </row>
        <row r="920">
          <cell r="G920">
            <v>8.111938076808574</v>
          </cell>
          <cell r="H920">
            <v>4.8344934261407584</v>
          </cell>
          <cell r="I920">
            <v>0</v>
          </cell>
          <cell r="J920">
            <v>0</v>
          </cell>
          <cell r="K920">
            <v>7.1521286097052688</v>
          </cell>
          <cell r="L920">
            <v>3.9969064191802013</v>
          </cell>
          <cell r="M920">
            <v>0</v>
          </cell>
          <cell r="N920">
            <v>0</v>
          </cell>
          <cell r="O920">
            <v>7.1521286097052688</v>
          </cell>
          <cell r="P920">
            <v>0.9598094671033045</v>
          </cell>
          <cell r="Q920">
            <v>0</v>
          </cell>
          <cell r="R920">
            <v>0</v>
          </cell>
          <cell r="S920">
            <v>0</v>
          </cell>
          <cell r="T920">
            <v>0</v>
          </cell>
          <cell r="U920">
            <v>0</v>
          </cell>
          <cell r="AO920" t="str">
            <v>Sachsen_2008_I 05a_5</v>
          </cell>
          <cell r="AQ920" t="str">
            <v>Östliche Flächenländer_2008_I 05a_5</v>
          </cell>
        </row>
        <row r="921">
          <cell r="G921">
            <v>0.93599285501637386</v>
          </cell>
          <cell r="H921">
            <v>0.25444702242846096</v>
          </cell>
          <cell r="I921">
            <v>0.61111111111111105</v>
          </cell>
          <cell r="J921">
            <v>0.6875</v>
          </cell>
          <cell r="K921">
            <v>0.82524560881214648</v>
          </cell>
          <cell r="L921">
            <v>0.21036349574632637</v>
          </cell>
          <cell r="M921">
            <v>0.5</v>
          </cell>
          <cell r="N921">
            <v>0.5625</v>
          </cell>
          <cell r="O921">
            <v>0.82524560881214648</v>
          </cell>
          <cell r="P921">
            <v>0.11074724620422745</v>
          </cell>
          <cell r="Q921">
            <v>0</v>
          </cell>
          <cell r="R921">
            <v>0</v>
          </cell>
          <cell r="S921">
            <v>0</v>
          </cell>
          <cell r="T921">
            <v>0</v>
          </cell>
          <cell r="U921">
            <v>0</v>
          </cell>
          <cell r="AO921" t="str">
            <v>Sachsen_2008_I 05a_6</v>
          </cell>
          <cell r="AQ921" t="str">
            <v>Östliche Flächenländer_2008_I 05a_6</v>
          </cell>
        </row>
        <row r="922">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AO922" t="str">
            <v>Sachsen_2008_I 05a_7</v>
          </cell>
          <cell r="AQ922" t="str">
            <v>Östliche Flächenländer_2008_I 05a_7</v>
          </cell>
        </row>
        <row r="923">
          <cell r="G923">
            <v>1048</v>
          </cell>
          <cell r="H923">
            <v>658</v>
          </cell>
          <cell r="I923">
            <v>11</v>
          </cell>
          <cell r="J923">
            <v>11</v>
          </cell>
          <cell r="K923">
            <v>924</v>
          </cell>
          <cell r="L923">
            <v>544</v>
          </cell>
          <cell r="M923">
            <v>9</v>
          </cell>
          <cell r="N923">
            <v>9</v>
          </cell>
          <cell r="O923">
            <v>924</v>
          </cell>
          <cell r="P923">
            <v>124</v>
          </cell>
          <cell r="Q923">
            <v>0</v>
          </cell>
          <cell r="R923">
            <v>0</v>
          </cell>
          <cell r="S923">
            <v>0</v>
          </cell>
          <cell r="T923">
            <v>0</v>
          </cell>
          <cell r="U923">
            <v>0</v>
          </cell>
          <cell r="AO923" t="str">
            <v>Sachsen_2008_I 05a_8</v>
          </cell>
          <cell r="AQ923" t="str">
            <v>Östliche Flächenländer_2008_I 05a_8</v>
          </cell>
        </row>
        <row r="924">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AO924" t="e">
            <v>#N/A</v>
          </cell>
          <cell r="AQ924" t="e">
            <v>#N/A</v>
          </cell>
        </row>
        <row r="925">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AO925" t="e">
            <v>#N/A</v>
          </cell>
          <cell r="AQ925" t="e">
            <v>#N/A</v>
          </cell>
        </row>
        <row r="926">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AO926" t="e">
            <v>#N/A</v>
          </cell>
          <cell r="AQ926" t="e">
            <v>#N/A</v>
          </cell>
        </row>
        <row r="927">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AO927" t="e">
            <v>#N/A</v>
          </cell>
          <cell r="AQ927" t="e">
            <v>#N/A</v>
          </cell>
        </row>
        <row r="928">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AO928" t="e">
            <v>#N/A</v>
          </cell>
          <cell r="AQ928" t="e">
            <v>#N/A</v>
          </cell>
        </row>
        <row r="929">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AO929" t="e">
            <v>#N/A</v>
          </cell>
          <cell r="AQ929" t="e">
            <v>#N/A</v>
          </cell>
        </row>
        <row r="930">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AO930" t="e">
            <v>#N/A</v>
          </cell>
          <cell r="AQ930" t="e">
            <v>#N/A</v>
          </cell>
        </row>
        <row r="931">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AO931" t="e">
            <v>#N/A</v>
          </cell>
          <cell r="AQ931" t="e">
            <v>#N/A</v>
          </cell>
        </row>
        <row r="932">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AO932" t="str">
            <v>Sachsen_2008_I 05c_1</v>
          </cell>
          <cell r="AQ932" t="str">
            <v>Östliche Flächenländer_2008_I 05c_1</v>
          </cell>
        </row>
        <row r="933">
          <cell r="G933">
            <v>52.023957042544403</v>
          </cell>
          <cell r="H933">
            <v>38.698650674662666</v>
          </cell>
          <cell r="I933">
            <v>0</v>
          </cell>
          <cell r="J933">
            <v>0</v>
          </cell>
          <cell r="K933">
            <v>18.668368187057467</v>
          </cell>
          <cell r="L933">
            <v>14.261874323925657</v>
          </cell>
          <cell r="M933">
            <v>0</v>
          </cell>
          <cell r="N933">
            <v>0</v>
          </cell>
          <cell r="O933">
            <v>20.012391573729861</v>
          </cell>
          <cell r="P933">
            <v>17.090045435770342</v>
          </cell>
          <cell r="Q933">
            <v>14.291615035109459</v>
          </cell>
          <cell r="R933">
            <v>0.62990499793473764</v>
          </cell>
          <cell r="S933">
            <v>0</v>
          </cell>
          <cell r="T933">
            <v>0</v>
          </cell>
          <cell r="U933">
            <v>0</v>
          </cell>
          <cell r="AO933" t="str">
            <v>Sachsen_2008_I 05c_2</v>
          </cell>
          <cell r="AQ933" t="str">
            <v>Östliche Flächenländer_2008_I 05c_2</v>
          </cell>
        </row>
        <row r="934">
          <cell r="G934">
            <v>3943.0957963969117</v>
          </cell>
          <cell r="H934">
            <v>3409.1195940491293</v>
          </cell>
          <cell r="I934">
            <v>5.0169491525423728</v>
          </cell>
          <cell r="J934">
            <v>4.5652173913043477</v>
          </cell>
          <cell r="K934">
            <v>1520.434875679236</v>
          </cell>
          <cell r="L934">
            <v>1319.7971285278788</v>
          </cell>
          <cell r="M934">
            <v>3.0952380952380953</v>
          </cell>
          <cell r="N934">
            <v>2.5882352941176472</v>
          </cell>
          <cell r="O934">
            <v>1516.8161281098085</v>
          </cell>
          <cell r="P934">
            <v>1295.3202745210181</v>
          </cell>
          <cell r="Q934">
            <v>1083.2164712610809</v>
          </cell>
          <cell r="R934">
            <v>47.742922505004287</v>
          </cell>
          <cell r="S934">
            <v>0</v>
          </cell>
          <cell r="T934">
            <v>0</v>
          </cell>
          <cell r="U934">
            <v>0</v>
          </cell>
          <cell r="AO934" t="str">
            <v>Sachsen_2008_I 05c_3</v>
          </cell>
          <cell r="AQ934" t="str">
            <v>Östliche Flächenländer_2008_I 05c_3</v>
          </cell>
        </row>
        <row r="935">
          <cell r="G935">
            <v>403.38575922219047</v>
          </cell>
          <cell r="H935">
            <v>348.45323492100101</v>
          </cell>
          <cell r="I935">
            <v>0.40677966101694918</v>
          </cell>
          <cell r="J935">
            <v>0.45652173913043476</v>
          </cell>
          <cell r="K935">
            <v>169.61090070805201</v>
          </cell>
          <cell r="L935">
            <v>147.70056052709214</v>
          </cell>
          <cell r="M935">
            <v>0</v>
          </cell>
          <cell r="N935">
            <v>0</v>
          </cell>
          <cell r="O935">
            <v>155.1730054332285</v>
          </cell>
          <cell r="P935">
            <v>132.5135830712039</v>
          </cell>
          <cell r="Q935">
            <v>110.81498427223335</v>
          </cell>
          <cell r="R935">
            <v>4.8841864455247359</v>
          </cell>
          <cell r="S935">
            <v>0</v>
          </cell>
          <cell r="T935">
            <v>0</v>
          </cell>
          <cell r="U935">
            <v>0</v>
          </cell>
          <cell r="AO935" t="str">
            <v>Sachsen_2008_I 05c_4</v>
          </cell>
          <cell r="AQ935" t="str">
            <v>Östliche Flächenländer_2008_I 05c_4</v>
          </cell>
        </row>
        <row r="936">
          <cell r="G936">
            <v>512.71610586852216</v>
          </cell>
          <cell r="H936">
            <v>402.2013608580325</v>
          </cell>
          <cell r="I936">
            <v>2.0338983050847457</v>
          </cell>
          <cell r="J936">
            <v>1.3695652173913044</v>
          </cell>
          <cell r="K936">
            <v>192.9064712662605</v>
          </cell>
          <cell r="L936">
            <v>155.4052512538106</v>
          </cell>
          <cell r="M936">
            <v>1.6666666666666665</v>
          </cell>
          <cell r="N936">
            <v>1.1764705882352942</v>
          </cell>
          <cell r="O936">
            <v>197.22981603279001</v>
          </cell>
          <cell r="P936">
            <v>168.42897086391511</v>
          </cell>
          <cell r="Q936">
            <v>140.84936294601721</v>
          </cell>
          <cell r="R936">
            <v>6.2079560257998923</v>
          </cell>
          <cell r="S936">
            <v>0</v>
          </cell>
          <cell r="T936">
            <v>0</v>
          </cell>
          <cell r="U936">
            <v>0</v>
          </cell>
          <cell r="AO936" t="str">
            <v>Sachsen_2008_I 05c_5</v>
          </cell>
          <cell r="AQ936" t="str">
            <v>Östliche Flächenländer_2008_I 05c_5</v>
          </cell>
        </row>
        <row r="937">
          <cell r="G937">
            <v>126.77838146983127</v>
          </cell>
          <cell r="H937">
            <v>103.52715949717448</v>
          </cell>
          <cell r="I937">
            <v>0.5423728813559322</v>
          </cell>
          <cell r="J937">
            <v>0.60869565217391308</v>
          </cell>
          <cell r="K937">
            <v>36.379384159394036</v>
          </cell>
          <cell r="L937">
            <v>29.835185367292752</v>
          </cell>
          <cell r="M937">
            <v>0.23809523809523808</v>
          </cell>
          <cell r="N937">
            <v>0.23529411764705882</v>
          </cell>
          <cell r="O937">
            <v>48.768658850443238</v>
          </cell>
          <cell r="P937">
            <v>41.64712610809265</v>
          </cell>
          <cell r="Q937">
            <v>34.827566485559046</v>
          </cell>
          <cell r="R937">
            <v>1.5350300257363454</v>
          </cell>
          <cell r="S937">
            <v>0</v>
          </cell>
          <cell r="T937">
            <v>0</v>
          </cell>
          <cell r="U937">
            <v>0</v>
          </cell>
          <cell r="AO937" t="str">
            <v>Sachsen_2008_I 05c_6</v>
          </cell>
          <cell r="AQ937" t="str">
            <v>Östliche Flächenländer_2008_I 05c_6</v>
          </cell>
        </row>
        <row r="938">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AO938" t="str">
            <v>Sachsen_2008_I 05c_7</v>
          </cell>
          <cell r="AQ938" t="str">
            <v>Östliche Flächenländer_2008_I 05c_7</v>
          </cell>
        </row>
        <row r="939">
          <cell r="G939">
            <v>5038</v>
          </cell>
          <cell r="H939">
            <v>4302</v>
          </cell>
          <cell r="I939">
            <v>8</v>
          </cell>
          <cell r="J939">
            <v>7</v>
          </cell>
          <cell r="K939">
            <v>1938</v>
          </cell>
          <cell r="L939">
            <v>1667</v>
          </cell>
          <cell r="M939">
            <v>5</v>
          </cell>
          <cell r="N939">
            <v>4</v>
          </cell>
          <cell r="O939">
            <v>1938</v>
          </cell>
          <cell r="P939">
            <v>1655</v>
          </cell>
          <cell r="Q939">
            <v>1384</v>
          </cell>
          <cell r="R939">
            <v>61</v>
          </cell>
          <cell r="S939">
            <v>0</v>
          </cell>
          <cell r="T939">
            <v>0</v>
          </cell>
          <cell r="U939">
            <v>0</v>
          </cell>
          <cell r="AO939" t="str">
            <v>Sachsen_2008_I 05c_8</v>
          </cell>
          <cell r="AQ939" t="str">
            <v>Östliche Flächenländer_2008_I 05c_8</v>
          </cell>
        </row>
        <row r="940">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AO940" t="e">
            <v>#N/A</v>
          </cell>
          <cell r="AQ940" t="e">
            <v>#N/A</v>
          </cell>
        </row>
        <row r="941">
          <cell r="G941">
            <v>6.247418422139611</v>
          </cell>
          <cell r="H941">
            <v>4.6146926536731634</v>
          </cell>
          <cell r="I941">
            <v>0</v>
          </cell>
          <cell r="J941">
            <v>0</v>
          </cell>
          <cell r="K941">
            <v>2.9669026840111972</v>
          </cell>
          <cell r="L941">
            <v>2.2329629265414495</v>
          </cell>
          <cell r="M941">
            <v>0</v>
          </cell>
          <cell r="N941">
            <v>0</v>
          </cell>
          <cell r="O941">
            <v>3.1805039239983475</v>
          </cell>
          <cell r="P941">
            <v>1.1771995043370507</v>
          </cell>
          <cell r="Q941">
            <v>1.2598099958694753</v>
          </cell>
          <cell r="R941">
            <v>0.62990499793473764</v>
          </cell>
          <cell r="S941">
            <v>0</v>
          </cell>
          <cell r="T941">
            <v>0</v>
          </cell>
          <cell r="U941">
            <v>0</v>
          </cell>
          <cell r="AO941" t="e">
            <v>#N/A</v>
          </cell>
          <cell r="AQ941" t="e">
            <v>#N/A</v>
          </cell>
        </row>
        <row r="942">
          <cell r="G942">
            <v>473.51587074635404</v>
          </cell>
          <cell r="H942">
            <v>406.52681351631873</v>
          </cell>
          <cell r="I942">
            <v>1.2542372881355932</v>
          </cell>
          <cell r="J942">
            <v>1.3043478260869565</v>
          </cell>
          <cell r="K942">
            <v>241.63774082002305</v>
          </cell>
          <cell r="L942">
            <v>206.63890254695642</v>
          </cell>
          <cell r="M942">
            <v>1.0181818181818181</v>
          </cell>
          <cell r="N942">
            <v>1.0175438596491229</v>
          </cell>
          <cell r="O942">
            <v>241.06262510723477</v>
          </cell>
          <cell r="P942">
            <v>89.224478124106383</v>
          </cell>
          <cell r="Q942">
            <v>95.485845010008575</v>
          </cell>
          <cell r="R942">
            <v>47.742922505004287</v>
          </cell>
          <cell r="S942">
            <v>0</v>
          </cell>
          <cell r="T942">
            <v>0</v>
          </cell>
          <cell r="U942">
            <v>0</v>
          </cell>
          <cell r="AO942" t="e">
            <v>#N/A</v>
          </cell>
          <cell r="AQ942" t="e">
            <v>#N/A</v>
          </cell>
        </row>
        <row r="943">
          <cell r="G943">
            <v>48.441521303974838</v>
          </cell>
          <cell r="H943">
            <v>41.551954791834852</v>
          </cell>
          <cell r="I943">
            <v>0.10169491525423729</v>
          </cell>
          <cell r="J943">
            <v>0.13043478260869565</v>
          </cell>
          <cell r="K943">
            <v>26.955705582084637</v>
          </cell>
          <cell r="L943">
            <v>23.125282721998229</v>
          </cell>
          <cell r="M943">
            <v>0</v>
          </cell>
          <cell r="N943">
            <v>0</v>
          </cell>
          <cell r="O943">
            <v>24.661138118387189</v>
          </cell>
          <cell r="P943">
            <v>9.1278238490134402</v>
          </cell>
          <cell r="Q943">
            <v>9.7683728910494718</v>
          </cell>
          <cell r="R943">
            <v>4.8841864455247359</v>
          </cell>
          <cell r="S943">
            <v>0</v>
          </cell>
          <cell r="T943">
            <v>0</v>
          </cell>
          <cell r="U943">
            <v>0</v>
          </cell>
          <cell r="AO943" t="e">
            <v>#N/A</v>
          </cell>
          <cell r="AQ943" t="e">
            <v>#N/A</v>
          </cell>
        </row>
        <row r="944">
          <cell r="G944">
            <v>61.570711403425157</v>
          </cell>
          <cell r="H944">
            <v>47.96125014415869</v>
          </cell>
          <cell r="I944">
            <v>0.50847457627118642</v>
          </cell>
          <cell r="J944">
            <v>0.39130434782608697</v>
          </cell>
          <cell r="K944">
            <v>30.657994401449034</v>
          </cell>
          <cell r="L944">
            <v>24.331596027141313</v>
          </cell>
          <cell r="M944">
            <v>0</v>
          </cell>
          <cell r="N944">
            <v>0</v>
          </cell>
          <cell r="O944">
            <v>31.345089441743717</v>
          </cell>
          <cell r="P944">
            <v>11.601753884281765</v>
          </cell>
          <cell r="Q944">
            <v>12.415912051599785</v>
          </cell>
          <cell r="R944">
            <v>6.2079560257998923</v>
          </cell>
          <cell r="S944">
            <v>0</v>
          </cell>
          <cell r="T944">
            <v>0</v>
          </cell>
          <cell r="U944">
            <v>0</v>
          </cell>
          <cell r="AO944" t="e">
            <v>#N/A</v>
          </cell>
          <cell r="AQ944" t="e">
            <v>#N/A</v>
          </cell>
        </row>
        <row r="945">
          <cell r="G945">
            <v>15.224478124106376</v>
          </cell>
          <cell r="H945">
            <v>12.34528889401453</v>
          </cell>
          <cell r="I945">
            <v>0.13559322033898305</v>
          </cell>
          <cell r="J945">
            <v>0.17391304347826086</v>
          </cell>
          <cell r="K945">
            <v>5.7816565124320762</v>
          </cell>
          <cell r="L945">
            <v>4.671255777362572</v>
          </cell>
          <cell r="M945">
            <v>0</v>
          </cell>
          <cell r="N945">
            <v>0</v>
          </cell>
          <cell r="O945">
            <v>7.7506434086359732</v>
          </cell>
          <cell r="P945">
            <v>2.8687446382613668</v>
          </cell>
          <cell r="Q945">
            <v>3.0700600514726908</v>
          </cell>
          <cell r="R945">
            <v>1.5350300257363454</v>
          </cell>
          <cell r="S945">
            <v>0</v>
          </cell>
          <cell r="T945">
            <v>0</v>
          </cell>
          <cell r="U945">
            <v>0</v>
          </cell>
          <cell r="AO945" t="e">
            <v>#N/A</v>
          </cell>
          <cell r="AQ945" t="e">
            <v>#N/A</v>
          </cell>
        </row>
        <row r="946">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AO946" t="e">
            <v>#N/A</v>
          </cell>
          <cell r="AQ946" t="e">
            <v>#N/A</v>
          </cell>
        </row>
        <row r="947">
          <cell r="G947">
            <v>605</v>
          </cell>
          <cell r="H947">
            <v>513</v>
          </cell>
          <cell r="I947">
            <v>2</v>
          </cell>
          <cell r="J947">
            <v>2</v>
          </cell>
          <cell r="K947">
            <v>308</v>
          </cell>
          <cell r="L947">
            <v>261</v>
          </cell>
          <cell r="M947">
            <v>1.0181818181818181</v>
          </cell>
          <cell r="N947">
            <v>1.0175438596491229</v>
          </cell>
          <cell r="O947">
            <v>308</v>
          </cell>
          <cell r="P947">
            <v>114</v>
          </cell>
          <cell r="Q947">
            <v>122</v>
          </cell>
          <cell r="R947">
            <v>61</v>
          </cell>
          <cell r="S947">
            <v>0</v>
          </cell>
          <cell r="T947">
            <v>0</v>
          </cell>
          <cell r="U947">
            <v>0</v>
          </cell>
          <cell r="AO947" t="e">
            <v>#N/A</v>
          </cell>
          <cell r="AQ947" t="e">
            <v>#N/A</v>
          </cell>
        </row>
        <row r="948">
          <cell r="G948">
            <v>3751.5826015928119</v>
          </cell>
          <cell r="H948">
            <v>1334.5035268583829</v>
          </cell>
          <cell r="I948">
            <v>119.75495201143556</v>
          </cell>
          <cell r="J948">
            <v>43.92566467715681</v>
          </cell>
          <cell r="K948">
            <v>3620</v>
          </cell>
          <cell r="L948">
            <v>1285</v>
          </cell>
          <cell r="M948">
            <v>91</v>
          </cell>
          <cell r="N948">
            <v>27</v>
          </cell>
          <cell r="O948">
            <v>3751.5826015928119</v>
          </cell>
          <cell r="P948">
            <v>0</v>
          </cell>
          <cell r="Q948">
            <v>0</v>
          </cell>
          <cell r="R948">
            <v>0</v>
          </cell>
          <cell r="S948">
            <v>0</v>
          </cell>
          <cell r="T948">
            <v>0</v>
          </cell>
          <cell r="U948">
            <v>0</v>
          </cell>
          <cell r="AO948" t="str">
            <v>Sachsen_2008_II 03b_1</v>
          </cell>
          <cell r="AQ948" t="str">
            <v>Östliche Flächenländer_2008_II 03b_1</v>
          </cell>
        </row>
        <row r="949">
          <cell r="G949">
            <v>1014.5854604860118</v>
          </cell>
          <cell r="H949">
            <v>434.10309278350513</v>
          </cell>
          <cell r="I949">
            <v>32.386767408617523</v>
          </cell>
          <cell r="J949">
            <v>14.288659793814434</v>
          </cell>
          <cell r="K949">
            <v>979</v>
          </cell>
          <cell r="L949">
            <v>418</v>
          </cell>
          <cell r="M949">
            <v>21</v>
          </cell>
          <cell r="N949">
            <v>8</v>
          </cell>
          <cell r="O949">
            <v>1014.5854604860118</v>
          </cell>
          <cell r="P949">
            <v>0</v>
          </cell>
          <cell r="Q949">
            <v>0</v>
          </cell>
          <cell r="R949">
            <v>0</v>
          </cell>
          <cell r="S949">
            <v>0</v>
          </cell>
          <cell r="T949">
            <v>0</v>
          </cell>
          <cell r="U949">
            <v>0</v>
          </cell>
          <cell r="AO949" t="str">
            <v>Sachsen_2008_II 03b_2</v>
          </cell>
          <cell r="AQ949" t="str">
            <v>Östliche Flächenländer_2008_II 03b_2</v>
          </cell>
        </row>
        <row r="950">
          <cell r="G950">
            <v>292.25035736165</v>
          </cell>
          <cell r="H950">
            <v>136.04666304937601</v>
          </cell>
          <cell r="I950">
            <v>9.3289769246477441</v>
          </cell>
          <cell r="J950">
            <v>4.4780249593054799</v>
          </cell>
          <cell r="K950">
            <v>282</v>
          </cell>
          <cell r="L950">
            <v>131</v>
          </cell>
          <cell r="M950">
            <v>29</v>
          </cell>
          <cell r="N950">
            <v>16</v>
          </cell>
          <cell r="O950">
            <v>292.25035736165</v>
          </cell>
          <cell r="P950">
            <v>0</v>
          </cell>
          <cell r="Q950">
            <v>0</v>
          </cell>
          <cell r="R950">
            <v>0</v>
          </cell>
          <cell r="S950">
            <v>0</v>
          </cell>
          <cell r="T950">
            <v>0</v>
          </cell>
          <cell r="U950">
            <v>0</v>
          </cell>
          <cell r="AO950" t="str">
            <v>Sachsen_2008_II 03b_3</v>
          </cell>
          <cell r="AQ950" t="str">
            <v>Östliche Flächenländer_2008_II 03b_3</v>
          </cell>
        </row>
        <row r="951">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AO951" t="str">
            <v>Sachsen_2008_II 03b_4</v>
          </cell>
          <cell r="AQ951" t="str">
            <v>Östliche Flächenländer_2008_II 03b_4</v>
          </cell>
        </row>
        <row r="952">
          <cell r="G952">
            <v>16.581580559526241</v>
          </cell>
          <cell r="H952">
            <v>9.3467173087357569</v>
          </cell>
          <cell r="I952">
            <v>0.52930365529916268</v>
          </cell>
          <cell r="J952">
            <v>0.30765056972327726</v>
          </cell>
          <cell r="K952">
            <v>16</v>
          </cell>
          <cell r="L952">
            <v>9</v>
          </cell>
          <cell r="M952">
            <v>11</v>
          </cell>
          <cell r="N952">
            <v>7</v>
          </cell>
          <cell r="O952">
            <v>16.581580559526241</v>
          </cell>
          <cell r="P952">
            <v>0</v>
          </cell>
          <cell r="Q952">
            <v>0</v>
          </cell>
          <cell r="R952">
            <v>0</v>
          </cell>
          <cell r="S952">
            <v>0</v>
          </cell>
          <cell r="T952">
            <v>0</v>
          </cell>
          <cell r="U952">
            <v>0</v>
          </cell>
          <cell r="AO952" t="str">
            <v>Sachsen_2008_II 03b_5</v>
          </cell>
          <cell r="AQ952" t="str">
            <v>Östliche Flächenländer_2008_II 03b_5</v>
          </cell>
        </row>
        <row r="953">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AO953" t="str">
            <v>Sachsen_2008_II 03b_6</v>
          </cell>
          <cell r="AQ953" t="str">
            <v>Östliche Flächenländer_2008_II 03b_6</v>
          </cell>
        </row>
        <row r="954">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AO954" t="str">
            <v>Sachsen_2008_II 03b_7</v>
          </cell>
          <cell r="AQ954" t="str">
            <v>Östliche Flächenländer_2008_II 03b_7</v>
          </cell>
        </row>
        <row r="955">
          <cell r="G955">
            <v>5075</v>
          </cell>
          <cell r="H955">
            <v>1914</v>
          </cell>
          <cell r="I955">
            <v>162</v>
          </cell>
          <cell r="J955">
            <v>63</v>
          </cell>
          <cell r="K955">
            <v>4897</v>
          </cell>
          <cell r="L955">
            <v>1843</v>
          </cell>
          <cell r="M955">
            <v>152</v>
          </cell>
          <cell r="N955">
            <v>58</v>
          </cell>
          <cell r="O955">
            <v>5075</v>
          </cell>
          <cell r="P955">
            <v>0</v>
          </cell>
          <cell r="Q955">
            <v>0</v>
          </cell>
          <cell r="R955">
            <v>0</v>
          </cell>
          <cell r="S955">
            <v>0</v>
          </cell>
          <cell r="T955">
            <v>0</v>
          </cell>
          <cell r="U955">
            <v>0</v>
          </cell>
          <cell r="AO955" t="str">
            <v>Sachsen_2008_II 03b_8</v>
          </cell>
          <cell r="AQ955" t="str">
            <v>Östliche Flächenländer_2008_II 03b_8</v>
          </cell>
        </row>
        <row r="956">
          <cell r="G956">
            <v>1579.9651162790699</v>
          </cell>
          <cell r="H956">
            <v>485.33264462809916</v>
          </cell>
          <cell r="I956">
            <v>14.813953488372093</v>
          </cell>
          <cell r="J956">
            <v>4.8243801652892557</v>
          </cell>
          <cell r="K956">
            <v>1519</v>
          </cell>
          <cell r="L956">
            <v>467</v>
          </cell>
          <cell r="M956">
            <v>15</v>
          </cell>
          <cell r="N956">
            <v>7</v>
          </cell>
          <cell r="O956">
            <v>1579.9651162790699</v>
          </cell>
          <cell r="P956">
            <v>0</v>
          </cell>
          <cell r="Q956">
            <v>0</v>
          </cell>
          <cell r="R956">
            <v>0</v>
          </cell>
          <cell r="S956">
            <v>0</v>
          </cell>
          <cell r="T956">
            <v>0</v>
          </cell>
          <cell r="U956">
            <v>0</v>
          </cell>
          <cell r="AO956" t="str">
            <v>Sachsen_2008_II 03b_1</v>
          </cell>
          <cell r="AQ956" t="str">
            <v>Östliche Flächenländer_2008_II 03b_1</v>
          </cell>
        </row>
        <row r="957">
          <cell r="G957">
            <v>939.24193548387086</v>
          </cell>
          <cell r="H957">
            <v>407.38842975206609</v>
          </cell>
          <cell r="I957">
            <v>8.806451612903226</v>
          </cell>
          <cell r="J957">
            <v>4.0495867768595044</v>
          </cell>
          <cell r="K957">
            <v>903</v>
          </cell>
          <cell r="L957">
            <v>392</v>
          </cell>
          <cell r="M957">
            <v>7</v>
          </cell>
          <cell r="N957">
            <v>2</v>
          </cell>
          <cell r="O957">
            <v>939.24193548387086</v>
          </cell>
          <cell r="P957">
            <v>0</v>
          </cell>
          <cell r="Q957">
            <v>0</v>
          </cell>
          <cell r="R957">
            <v>0</v>
          </cell>
          <cell r="S957">
            <v>0</v>
          </cell>
          <cell r="T957">
            <v>0</v>
          </cell>
          <cell r="U957">
            <v>0</v>
          </cell>
          <cell r="AO957" t="str">
            <v>Sachsen_2008_II 03b_2</v>
          </cell>
          <cell r="AQ957" t="str">
            <v>Östliche Flächenländer_2008_II 03b_2</v>
          </cell>
        </row>
        <row r="958">
          <cell r="G958">
            <v>249.63240810202549</v>
          </cell>
          <cell r="H958">
            <v>111.2004132231405</v>
          </cell>
          <cell r="I958">
            <v>2.3405851462865717</v>
          </cell>
          <cell r="J958">
            <v>1.1053719008264464</v>
          </cell>
          <cell r="K958">
            <v>240</v>
          </cell>
          <cell r="L958">
            <v>107</v>
          </cell>
          <cell r="M958">
            <v>3</v>
          </cell>
          <cell r="N958">
            <v>1</v>
          </cell>
          <cell r="O958">
            <v>249.63240810202549</v>
          </cell>
          <cell r="P958">
            <v>0</v>
          </cell>
          <cell r="Q958">
            <v>0</v>
          </cell>
          <cell r="R958">
            <v>0</v>
          </cell>
          <cell r="S958">
            <v>0</v>
          </cell>
          <cell r="T958">
            <v>0</v>
          </cell>
          <cell r="U958">
            <v>0</v>
          </cell>
          <cell r="AO958" t="str">
            <v>Sachsen_2008_II 03b_3</v>
          </cell>
          <cell r="AQ958" t="str">
            <v>Östliche Flächenländer_2008_II 03b_3</v>
          </cell>
        </row>
        <row r="959">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AO959" t="str">
            <v>Sachsen_2008_II 03b_4</v>
          </cell>
          <cell r="AQ959" t="str">
            <v>Östliche Flächenländer_2008_II 03b_4</v>
          </cell>
        </row>
        <row r="960">
          <cell r="G960">
            <v>4.1605401350337585</v>
          </cell>
          <cell r="H960">
            <v>2.0785123966942147</v>
          </cell>
          <cell r="I960">
            <v>3.900975243810953E-2</v>
          </cell>
          <cell r="J960">
            <v>2.0661157024793389E-2</v>
          </cell>
          <cell r="K960">
            <v>4</v>
          </cell>
          <cell r="L960">
            <v>2</v>
          </cell>
          <cell r="M960">
            <v>0</v>
          </cell>
          <cell r="N960">
            <v>0</v>
          </cell>
          <cell r="O960">
            <v>4.1605401350337585</v>
          </cell>
          <cell r="P960">
            <v>0</v>
          </cell>
          <cell r="Q960">
            <v>0</v>
          </cell>
          <cell r="R960">
            <v>0</v>
          </cell>
          <cell r="S960">
            <v>0</v>
          </cell>
          <cell r="T960">
            <v>0</v>
          </cell>
          <cell r="U960">
            <v>0</v>
          </cell>
          <cell r="AO960" t="str">
            <v>Sachsen_2008_II 03b_5</v>
          </cell>
          <cell r="AQ960" t="str">
            <v>Östliche Flächenländer_2008_II 03b_5</v>
          </cell>
        </row>
        <row r="961">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AO961" t="str">
            <v>Sachsen_2008_II 03b_6</v>
          </cell>
          <cell r="AQ961" t="str">
            <v>Östliche Flächenländer_2008_II 03b_6</v>
          </cell>
        </row>
        <row r="962">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AO962" t="str">
            <v>Sachsen_2008_II 03b_7</v>
          </cell>
          <cell r="AQ962" t="str">
            <v>Östliche Flächenländer_2008_II 03b_7</v>
          </cell>
        </row>
        <row r="963">
          <cell r="G963">
            <v>2773</v>
          </cell>
          <cell r="H963">
            <v>1006</v>
          </cell>
          <cell r="I963">
            <v>26</v>
          </cell>
          <cell r="J963">
            <v>10</v>
          </cell>
          <cell r="K963">
            <v>2666</v>
          </cell>
          <cell r="L963">
            <v>968</v>
          </cell>
          <cell r="M963">
            <v>25</v>
          </cell>
          <cell r="N963">
            <v>10</v>
          </cell>
          <cell r="O963">
            <v>2773</v>
          </cell>
          <cell r="P963">
            <v>0</v>
          </cell>
          <cell r="Q963">
            <v>0</v>
          </cell>
          <cell r="R963">
            <v>0</v>
          </cell>
          <cell r="S963">
            <v>0</v>
          </cell>
          <cell r="T963">
            <v>0</v>
          </cell>
          <cell r="U963">
            <v>0</v>
          </cell>
          <cell r="AO963" t="str">
            <v>Sachsen_2008_II 03b_8</v>
          </cell>
          <cell r="AQ963" t="str">
            <v>Östliche Flächenländer_2008_II 03b_8</v>
          </cell>
        </row>
        <row r="964">
          <cell r="G964">
            <v>50.398104265402843</v>
          </cell>
          <cell r="H964">
            <v>11.222748815165877</v>
          </cell>
          <cell r="I964">
            <v>1.1090047393364928</v>
          </cell>
          <cell r="J964">
            <v>0.17061611374407584</v>
          </cell>
          <cell r="K964">
            <v>50.398104265402843</v>
          </cell>
          <cell r="L964">
            <v>11.222748815165877</v>
          </cell>
          <cell r="M964">
            <v>1.1090047393364928</v>
          </cell>
          <cell r="N964">
            <v>0.17061611374407584</v>
          </cell>
          <cell r="O964">
            <v>50.398104265402843</v>
          </cell>
          <cell r="P964">
            <v>0</v>
          </cell>
          <cell r="Q964">
            <v>0</v>
          </cell>
          <cell r="R964">
            <v>0</v>
          </cell>
          <cell r="S964">
            <v>0</v>
          </cell>
          <cell r="T964">
            <v>0</v>
          </cell>
          <cell r="U964">
            <v>0</v>
          </cell>
          <cell r="AO964" t="str">
            <v>Sachsen_2008_II 02b_1</v>
          </cell>
          <cell r="AQ964" t="str">
            <v>Östliche Flächenländer_2008_II 02b_1</v>
          </cell>
        </row>
        <row r="965">
          <cell r="G965">
            <v>896.50473933649278</v>
          </cell>
          <cell r="H965">
            <v>316.10742496050551</v>
          </cell>
          <cell r="I965">
            <v>19.727488151658765</v>
          </cell>
          <cell r="J965">
            <v>4.8056872037914689</v>
          </cell>
          <cell r="K965">
            <v>896.50473933649289</v>
          </cell>
          <cell r="L965">
            <v>316.10742496050551</v>
          </cell>
          <cell r="M965">
            <v>19.727488151658765</v>
          </cell>
          <cell r="N965">
            <v>4.8056872037914689</v>
          </cell>
          <cell r="O965">
            <v>896.50473933649289</v>
          </cell>
          <cell r="P965">
            <v>0</v>
          </cell>
          <cell r="Q965">
            <v>0</v>
          </cell>
          <cell r="R965">
            <v>0</v>
          </cell>
          <cell r="S965">
            <v>0</v>
          </cell>
          <cell r="T965">
            <v>0</v>
          </cell>
          <cell r="U965">
            <v>0</v>
          </cell>
          <cell r="AO965" t="str">
            <v>Sachsen_2008_II 02b_2</v>
          </cell>
          <cell r="AQ965" t="str">
            <v>Östliche Flächenländer_2008_II 02b_2</v>
          </cell>
        </row>
        <row r="966">
          <cell r="G966">
            <v>689.09715639810429</v>
          </cell>
          <cell r="H966">
            <v>264.66982622432857</v>
          </cell>
          <cell r="I966">
            <v>15.16350710900474</v>
          </cell>
          <cell r="J966">
            <v>4.0236966824644549</v>
          </cell>
          <cell r="K966">
            <v>689.09715639810429</v>
          </cell>
          <cell r="L966">
            <v>264.66982622432857</v>
          </cell>
          <cell r="M966">
            <v>15.16350710900474</v>
          </cell>
          <cell r="N966">
            <v>4.0236966824644549</v>
          </cell>
          <cell r="O966">
            <v>689.09715639810429</v>
          </cell>
          <cell r="P966">
            <v>0</v>
          </cell>
          <cell r="Q966">
            <v>0</v>
          </cell>
          <cell r="R966">
            <v>0</v>
          </cell>
          <cell r="S966">
            <v>0</v>
          </cell>
          <cell r="T966">
            <v>0</v>
          </cell>
          <cell r="U966">
            <v>0</v>
          </cell>
          <cell r="AO966" t="str">
            <v>Sachsen_2008_II 02b_3</v>
          </cell>
          <cell r="AQ966" t="str">
            <v>Östliche Flächenländer_2008_II 02b_3</v>
          </cell>
        </row>
        <row r="967">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AO967" t="str">
            <v>Sachsen_2008_II 02b_4</v>
          </cell>
          <cell r="AQ967" t="str">
            <v>Östliche Flächenländer_2008_II 02b_4</v>
          </cell>
        </row>
        <row r="968">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AO968" t="str">
            <v>Sachsen_2008_II 02b_5</v>
          </cell>
          <cell r="AQ968" t="str">
            <v>Östliche Flächenländer_2008_II 02b_5</v>
          </cell>
        </row>
        <row r="969">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AO969" t="str">
            <v>Sachsen_2008_II 02b_6</v>
          </cell>
          <cell r="AQ969" t="str">
            <v>Östliche Flächenländer_2008_II 02b_6</v>
          </cell>
        </row>
        <row r="970">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AO970" t="str">
            <v>Sachsen_2008_II 02b_7</v>
          </cell>
          <cell r="AQ970" t="str">
            <v>Östliche Flächenländer_2008_II 02b_7</v>
          </cell>
        </row>
        <row r="971">
          <cell r="G971">
            <v>1636</v>
          </cell>
          <cell r="H971">
            <v>592</v>
          </cell>
          <cell r="I971">
            <v>36</v>
          </cell>
          <cell r="J971">
            <v>9</v>
          </cell>
          <cell r="K971">
            <v>1636</v>
          </cell>
          <cell r="L971">
            <v>592</v>
          </cell>
          <cell r="M971">
            <v>36</v>
          </cell>
          <cell r="N971">
            <v>9</v>
          </cell>
          <cell r="O971">
            <v>1636</v>
          </cell>
          <cell r="P971">
            <v>0</v>
          </cell>
          <cell r="Q971">
            <v>0</v>
          </cell>
          <cell r="R971">
            <v>0</v>
          </cell>
          <cell r="S971">
            <v>0</v>
          </cell>
          <cell r="T971">
            <v>0</v>
          </cell>
          <cell r="U971">
            <v>0</v>
          </cell>
          <cell r="AO971" t="str">
            <v>Sachsen_2008_II 02b_8</v>
          </cell>
          <cell r="AQ971" t="str">
            <v>Östliche Flächenländer_2008_II 02b_8</v>
          </cell>
        </row>
        <row r="972">
          <cell r="G972">
            <v>1.6018957345971565</v>
          </cell>
          <cell r="H972">
            <v>0.77725118483412325</v>
          </cell>
          <cell r="I972">
            <v>0</v>
          </cell>
          <cell r="J972">
            <v>0</v>
          </cell>
          <cell r="K972">
            <v>1.6018957345971565</v>
          </cell>
          <cell r="L972">
            <v>0.77725118483412325</v>
          </cell>
          <cell r="M972">
            <v>0</v>
          </cell>
          <cell r="N972">
            <v>0</v>
          </cell>
          <cell r="O972">
            <v>1.6018957345971565</v>
          </cell>
          <cell r="P972">
            <v>0</v>
          </cell>
          <cell r="Q972">
            <v>0</v>
          </cell>
          <cell r="R972">
            <v>0</v>
          </cell>
          <cell r="S972">
            <v>0</v>
          </cell>
          <cell r="T972">
            <v>0</v>
          </cell>
          <cell r="U972">
            <v>0</v>
          </cell>
          <cell r="AO972" t="str">
            <v>Sachsen_2008_II 02b_1</v>
          </cell>
          <cell r="AQ972" t="str">
            <v>Östliche Flächenländer_2008_II 02b_1</v>
          </cell>
        </row>
        <row r="973">
          <cell r="G973">
            <v>28.495260663507111</v>
          </cell>
          <cell r="H973">
            <v>21.892575039494471</v>
          </cell>
          <cell r="I973">
            <v>0</v>
          </cell>
          <cell r="J973">
            <v>0</v>
          </cell>
          <cell r="K973">
            <v>28.495260663507111</v>
          </cell>
          <cell r="L973">
            <v>21.892575039494471</v>
          </cell>
          <cell r="M973">
            <v>0</v>
          </cell>
          <cell r="N973">
            <v>0</v>
          </cell>
          <cell r="O973">
            <v>28.495260663507111</v>
          </cell>
          <cell r="P973">
            <v>0</v>
          </cell>
          <cell r="Q973">
            <v>0</v>
          </cell>
          <cell r="R973">
            <v>0</v>
          </cell>
          <cell r="S973">
            <v>0</v>
          </cell>
          <cell r="T973">
            <v>0</v>
          </cell>
          <cell r="U973">
            <v>0</v>
          </cell>
          <cell r="AO973" t="str">
            <v>Sachsen_2008_II 02b_2</v>
          </cell>
          <cell r="AQ973" t="str">
            <v>Östliche Flächenländer_2008_II 02b_2</v>
          </cell>
        </row>
        <row r="974">
          <cell r="G974">
            <v>21.902843601895736</v>
          </cell>
          <cell r="H974">
            <v>18.330173775671405</v>
          </cell>
          <cell r="I974">
            <v>0</v>
          </cell>
          <cell r="J974">
            <v>0</v>
          </cell>
          <cell r="K974">
            <v>21.902843601895736</v>
          </cell>
          <cell r="L974">
            <v>18.330173775671405</v>
          </cell>
          <cell r="M974">
            <v>0</v>
          </cell>
          <cell r="N974">
            <v>0</v>
          </cell>
          <cell r="O974">
            <v>21.902843601895736</v>
          </cell>
          <cell r="P974">
            <v>0</v>
          </cell>
          <cell r="Q974">
            <v>0</v>
          </cell>
          <cell r="R974">
            <v>0</v>
          </cell>
          <cell r="S974">
            <v>0</v>
          </cell>
          <cell r="T974">
            <v>0</v>
          </cell>
          <cell r="U974">
            <v>0</v>
          </cell>
          <cell r="AO974" t="str">
            <v>Sachsen_2008_II 02b_3</v>
          </cell>
          <cell r="AQ974" t="str">
            <v>Östliche Flächenländer_2008_II 02b_3</v>
          </cell>
        </row>
        <row r="975">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AO975" t="str">
            <v>Sachsen_2008_II 02b_4</v>
          </cell>
          <cell r="AQ975" t="str">
            <v>Östliche Flächenländer_2008_II 02b_4</v>
          </cell>
        </row>
        <row r="976">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AO976" t="str">
            <v>Sachsen_2008_II 02b_5</v>
          </cell>
          <cell r="AQ976" t="str">
            <v>Östliche Flächenländer_2008_II 02b_5</v>
          </cell>
        </row>
        <row r="977">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AO977" t="str">
            <v>Sachsen_2008_II 02b_6</v>
          </cell>
          <cell r="AQ977" t="str">
            <v>Östliche Flächenländer_2008_II 02b_6</v>
          </cell>
        </row>
        <row r="978">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AO978" t="str">
            <v>Sachsen_2008_II 02b_7</v>
          </cell>
          <cell r="AQ978" t="str">
            <v>Östliche Flächenländer_2008_II 02b_7</v>
          </cell>
        </row>
        <row r="979">
          <cell r="G979">
            <v>52</v>
          </cell>
          <cell r="H979">
            <v>41</v>
          </cell>
          <cell r="I979">
            <v>0</v>
          </cell>
          <cell r="J979">
            <v>0</v>
          </cell>
          <cell r="K979">
            <v>52</v>
          </cell>
          <cell r="L979">
            <v>41</v>
          </cell>
          <cell r="M979">
            <v>0</v>
          </cell>
          <cell r="N979">
            <v>0</v>
          </cell>
          <cell r="O979">
            <v>52</v>
          </cell>
          <cell r="P979">
            <v>0</v>
          </cell>
          <cell r="Q979">
            <v>0</v>
          </cell>
          <cell r="R979">
            <v>0</v>
          </cell>
          <cell r="S979">
            <v>0</v>
          </cell>
          <cell r="T979">
            <v>0</v>
          </cell>
          <cell r="U979">
            <v>0</v>
          </cell>
          <cell r="AO979" t="str">
            <v>Sachsen_2008_II 02b_8</v>
          </cell>
          <cell r="AQ979" t="str">
            <v>Östliche Flächenländer_2008_II 02b_8</v>
          </cell>
        </row>
        <row r="980">
          <cell r="G980">
            <v>12.499497285340841</v>
          </cell>
          <cell r="H980">
            <v>1.1788976377952756</v>
          </cell>
          <cell r="I980">
            <v>0</v>
          </cell>
          <cell r="J980">
            <v>0</v>
          </cell>
          <cell r="K980">
            <v>13.991877256317689</v>
          </cell>
          <cell r="L980">
            <v>1.3221476510067114</v>
          </cell>
          <cell r="M980">
            <v>0</v>
          </cell>
          <cell r="N980">
            <v>0</v>
          </cell>
          <cell r="O980">
            <v>12.499497285340841</v>
          </cell>
          <cell r="P980">
            <v>0</v>
          </cell>
          <cell r="Q980">
            <v>0</v>
          </cell>
          <cell r="R980">
            <v>0</v>
          </cell>
          <cell r="S980">
            <v>0</v>
          </cell>
          <cell r="T980">
            <v>0</v>
          </cell>
          <cell r="U980">
            <v>0</v>
          </cell>
          <cell r="AO980" t="str">
            <v>Sachsen_2008_II 02a_1</v>
          </cell>
          <cell r="AQ980" t="str">
            <v>Östliche Flächenländer_2008_II 02a_1</v>
          </cell>
        </row>
        <row r="981">
          <cell r="G981">
            <v>58.033380253368193</v>
          </cell>
          <cell r="H981">
            <v>6.67244094488189</v>
          </cell>
          <cell r="I981">
            <v>0</v>
          </cell>
          <cell r="J981">
            <v>0</v>
          </cell>
          <cell r="K981">
            <v>47.084837545126355</v>
          </cell>
          <cell r="L981">
            <v>5.174496644295302</v>
          </cell>
          <cell r="M981">
            <v>0</v>
          </cell>
          <cell r="N981">
            <v>0</v>
          </cell>
          <cell r="O981">
            <v>58.033380253368193</v>
          </cell>
          <cell r="P981">
            <v>0</v>
          </cell>
          <cell r="Q981">
            <v>0</v>
          </cell>
          <cell r="R981">
            <v>0</v>
          </cell>
          <cell r="S981">
            <v>0</v>
          </cell>
          <cell r="T981">
            <v>0</v>
          </cell>
          <cell r="U981">
            <v>0</v>
          </cell>
          <cell r="AO981" t="str">
            <v>Sachsen_2008_II 02a_2</v>
          </cell>
          <cell r="AQ981" t="str">
            <v>Östliche Flächenländer_2008_II 02a_2</v>
          </cell>
        </row>
        <row r="982">
          <cell r="G982">
            <v>77.139754675246323</v>
          </cell>
          <cell r="H982">
            <v>11.094803149606298</v>
          </cell>
          <cell r="I982">
            <v>0</v>
          </cell>
          <cell r="J982">
            <v>0</v>
          </cell>
          <cell r="K982">
            <v>86.555956678700355</v>
          </cell>
          <cell r="L982">
            <v>12.442953020134228</v>
          </cell>
          <cell r="M982">
            <v>0</v>
          </cell>
          <cell r="N982">
            <v>0</v>
          </cell>
          <cell r="O982">
            <v>77.139754675246323</v>
          </cell>
          <cell r="P982">
            <v>0</v>
          </cell>
          <cell r="Q982">
            <v>0</v>
          </cell>
          <cell r="R982">
            <v>0</v>
          </cell>
          <cell r="S982">
            <v>0</v>
          </cell>
          <cell r="T982">
            <v>0</v>
          </cell>
          <cell r="U982">
            <v>0</v>
          </cell>
          <cell r="AO982" t="str">
            <v>Sachsen_2008_II 02a_3</v>
          </cell>
          <cell r="AQ982" t="str">
            <v>Östliche Flächenländer_2008_II 02a_3</v>
          </cell>
        </row>
        <row r="983">
          <cell r="G983">
            <v>0.14880353911120048</v>
          </cell>
          <cell r="H983">
            <v>2.9921259842519685E-2</v>
          </cell>
          <cell r="I983">
            <v>0</v>
          </cell>
          <cell r="J983">
            <v>0</v>
          </cell>
          <cell r="K983">
            <v>0.16696750902527074</v>
          </cell>
          <cell r="L983">
            <v>3.3557046979865772E-2</v>
          </cell>
          <cell r="M983">
            <v>0</v>
          </cell>
          <cell r="N983">
            <v>0</v>
          </cell>
          <cell r="O983">
            <v>0.14880353911120048</v>
          </cell>
          <cell r="P983">
            <v>0</v>
          </cell>
          <cell r="Q983">
            <v>0</v>
          </cell>
          <cell r="R983">
            <v>0</v>
          </cell>
          <cell r="S983">
            <v>0</v>
          </cell>
          <cell r="T983">
            <v>0</v>
          </cell>
          <cell r="U983">
            <v>0</v>
          </cell>
          <cell r="AO983" t="str">
            <v>Sachsen_2008_II 02a_4</v>
          </cell>
          <cell r="AQ983" t="str">
            <v>Östliche Flächenländer_2008_II 02a_4</v>
          </cell>
        </row>
        <row r="984">
          <cell r="G984">
            <v>8.9282123466720292E-2</v>
          </cell>
          <cell r="H984">
            <v>1.7952755905511812E-2</v>
          </cell>
          <cell r="I984">
            <v>0</v>
          </cell>
          <cell r="J984">
            <v>0</v>
          </cell>
          <cell r="K984">
            <v>0.10018050541516245</v>
          </cell>
          <cell r="L984">
            <v>2.0134228187919462E-2</v>
          </cell>
          <cell r="M984">
            <v>0</v>
          </cell>
          <cell r="N984">
            <v>0</v>
          </cell>
          <cell r="O984">
            <v>8.9282123466720292E-2</v>
          </cell>
          <cell r="P984">
            <v>0</v>
          </cell>
          <cell r="Q984">
            <v>0</v>
          </cell>
          <cell r="R984">
            <v>0</v>
          </cell>
          <cell r="S984">
            <v>0</v>
          </cell>
          <cell r="T984">
            <v>0</v>
          </cell>
          <cell r="U984">
            <v>0</v>
          </cell>
          <cell r="AO984" t="str">
            <v>Sachsen_2008_II 02a_5</v>
          </cell>
          <cell r="AQ984" t="str">
            <v>Östliche Flächenländer_2008_II 02a_5</v>
          </cell>
        </row>
        <row r="985">
          <cell r="G985">
            <v>8.9282123466720292E-2</v>
          </cell>
          <cell r="H985">
            <v>5.9842519685039371E-3</v>
          </cell>
          <cell r="I985">
            <v>0</v>
          </cell>
          <cell r="J985">
            <v>0</v>
          </cell>
          <cell r="K985">
            <v>0.10018050541516245</v>
          </cell>
          <cell r="L985">
            <v>6.7114093959731542E-3</v>
          </cell>
          <cell r="M985">
            <v>0</v>
          </cell>
          <cell r="N985">
            <v>0</v>
          </cell>
          <cell r="O985">
            <v>8.9282123466720292E-2</v>
          </cell>
          <cell r="P985">
            <v>0</v>
          </cell>
          <cell r="Q985">
            <v>0</v>
          </cell>
          <cell r="R985">
            <v>0</v>
          </cell>
          <cell r="S985">
            <v>0</v>
          </cell>
          <cell r="T985">
            <v>0</v>
          </cell>
          <cell r="U985">
            <v>0</v>
          </cell>
          <cell r="AO985" t="str">
            <v>Sachsen_2008_II 02a_6</v>
          </cell>
          <cell r="AQ985" t="str">
            <v>Östliche Flächenländer_2008_II 02a_6</v>
          </cell>
        </row>
        <row r="986">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AO986" t="str">
            <v>Sachsen_2008_II 02a_7</v>
          </cell>
          <cell r="AQ986" t="str">
            <v>Östliche Flächenländer_2008_II 02a_7</v>
          </cell>
        </row>
        <row r="987">
          <cell r="G987">
            <v>148</v>
          </cell>
          <cell r="H987">
            <v>19</v>
          </cell>
          <cell r="I987">
            <v>0</v>
          </cell>
          <cell r="J987">
            <v>0</v>
          </cell>
          <cell r="K987">
            <v>148</v>
          </cell>
          <cell r="L987">
            <v>19</v>
          </cell>
          <cell r="M987">
            <v>0</v>
          </cell>
          <cell r="N987">
            <v>0</v>
          </cell>
          <cell r="O987">
            <v>148</v>
          </cell>
          <cell r="P987">
            <v>0</v>
          </cell>
          <cell r="Q987">
            <v>0</v>
          </cell>
          <cell r="R987">
            <v>0</v>
          </cell>
          <cell r="S987">
            <v>0</v>
          </cell>
          <cell r="T987">
            <v>0</v>
          </cell>
          <cell r="U987">
            <v>0</v>
          </cell>
          <cell r="AO987" t="str">
            <v>Sachsen_2008_II 02a_8</v>
          </cell>
          <cell r="AQ987" t="str">
            <v>Östliche Flächenländer_2008_II 02a_8</v>
          </cell>
        </row>
        <row r="988">
          <cell r="G988">
            <v>1.1712042476276547</v>
          </cell>
          <cell r="H988">
            <v>0.85223177155530916</v>
          </cell>
          <cell r="I988">
            <v>0</v>
          </cell>
          <cell r="J988">
            <v>0</v>
          </cell>
          <cell r="K988">
            <v>1.0227983907018328</v>
          </cell>
          <cell r="L988">
            <v>0.74606342869815923</v>
          </cell>
          <cell r="M988">
            <v>0</v>
          </cell>
          <cell r="N988">
            <v>0</v>
          </cell>
          <cell r="O988">
            <v>1.1712042476276547</v>
          </cell>
          <cell r="P988">
            <v>0</v>
          </cell>
          <cell r="Q988">
            <v>0</v>
          </cell>
          <cell r="R988">
            <v>0</v>
          </cell>
          <cell r="S988">
            <v>0</v>
          </cell>
          <cell r="T988">
            <v>0</v>
          </cell>
          <cell r="U988">
            <v>0</v>
          </cell>
          <cell r="AO988" t="str">
            <v>Sachsen_2008_II 03a_1</v>
          </cell>
          <cell r="AQ988" t="str">
            <v>Östliche Flächenländer_2008_II 03a_1</v>
          </cell>
        </row>
        <row r="989">
          <cell r="G989">
            <v>138.28287392679621</v>
          </cell>
          <cell r="H989">
            <v>110.13085666759079</v>
          </cell>
          <cell r="I989">
            <v>3.925925925925926</v>
          </cell>
          <cell r="J989">
            <v>1.9459459459459461</v>
          </cell>
          <cell r="K989">
            <v>136.90156459544033</v>
          </cell>
          <cell r="L989">
            <v>107.56176535817255</v>
          </cell>
          <cell r="M989">
            <v>3.9</v>
          </cell>
          <cell r="N989">
            <v>1.9259259259259258</v>
          </cell>
          <cell r="O989">
            <v>138.28287392679621</v>
          </cell>
          <cell r="P989">
            <v>0</v>
          </cell>
          <cell r="Q989">
            <v>0</v>
          </cell>
          <cell r="R989">
            <v>0</v>
          </cell>
          <cell r="S989">
            <v>0</v>
          </cell>
          <cell r="T989">
            <v>0</v>
          </cell>
          <cell r="U989">
            <v>0</v>
          </cell>
          <cell r="AO989" t="str">
            <v>Sachsen_2008_II 03a_2</v>
          </cell>
          <cell r="AQ989" t="str">
            <v>Östliche Flächenländer_2008_II 03a_2</v>
          </cell>
        </row>
        <row r="990">
          <cell r="G990">
            <v>3.4166854948034344</v>
          </cell>
          <cell r="H990">
            <v>4.8239534238979767</v>
          </cell>
          <cell r="I990">
            <v>7.407407407407407E-2</v>
          </cell>
          <cell r="J990">
            <v>5.4054054054054057E-2</v>
          </cell>
          <cell r="K990">
            <v>4.8838623156012515</v>
          </cell>
          <cell r="L990">
            <v>7.4091816367265464</v>
          </cell>
          <cell r="M990">
            <v>0.1</v>
          </cell>
          <cell r="N990">
            <v>7.407407407407407E-2</v>
          </cell>
          <cell r="O990">
            <v>3.4166854948034344</v>
          </cell>
          <cell r="P990">
            <v>0</v>
          </cell>
          <cell r="Q990">
            <v>0</v>
          </cell>
          <cell r="R990">
            <v>0</v>
          </cell>
          <cell r="S990">
            <v>0</v>
          </cell>
          <cell r="T990">
            <v>0</v>
          </cell>
          <cell r="U990">
            <v>0</v>
          </cell>
          <cell r="AO990" t="str">
            <v>Sachsen_2008_II 03a_3</v>
          </cell>
          <cell r="AQ990" t="str">
            <v>Östliche Flächenländer_2008_II 03a_3</v>
          </cell>
        </row>
        <row r="991">
          <cell r="G991">
            <v>5.6540894713059196E-2</v>
          </cell>
          <cell r="H991">
            <v>9.647906847795952E-2</v>
          </cell>
          <cell r="I991">
            <v>0</v>
          </cell>
          <cell r="J991">
            <v>0</v>
          </cell>
          <cell r="K991">
            <v>8.9494859186410369E-2</v>
          </cell>
          <cell r="L991">
            <v>0.15435795076513639</v>
          </cell>
          <cell r="M991">
            <v>0</v>
          </cell>
          <cell r="N991">
            <v>0</v>
          </cell>
          <cell r="O991">
            <v>5.6540894713059196E-2</v>
          </cell>
          <cell r="P991">
            <v>0</v>
          </cell>
          <cell r="Q991">
            <v>0</v>
          </cell>
          <cell r="R991">
            <v>0</v>
          </cell>
          <cell r="S991">
            <v>0</v>
          </cell>
          <cell r="T991">
            <v>0</v>
          </cell>
          <cell r="U991">
            <v>0</v>
          </cell>
          <cell r="AO991" t="str">
            <v>Sachsen_2008_II 03a_4</v>
          </cell>
          <cell r="AQ991" t="str">
            <v>Östliche Flächenländer_2008_II 03a_4</v>
          </cell>
        </row>
        <row r="992">
          <cell r="G992">
            <v>4.0386353366470853E-2</v>
          </cell>
          <cell r="H992">
            <v>6.4319378985306347E-2</v>
          </cell>
          <cell r="I992">
            <v>0</v>
          </cell>
          <cell r="J992">
            <v>0</v>
          </cell>
          <cell r="K992">
            <v>6.3924899418864548E-2</v>
          </cell>
          <cell r="L992">
            <v>0.10290530051009092</v>
          </cell>
          <cell r="M992">
            <v>0</v>
          </cell>
          <cell r="N992">
            <v>0</v>
          </cell>
          <cell r="O992">
            <v>4.0386353366470853E-2</v>
          </cell>
          <cell r="P992">
            <v>0</v>
          </cell>
          <cell r="Q992">
            <v>0</v>
          </cell>
          <cell r="R992">
            <v>0</v>
          </cell>
          <cell r="S992">
            <v>0</v>
          </cell>
          <cell r="T992">
            <v>0</v>
          </cell>
          <cell r="U992">
            <v>0</v>
          </cell>
          <cell r="AO992" t="str">
            <v>Sachsen_2008_II 03a_5</v>
          </cell>
          <cell r="AQ992" t="str">
            <v>Östliche Flächenländer_2008_II 03a_5</v>
          </cell>
        </row>
        <row r="993">
          <cell r="G993">
            <v>3.2309082693176686E-2</v>
          </cell>
          <cell r="H993">
            <v>3.2159689492653173E-2</v>
          </cell>
          <cell r="I993">
            <v>0</v>
          </cell>
          <cell r="J993">
            <v>0</v>
          </cell>
          <cell r="K993">
            <v>3.8354939651318726E-2</v>
          </cell>
          <cell r="L993">
            <v>2.572632512752273E-2</v>
          </cell>
          <cell r="M993">
            <v>0</v>
          </cell>
          <cell r="N993">
            <v>0</v>
          </cell>
          <cell r="O993">
            <v>3.2309082693176686E-2</v>
          </cell>
          <cell r="P993">
            <v>0</v>
          </cell>
          <cell r="Q993">
            <v>0</v>
          </cell>
          <cell r="R993">
            <v>0</v>
          </cell>
          <cell r="S993">
            <v>0</v>
          </cell>
          <cell r="T993">
            <v>0</v>
          </cell>
          <cell r="U993">
            <v>0</v>
          </cell>
          <cell r="AO993" t="str">
            <v>Sachsen_2008_II 03a_6</v>
          </cell>
          <cell r="AQ993" t="str">
            <v>Östliche Flächenländer_2008_II 03a_6</v>
          </cell>
        </row>
        <row r="994">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AO994" t="str">
            <v>Sachsen_2008_II 03a_7</v>
          </cell>
          <cell r="AQ994" t="str">
            <v>Östliche Flächenländer_2008_II 03a_7</v>
          </cell>
        </row>
        <row r="995">
          <cell r="G995">
            <v>143</v>
          </cell>
          <cell r="H995">
            <v>116</v>
          </cell>
          <cell r="I995">
            <v>4</v>
          </cell>
          <cell r="J995">
            <v>2</v>
          </cell>
          <cell r="K995">
            <v>143</v>
          </cell>
          <cell r="L995">
            <v>116</v>
          </cell>
          <cell r="M995">
            <v>4</v>
          </cell>
          <cell r="N995">
            <v>2</v>
          </cell>
          <cell r="O995">
            <v>143</v>
          </cell>
          <cell r="P995">
            <v>0</v>
          </cell>
          <cell r="Q995">
            <v>0</v>
          </cell>
          <cell r="R995">
            <v>0</v>
          </cell>
          <cell r="S995">
            <v>0</v>
          </cell>
          <cell r="T995">
            <v>0</v>
          </cell>
          <cell r="U995">
            <v>0</v>
          </cell>
          <cell r="AO995" t="str">
            <v>Sachsen_2008_II 03a_8</v>
          </cell>
          <cell r="AQ995" t="str">
            <v>Östliche Flächenländer_2008_II 03a_8</v>
          </cell>
        </row>
        <row r="996">
          <cell r="G996">
            <v>14.28388906201309</v>
          </cell>
          <cell r="H996">
            <v>6.358367162832657</v>
          </cell>
          <cell r="I996">
            <v>0.59433962264150941</v>
          </cell>
          <cell r="J996">
            <v>0</v>
          </cell>
          <cell r="K996">
            <v>14.241967473224911</v>
          </cell>
          <cell r="L996">
            <v>6.3442211055276383</v>
          </cell>
          <cell r="M996">
            <v>0.60194174757281549</v>
          </cell>
          <cell r="N996">
            <v>0</v>
          </cell>
          <cell r="O996">
            <v>14.28388906201309</v>
          </cell>
          <cell r="P996">
            <v>0</v>
          </cell>
          <cell r="Q996">
            <v>0</v>
          </cell>
          <cell r="R996">
            <v>0</v>
          </cell>
          <cell r="S996">
            <v>0</v>
          </cell>
          <cell r="T996">
            <v>0</v>
          </cell>
          <cell r="U996">
            <v>0</v>
          </cell>
          <cell r="AO996" t="str">
            <v>Sachsen_2008_II 03c_1</v>
          </cell>
          <cell r="AQ996" t="str">
            <v>Östliche Flächenländer_2008_II 03c_1</v>
          </cell>
        </row>
        <row r="997">
          <cell r="G997">
            <v>6.3209722655032721</v>
          </cell>
          <cell r="H997">
            <v>3.7088407758231847</v>
          </cell>
          <cell r="I997">
            <v>0.28301886792452829</v>
          </cell>
          <cell r="J997">
            <v>0</v>
          </cell>
          <cell r="K997">
            <v>6.3460531535105122</v>
          </cell>
          <cell r="L997">
            <v>3.7135678391959801</v>
          </cell>
          <cell r="M997">
            <v>0.27184466019417475</v>
          </cell>
          <cell r="N997">
            <v>0</v>
          </cell>
          <cell r="O997">
            <v>6.3209722655032721</v>
          </cell>
          <cell r="P997">
            <v>0</v>
          </cell>
          <cell r="Q997">
            <v>0</v>
          </cell>
          <cell r="R997">
            <v>0</v>
          </cell>
          <cell r="S997">
            <v>0</v>
          </cell>
          <cell r="T997">
            <v>0</v>
          </cell>
          <cell r="U997">
            <v>0</v>
          </cell>
          <cell r="AO997" t="str">
            <v>Sachsen_2008_II 03c_2</v>
          </cell>
          <cell r="AQ997" t="str">
            <v>Östliche Flächenländer_2008_II 03c_2</v>
          </cell>
        </row>
        <row r="998">
          <cell r="G998">
            <v>1.3402929261452166</v>
          </cell>
          <cell r="H998">
            <v>0.89557961208840786</v>
          </cell>
          <cell r="I998">
            <v>6.6037735849056603E-2</v>
          </cell>
          <cell r="J998">
            <v>0</v>
          </cell>
          <cell r="K998">
            <v>1.3561285204284015</v>
          </cell>
          <cell r="L998">
            <v>0.90452261306532666</v>
          </cell>
          <cell r="M998">
            <v>6.7961165048543687E-2</v>
          </cell>
          <cell r="N998">
            <v>0</v>
          </cell>
          <cell r="O998">
            <v>1.3402929261452166</v>
          </cell>
          <cell r="P998">
            <v>0</v>
          </cell>
          <cell r="Q998">
            <v>0</v>
          </cell>
          <cell r="R998">
            <v>0</v>
          </cell>
          <cell r="S998">
            <v>0</v>
          </cell>
          <cell r="T998">
            <v>0</v>
          </cell>
          <cell r="U998">
            <v>0</v>
          </cell>
          <cell r="AO998" t="str">
            <v>Sachsen_2008_II 03c_3</v>
          </cell>
          <cell r="AQ998" t="str">
            <v>Östliche Flächenländer_2008_II 03c_3</v>
          </cell>
        </row>
        <row r="999">
          <cell r="G999">
            <v>1.7139295730757246E-3</v>
          </cell>
          <cell r="H999">
            <v>0</v>
          </cell>
          <cell r="I999">
            <v>0</v>
          </cell>
          <cell r="J999">
            <v>0</v>
          </cell>
          <cell r="K999">
            <v>1.7453391511305038E-3</v>
          </cell>
          <cell r="L999">
            <v>0</v>
          </cell>
          <cell r="M999">
            <v>0</v>
          </cell>
          <cell r="N999">
            <v>0</v>
          </cell>
          <cell r="O999">
            <v>1.7139295730757246E-3</v>
          </cell>
          <cell r="P999">
            <v>0</v>
          </cell>
          <cell r="Q999">
            <v>0</v>
          </cell>
          <cell r="R999">
            <v>0</v>
          </cell>
          <cell r="S999">
            <v>0</v>
          </cell>
          <cell r="T999">
            <v>0</v>
          </cell>
          <cell r="U999">
            <v>0</v>
          </cell>
          <cell r="AO999" t="str">
            <v>Sachsen_2008_II 03c_4</v>
          </cell>
          <cell r="AQ999" t="str">
            <v>Östliche Flächenländer_2008_II 03c_4</v>
          </cell>
        </row>
        <row r="1000">
          <cell r="G1000">
            <v>1.3711436584605797E-2</v>
          </cell>
          <cell r="H1000">
            <v>1.7365809652683806E-2</v>
          </cell>
          <cell r="I1000">
            <v>0</v>
          </cell>
          <cell r="J1000">
            <v>0</v>
          </cell>
          <cell r="K1000">
            <v>1.396271320904403E-2</v>
          </cell>
          <cell r="L1000">
            <v>1.7587939698492462E-2</v>
          </cell>
          <cell r="M1000">
            <v>0</v>
          </cell>
          <cell r="N1000">
            <v>0</v>
          </cell>
          <cell r="O1000">
            <v>1.3711436584605797E-2</v>
          </cell>
          <cell r="P1000">
            <v>0</v>
          </cell>
          <cell r="Q1000">
            <v>0</v>
          </cell>
          <cell r="R1000">
            <v>0</v>
          </cell>
          <cell r="S1000">
            <v>0</v>
          </cell>
          <cell r="T1000">
            <v>0</v>
          </cell>
          <cell r="U1000">
            <v>0</v>
          </cell>
          <cell r="AO1000" t="str">
            <v>Sachsen_2008_II 03c_5</v>
          </cell>
          <cell r="AQ1000" t="str">
            <v>Östliche Flächenländer_2008_II 03c_5</v>
          </cell>
        </row>
        <row r="1001">
          <cell r="G1001">
            <v>3.9420380180741663E-2</v>
          </cell>
          <cell r="H1001">
            <v>1.9846639603067207E-2</v>
          </cell>
          <cell r="I1001">
            <v>5.6603773584905662E-2</v>
          </cell>
          <cell r="J1001">
            <v>0</v>
          </cell>
          <cell r="K1001">
            <v>4.0142800476001585E-2</v>
          </cell>
          <cell r="L1001">
            <v>2.0100502512562814E-2</v>
          </cell>
          <cell r="M1001">
            <v>5.8252427184466021E-2</v>
          </cell>
          <cell r="N1001">
            <v>0</v>
          </cell>
          <cell r="O1001">
            <v>3.9420380180741663E-2</v>
          </cell>
          <cell r="P1001">
            <v>0</v>
          </cell>
          <cell r="Q1001">
            <v>0</v>
          </cell>
          <cell r="R1001">
            <v>0</v>
          </cell>
          <cell r="S1001">
            <v>0</v>
          </cell>
          <cell r="T1001">
            <v>0</v>
          </cell>
          <cell r="U1001">
            <v>0</v>
          </cell>
          <cell r="AO1001" t="str">
            <v>Sachsen_2008_II 03c_6</v>
          </cell>
          <cell r="AQ1001" t="str">
            <v>Östliche Flächenländer_2008_II 03c_6</v>
          </cell>
        </row>
        <row r="1002">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AO1002" t="str">
            <v>Sachsen_2008_II 03c_7</v>
          </cell>
          <cell r="AQ1002" t="str">
            <v>Östliche Flächenländer_2008_II 03c_7</v>
          </cell>
        </row>
        <row r="1003">
          <cell r="G1003">
            <v>22</v>
          </cell>
          <cell r="H1003">
            <v>11</v>
          </cell>
          <cell r="I1003">
            <v>1</v>
          </cell>
          <cell r="J1003">
            <v>0</v>
          </cell>
          <cell r="K1003">
            <v>22</v>
          </cell>
          <cell r="L1003">
            <v>11</v>
          </cell>
          <cell r="M1003">
            <v>1</v>
          </cell>
          <cell r="N1003">
            <v>0</v>
          </cell>
          <cell r="O1003">
            <v>22</v>
          </cell>
          <cell r="P1003">
            <v>0</v>
          </cell>
          <cell r="Q1003">
            <v>0</v>
          </cell>
          <cell r="R1003">
            <v>0</v>
          </cell>
          <cell r="S1003">
            <v>0</v>
          </cell>
          <cell r="T1003">
            <v>0</v>
          </cell>
          <cell r="U1003">
            <v>0</v>
          </cell>
          <cell r="AO1003" t="str">
            <v>Sachsen_2008_II 03c_8</v>
          </cell>
          <cell r="AQ1003" t="str">
            <v>Östliche Flächenländer_2008_II 03c_8</v>
          </cell>
        </row>
        <row r="1004">
          <cell r="G1004">
            <v>34.048913043478265</v>
          </cell>
          <cell r="H1004">
            <v>0</v>
          </cell>
          <cell r="I1004">
            <v>0</v>
          </cell>
          <cell r="J1004">
            <v>0</v>
          </cell>
          <cell r="K1004">
            <v>4.1467391304347831</v>
          </cell>
          <cell r="L1004">
            <v>0</v>
          </cell>
          <cell r="M1004">
            <v>0</v>
          </cell>
          <cell r="N1004">
            <v>0</v>
          </cell>
          <cell r="O1004">
            <v>4.1467391304347831</v>
          </cell>
          <cell r="P1004">
            <v>16.815217391304348</v>
          </cell>
          <cell r="Q1004">
            <v>11.108695652173914</v>
          </cell>
          <cell r="R1004">
            <v>1.9782608695652175</v>
          </cell>
          <cell r="S1004">
            <v>0</v>
          </cell>
          <cell r="T1004">
            <v>0</v>
          </cell>
          <cell r="U1004">
            <v>0</v>
          </cell>
          <cell r="AO1004" t="str">
            <v>Sachsen_2008_I 01a_1</v>
          </cell>
          <cell r="AQ1004" t="str">
            <v>Östliche Flächenländer_2008_I 01a_1</v>
          </cell>
        </row>
        <row r="1005">
          <cell r="G1005">
            <v>141.05978260869566</v>
          </cell>
          <cell r="H1005">
            <v>61.95348837209302</v>
          </cell>
          <cell r="I1005">
            <v>0</v>
          </cell>
          <cell r="J1005">
            <v>0</v>
          </cell>
          <cell r="K1005">
            <v>17.179347826086957</v>
          </cell>
          <cell r="L1005">
            <v>9.3023255813953494</v>
          </cell>
          <cell r="M1005">
            <v>0</v>
          </cell>
          <cell r="N1005">
            <v>0</v>
          </cell>
          <cell r="O1005">
            <v>17.179347826086957</v>
          </cell>
          <cell r="P1005">
            <v>69.663043478260875</v>
          </cell>
          <cell r="Q1005">
            <v>46.021739130434781</v>
          </cell>
          <cell r="R1005">
            <v>8.195652173913043</v>
          </cell>
          <cell r="S1005">
            <v>0</v>
          </cell>
          <cell r="T1005">
            <v>0</v>
          </cell>
          <cell r="U1005">
            <v>0</v>
          </cell>
          <cell r="AO1005" t="str">
            <v>Sachsen_2008_I 01a_2</v>
          </cell>
          <cell r="AQ1005" t="str">
            <v>Östliche Flächenländer_2008_I 01a_2</v>
          </cell>
        </row>
        <row r="1006">
          <cell r="G1006">
            <v>700.43478260869563</v>
          </cell>
          <cell r="H1006">
            <v>263.30232558139534</v>
          </cell>
          <cell r="I1006">
            <v>5</v>
          </cell>
          <cell r="J1006">
            <v>0</v>
          </cell>
          <cell r="K1006">
            <v>85.304347826086953</v>
          </cell>
          <cell r="L1006">
            <v>39.534883720930232</v>
          </cell>
          <cell r="M1006">
            <v>2</v>
          </cell>
          <cell r="N1006">
            <v>0</v>
          </cell>
          <cell r="O1006">
            <v>85.304347826086953</v>
          </cell>
          <cell r="P1006">
            <v>345.91304347826087</v>
          </cell>
          <cell r="Q1006">
            <v>228.52173913043478</v>
          </cell>
          <cell r="R1006">
            <v>40.695652173913047</v>
          </cell>
          <cell r="S1006">
            <v>0</v>
          </cell>
          <cell r="T1006">
            <v>0</v>
          </cell>
          <cell r="U1006">
            <v>0</v>
          </cell>
          <cell r="AO1006" t="str">
            <v>Sachsen_2008_I 01a_3</v>
          </cell>
          <cell r="AQ1006" t="str">
            <v>Östliche Flächenländer_2008_I 01a_3</v>
          </cell>
        </row>
        <row r="1007">
          <cell r="G1007">
            <v>4.8641304347826084</v>
          </cell>
          <cell r="H1007">
            <v>0</v>
          </cell>
          <cell r="I1007">
            <v>0</v>
          </cell>
          <cell r="J1007">
            <v>0</v>
          </cell>
          <cell r="K1007">
            <v>0.59239130434782605</v>
          </cell>
          <cell r="L1007">
            <v>0</v>
          </cell>
          <cell r="M1007">
            <v>0</v>
          </cell>
          <cell r="N1007">
            <v>0</v>
          </cell>
          <cell r="O1007">
            <v>0.59239130434782605</v>
          </cell>
          <cell r="P1007">
            <v>2.402173913043478</v>
          </cell>
          <cell r="Q1007">
            <v>1.5869565217391304</v>
          </cell>
          <cell r="R1007">
            <v>0.28260869565217389</v>
          </cell>
          <cell r="S1007">
            <v>0</v>
          </cell>
          <cell r="T1007">
            <v>0</v>
          </cell>
          <cell r="U1007">
            <v>0</v>
          </cell>
          <cell r="AO1007" t="str">
            <v>Sachsen_2008_I 01a_4</v>
          </cell>
          <cell r="AQ1007" t="str">
            <v>Östliche Flächenländer_2008_I 01a_4</v>
          </cell>
        </row>
        <row r="1008">
          <cell r="G1008">
            <v>4.8641304347826084</v>
          </cell>
          <cell r="H1008">
            <v>3.8720930232558137</v>
          </cell>
          <cell r="I1008">
            <v>0</v>
          </cell>
          <cell r="J1008">
            <v>0</v>
          </cell>
          <cell r="K1008">
            <v>0.59239130434782605</v>
          </cell>
          <cell r="L1008">
            <v>0.58139534883720934</v>
          </cell>
          <cell r="M1008">
            <v>0</v>
          </cell>
          <cell r="N1008">
            <v>0</v>
          </cell>
          <cell r="O1008">
            <v>0.59239130434782605</v>
          </cell>
          <cell r="P1008">
            <v>2.402173913043478</v>
          </cell>
          <cell r="Q1008">
            <v>1.5869565217391304</v>
          </cell>
          <cell r="R1008">
            <v>0.28260869565217389</v>
          </cell>
          <cell r="S1008">
            <v>0</v>
          </cell>
          <cell r="T1008">
            <v>0</v>
          </cell>
          <cell r="U1008">
            <v>0</v>
          </cell>
          <cell r="AO1008" t="str">
            <v>Sachsen_2008_I 01a_5</v>
          </cell>
          <cell r="AQ1008" t="str">
            <v>Östliche Flächenländer_2008_I 01a_5</v>
          </cell>
        </row>
        <row r="1009">
          <cell r="G1009">
            <v>9.7282608695652169</v>
          </cell>
          <cell r="H1009">
            <v>3.8720930232558137</v>
          </cell>
          <cell r="I1009">
            <v>0</v>
          </cell>
          <cell r="J1009">
            <v>0</v>
          </cell>
          <cell r="K1009">
            <v>1.1847826086956521</v>
          </cell>
          <cell r="L1009">
            <v>0.58139534883720934</v>
          </cell>
          <cell r="M1009">
            <v>0</v>
          </cell>
          <cell r="N1009">
            <v>0</v>
          </cell>
          <cell r="O1009">
            <v>1.1847826086956521</v>
          </cell>
          <cell r="P1009">
            <v>4.8043478260869561</v>
          </cell>
          <cell r="Q1009">
            <v>3.1739130434782608</v>
          </cell>
          <cell r="R1009">
            <v>0.56521739130434778</v>
          </cell>
          <cell r="S1009">
            <v>0</v>
          </cell>
          <cell r="T1009">
            <v>0</v>
          </cell>
          <cell r="U1009">
            <v>0</v>
          </cell>
          <cell r="AO1009" t="str">
            <v>Sachsen_2008_I 01a_6</v>
          </cell>
          <cell r="AQ1009" t="str">
            <v>Östliche Flächenländer_2008_I 01a_6</v>
          </cell>
        </row>
        <row r="1010">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AO1010" t="str">
            <v>Sachsen_2008_I 01a_7</v>
          </cell>
          <cell r="AQ1010" t="str">
            <v>Östliche Flächenländer_2008_I 01a_7</v>
          </cell>
        </row>
        <row r="1011">
          <cell r="G1011">
            <v>895</v>
          </cell>
          <cell r="H1011">
            <v>333</v>
          </cell>
          <cell r="I1011">
            <v>5</v>
          </cell>
          <cell r="J1011">
            <v>0</v>
          </cell>
          <cell r="K1011">
            <v>109</v>
          </cell>
          <cell r="L1011">
            <v>50</v>
          </cell>
          <cell r="M1011">
            <v>2</v>
          </cell>
          <cell r="N1011">
            <v>0</v>
          </cell>
          <cell r="O1011">
            <v>109</v>
          </cell>
          <cell r="P1011">
            <v>442</v>
          </cell>
          <cell r="Q1011">
            <v>292</v>
          </cell>
          <cell r="R1011">
            <v>52</v>
          </cell>
          <cell r="S1011">
            <v>0</v>
          </cell>
          <cell r="T1011">
            <v>0</v>
          </cell>
          <cell r="U1011">
            <v>0</v>
          </cell>
          <cell r="AO1011" t="str">
            <v>Sachsen_2008_I 01a_8</v>
          </cell>
          <cell r="AQ1011" t="str">
            <v>Östliche Flächenländer_2008_I 01a_8</v>
          </cell>
        </row>
        <row r="1012">
          <cell r="G1012">
            <v>34.048913043478265</v>
          </cell>
          <cell r="H1012">
            <v>0</v>
          </cell>
          <cell r="I1012">
            <v>0</v>
          </cell>
          <cell r="J1012">
            <v>0</v>
          </cell>
          <cell r="K1012">
            <v>4.1467391304347831</v>
          </cell>
          <cell r="L1012">
            <v>0</v>
          </cell>
          <cell r="M1012">
            <v>0</v>
          </cell>
          <cell r="N1012">
            <v>0</v>
          </cell>
          <cell r="O1012">
            <v>4.1467391304347831</v>
          </cell>
          <cell r="P1012">
            <v>16.815217391304348</v>
          </cell>
          <cell r="Q1012">
            <v>11.108695652173914</v>
          </cell>
          <cell r="R1012">
            <v>1.9782608695652175</v>
          </cell>
          <cell r="S1012">
            <v>0</v>
          </cell>
          <cell r="T1012">
            <v>0</v>
          </cell>
          <cell r="U1012">
            <v>0</v>
          </cell>
          <cell r="AO1012" t="e">
            <v>#N/A</v>
          </cell>
          <cell r="AQ1012" t="e">
            <v>#N/A</v>
          </cell>
        </row>
        <row r="1013">
          <cell r="G1013">
            <v>141.05978260869566</v>
          </cell>
          <cell r="H1013">
            <v>61.95348837209302</v>
          </cell>
          <cell r="I1013">
            <v>0</v>
          </cell>
          <cell r="J1013">
            <v>0</v>
          </cell>
          <cell r="K1013">
            <v>17.179347826086957</v>
          </cell>
          <cell r="L1013">
            <v>9.3023255813953494</v>
          </cell>
          <cell r="M1013">
            <v>0</v>
          </cell>
          <cell r="N1013">
            <v>0</v>
          </cell>
          <cell r="O1013">
            <v>17.179347826086957</v>
          </cell>
          <cell r="P1013">
            <v>69.663043478260875</v>
          </cell>
          <cell r="Q1013">
            <v>46.021739130434781</v>
          </cell>
          <cell r="R1013">
            <v>8.195652173913043</v>
          </cell>
          <cell r="S1013">
            <v>0</v>
          </cell>
          <cell r="T1013">
            <v>0</v>
          </cell>
          <cell r="U1013">
            <v>0</v>
          </cell>
          <cell r="AO1013" t="e">
            <v>#N/A</v>
          </cell>
          <cell r="AQ1013" t="e">
            <v>#N/A</v>
          </cell>
        </row>
        <row r="1014">
          <cell r="G1014">
            <v>700.43478260869563</v>
          </cell>
          <cell r="H1014">
            <v>263.30232558139534</v>
          </cell>
          <cell r="I1014">
            <v>5</v>
          </cell>
          <cell r="J1014">
            <v>0</v>
          </cell>
          <cell r="K1014">
            <v>85.304347826086953</v>
          </cell>
          <cell r="L1014">
            <v>39.534883720930232</v>
          </cell>
          <cell r="M1014">
            <v>2</v>
          </cell>
          <cell r="N1014">
            <v>0</v>
          </cell>
          <cell r="O1014">
            <v>85.304347826086953</v>
          </cell>
          <cell r="P1014">
            <v>345.91304347826087</v>
          </cell>
          <cell r="Q1014">
            <v>228.52173913043478</v>
          </cell>
          <cell r="R1014">
            <v>40.695652173913047</v>
          </cell>
          <cell r="S1014">
            <v>0</v>
          </cell>
          <cell r="T1014">
            <v>0</v>
          </cell>
          <cell r="U1014">
            <v>0</v>
          </cell>
          <cell r="AO1014" t="e">
            <v>#N/A</v>
          </cell>
          <cell r="AQ1014" t="e">
            <v>#N/A</v>
          </cell>
        </row>
        <row r="1015">
          <cell r="G1015">
            <v>4.8641304347826084</v>
          </cell>
          <cell r="H1015">
            <v>0</v>
          </cell>
          <cell r="I1015">
            <v>0</v>
          </cell>
          <cell r="J1015">
            <v>0</v>
          </cell>
          <cell r="K1015">
            <v>0.59239130434782605</v>
          </cell>
          <cell r="L1015">
            <v>0</v>
          </cell>
          <cell r="M1015">
            <v>0</v>
          </cell>
          <cell r="N1015">
            <v>0</v>
          </cell>
          <cell r="O1015">
            <v>0.59239130434782605</v>
          </cell>
          <cell r="P1015">
            <v>2.402173913043478</v>
          </cell>
          <cell r="Q1015">
            <v>1.5869565217391304</v>
          </cell>
          <cell r="R1015">
            <v>0.28260869565217389</v>
          </cell>
          <cell r="S1015">
            <v>0</v>
          </cell>
          <cell r="T1015">
            <v>0</v>
          </cell>
          <cell r="U1015">
            <v>0</v>
          </cell>
          <cell r="AO1015" t="e">
            <v>#N/A</v>
          </cell>
          <cell r="AQ1015" t="e">
            <v>#N/A</v>
          </cell>
        </row>
        <row r="1016">
          <cell r="G1016">
            <v>4.8641304347826084</v>
          </cell>
          <cell r="H1016">
            <v>3.8720930232558137</v>
          </cell>
          <cell r="I1016">
            <v>0</v>
          </cell>
          <cell r="J1016">
            <v>0</v>
          </cell>
          <cell r="K1016">
            <v>0.59239130434782605</v>
          </cell>
          <cell r="L1016">
            <v>0.58139534883720934</v>
          </cell>
          <cell r="M1016">
            <v>0</v>
          </cell>
          <cell r="N1016">
            <v>0</v>
          </cell>
          <cell r="O1016">
            <v>0.59239130434782605</v>
          </cell>
          <cell r="P1016">
            <v>2.402173913043478</v>
          </cell>
          <cell r="Q1016">
            <v>1.5869565217391304</v>
          </cell>
          <cell r="R1016">
            <v>0.28260869565217389</v>
          </cell>
          <cell r="S1016">
            <v>0</v>
          </cell>
          <cell r="T1016">
            <v>0</v>
          </cell>
          <cell r="U1016">
            <v>0</v>
          </cell>
          <cell r="AO1016" t="e">
            <v>#N/A</v>
          </cell>
          <cell r="AQ1016" t="e">
            <v>#N/A</v>
          </cell>
        </row>
        <row r="1017">
          <cell r="G1017">
            <v>9.7282608695652169</v>
          </cell>
          <cell r="H1017">
            <v>3.8720930232558137</v>
          </cell>
          <cell r="I1017">
            <v>0</v>
          </cell>
          <cell r="J1017">
            <v>0</v>
          </cell>
          <cell r="K1017">
            <v>1.1847826086956521</v>
          </cell>
          <cell r="L1017">
            <v>0.58139534883720934</v>
          </cell>
          <cell r="M1017">
            <v>0</v>
          </cell>
          <cell r="N1017">
            <v>0</v>
          </cell>
          <cell r="O1017">
            <v>1.1847826086956521</v>
          </cell>
          <cell r="P1017">
            <v>4.8043478260869561</v>
          </cell>
          <cell r="Q1017">
            <v>3.1739130434782608</v>
          </cell>
          <cell r="R1017">
            <v>0.56521739130434778</v>
          </cell>
          <cell r="S1017">
            <v>0</v>
          </cell>
          <cell r="T1017">
            <v>0</v>
          </cell>
          <cell r="U1017">
            <v>0</v>
          </cell>
          <cell r="AO1017" t="e">
            <v>#N/A</v>
          </cell>
          <cell r="AQ1017" t="e">
            <v>#N/A</v>
          </cell>
        </row>
        <row r="1018">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AO1018" t="e">
            <v>#N/A</v>
          </cell>
          <cell r="AQ1018" t="e">
            <v>#N/A</v>
          </cell>
        </row>
        <row r="1019">
          <cell r="G1019">
            <v>895</v>
          </cell>
          <cell r="H1019">
            <v>333</v>
          </cell>
          <cell r="I1019">
            <v>5</v>
          </cell>
          <cell r="J1019">
            <v>0</v>
          </cell>
          <cell r="K1019">
            <v>109</v>
          </cell>
          <cell r="L1019">
            <v>50</v>
          </cell>
          <cell r="M1019">
            <v>2</v>
          </cell>
          <cell r="N1019">
            <v>0</v>
          </cell>
          <cell r="O1019">
            <v>109</v>
          </cell>
          <cell r="P1019">
            <v>442</v>
          </cell>
          <cell r="Q1019">
            <v>292</v>
          </cell>
          <cell r="R1019">
            <v>52</v>
          </cell>
          <cell r="S1019">
            <v>0</v>
          </cell>
          <cell r="T1019">
            <v>0</v>
          </cell>
          <cell r="U1019">
            <v>0</v>
          </cell>
          <cell r="AO1019" t="e">
            <v>#N/A</v>
          </cell>
          <cell r="AQ1019" t="e">
            <v>#N/A</v>
          </cell>
        </row>
        <row r="1020">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AO1020" t="str">
            <v>Sachsen_2008_Sonstige_1</v>
          </cell>
          <cell r="AQ1020" t="str">
            <v>Östliche Flächenländer_2008_Sonstige_1</v>
          </cell>
        </row>
        <row r="1021">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AO1021" t="str">
            <v>Sachsen_2008_Sonstige_2</v>
          </cell>
          <cell r="AQ1021" t="str">
            <v>Östliche Flächenländer_2008_Sonstige_2</v>
          </cell>
        </row>
        <row r="1022">
          <cell r="G1022">
            <v>2397</v>
          </cell>
          <cell r="H1022">
            <v>1022</v>
          </cell>
          <cell r="I1022">
            <v>20</v>
          </cell>
          <cell r="J1022">
            <v>7</v>
          </cell>
          <cell r="K1022">
            <v>2166</v>
          </cell>
          <cell r="L1022">
            <v>951</v>
          </cell>
          <cell r="M1022">
            <v>18</v>
          </cell>
          <cell r="N1022">
            <v>7</v>
          </cell>
          <cell r="O1022">
            <v>0</v>
          </cell>
          <cell r="P1022">
            <v>2284</v>
          </cell>
          <cell r="Q1022">
            <v>113</v>
          </cell>
          <cell r="R1022">
            <v>0</v>
          </cell>
          <cell r="S1022">
            <v>0</v>
          </cell>
          <cell r="T1022">
            <v>0</v>
          </cell>
          <cell r="U1022">
            <v>0</v>
          </cell>
          <cell r="AO1022" t="str">
            <v>Sachsen_2008_Sonstige_3</v>
          </cell>
          <cell r="AQ1022" t="str">
            <v>Östliche Flächenländer_2008_Sonstige_3</v>
          </cell>
        </row>
        <row r="1023">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AO1023" t="str">
            <v>Sachsen_2008_Sonstige_4</v>
          </cell>
          <cell r="AQ1023" t="str">
            <v>Östliche Flächenländer_2008_Sonstige_4</v>
          </cell>
        </row>
        <row r="1024">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AO1024" t="str">
            <v>Sachsen_2008_Sonstige_5</v>
          </cell>
          <cell r="AQ1024" t="str">
            <v>Östliche Flächenländer_2008_Sonstige_5</v>
          </cell>
        </row>
        <row r="1025">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AO1025" t="str">
            <v>Sachsen_2008_Sonstige_6</v>
          </cell>
          <cell r="AQ1025" t="str">
            <v>Östliche Flächenländer_2008_Sonstige_6</v>
          </cell>
        </row>
        <row r="1026">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AO1026" t="str">
            <v>Sachsen_2008_Sonstige_7</v>
          </cell>
          <cell r="AQ1026" t="str">
            <v>Östliche Flächenländer_2008_Sonstige_7</v>
          </cell>
        </row>
        <row r="1027">
          <cell r="G1027">
            <v>2397</v>
          </cell>
          <cell r="H1027">
            <v>1022</v>
          </cell>
          <cell r="I1027">
            <v>20</v>
          </cell>
          <cell r="J1027">
            <v>7</v>
          </cell>
          <cell r="K1027">
            <v>2166</v>
          </cell>
          <cell r="L1027">
            <v>951</v>
          </cell>
          <cell r="M1027">
            <v>18</v>
          </cell>
          <cell r="N1027">
            <v>7</v>
          </cell>
          <cell r="O1027">
            <v>0</v>
          </cell>
          <cell r="P1027">
            <v>2284</v>
          </cell>
          <cell r="Q1027">
            <v>113</v>
          </cell>
          <cell r="R1027">
            <v>0</v>
          </cell>
          <cell r="S1027">
            <v>0</v>
          </cell>
          <cell r="T1027">
            <v>0</v>
          </cell>
          <cell r="U1027">
            <v>0</v>
          </cell>
          <cell r="AO1027" t="str">
            <v>Sachsen_2008_Sonstige_8</v>
          </cell>
          <cell r="AQ1027" t="str">
            <v>Östliche Flächenländer_2008_Sonstige_8</v>
          </cell>
        </row>
        <row r="1028">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AO1028" t="e">
            <v>#N/A</v>
          </cell>
          <cell r="AQ1028" t="e">
            <v>#N/A</v>
          </cell>
        </row>
        <row r="1029">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AO1029" t="e">
            <v>#N/A</v>
          </cell>
          <cell r="AQ1029" t="e">
            <v>#N/A</v>
          </cell>
        </row>
        <row r="1030">
          <cell r="G1030">
            <v>113</v>
          </cell>
          <cell r="H1030">
            <v>55</v>
          </cell>
          <cell r="I1030">
            <v>2</v>
          </cell>
          <cell r="J1030">
            <v>0</v>
          </cell>
          <cell r="K1030">
            <v>52</v>
          </cell>
          <cell r="L1030">
            <v>24</v>
          </cell>
          <cell r="M1030">
            <v>0</v>
          </cell>
          <cell r="N1030">
            <v>0</v>
          </cell>
          <cell r="O1030">
            <v>0</v>
          </cell>
          <cell r="P1030">
            <v>0</v>
          </cell>
          <cell r="Q1030">
            <v>113</v>
          </cell>
          <cell r="R1030">
            <v>0</v>
          </cell>
          <cell r="S1030">
            <v>0</v>
          </cell>
          <cell r="T1030">
            <v>0</v>
          </cell>
          <cell r="U1030">
            <v>0</v>
          </cell>
          <cell r="AO1030" t="e">
            <v>#N/A</v>
          </cell>
          <cell r="AQ1030" t="e">
            <v>#N/A</v>
          </cell>
        </row>
        <row r="1031">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AO1031" t="e">
            <v>#N/A</v>
          </cell>
          <cell r="AQ1031" t="e">
            <v>#N/A</v>
          </cell>
        </row>
        <row r="1032">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AO1032" t="e">
            <v>#N/A</v>
          </cell>
          <cell r="AQ1032" t="e">
            <v>#N/A</v>
          </cell>
        </row>
        <row r="1033">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AO1033" t="e">
            <v>#N/A</v>
          </cell>
          <cell r="AQ1033" t="e">
            <v>#N/A</v>
          </cell>
        </row>
        <row r="1034">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AO1034" t="e">
            <v>#N/A</v>
          </cell>
          <cell r="AQ1034" t="e">
            <v>#N/A</v>
          </cell>
        </row>
        <row r="1035">
          <cell r="G1035">
            <v>113</v>
          </cell>
          <cell r="H1035">
            <v>55</v>
          </cell>
          <cell r="I1035">
            <v>2</v>
          </cell>
          <cell r="J1035">
            <v>0</v>
          </cell>
          <cell r="K1035">
            <v>52</v>
          </cell>
          <cell r="L1035">
            <v>24</v>
          </cell>
          <cell r="M1035">
            <v>0</v>
          </cell>
          <cell r="N1035">
            <v>0</v>
          </cell>
          <cell r="O1035">
            <v>0</v>
          </cell>
          <cell r="P1035">
            <v>0</v>
          </cell>
          <cell r="Q1035">
            <v>113</v>
          </cell>
          <cell r="R1035">
            <v>0</v>
          </cell>
          <cell r="S1035">
            <v>0</v>
          </cell>
          <cell r="T1035">
            <v>0</v>
          </cell>
          <cell r="U1035">
            <v>0</v>
          </cell>
          <cell r="AO1035" t="e">
            <v>#N/A</v>
          </cell>
          <cell r="AQ1035" t="e">
            <v>#N/A</v>
          </cell>
        </row>
        <row r="1036">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AO1036" t="str">
            <v>Sachsen_2008_III 01_1</v>
          </cell>
          <cell r="AQ1036" t="str">
            <v>Östliche Flächenländer_2008_III 01_1</v>
          </cell>
        </row>
        <row r="1037">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AO1037" t="str">
            <v>Sachsen_2008_III 01_2</v>
          </cell>
          <cell r="AQ1037" t="str">
            <v>Östliche Flächenländer_2008_III 01_2</v>
          </cell>
        </row>
        <row r="1038">
          <cell r="G1038">
            <v>5105</v>
          </cell>
          <cell r="H1038">
            <v>2896</v>
          </cell>
          <cell r="I1038">
            <v>69</v>
          </cell>
          <cell r="J1038">
            <v>39</v>
          </cell>
          <cell r="K1038">
            <v>2517</v>
          </cell>
          <cell r="L1038">
            <v>1431</v>
          </cell>
          <cell r="M1038">
            <v>44</v>
          </cell>
          <cell r="N1038">
            <v>23</v>
          </cell>
          <cell r="O1038">
            <v>2574</v>
          </cell>
          <cell r="P1038">
            <v>2531</v>
          </cell>
          <cell r="Q1038">
            <v>0</v>
          </cell>
          <cell r="R1038">
            <v>0</v>
          </cell>
          <cell r="S1038">
            <v>0</v>
          </cell>
          <cell r="T1038">
            <v>0</v>
          </cell>
          <cell r="U1038">
            <v>0</v>
          </cell>
          <cell r="AO1038" t="str">
            <v>Sachsen_2008_III 01_3</v>
          </cell>
          <cell r="AQ1038" t="str">
            <v>Östliche Flächenländer_2008_III 01_3</v>
          </cell>
        </row>
        <row r="1039">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AO1039" t="str">
            <v>Sachsen_2008_III 01_4</v>
          </cell>
          <cell r="AQ1039" t="str">
            <v>Östliche Flächenländer_2008_III 01_4</v>
          </cell>
        </row>
        <row r="1040">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AO1040" t="str">
            <v>Sachsen_2008_III 01_5</v>
          </cell>
          <cell r="AQ1040" t="str">
            <v>Östliche Flächenländer_2008_III 01_5</v>
          </cell>
        </row>
        <row r="1041">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AO1041" t="str">
            <v>Sachsen_2008_III 01_6</v>
          </cell>
          <cell r="AQ1041" t="str">
            <v>Östliche Flächenländer_2008_III 01_6</v>
          </cell>
        </row>
        <row r="1042">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AO1042" t="str">
            <v>Sachsen_2008_III 01_7</v>
          </cell>
          <cell r="AQ1042" t="str">
            <v>Östliche Flächenländer_2008_III 01_7</v>
          </cell>
        </row>
        <row r="1043">
          <cell r="G1043">
            <v>5105</v>
          </cell>
          <cell r="H1043">
            <v>2896</v>
          </cell>
          <cell r="I1043">
            <v>69</v>
          </cell>
          <cell r="J1043">
            <v>39</v>
          </cell>
          <cell r="K1043">
            <v>2517</v>
          </cell>
          <cell r="L1043">
            <v>1431</v>
          </cell>
          <cell r="M1043">
            <v>44</v>
          </cell>
          <cell r="N1043">
            <v>23</v>
          </cell>
          <cell r="O1043">
            <v>2574</v>
          </cell>
          <cell r="P1043">
            <v>2531</v>
          </cell>
          <cell r="Q1043">
            <v>0</v>
          </cell>
          <cell r="R1043">
            <v>0</v>
          </cell>
          <cell r="S1043">
            <v>0</v>
          </cell>
          <cell r="T1043">
            <v>0</v>
          </cell>
          <cell r="U1043">
            <v>0</v>
          </cell>
          <cell r="AO1043" t="str">
            <v>Sachsen_2008_III 01_8</v>
          </cell>
          <cell r="AQ1043" t="str">
            <v>Östliche Flächenländer_2008_III 01_8</v>
          </cell>
        </row>
        <row r="1044">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AO1044" t="e">
            <v>#N/A</v>
          </cell>
          <cell r="AQ1044" t="e">
            <v>#N/A</v>
          </cell>
        </row>
        <row r="1045">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AO1045" t="e">
            <v>#N/A</v>
          </cell>
          <cell r="AQ1045" t="e">
            <v>#N/A</v>
          </cell>
        </row>
        <row r="1046">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AO1046" t="e">
            <v>#N/A</v>
          </cell>
          <cell r="AQ1046" t="e">
            <v>#N/A</v>
          </cell>
        </row>
        <row r="1047">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AO1047" t="e">
            <v>#N/A</v>
          </cell>
          <cell r="AQ1047" t="e">
            <v>#N/A</v>
          </cell>
        </row>
        <row r="1048">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AO1048" t="e">
            <v>#N/A</v>
          </cell>
          <cell r="AQ1048" t="e">
            <v>#N/A</v>
          </cell>
        </row>
        <row r="1049">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AO1049" t="e">
            <v>#N/A</v>
          </cell>
          <cell r="AQ1049" t="e">
            <v>#N/A</v>
          </cell>
        </row>
        <row r="1050">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AO1050" t="e">
            <v>#N/A</v>
          </cell>
          <cell r="AQ1050" t="e">
            <v>#N/A</v>
          </cell>
        </row>
        <row r="1051">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AO1051" t="e">
            <v>#N/A</v>
          </cell>
          <cell r="AQ1051" t="e">
            <v>#N/A</v>
          </cell>
        </row>
        <row r="1052">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AO1052" t="str">
            <v>Sachsen_2008_III 02_1</v>
          </cell>
          <cell r="AQ1052" t="str">
            <v>Östliche Flächenländer_2008_III 02_1</v>
          </cell>
        </row>
        <row r="1053">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AO1053" t="str">
            <v>Sachsen_2008_III 02_2</v>
          </cell>
          <cell r="AQ1053" t="str">
            <v>Östliche Flächenländer_2008_III 02_2</v>
          </cell>
        </row>
        <row r="1054">
          <cell r="G1054">
            <v>8073</v>
          </cell>
          <cell r="H1054">
            <v>4148</v>
          </cell>
          <cell r="I1054">
            <v>116</v>
          </cell>
          <cell r="J1054">
            <v>45</v>
          </cell>
          <cell r="K1054">
            <v>2452</v>
          </cell>
          <cell r="L1054">
            <v>1211</v>
          </cell>
          <cell r="M1054">
            <v>46</v>
          </cell>
          <cell r="N1054">
            <v>21</v>
          </cell>
          <cell r="O1054">
            <v>0</v>
          </cell>
          <cell r="P1054">
            <v>0</v>
          </cell>
          <cell r="Q1054">
            <v>0</v>
          </cell>
          <cell r="R1054">
            <v>0</v>
          </cell>
          <cell r="S1054">
            <v>2487</v>
          </cell>
          <cell r="T1054">
            <v>2695</v>
          </cell>
          <cell r="U1054">
            <v>2891</v>
          </cell>
          <cell r="AO1054" t="str">
            <v>Sachsen_2008_III 02_3</v>
          </cell>
          <cell r="AQ1054" t="str">
            <v>Östliche Flächenländer_2008_III 02_3</v>
          </cell>
        </row>
        <row r="1055">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AO1055" t="str">
            <v>Sachsen_2008_III 02_4</v>
          </cell>
          <cell r="AQ1055" t="str">
            <v>Östliche Flächenländer_2008_III 02_4</v>
          </cell>
        </row>
        <row r="1056">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AO1056" t="str">
            <v>Sachsen_2008_III 02_5</v>
          </cell>
          <cell r="AQ1056" t="str">
            <v>Östliche Flächenländer_2008_III 02_5</v>
          </cell>
        </row>
        <row r="1057">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AO1057" t="str">
            <v>Sachsen_2008_III 02_6</v>
          </cell>
          <cell r="AQ1057" t="str">
            <v>Östliche Flächenländer_2008_III 02_6</v>
          </cell>
        </row>
        <row r="1058">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2891</v>
          </cell>
          <cell r="AO1058" t="str">
            <v>Sachsen_2008_III 02_7</v>
          </cell>
          <cell r="AQ1058" t="str">
            <v>Östliche Flächenländer_2008_III 02_7</v>
          </cell>
        </row>
        <row r="1059">
          <cell r="G1059">
            <v>8073</v>
          </cell>
          <cell r="H1059">
            <v>4148</v>
          </cell>
          <cell r="I1059">
            <v>116</v>
          </cell>
          <cell r="J1059">
            <v>45</v>
          </cell>
          <cell r="K1059">
            <v>2452</v>
          </cell>
          <cell r="L1059">
            <v>1211</v>
          </cell>
          <cell r="M1059">
            <v>46</v>
          </cell>
          <cell r="N1059">
            <v>21</v>
          </cell>
          <cell r="O1059">
            <v>0</v>
          </cell>
          <cell r="P1059">
            <v>0</v>
          </cell>
          <cell r="Q1059">
            <v>0</v>
          </cell>
          <cell r="R1059">
            <v>0</v>
          </cell>
          <cell r="S1059">
            <v>2487</v>
          </cell>
          <cell r="T1059">
            <v>2695</v>
          </cell>
          <cell r="U1059">
            <v>2891</v>
          </cell>
          <cell r="AO1059" t="str">
            <v>Sachsen_2008_III 02_8</v>
          </cell>
          <cell r="AQ1059" t="str">
            <v>Östliche Flächenländer_2008_III 02_8</v>
          </cell>
        </row>
        <row r="1060">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AO1060" t="e">
            <v>#N/A</v>
          </cell>
          <cell r="AQ1060" t="e">
            <v>#N/A</v>
          </cell>
        </row>
        <row r="1061">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AO1061" t="e">
            <v>#N/A</v>
          </cell>
          <cell r="AQ1061" t="e">
            <v>#N/A</v>
          </cell>
        </row>
        <row r="1062">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AO1062" t="e">
            <v>#N/A</v>
          </cell>
          <cell r="AQ1062" t="e">
            <v>#N/A</v>
          </cell>
        </row>
        <row r="1063">
          <cell r="G1063">
            <v>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AO1063" t="e">
            <v>#N/A</v>
          </cell>
          <cell r="AQ1063" t="e">
            <v>#N/A</v>
          </cell>
        </row>
        <row r="1064">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AO1064" t="e">
            <v>#N/A</v>
          </cell>
          <cell r="AQ1064" t="e">
            <v>#N/A</v>
          </cell>
        </row>
        <row r="1065">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AO1065" t="e">
            <v>#N/A</v>
          </cell>
          <cell r="AQ1065" t="e">
            <v>#N/A</v>
          </cell>
        </row>
        <row r="1066">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AO1066" t="e">
            <v>#N/A</v>
          </cell>
          <cell r="AQ1066" t="e">
            <v>#N/A</v>
          </cell>
        </row>
        <row r="1067">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AO1067" t="e">
            <v>#N/A</v>
          </cell>
          <cell r="AQ1067" t="e">
            <v>#N/A</v>
          </cell>
        </row>
        <row r="1068">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AO1068" t="str">
            <v>Sachsen_2008_I 04a_1</v>
          </cell>
          <cell r="AQ1068" t="str">
            <v>Östliche Flächenländer_2008_I 04a_1</v>
          </cell>
        </row>
        <row r="1069">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AO1069" t="str">
            <v>Sachsen_2008_I 04a_2</v>
          </cell>
          <cell r="AQ1069" t="str">
            <v>Östliche Flächenländer_2008_I 04a_2</v>
          </cell>
        </row>
        <row r="1070">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AO1070" t="str">
            <v>Sachsen_2008_I 04a_3</v>
          </cell>
          <cell r="AQ1070" t="str">
            <v>Östliche Flächenländer_2008_I 04a_3</v>
          </cell>
        </row>
        <row r="1071">
          <cell r="G1071">
            <v>0</v>
          </cell>
          <cell r="H1071">
            <v>0</v>
          </cell>
          <cell r="I1071">
            <v>0</v>
          </cell>
          <cell r="J1071">
            <v>0</v>
          </cell>
          <cell r="K1071">
            <v>0</v>
          </cell>
          <cell r="L1071">
            <v>0</v>
          </cell>
          <cell r="M1071">
            <v>0</v>
          </cell>
          <cell r="N1071">
            <v>0</v>
          </cell>
          <cell r="O1071">
            <v>0</v>
          </cell>
          <cell r="P1071">
            <v>0</v>
          </cell>
          <cell r="Q1071">
            <v>0</v>
          </cell>
          <cell r="R1071">
            <v>0</v>
          </cell>
          <cell r="S1071">
            <v>0</v>
          </cell>
          <cell r="T1071">
            <v>0</v>
          </cell>
          <cell r="U1071">
            <v>0</v>
          </cell>
          <cell r="AO1071" t="str">
            <v>Sachsen_2008_I 04a_4</v>
          </cell>
          <cell r="AQ1071" t="str">
            <v>Östliche Flächenländer_2008_I 04a_4</v>
          </cell>
        </row>
        <row r="1072">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AO1072" t="str">
            <v>Sachsen_2008_I 04a_5</v>
          </cell>
          <cell r="AQ1072" t="str">
            <v>Östliche Flächenländer_2008_I 04a_5</v>
          </cell>
        </row>
        <row r="1073">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AO1073" t="str">
            <v>Sachsen_2008_I 04a_6</v>
          </cell>
          <cell r="AQ1073" t="str">
            <v>Östliche Flächenländer_2008_I 04a_6</v>
          </cell>
        </row>
        <row r="1074">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AO1074" t="str">
            <v>Sachsen_2008_I 04a_7</v>
          </cell>
          <cell r="AQ1074" t="str">
            <v>Östliche Flächenländer_2008_I 04a_7</v>
          </cell>
        </row>
        <row r="1075">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AO1075" t="str">
            <v>Sachsen_2008_I 04a_8</v>
          </cell>
          <cell r="AQ1075" t="str">
            <v>Östliche Flächenländer_2008_I 04a_8</v>
          </cell>
        </row>
        <row r="1076">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AO1076" t="str">
            <v>Sachsen_2008_Sonstige_1</v>
          </cell>
          <cell r="AQ1076" t="str">
            <v>Östliche Flächenländer_2008_Sonstige_1</v>
          </cell>
        </row>
        <row r="1077">
          <cell r="G1077">
            <v>56.013401355364351</v>
          </cell>
          <cell r="H1077">
            <v>6.7742849051260272</v>
          </cell>
          <cell r="I1077">
            <v>0</v>
          </cell>
          <cell r="J1077">
            <v>0</v>
          </cell>
          <cell r="K1077">
            <v>29.078858493752112</v>
          </cell>
          <cell r="L1077">
            <v>2.7969151670951158</v>
          </cell>
          <cell r="M1077">
            <v>0</v>
          </cell>
          <cell r="N1077">
            <v>0</v>
          </cell>
          <cell r="O1077">
            <v>26.484428538795402</v>
          </cell>
          <cell r="P1077">
            <v>20.457473539937563</v>
          </cell>
          <cell r="Q1077">
            <v>4.7532170867280898</v>
          </cell>
          <cell r="R1077">
            <v>4.3182821899032975</v>
          </cell>
          <cell r="S1077">
            <v>0</v>
          </cell>
          <cell r="T1077">
            <v>0</v>
          </cell>
          <cell r="U1077">
            <v>0</v>
          </cell>
          <cell r="AO1077" t="str">
            <v>Sachsen_2008_Sonstige_2</v>
          </cell>
          <cell r="AQ1077" t="str">
            <v>Östliche Flächenländer_2008_Sonstige_2</v>
          </cell>
        </row>
        <row r="1078">
          <cell r="G1078">
            <v>2940.4289956597881</v>
          </cell>
          <cell r="H1078">
            <v>452.01416029453418</v>
          </cell>
          <cell r="I1078">
            <v>1.2727272727272727</v>
          </cell>
          <cell r="J1078">
            <v>0.83333333333333337</v>
          </cell>
          <cell r="K1078">
            <v>1379.3743667679839</v>
          </cell>
          <cell r="L1078">
            <v>197.42930591259639</v>
          </cell>
          <cell r="M1078">
            <v>0.5714285714285714</v>
          </cell>
          <cell r="N1078">
            <v>0</v>
          </cell>
          <cell r="O1078">
            <v>1390.3026726566663</v>
          </cell>
          <cell r="P1078">
            <v>1073.917079113683</v>
          </cell>
          <cell r="Q1078">
            <v>249.52059696946623</v>
          </cell>
          <cell r="R1078">
            <v>226.6886469199726</v>
          </cell>
          <cell r="S1078">
            <v>0</v>
          </cell>
          <cell r="T1078">
            <v>0</v>
          </cell>
          <cell r="U1078">
            <v>0</v>
          </cell>
          <cell r="AO1078" t="str">
            <v>Sachsen_2008_Sonstige_3</v>
          </cell>
          <cell r="AQ1078" t="str">
            <v>Östliche Flächenländer_2008_Sonstige_3</v>
          </cell>
        </row>
        <row r="1079">
          <cell r="G1079">
            <v>223.77902992461739</v>
          </cell>
          <cell r="H1079">
            <v>35.734352874539788</v>
          </cell>
          <cell r="I1079">
            <v>0.36363636363636365</v>
          </cell>
          <cell r="J1079">
            <v>0</v>
          </cell>
          <cell r="K1079">
            <v>122.64944275582573</v>
          </cell>
          <cell r="L1079">
            <v>16.123393316195372</v>
          </cell>
          <cell r="M1079">
            <v>0.14285714285714285</v>
          </cell>
          <cell r="N1079">
            <v>0</v>
          </cell>
          <cell r="O1079">
            <v>105.80788852508947</v>
          </cell>
          <cell r="P1079">
            <v>81.729612426711341</v>
          </cell>
          <cell r="Q1079">
            <v>18.989568263153888</v>
          </cell>
          <cell r="R1079">
            <v>17.251960709662683</v>
          </cell>
          <cell r="S1079">
            <v>0</v>
          </cell>
          <cell r="T1079">
            <v>0</v>
          </cell>
          <cell r="U1079">
            <v>0</v>
          </cell>
          <cell r="AO1079" t="str">
            <v>Sachsen_2008_Sonstige_4</v>
          </cell>
          <cell r="AQ1079" t="str">
            <v>Östliche Flächenländer_2008_Sonstige_4</v>
          </cell>
        </row>
        <row r="1080">
          <cell r="G1080">
            <v>378.09045914870933</v>
          </cell>
          <cell r="H1080">
            <v>102.63041631265931</v>
          </cell>
          <cell r="I1080">
            <v>0.36363636363636365</v>
          </cell>
          <cell r="J1080">
            <v>0.16666666666666666</v>
          </cell>
          <cell r="K1080">
            <v>170.73032759202971</v>
          </cell>
          <cell r="L1080">
            <v>39.321336760925448</v>
          </cell>
          <cell r="M1080">
            <v>0.2857142857142857</v>
          </cell>
          <cell r="N1080">
            <v>0</v>
          </cell>
          <cell r="O1080">
            <v>178.76989263686895</v>
          </cell>
          <cell r="P1080">
            <v>138.08794639457852</v>
          </cell>
          <cell r="Q1080">
            <v>32.084215335414605</v>
          </cell>
          <cell r="R1080">
            <v>29.148404781847255</v>
          </cell>
          <cell r="S1080">
            <v>0</v>
          </cell>
          <cell r="T1080">
            <v>0</v>
          </cell>
          <cell r="U1080">
            <v>0</v>
          </cell>
          <cell r="AO1080" t="str">
            <v>Sachsen_2008_Sonstige_5</v>
          </cell>
          <cell r="AQ1080" t="str">
            <v>Östliche Flächenländer_2008_Sonstige_5</v>
          </cell>
        </row>
        <row r="1081">
          <cell r="G1081">
            <v>7.6881139115205972</v>
          </cell>
          <cell r="H1081">
            <v>0.8467856131407534</v>
          </cell>
          <cell r="I1081">
            <v>0</v>
          </cell>
          <cell r="J1081">
            <v>0</v>
          </cell>
          <cell r="K1081">
            <v>3.1670043904086458</v>
          </cell>
          <cell r="L1081">
            <v>0.32904884318766064</v>
          </cell>
          <cell r="M1081">
            <v>0</v>
          </cell>
          <cell r="N1081">
            <v>0</v>
          </cell>
          <cell r="O1081">
            <v>3.6351176425797611</v>
          </cell>
          <cell r="P1081">
            <v>2.8078885250894694</v>
          </cell>
          <cell r="Q1081">
            <v>0.65240234523718876</v>
          </cell>
          <cell r="R1081">
            <v>0.59270539861417804</v>
          </cell>
          <cell r="S1081">
            <v>0</v>
          </cell>
          <cell r="T1081">
            <v>0</v>
          </cell>
          <cell r="U1081">
            <v>0</v>
          </cell>
          <cell r="AO1081" t="str">
            <v>Sachsen_2008_Sonstige_6</v>
          </cell>
          <cell r="AQ1081" t="str">
            <v>Östliche Flächenländer_2008_Sonstige_6</v>
          </cell>
        </row>
        <row r="1082">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AO1082" t="str">
            <v>Sachsen_2008_Sonstige_7</v>
          </cell>
          <cell r="AQ1082" t="str">
            <v>Östliche Flächenländer_2008_Sonstige_7</v>
          </cell>
        </row>
        <row r="1083">
          <cell r="G1083">
            <v>3606</v>
          </cell>
          <cell r="H1083">
            <v>598</v>
          </cell>
          <cell r="I1083">
            <v>2</v>
          </cell>
          <cell r="J1083">
            <v>1</v>
          </cell>
          <cell r="K1083">
            <v>1705</v>
          </cell>
          <cell r="L1083">
            <v>256</v>
          </cell>
          <cell r="M1083">
            <v>1</v>
          </cell>
          <cell r="N1083">
            <v>0</v>
          </cell>
          <cell r="O1083">
            <v>1705</v>
          </cell>
          <cell r="P1083">
            <v>1317</v>
          </cell>
          <cell r="Q1083">
            <v>306</v>
          </cell>
          <cell r="R1083">
            <v>278</v>
          </cell>
          <cell r="S1083">
            <v>0</v>
          </cell>
          <cell r="T1083">
            <v>0</v>
          </cell>
          <cell r="U1083">
            <v>0</v>
          </cell>
          <cell r="AO1083" t="str">
            <v>Sachsen_2008_Sonstige_8</v>
          </cell>
          <cell r="AQ1083" t="str">
            <v>Östliche Flächenländer_2008_Sonstige_8</v>
          </cell>
        </row>
        <row r="1084">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AO1084" t="e">
            <v>#N/A</v>
          </cell>
          <cell r="AQ1084" t="e">
            <v>#N/A</v>
          </cell>
        </row>
        <row r="1085">
          <cell r="G1085">
            <v>19.354602908703267</v>
          </cell>
          <cell r="H1085">
            <v>1.5972812234494478</v>
          </cell>
          <cell r="I1085">
            <v>0</v>
          </cell>
          <cell r="J1085">
            <v>0</v>
          </cell>
          <cell r="K1085">
            <v>6.4468085106382986</v>
          </cell>
          <cell r="L1085">
            <v>0.20758354755784061</v>
          </cell>
          <cell r="M1085">
            <v>0</v>
          </cell>
          <cell r="N1085">
            <v>0</v>
          </cell>
          <cell r="O1085">
            <v>5.8716211071346995</v>
          </cell>
          <cell r="P1085">
            <v>5.0017513134851139</v>
          </cell>
          <cell r="Q1085">
            <v>4.1629482981801571</v>
          </cell>
          <cell r="R1085">
            <v>4.3182821899032975</v>
          </cell>
          <cell r="S1085">
            <v>0</v>
          </cell>
          <cell r="T1085">
            <v>0</v>
          </cell>
          <cell r="U1085">
            <v>0</v>
          </cell>
          <cell r="AO1085" t="e">
            <v>#N/A</v>
          </cell>
          <cell r="AQ1085" t="e">
            <v>#N/A</v>
          </cell>
        </row>
        <row r="1086">
          <cell r="G1086">
            <v>1016.0217772024671</v>
          </cell>
          <cell r="H1086">
            <v>106.57858963466441</v>
          </cell>
          <cell r="I1086">
            <v>0.63636363636363635</v>
          </cell>
          <cell r="J1086">
            <v>0.83333333333333337</v>
          </cell>
          <cell r="K1086">
            <v>305.80851063829789</v>
          </cell>
          <cell r="L1086">
            <v>14.652956298200513</v>
          </cell>
          <cell r="M1086">
            <v>0.15168539325842698</v>
          </cell>
          <cell r="N1086">
            <v>6.7375886524822695E-2</v>
          </cell>
          <cell r="O1086">
            <v>308.23132566816417</v>
          </cell>
          <cell r="P1086">
            <v>262.56742556917686</v>
          </cell>
          <cell r="Q1086">
            <v>218.53437904515343</v>
          </cell>
          <cell r="R1086">
            <v>226.6886469199726</v>
          </cell>
          <cell r="S1086">
            <v>0</v>
          </cell>
          <cell r="T1086">
            <v>0</v>
          </cell>
          <cell r="U1086">
            <v>0</v>
          </cell>
          <cell r="AO1086" t="e">
            <v>#N/A</v>
          </cell>
          <cell r="AQ1086" t="e">
            <v>#N/A</v>
          </cell>
        </row>
        <row r="1087">
          <cell r="G1087">
            <v>77.323536130358633</v>
          </cell>
          <cell r="H1087">
            <v>8.4256584536958368</v>
          </cell>
          <cell r="I1087">
            <v>0.18181818181818182</v>
          </cell>
          <cell r="J1087">
            <v>0</v>
          </cell>
          <cell r="K1087">
            <v>27.191489361702128</v>
          </cell>
          <cell r="L1087">
            <v>1.1966580976863752</v>
          </cell>
          <cell r="M1087">
            <v>0</v>
          </cell>
          <cell r="N1087">
            <v>0</v>
          </cell>
          <cell r="O1087">
            <v>23.457701972131272</v>
          </cell>
          <cell r="P1087">
            <v>19.982486865148861</v>
          </cell>
          <cell r="Q1087">
            <v>16.631386583415821</v>
          </cell>
          <cell r="R1087">
            <v>17.251960709662683</v>
          </cell>
          <cell r="S1087">
            <v>0</v>
          </cell>
          <cell r="T1087">
            <v>0</v>
          </cell>
          <cell r="U1087">
            <v>0</v>
          </cell>
          <cell r="AO1087" t="e">
            <v>#N/A</v>
          </cell>
          <cell r="AQ1087" t="e">
            <v>#N/A</v>
          </cell>
        </row>
        <row r="1088">
          <cell r="G1088">
            <v>130.64356963374703</v>
          </cell>
          <cell r="H1088">
            <v>24.198810535259135</v>
          </cell>
          <cell r="I1088">
            <v>0.18181818181818182</v>
          </cell>
          <cell r="J1088">
            <v>0.16666666666666666</v>
          </cell>
          <cell r="K1088">
            <v>37.851063829787229</v>
          </cell>
          <cell r="L1088">
            <v>2.9183804627249357</v>
          </cell>
          <cell r="M1088">
            <v>0.15168539325842698</v>
          </cell>
          <cell r="N1088">
            <v>6.7375886524822695E-2</v>
          </cell>
          <cell r="O1088">
            <v>39.633442473159214</v>
          </cell>
          <cell r="P1088">
            <v>33.761821366024513</v>
          </cell>
          <cell r="Q1088">
            <v>28.099901012716057</v>
          </cell>
          <cell r="R1088">
            <v>29.148404781847255</v>
          </cell>
          <cell r="S1088">
            <v>0</v>
          </cell>
          <cell r="T1088">
            <v>0</v>
          </cell>
          <cell r="U1088">
            <v>0</v>
          </cell>
          <cell r="AO1088" t="e">
            <v>#N/A</v>
          </cell>
          <cell r="AQ1088" t="e">
            <v>#N/A</v>
          </cell>
        </row>
        <row r="1089">
          <cell r="G1089">
            <v>2.6565141247239779</v>
          </cell>
          <cell r="H1089">
            <v>0.19966015293118097</v>
          </cell>
          <cell r="I1089">
            <v>0</v>
          </cell>
          <cell r="J1089">
            <v>0</v>
          </cell>
          <cell r="K1089">
            <v>0.7021276595744681</v>
          </cell>
          <cell r="L1089">
            <v>2.4421593830334189E-2</v>
          </cell>
          <cell r="M1089">
            <v>0</v>
          </cell>
          <cell r="N1089">
            <v>0</v>
          </cell>
          <cell r="O1089">
            <v>0.80590877941064498</v>
          </cell>
          <cell r="P1089">
            <v>0.68651488616462353</v>
          </cell>
          <cell r="Q1089">
            <v>0.57138506053453142</v>
          </cell>
          <cell r="R1089">
            <v>0.59270539861417804</v>
          </cell>
          <cell r="S1089">
            <v>0</v>
          </cell>
          <cell r="T1089">
            <v>0</v>
          </cell>
          <cell r="U1089">
            <v>0</v>
          </cell>
          <cell r="AO1089" t="e">
            <v>#N/A</v>
          </cell>
          <cell r="AQ1089" t="e">
            <v>#N/A</v>
          </cell>
        </row>
        <row r="1090">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AO1090" t="e">
            <v>#N/A</v>
          </cell>
          <cell r="AQ1090" t="e">
            <v>#N/A</v>
          </cell>
        </row>
        <row r="1091">
          <cell r="G1091">
            <v>1246</v>
          </cell>
          <cell r="H1091">
            <v>141</v>
          </cell>
          <cell r="I1091">
            <v>1</v>
          </cell>
          <cell r="J1091">
            <v>1</v>
          </cell>
          <cell r="K1091">
            <v>378</v>
          </cell>
          <cell r="L1091">
            <v>19</v>
          </cell>
          <cell r="M1091">
            <v>0.30337078651685395</v>
          </cell>
          <cell r="N1091">
            <v>0.13475177304964539</v>
          </cell>
          <cell r="O1091">
            <v>378</v>
          </cell>
          <cell r="P1091">
            <v>322</v>
          </cell>
          <cell r="Q1091">
            <v>268</v>
          </cell>
          <cell r="R1091">
            <v>278</v>
          </cell>
          <cell r="S1091">
            <v>0</v>
          </cell>
          <cell r="T1091">
            <v>0</v>
          </cell>
          <cell r="U1091">
            <v>0</v>
          </cell>
          <cell r="AO1091" t="e">
            <v>#N/A</v>
          </cell>
          <cell r="AQ1091" t="e">
            <v>#N/A</v>
          </cell>
        </row>
        <row r="1092">
          <cell r="G1092">
            <v>1301</v>
          </cell>
          <cell r="H1092">
            <v>333</v>
          </cell>
          <cell r="I1092">
            <v>113</v>
          </cell>
          <cell r="J1092">
            <v>29</v>
          </cell>
          <cell r="K1092">
            <v>468</v>
          </cell>
          <cell r="L1092">
            <v>128</v>
          </cell>
          <cell r="M1092">
            <v>43</v>
          </cell>
          <cell r="N1092">
            <v>18</v>
          </cell>
          <cell r="O1092">
            <v>475</v>
          </cell>
          <cell r="P1092">
            <v>468</v>
          </cell>
          <cell r="Q1092">
            <v>317</v>
          </cell>
          <cell r="R1092">
            <v>41</v>
          </cell>
          <cell r="S1092">
            <v>0</v>
          </cell>
          <cell r="T1092">
            <v>0</v>
          </cell>
          <cell r="U1092">
            <v>0</v>
          </cell>
          <cell r="AO1092" t="str">
            <v>Rheinland-Pfalz_2008_I 01a_1</v>
          </cell>
          <cell r="AQ1092" t="str">
            <v>Westliche Flächenländer_2008_I 01a_1</v>
          </cell>
        </row>
        <row r="1093">
          <cell r="G1093">
            <v>31408</v>
          </cell>
          <cell r="H1093">
            <v>9657</v>
          </cell>
          <cell r="I1093">
            <v>2193</v>
          </cell>
          <cell r="J1093">
            <v>849</v>
          </cell>
          <cell r="K1093">
            <v>10311</v>
          </cell>
          <cell r="L1093">
            <v>3474</v>
          </cell>
          <cell r="M1093">
            <v>811</v>
          </cell>
          <cell r="N1093">
            <v>333</v>
          </cell>
          <cell r="O1093">
            <v>10394</v>
          </cell>
          <cell r="P1093">
            <v>10901</v>
          </cell>
          <cell r="Q1093">
            <v>8128</v>
          </cell>
          <cell r="R1093">
            <v>1985</v>
          </cell>
          <cell r="S1093">
            <v>0</v>
          </cell>
          <cell r="T1093">
            <v>0</v>
          </cell>
          <cell r="U1093">
            <v>0</v>
          </cell>
          <cell r="AO1093" t="str">
            <v>Rheinland-Pfalz_2008_I 01a_2</v>
          </cell>
          <cell r="AQ1093" t="str">
            <v>Westliche Flächenländer_2008_I 01a_2</v>
          </cell>
        </row>
        <row r="1094">
          <cell r="G1094">
            <v>38608</v>
          </cell>
          <cell r="H1094">
            <v>15996</v>
          </cell>
          <cell r="I1094">
            <v>1456</v>
          </cell>
          <cell r="J1094">
            <v>703</v>
          </cell>
          <cell r="K1094">
            <v>11849</v>
          </cell>
          <cell r="L1094">
            <v>5081</v>
          </cell>
          <cell r="M1094">
            <v>468</v>
          </cell>
          <cell r="N1094">
            <v>222</v>
          </cell>
          <cell r="O1094">
            <v>11882</v>
          </cell>
          <cell r="P1094">
            <v>12786</v>
          </cell>
          <cell r="Q1094">
            <v>11379</v>
          </cell>
          <cell r="R1094">
            <v>2561</v>
          </cell>
          <cell r="S1094">
            <v>0</v>
          </cell>
          <cell r="T1094">
            <v>0</v>
          </cell>
          <cell r="U1094">
            <v>0</v>
          </cell>
          <cell r="AO1094" t="str">
            <v>Rheinland-Pfalz_2008_I 01a_3</v>
          </cell>
          <cell r="AQ1094" t="str">
            <v>Westliche Flächenländer_2008_I 01a_3</v>
          </cell>
        </row>
        <row r="1095">
          <cell r="G1095">
            <v>4812</v>
          </cell>
          <cell r="H1095">
            <v>2315</v>
          </cell>
          <cell r="I1095">
            <v>200</v>
          </cell>
          <cell r="J1095">
            <v>107</v>
          </cell>
          <cell r="K1095">
            <v>1500</v>
          </cell>
          <cell r="L1095">
            <v>719</v>
          </cell>
          <cell r="M1095">
            <v>67</v>
          </cell>
          <cell r="N1095">
            <v>31</v>
          </cell>
          <cell r="O1095">
            <v>1501</v>
          </cell>
          <cell r="P1095">
            <v>1644</v>
          </cell>
          <cell r="Q1095">
            <v>1598</v>
          </cell>
          <cell r="R1095">
            <v>69</v>
          </cell>
          <cell r="S1095">
            <v>0</v>
          </cell>
          <cell r="T1095">
            <v>0</v>
          </cell>
          <cell r="U1095">
            <v>0</v>
          </cell>
          <cell r="AO1095" t="str">
            <v>Rheinland-Pfalz_2008_I 01a_4</v>
          </cell>
          <cell r="AQ1095" t="str">
            <v>Westliche Flächenländer_2008_I 01a_4</v>
          </cell>
        </row>
        <row r="1096">
          <cell r="G1096">
            <v>6366</v>
          </cell>
          <cell r="H1096">
            <v>3587</v>
          </cell>
          <cell r="I1096">
            <v>172</v>
          </cell>
          <cell r="J1096">
            <v>114</v>
          </cell>
          <cell r="K1096">
            <v>1852</v>
          </cell>
          <cell r="L1096">
            <v>1049</v>
          </cell>
          <cell r="M1096">
            <v>49</v>
          </cell>
          <cell r="N1096">
            <v>32</v>
          </cell>
          <cell r="O1096">
            <v>1852</v>
          </cell>
          <cell r="P1096">
            <v>2302</v>
          </cell>
          <cell r="Q1096">
            <v>2121</v>
          </cell>
          <cell r="R1096">
            <v>91</v>
          </cell>
          <cell r="S1096">
            <v>0</v>
          </cell>
          <cell r="T1096">
            <v>0</v>
          </cell>
          <cell r="U1096">
            <v>0</v>
          </cell>
          <cell r="AO1096" t="str">
            <v>Rheinland-Pfalz_2008_I 01a_5</v>
          </cell>
          <cell r="AQ1096" t="str">
            <v>Westliche Flächenländer_2008_I 01a_5</v>
          </cell>
        </row>
        <row r="1097">
          <cell r="G1097">
            <v>38</v>
          </cell>
          <cell r="H1097">
            <v>21</v>
          </cell>
          <cell r="I1097">
            <v>15</v>
          </cell>
          <cell r="J1097">
            <v>9</v>
          </cell>
          <cell r="K1097">
            <v>15</v>
          </cell>
          <cell r="L1097">
            <v>9</v>
          </cell>
          <cell r="M1097">
            <v>5</v>
          </cell>
          <cell r="N1097">
            <v>3</v>
          </cell>
          <cell r="O1097">
            <v>16</v>
          </cell>
          <cell r="P1097">
            <v>9</v>
          </cell>
          <cell r="Q1097">
            <v>10</v>
          </cell>
          <cell r="R1097">
            <v>3</v>
          </cell>
          <cell r="S1097">
            <v>0</v>
          </cell>
          <cell r="T1097">
            <v>0</v>
          </cell>
          <cell r="U1097">
            <v>0</v>
          </cell>
          <cell r="AO1097" t="str">
            <v>Rheinland-Pfalz_2008_I 01a_6</v>
          </cell>
          <cell r="AQ1097" t="str">
            <v>Westliche Flächenländer_2008_I 01a_6</v>
          </cell>
        </row>
        <row r="1098">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AO1098" t="str">
            <v>Rheinland-Pfalz_2008_I 01a_7</v>
          </cell>
          <cell r="AQ1098" t="str">
            <v>Westliche Flächenländer_2008_I 01a_7</v>
          </cell>
        </row>
        <row r="1099">
          <cell r="G1099">
            <v>82533</v>
          </cell>
          <cell r="H1099">
            <v>31909</v>
          </cell>
          <cell r="I1099">
            <v>4149</v>
          </cell>
          <cell r="J1099">
            <v>1811</v>
          </cell>
          <cell r="K1099">
            <v>25995</v>
          </cell>
          <cell r="L1099">
            <v>10460</v>
          </cell>
          <cell r="M1099">
            <v>1443</v>
          </cell>
          <cell r="N1099">
            <v>639</v>
          </cell>
          <cell r="O1099">
            <v>26120</v>
          </cell>
          <cell r="P1099">
            <v>28110</v>
          </cell>
          <cell r="Q1099">
            <v>23553</v>
          </cell>
          <cell r="R1099">
            <v>4750</v>
          </cell>
          <cell r="S1099">
            <v>0</v>
          </cell>
          <cell r="T1099">
            <v>0</v>
          </cell>
          <cell r="U1099">
            <v>0</v>
          </cell>
          <cell r="AO1099" t="str">
            <v>Rheinland-Pfalz_2008_I 01a_8</v>
          </cell>
          <cell r="AQ1099" t="str">
            <v>Westliche Flächenländer_2008_I 01a_8</v>
          </cell>
        </row>
        <row r="1100">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AO1100" t="str">
            <v>Rheinland-Pfalz_2008_I 03_1</v>
          </cell>
          <cell r="AQ1100" t="str">
            <v>Westliche Flächenländer_2008_I 03_1</v>
          </cell>
        </row>
        <row r="1101">
          <cell r="G1101">
            <v>6</v>
          </cell>
          <cell r="H1101">
            <v>1</v>
          </cell>
          <cell r="I1101">
            <v>1</v>
          </cell>
          <cell r="J1101">
            <v>0</v>
          </cell>
          <cell r="K1101">
            <v>6</v>
          </cell>
          <cell r="L1101">
            <v>1</v>
          </cell>
          <cell r="M1101">
            <v>1</v>
          </cell>
          <cell r="N1101">
            <v>0</v>
          </cell>
          <cell r="O1101">
            <v>6</v>
          </cell>
          <cell r="P1101">
            <v>0</v>
          </cell>
          <cell r="Q1101">
            <v>0</v>
          </cell>
          <cell r="R1101">
            <v>0</v>
          </cell>
          <cell r="S1101">
            <v>0</v>
          </cell>
          <cell r="T1101">
            <v>0</v>
          </cell>
          <cell r="U1101">
            <v>0</v>
          </cell>
          <cell r="AO1101" t="str">
            <v>Rheinland-Pfalz_2008_I 03_2</v>
          </cell>
          <cell r="AQ1101" t="str">
            <v>Westliche Flächenländer_2008_I 03_2</v>
          </cell>
        </row>
        <row r="1102">
          <cell r="G1102">
            <v>8713</v>
          </cell>
          <cell r="H1102">
            <v>4100</v>
          </cell>
          <cell r="I1102">
            <v>861</v>
          </cell>
          <cell r="J1102">
            <v>386</v>
          </cell>
          <cell r="K1102">
            <v>4737</v>
          </cell>
          <cell r="L1102">
            <v>2251</v>
          </cell>
          <cell r="M1102">
            <v>496</v>
          </cell>
          <cell r="N1102">
            <v>216</v>
          </cell>
          <cell r="O1102">
            <v>5059</v>
          </cell>
          <cell r="P1102">
            <v>3654</v>
          </cell>
          <cell r="Q1102">
            <v>0</v>
          </cell>
          <cell r="R1102">
            <v>0</v>
          </cell>
          <cell r="S1102">
            <v>0</v>
          </cell>
          <cell r="T1102">
            <v>0</v>
          </cell>
          <cell r="U1102">
            <v>0</v>
          </cell>
          <cell r="AO1102" t="str">
            <v>Rheinland-Pfalz_2008_I 03_3</v>
          </cell>
          <cell r="AQ1102" t="str">
            <v>Westliche Flächenländer_2008_I 03_3</v>
          </cell>
        </row>
        <row r="1103">
          <cell r="G1103">
            <v>33</v>
          </cell>
          <cell r="H1103">
            <v>21</v>
          </cell>
          <cell r="I1103">
            <v>2</v>
          </cell>
          <cell r="J1103">
            <v>1</v>
          </cell>
          <cell r="K1103">
            <v>14</v>
          </cell>
          <cell r="L1103">
            <v>9</v>
          </cell>
          <cell r="M1103">
            <v>0</v>
          </cell>
          <cell r="N1103">
            <v>0</v>
          </cell>
          <cell r="O1103">
            <v>14</v>
          </cell>
          <cell r="P1103">
            <v>19</v>
          </cell>
          <cell r="Q1103">
            <v>0</v>
          </cell>
          <cell r="R1103">
            <v>0</v>
          </cell>
          <cell r="S1103">
            <v>0</v>
          </cell>
          <cell r="T1103">
            <v>0</v>
          </cell>
          <cell r="U1103">
            <v>0</v>
          </cell>
          <cell r="AO1103" t="str">
            <v>Rheinland-Pfalz_2008_I 03_4</v>
          </cell>
          <cell r="AQ1103" t="str">
            <v>Westliche Flächenländer_2008_I 03_4</v>
          </cell>
        </row>
        <row r="1104">
          <cell r="G1104">
            <v>231</v>
          </cell>
          <cell r="H1104">
            <v>171</v>
          </cell>
          <cell r="I1104">
            <v>6</v>
          </cell>
          <cell r="J1104">
            <v>5</v>
          </cell>
          <cell r="K1104">
            <v>104</v>
          </cell>
          <cell r="L1104">
            <v>76</v>
          </cell>
          <cell r="M1104">
            <v>3</v>
          </cell>
          <cell r="N1104">
            <v>3</v>
          </cell>
          <cell r="O1104">
            <v>104</v>
          </cell>
          <cell r="P1104">
            <v>127</v>
          </cell>
          <cell r="Q1104">
            <v>0</v>
          </cell>
          <cell r="R1104">
            <v>0</v>
          </cell>
          <cell r="S1104">
            <v>0</v>
          </cell>
          <cell r="T1104">
            <v>0</v>
          </cell>
          <cell r="U1104">
            <v>0</v>
          </cell>
          <cell r="AO1104" t="str">
            <v>Rheinland-Pfalz_2008_I 03_5</v>
          </cell>
          <cell r="AQ1104" t="str">
            <v>Westliche Flächenländer_2008_I 03_5</v>
          </cell>
        </row>
        <row r="1105">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AO1105" t="str">
            <v>Rheinland-Pfalz_2008_I 03_6</v>
          </cell>
          <cell r="AQ1105" t="str">
            <v>Westliche Flächenländer_2008_I 03_6</v>
          </cell>
        </row>
        <row r="1106">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AO1106" t="str">
            <v>Rheinland-Pfalz_2008_I 03_7</v>
          </cell>
          <cell r="AQ1106" t="str">
            <v>Westliche Flächenländer_2008_I 03_7</v>
          </cell>
        </row>
        <row r="1107">
          <cell r="G1107">
            <v>8983</v>
          </cell>
          <cell r="H1107">
            <v>4293</v>
          </cell>
          <cell r="I1107">
            <v>870</v>
          </cell>
          <cell r="J1107">
            <v>392</v>
          </cell>
          <cell r="K1107">
            <v>4861</v>
          </cell>
          <cell r="L1107">
            <v>2337</v>
          </cell>
          <cell r="M1107">
            <v>500</v>
          </cell>
          <cell r="N1107">
            <v>219</v>
          </cell>
          <cell r="O1107">
            <v>5183</v>
          </cell>
          <cell r="P1107">
            <v>3800</v>
          </cell>
          <cell r="Q1107">
            <v>0</v>
          </cell>
          <cell r="R1107">
            <v>0</v>
          </cell>
          <cell r="S1107">
            <v>0</v>
          </cell>
          <cell r="T1107">
            <v>0</v>
          </cell>
          <cell r="U1107">
            <v>0</v>
          </cell>
          <cell r="AO1107" t="str">
            <v>Rheinland-Pfalz_2008_I 03_8</v>
          </cell>
          <cell r="AQ1107" t="str">
            <v>Westliche Flächenländer_2008_I 03_8</v>
          </cell>
        </row>
        <row r="1108">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AO1108" t="str">
            <v>Rheinland-Pfalz_2008_I 04b_1</v>
          </cell>
          <cell r="AQ1108" t="str">
            <v>Westliche Flächenländer_2008_I 04b_1</v>
          </cell>
        </row>
        <row r="1109">
          <cell r="G1109">
            <v>6</v>
          </cell>
          <cell r="H1109">
            <v>1</v>
          </cell>
          <cell r="I1109">
            <v>1</v>
          </cell>
          <cell r="J1109">
            <v>0</v>
          </cell>
          <cell r="K1109">
            <v>6</v>
          </cell>
          <cell r="L1109">
            <v>1</v>
          </cell>
          <cell r="M1109">
            <v>1</v>
          </cell>
          <cell r="N1109">
            <v>0</v>
          </cell>
          <cell r="O1109">
            <v>6</v>
          </cell>
          <cell r="P1109">
            <v>0</v>
          </cell>
          <cell r="Q1109">
            <v>0</v>
          </cell>
          <cell r="R1109">
            <v>0</v>
          </cell>
          <cell r="S1109">
            <v>0</v>
          </cell>
          <cell r="T1109">
            <v>0</v>
          </cell>
          <cell r="U1109">
            <v>0</v>
          </cell>
          <cell r="AO1109" t="str">
            <v>Rheinland-Pfalz_2008_I 04b_2</v>
          </cell>
          <cell r="AQ1109" t="str">
            <v>Westliche Flächenländer_2008_I 04b_2</v>
          </cell>
        </row>
        <row r="1110">
          <cell r="G1110">
            <v>8713</v>
          </cell>
          <cell r="H1110">
            <v>4100</v>
          </cell>
          <cell r="I1110">
            <v>861</v>
          </cell>
          <cell r="J1110">
            <v>386</v>
          </cell>
          <cell r="K1110">
            <v>4737</v>
          </cell>
          <cell r="L1110">
            <v>2251</v>
          </cell>
          <cell r="M1110">
            <v>496</v>
          </cell>
          <cell r="N1110">
            <v>216</v>
          </cell>
          <cell r="O1110">
            <v>5059</v>
          </cell>
          <cell r="P1110">
            <v>3654</v>
          </cell>
          <cell r="Q1110">
            <v>0</v>
          </cell>
          <cell r="R1110">
            <v>0</v>
          </cell>
          <cell r="S1110">
            <v>0</v>
          </cell>
          <cell r="T1110">
            <v>0</v>
          </cell>
          <cell r="U1110">
            <v>0</v>
          </cell>
          <cell r="AO1110" t="str">
            <v>Rheinland-Pfalz_2008_I 04b_3</v>
          </cell>
          <cell r="AQ1110" t="str">
            <v>Westliche Flächenländer_2008_I 04b_3</v>
          </cell>
        </row>
        <row r="1111">
          <cell r="G1111">
            <v>33</v>
          </cell>
          <cell r="H1111">
            <v>21</v>
          </cell>
          <cell r="I1111">
            <v>2</v>
          </cell>
          <cell r="J1111">
            <v>1</v>
          </cell>
          <cell r="K1111">
            <v>14</v>
          </cell>
          <cell r="L1111">
            <v>9</v>
          </cell>
          <cell r="M1111">
            <v>0</v>
          </cell>
          <cell r="N1111">
            <v>0</v>
          </cell>
          <cell r="O1111">
            <v>14</v>
          </cell>
          <cell r="P1111">
            <v>19</v>
          </cell>
          <cell r="Q1111">
            <v>0</v>
          </cell>
          <cell r="R1111">
            <v>0</v>
          </cell>
          <cell r="S1111">
            <v>0</v>
          </cell>
          <cell r="T1111">
            <v>0</v>
          </cell>
          <cell r="U1111">
            <v>0</v>
          </cell>
          <cell r="AO1111" t="str">
            <v>Rheinland-Pfalz_2008_I 04b_4</v>
          </cell>
          <cell r="AQ1111" t="str">
            <v>Westliche Flächenländer_2008_I 04b_4</v>
          </cell>
        </row>
        <row r="1112">
          <cell r="G1112">
            <v>231</v>
          </cell>
          <cell r="H1112">
            <v>171</v>
          </cell>
          <cell r="I1112">
            <v>6</v>
          </cell>
          <cell r="J1112">
            <v>5</v>
          </cell>
          <cell r="K1112">
            <v>104</v>
          </cell>
          <cell r="L1112">
            <v>76</v>
          </cell>
          <cell r="M1112">
            <v>3</v>
          </cell>
          <cell r="N1112">
            <v>3</v>
          </cell>
          <cell r="O1112">
            <v>104</v>
          </cell>
          <cell r="P1112">
            <v>127</v>
          </cell>
          <cell r="Q1112">
            <v>0</v>
          </cell>
          <cell r="R1112">
            <v>0</v>
          </cell>
          <cell r="S1112">
            <v>0</v>
          </cell>
          <cell r="T1112">
            <v>0</v>
          </cell>
          <cell r="U1112">
            <v>0</v>
          </cell>
          <cell r="AO1112" t="str">
            <v>Rheinland-Pfalz_2008_I 04b_5</v>
          </cell>
          <cell r="AQ1112" t="str">
            <v>Westliche Flächenländer_2008_I 04b_5</v>
          </cell>
        </row>
        <row r="1113">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AO1113" t="str">
            <v>Rheinland-Pfalz_2008_I 04b_6</v>
          </cell>
          <cell r="AQ1113" t="str">
            <v>Westliche Flächenländer_2008_I 04b_6</v>
          </cell>
        </row>
        <row r="1114">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AO1114" t="str">
            <v>Rheinland-Pfalz_2008_I 04b_7</v>
          </cell>
          <cell r="AQ1114" t="str">
            <v>Westliche Flächenländer_2008_I 04b_7</v>
          </cell>
        </row>
        <row r="1115">
          <cell r="G1115">
            <v>8983</v>
          </cell>
          <cell r="H1115">
            <v>4293</v>
          </cell>
          <cell r="I1115">
            <v>870</v>
          </cell>
          <cell r="J1115">
            <v>392</v>
          </cell>
          <cell r="K1115">
            <v>4861</v>
          </cell>
          <cell r="L1115">
            <v>2337</v>
          </cell>
          <cell r="M1115">
            <v>500</v>
          </cell>
          <cell r="N1115">
            <v>219</v>
          </cell>
          <cell r="O1115">
            <v>5183</v>
          </cell>
          <cell r="P1115">
            <v>3800</v>
          </cell>
          <cell r="Q1115">
            <v>0</v>
          </cell>
          <cell r="R1115">
            <v>0</v>
          </cell>
          <cell r="S1115">
            <v>0</v>
          </cell>
          <cell r="T1115">
            <v>0</v>
          </cell>
          <cell r="U1115">
            <v>0</v>
          </cell>
          <cell r="AO1115" t="str">
            <v>Rheinland-Pfalz_2008_I 04b_8</v>
          </cell>
          <cell r="AQ1115" t="str">
            <v>Westliche Flächenländer_2008_I 04b_8</v>
          </cell>
        </row>
        <row r="1116">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AO1116" t="str">
            <v>Rheinland-Pfalz_2008_I 02_1</v>
          </cell>
          <cell r="AQ1116" t="str">
            <v>Westliche Flächenländer_2008_I 02_1</v>
          </cell>
        </row>
        <row r="1117">
          <cell r="G1117">
            <v>285</v>
          </cell>
          <cell r="H1117">
            <v>52</v>
          </cell>
          <cell r="I1117">
            <v>17</v>
          </cell>
          <cell r="J1117">
            <v>2</v>
          </cell>
          <cell r="K1117">
            <v>97</v>
          </cell>
          <cell r="L1117">
            <v>27</v>
          </cell>
          <cell r="M1117">
            <v>4</v>
          </cell>
          <cell r="N1117">
            <v>0</v>
          </cell>
          <cell r="O1117">
            <v>109</v>
          </cell>
          <cell r="P1117">
            <v>93</v>
          </cell>
          <cell r="Q1117">
            <v>83</v>
          </cell>
          <cell r="R1117">
            <v>0</v>
          </cell>
          <cell r="S1117">
            <v>0</v>
          </cell>
          <cell r="T1117">
            <v>0</v>
          </cell>
          <cell r="U1117">
            <v>0</v>
          </cell>
          <cell r="AO1117" t="str">
            <v>Rheinland-Pfalz_2008_I 02_2</v>
          </cell>
          <cell r="AQ1117" t="str">
            <v>Westliche Flächenländer_2008_I 02_2</v>
          </cell>
        </row>
        <row r="1118">
          <cell r="G1118">
            <v>262</v>
          </cell>
          <cell r="H1118">
            <v>117</v>
          </cell>
          <cell r="I1118">
            <v>9</v>
          </cell>
          <cell r="J1118">
            <v>2</v>
          </cell>
          <cell r="K1118">
            <v>89</v>
          </cell>
          <cell r="L1118">
            <v>38</v>
          </cell>
          <cell r="M1118">
            <v>4</v>
          </cell>
          <cell r="N1118">
            <v>2</v>
          </cell>
          <cell r="O1118">
            <v>91</v>
          </cell>
          <cell r="P1118">
            <v>112</v>
          </cell>
          <cell r="Q1118">
            <v>59</v>
          </cell>
          <cell r="R1118">
            <v>0</v>
          </cell>
          <cell r="S1118">
            <v>0</v>
          </cell>
          <cell r="T1118">
            <v>0</v>
          </cell>
          <cell r="U1118">
            <v>0</v>
          </cell>
          <cell r="AO1118" t="str">
            <v>Rheinland-Pfalz_2008_I 02_3</v>
          </cell>
          <cell r="AQ1118" t="str">
            <v>Westliche Flächenländer_2008_I 02_3</v>
          </cell>
        </row>
        <row r="1119">
          <cell r="G1119">
            <v>23</v>
          </cell>
          <cell r="H1119">
            <v>19</v>
          </cell>
          <cell r="I1119">
            <v>1</v>
          </cell>
          <cell r="J1119">
            <v>1</v>
          </cell>
          <cell r="K1119">
            <v>9</v>
          </cell>
          <cell r="L1119">
            <v>8</v>
          </cell>
          <cell r="M1119">
            <v>0</v>
          </cell>
          <cell r="N1119">
            <v>0</v>
          </cell>
          <cell r="O1119">
            <v>9</v>
          </cell>
          <cell r="P1119">
            <v>5</v>
          </cell>
          <cell r="Q1119">
            <v>9</v>
          </cell>
          <cell r="R1119">
            <v>0</v>
          </cell>
          <cell r="S1119">
            <v>0</v>
          </cell>
          <cell r="T1119">
            <v>0</v>
          </cell>
          <cell r="U1119">
            <v>0</v>
          </cell>
          <cell r="AO1119" t="str">
            <v>Rheinland-Pfalz_2008_I 02_4</v>
          </cell>
          <cell r="AQ1119" t="str">
            <v>Westliche Flächenländer_2008_I 02_4</v>
          </cell>
        </row>
        <row r="1120">
          <cell r="G1120">
            <v>27</v>
          </cell>
          <cell r="H1120">
            <v>19</v>
          </cell>
          <cell r="I1120">
            <v>0</v>
          </cell>
          <cell r="J1120">
            <v>0</v>
          </cell>
          <cell r="K1120">
            <v>7</v>
          </cell>
          <cell r="L1120">
            <v>5</v>
          </cell>
          <cell r="M1120">
            <v>0</v>
          </cell>
          <cell r="N1120">
            <v>0</v>
          </cell>
          <cell r="O1120">
            <v>7</v>
          </cell>
          <cell r="P1120">
            <v>8</v>
          </cell>
          <cell r="Q1120">
            <v>12</v>
          </cell>
          <cell r="R1120">
            <v>0</v>
          </cell>
          <cell r="S1120">
            <v>0</v>
          </cell>
          <cell r="T1120">
            <v>0</v>
          </cell>
          <cell r="U1120">
            <v>0</v>
          </cell>
          <cell r="AO1120" t="str">
            <v>Rheinland-Pfalz_2008_I 02_5</v>
          </cell>
          <cell r="AQ1120" t="str">
            <v>Westliche Flächenländer_2008_I 02_5</v>
          </cell>
        </row>
        <row r="1121">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AO1121" t="str">
            <v>Rheinland-Pfalz_2008_I 02_6</v>
          </cell>
          <cell r="AQ1121" t="str">
            <v>Westliche Flächenländer_2008_I 02_6</v>
          </cell>
        </row>
        <row r="1122">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AO1122" t="str">
            <v>Rheinland-Pfalz_2008_I 02_7</v>
          </cell>
          <cell r="AQ1122" t="str">
            <v>Westliche Flächenländer_2008_I 02_7</v>
          </cell>
        </row>
        <row r="1123">
          <cell r="G1123">
            <v>597</v>
          </cell>
          <cell r="H1123">
            <v>207</v>
          </cell>
          <cell r="I1123">
            <v>27</v>
          </cell>
          <cell r="J1123">
            <v>5</v>
          </cell>
          <cell r="K1123">
            <v>202</v>
          </cell>
          <cell r="L1123">
            <v>78</v>
          </cell>
          <cell r="M1123">
            <v>8</v>
          </cell>
          <cell r="N1123">
            <v>2</v>
          </cell>
          <cell r="O1123">
            <v>216</v>
          </cell>
          <cell r="P1123">
            <v>218</v>
          </cell>
          <cell r="Q1123">
            <v>163</v>
          </cell>
          <cell r="R1123">
            <v>0</v>
          </cell>
          <cell r="S1123">
            <v>0</v>
          </cell>
          <cell r="T1123">
            <v>0</v>
          </cell>
          <cell r="U1123">
            <v>0</v>
          </cell>
          <cell r="AO1123" t="str">
            <v>Rheinland-Pfalz_2008_I 02_8</v>
          </cell>
          <cell r="AQ1123" t="str">
            <v>Westliche Flächenländer_2008_I 02_8</v>
          </cell>
        </row>
        <row r="1124">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AO1124" t="e">
            <v>#N/A</v>
          </cell>
          <cell r="AQ1124" t="e">
            <v>#N/A</v>
          </cell>
        </row>
        <row r="1125">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AO1125" t="e">
            <v>#N/A</v>
          </cell>
          <cell r="AQ1125" t="e">
            <v>#N/A</v>
          </cell>
        </row>
        <row r="1126">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AO1126" t="e">
            <v>#N/A</v>
          </cell>
          <cell r="AQ1126" t="e">
            <v>#N/A</v>
          </cell>
        </row>
        <row r="1127">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AO1127" t="e">
            <v>#N/A</v>
          </cell>
          <cell r="AQ1127" t="e">
            <v>#N/A</v>
          </cell>
        </row>
        <row r="1128">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AO1128" t="e">
            <v>#N/A</v>
          </cell>
          <cell r="AQ1128" t="e">
            <v>#N/A</v>
          </cell>
        </row>
        <row r="1129">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AO1129" t="e">
            <v>#N/A</v>
          </cell>
          <cell r="AQ1129" t="e">
            <v>#N/A</v>
          </cell>
        </row>
        <row r="1130">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AO1130" t="e">
            <v>#N/A</v>
          </cell>
          <cell r="AQ1130" t="e">
            <v>#N/A</v>
          </cell>
        </row>
        <row r="1131">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AO1131" t="e">
            <v>#N/A</v>
          </cell>
          <cell r="AQ1131" t="e">
            <v>#N/A</v>
          </cell>
        </row>
        <row r="1132">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AO1132" t="str">
            <v>Rheinland-Pfalz_2008_I 04b_1</v>
          </cell>
          <cell r="AQ1132" t="str">
            <v>Westliche Flächenländer_2008_I 04b_1</v>
          </cell>
        </row>
        <row r="1133">
          <cell r="G1133">
            <v>285</v>
          </cell>
          <cell r="H1133">
            <v>52</v>
          </cell>
          <cell r="I1133">
            <v>17</v>
          </cell>
          <cell r="J1133">
            <v>2</v>
          </cell>
          <cell r="K1133">
            <v>97</v>
          </cell>
          <cell r="L1133">
            <v>27</v>
          </cell>
          <cell r="M1133">
            <v>4</v>
          </cell>
          <cell r="N1133">
            <v>0</v>
          </cell>
          <cell r="O1133">
            <v>109</v>
          </cell>
          <cell r="P1133">
            <v>93</v>
          </cell>
          <cell r="Q1133">
            <v>83</v>
          </cell>
          <cell r="R1133">
            <v>0</v>
          </cell>
          <cell r="S1133">
            <v>0</v>
          </cell>
          <cell r="T1133">
            <v>0</v>
          </cell>
          <cell r="U1133">
            <v>0</v>
          </cell>
          <cell r="AO1133" t="str">
            <v>Rheinland-Pfalz_2008_I 04b_2</v>
          </cell>
          <cell r="AQ1133" t="str">
            <v>Westliche Flächenländer_2008_I 04b_2</v>
          </cell>
        </row>
        <row r="1134">
          <cell r="G1134">
            <v>262</v>
          </cell>
          <cell r="H1134">
            <v>117</v>
          </cell>
          <cell r="I1134">
            <v>9</v>
          </cell>
          <cell r="J1134">
            <v>2</v>
          </cell>
          <cell r="K1134">
            <v>89</v>
          </cell>
          <cell r="L1134">
            <v>38</v>
          </cell>
          <cell r="M1134">
            <v>4</v>
          </cell>
          <cell r="N1134">
            <v>2</v>
          </cell>
          <cell r="O1134">
            <v>91</v>
          </cell>
          <cell r="P1134">
            <v>112</v>
          </cell>
          <cell r="Q1134">
            <v>59</v>
          </cell>
          <cell r="R1134">
            <v>0</v>
          </cell>
          <cell r="S1134">
            <v>0</v>
          </cell>
          <cell r="T1134">
            <v>0</v>
          </cell>
          <cell r="U1134">
            <v>0</v>
          </cell>
          <cell r="AO1134" t="str">
            <v>Rheinland-Pfalz_2008_I 04b_3</v>
          </cell>
          <cell r="AQ1134" t="str">
            <v>Westliche Flächenländer_2008_I 04b_3</v>
          </cell>
        </row>
        <row r="1135">
          <cell r="G1135">
            <v>23</v>
          </cell>
          <cell r="H1135">
            <v>19</v>
          </cell>
          <cell r="I1135">
            <v>1</v>
          </cell>
          <cell r="J1135">
            <v>1</v>
          </cell>
          <cell r="K1135">
            <v>9</v>
          </cell>
          <cell r="L1135">
            <v>8</v>
          </cell>
          <cell r="M1135">
            <v>0</v>
          </cell>
          <cell r="N1135">
            <v>0</v>
          </cell>
          <cell r="O1135">
            <v>9</v>
          </cell>
          <cell r="P1135">
            <v>5</v>
          </cell>
          <cell r="Q1135">
            <v>9</v>
          </cell>
          <cell r="R1135">
            <v>0</v>
          </cell>
          <cell r="S1135">
            <v>0</v>
          </cell>
          <cell r="T1135">
            <v>0</v>
          </cell>
          <cell r="U1135">
            <v>0</v>
          </cell>
          <cell r="AO1135" t="str">
            <v>Rheinland-Pfalz_2008_I 04b_4</v>
          </cell>
          <cell r="AQ1135" t="str">
            <v>Westliche Flächenländer_2008_I 04b_4</v>
          </cell>
        </row>
        <row r="1136">
          <cell r="G1136">
            <v>27</v>
          </cell>
          <cell r="H1136">
            <v>19</v>
          </cell>
          <cell r="I1136">
            <v>0</v>
          </cell>
          <cell r="J1136">
            <v>0</v>
          </cell>
          <cell r="K1136">
            <v>7</v>
          </cell>
          <cell r="L1136">
            <v>5</v>
          </cell>
          <cell r="M1136">
            <v>0</v>
          </cell>
          <cell r="N1136">
            <v>0</v>
          </cell>
          <cell r="O1136">
            <v>7</v>
          </cell>
          <cell r="P1136">
            <v>8</v>
          </cell>
          <cell r="Q1136">
            <v>12</v>
          </cell>
          <cell r="R1136">
            <v>0</v>
          </cell>
          <cell r="S1136">
            <v>0</v>
          </cell>
          <cell r="T1136">
            <v>0</v>
          </cell>
          <cell r="U1136">
            <v>0</v>
          </cell>
          <cell r="AO1136" t="str">
            <v>Rheinland-Pfalz_2008_I 04b_5</v>
          </cell>
          <cell r="AQ1136" t="str">
            <v>Westliche Flächenländer_2008_I 04b_5</v>
          </cell>
        </row>
        <row r="1137">
          <cell r="G1137">
            <v>0</v>
          </cell>
          <cell r="H1137">
            <v>0</v>
          </cell>
          <cell r="I1137">
            <v>0</v>
          </cell>
          <cell r="J1137">
            <v>0</v>
          </cell>
          <cell r="K1137">
            <v>0</v>
          </cell>
          <cell r="L1137">
            <v>0</v>
          </cell>
          <cell r="M1137">
            <v>0</v>
          </cell>
          <cell r="N1137">
            <v>0</v>
          </cell>
          <cell r="O1137">
            <v>0</v>
          </cell>
          <cell r="P1137">
            <v>0</v>
          </cell>
          <cell r="Q1137">
            <v>0</v>
          </cell>
          <cell r="R1137">
            <v>0</v>
          </cell>
          <cell r="S1137">
            <v>0</v>
          </cell>
          <cell r="T1137">
            <v>0</v>
          </cell>
          <cell r="U1137">
            <v>0</v>
          </cell>
          <cell r="AO1137" t="str">
            <v>Rheinland-Pfalz_2008_I 04b_6</v>
          </cell>
          <cell r="AQ1137" t="str">
            <v>Westliche Flächenländer_2008_I 04b_6</v>
          </cell>
        </row>
        <row r="1138">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AO1138" t="str">
            <v>Rheinland-Pfalz_2008_I 04b_7</v>
          </cell>
          <cell r="AQ1138" t="str">
            <v>Westliche Flächenländer_2008_I 04b_7</v>
          </cell>
        </row>
        <row r="1139">
          <cell r="G1139">
            <v>597</v>
          </cell>
          <cell r="H1139">
            <v>207</v>
          </cell>
          <cell r="I1139">
            <v>27</v>
          </cell>
          <cell r="J1139">
            <v>5</v>
          </cell>
          <cell r="K1139">
            <v>202</v>
          </cell>
          <cell r="L1139">
            <v>78</v>
          </cell>
          <cell r="M1139">
            <v>8</v>
          </cell>
          <cell r="N1139">
            <v>2</v>
          </cell>
          <cell r="O1139">
            <v>216</v>
          </cell>
          <cell r="P1139">
            <v>218</v>
          </cell>
          <cell r="Q1139">
            <v>163</v>
          </cell>
          <cell r="R1139">
            <v>0</v>
          </cell>
          <cell r="S1139">
            <v>0</v>
          </cell>
          <cell r="T1139">
            <v>0</v>
          </cell>
          <cell r="U1139">
            <v>0</v>
          </cell>
          <cell r="AO1139" t="str">
            <v>Rheinland-Pfalz_2008_I 04b_8</v>
          </cell>
          <cell r="AQ1139" t="str">
            <v>Westliche Flächenländer_2008_I 04b_8</v>
          </cell>
        </row>
        <row r="1140">
          <cell r="G1140">
            <v>0</v>
          </cell>
          <cell r="H1140">
            <v>0</v>
          </cell>
          <cell r="I1140">
            <v>0</v>
          </cell>
          <cell r="J1140">
            <v>0</v>
          </cell>
          <cell r="K1140">
            <v>0</v>
          </cell>
          <cell r="L1140">
            <v>0</v>
          </cell>
          <cell r="M1140">
            <v>0</v>
          </cell>
          <cell r="N1140">
            <v>0</v>
          </cell>
          <cell r="O1140">
            <v>0</v>
          </cell>
          <cell r="P1140">
            <v>0</v>
          </cell>
          <cell r="Q1140">
            <v>0</v>
          </cell>
          <cell r="R1140">
            <v>0</v>
          </cell>
          <cell r="S1140">
            <v>0</v>
          </cell>
          <cell r="T1140">
            <v>0</v>
          </cell>
          <cell r="U1140">
            <v>0</v>
          </cell>
          <cell r="AO1140" t="str">
            <v>Rheinland-Pfalz_2008_I 05a_1</v>
          </cell>
          <cell r="AQ1140" t="str">
            <v>Westliche Flächenländer_2008_I 05a_1</v>
          </cell>
        </row>
        <row r="1141">
          <cell r="G1141">
            <v>2546</v>
          </cell>
          <cell r="H1141">
            <v>2220</v>
          </cell>
          <cell r="I1141">
            <v>134</v>
          </cell>
          <cell r="J1141">
            <v>120</v>
          </cell>
          <cell r="K1141">
            <v>1316</v>
          </cell>
          <cell r="L1141">
            <v>1151</v>
          </cell>
          <cell r="M1141">
            <v>75</v>
          </cell>
          <cell r="N1141">
            <v>67</v>
          </cell>
          <cell r="O1141">
            <v>1349</v>
          </cell>
          <cell r="P1141">
            <v>1197</v>
          </cell>
          <cell r="Q1141">
            <v>0</v>
          </cell>
          <cell r="R1141">
            <v>0</v>
          </cell>
          <cell r="S1141">
            <v>0</v>
          </cell>
          <cell r="T1141">
            <v>0</v>
          </cell>
          <cell r="U1141">
            <v>0</v>
          </cell>
          <cell r="AO1141" t="str">
            <v>Rheinland-Pfalz_2008_I 05a_2</v>
          </cell>
          <cell r="AQ1141" t="str">
            <v>Westliche Flächenländer_2008_I 05a_2</v>
          </cell>
        </row>
        <row r="1142">
          <cell r="G1142">
            <v>2</v>
          </cell>
          <cell r="H1142">
            <v>1</v>
          </cell>
          <cell r="I1142">
            <v>0</v>
          </cell>
          <cell r="J1142">
            <v>0</v>
          </cell>
          <cell r="K1142">
            <v>1</v>
          </cell>
          <cell r="L1142">
            <v>0</v>
          </cell>
          <cell r="M1142">
            <v>0</v>
          </cell>
          <cell r="N1142">
            <v>0</v>
          </cell>
          <cell r="O1142">
            <v>1</v>
          </cell>
          <cell r="P1142">
            <v>1</v>
          </cell>
          <cell r="Q1142">
            <v>0</v>
          </cell>
          <cell r="R1142">
            <v>0</v>
          </cell>
          <cell r="S1142">
            <v>0</v>
          </cell>
          <cell r="T1142">
            <v>0</v>
          </cell>
          <cell r="U1142">
            <v>0</v>
          </cell>
          <cell r="AO1142" t="str">
            <v>Rheinland-Pfalz_2008_I 05a_3</v>
          </cell>
          <cell r="AQ1142" t="str">
            <v>Westliche Flächenländer_2008_I 05a_3</v>
          </cell>
        </row>
        <row r="1143">
          <cell r="G1143">
            <v>3</v>
          </cell>
          <cell r="H1143">
            <v>2</v>
          </cell>
          <cell r="I1143">
            <v>0</v>
          </cell>
          <cell r="J1143">
            <v>0</v>
          </cell>
          <cell r="K1143">
            <v>3</v>
          </cell>
          <cell r="L1143">
            <v>2</v>
          </cell>
          <cell r="M1143">
            <v>0</v>
          </cell>
          <cell r="N1143">
            <v>0</v>
          </cell>
          <cell r="O1143">
            <v>3</v>
          </cell>
          <cell r="P1143">
            <v>0</v>
          </cell>
          <cell r="Q1143">
            <v>0</v>
          </cell>
          <cell r="R1143">
            <v>0</v>
          </cell>
          <cell r="S1143">
            <v>0</v>
          </cell>
          <cell r="T1143">
            <v>0</v>
          </cell>
          <cell r="U1143">
            <v>0</v>
          </cell>
          <cell r="AO1143" t="str">
            <v>Rheinland-Pfalz_2008_I 05a_4</v>
          </cell>
          <cell r="AQ1143" t="str">
            <v>Westliche Flächenländer_2008_I 05a_4</v>
          </cell>
        </row>
        <row r="1144">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AO1144" t="str">
            <v>Rheinland-Pfalz_2008_I 05a_5</v>
          </cell>
          <cell r="AQ1144" t="str">
            <v>Westliche Flächenländer_2008_I 05a_5</v>
          </cell>
        </row>
        <row r="1145">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AO1145" t="str">
            <v>Rheinland-Pfalz_2008_I 05a_6</v>
          </cell>
          <cell r="AQ1145" t="str">
            <v>Westliche Flächenländer_2008_I 05a_6</v>
          </cell>
        </row>
        <row r="1146">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AO1146" t="str">
            <v>Rheinland-Pfalz_2008_I 05a_7</v>
          </cell>
          <cell r="AQ1146" t="str">
            <v>Westliche Flächenländer_2008_I 05a_7</v>
          </cell>
        </row>
        <row r="1147">
          <cell r="G1147">
            <v>2551</v>
          </cell>
          <cell r="H1147">
            <v>2223</v>
          </cell>
          <cell r="I1147">
            <v>134</v>
          </cell>
          <cell r="J1147">
            <v>120</v>
          </cell>
          <cell r="K1147">
            <v>1320</v>
          </cell>
          <cell r="L1147">
            <v>1153</v>
          </cell>
          <cell r="M1147">
            <v>75</v>
          </cell>
          <cell r="N1147">
            <v>67</v>
          </cell>
          <cell r="O1147">
            <v>1353</v>
          </cell>
          <cell r="P1147">
            <v>1198</v>
          </cell>
          <cell r="Q1147">
            <v>0</v>
          </cell>
          <cell r="R1147">
            <v>0</v>
          </cell>
          <cell r="S1147">
            <v>0</v>
          </cell>
          <cell r="T1147">
            <v>0</v>
          </cell>
          <cell r="U1147">
            <v>0</v>
          </cell>
          <cell r="AO1147" t="str">
            <v>Rheinland-Pfalz_2008_I 05a_8</v>
          </cell>
          <cell r="AQ1147" t="str">
            <v>Westliche Flächenländer_2008_I 05a_8</v>
          </cell>
        </row>
        <row r="1148">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AO1148" t="e">
            <v>#N/A</v>
          </cell>
          <cell r="AQ1148" t="e">
            <v>#N/A</v>
          </cell>
        </row>
        <row r="1149">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AO1149" t="e">
            <v>#N/A</v>
          </cell>
          <cell r="AQ1149" t="e">
            <v>#N/A</v>
          </cell>
        </row>
        <row r="1150">
          <cell r="G1150">
            <v>0</v>
          </cell>
          <cell r="H1150">
            <v>0</v>
          </cell>
          <cell r="I1150">
            <v>0</v>
          </cell>
          <cell r="J1150">
            <v>0</v>
          </cell>
          <cell r="K1150">
            <v>0</v>
          </cell>
          <cell r="L1150">
            <v>0</v>
          </cell>
          <cell r="M1150">
            <v>0</v>
          </cell>
          <cell r="N1150">
            <v>0</v>
          </cell>
          <cell r="O1150">
            <v>0</v>
          </cell>
          <cell r="P1150">
            <v>0</v>
          </cell>
          <cell r="Q1150">
            <v>0</v>
          </cell>
          <cell r="R1150">
            <v>0</v>
          </cell>
          <cell r="S1150">
            <v>0</v>
          </cell>
          <cell r="T1150">
            <v>0</v>
          </cell>
          <cell r="U1150">
            <v>0</v>
          </cell>
          <cell r="AO1150" t="e">
            <v>#N/A</v>
          </cell>
          <cell r="AQ1150" t="e">
            <v>#N/A</v>
          </cell>
        </row>
        <row r="1151">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AO1151" t="e">
            <v>#N/A</v>
          </cell>
          <cell r="AQ1151" t="e">
            <v>#N/A</v>
          </cell>
        </row>
        <row r="1152">
          <cell r="G1152">
            <v>0</v>
          </cell>
          <cell r="H1152">
            <v>0</v>
          </cell>
          <cell r="I1152">
            <v>0</v>
          </cell>
          <cell r="J1152">
            <v>0</v>
          </cell>
          <cell r="K1152">
            <v>0</v>
          </cell>
          <cell r="L1152">
            <v>0</v>
          </cell>
          <cell r="M1152">
            <v>0</v>
          </cell>
          <cell r="N1152">
            <v>0</v>
          </cell>
          <cell r="O1152">
            <v>0</v>
          </cell>
          <cell r="P1152">
            <v>0</v>
          </cell>
          <cell r="Q1152">
            <v>0</v>
          </cell>
          <cell r="R1152">
            <v>0</v>
          </cell>
          <cell r="S1152">
            <v>0</v>
          </cell>
          <cell r="T1152">
            <v>0</v>
          </cell>
          <cell r="U1152">
            <v>0</v>
          </cell>
          <cell r="AO1152" t="e">
            <v>#N/A</v>
          </cell>
          <cell r="AQ1152" t="e">
            <v>#N/A</v>
          </cell>
        </row>
        <row r="1153">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AO1153" t="e">
            <v>#N/A</v>
          </cell>
          <cell r="AQ1153" t="e">
            <v>#N/A</v>
          </cell>
        </row>
        <row r="1154">
          <cell r="G1154">
            <v>0</v>
          </cell>
          <cell r="H1154">
            <v>0</v>
          </cell>
          <cell r="I1154">
            <v>0</v>
          </cell>
          <cell r="J1154">
            <v>0</v>
          </cell>
          <cell r="K1154">
            <v>0</v>
          </cell>
          <cell r="L1154">
            <v>0</v>
          </cell>
          <cell r="M1154">
            <v>0</v>
          </cell>
          <cell r="N1154">
            <v>0</v>
          </cell>
          <cell r="O1154">
            <v>0</v>
          </cell>
          <cell r="P1154">
            <v>0</v>
          </cell>
          <cell r="Q1154">
            <v>0</v>
          </cell>
          <cell r="R1154">
            <v>0</v>
          </cell>
          <cell r="S1154">
            <v>0</v>
          </cell>
          <cell r="T1154">
            <v>0</v>
          </cell>
          <cell r="U1154">
            <v>0</v>
          </cell>
          <cell r="AO1154" t="e">
            <v>#N/A</v>
          </cell>
          <cell r="AQ1154" t="e">
            <v>#N/A</v>
          </cell>
        </row>
        <row r="1155">
          <cell r="G1155">
            <v>0</v>
          </cell>
          <cell r="H1155">
            <v>0</v>
          </cell>
          <cell r="I1155">
            <v>0</v>
          </cell>
          <cell r="J1155">
            <v>0</v>
          </cell>
          <cell r="K1155">
            <v>0</v>
          </cell>
          <cell r="L1155">
            <v>0</v>
          </cell>
          <cell r="M1155">
            <v>0</v>
          </cell>
          <cell r="N1155">
            <v>0</v>
          </cell>
          <cell r="O1155">
            <v>0</v>
          </cell>
          <cell r="P1155">
            <v>0</v>
          </cell>
          <cell r="Q1155">
            <v>0</v>
          </cell>
          <cell r="R1155">
            <v>0</v>
          </cell>
          <cell r="S1155">
            <v>0</v>
          </cell>
          <cell r="T1155">
            <v>0</v>
          </cell>
          <cell r="U1155">
            <v>0</v>
          </cell>
          <cell r="AO1155" t="e">
            <v>#N/A</v>
          </cell>
          <cell r="AQ1155" t="e">
            <v>#N/A</v>
          </cell>
        </row>
        <row r="1156">
          <cell r="G1156">
            <v>0</v>
          </cell>
          <cell r="H1156">
            <v>0</v>
          </cell>
          <cell r="I1156">
            <v>0</v>
          </cell>
          <cell r="J1156">
            <v>0</v>
          </cell>
          <cell r="K1156">
            <v>0</v>
          </cell>
          <cell r="L1156">
            <v>0</v>
          </cell>
          <cell r="M1156">
            <v>0</v>
          </cell>
          <cell r="N1156">
            <v>0</v>
          </cell>
          <cell r="O1156">
            <v>0</v>
          </cell>
          <cell r="P1156">
            <v>0</v>
          </cell>
          <cell r="Q1156">
            <v>0</v>
          </cell>
          <cell r="R1156">
            <v>0</v>
          </cell>
          <cell r="S1156">
            <v>0</v>
          </cell>
          <cell r="T1156">
            <v>0</v>
          </cell>
          <cell r="U1156">
            <v>0</v>
          </cell>
          <cell r="AO1156" t="str">
            <v>Rheinland-Pfalz_2008_I 05c_1</v>
          </cell>
          <cell r="AQ1156" t="str">
            <v>Westliche Flächenländer_2008_I 05c_1</v>
          </cell>
        </row>
        <row r="1157">
          <cell r="G1157">
            <v>1022</v>
          </cell>
          <cell r="H1157">
            <v>836</v>
          </cell>
          <cell r="I1157">
            <v>45</v>
          </cell>
          <cell r="J1157">
            <v>40</v>
          </cell>
          <cell r="K1157">
            <v>496</v>
          </cell>
          <cell r="L1157">
            <v>418</v>
          </cell>
          <cell r="M1157">
            <v>20</v>
          </cell>
          <cell r="N1157">
            <v>18</v>
          </cell>
          <cell r="O1157">
            <v>503</v>
          </cell>
          <cell r="P1157">
            <v>278</v>
          </cell>
          <cell r="Q1157">
            <v>241</v>
          </cell>
          <cell r="R1157">
            <v>0</v>
          </cell>
          <cell r="S1157">
            <v>0</v>
          </cell>
          <cell r="T1157">
            <v>0</v>
          </cell>
          <cell r="U1157">
            <v>0</v>
          </cell>
          <cell r="AO1157" t="str">
            <v>Rheinland-Pfalz_2008_I 05c_2</v>
          </cell>
          <cell r="AQ1157" t="str">
            <v>Westliche Flächenländer_2008_I 05c_2</v>
          </cell>
        </row>
        <row r="1158">
          <cell r="G1158">
            <v>3573</v>
          </cell>
          <cell r="H1158">
            <v>3077</v>
          </cell>
          <cell r="I1158">
            <v>183</v>
          </cell>
          <cell r="J1158">
            <v>170</v>
          </cell>
          <cell r="K1158">
            <v>1225</v>
          </cell>
          <cell r="L1158">
            <v>1079</v>
          </cell>
          <cell r="M1158">
            <v>65</v>
          </cell>
          <cell r="N1158">
            <v>60</v>
          </cell>
          <cell r="O1158">
            <v>1243</v>
          </cell>
          <cell r="P1158">
            <v>1125</v>
          </cell>
          <cell r="Q1158">
            <v>1193</v>
          </cell>
          <cell r="R1158">
            <v>12</v>
          </cell>
          <cell r="S1158">
            <v>0</v>
          </cell>
          <cell r="T1158">
            <v>0</v>
          </cell>
          <cell r="U1158">
            <v>0</v>
          </cell>
          <cell r="AO1158" t="str">
            <v>Rheinland-Pfalz_2008_I 05c_3</v>
          </cell>
          <cell r="AQ1158" t="str">
            <v>Westliche Flächenländer_2008_I 05c_3</v>
          </cell>
        </row>
        <row r="1159">
          <cell r="G1159">
            <v>755</v>
          </cell>
          <cell r="H1159">
            <v>649</v>
          </cell>
          <cell r="I1159">
            <v>16</v>
          </cell>
          <cell r="J1159">
            <v>14</v>
          </cell>
          <cell r="K1159">
            <v>349</v>
          </cell>
          <cell r="L1159">
            <v>300</v>
          </cell>
          <cell r="M1159">
            <v>7</v>
          </cell>
          <cell r="N1159">
            <v>5</v>
          </cell>
          <cell r="O1159">
            <v>350</v>
          </cell>
          <cell r="P1159">
            <v>214</v>
          </cell>
          <cell r="Q1159">
            <v>190</v>
          </cell>
          <cell r="R1159">
            <v>1</v>
          </cell>
          <cell r="S1159">
            <v>0</v>
          </cell>
          <cell r="T1159">
            <v>0</v>
          </cell>
          <cell r="U1159">
            <v>0</v>
          </cell>
          <cell r="AO1159" t="str">
            <v>Rheinland-Pfalz_2008_I 05c_4</v>
          </cell>
          <cell r="AQ1159" t="str">
            <v>Westliche Flächenländer_2008_I 05c_4</v>
          </cell>
        </row>
        <row r="1160">
          <cell r="G1160">
            <v>411</v>
          </cell>
          <cell r="H1160">
            <v>329</v>
          </cell>
          <cell r="I1160">
            <v>47</v>
          </cell>
          <cell r="J1160">
            <v>41</v>
          </cell>
          <cell r="K1160">
            <v>145</v>
          </cell>
          <cell r="L1160">
            <v>121</v>
          </cell>
          <cell r="M1160">
            <v>18</v>
          </cell>
          <cell r="N1160">
            <v>16</v>
          </cell>
          <cell r="O1160">
            <v>147</v>
          </cell>
          <cell r="P1160">
            <v>126</v>
          </cell>
          <cell r="Q1160">
            <v>134</v>
          </cell>
          <cell r="R1160">
            <v>4</v>
          </cell>
          <cell r="S1160">
            <v>0</v>
          </cell>
          <cell r="T1160">
            <v>0</v>
          </cell>
          <cell r="U1160">
            <v>0</v>
          </cell>
          <cell r="AO1160" t="str">
            <v>Rheinland-Pfalz_2008_I 05c_5</v>
          </cell>
          <cell r="AQ1160" t="str">
            <v>Westliche Flächenländer_2008_I 05c_5</v>
          </cell>
        </row>
        <row r="1161">
          <cell r="G1161">
            <v>120</v>
          </cell>
          <cell r="H1161">
            <v>111</v>
          </cell>
          <cell r="I1161">
            <v>4</v>
          </cell>
          <cell r="J1161">
            <v>4</v>
          </cell>
          <cell r="K1161">
            <v>41</v>
          </cell>
          <cell r="L1161">
            <v>38</v>
          </cell>
          <cell r="M1161">
            <v>0</v>
          </cell>
          <cell r="N1161">
            <v>0</v>
          </cell>
          <cell r="O1161">
            <v>42</v>
          </cell>
          <cell r="P1161">
            <v>42</v>
          </cell>
          <cell r="Q1161">
            <v>36</v>
          </cell>
          <cell r="R1161">
            <v>0</v>
          </cell>
          <cell r="S1161">
            <v>0</v>
          </cell>
          <cell r="T1161">
            <v>0</v>
          </cell>
          <cell r="U1161">
            <v>0</v>
          </cell>
          <cell r="AO1161" t="str">
            <v>Rheinland-Pfalz_2008_I 05c_6</v>
          </cell>
          <cell r="AQ1161" t="str">
            <v>Westliche Flächenländer_2008_I 05c_6</v>
          </cell>
        </row>
        <row r="1162">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AO1162" t="str">
            <v>Rheinland-Pfalz_2008_I 05c_7</v>
          </cell>
          <cell r="AQ1162" t="str">
            <v>Westliche Flächenländer_2008_I 05c_7</v>
          </cell>
        </row>
        <row r="1163">
          <cell r="G1163">
            <v>5881</v>
          </cell>
          <cell r="H1163">
            <v>5002</v>
          </cell>
          <cell r="I1163">
            <v>295</v>
          </cell>
          <cell r="J1163">
            <v>269</v>
          </cell>
          <cell r="K1163">
            <v>2256</v>
          </cell>
          <cell r="L1163">
            <v>1956</v>
          </cell>
          <cell r="M1163">
            <v>110</v>
          </cell>
          <cell r="N1163">
            <v>99</v>
          </cell>
          <cell r="O1163">
            <v>2285</v>
          </cell>
          <cell r="P1163">
            <v>1785</v>
          </cell>
          <cell r="Q1163">
            <v>1794</v>
          </cell>
          <cell r="R1163">
            <v>17</v>
          </cell>
          <cell r="S1163">
            <v>0</v>
          </cell>
          <cell r="T1163">
            <v>0</v>
          </cell>
          <cell r="U1163">
            <v>0</v>
          </cell>
          <cell r="AO1163" t="str">
            <v>Rheinland-Pfalz_2008_I 05c_8</v>
          </cell>
          <cell r="AQ1163" t="str">
            <v>Westliche Flächenländer_2008_I 05c_8</v>
          </cell>
        </row>
        <row r="1164">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AO1164" t="e">
            <v>#N/A</v>
          </cell>
          <cell r="AQ1164" t="e">
            <v>#N/A</v>
          </cell>
        </row>
        <row r="1165">
          <cell r="G1165">
            <v>103</v>
          </cell>
          <cell r="H1165">
            <v>81</v>
          </cell>
          <cell r="I1165">
            <v>6</v>
          </cell>
          <cell r="J1165">
            <v>5</v>
          </cell>
          <cell r="K1165">
            <v>12</v>
          </cell>
          <cell r="L1165">
            <v>8</v>
          </cell>
          <cell r="M1165">
            <v>1</v>
          </cell>
          <cell r="N1165">
            <v>0</v>
          </cell>
          <cell r="O1165">
            <v>12</v>
          </cell>
          <cell r="P1165">
            <v>48</v>
          </cell>
          <cell r="Q1165">
            <v>43</v>
          </cell>
          <cell r="R1165">
            <v>0</v>
          </cell>
          <cell r="S1165">
            <v>0</v>
          </cell>
          <cell r="T1165">
            <v>0</v>
          </cell>
          <cell r="U1165">
            <v>0</v>
          </cell>
          <cell r="AO1165" t="e">
            <v>#N/A</v>
          </cell>
          <cell r="AQ1165" t="e">
            <v>#N/A</v>
          </cell>
        </row>
        <row r="1166">
          <cell r="G1166">
            <v>1312</v>
          </cell>
          <cell r="H1166">
            <v>1071</v>
          </cell>
          <cell r="I1166">
            <v>69</v>
          </cell>
          <cell r="J1166">
            <v>63</v>
          </cell>
          <cell r="K1166">
            <v>202</v>
          </cell>
          <cell r="L1166">
            <v>165</v>
          </cell>
          <cell r="M1166">
            <v>12</v>
          </cell>
          <cell r="N1166">
            <v>11</v>
          </cell>
          <cell r="O1166">
            <v>207</v>
          </cell>
          <cell r="P1166">
            <v>226</v>
          </cell>
          <cell r="Q1166">
            <v>867</v>
          </cell>
          <cell r="R1166">
            <v>12</v>
          </cell>
          <cell r="S1166">
            <v>0</v>
          </cell>
          <cell r="T1166">
            <v>0</v>
          </cell>
          <cell r="U1166">
            <v>0</v>
          </cell>
          <cell r="AO1166" t="e">
            <v>#N/A</v>
          </cell>
          <cell r="AQ1166" t="e">
            <v>#N/A</v>
          </cell>
        </row>
        <row r="1167">
          <cell r="G1167">
            <v>385</v>
          </cell>
          <cell r="H1167">
            <v>332</v>
          </cell>
          <cell r="I1167">
            <v>4</v>
          </cell>
          <cell r="J1167">
            <v>4</v>
          </cell>
          <cell r="K1167">
            <v>133</v>
          </cell>
          <cell r="L1167">
            <v>117</v>
          </cell>
          <cell r="M1167">
            <v>1</v>
          </cell>
          <cell r="N1167">
            <v>1</v>
          </cell>
          <cell r="O1167">
            <v>134</v>
          </cell>
          <cell r="P1167">
            <v>69</v>
          </cell>
          <cell r="Q1167">
            <v>181</v>
          </cell>
          <cell r="R1167">
            <v>1</v>
          </cell>
          <cell r="S1167">
            <v>0</v>
          </cell>
          <cell r="T1167">
            <v>0</v>
          </cell>
          <cell r="U1167">
            <v>0</v>
          </cell>
          <cell r="AO1167" t="e">
            <v>#N/A</v>
          </cell>
          <cell r="AQ1167" t="e">
            <v>#N/A</v>
          </cell>
        </row>
        <row r="1168">
          <cell r="G1168">
            <v>192</v>
          </cell>
          <cell r="H1168">
            <v>151</v>
          </cell>
          <cell r="I1168">
            <v>20</v>
          </cell>
          <cell r="J1168">
            <v>19</v>
          </cell>
          <cell r="K1168">
            <v>41</v>
          </cell>
          <cell r="L1168">
            <v>35</v>
          </cell>
          <cell r="M1168">
            <v>4</v>
          </cell>
          <cell r="N1168">
            <v>4</v>
          </cell>
          <cell r="O1168">
            <v>42</v>
          </cell>
          <cell r="P1168">
            <v>28</v>
          </cell>
          <cell r="Q1168">
            <v>118</v>
          </cell>
          <cell r="R1168">
            <v>4</v>
          </cell>
          <cell r="S1168">
            <v>0</v>
          </cell>
          <cell r="T1168">
            <v>0</v>
          </cell>
          <cell r="U1168">
            <v>0</v>
          </cell>
          <cell r="AO1168" t="e">
            <v>#N/A</v>
          </cell>
          <cell r="AQ1168" t="e">
            <v>#N/A</v>
          </cell>
        </row>
        <row r="1169">
          <cell r="G1169">
            <v>36</v>
          </cell>
          <cell r="H1169">
            <v>32</v>
          </cell>
          <cell r="I1169">
            <v>2</v>
          </cell>
          <cell r="J1169">
            <v>2</v>
          </cell>
          <cell r="K1169">
            <v>0</v>
          </cell>
          <cell r="L1169">
            <v>0</v>
          </cell>
          <cell r="M1169">
            <v>0</v>
          </cell>
          <cell r="N1169">
            <v>0</v>
          </cell>
          <cell r="O1169">
            <v>0</v>
          </cell>
          <cell r="P1169">
            <v>0</v>
          </cell>
          <cell r="Q1169">
            <v>36</v>
          </cell>
          <cell r="R1169">
            <v>0</v>
          </cell>
          <cell r="S1169">
            <v>0</v>
          </cell>
          <cell r="T1169">
            <v>0</v>
          </cell>
          <cell r="U1169">
            <v>0</v>
          </cell>
          <cell r="AO1169" t="e">
            <v>#N/A</v>
          </cell>
          <cell r="AQ1169" t="e">
            <v>#N/A</v>
          </cell>
        </row>
        <row r="1170">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AO1170" t="e">
            <v>#N/A</v>
          </cell>
          <cell r="AQ1170" t="e">
            <v>#N/A</v>
          </cell>
        </row>
        <row r="1171">
          <cell r="G1171">
            <v>2028</v>
          </cell>
          <cell r="H1171">
            <v>1667</v>
          </cell>
          <cell r="I1171">
            <v>101</v>
          </cell>
          <cell r="J1171">
            <v>93</v>
          </cell>
          <cell r="K1171">
            <v>388</v>
          </cell>
          <cell r="L1171">
            <v>325</v>
          </cell>
          <cell r="M1171">
            <v>18</v>
          </cell>
          <cell r="N1171">
            <v>16</v>
          </cell>
          <cell r="O1171">
            <v>395</v>
          </cell>
          <cell r="P1171">
            <v>371</v>
          </cell>
          <cell r="Q1171">
            <v>1245</v>
          </cell>
          <cell r="R1171">
            <v>17</v>
          </cell>
          <cell r="S1171">
            <v>0</v>
          </cell>
          <cell r="T1171">
            <v>0</v>
          </cell>
          <cell r="U1171">
            <v>0</v>
          </cell>
          <cell r="AO1171" t="e">
            <v>#N/A</v>
          </cell>
          <cell r="AQ1171" t="e">
            <v>#N/A</v>
          </cell>
        </row>
        <row r="1172">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AO1172" t="str">
            <v>Rheinland-Pfalz_2008_I 05b_1</v>
          </cell>
          <cell r="AQ1172" t="str">
            <v>Westliche Flächenländer_2008_I 05b_1</v>
          </cell>
        </row>
        <row r="1173">
          <cell r="G1173">
            <v>193</v>
          </cell>
          <cell r="H1173">
            <v>105</v>
          </cell>
          <cell r="I1173">
            <v>7.7134073441502977</v>
          </cell>
          <cell r="J1173">
            <v>4.209959042897176</v>
          </cell>
          <cell r="K1173">
            <v>76</v>
          </cell>
          <cell r="L1173">
            <v>40</v>
          </cell>
          <cell r="M1173">
            <v>3</v>
          </cell>
          <cell r="N1173">
            <v>2</v>
          </cell>
          <cell r="O1173">
            <v>76.309991460290348</v>
          </cell>
          <cell r="P1173">
            <v>62.267634500426979</v>
          </cell>
          <cell r="Q1173">
            <v>54.422374039282658</v>
          </cell>
          <cell r="R1173">
            <v>0</v>
          </cell>
          <cell r="S1173">
            <v>0</v>
          </cell>
          <cell r="T1173">
            <v>0</v>
          </cell>
          <cell r="U1173">
            <v>0</v>
          </cell>
          <cell r="AO1173" t="str">
            <v>Rheinland-Pfalz_2008_I 05b_2</v>
          </cell>
          <cell r="AQ1173" t="str">
            <v>Westliche Flächenländer_2008_I 05b_2</v>
          </cell>
        </row>
        <row r="1174">
          <cell r="G1174">
            <v>3460</v>
          </cell>
          <cell r="H1174">
            <v>2847</v>
          </cell>
          <cell r="I1174">
            <v>138.28181041844579</v>
          </cell>
          <cell r="J1174">
            <v>114.15003233455485</v>
          </cell>
          <cell r="K1174">
            <v>1368</v>
          </cell>
          <cell r="L1174">
            <v>1075</v>
          </cell>
          <cell r="M1174">
            <v>55</v>
          </cell>
          <cell r="N1174">
            <v>43</v>
          </cell>
          <cell r="O1174">
            <v>1368.0444064901794</v>
          </cell>
          <cell r="P1174">
            <v>1116.3005977796756</v>
          </cell>
          <cell r="Q1174">
            <v>975.65499573014529</v>
          </cell>
          <cell r="R1174">
            <v>0</v>
          </cell>
          <cell r="S1174">
            <v>0</v>
          </cell>
          <cell r="T1174">
            <v>0</v>
          </cell>
          <cell r="U1174">
            <v>0</v>
          </cell>
          <cell r="AO1174" t="str">
            <v>Rheinland-Pfalz_2008_I 05b_3</v>
          </cell>
          <cell r="AQ1174" t="str">
            <v>Westliche Flächenländer_2008_I 05b_3</v>
          </cell>
        </row>
        <row r="1175">
          <cell r="G1175">
            <v>630</v>
          </cell>
          <cell r="H1175">
            <v>466</v>
          </cell>
          <cell r="I1175">
            <v>25.178479931682322</v>
          </cell>
          <cell r="J1175">
            <v>18.684199180857942</v>
          </cell>
          <cell r="K1175">
            <v>250</v>
          </cell>
          <cell r="L1175">
            <v>175</v>
          </cell>
          <cell r="M1175">
            <v>10</v>
          </cell>
          <cell r="N1175">
            <v>7</v>
          </cell>
          <cell r="O1175">
            <v>249.09479077711359</v>
          </cell>
          <cell r="P1175">
            <v>203.25704526046115</v>
          </cell>
          <cell r="Q1175">
            <v>177.64816396242529</v>
          </cell>
          <cell r="R1175">
            <v>0</v>
          </cell>
          <cell r="S1175">
            <v>0</v>
          </cell>
          <cell r="T1175">
            <v>0</v>
          </cell>
          <cell r="U1175">
            <v>0</v>
          </cell>
          <cell r="AO1175" t="str">
            <v>Rheinland-Pfalz_2008_I 05b_4</v>
          </cell>
          <cell r="AQ1175" t="str">
            <v>Westliche Flächenländer_2008_I 05b_4</v>
          </cell>
        </row>
        <row r="1176">
          <cell r="G1176">
            <v>1544</v>
          </cell>
          <cell r="H1176">
            <v>1196</v>
          </cell>
          <cell r="I1176">
            <v>61.707258753202382</v>
          </cell>
          <cell r="J1176">
            <v>47.953438241000214</v>
          </cell>
          <cell r="K1176">
            <v>610</v>
          </cell>
          <cell r="L1176">
            <v>452</v>
          </cell>
          <cell r="M1176">
            <v>25</v>
          </cell>
          <cell r="N1176">
            <v>18</v>
          </cell>
          <cell r="O1176">
            <v>610.47993168232279</v>
          </cell>
          <cell r="P1176">
            <v>498.14107600341583</v>
          </cell>
          <cell r="Q1176">
            <v>435.37899231426127</v>
          </cell>
          <cell r="R1176">
            <v>0</v>
          </cell>
          <cell r="S1176">
            <v>0</v>
          </cell>
          <cell r="T1176">
            <v>0</v>
          </cell>
          <cell r="U1176">
            <v>0</v>
          </cell>
          <cell r="AO1176" t="str">
            <v>Rheinland-Pfalz_2008_I 05b_5</v>
          </cell>
          <cell r="AQ1176" t="str">
            <v>Westliche Flächenländer_2008_I 05b_5</v>
          </cell>
        </row>
        <row r="1177">
          <cell r="G1177">
            <v>28</v>
          </cell>
          <cell r="H1177">
            <v>25</v>
          </cell>
          <cell r="I1177">
            <v>1.1190435525192144</v>
          </cell>
          <cell r="J1177">
            <v>1.0023712006898038</v>
          </cell>
          <cell r="K1177">
            <v>11</v>
          </cell>
          <cell r="L1177">
            <v>9</v>
          </cell>
          <cell r="M1177">
            <v>0</v>
          </cell>
          <cell r="N1177">
            <v>0</v>
          </cell>
          <cell r="O1177">
            <v>11.070879590093938</v>
          </cell>
          <cell r="P1177">
            <v>9.0336464560204952</v>
          </cell>
          <cell r="Q1177">
            <v>7.8954739538855678</v>
          </cell>
          <cell r="R1177">
            <v>0</v>
          </cell>
          <cell r="S1177">
            <v>0</v>
          </cell>
          <cell r="T1177">
            <v>0</v>
          </cell>
          <cell r="U1177">
            <v>0</v>
          </cell>
          <cell r="AO1177" t="str">
            <v>Rheinland-Pfalz_2008_I 05b_6</v>
          </cell>
          <cell r="AQ1177" t="str">
            <v>Westliche Flächenländer_2008_I 05b_6</v>
          </cell>
        </row>
        <row r="1178">
          <cell r="G1178">
            <v>0</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AO1178" t="str">
            <v>Rheinland-Pfalz_2008_I 05b_7</v>
          </cell>
          <cell r="AQ1178" t="str">
            <v>Westliche Flächenländer_2008_I 05b_7</v>
          </cell>
        </row>
        <row r="1179">
          <cell r="G1179">
            <v>5855</v>
          </cell>
          <cell r="H1179">
            <v>4639</v>
          </cell>
          <cell r="I1179">
            <v>234</v>
          </cell>
          <cell r="J1179">
            <v>186</v>
          </cell>
          <cell r="K1179">
            <v>2315</v>
          </cell>
          <cell r="L1179">
            <v>1751</v>
          </cell>
          <cell r="M1179">
            <v>93</v>
          </cell>
          <cell r="N1179">
            <v>70</v>
          </cell>
          <cell r="O1179">
            <v>2315</v>
          </cell>
          <cell r="P1179">
            <v>1889</v>
          </cell>
          <cell r="Q1179">
            <v>1651</v>
          </cell>
          <cell r="R1179">
            <v>0</v>
          </cell>
          <cell r="S1179">
            <v>0</v>
          </cell>
          <cell r="T1179">
            <v>0</v>
          </cell>
          <cell r="U1179">
            <v>0</v>
          </cell>
          <cell r="AO1179" t="str">
            <v>Rheinland-Pfalz_2008_I 05b_8</v>
          </cell>
          <cell r="AQ1179" t="str">
            <v>Westliche Flächenländer_2008_I 05b_8</v>
          </cell>
        </row>
        <row r="1180">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AO1180" t="str">
            <v>Rheinland-Pfalz_2008_I 05b_1</v>
          </cell>
          <cell r="AQ1180" t="str">
            <v>Westliche Flächenländer_2008_I 05b_1</v>
          </cell>
        </row>
        <row r="1181">
          <cell r="G1181">
            <v>34</v>
          </cell>
          <cell r="H1181">
            <v>27</v>
          </cell>
          <cell r="I1181">
            <v>2.3287671232876712</v>
          </cell>
          <cell r="J1181">
            <v>1.396551724137931</v>
          </cell>
          <cell r="K1181">
            <v>34</v>
          </cell>
          <cell r="L1181">
            <v>27</v>
          </cell>
          <cell r="M1181">
            <v>2.3287671232876712</v>
          </cell>
          <cell r="N1181">
            <v>1.396551724137931</v>
          </cell>
          <cell r="O1181">
            <v>34</v>
          </cell>
          <cell r="P1181">
            <v>0</v>
          </cell>
          <cell r="Q1181">
            <v>0</v>
          </cell>
          <cell r="R1181">
            <v>0</v>
          </cell>
          <cell r="S1181">
            <v>0</v>
          </cell>
          <cell r="T1181">
            <v>0</v>
          </cell>
          <cell r="U1181">
            <v>0</v>
          </cell>
          <cell r="AO1181" t="str">
            <v>Rheinland-Pfalz_2008_I 05b_2</v>
          </cell>
          <cell r="AQ1181" t="str">
            <v>Westliche Flächenländer_2008_I 05b_2</v>
          </cell>
        </row>
        <row r="1182">
          <cell r="G1182">
            <v>28</v>
          </cell>
          <cell r="H1182">
            <v>21</v>
          </cell>
          <cell r="I1182">
            <v>1.9178082191780821</v>
          </cell>
          <cell r="J1182">
            <v>1.0862068965517242</v>
          </cell>
          <cell r="K1182">
            <v>28</v>
          </cell>
          <cell r="L1182">
            <v>21</v>
          </cell>
          <cell r="M1182">
            <v>1.9178082191780821</v>
          </cell>
          <cell r="N1182">
            <v>1.0862068965517242</v>
          </cell>
          <cell r="O1182">
            <v>28</v>
          </cell>
          <cell r="P1182">
            <v>0</v>
          </cell>
          <cell r="Q1182">
            <v>0</v>
          </cell>
          <cell r="R1182">
            <v>0</v>
          </cell>
          <cell r="S1182">
            <v>0</v>
          </cell>
          <cell r="T1182">
            <v>0</v>
          </cell>
          <cell r="U1182">
            <v>0</v>
          </cell>
          <cell r="AO1182" t="str">
            <v>Rheinland-Pfalz_2008_I 05b_3</v>
          </cell>
          <cell r="AQ1182" t="str">
            <v>Westliche Flächenländer_2008_I 05b_3</v>
          </cell>
        </row>
        <row r="1183">
          <cell r="G1183">
            <v>10</v>
          </cell>
          <cell r="H1183">
            <v>9</v>
          </cell>
          <cell r="I1183">
            <v>0.68493150684931503</v>
          </cell>
          <cell r="J1183">
            <v>0.46551724137931039</v>
          </cell>
          <cell r="K1183">
            <v>10</v>
          </cell>
          <cell r="L1183">
            <v>9</v>
          </cell>
          <cell r="M1183">
            <v>0.68493150684931503</v>
          </cell>
          <cell r="N1183">
            <v>0.46551724137931033</v>
          </cell>
          <cell r="O1183">
            <v>10</v>
          </cell>
          <cell r="P1183">
            <v>0</v>
          </cell>
          <cell r="Q1183">
            <v>0</v>
          </cell>
          <cell r="R1183">
            <v>0</v>
          </cell>
          <cell r="S1183">
            <v>0</v>
          </cell>
          <cell r="T1183">
            <v>0</v>
          </cell>
          <cell r="U1183">
            <v>0</v>
          </cell>
          <cell r="AO1183" t="str">
            <v>Rheinland-Pfalz_2008_I 05b_4</v>
          </cell>
          <cell r="AQ1183" t="str">
            <v>Westliche Flächenländer_2008_I 05b_4</v>
          </cell>
        </row>
        <row r="1184">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AO1184" t="str">
            <v>Rheinland-Pfalz_2008_I 05b_5</v>
          </cell>
          <cell r="AQ1184" t="str">
            <v>Westliche Flächenländer_2008_I 05b_5</v>
          </cell>
        </row>
        <row r="1185">
          <cell r="G1185">
            <v>0</v>
          </cell>
          <cell r="H1185">
            <v>0</v>
          </cell>
          <cell r="I1185">
            <v>0</v>
          </cell>
          <cell r="J1185">
            <v>0</v>
          </cell>
          <cell r="K1185">
            <v>1</v>
          </cell>
          <cell r="L1185">
            <v>1</v>
          </cell>
          <cell r="M1185">
            <v>0</v>
          </cell>
          <cell r="N1185">
            <v>0</v>
          </cell>
          <cell r="O1185">
            <v>0</v>
          </cell>
          <cell r="P1185">
            <v>0</v>
          </cell>
          <cell r="Q1185">
            <v>0</v>
          </cell>
          <cell r="R1185">
            <v>0</v>
          </cell>
          <cell r="S1185">
            <v>0</v>
          </cell>
          <cell r="T1185">
            <v>0</v>
          </cell>
          <cell r="U1185">
            <v>0</v>
          </cell>
          <cell r="AO1185" t="str">
            <v>Rheinland-Pfalz_2008_I 05b_6</v>
          </cell>
          <cell r="AQ1185" t="str">
            <v>Westliche Flächenländer_2008_I 05b_6</v>
          </cell>
        </row>
        <row r="1186">
          <cell r="G1186">
            <v>1</v>
          </cell>
          <cell r="H1186">
            <v>1</v>
          </cell>
          <cell r="I1186">
            <v>0</v>
          </cell>
          <cell r="J1186">
            <v>0</v>
          </cell>
          <cell r="K1186">
            <v>0</v>
          </cell>
          <cell r="L1186">
            <v>0</v>
          </cell>
          <cell r="M1186">
            <v>6.8493150684931503E-2</v>
          </cell>
          <cell r="N1186">
            <v>5.1724137931034482E-2</v>
          </cell>
          <cell r="O1186">
            <v>0</v>
          </cell>
          <cell r="P1186">
            <v>0</v>
          </cell>
          <cell r="Q1186">
            <v>0</v>
          </cell>
          <cell r="R1186">
            <v>0</v>
          </cell>
          <cell r="S1186">
            <v>0</v>
          </cell>
          <cell r="T1186">
            <v>0</v>
          </cell>
          <cell r="U1186">
            <v>0</v>
          </cell>
          <cell r="AO1186" t="str">
            <v>Rheinland-Pfalz_2008_I 05b_7</v>
          </cell>
          <cell r="AQ1186" t="str">
            <v>Westliche Flächenländer_2008_I 05b_7</v>
          </cell>
        </row>
        <row r="1187">
          <cell r="G1187">
            <v>73</v>
          </cell>
          <cell r="H1187">
            <v>58</v>
          </cell>
          <cell r="I1187">
            <v>5</v>
          </cell>
          <cell r="J1187">
            <v>3</v>
          </cell>
          <cell r="K1187">
            <v>73</v>
          </cell>
          <cell r="L1187">
            <v>58</v>
          </cell>
          <cell r="M1187">
            <v>5</v>
          </cell>
          <cell r="N1187">
            <v>3</v>
          </cell>
          <cell r="O1187">
            <v>73</v>
          </cell>
          <cell r="P1187">
            <v>0</v>
          </cell>
          <cell r="Q1187">
            <v>0</v>
          </cell>
          <cell r="R1187">
            <v>0</v>
          </cell>
          <cell r="S1187">
            <v>0</v>
          </cell>
          <cell r="T1187">
            <v>0</v>
          </cell>
          <cell r="U1187">
            <v>0</v>
          </cell>
          <cell r="AO1187" t="str">
            <v>Rheinland-Pfalz_2008_I 05b_8</v>
          </cell>
          <cell r="AQ1187" t="str">
            <v>Westliche Flächenländer_2008_I 05b_8</v>
          </cell>
        </row>
        <row r="1188">
          <cell r="G1188">
            <v>2942</v>
          </cell>
          <cell r="H1188">
            <v>1099</v>
          </cell>
          <cell r="I1188">
            <v>490</v>
          </cell>
          <cell r="J1188">
            <v>154</v>
          </cell>
          <cell r="K1188">
            <v>2942</v>
          </cell>
          <cell r="L1188">
            <v>1099</v>
          </cell>
          <cell r="M1188">
            <v>490</v>
          </cell>
          <cell r="N1188">
            <v>154</v>
          </cell>
          <cell r="O1188">
            <v>2942</v>
          </cell>
          <cell r="P1188">
            <v>0</v>
          </cell>
          <cell r="Q1188">
            <v>0</v>
          </cell>
          <cell r="R1188">
            <v>0</v>
          </cell>
          <cell r="S1188">
            <v>0</v>
          </cell>
          <cell r="T1188">
            <v>0</v>
          </cell>
          <cell r="U1188">
            <v>0</v>
          </cell>
          <cell r="AO1188" t="str">
            <v>Rheinland-Pfalz_2008_II 03b_1</v>
          </cell>
          <cell r="AQ1188" t="str">
            <v>Westliche Flächenländer_2008_II 03b_1</v>
          </cell>
        </row>
        <row r="1189">
          <cell r="G1189">
            <v>69</v>
          </cell>
          <cell r="H1189">
            <v>27</v>
          </cell>
          <cell r="I1189">
            <v>8</v>
          </cell>
          <cell r="J1189">
            <v>5</v>
          </cell>
          <cell r="K1189">
            <v>69</v>
          </cell>
          <cell r="L1189">
            <v>27</v>
          </cell>
          <cell r="M1189">
            <v>8</v>
          </cell>
          <cell r="N1189">
            <v>5</v>
          </cell>
          <cell r="O1189">
            <v>69</v>
          </cell>
          <cell r="P1189">
            <v>0</v>
          </cell>
          <cell r="Q1189">
            <v>0</v>
          </cell>
          <cell r="R1189">
            <v>0</v>
          </cell>
          <cell r="S1189">
            <v>0</v>
          </cell>
          <cell r="T1189">
            <v>0</v>
          </cell>
          <cell r="U1189">
            <v>0</v>
          </cell>
          <cell r="AO1189" t="str">
            <v>Rheinland-Pfalz_2008_II 03b_2</v>
          </cell>
          <cell r="AQ1189" t="str">
            <v>Westliche Flächenländer_2008_II 03b_2</v>
          </cell>
        </row>
        <row r="1190">
          <cell r="G1190">
            <v>7</v>
          </cell>
          <cell r="H1190">
            <v>3</v>
          </cell>
          <cell r="I1190">
            <v>1</v>
          </cell>
          <cell r="J1190">
            <v>0</v>
          </cell>
          <cell r="K1190">
            <v>7</v>
          </cell>
          <cell r="L1190">
            <v>3</v>
          </cell>
          <cell r="M1190">
            <v>1</v>
          </cell>
          <cell r="N1190">
            <v>0</v>
          </cell>
          <cell r="O1190">
            <v>7</v>
          </cell>
          <cell r="P1190">
            <v>0</v>
          </cell>
          <cell r="Q1190">
            <v>0</v>
          </cell>
          <cell r="R1190">
            <v>0</v>
          </cell>
          <cell r="S1190">
            <v>0</v>
          </cell>
          <cell r="T1190">
            <v>0</v>
          </cell>
          <cell r="U1190">
            <v>0</v>
          </cell>
          <cell r="AO1190" t="str">
            <v>Rheinland-Pfalz_2008_II 03b_3</v>
          </cell>
          <cell r="AQ1190" t="str">
            <v>Westliche Flächenländer_2008_II 03b_3</v>
          </cell>
        </row>
        <row r="1191">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AO1191" t="str">
            <v>Rheinland-Pfalz_2008_II 03b_4</v>
          </cell>
          <cell r="AQ1191" t="str">
            <v>Westliche Flächenländer_2008_II 03b_4</v>
          </cell>
        </row>
        <row r="1192">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AO1192" t="str">
            <v>Rheinland-Pfalz_2008_II 03b_5</v>
          </cell>
          <cell r="AQ1192" t="str">
            <v>Westliche Flächenländer_2008_II 03b_5</v>
          </cell>
        </row>
        <row r="1193">
          <cell r="G1193">
            <v>41</v>
          </cell>
          <cell r="H1193">
            <v>31</v>
          </cell>
          <cell r="I1193">
            <v>13</v>
          </cell>
          <cell r="J1193">
            <v>9</v>
          </cell>
          <cell r="K1193">
            <v>41</v>
          </cell>
          <cell r="L1193">
            <v>31</v>
          </cell>
          <cell r="M1193">
            <v>13</v>
          </cell>
          <cell r="N1193">
            <v>9</v>
          </cell>
          <cell r="O1193">
            <v>41</v>
          </cell>
          <cell r="P1193">
            <v>0</v>
          </cell>
          <cell r="Q1193">
            <v>0</v>
          </cell>
          <cell r="R1193">
            <v>0</v>
          </cell>
          <cell r="S1193">
            <v>0</v>
          </cell>
          <cell r="T1193">
            <v>0</v>
          </cell>
          <cell r="U1193">
            <v>0</v>
          </cell>
          <cell r="AO1193" t="str">
            <v>Rheinland-Pfalz_2008_II 03b_6</v>
          </cell>
          <cell r="AQ1193" t="str">
            <v>Westliche Flächenländer_2008_II 03b_6</v>
          </cell>
        </row>
        <row r="1194">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AO1194" t="str">
            <v>Rheinland-Pfalz_2008_II 03b_7</v>
          </cell>
          <cell r="AQ1194" t="str">
            <v>Westliche Flächenländer_2008_II 03b_7</v>
          </cell>
        </row>
        <row r="1195">
          <cell r="G1195">
            <v>3059</v>
          </cell>
          <cell r="H1195">
            <v>1160</v>
          </cell>
          <cell r="I1195">
            <v>512</v>
          </cell>
          <cell r="J1195">
            <v>168</v>
          </cell>
          <cell r="K1195">
            <v>3059</v>
          </cell>
          <cell r="L1195">
            <v>1160</v>
          </cell>
          <cell r="M1195">
            <v>512</v>
          </cell>
          <cell r="N1195">
            <v>168</v>
          </cell>
          <cell r="O1195">
            <v>3059</v>
          </cell>
          <cell r="P1195">
            <v>0</v>
          </cell>
          <cell r="Q1195">
            <v>0</v>
          </cell>
          <cell r="R1195">
            <v>0</v>
          </cell>
          <cell r="S1195">
            <v>0</v>
          </cell>
          <cell r="T1195">
            <v>0</v>
          </cell>
          <cell r="U1195">
            <v>0</v>
          </cell>
          <cell r="AO1195" t="str">
            <v>Rheinland-Pfalz_2008_II 03b_8</v>
          </cell>
          <cell r="AQ1195" t="str">
            <v>Westliche Flächenländer_2008_II 03b_8</v>
          </cell>
        </row>
        <row r="1196">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AO1196" t="str">
            <v>Rheinland-Pfalz_2008_II 03a_1</v>
          </cell>
          <cell r="AQ1196" t="str">
            <v>Westliche Flächenländer_2008_II 03a_1</v>
          </cell>
        </row>
        <row r="1197">
          <cell r="G1197">
            <v>9066</v>
          </cell>
          <cell r="H1197">
            <v>4344</v>
          </cell>
          <cell r="I1197">
            <v>1096</v>
          </cell>
          <cell r="J1197">
            <v>534</v>
          </cell>
          <cell r="K1197">
            <v>8944</v>
          </cell>
          <cell r="L1197">
            <v>4279</v>
          </cell>
          <cell r="M1197">
            <v>1078</v>
          </cell>
          <cell r="N1197">
            <v>524</v>
          </cell>
          <cell r="O1197">
            <v>9066</v>
          </cell>
          <cell r="P1197">
            <v>0</v>
          </cell>
          <cell r="Q1197">
            <v>0</v>
          </cell>
          <cell r="R1197">
            <v>0</v>
          </cell>
          <cell r="S1197">
            <v>0</v>
          </cell>
          <cell r="T1197">
            <v>0</v>
          </cell>
          <cell r="U1197">
            <v>0</v>
          </cell>
          <cell r="AO1197" t="str">
            <v>Rheinland-Pfalz_2008_II 03a_2</v>
          </cell>
          <cell r="AQ1197" t="str">
            <v>Westliche Flächenländer_2008_II 03a_2</v>
          </cell>
        </row>
        <row r="1198">
          <cell r="G1198">
            <v>89</v>
          </cell>
          <cell r="H1198">
            <v>10</v>
          </cell>
          <cell r="I1198">
            <v>1</v>
          </cell>
          <cell r="J1198">
            <v>0</v>
          </cell>
          <cell r="K1198">
            <v>89</v>
          </cell>
          <cell r="L1198">
            <v>10</v>
          </cell>
          <cell r="M1198">
            <v>1</v>
          </cell>
          <cell r="N1198">
            <v>0</v>
          </cell>
          <cell r="O1198">
            <v>89</v>
          </cell>
          <cell r="P1198">
            <v>0</v>
          </cell>
          <cell r="Q1198">
            <v>0</v>
          </cell>
          <cell r="R1198">
            <v>0</v>
          </cell>
          <cell r="S1198">
            <v>0</v>
          </cell>
          <cell r="T1198">
            <v>0</v>
          </cell>
          <cell r="U1198">
            <v>0</v>
          </cell>
          <cell r="AO1198" t="str">
            <v>Rheinland-Pfalz_2008_II 03a_3</v>
          </cell>
          <cell r="AQ1198" t="str">
            <v>Westliche Flächenländer_2008_II 03a_3</v>
          </cell>
        </row>
        <row r="1199">
          <cell r="G1199">
            <v>0</v>
          </cell>
          <cell r="H1199">
            <v>0</v>
          </cell>
          <cell r="I1199">
            <v>0</v>
          </cell>
          <cell r="J1199">
            <v>0</v>
          </cell>
          <cell r="K1199">
            <v>0</v>
          </cell>
          <cell r="L1199">
            <v>0</v>
          </cell>
          <cell r="M1199">
            <v>0</v>
          </cell>
          <cell r="N1199">
            <v>0</v>
          </cell>
          <cell r="O1199">
            <v>0</v>
          </cell>
          <cell r="P1199">
            <v>0</v>
          </cell>
          <cell r="Q1199">
            <v>0</v>
          </cell>
          <cell r="R1199">
            <v>0</v>
          </cell>
          <cell r="S1199">
            <v>0</v>
          </cell>
          <cell r="T1199">
            <v>0</v>
          </cell>
          <cell r="U1199">
            <v>0</v>
          </cell>
          <cell r="AO1199" t="str">
            <v>Rheinland-Pfalz_2008_II 03a_4</v>
          </cell>
          <cell r="AQ1199" t="str">
            <v>Westliche Flächenländer_2008_II 03a_4</v>
          </cell>
        </row>
        <row r="1200">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AO1200" t="str">
            <v>Rheinland-Pfalz_2008_II 03a_5</v>
          </cell>
          <cell r="AQ1200" t="str">
            <v>Westliche Flächenländer_2008_II 03a_5</v>
          </cell>
        </row>
        <row r="1201">
          <cell r="G1201">
            <v>1</v>
          </cell>
          <cell r="H1201">
            <v>0</v>
          </cell>
          <cell r="I1201">
            <v>0</v>
          </cell>
          <cell r="J1201">
            <v>0</v>
          </cell>
          <cell r="K1201">
            <v>1</v>
          </cell>
          <cell r="L1201">
            <v>0</v>
          </cell>
          <cell r="M1201">
            <v>0</v>
          </cell>
          <cell r="N1201">
            <v>0</v>
          </cell>
          <cell r="O1201">
            <v>1</v>
          </cell>
          <cell r="P1201">
            <v>0</v>
          </cell>
          <cell r="Q1201">
            <v>0</v>
          </cell>
          <cell r="R1201">
            <v>0</v>
          </cell>
          <cell r="S1201">
            <v>0</v>
          </cell>
          <cell r="T1201">
            <v>0</v>
          </cell>
          <cell r="U1201">
            <v>0</v>
          </cell>
          <cell r="AO1201" t="str">
            <v>Rheinland-Pfalz_2008_II 03a_6</v>
          </cell>
          <cell r="AQ1201" t="str">
            <v>Westliche Flächenländer_2008_II 03a_6</v>
          </cell>
        </row>
        <row r="1202">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AO1202" t="str">
            <v>Rheinland-Pfalz_2008_II 03a_7</v>
          </cell>
          <cell r="AQ1202" t="str">
            <v>Westliche Flächenländer_2008_II 03a_7</v>
          </cell>
        </row>
        <row r="1203">
          <cell r="G1203">
            <v>9156</v>
          </cell>
          <cell r="H1203">
            <v>4354</v>
          </cell>
          <cell r="I1203">
            <v>1097</v>
          </cell>
          <cell r="J1203">
            <v>534</v>
          </cell>
          <cell r="K1203">
            <v>9034</v>
          </cell>
          <cell r="L1203">
            <v>4289</v>
          </cell>
          <cell r="M1203">
            <v>1079</v>
          </cell>
          <cell r="N1203">
            <v>524</v>
          </cell>
          <cell r="O1203">
            <v>9156</v>
          </cell>
          <cell r="P1203">
            <v>0</v>
          </cell>
          <cell r="Q1203">
            <v>0</v>
          </cell>
          <cell r="R1203">
            <v>0</v>
          </cell>
          <cell r="S1203">
            <v>0</v>
          </cell>
          <cell r="T1203">
            <v>0</v>
          </cell>
          <cell r="U1203">
            <v>0</v>
          </cell>
          <cell r="AO1203" t="str">
            <v>Rheinland-Pfalz_2008_II 03a_8</v>
          </cell>
          <cell r="AQ1203" t="str">
            <v>Westliche Flächenländer_2008_II 03a_8</v>
          </cell>
        </row>
        <row r="1204">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AO1204" t="str">
            <v>Rheinland-Pfalz_2008_II 01_1</v>
          </cell>
          <cell r="AQ1204" t="str">
            <v>Westliche Flächenländer_2008_II 01_1</v>
          </cell>
        </row>
        <row r="1205">
          <cell r="G1205">
            <v>3698</v>
          </cell>
          <cell r="H1205">
            <v>2056</v>
          </cell>
          <cell r="I1205">
            <v>440</v>
          </cell>
          <cell r="J1205">
            <v>231</v>
          </cell>
          <cell r="K1205">
            <v>3486</v>
          </cell>
          <cell r="L1205">
            <v>1949</v>
          </cell>
          <cell r="M1205">
            <v>411</v>
          </cell>
          <cell r="N1205">
            <v>222</v>
          </cell>
          <cell r="O1205">
            <v>3698</v>
          </cell>
          <cell r="P1205">
            <v>0</v>
          </cell>
          <cell r="Q1205">
            <v>0</v>
          </cell>
          <cell r="R1205">
            <v>0</v>
          </cell>
          <cell r="S1205">
            <v>0</v>
          </cell>
          <cell r="T1205">
            <v>0</v>
          </cell>
          <cell r="U1205">
            <v>0</v>
          </cell>
          <cell r="AO1205" t="str">
            <v>Rheinland-Pfalz_2008_II 01_2</v>
          </cell>
          <cell r="AQ1205" t="str">
            <v>Westliche Flächenländer_2008_II 01_2</v>
          </cell>
        </row>
        <row r="1206">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AO1206" t="str">
            <v>Rheinland-Pfalz_2008_II 01_3</v>
          </cell>
          <cell r="AQ1206" t="str">
            <v>Westliche Flächenländer_2008_II 01_3</v>
          </cell>
        </row>
        <row r="1207">
          <cell r="G1207">
            <v>0</v>
          </cell>
          <cell r="H1207">
            <v>0</v>
          </cell>
          <cell r="I1207">
            <v>0</v>
          </cell>
          <cell r="J1207">
            <v>0</v>
          </cell>
          <cell r="K1207">
            <v>0</v>
          </cell>
          <cell r="L1207">
            <v>0</v>
          </cell>
          <cell r="M1207">
            <v>0</v>
          </cell>
          <cell r="N1207">
            <v>0</v>
          </cell>
          <cell r="O1207">
            <v>0</v>
          </cell>
          <cell r="P1207">
            <v>0</v>
          </cell>
          <cell r="Q1207">
            <v>0</v>
          </cell>
          <cell r="R1207">
            <v>0</v>
          </cell>
          <cell r="S1207">
            <v>0</v>
          </cell>
          <cell r="T1207">
            <v>0</v>
          </cell>
          <cell r="U1207">
            <v>0</v>
          </cell>
          <cell r="AO1207" t="str">
            <v>Rheinland-Pfalz_2008_II 01_4</v>
          </cell>
          <cell r="AQ1207" t="str">
            <v>Westliche Flächenländer_2008_II 01_4</v>
          </cell>
        </row>
        <row r="1208">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AO1208" t="str">
            <v>Rheinland-Pfalz_2008_II 01_5</v>
          </cell>
          <cell r="AQ1208" t="str">
            <v>Westliche Flächenländer_2008_II 01_5</v>
          </cell>
        </row>
        <row r="1209">
          <cell r="G1209">
            <v>1</v>
          </cell>
          <cell r="H1209">
            <v>1</v>
          </cell>
          <cell r="I1209">
            <v>0</v>
          </cell>
          <cell r="J1209">
            <v>0</v>
          </cell>
          <cell r="K1209">
            <v>1</v>
          </cell>
          <cell r="L1209">
            <v>1</v>
          </cell>
          <cell r="M1209">
            <v>0</v>
          </cell>
          <cell r="N1209">
            <v>0</v>
          </cell>
          <cell r="O1209">
            <v>1</v>
          </cell>
          <cell r="P1209">
            <v>0</v>
          </cell>
          <cell r="Q1209">
            <v>0</v>
          </cell>
          <cell r="R1209">
            <v>0</v>
          </cell>
          <cell r="S1209">
            <v>0</v>
          </cell>
          <cell r="T1209">
            <v>0</v>
          </cell>
          <cell r="U1209">
            <v>0</v>
          </cell>
          <cell r="AO1209" t="str">
            <v>Rheinland-Pfalz_2008_II 01_6</v>
          </cell>
          <cell r="AQ1209" t="str">
            <v>Westliche Flächenländer_2008_II 01_6</v>
          </cell>
        </row>
        <row r="1210">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AO1210" t="str">
            <v>Rheinland-Pfalz_2008_II 01_7</v>
          </cell>
          <cell r="AQ1210" t="str">
            <v>Westliche Flächenländer_2008_II 01_7</v>
          </cell>
        </row>
        <row r="1211">
          <cell r="G1211">
            <v>3699</v>
          </cell>
          <cell r="H1211">
            <v>2057</v>
          </cell>
          <cell r="I1211">
            <v>440</v>
          </cell>
          <cell r="J1211">
            <v>231</v>
          </cell>
          <cell r="K1211">
            <v>3487</v>
          </cell>
          <cell r="L1211">
            <v>1950</v>
          </cell>
          <cell r="M1211">
            <v>411</v>
          </cell>
          <cell r="N1211">
            <v>222</v>
          </cell>
          <cell r="O1211">
            <v>3699</v>
          </cell>
          <cell r="P1211">
            <v>0</v>
          </cell>
          <cell r="Q1211">
            <v>0</v>
          </cell>
          <cell r="R1211">
            <v>0</v>
          </cell>
          <cell r="S1211">
            <v>0</v>
          </cell>
          <cell r="T1211">
            <v>0</v>
          </cell>
          <cell r="U1211">
            <v>0</v>
          </cell>
          <cell r="AO1211" t="str">
            <v>Rheinland-Pfalz_2008_II 01_8</v>
          </cell>
          <cell r="AQ1211" t="str">
            <v>Westliche Flächenländer_2008_II 01_8</v>
          </cell>
        </row>
        <row r="1212">
          <cell r="G1212">
            <v>0</v>
          </cell>
          <cell r="H1212">
            <v>0</v>
          </cell>
          <cell r="I1212">
            <v>0</v>
          </cell>
          <cell r="J1212">
            <v>0</v>
          </cell>
          <cell r="K1212">
            <v>0</v>
          </cell>
          <cell r="L1212">
            <v>0</v>
          </cell>
          <cell r="M1212">
            <v>0</v>
          </cell>
          <cell r="N1212">
            <v>0</v>
          </cell>
          <cell r="O1212">
            <v>0</v>
          </cell>
          <cell r="P1212">
            <v>0</v>
          </cell>
          <cell r="Q1212">
            <v>0</v>
          </cell>
          <cell r="R1212">
            <v>0</v>
          </cell>
          <cell r="S1212">
            <v>0</v>
          </cell>
          <cell r="T1212">
            <v>0</v>
          </cell>
          <cell r="U1212">
            <v>0</v>
          </cell>
          <cell r="AO1212" t="e">
            <v>#N/A</v>
          </cell>
          <cell r="AQ1212" t="e">
            <v>#N/A</v>
          </cell>
        </row>
        <row r="1213">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AO1213" t="e">
            <v>#N/A</v>
          </cell>
          <cell r="AQ1213" t="e">
            <v>#N/A</v>
          </cell>
        </row>
        <row r="1214">
          <cell r="G1214">
            <v>0</v>
          </cell>
          <cell r="H1214">
            <v>0</v>
          </cell>
          <cell r="I1214">
            <v>0</v>
          </cell>
          <cell r="J1214">
            <v>0</v>
          </cell>
          <cell r="K1214">
            <v>0</v>
          </cell>
          <cell r="L1214">
            <v>0</v>
          </cell>
          <cell r="M1214">
            <v>0</v>
          </cell>
          <cell r="N1214">
            <v>0</v>
          </cell>
          <cell r="O1214">
            <v>0</v>
          </cell>
          <cell r="P1214">
            <v>0</v>
          </cell>
          <cell r="Q1214">
            <v>0</v>
          </cell>
          <cell r="R1214">
            <v>0</v>
          </cell>
          <cell r="S1214">
            <v>0</v>
          </cell>
          <cell r="T1214">
            <v>0</v>
          </cell>
          <cell r="U1214">
            <v>0</v>
          </cell>
          <cell r="AO1214" t="e">
            <v>#N/A</v>
          </cell>
          <cell r="AQ1214" t="e">
            <v>#N/A</v>
          </cell>
        </row>
        <row r="1215">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AO1215" t="e">
            <v>#N/A</v>
          </cell>
          <cell r="AQ1215" t="e">
            <v>#N/A</v>
          </cell>
        </row>
        <row r="1216">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AO1216" t="e">
            <v>#N/A</v>
          </cell>
          <cell r="AQ1216" t="e">
            <v>#N/A</v>
          </cell>
        </row>
        <row r="1217">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AO1217" t="e">
            <v>#N/A</v>
          </cell>
          <cell r="AQ1217" t="e">
            <v>#N/A</v>
          </cell>
        </row>
        <row r="1218">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AO1218" t="e">
            <v>#N/A</v>
          </cell>
          <cell r="AQ1218" t="e">
            <v>#N/A</v>
          </cell>
        </row>
        <row r="1219">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AO1219" t="e">
            <v>#N/A</v>
          </cell>
          <cell r="AQ1219" t="e">
            <v>#N/A</v>
          </cell>
        </row>
        <row r="1220">
          <cell r="G1220">
            <v>51</v>
          </cell>
          <cell r="H1220">
            <v>16</v>
          </cell>
          <cell r="I1220">
            <v>6</v>
          </cell>
          <cell r="J1220">
            <v>4</v>
          </cell>
          <cell r="K1220">
            <v>23</v>
          </cell>
          <cell r="L1220">
            <v>4</v>
          </cell>
          <cell r="M1220">
            <v>3</v>
          </cell>
          <cell r="N1220">
            <v>2</v>
          </cell>
          <cell r="O1220">
            <v>24</v>
          </cell>
          <cell r="P1220">
            <v>22</v>
          </cell>
          <cell r="Q1220">
            <v>5</v>
          </cell>
          <cell r="R1220">
            <v>0</v>
          </cell>
          <cell r="S1220">
            <v>0</v>
          </cell>
          <cell r="T1220">
            <v>0</v>
          </cell>
          <cell r="U1220">
            <v>0</v>
          </cell>
          <cell r="AO1220" t="str">
            <v>Rheinland-Pfalz_2008_II 03c_1</v>
          </cell>
          <cell r="AQ1220" t="str">
            <v>Westliche Flächenländer_2008_II 03c_1</v>
          </cell>
        </row>
        <row r="1221">
          <cell r="G1221">
            <v>204</v>
          </cell>
          <cell r="H1221">
            <v>66</v>
          </cell>
          <cell r="I1221">
            <v>21</v>
          </cell>
          <cell r="J1221">
            <v>4</v>
          </cell>
          <cell r="K1221">
            <v>138</v>
          </cell>
          <cell r="L1221">
            <v>41</v>
          </cell>
          <cell r="M1221">
            <v>18</v>
          </cell>
          <cell r="N1221">
            <v>3</v>
          </cell>
          <cell r="O1221">
            <v>138</v>
          </cell>
          <cell r="P1221">
            <v>40</v>
          </cell>
          <cell r="Q1221">
            <v>26</v>
          </cell>
          <cell r="R1221">
            <v>0</v>
          </cell>
          <cell r="S1221">
            <v>0</v>
          </cell>
          <cell r="T1221">
            <v>0</v>
          </cell>
          <cell r="U1221">
            <v>0</v>
          </cell>
          <cell r="AO1221" t="str">
            <v>Rheinland-Pfalz_2008_II 03c_2</v>
          </cell>
          <cell r="AQ1221" t="str">
            <v>Westliche Flächenländer_2008_II 03c_2</v>
          </cell>
        </row>
        <row r="1222">
          <cell r="G1222">
            <v>23</v>
          </cell>
          <cell r="H1222">
            <v>12</v>
          </cell>
          <cell r="I1222">
            <v>0</v>
          </cell>
          <cell r="J1222">
            <v>0</v>
          </cell>
          <cell r="K1222">
            <v>17</v>
          </cell>
          <cell r="L1222">
            <v>11</v>
          </cell>
          <cell r="M1222">
            <v>0</v>
          </cell>
          <cell r="N1222">
            <v>0</v>
          </cell>
          <cell r="O1222">
            <v>17</v>
          </cell>
          <cell r="P1222">
            <v>5</v>
          </cell>
          <cell r="Q1222">
            <v>1</v>
          </cell>
          <cell r="R1222">
            <v>0</v>
          </cell>
          <cell r="S1222">
            <v>0</v>
          </cell>
          <cell r="T1222">
            <v>0</v>
          </cell>
          <cell r="U1222">
            <v>0</v>
          </cell>
          <cell r="AO1222" t="str">
            <v>Rheinland-Pfalz_2008_II 03c_3</v>
          </cell>
          <cell r="AQ1222" t="str">
            <v>Westliche Flächenländer_2008_II 03c_3</v>
          </cell>
        </row>
        <row r="1223">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AO1223" t="str">
            <v>Rheinland-Pfalz_2008_II 03c_4</v>
          </cell>
          <cell r="AQ1223" t="str">
            <v>Westliche Flächenländer_2008_II 03c_4</v>
          </cell>
        </row>
        <row r="1224">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AO1224" t="str">
            <v>Rheinland-Pfalz_2008_II 03c_5</v>
          </cell>
          <cell r="AQ1224" t="str">
            <v>Westliche Flächenländer_2008_II 03c_5</v>
          </cell>
        </row>
        <row r="1225">
          <cell r="G1225">
            <v>1</v>
          </cell>
          <cell r="H1225">
            <v>0</v>
          </cell>
          <cell r="I1225">
            <v>0</v>
          </cell>
          <cell r="J1225">
            <v>0</v>
          </cell>
          <cell r="K1225">
            <v>1</v>
          </cell>
          <cell r="L1225">
            <v>0</v>
          </cell>
          <cell r="M1225">
            <v>0</v>
          </cell>
          <cell r="N1225">
            <v>0</v>
          </cell>
          <cell r="O1225">
            <v>1</v>
          </cell>
          <cell r="P1225">
            <v>0</v>
          </cell>
          <cell r="Q1225">
            <v>0</v>
          </cell>
          <cell r="R1225">
            <v>0</v>
          </cell>
          <cell r="S1225">
            <v>0</v>
          </cell>
          <cell r="T1225">
            <v>0</v>
          </cell>
          <cell r="U1225">
            <v>0</v>
          </cell>
          <cell r="AO1225" t="str">
            <v>Rheinland-Pfalz_2008_II 03c_6</v>
          </cell>
          <cell r="AQ1225" t="str">
            <v>Westliche Flächenländer_2008_II 03c_6</v>
          </cell>
        </row>
        <row r="1226">
          <cell r="G1226">
            <v>0</v>
          </cell>
          <cell r="H1226">
            <v>0</v>
          </cell>
          <cell r="I1226">
            <v>0</v>
          </cell>
          <cell r="J1226">
            <v>0</v>
          </cell>
          <cell r="K1226">
            <v>0</v>
          </cell>
          <cell r="L1226">
            <v>0</v>
          </cell>
          <cell r="M1226">
            <v>0</v>
          </cell>
          <cell r="N1226">
            <v>0</v>
          </cell>
          <cell r="O1226">
            <v>0</v>
          </cell>
          <cell r="P1226">
            <v>0</v>
          </cell>
          <cell r="Q1226">
            <v>0</v>
          </cell>
          <cell r="R1226">
            <v>0</v>
          </cell>
          <cell r="S1226">
            <v>0</v>
          </cell>
          <cell r="T1226">
            <v>0</v>
          </cell>
          <cell r="U1226">
            <v>0</v>
          </cell>
          <cell r="AO1226" t="str">
            <v>Rheinland-Pfalz_2008_II 03c_7</v>
          </cell>
          <cell r="AQ1226" t="str">
            <v>Westliche Flächenländer_2008_II 03c_7</v>
          </cell>
        </row>
        <row r="1227">
          <cell r="G1227">
            <v>279</v>
          </cell>
          <cell r="H1227">
            <v>94</v>
          </cell>
          <cell r="I1227">
            <v>27</v>
          </cell>
          <cell r="J1227">
            <v>8</v>
          </cell>
          <cell r="K1227">
            <v>179</v>
          </cell>
          <cell r="L1227">
            <v>56</v>
          </cell>
          <cell r="M1227">
            <v>21</v>
          </cell>
          <cell r="N1227">
            <v>5</v>
          </cell>
          <cell r="O1227">
            <v>180</v>
          </cell>
          <cell r="P1227">
            <v>67</v>
          </cell>
          <cell r="Q1227">
            <v>32</v>
          </cell>
          <cell r="R1227">
            <v>0</v>
          </cell>
          <cell r="S1227">
            <v>0</v>
          </cell>
          <cell r="T1227">
            <v>0</v>
          </cell>
          <cell r="U1227">
            <v>0</v>
          </cell>
          <cell r="AO1227" t="str">
            <v>Rheinland-Pfalz_2008_II 03c_8</v>
          </cell>
          <cell r="AQ1227" t="str">
            <v>Westliche Flächenländer_2008_II 03c_8</v>
          </cell>
        </row>
        <row r="1228">
          <cell r="G1228">
            <v>0</v>
          </cell>
          <cell r="H1228">
            <v>0</v>
          </cell>
          <cell r="I1228">
            <v>0</v>
          </cell>
          <cell r="J1228">
            <v>0</v>
          </cell>
          <cell r="K1228">
            <v>0</v>
          </cell>
          <cell r="L1228">
            <v>0</v>
          </cell>
          <cell r="M1228">
            <v>0</v>
          </cell>
          <cell r="N1228">
            <v>0</v>
          </cell>
          <cell r="O1228">
            <v>0</v>
          </cell>
          <cell r="P1228">
            <v>0</v>
          </cell>
          <cell r="Q1228">
            <v>0</v>
          </cell>
          <cell r="R1228">
            <v>0</v>
          </cell>
          <cell r="S1228">
            <v>0</v>
          </cell>
          <cell r="T1228">
            <v>0</v>
          </cell>
          <cell r="U1228">
            <v>0</v>
          </cell>
          <cell r="AO1228" t="str">
            <v>Rheinland-Pfalz_2008_III 02_1</v>
          </cell>
          <cell r="AQ1228" t="str">
            <v>Westliche Flächenländer_2008_III 02_1</v>
          </cell>
        </row>
        <row r="1229">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AO1229" t="str">
            <v>Rheinland-Pfalz_2008_III 02_2</v>
          </cell>
          <cell r="AQ1229" t="str">
            <v>Westliche Flächenländer_2008_III 02_2</v>
          </cell>
        </row>
        <row r="1230">
          <cell r="G1230">
            <v>6879</v>
          </cell>
          <cell r="H1230">
            <v>3226</v>
          </cell>
          <cell r="I1230">
            <v>516</v>
          </cell>
          <cell r="J1230">
            <v>237</v>
          </cell>
          <cell r="K1230">
            <v>2708</v>
          </cell>
          <cell r="L1230">
            <v>1307</v>
          </cell>
          <cell r="M1230">
            <v>231</v>
          </cell>
          <cell r="N1230">
            <v>102</v>
          </cell>
          <cell r="O1230">
            <v>0</v>
          </cell>
          <cell r="P1230">
            <v>0</v>
          </cell>
          <cell r="Q1230">
            <v>0</v>
          </cell>
          <cell r="R1230">
            <v>0</v>
          </cell>
          <cell r="S1230">
            <v>2960</v>
          </cell>
          <cell r="T1230">
            <v>2233</v>
          </cell>
          <cell r="U1230">
            <v>1686</v>
          </cell>
          <cell r="AO1230" t="str">
            <v>Rheinland-Pfalz_2008_III 02_3</v>
          </cell>
          <cell r="AQ1230" t="str">
            <v>Westliche Flächenländer_2008_III 02_3</v>
          </cell>
        </row>
        <row r="1231">
          <cell r="G1231">
            <v>2</v>
          </cell>
          <cell r="H1231">
            <v>0</v>
          </cell>
          <cell r="I1231">
            <v>0</v>
          </cell>
          <cell r="J1231">
            <v>0</v>
          </cell>
          <cell r="K1231">
            <v>1</v>
          </cell>
          <cell r="L1231">
            <v>0</v>
          </cell>
          <cell r="M1231">
            <v>0</v>
          </cell>
          <cell r="N1231">
            <v>0</v>
          </cell>
          <cell r="O1231">
            <v>0</v>
          </cell>
          <cell r="P1231">
            <v>0</v>
          </cell>
          <cell r="Q1231">
            <v>0</v>
          </cell>
          <cell r="R1231">
            <v>0</v>
          </cell>
          <cell r="S1231">
            <v>1</v>
          </cell>
          <cell r="T1231">
            <v>1</v>
          </cell>
          <cell r="U1231">
            <v>0</v>
          </cell>
          <cell r="AO1231" t="str">
            <v>Rheinland-Pfalz_2008_III 02_4</v>
          </cell>
          <cell r="AQ1231" t="str">
            <v>Westliche Flächenländer_2008_III 02_4</v>
          </cell>
        </row>
        <row r="1232">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AO1232" t="str">
            <v>Rheinland-Pfalz_2008_III 02_5</v>
          </cell>
          <cell r="AQ1232" t="str">
            <v>Westliche Flächenländer_2008_III 02_5</v>
          </cell>
        </row>
        <row r="1233">
          <cell r="G1233">
            <v>1</v>
          </cell>
          <cell r="H1233">
            <v>0</v>
          </cell>
          <cell r="I1233">
            <v>0</v>
          </cell>
          <cell r="J1233">
            <v>0</v>
          </cell>
          <cell r="K1233">
            <v>1</v>
          </cell>
          <cell r="L1233">
            <v>0</v>
          </cell>
          <cell r="M1233">
            <v>0</v>
          </cell>
          <cell r="N1233">
            <v>0</v>
          </cell>
          <cell r="O1233">
            <v>0</v>
          </cell>
          <cell r="P1233">
            <v>0</v>
          </cell>
          <cell r="Q1233">
            <v>0</v>
          </cell>
          <cell r="R1233">
            <v>0</v>
          </cell>
          <cell r="S1233">
            <v>1</v>
          </cell>
          <cell r="T1233">
            <v>0</v>
          </cell>
          <cell r="U1233">
            <v>0</v>
          </cell>
          <cell r="AO1233" t="str">
            <v>Rheinland-Pfalz_2008_III 02_6</v>
          </cell>
          <cell r="AQ1233" t="str">
            <v>Westliche Flächenländer_2008_III 02_6</v>
          </cell>
        </row>
        <row r="1234">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AO1234" t="str">
            <v>Rheinland-Pfalz_2008_III 02_7</v>
          </cell>
          <cell r="AQ1234" t="str">
            <v>Westliche Flächenländer_2008_III 02_7</v>
          </cell>
        </row>
        <row r="1235">
          <cell r="G1235">
            <v>6882</v>
          </cell>
          <cell r="H1235">
            <v>3226</v>
          </cell>
          <cell r="I1235">
            <v>516</v>
          </cell>
          <cell r="J1235">
            <v>237</v>
          </cell>
          <cell r="K1235">
            <v>2710</v>
          </cell>
          <cell r="L1235">
            <v>1307</v>
          </cell>
          <cell r="M1235">
            <v>231</v>
          </cell>
          <cell r="N1235">
            <v>102</v>
          </cell>
          <cell r="O1235">
            <v>0</v>
          </cell>
          <cell r="P1235">
            <v>0</v>
          </cell>
          <cell r="Q1235">
            <v>0</v>
          </cell>
          <cell r="R1235">
            <v>0</v>
          </cell>
          <cell r="S1235">
            <v>2962</v>
          </cell>
          <cell r="T1235">
            <v>2234</v>
          </cell>
          <cell r="U1235">
            <v>1686</v>
          </cell>
          <cell r="AO1235" t="str">
            <v>Rheinland-Pfalz_2008_III 02_8</v>
          </cell>
          <cell r="AQ1235" t="str">
            <v>Westliche Flächenländer_2008_III 02_8</v>
          </cell>
        </row>
        <row r="1236">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AO1236" t="e">
            <v>#N/A</v>
          </cell>
          <cell r="AQ1236" t="e">
            <v>#N/A</v>
          </cell>
        </row>
        <row r="1237">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AO1237" t="e">
            <v>#N/A</v>
          </cell>
          <cell r="AQ1237" t="e">
            <v>#N/A</v>
          </cell>
        </row>
        <row r="1238">
          <cell r="G1238">
            <v>0</v>
          </cell>
          <cell r="H1238">
            <v>0</v>
          </cell>
          <cell r="I1238">
            <v>0</v>
          </cell>
          <cell r="J1238">
            <v>0</v>
          </cell>
          <cell r="K1238">
            <v>0</v>
          </cell>
          <cell r="L1238">
            <v>0</v>
          </cell>
          <cell r="M1238">
            <v>0</v>
          </cell>
          <cell r="N1238">
            <v>0</v>
          </cell>
          <cell r="O1238">
            <v>0</v>
          </cell>
          <cell r="P1238">
            <v>0</v>
          </cell>
          <cell r="Q1238">
            <v>0</v>
          </cell>
          <cell r="R1238">
            <v>0</v>
          </cell>
          <cell r="S1238">
            <v>0</v>
          </cell>
          <cell r="T1238">
            <v>0</v>
          </cell>
          <cell r="U1238">
            <v>0</v>
          </cell>
          <cell r="AO1238" t="e">
            <v>#N/A</v>
          </cell>
          <cell r="AQ1238" t="e">
            <v>#N/A</v>
          </cell>
        </row>
        <row r="1239">
          <cell r="G1239">
            <v>0</v>
          </cell>
          <cell r="H1239">
            <v>0</v>
          </cell>
          <cell r="I1239">
            <v>0</v>
          </cell>
          <cell r="J1239">
            <v>0</v>
          </cell>
          <cell r="K1239">
            <v>0</v>
          </cell>
          <cell r="L1239">
            <v>0</v>
          </cell>
          <cell r="M1239">
            <v>0</v>
          </cell>
          <cell r="N1239">
            <v>0</v>
          </cell>
          <cell r="O1239">
            <v>0</v>
          </cell>
          <cell r="P1239">
            <v>0</v>
          </cell>
          <cell r="Q1239">
            <v>0</v>
          </cell>
          <cell r="R1239">
            <v>0</v>
          </cell>
          <cell r="S1239">
            <v>0</v>
          </cell>
          <cell r="T1239">
            <v>0</v>
          </cell>
          <cell r="U1239">
            <v>0</v>
          </cell>
          <cell r="AO1239" t="e">
            <v>#N/A</v>
          </cell>
          <cell r="AQ1239" t="e">
            <v>#N/A</v>
          </cell>
        </row>
        <row r="1240">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AO1240" t="e">
            <v>#N/A</v>
          </cell>
          <cell r="AQ1240" t="e">
            <v>#N/A</v>
          </cell>
        </row>
        <row r="1241">
          <cell r="G1241">
            <v>0</v>
          </cell>
          <cell r="H1241">
            <v>0</v>
          </cell>
          <cell r="I1241">
            <v>0</v>
          </cell>
          <cell r="J1241">
            <v>0</v>
          </cell>
          <cell r="K1241">
            <v>0</v>
          </cell>
          <cell r="L1241">
            <v>0</v>
          </cell>
          <cell r="M1241">
            <v>0</v>
          </cell>
          <cell r="N1241">
            <v>0</v>
          </cell>
          <cell r="O1241">
            <v>0</v>
          </cell>
          <cell r="P1241">
            <v>0</v>
          </cell>
          <cell r="Q1241">
            <v>0</v>
          </cell>
          <cell r="R1241">
            <v>0</v>
          </cell>
          <cell r="S1241">
            <v>0</v>
          </cell>
          <cell r="T1241">
            <v>0</v>
          </cell>
          <cell r="U1241">
            <v>0</v>
          </cell>
          <cell r="AO1241" t="e">
            <v>#N/A</v>
          </cell>
          <cell r="AQ1241" t="e">
            <v>#N/A</v>
          </cell>
        </row>
        <row r="1242">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AO1242" t="e">
            <v>#N/A</v>
          </cell>
          <cell r="AQ1242" t="e">
            <v>#N/A</v>
          </cell>
        </row>
        <row r="1243">
          <cell r="G1243">
            <v>0</v>
          </cell>
          <cell r="H1243">
            <v>0</v>
          </cell>
          <cell r="I1243">
            <v>0</v>
          </cell>
          <cell r="J1243">
            <v>0</v>
          </cell>
          <cell r="K1243">
            <v>0</v>
          </cell>
          <cell r="L1243">
            <v>0</v>
          </cell>
          <cell r="M1243">
            <v>0</v>
          </cell>
          <cell r="N1243">
            <v>0</v>
          </cell>
          <cell r="O1243">
            <v>0</v>
          </cell>
          <cell r="P1243">
            <v>0</v>
          </cell>
          <cell r="Q1243">
            <v>0</v>
          </cell>
          <cell r="R1243">
            <v>0</v>
          </cell>
          <cell r="S1243">
            <v>0</v>
          </cell>
          <cell r="T1243">
            <v>0</v>
          </cell>
          <cell r="U1243">
            <v>0</v>
          </cell>
          <cell r="AO1243" t="e">
            <v>#N/A</v>
          </cell>
          <cell r="AQ1243" t="e">
            <v>#N/A</v>
          </cell>
        </row>
        <row r="1244">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AO1244" t="str">
            <v>Rheinland-Pfalz_2008_Sonstige_1</v>
          </cell>
          <cell r="AQ1244" t="str">
            <v>Westliche Flächenländer_2008_Sonstige_1</v>
          </cell>
        </row>
        <row r="1245">
          <cell r="G1245">
            <v>0</v>
          </cell>
          <cell r="H1245">
            <v>0</v>
          </cell>
          <cell r="I1245">
            <v>0</v>
          </cell>
          <cell r="J1245">
            <v>0</v>
          </cell>
          <cell r="K1245">
            <v>0</v>
          </cell>
          <cell r="L1245">
            <v>0</v>
          </cell>
          <cell r="M1245">
            <v>0</v>
          </cell>
          <cell r="N1245">
            <v>0</v>
          </cell>
          <cell r="O1245">
            <v>0</v>
          </cell>
          <cell r="P1245">
            <v>0</v>
          </cell>
          <cell r="Q1245">
            <v>0</v>
          </cell>
          <cell r="R1245">
            <v>0</v>
          </cell>
          <cell r="S1245">
            <v>0</v>
          </cell>
          <cell r="T1245">
            <v>0</v>
          </cell>
          <cell r="U1245">
            <v>0</v>
          </cell>
          <cell r="AO1245" t="str">
            <v>Rheinland-Pfalz_2008_Sonstige_2</v>
          </cell>
          <cell r="AQ1245" t="str">
            <v>Westliche Flächenländer_2008_Sonstige_2</v>
          </cell>
        </row>
        <row r="1246">
          <cell r="G1246">
            <v>3827</v>
          </cell>
          <cell r="H1246">
            <v>1405</v>
          </cell>
          <cell r="I1246">
            <v>146</v>
          </cell>
          <cell r="J1246">
            <v>68</v>
          </cell>
          <cell r="K1246">
            <v>3205</v>
          </cell>
          <cell r="L1246">
            <v>1161</v>
          </cell>
          <cell r="M1246">
            <v>123</v>
          </cell>
          <cell r="N1246">
            <v>59</v>
          </cell>
          <cell r="O1246">
            <v>1121</v>
          </cell>
          <cell r="P1246">
            <v>2706</v>
          </cell>
          <cell r="Q1246">
            <v>0</v>
          </cell>
          <cell r="R1246">
            <v>0</v>
          </cell>
          <cell r="S1246">
            <v>0</v>
          </cell>
          <cell r="T1246">
            <v>0</v>
          </cell>
          <cell r="U1246">
            <v>0</v>
          </cell>
          <cell r="AO1246" t="str">
            <v>Rheinland-Pfalz_2008_Sonstige_3</v>
          </cell>
          <cell r="AQ1246" t="str">
            <v>Westliche Flächenländer_2008_Sonstige_3</v>
          </cell>
        </row>
        <row r="1247">
          <cell r="G1247">
            <v>746</v>
          </cell>
          <cell r="H1247">
            <v>424</v>
          </cell>
          <cell r="I1247">
            <v>38</v>
          </cell>
          <cell r="J1247">
            <v>23</v>
          </cell>
          <cell r="K1247">
            <v>717</v>
          </cell>
          <cell r="L1247">
            <v>411</v>
          </cell>
          <cell r="M1247">
            <v>36</v>
          </cell>
          <cell r="N1247">
            <v>23</v>
          </cell>
          <cell r="O1247">
            <v>0</v>
          </cell>
          <cell r="P1247">
            <v>0</v>
          </cell>
          <cell r="Q1247">
            <v>746</v>
          </cell>
          <cell r="R1247">
            <v>0</v>
          </cell>
          <cell r="S1247">
            <v>0</v>
          </cell>
          <cell r="T1247">
            <v>0</v>
          </cell>
          <cell r="U1247">
            <v>0</v>
          </cell>
          <cell r="AO1247" t="str">
            <v>Rheinland-Pfalz_2008_Sonstige_4</v>
          </cell>
          <cell r="AQ1247" t="str">
            <v>Westliche Flächenländer_2008_Sonstige_4</v>
          </cell>
        </row>
        <row r="1248">
          <cell r="G1248">
            <v>0</v>
          </cell>
          <cell r="H1248">
            <v>0</v>
          </cell>
          <cell r="I1248">
            <v>0</v>
          </cell>
          <cell r="J1248">
            <v>0</v>
          </cell>
          <cell r="K1248">
            <v>0</v>
          </cell>
          <cell r="L1248">
            <v>0</v>
          </cell>
          <cell r="M1248">
            <v>0</v>
          </cell>
          <cell r="N1248">
            <v>0</v>
          </cell>
          <cell r="O1248">
            <v>0</v>
          </cell>
          <cell r="P1248">
            <v>0</v>
          </cell>
          <cell r="Q1248">
            <v>0</v>
          </cell>
          <cell r="R1248">
            <v>0</v>
          </cell>
          <cell r="S1248">
            <v>0</v>
          </cell>
          <cell r="T1248">
            <v>0</v>
          </cell>
          <cell r="U1248">
            <v>0</v>
          </cell>
          <cell r="AO1248" t="str">
            <v>Rheinland-Pfalz_2008_Sonstige_5</v>
          </cell>
          <cell r="AQ1248" t="str">
            <v>Westliche Flächenländer_2008_Sonstige_5</v>
          </cell>
        </row>
        <row r="1249">
          <cell r="G1249">
            <v>1</v>
          </cell>
          <cell r="H1249">
            <v>0</v>
          </cell>
          <cell r="I1249">
            <v>0</v>
          </cell>
          <cell r="J1249">
            <v>0</v>
          </cell>
          <cell r="K1249">
            <v>1</v>
          </cell>
          <cell r="L1249">
            <v>0</v>
          </cell>
          <cell r="M1249">
            <v>0</v>
          </cell>
          <cell r="N1249">
            <v>0</v>
          </cell>
          <cell r="O1249">
            <v>0</v>
          </cell>
          <cell r="P1249">
            <v>1</v>
          </cell>
          <cell r="Q1249">
            <v>0</v>
          </cell>
          <cell r="R1249">
            <v>0</v>
          </cell>
          <cell r="S1249">
            <v>0</v>
          </cell>
          <cell r="T1249">
            <v>0</v>
          </cell>
          <cell r="U1249">
            <v>0</v>
          </cell>
          <cell r="AO1249" t="str">
            <v>Rheinland-Pfalz_2008_Sonstige_6</v>
          </cell>
          <cell r="AQ1249" t="str">
            <v>Westliche Flächenländer_2008_Sonstige_6</v>
          </cell>
        </row>
        <row r="1250">
          <cell r="G1250">
            <v>0</v>
          </cell>
          <cell r="H1250">
            <v>0</v>
          </cell>
          <cell r="I1250">
            <v>0</v>
          </cell>
          <cell r="J1250">
            <v>0</v>
          </cell>
          <cell r="K1250">
            <v>0</v>
          </cell>
          <cell r="L1250">
            <v>0</v>
          </cell>
          <cell r="M1250">
            <v>0</v>
          </cell>
          <cell r="N1250">
            <v>0</v>
          </cell>
          <cell r="O1250">
            <v>0</v>
          </cell>
          <cell r="P1250">
            <v>0</v>
          </cell>
          <cell r="Q1250">
            <v>0</v>
          </cell>
          <cell r="R1250">
            <v>0</v>
          </cell>
          <cell r="S1250">
            <v>0</v>
          </cell>
          <cell r="T1250">
            <v>0</v>
          </cell>
          <cell r="U1250">
            <v>0</v>
          </cell>
          <cell r="AO1250" t="str">
            <v>Rheinland-Pfalz_2008_Sonstige_7</v>
          </cell>
          <cell r="AQ1250" t="str">
            <v>Westliche Flächenländer_2008_Sonstige_7</v>
          </cell>
        </row>
        <row r="1251">
          <cell r="G1251">
            <v>4574</v>
          </cell>
          <cell r="H1251">
            <v>1829</v>
          </cell>
          <cell r="I1251">
            <v>184</v>
          </cell>
          <cell r="J1251">
            <v>91</v>
          </cell>
          <cell r="K1251">
            <v>3923</v>
          </cell>
          <cell r="L1251">
            <v>1572</v>
          </cell>
          <cell r="M1251">
            <v>159</v>
          </cell>
          <cell r="N1251">
            <v>82</v>
          </cell>
          <cell r="O1251">
            <v>1121</v>
          </cell>
          <cell r="P1251">
            <v>2707</v>
          </cell>
          <cell r="Q1251">
            <v>746</v>
          </cell>
          <cell r="R1251">
            <v>0</v>
          </cell>
          <cell r="S1251">
            <v>0</v>
          </cell>
          <cell r="T1251">
            <v>0</v>
          </cell>
          <cell r="U1251">
            <v>0</v>
          </cell>
          <cell r="AO1251" t="str">
            <v>Rheinland-Pfalz_2008_Sonstige_8</v>
          </cell>
          <cell r="AQ1251" t="str">
            <v>Westliche Flächenländer_2008_Sonstige_8</v>
          </cell>
        </row>
        <row r="1252">
          <cell r="G1252">
            <v>0</v>
          </cell>
          <cell r="H1252">
            <v>0</v>
          </cell>
          <cell r="I1252">
            <v>0</v>
          </cell>
          <cell r="J1252">
            <v>0</v>
          </cell>
          <cell r="K1252">
            <v>0</v>
          </cell>
          <cell r="L1252">
            <v>0</v>
          </cell>
          <cell r="M1252">
            <v>0</v>
          </cell>
          <cell r="N1252">
            <v>0</v>
          </cell>
          <cell r="O1252">
            <v>0</v>
          </cell>
          <cell r="P1252">
            <v>0</v>
          </cell>
          <cell r="Q1252">
            <v>0</v>
          </cell>
          <cell r="R1252">
            <v>0</v>
          </cell>
          <cell r="S1252">
            <v>0</v>
          </cell>
          <cell r="T1252">
            <v>0</v>
          </cell>
          <cell r="U1252">
            <v>0</v>
          </cell>
          <cell r="AO1252" t="e">
            <v>#N/A</v>
          </cell>
          <cell r="AQ1252" t="e">
            <v>#N/A</v>
          </cell>
        </row>
        <row r="1253">
          <cell r="G1253">
            <v>0</v>
          </cell>
          <cell r="H1253">
            <v>0</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AO1253" t="e">
            <v>#N/A</v>
          </cell>
          <cell r="AQ1253" t="e">
            <v>#N/A</v>
          </cell>
        </row>
        <row r="1254">
          <cell r="G1254">
            <v>2107</v>
          </cell>
          <cell r="H1254">
            <v>836</v>
          </cell>
          <cell r="I1254">
            <v>82</v>
          </cell>
          <cell r="J1254">
            <v>37</v>
          </cell>
          <cell r="K1254">
            <v>1548</v>
          </cell>
          <cell r="L1254">
            <v>615</v>
          </cell>
          <cell r="M1254">
            <v>61</v>
          </cell>
          <cell r="N1254">
            <v>30</v>
          </cell>
          <cell r="O1254">
            <v>1121</v>
          </cell>
          <cell r="P1254">
            <v>986</v>
          </cell>
          <cell r="Q1254">
            <v>0</v>
          </cell>
          <cell r="R1254">
            <v>0</v>
          </cell>
          <cell r="S1254">
            <v>0</v>
          </cell>
          <cell r="T1254">
            <v>0</v>
          </cell>
          <cell r="U1254">
            <v>0</v>
          </cell>
          <cell r="AO1254" t="e">
            <v>#N/A</v>
          </cell>
          <cell r="AQ1254" t="e">
            <v>#N/A</v>
          </cell>
        </row>
        <row r="1255">
          <cell r="G1255">
            <v>0</v>
          </cell>
          <cell r="H1255">
            <v>0</v>
          </cell>
          <cell r="I1255">
            <v>0</v>
          </cell>
          <cell r="J1255">
            <v>0</v>
          </cell>
          <cell r="K1255">
            <v>0</v>
          </cell>
          <cell r="L1255">
            <v>0</v>
          </cell>
          <cell r="M1255">
            <v>0</v>
          </cell>
          <cell r="N1255">
            <v>0</v>
          </cell>
          <cell r="O1255">
            <v>0</v>
          </cell>
          <cell r="P1255">
            <v>0</v>
          </cell>
          <cell r="Q1255">
            <v>0</v>
          </cell>
          <cell r="R1255">
            <v>0</v>
          </cell>
          <cell r="S1255">
            <v>0</v>
          </cell>
          <cell r="T1255">
            <v>0</v>
          </cell>
          <cell r="U1255">
            <v>0</v>
          </cell>
          <cell r="AO1255" t="e">
            <v>#N/A</v>
          </cell>
          <cell r="AQ1255" t="e">
            <v>#N/A</v>
          </cell>
        </row>
        <row r="1256">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AO1256" t="e">
            <v>#N/A</v>
          </cell>
          <cell r="AQ1256" t="e">
            <v>#N/A</v>
          </cell>
        </row>
        <row r="1257">
          <cell r="G1257">
            <v>1</v>
          </cell>
          <cell r="H1257">
            <v>0</v>
          </cell>
          <cell r="I1257">
            <v>0</v>
          </cell>
          <cell r="J1257">
            <v>0</v>
          </cell>
          <cell r="K1257">
            <v>1</v>
          </cell>
          <cell r="L1257">
            <v>0</v>
          </cell>
          <cell r="M1257">
            <v>0</v>
          </cell>
          <cell r="N1257">
            <v>0</v>
          </cell>
          <cell r="O1257">
            <v>0</v>
          </cell>
          <cell r="P1257">
            <v>1</v>
          </cell>
          <cell r="Q1257">
            <v>0</v>
          </cell>
          <cell r="R1257">
            <v>0</v>
          </cell>
          <cell r="S1257">
            <v>0</v>
          </cell>
          <cell r="T1257">
            <v>0</v>
          </cell>
          <cell r="U1257">
            <v>0</v>
          </cell>
          <cell r="AO1257" t="e">
            <v>#N/A</v>
          </cell>
          <cell r="AQ1257" t="e">
            <v>#N/A</v>
          </cell>
        </row>
        <row r="1258">
          <cell r="G1258">
            <v>0</v>
          </cell>
          <cell r="H1258">
            <v>0</v>
          </cell>
          <cell r="I1258">
            <v>0</v>
          </cell>
          <cell r="J1258">
            <v>0</v>
          </cell>
          <cell r="K1258">
            <v>0</v>
          </cell>
          <cell r="L1258">
            <v>0</v>
          </cell>
          <cell r="M1258">
            <v>0</v>
          </cell>
          <cell r="N1258">
            <v>0</v>
          </cell>
          <cell r="O1258">
            <v>0</v>
          </cell>
          <cell r="P1258">
            <v>0</v>
          </cell>
          <cell r="Q1258">
            <v>0</v>
          </cell>
          <cell r="R1258">
            <v>0</v>
          </cell>
          <cell r="S1258">
            <v>0</v>
          </cell>
          <cell r="T1258">
            <v>0</v>
          </cell>
          <cell r="U1258">
            <v>0</v>
          </cell>
          <cell r="AO1258" t="e">
            <v>#N/A</v>
          </cell>
          <cell r="AQ1258" t="e">
            <v>#N/A</v>
          </cell>
        </row>
        <row r="1259">
          <cell r="G1259">
            <v>2108</v>
          </cell>
          <cell r="H1259">
            <v>836</v>
          </cell>
          <cell r="I1259">
            <v>82</v>
          </cell>
          <cell r="J1259">
            <v>37</v>
          </cell>
          <cell r="K1259">
            <v>1549</v>
          </cell>
          <cell r="L1259">
            <v>615</v>
          </cell>
          <cell r="M1259">
            <v>61</v>
          </cell>
          <cell r="N1259">
            <v>30</v>
          </cell>
          <cell r="O1259">
            <v>1121</v>
          </cell>
          <cell r="P1259">
            <v>987</v>
          </cell>
          <cell r="Q1259">
            <v>0</v>
          </cell>
          <cell r="R1259">
            <v>0</v>
          </cell>
          <cell r="S1259">
            <v>0</v>
          </cell>
          <cell r="T1259">
            <v>0</v>
          </cell>
          <cell r="U1259">
            <v>0</v>
          </cell>
          <cell r="AO1259" t="e">
            <v>#N/A</v>
          </cell>
          <cell r="AQ1259" t="e">
            <v>#N/A</v>
          </cell>
        </row>
        <row r="1260">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AO1260" t="str">
            <v>Rheinland-Pfalz_2008_Sonstige_1</v>
          </cell>
          <cell r="AQ1260" t="str">
            <v>Westliche Flächenländer_2008_Sonstige_1</v>
          </cell>
        </row>
        <row r="1261">
          <cell r="G1261">
            <v>872</v>
          </cell>
          <cell r="H1261">
            <v>58</v>
          </cell>
          <cell r="I1261">
            <v>51</v>
          </cell>
          <cell r="J1261">
            <v>5</v>
          </cell>
          <cell r="K1261">
            <v>378</v>
          </cell>
          <cell r="L1261">
            <v>28</v>
          </cell>
          <cell r="M1261">
            <v>22</v>
          </cell>
          <cell r="N1261">
            <v>0</v>
          </cell>
          <cell r="O1261">
            <v>417</v>
          </cell>
          <cell r="P1261">
            <v>259</v>
          </cell>
          <cell r="Q1261">
            <v>93</v>
          </cell>
          <cell r="R1261">
            <v>103</v>
          </cell>
          <cell r="S1261">
            <v>0</v>
          </cell>
          <cell r="T1261">
            <v>0</v>
          </cell>
          <cell r="U1261">
            <v>0</v>
          </cell>
          <cell r="AO1261" t="str">
            <v>Rheinland-Pfalz_2008_Sonstige_2</v>
          </cell>
          <cell r="AQ1261" t="str">
            <v>Westliche Flächenländer_2008_Sonstige_2</v>
          </cell>
        </row>
        <row r="1262">
          <cell r="G1262">
            <v>3111</v>
          </cell>
          <cell r="H1262">
            <v>710</v>
          </cell>
          <cell r="I1262">
            <v>88</v>
          </cell>
          <cell r="J1262">
            <v>20</v>
          </cell>
          <cell r="K1262">
            <v>1299</v>
          </cell>
          <cell r="L1262">
            <v>342</v>
          </cell>
          <cell r="M1262">
            <v>35</v>
          </cell>
          <cell r="N1262">
            <v>11</v>
          </cell>
          <cell r="O1262">
            <v>1394</v>
          </cell>
          <cell r="P1262">
            <v>984</v>
          </cell>
          <cell r="Q1262">
            <v>358</v>
          </cell>
          <cell r="R1262">
            <v>375</v>
          </cell>
          <cell r="S1262">
            <v>0</v>
          </cell>
          <cell r="T1262">
            <v>0</v>
          </cell>
          <cell r="U1262">
            <v>0</v>
          </cell>
          <cell r="AO1262" t="str">
            <v>Rheinland-Pfalz_2008_Sonstige_3</v>
          </cell>
          <cell r="AQ1262" t="str">
            <v>Westliche Flächenländer_2008_Sonstige_3</v>
          </cell>
        </row>
        <row r="1263">
          <cell r="G1263">
            <v>372</v>
          </cell>
          <cell r="H1263">
            <v>88</v>
          </cell>
          <cell r="I1263">
            <v>10</v>
          </cell>
          <cell r="J1263">
            <v>3</v>
          </cell>
          <cell r="K1263">
            <v>163</v>
          </cell>
          <cell r="L1263">
            <v>37</v>
          </cell>
          <cell r="M1263">
            <v>3</v>
          </cell>
          <cell r="N1263">
            <v>1</v>
          </cell>
          <cell r="O1263">
            <v>173</v>
          </cell>
          <cell r="P1263">
            <v>127</v>
          </cell>
          <cell r="Q1263">
            <v>39</v>
          </cell>
          <cell r="R1263">
            <v>33</v>
          </cell>
          <cell r="S1263">
            <v>0</v>
          </cell>
          <cell r="T1263">
            <v>0</v>
          </cell>
          <cell r="U1263">
            <v>0</v>
          </cell>
          <cell r="AO1263" t="str">
            <v>Rheinland-Pfalz_2008_Sonstige_4</v>
          </cell>
          <cell r="AQ1263" t="str">
            <v>Westliche Flächenländer_2008_Sonstige_4</v>
          </cell>
        </row>
        <row r="1264">
          <cell r="G1264">
            <v>282</v>
          </cell>
          <cell r="H1264">
            <v>131</v>
          </cell>
          <cell r="I1264">
            <v>10</v>
          </cell>
          <cell r="J1264">
            <v>8</v>
          </cell>
          <cell r="K1264">
            <v>128</v>
          </cell>
          <cell r="L1264">
            <v>56</v>
          </cell>
          <cell r="M1264">
            <v>9</v>
          </cell>
          <cell r="N1264">
            <v>7</v>
          </cell>
          <cell r="O1264">
            <v>138</v>
          </cell>
          <cell r="P1264">
            <v>81</v>
          </cell>
          <cell r="Q1264">
            <v>38</v>
          </cell>
          <cell r="R1264">
            <v>25</v>
          </cell>
          <cell r="S1264">
            <v>0</v>
          </cell>
          <cell r="T1264">
            <v>0</v>
          </cell>
          <cell r="U1264">
            <v>0</v>
          </cell>
          <cell r="AO1264" t="str">
            <v>Rheinland-Pfalz_2008_Sonstige_5</v>
          </cell>
          <cell r="AQ1264" t="str">
            <v>Westliche Flächenländer_2008_Sonstige_5</v>
          </cell>
        </row>
        <row r="1265">
          <cell r="G1265">
            <v>2</v>
          </cell>
          <cell r="H1265">
            <v>1</v>
          </cell>
          <cell r="I1265">
            <v>2</v>
          </cell>
          <cell r="J1265">
            <v>1</v>
          </cell>
          <cell r="K1265">
            <v>0</v>
          </cell>
          <cell r="L1265">
            <v>0</v>
          </cell>
          <cell r="M1265">
            <v>0</v>
          </cell>
          <cell r="N1265">
            <v>0</v>
          </cell>
          <cell r="O1265">
            <v>0</v>
          </cell>
          <cell r="P1265">
            <v>2</v>
          </cell>
          <cell r="Q1265">
            <v>0</v>
          </cell>
          <cell r="R1265">
            <v>0</v>
          </cell>
          <cell r="S1265">
            <v>0</v>
          </cell>
          <cell r="T1265">
            <v>0</v>
          </cell>
          <cell r="U1265">
            <v>0</v>
          </cell>
          <cell r="AO1265" t="str">
            <v>Rheinland-Pfalz_2008_Sonstige_6</v>
          </cell>
          <cell r="AQ1265" t="str">
            <v>Westliche Flächenländer_2008_Sonstige_6</v>
          </cell>
        </row>
        <row r="1266">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AO1266" t="str">
            <v>Rheinland-Pfalz_2008_Sonstige_7</v>
          </cell>
          <cell r="AQ1266" t="str">
            <v>Westliche Flächenländer_2008_Sonstige_7</v>
          </cell>
        </row>
        <row r="1267">
          <cell r="G1267">
            <v>4639</v>
          </cell>
          <cell r="H1267">
            <v>988</v>
          </cell>
          <cell r="I1267">
            <v>161</v>
          </cell>
          <cell r="J1267">
            <v>37</v>
          </cell>
          <cell r="K1267">
            <v>1968</v>
          </cell>
          <cell r="L1267">
            <v>463</v>
          </cell>
          <cell r="M1267">
            <v>69</v>
          </cell>
          <cell r="N1267">
            <v>19</v>
          </cell>
          <cell r="O1267">
            <v>2122</v>
          </cell>
          <cell r="P1267">
            <v>1453</v>
          </cell>
          <cell r="Q1267">
            <v>528</v>
          </cell>
          <cell r="R1267">
            <v>536</v>
          </cell>
          <cell r="S1267">
            <v>0</v>
          </cell>
          <cell r="T1267">
            <v>0</v>
          </cell>
          <cell r="U1267">
            <v>0</v>
          </cell>
          <cell r="AO1267" t="str">
            <v>Rheinland-Pfalz_2008_Sonstige_8</v>
          </cell>
          <cell r="AQ1267" t="str">
            <v>Westliche Flächenländer_2008_Sonstige_8</v>
          </cell>
        </row>
        <row r="1268">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AO1268" t="e">
            <v>#N/A</v>
          </cell>
          <cell r="AQ1268" t="e">
            <v>#N/A</v>
          </cell>
        </row>
        <row r="1269">
          <cell r="G1269">
            <v>475</v>
          </cell>
          <cell r="H1269">
            <v>29</v>
          </cell>
          <cell r="I1269">
            <v>38</v>
          </cell>
          <cell r="J1269">
            <v>3</v>
          </cell>
          <cell r="K1269">
            <v>149</v>
          </cell>
          <cell r="L1269">
            <v>14</v>
          </cell>
          <cell r="M1269">
            <v>12</v>
          </cell>
          <cell r="N1269">
            <v>0</v>
          </cell>
          <cell r="O1269">
            <v>155</v>
          </cell>
          <cell r="P1269">
            <v>126</v>
          </cell>
          <cell r="Q1269">
            <v>91</v>
          </cell>
          <cell r="R1269">
            <v>103</v>
          </cell>
          <cell r="S1269">
            <v>0</v>
          </cell>
          <cell r="T1269">
            <v>0</v>
          </cell>
          <cell r="U1269">
            <v>0</v>
          </cell>
          <cell r="AO1269" t="e">
            <v>#N/A</v>
          </cell>
          <cell r="AQ1269" t="e">
            <v>#N/A</v>
          </cell>
        </row>
        <row r="1270">
          <cell r="G1270">
            <v>2099</v>
          </cell>
          <cell r="H1270">
            <v>556</v>
          </cell>
          <cell r="I1270">
            <v>70</v>
          </cell>
          <cell r="J1270">
            <v>15</v>
          </cell>
          <cell r="K1270">
            <v>755</v>
          </cell>
          <cell r="L1270">
            <v>257</v>
          </cell>
          <cell r="M1270">
            <v>28</v>
          </cell>
          <cell r="N1270">
            <v>10</v>
          </cell>
          <cell r="O1270">
            <v>766</v>
          </cell>
          <cell r="P1270">
            <v>602</v>
          </cell>
          <cell r="Q1270">
            <v>356</v>
          </cell>
          <cell r="R1270">
            <v>375</v>
          </cell>
          <cell r="S1270">
            <v>0</v>
          </cell>
          <cell r="T1270">
            <v>0</v>
          </cell>
          <cell r="U1270">
            <v>0</v>
          </cell>
          <cell r="AO1270" t="e">
            <v>#N/A</v>
          </cell>
          <cell r="AQ1270" t="e">
            <v>#N/A</v>
          </cell>
        </row>
        <row r="1271">
          <cell r="G1271">
            <v>264</v>
          </cell>
          <cell r="H1271">
            <v>76</v>
          </cell>
          <cell r="I1271">
            <v>8</v>
          </cell>
          <cell r="J1271">
            <v>3</v>
          </cell>
          <cell r="K1271">
            <v>108</v>
          </cell>
          <cell r="L1271">
            <v>35</v>
          </cell>
          <cell r="M1271">
            <v>2</v>
          </cell>
          <cell r="N1271">
            <v>1</v>
          </cell>
          <cell r="O1271">
            <v>114</v>
          </cell>
          <cell r="P1271">
            <v>78</v>
          </cell>
          <cell r="Q1271">
            <v>39</v>
          </cell>
          <cell r="R1271">
            <v>33</v>
          </cell>
          <cell r="S1271">
            <v>0</v>
          </cell>
          <cell r="T1271">
            <v>0</v>
          </cell>
          <cell r="U1271">
            <v>0</v>
          </cell>
          <cell r="AO1271" t="e">
            <v>#N/A</v>
          </cell>
          <cell r="AQ1271" t="e">
            <v>#N/A</v>
          </cell>
        </row>
        <row r="1272">
          <cell r="G1272">
            <v>204</v>
          </cell>
          <cell r="H1272">
            <v>112</v>
          </cell>
          <cell r="I1272">
            <v>7</v>
          </cell>
          <cell r="J1272">
            <v>6</v>
          </cell>
          <cell r="K1272">
            <v>88</v>
          </cell>
          <cell r="L1272">
            <v>50</v>
          </cell>
          <cell r="M1272">
            <v>7</v>
          </cell>
          <cell r="N1272">
            <v>6</v>
          </cell>
          <cell r="O1272">
            <v>89</v>
          </cell>
          <cell r="P1272">
            <v>54</v>
          </cell>
          <cell r="Q1272">
            <v>36</v>
          </cell>
          <cell r="R1272">
            <v>25</v>
          </cell>
          <cell r="S1272">
            <v>0</v>
          </cell>
          <cell r="T1272">
            <v>0</v>
          </cell>
          <cell r="U1272">
            <v>0</v>
          </cell>
          <cell r="AO1272" t="e">
            <v>#N/A</v>
          </cell>
          <cell r="AQ1272" t="e">
            <v>#N/A</v>
          </cell>
        </row>
        <row r="1273">
          <cell r="G1273">
            <v>1</v>
          </cell>
          <cell r="H1273">
            <v>1</v>
          </cell>
          <cell r="I1273">
            <v>1</v>
          </cell>
          <cell r="J1273">
            <v>1</v>
          </cell>
          <cell r="K1273">
            <v>0</v>
          </cell>
          <cell r="L1273">
            <v>0</v>
          </cell>
          <cell r="M1273">
            <v>0</v>
          </cell>
          <cell r="N1273">
            <v>0</v>
          </cell>
          <cell r="O1273">
            <v>0</v>
          </cell>
          <cell r="P1273">
            <v>1</v>
          </cell>
          <cell r="Q1273">
            <v>0</v>
          </cell>
          <cell r="R1273">
            <v>0</v>
          </cell>
          <cell r="S1273">
            <v>0</v>
          </cell>
          <cell r="T1273">
            <v>0</v>
          </cell>
          <cell r="U1273">
            <v>0</v>
          </cell>
          <cell r="AO1273" t="e">
            <v>#N/A</v>
          </cell>
          <cell r="AQ1273" t="e">
            <v>#N/A</v>
          </cell>
        </row>
        <row r="1274">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AO1274" t="e">
            <v>#N/A</v>
          </cell>
          <cell r="AQ1274" t="e">
            <v>#N/A</v>
          </cell>
        </row>
        <row r="1275">
          <cell r="G1275">
            <v>3043</v>
          </cell>
          <cell r="H1275">
            <v>774</v>
          </cell>
          <cell r="I1275">
            <v>124</v>
          </cell>
          <cell r="J1275">
            <v>28</v>
          </cell>
          <cell r="K1275">
            <v>1100</v>
          </cell>
          <cell r="L1275">
            <v>356</v>
          </cell>
          <cell r="M1275">
            <v>49</v>
          </cell>
          <cell r="N1275">
            <v>17</v>
          </cell>
          <cell r="O1275">
            <v>1124</v>
          </cell>
          <cell r="P1275">
            <v>861</v>
          </cell>
          <cell r="Q1275">
            <v>522</v>
          </cell>
          <cell r="R1275">
            <v>536</v>
          </cell>
          <cell r="S1275">
            <v>0</v>
          </cell>
          <cell r="T1275">
            <v>0</v>
          </cell>
          <cell r="U1275">
            <v>0</v>
          </cell>
          <cell r="AO1275" t="e">
            <v>#N/A</v>
          </cell>
          <cell r="AQ1275" t="e">
            <v>#N/A</v>
          </cell>
        </row>
        <row r="1276">
          <cell r="G1276">
            <v>2745</v>
          </cell>
          <cell r="H1276">
            <v>721</v>
          </cell>
          <cell r="I1276">
            <v>9.366648433226537</v>
          </cell>
          <cell r="J1276">
            <v>2.7557166392092256</v>
          </cell>
          <cell r="K1276">
            <v>1049</v>
          </cell>
          <cell r="L1276">
            <v>300.24731182795699</v>
          </cell>
          <cell r="M1276">
            <v>2.9621650550338203</v>
          </cell>
          <cell r="N1276">
            <v>0.95101733374225472</v>
          </cell>
          <cell r="O1276">
            <v>1048</v>
          </cell>
          <cell r="P1276">
            <v>1077</v>
          </cell>
          <cell r="Q1276">
            <v>589</v>
          </cell>
          <cell r="R1276">
            <v>31</v>
          </cell>
          <cell r="S1276">
            <v>0</v>
          </cell>
          <cell r="T1276">
            <v>0</v>
          </cell>
          <cell r="U1276">
            <v>0</v>
          </cell>
          <cell r="AO1276" t="str">
            <v>Mecklenburg-Vorpommern_2008_I 01a_1</v>
          </cell>
          <cell r="AQ1276" t="str">
            <v>Östliche Flächenländer_2008_I 01a_1</v>
          </cell>
        </row>
        <row r="1277">
          <cell r="G1277">
            <v>10443</v>
          </cell>
          <cell r="H1277">
            <v>3510</v>
          </cell>
          <cell r="I1277">
            <v>35.634211143236691</v>
          </cell>
          <cell r="J1277">
            <v>13.415485996705108</v>
          </cell>
          <cell r="K1277">
            <v>3435</v>
          </cell>
          <cell r="L1277">
            <v>1279.2325581395348</v>
          </cell>
          <cell r="M1277">
            <v>11.269176564560357</v>
          </cell>
          <cell r="N1277">
            <v>4.6297792530309483</v>
          </cell>
          <cell r="O1277">
            <v>3392</v>
          </cell>
          <cell r="P1277">
            <v>4061</v>
          </cell>
          <cell r="Q1277">
            <v>2721</v>
          </cell>
          <cell r="R1277">
            <v>269</v>
          </cell>
          <cell r="S1277">
            <v>0</v>
          </cell>
          <cell r="T1277">
            <v>0</v>
          </cell>
          <cell r="U1277">
            <v>0</v>
          </cell>
          <cell r="AO1277" t="str">
            <v>Mecklenburg-Vorpommern_2008_I 01a_2</v>
          </cell>
          <cell r="AQ1277" t="str">
            <v>Östliche Flächenländer_2008_I 01a_2</v>
          </cell>
        </row>
        <row r="1278">
          <cell r="G1278">
            <v>20124</v>
          </cell>
          <cell r="H1278">
            <v>8155</v>
          </cell>
          <cell r="I1278">
            <v>68.668281628506691</v>
          </cell>
          <cell r="J1278">
            <v>31.169028006589787</v>
          </cell>
          <cell r="K1278">
            <v>5613</v>
          </cell>
          <cell r="L1278">
            <v>2453.90099009901</v>
          </cell>
          <cell r="M1278">
            <v>21.716069059198759</v>
          </cell>
          <cell r="N1278">
            <v>10.756652367084726</v>
          </cell>
          <cell r="O1278">
            <v>5521</v>
          </cell>
          <cell r="P1278">
            <v>6807</v>
          </cell>
          <cell r="Q1278">
            <v>6684</v>
          </cell>
          <cell r="R1278">
            <v>1112</v>
          </cell>
          <cell r="S1278">
            <v>0</v>
          </cell>
          <cell r="T1278">
            <v>0</v>
          </cell>
          <cell r="U1278">
            <v>0</v>
          </cell>
          <cell r="AO1278" t="str">
            <v>Mecklenburg-Vorpommern_2008_I 01a_3</v>
          </cell>
          <cell r="AQ1278" t="str">
            <v>Östliche Flächenländer_2008_I 01a_3</v>
          </cell>
        </row>
        <row r="1279">
          <cell r="G1279">
            <v>1048</v>
          </cell>
          <cell r="H1279">
            <v>548</v>
          </cell>
          <cell r="I1279">
            <v>3.5760464692245577</v>
          </cell>
          <cell r="J1279">
            <v>2.0944975288303129</v>
          </cell>
          <cell r="K1279">
            <v>413</v>
          </cell>
          <cell r="L1279">
            <v>227.85714285714286</v>
          </cell>
          <cell r="M1279">
            <v>1.1309103743808537</v>
          </cell>
          <cell r="N1279">
            <v>0.72282593466124212</v>
          </cell>
          <cell r="O1279">
            <v>405</v>
          </cell>
          <cell r="P1279">
            <v>297</v>
          </cell>
          <cell r="Q1279">
            <v>327</v>
          </cell>
          <cell r="R1279">
            <v>19</v>
          </cell>
          <cell r="S1279">
            <v>0</v>
          </cell>
          <cell r="T1279">
            <v>0</v>
          </cell>
          <cell r="U1279">
            <v>0</v>
          </cell>
          <cell r="AO1279" t="str">
            <v>Mecklenburg-Vorpommern_2008_I 01a_4</v>
          </cell>
          <cell r="AQ1279" t="str">
            <v>Östliche Flächenländer_2008_I 01a_4</v>
          </cell>
        </row>
        <row r="1280">
          <cell r="G1280">
            <v>3992</v>
          </cell>
          <cell r="H1280">
            <v>2215</v>
          </cell>
          <cell r="I1280">
            <v>13.621734260634003</v>
          </cell>
          <cell r="J1280">
            <v>8.4658978583196056</v>
          </cell>
          <cell r="K1280">
            <v>1620</v>
          </cell>
          <cell r="L1280">
            <v>895.2</v>
          </cell>
          <cell r="M1280">
            <v>4.3078189069927175</v>
          </cell>
          <cell r="N1280">
            <v>2.9216413234938892</v>
          </cell>
          <cell r="O1280">
            <v>1596</v>
          </cell>
          <cell r="P1280">
            <v>1210</v>
          </cell>
          <cell r="Q1280">
            <v>1130</v>
          </cell>
          <cell r="R1280">
            <v>56</v>
          </cell>
          <cell r="S1280">
            <v>0</v>
          </cell>
          <cell r="T1280">
            <v>0</v>
          </cell>
          <cell r="U1280">
            <v>0</v>
          </cell>
          <cell r="AO1280" t="str">
            <v>Mecklenburg-Vorpommern_2008_I 01a_5</v>
          </cell>
          <cell r="AQ1280" t="str">
            <v>Östliche Flächenländer_2008_I 01a_5</v>
          </cell>
        </row>
        <row r="1281">
          <cell r="G1281">
            <v>39</v>
          </cell>
          <cell r="H1281">
            <v>26</v>
          </cell>
          <cell r="I1281">
            <v>0.1330780651715246</v>
          </cell>
          <cell r="J1281">
            <v>9.937397034596375E-2</v>
          </cell>
          <cell r="K1281">
            <v>11</v>
          </cell>
          <cell r="L1281">
            <v>7</v>
          </cell>
          <cell r="M1281">
            <v>4.2085405153485966E-2</v>
          </cell>
          <cell r="N1281">
            <v>3.4294661133562575E-2</v>
          </cell>
          <cell r="O1281">
            <v>11</v>
          </cell>
          <cell r="P1281">
            <v>20</v>
          </cell>
          <cell r="Q1281">
            <v>8</v>
          </cell>
          <cell r="R1281">
            <v>0</v>
          </cell>
          <cell r="S1281">
            <v>0</v>
          </cell>
          <cell r="T1281">
            <v>0</v>
          </cell>
          <cell r="U1281">
            <v>0</v>
          </cell>
          <cell r="AO1281" t="str">
            <v>Mecklenburg-Vorpommern_2008_I 01a_6</v>
          </cell>
          <cell r="AQ1281" t="str">
            <v>Östliche Flächenländer_2008_I 01a_6</v>
          </cell>
        </row>
        <row r="1282">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AO1282" t="str">
            <v>Mecklenburg-Vorpommern_2008_I 01a_7</v>
          </cell>
          <cell r="AQ1282" t="str">
            <v>Östliche Flächenländer_2008_I 01a_7</v>
          </cell>
        </row>
        <row r="1283">
          <cell r="G1283">
            <v>38391</v>
          </cell>
          <cell r="H1283">
            <v>15175</v>
          </cell>
          <cell r="I1283">
            <v>131</v>
          </cell>
          <cell r="J1283">
            <v>58</v>
          </cell>
          <cell r="K1283">
            <v>12141</v>
          </cell>
          <cell r="L1283">
            <v>5163.4380029236445</v>
          </cell>
          <cell r="M1283">
            <v>41.428225365319996</v>
          </cell>
          <cell r="N1283">
            <v>20.016210873146623</v>
          </cell>
          <cell r="O1283">
            <v>11973</v>
          </cell>
          <cell r="P1283">
            <v>13472</v>
          </cell>
          <cell r="Q1283">
            <v>11459</v>
          </cell>
          <cell r="R1283">
            <v>1487</v>
          </cell>
          <cell r="S1283">
            <v>0</v>
          </cell>
          <cell r="T1283">
            <v>0</v>
          </cell>
          <cell r="U1283">
            <v>0</v>
          </cell>
          <cell r="AO1283" t="str">
            <v>Mecklenburg-Vorpommern_2008_I 01a_8</v>
          </cell>
          <cell r="AQ1283" t="str">
            <v>Östliche Flächenländer_2008_I 01a_8</v>
          </cell>
        </row>
        <row r="1284">
          <cell r="G1284">
            <v>6.4094210767634358E-2</v>
          </cell>
          <cell r="H1284">
            <v>6.2542315504400814E-2</v>
          </cell>
          <cell r="I1284">
            <v>0</v>
          </cell>
          <cell r="J1284">
            <v>0</v>
          </cell>
          <cell r="K1284">
            <v>2.7088472887340977E-2</v>
          </cell>
          <cell r="L1284">
            <v>2.5386684599865501E-2</v>
          </cell>
          <cell r="M1284">
            <v>0</v>
          </cell>
          <cell r="N1284">
            <v>0</v>
          </cell>
          <cell r="O1284">
            <v>2.7027679239363882E-2</v>
          </cell>
          <cell r="P1284">
            <v>2.5917613842032866E-2</v>
          </cell>
          <cell r="Q1284">
            <v>1.0280170853543763E-2</v>
          </cell>
          <cell r="R1284">
            <v>8.6874683269383911E-4</v>
          </cell>
          <cell r="S1284">
            <v>0</v>
          </cell>
          <cell r="T1284">
            <v>0</v>
          </cell>
          <cell r="U1284">
            <v>0</v>
          </cell>
          <cell r="AO1284" t="str">
            <v>Mecklenburg-Vorpommern_2008_I 03_1</v>
          </cell>
          <cell r="AQ1284" t="str">
            <v>Östliche Flächenländer_2008_I 03_1</v>
          </cell>
        </row>
        <row r="1285">
          <cell r="G1285">
            <v>57.812978112406185</v>
          </cell>
          <cell r="H1285">
            <v>52.160291130670274</v>
          </cell>
          <cell r="I1285">
            <v>0.30746918056562722</v>
          </cell>
          <cell r="J1285">
            <v>0.26280864821175998</v>
          </cell>
          <cell r="K1285">
            <v>26.817588158467565</v>
          </cell>
          <cell r="L1285">
            <v>23.330363147276394</v>
          </cell>
          <cell r="M1285">
            <v>0.14713230803397923</v>
          </cell>
          <cell r="N1285">
            <v>0.12151880212651808</v>
          </cell>
          <cell r="O1285">
            <v>24.378966673906223</v>
          </cell>
          <cell r="P1285">
            <v>23.377687685513646</v>
          </cell>
          <cell r="Q1285">
            <v>9.2727141098964747</v>
          </cell>
          <cell r="R1285">
            <v>0.78360964308984293</v>
          </cell>
          <cell r="S1285">
            <v>0</v>
          </cell>
          <cell r="T1285">
            <v>0</v>
          </cell>
          <cell r="U1285">
            <v>0</v>
          </cell>
          <cell r="AO1285" t="str">
            <v>Mecklenburg-Vorpommern_2008_I 03_2</v>
          </cell>
          <cell r="AQ1285" t="str">
            <v>Östliche Flächenländer_2008_I 03_2</v>
          </cell>
        </row>
        <row r="1286">
          <cell r="G1286">
            <v>1088.5760756775019</v>
          </cell>
          <cell r="H1286">
            <v>566.53956499661479</v>
          </cell>
          <cell r="I1286">
            <v>6.3799854967367651</v>
          </cell>
          <cell r="J1286">
            <v>2.6445120226308347</v>
          </cell>
          <cell r="K1286">
            <v>455.35722923620182</v>
          </cell>
          <cell r="L1286">
            <v>229.03866845998655</v>
          </cell>
          <cell r="M1286">
            <v>2.6483815446116261</v>
          </cell>
          <cell r="N1286">
            <v>1.0450616982880556</v>
          </cell>
          <cell r="O1286">
            <v>459.03810420135619</v>
          </cell>
          <cell r="P1286">
            <v>440.18475349308619</v>
          </cell>
          <cell r="Q1286">
            <v>174.59842177658726</v>
          </cell>
          <cell r="R1286">
            <v>14.754796206472163</v>
          </cell>
          <cell r="S1286">
            <v>0</v>
          </cell>
          <cell r="T1286">
            <v>0</v>
          </cell>
          <cell r="U1286">
            <v>0</v>
          </cell>
          <cell r="AO1286" t="str">
            <v>Mecklenburg-Vorpommern_2008_I 03_3</v>
          </cell>
          <cell r="AQ1286" t="str">
            <v>Östliche Flächenländer_2008_I 03_3</v>
          </cell>
        </row>
        <row r="1287">
          <cell r="G1287">
            <v>29.86790221771761</v>
          </cell>
          <cell r="H1287">
            <v>16.636255924170616</v>
          </cell>
          <cell r="I1287">
            <v>7.6867295141406805E-2</v>
          </cell>
          <cell r="J1287">
            <v>3.2851081026469997E-2</v>
          </cell>
          <cell r="K1287">
            <v>11.864751124655347</v>
          </cell>
          <cell r="L1287">
            <v>6.5243779421654331</v>
          </cell>
          <cell r="M1287">
            <v>2.9426461606795851E-2</v>
          </cell>
          <cell r="N1287">
            <v>1.2151880212651808E-2</v>
          </cell>
          <cell r="O1287">
            <v>12.59489852554357</v>
          </cell>
          <cell r="P1287">
            <v>12.077608050387317</v>
          </cell>
          <cell r="Q1287">
            <v>4.7905596177513941</v>
          </cell>
          <cell r="R1287">
            <v>0.40483602403532903</v>
          </cell>
          <cell r="S1287">
            <v>0</v>
          </cell>
          <cell r="T1287">
            <v>0</v>
          </cell>
          <cell r="U1287">
            <v>0</v>
          </cell>
          <cell r="AO1287" t="str">
            <v>Mecklenburg-Vorpommern_2008_I 03_4</v>
          </cell>
          <cell r="AQ1287" t="str">
            <v>Östliche Flächenländer_2008_I 03_4</v>
          </cell>
        </row>
        <row r="1288">
          <cell r="G1288">
            <v>151.16619609546561</v>
          </cell>
          <cell r="H1288">
            <v>103.25736289776574</v>
          </cell>
          <cell r="I1288">
            <v>0.71102248005801305</v>
          </cell>
          <cell r="J1288">
            <v>0.45991513437057996</v>
          </cell>
          <cell r="K1288">
            <v>65.716635224689213</v>
          </cell>
          <cell r="L1288">
            <v>42.928883658372555</v>
          </cell>
          <cell r="M1288">
            <v>0.3236910776747543</v>
          </cell>
          <cell r="N1288">
            <v>0.20658196361508072</v>
          </cell>
          <cell r="O1288">
            <v>63.74478148603972</v>
          </cell>
          <cell r="P1288">
            <v>61.126692246434516</v>
          </cell>
          <cell r="Q1288">
            <v>24.245782958082962</v>
          </cell>
          <cell r="R1288">
            <v>2.0489394049084195</v>
          </cell>
          <cell r="S1288">
            <v>0</v>
          </cell>
          <cell r="T1288">
            <v>0</v>
          </cell>
          <cell r="U1288">
            <v>0</v>
          </cell>
          <cell r="AO1288" t="str">
            <v>Mecklenburg-Vorpommern_2008_I 03_5</v>
          </cell>
          <cell r="AQ1288" t="str">
            <v>Östliche Flächenländer_2008_I 03_5</v>
          </cell>
        </row>
        <row r="1289">
          <cell r="G1289">
            <v>0.44865947537344048</v>
          </cell>
          <cell r="H1289">
            <v>0.28144041976980366</v>
          </cell>
          <cell r="I1289">
            <v>9.6084118926758513E-2</v>
          </cell>
          <cell r="J1289">
            <v>4.9276621539704996E-2</v>
          </cell>
          <cell r="K1289">
            <v>0.16253083732404586</v>
          </cell>
          <cell r="L1289">
            <v>0.101546738399462</v>
          </cell>
          <cell r="M1289">
            <v>4.4139692410193776E-2</v>
          </cell>
          <cell r="N1289">
            <v>2.4303760425303616E-2</v>
          </cell>
          <cell r="O1289">
            <v>0.18919375467554719</v>
          </cell>
          <cell r="P1289">
            <v>0.18142329689423006</v>
          </cell>
          <cell r="Q1289">
            <v>7.1961195974806338E-2</v>
          </cell>
          <cell r="R1289">
            <v>6.0812278288568736E-3</v>
          </cell>
          <cell r="S1289">
            <v>0</v>
          </cell>
          <cell r="T1289">
            <v>0</v>
          </cell>
          <cell r="U1289">
            <v>0</v>
          </cell>
          <cell r="AO1289" t="str">
            <v>Mecklenburg-Vorpommern_2008_I 03_6</v>
          </cell>
          <cell r="AQ1289" t="str">
            <v>Östliche Flächenländer_2008_I 03_6</v>
          </cell>
        </row>
        <row r="1290">
          <cell r="G1290">
            <v>6.4094210767634358E-2</v>
          </cell>
          <cell r="H1290">
            <v>6.2542315504400814E-2</v>
          </cell>
          <cell r="I1290">
            <v>0</v>
          </cell>
          <cell r="J1290">
            <v>0</v>
          </cell>
          <cell r="K1290">
            <v>5.4176945774681955E-2</v>
          </cell>
          <cell r="L1290">
            <v>5.0773369199731001E-2</v>
          </cell>
          <cell r="M1290">
            <v>0</v>
          </cell>
          <cell r="N1290">
            <v>0</v>
          </cell>
          <cell r="O1290">
            <v>2.7027679239363882E-2</v>
          </cell>
          <cell r="P1290">
            <v>2.5917613842032866E-2</v>
          </cell>
          <cell r="Q1290">
            <v>1.0280170853543763E-2</v>
          </cell>
          <cell r="R1290">
            <v>8.6874683269383911E-4</v>
          </cell>
          <cell r="S1290">
            <v>0</v>
          </cell>
          <cell r="T1290">
            <v>0</v>
          </cell>
          <cell r="U1290">
            <v>0</v>
          </cell>
          <cell r="AO1290" t="str">
            <v>Mecklenburg-Vorpommern_2008_I 03_7</v>
          </cell>
          <cell r="AQ1290" t="str">
            <v>Östliche Flächenländer_2008_I 03_7</v>
          </cell>
        </row>
        <row r="1291">
          <cell r="G1291">
            <v>1328</v>
          </cell>
          <cell r="H1291">
            <v>739</v>
          </cell>
          <cell r="I1291">
            <v>7.5714285714285712</v>
          </cell>
          <cell r="J1291">
            <v>3.4493635077793496</v>
          </cell>
          <cell r="K1291">
            <v>560</v>
          </cell>
          <cell r="L1291">
            <v>302</v>
          </cell>
          <cell r="M1291">
            <v>3.1927710843373496</v>
          </cell>
          <cell r="N1291">
            <v>1.4096181046676097</v>
          </cell>
          <cell r="O1291">
            <v>560</v>
          </cell>
          <cell r="P1291">
            <v>537</v>
          </cell>
          <cell r="Q1291">
            <v>213</v>
          </cell>
          <cell r="R1291">
            <v>18</v>
          </cell>
          <cell r="S1291">
            <v>0</v>
          </cell>
          <cell r="T1291">
            <v>0</v>
          </cell>
          <cell r="U1291">
            <v>0</v>
          </cell>
          <cell r="AO1291" t="str">
            <v>Mecklenburg-Vorpommern_2008_I 03_8</v>
          </cell>
          <cell r="AQ1291" t="str">
            <v>Östliche Flächenländer_2008_I 03_8</v>
          </cell>
        </row>
        <row r="1292">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AO1292" t="str">
            <v>Mecklenburg-Vorpommern_2008_I 04b_1</v>
          </cell>
          <cell r="AQ1292" t="str">
            <v>Östliche Flächenländer_2008_I 04b_1</v>
          </cell>
        </row>
        <row r="1293">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AO1293" t="str">
            <v>Mecklenburg-Vorpommern_2008_I 04b_2</v>
          </cell>
          <cell r="AQ1293" t="str">
            <v>Östliche Flächenländer_2008_I 04b_2</v>
          </cell>
        </row>
        <row r="1294">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AO1294" t="str">
            <v>Mecklenburg-Vorpommern_2008_I 04b_3</v>
          </cell>
          <cell r="AQ1294" t="str">
            <v>Östliche Flächenländer_2008_I 04b_3</v>
          </cell>
        </row>
        <row r="1295">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AO1295" t="str">
            <v>Mecklenburg-Vorpommern_2008_I 04b_4</v>
          </cell>
          <cell r="AQ1295" t="str">
            <v>Östliche Flächenländer_2008_I 04b_4</v>
          </cell>
        </row>
        <row r="1296">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AO1296" t="str">
            <v>Mecklenburg-Vorpommern_2008_I 04b_5</v>
          </cell>
          <cell r="AQ1296" t="str">
            <v>Östliche Flächenländer_2008_I 04b_5</v>
          </cell>
        </row>
        <row r="1297">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AO1297" t="str">
            <v>Mecklenburg-Vorpommern_2008_I 04b_6</v>
          </cell>
          <cell r="AQ1297" t="str">
            <v>Östliche Flächenländer_2008_I 04b_6</v>
          </cell>
        </row>
        <row r="1298">
          <cell r="G1298">
            <v>0</v>
          </cell>
          <cell r="H1298">
            <v>0</v>
          </cell>
          <cell r="I1298">
            <v>0</v>
          </cell>
          <cell r="J1298">
            <v>0</v>
          </cell>
          <cell r="K1298">
            <v>0</v>
          </cell>
          <cell r="L1298">
            <v>0</v>
          </cell>
          <cell r="M1298">
            <v>0</v>
          </cell>
          <cell r="N1298">
            <v>0</v>
          </cell>
          <cell r="O1298">
            <v>0</v>
          </cell>
          <cell r="P1298">
            <v>0</v>
          </cell>
          <cell r="Q1298">
            <v>0</v>
          </cell>
          <cell r="R1298">
            <v>0</v>
          </cell>
          <cell r="S1298">
            <v>0</v>
          </cell>
          <cell r="T1298">
            <v>0</v>
          </cell>
          <cell r="U1298">
            <v>0</v>
          </cell>
          <cell r="AO1298" t="str">
            <v>Mecklenburg-Vorpommern_2008_I 04b_7</v>
          </cell>
          <cell r="AQ1298" t="str">
            <v>Östliche Flächenländer_2008_I 04b_7</v>
          </cell>
        </row>
        <row r="1299">
          <cell r="G1299">
            <v>0</v>
          </cell>
          <cell r="H1299">
            <v>0</v>
          </cell>
          <cell r="I1299">
            <v>0</v>
          </cell>
          <cell r="J1299">
            <v>0</v>
          </cell>
          <cell r="K1299">
            <v>0</v>
          </cell>
          <cell r="L1299">
            <v>0</v>
          </cell>
          <cell r="M1299">
            <v>0</v>
          </cell>
          <cell r="N1299">
            <v>0</v>
          </cell>
          <cell r="O1299">
            <v>0</v>
          </cell>
          <cell r="P1299">
            <v>0</v>
          </cell>
          <cell r="Q1299">
            <v>0</v>
          </cell>
          <cell r="R1299">
            <v>0</v>
          </cell>
          <cell r="S1299">
            <v>0</v>
          </cell>
          <cell r="T1299">
            <v>0</v>
          </cell>
          <cell r="U1299">
            <v>0</v>
          </cell>
          <cell r="AO1299" t="str">
            <v>Mecklenburg-Vorpommern_2008_I 04b_8</v>
          </cell>
          <cell r="AQ1299" t="str">
            <v>Östliche Flächenländer_2008_I 04b_8</v>
          </cell>
        </row>
        <row r="1300">
          <cell r="G1300">
            <v>31.044438657133387</v>
          </cell>
          <cell r="H1300">
            <v>19.030223390275953</v>
          </cell>
          <cell r="I1300">
            <v>0.34517638660956113</v>
          </cell>
          <cell r="J1300">
            <v>0.15917501371128365</v>
          </cell>
          <cell r="K1300">
            <v>7.9440314408826174</v>
          </cell>
          <cell r="L1300">
            <v>5.6544021024967144</v>
          </cell>
          <cell r="M1300">
            <v>4.5291917638422843E-2</v>
          </cell>
          <cell r="N1300">
            <v>2.6392541638244921E-2</v>
          </cell>
          <cell r="O1300">
            <v>7.9440314408826174</v>
          </cell>
          <cell r="P1300">
            <v>7.8185993655002601</v>
          </cell>
          <cell r="Q1300">
            <v>14.738268857426961</v>
          </cell>
          <cell r="R1300">
            <v>0.54353899332354749</v>
          </cell>
          <cell r="S1300">
            <v>0</v>
          </cell>
          <cell r="T1300">
            <v>0</v>
          </cell>
          <cell r="U1300">
            <v>0</v>
          </cell>
          <cell r="AO1300" t="str">
            <v>Mecklenburg-Vorpommern_2008_I 02_1</v>
          </cell>
          <cell r="AQ1300" t="str">
            <v>Östliche Flächenländer_2008_I 02_1</v>
          </cell>
        </row>
        <row r="1301">
          <cell r="G1301">
            <v>580.40443439556805</v>
          </cell>
          <cell r="H1301">
            <v>408.46923484796093</v>
          </cell>
          <cell r="I1301">
            <v>3.4469022268475897</v>
          </cell>
          <cell r="J1301">
            <v>1.971448867736628</v>
          </cell>
          <cell r="K1301">
            <v>148.52100004735073</v>
          </cell>
          <cell r="L1301">
            <v>121.36742974387349</v>
          </cell>
          <cell r="M1301">
            <v>0.84677420422865624</v>
          </cell>
          <cell r="N1301">
            <v>0.56649578239714637</v>
          </cell>
          <cell r="O1301">
            <v>148.52100004735073</v>
          </cell>
          <cell r="P1301">
            <v>146.17593162555045</v>
          </cell>
          <cell r="Q1301">
            <v>275.54553956153228</v>
          </cell>
          <cell r="R1301">
            <v>10.161963161134524</v>
          </cell>
          <cell r="S1301">
            <v>0</v>
          </cell>
          <cell r="T1301">
            <v>0</v>
          </cell>
          <cell r="U1301">
            <v>0</v>
          </cell>
          <cell r="AO1301" t="str">
            <v>Mecklenburg-Vorpommern_2008_I 02_2</v>
          </cell>
          <cell r="AQ1301" t="str">
            <v>Östliche Flächenländer_2008_I 02_2</v>
          </cell>
        </row>
        <row r="1302">
          <cell r="G1302">
            <v>783.24802310715461</v>
          </cell>
          <cell r="H1302">
            <v>596.51146921179418</v>
          </cell>
          <cell r="I1302">
            <v>4.3037661443114654</v>
          </cell>
          <cell r="J1302">
            <v>2.7192398175677623</v>
          </cell>
          <cell r="K1302">
            <v>200.42710355603958</v>
          </cell>
          <cell r="L1302">
            <v>177.2399428268437</v>
          </cell>
          <cell r="M1302">
            <v>1.1427104656271621</v>
          </cell>
          <cell r="N1302">
            <v>0.82728686185089706</v>
          </cell>
          <cell r="O1302">
            <v>200.42710355603958</v>
          </cell>
          <cell r="P1302">
            <v>197.26246507883894</v>
          </cell>
          <cell r="Q1302">
            <v>371.8450210710734</v>
          </cell>
          <cell r="R1302">
            <v>13.713433401202707</v>
          </cell>
          <cell r="S1302">
            <v>0</v>
          </cell>
          <cell r="T1302">
            <v>0</v>
          </cell>
          <cell r="U1302">
            <v>0</v>
          </cell>
          <cell r="AO1302" t="str">
            <v>Mecklenburg-Vorpommern_2008_I 02_3</v>
          </cell>
          <cell r="AQ1302" t="str">
            <v>Östliche Flächenländer_2008_I 02_3</v>
          </cell>
        </row>
        <row r="1303">
          <cell r="G1303">
            <v>25.155487949240023</v>
          </cell>
          <cell r="H1303">
            <v>24.423404108167922</v>
          </cell>
          <cell r="I1303">
            <v>9.1155735900412288E-2</v>
          </cell>
          <cell r="J1303">
            <v>8.1245579915134369E-2</v>
          </cell>
          <cell r="K1303">
            <v>6.437094559401487</v>
          </cell>
          <cell r="L1303">
            <v>7.2568642368075249</v>
          </cell>
          <cell r="M1303">
            <v>3.6700302457861322E-2</v>
          </cell>
          <cell r="N1303">
            <v>3.3872209309002588E-2</v>
          </cell>
          <cell r="O1303">
            <v>6.437094559401487</v>
          </cell>
          <cell r="P1303">
            <v>6.3354562242530426</v>
          </cell>
          <cell r="Q1303">
            <v>11.942504379942232</v>
          </cell>
          <cell r="R1303">
            <v>0.44043278564325961</v>
          </cell>
          <cell r="S1303">
            <v>0</v>
          </cell>
          <cell r="T1303">
            <v>0</v>
          </cell>
          <cell r="U1303">
            <v>0</v>
          </cell>
          <cell r="AO1303" t="str">
            <v>Mecklenburg-Vorpommern_2008_I 02_4</v>
          </cell>
          <cell r="AQ1303" t="str">
            <v>Östliche Flächenländer_2008_I 02_4</v>
          </cell>
        </row>
        <row r="1304">
          <cell r="G1304">
            <v>48.535501207443531</v>
          </cell>
          <cell r="H1304">
            <v>47.89658113746917</v>
          </cell>
          <cell r="I1304">
            <v>0.15800327556071464</v>
          </cell>
          <cell r="J1304">
            <v>0.13098777169991052</v>
          </cell>
          <cell r="K1304">
            <v>12.419858894834036</v>
          </cell>
          <cell r="L1304">
            <v>14.231389907093622</v>
          </cell>
          <cell r="M1304">
            <v>7.0810297055314539E-2</v>
          </cell>
          <cell r="N1304">
            <v>6.6426572409347878E-2</v>
          </cell>
          <cell r="O1304">
            <v>12.419858894834036</v>
          </cell>
          <cell r="P1304">
            <v>12.223755859652446</v>
          </cell>
          <cell r="Q1304">
            <v>23.042106633836827</v>
          </cell>
          <cell r="R1304">
            <v>0.84977981912022349</v>
          </cell>
          <cell r="S1304">
            <v>0</v>
          </cell>
          <cell r="T1304">
            <v>0</v>
          </cell>
          <cell r="U1304">
            <v>0</v>
          </cell>
          <cell r="AO1304" t="str">
            <v>Mecklenburg-Vorpommern_2008_I 02_5</v>
          </cell>
          <cell r="AQ1304" t="str">
            <v>Östliche Flächenländer_2008_I 02_5</v>
          </cell>
        </row>
        <row r="1305">
          <cell r="G1305">
            <v>1.9688432217434537</v>
          </cell>
          <cell r="H1305">
            <v>2.0288632224450747</v>
          </cell>
          <cell r="I1305">
            <v>2.4308196240109943E-2</v>
          </cell>
          <cell r="J1305">
            <v>2.1554949773402998E-2</v>
          </cell>
          <cell r="K1305">
            <v>0.50381173351010933</v>
          </cell>
          <cell r="L1305">
            <v>0.60283099338359036</v>
          </cell>
          <cell r="M1305">
            <v>2.8724205976802708E-3</v>
          </cell>
          <cell r="N1305">
            <v>2.8137797428088376E-3</v>
          </cell>
          <cell r="O1305">
            <v>0.50381173351010933</v>
          </cell>
          <cell r="P1305">
            <v>0.49585681140205501</v>
          </cell>
          <cell r="Q1305">
            <v>0.93470334769638708</v>
          </cell>
          <cell r="R1305">
            <v>3.4471329134902216E-2</v>
          </cell>
          <cell r="S1305">
            <v>0</v>
          </cell>
          <cell r="T1305">
            <v>0</v>
          </cell>
          <cell r="U1305">
            <v>0</v>
          </cell>
          <cell r="AO1305" t="str">
            <v>Mecklenburg-Vorpommern_2008_I 02_6</v>
          </cell>
          <cell r="AQ1305" t="str">
            <v>Östliche Flächenländer_2008_I 02_6</v>
          </cell>
        </row>
        <row r="1306">
          <cell r="G1306">
            <v>14.643271461716937</v>
          </cell>
          <cell r="H1306">
            <v>15.640224081886714</v>
          </cell>
          <cell r="I1306">
            <v>9.7232784960439772E-2</v>
          </cell>
          <cell r="J1306">
            <v>0.11606511416447768</v>
          </cell>
          <cell r="K1306">
            <v>3.7470997679814384</v>
          </cell>
          <cell r="L1306">
            <v>4.6471401895013482</v>
          </cell>
          <cell r="M1306">
            <v>2.1363628195247012E-2</v>
          </cell>
          <cell r="N1306">
            <v>2.1691036245197241E-2</v>
          </cell>
          <cell r="O1306">
            <v>3.7470997679814384</v>
          </cell>
          <cell r="P1306">
            <v>3.6879350348027842</v>
          </cell>
          <cell r="Q1306">
            <v>6.9518561484918795</v>
          </cell>
          <cell r="R1306">
            <v>0.25638051044083526</v>
          </cell>
          <cell r="S1306">
            <v>0</v>
          </cell>
          <cell r="T1306">
            <v>0</v>
          </cell>
          <cell r="U1306">
            <v>0</v>
          </cell>
          <cell r="AO1306" t="str">
            <v>Mecklenburg-Vorpommern_2008_I 02_7</v>
          </cell>
          <cell r="AQ1306" t="str">
            <v>Östliche Flächenländer_2008_I 02_7</v>
          </cell>
        </row>
        <row r="1307">
          <cell r="G1307">
            <v>1485</v>
          </cell>
          <cell r="H1307">
            <v>1114</v>
          </cell>
          <cell r="I1307">
            <v>8.4665447504302929</v>
          </cell>
          <cell r="J1307">
            <v>5.1997171145685996</v>
          </cell>
          <cell r="K1307">
            <v>380</v>
          </cell>
          <cell r="L1307">
            <v>331</v>
          </cell>
          <cell r="M1307">
            <v>2.1665232358003443</v>
          </cell>
          <cell r="N1307">
            <v>1.544978783592645</v>
          </cell>
          <cell r="O1307">
            <v>380</v>
          </cell>
          <cell r="P1307">
            <v>374</v>
          </cell>
          <cell r="Q1307">
            <v>705</v>
          </cell>
          <cell r="R1307">
            <v>26</v>
          </cell>
          <cell r="S1307">
            <v>0</v>
          </cell>
          <cell r="T1307">
            <v>0</v>
          </cell>
          <cell r="U1307">
            <v>0</v>
          </cell>
          <cell r="AO1307" t="str">
            <v>Mecklenburg-Vorpommern_2008_I 02_8</v>
          </cell>
          <cell r="AQ1307" t="str">
            <v>Östliche Flächenländer_2008_I 02_8</v>
          </cell>
        </row>
        <row r="1308">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AO1308" t="e">
            <v>#N/A</v>
          </cell>
          <cell r="AQ1308" t="e">
            <v>#N/A</v>
          </cell>
        </row>
        <row r="1309">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AO1309" t="e">
            <v>#N/A</v>
          </cell>
          <cell r="AQ1309" t="e">
            <v>#N/A</v>
          </cell>
        </row>
        <row r="1310">
          <cell r="G1310">
            <v>0</v>
          </cell>
          <cell r="H1310">
            <v>0</v>
          </cell>
          <cell r="I1310">
            <v>0</v>
          </cell>
          <cell r="J1310">
            <v>0</v>
          </cell>
          <cell r="K1310">
            <v>0</v>
          </cell>
          <cell r="L1310">
            <v>0</v>
          </cell>
          <cell r="M1310">
            <v>0</v>
          </cell>
          <cell r="N1310">
            <v>0</v>
          </cell>
          <cell r="O1310">
            <v>0</v>
          </cell>
          <cell r="P1310">
            <v>0</v>
          </cell>
          <cell r="Q1310">
            <v>0</v>
          </cell>
          <cell r="R1310">
            <v>0</v>
          </cell>
          <cell r="S1310">
            <v>0</v>
          </cell>
          <cell r="T1310">
            <v>0</v>
          </cell>
          <cell r="U1310">
            <v>0</v>
          </cell>
          <cell r="AO1310" t="e">
            <v>#N/A</v>
          </cell>
          <cell r="AQ1310" t="e">
            <v>#N/A</v>
          </cell>
        </row>
        <row r="1311">
          <cell r="G1311">
            <v>0</v>
          </cell>
          <cell r="H1311">
            <v>0</v>
          </cell>
          <cell r="I1311">
            <v>0</v>
          </cell>
          <cell r="J1311">
            <v>0</v>
          </cell>
          <cell r="K1311">
            <v>0</v>
          </cell>
          <cell r="L1311">
            <v>0</v>
          </cell>
          <cell r="M1311">
            <v>0</v>
          </cell>
          <cell r="N1311">
            <v>0</v>
          </cell>
          <cell r="O1311">
            <v>0</v>
          </cell>
          <cell r="P1311">
            <v>0</v>
          </cell>
          <cell r="Q1311">
            <v>0</v>
          </cell>
          <cell r="R1311">
            <v>0</v>
          </cell>
          <cell r="S1311">
            <v>0</v>
          </cell>
          <cell r="T1311">
            <v>0</v>
          </cell>
          <cell r="U1311">
            <v>0</v>
          </cell>
          <cell r="AO1311" t="e">
            <v>#N/A</v>
          </cell>
          <cell r="AQ1311" t="e">
            <v>#N/A</v>
          </cell>
        </row>
        <row r="1312">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AO1312" t="e">
            <v>#N/A</v>
          </cell>
          <cell r="AQ1312" t="e">
            <v>#N/A</v>
          </cell>
        </row>
        <row r="1313">
          <cell r="G1313">
            <v>0</v>
          </cell>
          <cell r="H1313">
            <v>0</v>
          </cell>
          <cell r="I1313">
            <v>0</v>
          </cell>
          <cell r="J1313">
            <v>0</v>
          </cell>
          <cell r="K1313">
            <v>0</v>
          </cell>
          <cell r="L1313">
            <v>0</v>
          </cell>
          <cell r="M1313">
            <v>0</v>
          </cell>
          <cell r="N1313">
            <v>0</v>
          </cell>
          <cell r="O1313">
            <v>0</v>
          </cell>
          <cell r="P1313">
            <v>0</v>
          </cell>
          <cell r="Q1313">
            <v>0</v>
          </cell>
          <cell r="R1313">
            <v>0</v>
          </cell>
          <cell r="S1313">
            <v>0</v>
          </cell>
          <cell r="T1313">
            <v>0</v>
          </cell>
          <cell r="U1313">
            <v>0</v>
          </cell>
          <cell r="AO1313" t="e">
            <v>#N/A</v>
          </cell>
          <cell r="AQ1313" t="e">
            <v>#N/A</v>
          </cell>
        </row>
        <row r="1314">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AO1314" t="e">
            <v>#N/A</v>
          </cell>
          <cell r="AQ1314" t="e">
            <v>#N/A</v>
          </cell>
        </row>
        <row r="1315">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AO1315" t="e">
            <v>#N/A</v>
          </cell>
          <cell r="AQ1315" t="e">
            <v>#N/A</v>
          </cell>
        </row>
        <row r="1316">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AO1316" t="str">
            <v>Mecklenburg-Vorpommern_2008_I 04b_1</v>
          </cell>
          <cell r="AQ1316" t="str">
            <v>Östliche Flächenländer_2008_I 04b_1</v>
          </cell>
        </row>
        <row r="1317">
          <cell r="G1317">
            <v>0</v>
          </cell>
          <cell r="H1317">
            <v>0</v>
          </cell>
          <cell r="I1317">
            <v>0</v>
          </cell>
          <cell r="J1317">
            <v>0</v>
          </cell>
          <cell r="K1317">
            <v>0</v>
          </cell>
          <cell r="L1317">
            <v>0</v>
          </cell>
          <cell r="M1317">
            <v>0</v>
          </cell>
          <cell r="N1317">
            <v>0</v>
          </cell>
          <cell r="O1317">
            <v>0</v>
          </cell>
          <cell r="P1317">
            <v>0</v>
          </cell>
          <cell r="Q1317">
            <v>0</v>
          </cell>
          <cell r="R1317">
            <v>0</v>
          </cell>
          <cell r="S1317">
            <v>0</v>
          </cell>
          <cell r="T1317">
            <v>0</v>
          </cell>
          <cell r="U1317">
            <v>0</v>
          </cell>
          <cell r="AO1317" t="str">
            <v>Mecklenburg-Vorpommern_2008_I 04b_2</v>
          </cell>
          <cell r="AQ1317" t="str">
            <v>Östliche Flächenländer_2008_I 04b_2</v>
          </cell>
        </row>
        <row r="1318">
          <cell r="G1318">
            <v>0</v>
          </cell>
          <cell r="H1318">
            <v>0</v>
          </cell>
          <cell r="I1318">
            <v>0</v>
          </cell>
          <cell r="J1318">
            <v>0</v>
          </cell>
          <cell r="K1318">
            <v>0</v>
          </cell>
          <cell r="L1318">
            <v>0</v>
          </cell>
          <cell r="M1318">
            <v>0</v>
          </cell>
          <cell r="N1318">
            <v>0</v>
          </cell>
          <cell r="O1318">
            <v>0</v>
          </cell>
          <cell r="P1318">
            <v>0</v>
          </cell>
          <cell r="Q1318">
            <v>0</v>
          </cell>
          <cell r="R1318">
            <v>0</v>
          </cell>
          <cell r="S1318">
            <v>0</v>
          </cell>
          <cell r="T1318">
            <v>0</v>
          </cell>
          <cell r="U1318">
            <v>0</v>
          </cell>
          <cell r="AO1318" t="str">
            <v>Mecklenburg-Vorpommern_2008_I 04b_3</v>
          </cell>
          <cell r="AQ1318" t="str">
            <v>Östliche Flächenländer_2008_I 04b_3</v>
          </cell>
        </row>
        <row r="1319">
          <cell r="G1319">
            <v>0</v>
          </cell>
          <cell r="H1319">
            <v>0</v>
          </cell>
          <cell r="I1319">
            <v>0</v>
          </cell>
          <cell r="J1319">
            <v>0</v>
          </cell>
          <cell r="K1319">
            <v>0</v>
          </cell>
          <cell r="L1319">
            <v>0</v>
          </cell>
          <cell r="M1319">
            <v>0</v>
          </cell>
          <cell r="N1319">
            <v>0</v>
          </cell>
          <cell r="O1319">
            <v>0</v>
          </cell>
          <cell r="P1319">
            <v>0</v>
          </cell>
          <cell r="Q1319">
            <v>0</v>
          </cell>
          <cell r="R1319">
            <v>0</v>
          </cell>
          <cell r="S1319">
            <v>0</v>
          </cell>
          <cell r="T1319">
            <v>0</v>
          </cell>
          <cell r="U1319">
            <v>0</v>
          </cell>
          <cell r="AO1319" t="str">
            <v>Mecklenburg-Vorpommern_2008_I 04b_4</v>
          </cell>
          <cell r="AQ1319" t="str">
            <v>Östliche Flächenländer_2008_I 04b_4</v>
          </cell>
        </row>
        <row r="1320">
          <cell r="G1320">
            <v>0</v>
          </cell>
          <cell r="H1320">
            <v>0</v>
          </cell>
          <cell r="I1320">
            <v>0</v>
          </cell>
          <cell r="J1320">
            <v>0</v>
          </cell>
          <cell r="K1320">
            <v>0</v>
          </cell>
          <cell r="L1320">
            <v>0</v>
          </cell>
          <cell r="M1320">
            <v>0</v>
          </cell>
          <cell r="N1320">
            <v>0</v>
          </cell>
          <cell r="O1320">
            <v>0</v>
          </cell>
          <cell r="P1320">
            <v>0</v>
          </cell>
          <cell r="Q1320">
            <v>0</v>
          </cell>
          <cell r="R1320">
            <v>0</v>
          </cell>
          <cell r="S1320">
            <v>0</v>
          </cell>
          <cell r="T1320">
            <v>0</v>
          </cell>
          <cell r="U1320">
            <v>0</v>
          </cell>
          <cell r="AO1320" t="str">
            <v>Mecklenburg-Vorpommern_2008_I 04b_5</v>
          </cell>
          <cell r="AQ1320" t="str">
            <v>Östliche Flächenländer_2008_I 04b_5</v>
          </cell>
        </row>
        <row r="1321">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AO1321" t="str">
            <v>Mecklenburg-Vorpommern_2008_I 04b_6</v>
          </cell>
          <cell r="AQ1321" t="str">
            <v>Östliche Flächenländer_2008_I 04b_6</v>
          </cell>
        </row>
        <row r="1322">
          <cell r="G1322">
            <v>0</v>
          </cell>
          <cell r="H1322">
            <v>0</v>
          </cell>
          <cell r="I1322">
            <v>0</v>
          </cell>
          <cell r="J1322">
            <v>0</v>
          </cell>
          <cell r="K1322">
            <v>0</v>
          </cell>
          <cell r="L1322">
            <v>0</v>
          </cell>
          <cell r="M1322">
            <v>0</v>
          </cell>
          <cell r="N1322">
            <v>0</v>
          </cell>
          <cell r="O1322">
            <v>0</v>
          </cell>
          <cell r="P1322">
            <v>0</v>
          </cell>
          <cell r="Q1322">
            <v>0</v>
          </cell>
          <cell r="R1322">
            <v>0</v>
          </cell>
          <cell r="S1322">
            <v>0</v>
          </cell>
          <cell r="T1322">
            <v>0</v>
          </cell>
          <cell r="U1322">
            <v>0</v>
          </cell>
          <cell r="AO1322" t="str">
            <v>Mecklenburg-Vorpommern_2008_I 04b_7</v>
          </cell>
          <cell r="AQ1322" t="str">
            <v>Östliche Flächenländer_2008_I 04b_7</v>
          </cell>
        </row>
        <row r="1323">
          <cell r="G1323">
            <v>0</v>
          </cell>
          <cell r="H1323">
            <v>0</v>
          </cell>
          <cell r="I1323">
            <v>0</v>
          </cell>
          <cell r="J1323">
            <v>0</v>
          </cell>
          <cell r="K1323">
            <v>0</v>
          </cell>
          <cell r="L1323">
            <v>0</v>
          </cell>
          <cell r="M1323">
            <v>0</v>
          </cell>
          <cell r="N1323">
            <v>0</v>
          </cell>
          <cell r="O1323">
            <v>0</v>
          </cell>
          <cell r="P1323">
            <v>0</v>
          </cell>
          <cell r="Q1323">
            <v>0</v>
          </cell>
          <cell r="R1323">
            <v>0</v>
          </cell>
          <cell r="S1323">
            <v>0</v>
          </cell>
          <cell r="T1323">
            <v>0</v>
          </cell>
          <cell r="U1323">
            <v>0</v>
          </cell>
          <cell r="AO1323" t="str">
            <v>Mecklenburg-Vorpommern_2008_I 04b_8</v>
          </cell>
          <cell r="AQ1323" t="str">
            <v>Östliche Flächenländer_2008_I 04b_8</v>
          </cell>
        </row>
        <row r="1324">
          <cell r="G1324">
            <v>0.62928849534615339</v>
          </cell>
          <cell r="H1324">
            <v>0.61661807580174932</v>
          </cell>
          <cell r="I1324">
            <v>0</v>
          </cell>
          <cell r="J1324">
            <v>0</v>
          </cell>
          <cell r="K1324">
            <v>0.42426965138368333</v>
          </cell>
          <cell r="L1324">
            <v>0.42271382717603373</v>
          </cell>
          <cell r="M1324">
            <v>0</v>
          </cell>
          <cell r="N1324">
            <v>0</v>
          </cell>
          <cell r="O1324">
            <v>0.2323795554309257</v>
          </cell>
          <cell r="P1324">
            <v>0.22917632847636407</v>
          </cell>
          <cell r="Q1324">
            <v>0.16773261143886367</v>
          </cell>
          <cell r="R1324">
            <v>0</v>
          </cell>
          <cell r="S1324">
            <v>0</v>
          </cell>
          <cell r="T1324">
            <v>0</v>
          </cell>
          <cell r="U1324">
            <v>0</v>
          </cell>
          <cell r="AO1324" t="str">
            <v>Mecklenburg-Vorpommern_2008_I 05a_1</v>
          </cell>
          <cell r="AQ1324" t="str">
            <v>Östliche Flächenländer_2008_I 05a_1</v>
          </cell>
        </row>
        <row r="1325">
          <cell r="G1325">
            <v>951.20452118767457</v>
          </cell>
          <cell r="H1325">
            <v>746.24489795918362</v>
          </cell>
          <cell r="I1325">
            <v>6.6531648020654046</v>
          </cell>
          <cell r="J1325">
            <v>4.467254993741923</v>
          </cell>
          <cell r="K1325">
            <v>442.63446629357702</v>
          </cell>
          <cell r="L1325">
            <v>350.42976272893196</v>
          </cell>
          <cell r="M1325">
            <v>2.9567406703610479</v>
          </cell>
          <cell r="N1325">
            <v>2.0053304904051177</v>
          </cell>
          <cell r="O1325">
            <v>351.2546080091459</v>
          </cell>
          <cell r="P1325">
            <v>346.41275251027298</v>
          </cell>
          <cell r="Q1325">
            <v>253.53716066825569</v>
          </cell>
          <cell r="R1325">
            <v>0</v>
          </cell>
          <cell r="S1325">
            <v>0</v>
          </cell>
          <cell r="T1325">
            <v>0</v>
          </cell>
          <cell r="U1325">
            <v>0</v>
          </cell>
          <cell r="AO1325" t="str">
            <v>Mecklenburg-Vorpommern_2008_I 05a_2</v>
          </cell>
          <cell r="AQ1325" t="str">
            <v>Östliche Flächenländer_2008_I 05a_2</v>
          </cell>
        </row>
        <row r="1326">
          <cell r="G1326">
            <v>4394.1817211143352</v>
          </cell>
          <cell r="H1326">
            <v>3570.2871720116618</v>
          </cell>
          <cell r="I1326">
            <v>24.394937607573151</v>
          </cell>
          <cell r="J1326">
            <v>16.292341741882307</v>
          </cell>
          <cell r="K1326">
            <v>1551.6147250603274</v>
          </cell>
          <cell r="L1326">
            <v>1276.8373088300082</v>
          </cell>
          <cell r="M1326">
            <v>8.4033682210261365</v>
          </cell>
          <cell r="N1326">
            <v>5.6149253731343292</v>
          </cell>
          <cell r="O1326">
            <v>1622.6547956729473</v>
          </cell>
          <cell r="P1326">
            <v>1600.2873736774557</v>
          </cell>
          <cell r="Q1326">
            <v>1171.239551763932</v>
          </cell>
          <cell r="R1326">
            <v>0</v>
          </cell>
          <cell r="S1326">
            <v>0</v>
          </cell>
          <cell r="T1326">
            <v>0</v>
          </cell>
          <cell r="U1326">
            <v>0</v>
          </cell>
          <cell r="AO1326" t="str">
            <v>Mecklenburg-Vorpommern_2008_I 05a_3</v>
          </cell>
          <cell r="AQ1326" t="str">
            <v>Östliche Flächenländer_2008_I 05a_3</v>
          </cell>
        </row>
        <row r="1327">
          <cell r="G1327">
            <v>212.62959048307249</v>
          </cell>
          <cell r="H1327">
            <v>169.22740524781341</v>
          </cell>
          <cell r="I1327">
            <v>0.21121158101794935</v>
          </cell>
          <cell r="J1327">
            <v>8.7593235171410266E-2</v>
          </cell>
          <cell r="K1327">
            <v>62.367638753401444</v>
          </cell>
          <cell r="L1327">
            <v>50.363333123544592</v>
          </cell>
          <cell r="M1327">
            <v>7.7808965009501255E-2</v>
          </cell>
          <cell r="N1327">
            <v>6.684434968017057E-2</v>
          </cell>
          <cell r="O1327">
            <v>78.518469785049447</v>
          </cell>
          <cell r="P1327">
            <v>77.436134988513672</v>
          </cell>
          <cell r="Q1327">
            <v>56.674985709509379</v>
          </cell>
          <cell r="R1327">
            <v>0</v>
          </cell>
          <cell r="S1327">
            <v>0</v>
          </cell>
          <cell r="T1327">
            <v>0</v>
          </cell>
          <cell r="U1327">
            <v>0</v>
          </cell>
          <cell r="AO1327" t="str">
            <v>Mecklenburg-Vorpommern_2008_I 05a_4</v>
          </cell>
          <cell r="AQ1327" t="str">
            <v>Östliche Flächenländer_2008_I 05a_4</v>
          </cell>
        </row>
        <row r="1328">
          <cell r="G1328">
            <v>917.22294243898227</v>
          </cell>
          <cell r="H1328">
            <v>724.73177842565599</v>
          </cell>
          <cell r="I1328">
            <v>4.5410489918859112</v>
          </cell>
          <cell r="J1328">
            <v>2.7153902903137181</v>
          </cell>
          <cell r="K1328">
            <v>302.2618216357755</v>
          </cell>
          <cell r="L1328">
            <v>239.61835231921455</v>
          </cell>
          <cell r="M1328">
            <v>1.5561793001900253</v>
          </cell>
          <cell r="N1328">
            <v>1.0026652452025588</v>
          </cell>
          <cell r="O1328">
            <v>338.70611201587593</v>
          </cell>
          <cell r="P1328">
            <v>334.03723077254932</v>
          </cell>
          <cell r="Q1328">
            <v>244.47959965055705</v>
          </cell>
          <cell r="R1328">
            <v>0</v>
          </cell>
          <cell r="S1328">
            <v>0</v>
          </cell>
          <cell r="T1328">
            <v>0</v>
          </cell>
          <cell r="U1328">
            <v>0</v>
          </cell>
          <cell r="AO1328" t="str">
            <v>Mecklenburg-Vorpommern_2008_I 05a_5</v>
          </cell>
          <cell r="AQ1328" t="str">
            <v>Östliche Flächenländer_2008_I 05a_5</v>
          </cell>
        </row>
        <row r="1329">
          <cell r="G1329">
            <v>7.1319362805897395</v>
          </cell>
          <cell r="H1329">
            <v>5.8921282798833818</v>
          </cell>
          <cell r="I1329">
            <v>1.1616636955987214</v>
          </cell>
          <cell r="J1329">
            <v>0.78833911654269229</v>
          </cell>
          <cell r="K1329">
            <v>1.6970786055347333</v>
          </cell>
          <cell r="L1329">
            <v>1.3285291711246774</v>
          </cell>
          <cell r="M1329">
            <v>0.46685379005700745</v>
          </cell>
          <cell r="N1329">
            <v>0.26737739872068228</v>
          </cell>
          <cell r="O1329">
            <v>2.6336349615504915</v>
          </cell>
          <cell r="P1329">
            <v>2.5973317227321262</v>
          </cell>
          <cell r="Q1329">
            <v>1.9009695963071216</v>
          </cell>
          <cell r="R1329">
            <v>0</v>
          </cell>
          <cell r="S1329">
            <v>0</v>
          </cell>
          <cell r="T1329">
            <v>0</v>
          </cell>
          <cell r="U1329">
            <v>0</v>
          </cell>
          <cell r="AO1329" t="str">
            <v>Mecklenburg-Vorpommern_2008_I 05a_6</v>
          </cell>
          <cell r="AQ1329" t="str">
            <v>Östliche Flächenländer_2008_I 05a_6</v>
          </cell>
        </row>
        <row r="1330">
          <cell r="G1330">
            <v>0</v>
          </cell>
          <cell r="H1330">
            <v>0</v>
          </cell>
          <cell r="I1330">
            <v>0</v>
          </cell>
          <cell r="J1330">
            <v>0</v>
          </cell>
          <cell r="K1330">
            <v>0</v>
          </cell>
          <cell r="L1330">
            <v>0</v>
          </cell>
          <cell r="M1330">
            <v>0</v>
          </cell>
          <cell r="N1330">
            <v>0</v>
          </cell>
          <cell r="O1330">
            <v>0</v>
          </cell>
          <cell r="P1330">
            <v>0</v>
          </cell>
          <cell r="Q1330">
            <v>0</v>
          </cell>
          <cell r="R1330">
            <v>0</v>
          </cell>
          <cell r="S1330">
            <v>0</v>
          </cell>
          <cell r="T1330">
            <v>0</v>
          </cell>
          <cell r="U1330">
            <v>33</v>
          </cell>
          <cell r="AO1330" t="str">
            <v>Mecklenburg-Vorpommern_2008_I 05a_7</v>
          </cell>
          <cell r="AQ1330" t="str">
            <v>Östliche Flächenländer_2008_I 05a_7</v>
          </cell>
        </row>
        <row r="1331">
          <cell r="G1331">
            <v>6483</v>
          </cell>
          <cell r="H1331">
            <v>5217</v>
          </cell>
          <cell r="I1331">
            <v>36.962026678141136</v>
          </cell>
          <cell r="J1331">
            <v>24.350919377652051</v>
          </cell>
          <cell r="K1331">
            <v>2361</v>
          </cell>
          <cell r="L1331">
            <v>1919</v>
          </cell>
          <cell r="M1331">
            <v>13.460950946643717</v>
          </cell>
          <cell r="N1331">
            <v>8.9571428571428573</v>
          </cell>
          <cell r="O1331">
            <v>2394</v>
          </cell>
          <cell r="P1331">
            <v>2361</v>
          </cell>
          <cell r="Q1331">
            <v>1728</v>
          </cell>
          <cell r="R1331">
            <v>0</v>
          </cell>
          <cell r="S1331">
            <v>0</v>
          </cell>
          <cell r="T1331">
            <v>0</v>
          </cell>
          <cell r="U1331">
            <v>33</v>
          </cell>
          <cell r="AO1331" t="str">
            <v>Mecklenburg-Vorpommern_2008_I 05a_8</v>
          </cell>
          <cell r="AQ1331" t="str">
            <v>Östliche Flächenländer_2008_I 05a_8</v>
          </cell>
        </row>
        <row r="1332">
          <cell r="G1332">
            <v>0</v>
          </cell>
          <cell r="H1332">
            <v>0</v>
          </cell>
          <cell r="I1332">
            <v>0</v>
          </cell>
          <cell r="J1332">
            <v>0</v>
          </cell>
          <cell r="K1332">
            <v>0</v>
          </cell>
          <cell r="L1332">
            <v>0</v>
          </cell>
          <cell r="M1332">
            <v>0</v>
          </cell>
          <cell r="N1332">
            <v>0</v>
          </cell>
          <cell r="O1332">
            <v>0</v>
          </cell>
          <cell r="P1332">
            <v>0</v>
          </cell>
          <cell r="Q1332">
            <v>0</v>
          </cell>
          <cell r="R1332">
            <v>0</v>
          </cell>
          <cell r="S1332">
            <v>0</v>
          </cell>
          <cell r="T1332">
            <v>0</v>
          </cell>
          <cell r="U1332">
            <v>0</v>
          </cell>
          <cell r="AO1332" t="e">
            <v>#N/A</v>
          </cell>
          <cell r="AQ1332" t="e">
            <v>#N/A</v>
          </cell>
        </row>
        <row r="1333">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AO1333" t="e">
            <v>#N/A</v>
          </cell>
          <cell r="AQ1333" t="e">
            <v>#N/A</v>
          </cell>
        </row>
        <row r="1334">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AO1334" t="e">
            <v>#N/A</v>
          </cell>
          <cell r="AQ1334" t="e">
            <v>#N/A</v>
          </cell>
        </row>
        <row r="1335">
          <cell r="G1335">
            <v>0</v>
          </cell>
          <cell r="H1335">
            <v>0</v>
          </cell>
          <cell r="I1335">
            <v>0</v>
          </cell>
          <cell r="J1335">
            <v>0</v>
          </cell>
          <cell r="K1335">
            <v>0</v>
          </cell>
          <cell r="L1335">
            <v>0</v>
          </cell>
          <cell r="M1335">
            <v>0</v>
          </cell>
          <cell r="N1335">
            <v>0</v>
          </cell>
          <cell r="O1335">
            <v>0</v>
          </cell>
          <cell r="P1335">
            <v>0</v>
          </cell>
          <cell r="Q1335">
            <v>0</v>
          </cell>
          <cell r="R1335">
            <v>0</v>
          </cell>
          <cell r="S1335">
            <v>0</v>
          </cell>
          <cell r="T1335">
            <v>0</v>
          </cell>
          <cell r="U1335">
            <v>0</v>
          </cell>
          <cell r="AO1335" t="e">
            <v>#N/A</v>
          </cell>
          <cell r="AQ1335" t="e">
            <v>#N/A</v>
          </cell>
        </row>
        <row r="1336">
          <cell r="G1336">
            <v>0</v>
          </cell>
          <cell r="H1336">
            <v>0</v>
          </cell>
          <cell r="I1336">
            <v>0</v>
          </cell>
          <cell r="J1336">
            <v>0</v>
          </cell>
          <cell r="K1336">
            <v>0</v>
          </cell>
          <cell r="L1336">
            <v>0</v>
          </cell>
          <cell r="M1336">
            <v>0</v>
          </cell>
          <cell r="N1336">
            <v>0</v>
          </cell>
          <cell r="O1336">
            <v>0</v>
          </cell>
          <cell r="P1336">
            <v>0</v>
          </cell>
          <cell r="Q1336">
            <v>0</v>
          </cell>
          <cell r="R1336">
            <v>0</v>
          </cell>
          <cell r="S1336">
            <v>0</v>
          </cell>
          <cell r="T1336">
            <v>0</v>
          </cell>
          <cell r="U1336">
            <v>0</v>
          </cell>
          <cell r="AO1336" t="e">
            <v>#N/A</v>
          </cell>
          <cell r="AQ1336" t="e">
            <v>#N/A</v>
          </cell>
        </row>
        <row r="1337">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AO1337" t="e">
            <v>#N/A</v>
          </cell>
          <cell r="AQ1337" t="e">
            <v>#N/A</v>
          </cell>
        </row>
        <row r="1338">
          <cell r="G1338">
            <v>0</v>
          </cell>
          <cell r="H1338">
            <v>0</v>
          </cell>
          <cell r="I1338">
            <v>0</v>
          </cell>
          <cell r="J1338">
            <v>0</v>
          </cell>
          <cell r="K1338">
            <v>0</v>
          </cell>
          <cell r="L1338">
            <v>0</v>
          </cell>
          <cell r="M1338">
            <v>0</v>
          </cell>
          <cell r="N1338">
            <v>0</v>
          </cell>
          <cell r="O1338">
            <v>0</v>
          </cell>
          <cell r="P1338">
            <v>0</v>
          </cell>
          <cell r="Q1338">
            <v>0</v>
          </cell>
          <cell r="R1338">
            <v>0</v>
          </cell>
          <cell r="S1338">
            <v>0</v>
          </cell>
          <cell r="T1338">
            <v>0</v>
          </cell>
          <cell r="U1338">
            <v>0</v>
          </cell>
          <cell r="AO1338" t="e">
            <v>#N/A</v>
          </cell>
          <cell r="AQ1338" t="e">
            <v>#N/A</v>
          </cell>
        </row>
        <row r="1339">
          <cell r="G1339">
            <v>0</v>
          </cell>
          <cell r="H1339">
            <v>0</v>
          </cell>
          <cell r="I1339">
            <v>0</v>
          </cell>
          <cell r="J1339">
            <v>0</v>
          </cell>
          <cell r="K1339">
            <v>0</v>
          </cell>
          <cell r="L1339">
            <v>0</v>
          </cell>
          <cell r="M1339">
            <v>0</v>
          </cell>
          <cell r="N1339">
            <v>0</v>
          </cell>
          <cell r="O1339">
            <v>0</v>
          </cell>
          <cell r="P1339">
            <v>0</v>
          </cell>
          <cell r="Q1339">
            <v>0</v>
          </cell>
          <cell r="R1339">
            <v>0</v>
          </cell>
          <cell r="S1339">
            <v>0</v>
          </cell>
          <cell r="T1339">
            <v>0</v>
          </cell>
          <cell r="U1339">
            <v>0</v>
          </cell>
          <cell r="AO1339" t="e">
            <v>#N/A</v>
          </cell>
          <cell r="AQ1339" t="e">
            <v>#N/A</v>
          </cell>
        </row>
        <row r="1340">
          <cell r="G1340">
            <v>0</v>
          </cell>
          <cell r="H1340">
            <v>0</v>
          </cell>
          <cell r="I1340">
            <v>0</v>
          </cell>
          <cell r="J1340">
            <v>0</v>
          </cell>
          <cell r="K1340">
            <v>0</v>
          </cell>
          <cell r="L1340">
            <v>0</v>
          </cell>
          <cell r="M1340">
            <v>0</v>
          </cell>
          <cell r="N1340">
            <v>0</v>
          </cell>
          <cell r="O1340">
            <v>0</v>
          </cell>
          <cell r="P1340">
            <v>0</v>
          </cell>
          <cell r="Q1340">
            <v>0</v>
          </cell>
          <cell r="R1340">
            <v>0</v>
          </cell>
          <cell r="S1340">
            <v>0</v>
          </cell>
          <cell r="T1340">
            <v>0</v>
          </cell>
          <cell r="U1340">
            <v>0</v>
          </cell>
          <cell r="AO1340" t="str">
            <v>Mecklenburg-Vorpommern_2008_I 05c_1</v>
          </cell>
          <cell r="AQ1340" t="str">
            <v>Östliche Flächenländer_2008_I 05c_1</v>
          </cell>
        </row>
        <row r="1341">
          <cell r="G1341">
            <v>4</v>
          </cell>
          <cell r="H1341">
            <v>4</v>
          </cell>
          <cell r="I1341">
            <v>1.5717092337917488E-2</v>
          </cell>
          <cell r="J1341">
            <v>1.8390804597701149E-2</v>
          </cell>
          <cell r="K1341">
            <v>1</v>
          </cell>
          <cell r="L1341">
            <v>1</v>
          </cell>
          <cell r="M1341">
            <v>0</v>
          </cell>
          <cell r="N1341">
            <v>0</v>
          </cell>
          <cell r="O1341">
            <v>1</v>
          </cell>
          <cell r="P1341">
            <v>1</v>
          </cell>
          <cell r="Q1341">
            <v>1</v>
          </cell>
          <cell r="R1341">
            <v>1</v>
          </cell>
          <cell r="S1341">
            <v>0</v>
          </cell>
          <cell r="T1341">
            <v>0</v>
          </cell>
          <cell r="U1341">
            <v>0</v>
          </cell>
          <cell r="AO1341" t="str">
            <v>Mecklenburg-Vorpommern_2008_I 05c_2</v>
          </cell>
          <cell r="AQ1341" t="str">
            <v>Östliche Flächenländer_2008_I 05c_2</v>
          </cell>
        </row>
        <row r="1342">
          <cell r="G1342">
            <v>1270</v>
          </cell>
          <cell r="H1342">
            <v>1099</v>
          </cell>
          <cell r="I1342">
            <v>4.990176817288801</v>
          </cell>
          <cell r="J1342">
            <v>5.052873563218391</v>
          </cell>
          <cell r="K1342">
            <v>380</v>
          </cell>
          <cell r="L1342">
            <v>330</v>
          </cell>
          <cell r="M1342">
            <v>0</v>
          </cell>
          <cell r="N1342">
            <v>0</v>
          </cell>
          <cell r="O1342">
            <v>390</v>
          </cell>
          <cell r="P1342">
            <v>427</v>
          </cell>
          <cell r="Q1342">
            <v>431</v>
          </cell>
          <cell r="R1342">
            <v>22</v>
          </cell>
          <cell r="S1342">
            <v>0</v>
          </cell>
          <cell r="T1342">
            <v>0</v>
          </cell>
          <cell r="U1342">
            <v>0</v>
          </cell>
          <cell r="AO1342" t="str">
            <v>Mecklenburg-Vorpommern_2008_I 05c_3</v>
          </cell>
          <cell r="AQ1342" t="str">
            <v>Östliche Flächenländer_2008_I 05c_3</v>
          </cell>
        </row>
        <row r="1343">
          <cell r="G1343">
            <v>37</v>
          </cell>
          <cell r="H1343">
            <v>28</v>
          </cell>
          <cell r="I1343">
            <v>0.14538310412573674</v>
          </cell>
          <cell r="J1343">
            <v>0.12873563218390804</v>
          </cell>
          <cell r="K1343">
            <v>21</v>
          </cell>
          <cell r="L1343">
            <v>15</v>
          </cell>
          <cell r="M1343">
            <v>0</v>
          </cell>
          <cell r="N1343">
            <v>0</v>
          </cell>
          <cell r="O1343">
            <v>19</v>
          </cell>
          <cell r="P1343">
            <v>7</v>
          </cell>
          <cell r="Q1343">
            <v>11</v>
          </cell>
          <cell r="R1343">
            <v>0</v>
          </cell>
          <cell r="S1343">
            <v>0</v>
          </cell>
          <cell r="T1343">
            <v>0</v>
          </cell>
          <cell r="U1343">
            <v>0</v>
          </cell>
          <cell r="AO1343" t="str">
            <v>Mecklenburg-Vorpommern_2008_I 05c_4</v>
          </cell>
          <cell r="AQ1343" t="str">
            <v>Östliche Flächenländer_2008_I 05c_4</v>
          </cell>
        </row>
        <row r="1344">
          <cell r="G1344">
            <v>215</v>
          </cell>
          <cell r="H1344">
            <v>173</v>
          </cell>
          <cell r="I1344">
            <v>0.84479371316306484</v>
          </cell>
          <cell r="J1344">
            <v>0.79540229885057467</v>
          </cell>
          <cell r="K1344">
            <v>103</v>
          </cell>
          <cell r="L1344">
            <v>86</v>
          </cell>
          <cell r="M1344">
            <v>0</v>
          </cell>
          <cell r="N1344">
            <v>0</v>
          </cell>
          <cell r="O1344">
            <v>86</v>
          </cell>
          <cell r="P1344">
            <v>77</v>
          </cell>
          <cell r="Q1344">
            <v>52</v>
          </cell>
          <cell r="R1344">
            <v>0</v>
          </cell>
          <cell r="S1344">
            <v>0</v>
          </cell>
          <cell r="T1344">
            <v>0</v>
          </cell>
          <cell r="U1344">
            <v>0</v>
          </cell>
          <cell r="AO1344" t="str">
            <v>Mecklenburg-Vorpommern_2008_I 05c_5</v>
          </cell>
          <cell r="AQ1344" t="str">
            <v>Östliche Flächenländer_2008_I 05c_5</v>
          </cell>
        </row>
        <row r="1345">
          <cell r="G1345">
            <v>1</v>
          </cell>
          <cell r="H1345">
            <v>1</v>
          </cell>
          <cell r="I1345">
            <v>3.9292730844793719E-3</v>
          </cell>
          <cell r="J1345">
            <v>4.5977011494252873E-3</v>
          </cell>
          <cell r="K1345">
            <v>0</v>
          </cell>
          <cell r="L1345">
            <v>0</v>
          </cell>
          <cell r="M1345">
            <v>0</v>
          </cell>
          <cell r="N1345">
            <v>0</v>
          </cell>
          <cell r="O1345">
            <v>0</v>
          </cell>
          <cell r="P1345">
            <v>1</v>
          </cell>
          <cell r="Q1345">
            <v>0</v>
          </cell>
          <cell r="R1345">
            <v>0</v>
          </cell>
          <cell r="S1345">
            <v>0</v>
          </cell>
          <cell r="T1345">
            <v>0</v>
          </cell>
          <cell r="U1345">
            <v>0</v>
          </cell>
          <cell r="AO1345" t="str">
            <v>Mecklenburg-Vorpommern_2008_I 05c_6</v>
          </cell>
          <cell r="AQ1345" t="str">
            <v>Östliche Flächenländer_2008_I 05c_6</v>
          </cell>
        </row>
        <row r="1346">
          <cell r="G1346">
            <v>0</v>
          </cell>
          <cell r="H1346">
            <v>0</v>
          </cell>
          <cell r="I1346">
            <v>0</v>
          </cell>
          <cell r="J1346">
            <v>0</v>
          </cell>
          <cell r="K1346">
            <v>0</v>
          </cell>
          <cell r="L1346">
            <v>0</v>
          </cell>
          <cell r="M1346">
            <v>0</v>
          </cell>
          <cell r="N1346">
            <v>0</v>
          </cell>
          <cell r="O1346">
            <v>0</v>
          </cell>
          <cell r="P1346">
            <v>0</v>
          </cell>
          <cell r="Q1346">
            <v>0</v>
          </cell>
          <cell r="R1346">
            <v>0</v>
          </cell>
          <cell r="S1346">
            <v>0</v>
          </cell>
          <cell r="T1346">
            <v>0</v>
          </cell>
          <cell r="U1346">
            <v>0</v>
          </cell>
          <cell r="AO1346" t="str">
            <v>Mecklenburg-Vorpommern_2008_I 05c_7</v>
          </cell>
          <cell r="AQ1346" t="str">
            <v>Östliche Flächenländer_2008_I 05c_7</v>
          </cell>
        </row>
        <row r="1347">
          <cell r="G1347">
            <v>1527</v>
          </cell>
          <cell r="H1347">
            <v>1305</v>
          </cell>
          <cell r="I1347">
            <v>6</v>
          </cell>
          <cell r="J1347">
            <v>6</v>
          </cell>
          <cell r="K1347">
            <v>505</v>
          </cell>
          <cell r="L1347">
            <v>432</v>
          </cell>
          <cell r="M1347">
            <v>0</v>
          </cell>
          <cell r="N1347">
            <v>0</v>
          </cell>
          <cell r="O1347">
            <v>496</v>
          </cell>
          <cell r="P1347">
            <v>513</v>
          </cell>
          <cell r="Q1347">
            <v>495</v>
          </cell>
          <cell r="R1347">
            <v>23</v>
          </cell>
          <cell r="S1347">
            <v>0</v>
          </cell>
          <cell r="T1347">
            <v>0</v>
          </cell>
          <cell r="U1347">
            <v>0</v>
          </cell>
          <cell r="AO1347" t="str">
            <v>Mecklenburg-Vorpommern_2008_I 05c_8</v>
          </cell>
          <cell r="AQ1347" t="str">
            <v>Östliche Flächenländer_2008_I 05c_8</v>
          </cell>
        </row>
        <row r="1348">
          <cell r="G1348">
            <v>0</v>
          </cell>
          <cell r="H1348">
            <v>0</v>
          </cell>
          <cell r="I1348">
            <v>0</v>
          </cell>
          <cell r="J1348">
            <v>0</v>
          </cell>
          <cell r="K1348">
            <v>0</v>
          </cell>
          <cell r="L1348">
            <v>0</v>
          </cell>
          <cell r="M1348">
            <v>0</v>
          </cell>
          <cell r="N1348">
            <v>0</v>
          </cell>
          <cell r="O1348">
            <v>0</v>
          </cell>
          <cell r="P1348">
            <v>0</v>
          </cell>
          <cell r="Q1348">
            <v>0</v>
          </cell>
          <cell r="R1348">
            <v>0</v>
          </cell>
          <cell r="S1348">
            <v>0</v>
          </cell>
          <cell r="T1348">
            <v>0</v>
          </cell>
          <cell r="U1348">
            <v>0</v>
          </cell>
          <cell r="AO1348" t="e">
            <v>#N/A</v>
          </cell>
          <cell r="AQ1348" t="e">
            <v>#N/A</v>
          </cell>
        </row>
        <row r="1349">
          <cell r="G1349">
            <v>1</v>
          </cell>
          <cell r="H1349">
            <v>1</v>
          </cell>
          <cell r="I1349">
            <v>2.6195153896529143E-3</v>
          </cell>
          <cell r="J1349">
            <v>3.0651340996168583E-3</v>
          </cell>
          <cell r="K1349">
            <v>0</v>
          </cell>
          <cell r="L1349">
            <v>0</v>
          </cell>
          <cell r="M1349">
            <v>0</v>
          </cell>
          <cell r="N1349">
            <v>0</v>
          </cell>
          <cell r="O1349">
            <v>0</v>
          </cell>
          <cell r="P1349">
            <v>0</v>
          </cell>
          <cell r="Q1349">
            <v>0</v>
          </cell>
          <cell r="R1349">
            <v>1</v>
          </cell>
          <cell r="S1349">
            <v>0</v>
          </cell>
          <cell r="T1349">
            <v>0</v>
          </cell>
          <cell r="U1349">
            <v>0</v>
          </cell>
          <cell r="AO1349" t="e">
            <v>#N/A</v>
          </cell>
          <cell r="AQ1349" t="e">
            <v>#N/A</v>
          </cell>
        </row>
        <row r="1350">
          <cell r="G1350">
            <v>183</v>
          </cell>
          <cell r="H1350">
            <v>151</v>
          </cell>
          <cell r="I1350">
            <v>0.83169613621480021</v>
          </cell>
          <cell r="J1350">
            <v>0.84214559386973176</v>
          </cell>
          <cell r="K1350">
            <v>0</v>
          </cell>
          <cell r="L1350">
            <v>0</v>
          </cell>
          <cell r="M1350">
            <v>0</v>
          </cell>
          <cell r="N1350">
            <v>0</v>
          </cell>
          <cell r="O1350">
            <v>0</v>
          </cell>
          <cell r="P1350">
            <v>72</v>
          </cell>
          <cell r="Q1350">
            <v>89</v>
          </cell>
          <cell r="R1350">
            <v>22</v>
          </cell>
          <cell r="S1350">
            <v>0</v>
          </cell>
          <cell r="T1350">
            <v>0</v>
          </cell>
          <cell r="U1350">
            <v>0</v>
          </cell>
          <cell r="AO1350" t="e">
            <v>#N/A</v>
          </cell>
          <cell r="AQ1350" t="e">
            <v>#N/A</v>
          </cell>
        </row>
        <row r="1351">
          <cell r="G1351">
            <v>1</v>
          </cell>
          <cell r="H1351">
            <v>1</v>
          </cell>
          <cell r="I1351">
            <v>2.4230517354289455E-2</v>
          </cell>
          <cell r="J1351">
            <v>2.1455938697318006E-2</v>
          </cell>
          <cell r="K1351">
            <v>0</v>
          </cell>
          <cell r="L1351">
            <v>0</v>
          </cell>
          <cell r="M1351">
            <v>0</v>
          </cell>
          <cell r="N1351">
            <v>0</v>
          </cell>
          <cell r="O1351">
            <v>0</v>
          </cell>
          <cell r="P1351">
            <v>1</v>
          </cell>
          <cell r="Q1351">
            <v>0</v>
          </cell>
          <cell r="R1351">
            <v>0</v>
          </cell>
          <cell r="S1351">
            <v>0</v>
          </cell>
          <cell r="T1351">
            <v>0</v>
          </cell>
          <cell r="U1351">
            <v>0</v>
          </cell>
          <cell r="AO1351" t="e">
            <v>#N/A</v>
          </cell>
          <cell r="AQ1351" t="e">
            <v>#N/A</v>
          </cell>
        </row>
        <row r="1352">
          <cell r="G1352">
            <v>5</v>
          </cell>
          <cell r="H1352">
            <v>5</v>
          </cell>
          <cell r="I1352">
            <v>0.14079895219384414</v>
          </cell>
          <cell r="J1352">
            <v>0.13256704980842912</v>
          </cell>
          <cell r="K1352">
            <v>0</v>
          </cell>
          <cell r="L1352">
            <v>0</v>
          </cell>
          <cell r="M1352">
            <v>0</v>
          </cell>
          <cell r="N1352">
            <v>0</v>
          </cell>
          <cell r="O1352">
            <v>0</v>
          </cell>
          <cell r="P1352">
            <v>2</v>
          </cell>
          <cell r="Q1352">
            <v>3</v>
          </cell>
          <cell r="R1352">
            <v>0</v>
          </cell>
          <cell r="S1352">
            <v>0</v>
          </cell>
          <cell r="T1352">
            <v>0</v>
          </cell>
          <cell r="U1352">
            <v>0</v>
          </cell>
          <cell r="AO1352" t="e">
            <v>#N/A</v>
          </cell>
          <cell r="AQ1352" t="e">
            <v>#N/A</v>
          </cell>
        </row>
        <row r="1353">
          <cell r="G1353">
            <v>0</v>
          </cell>
          <cell r="H1353">
            <v>0</v>
          </cell>
          <cell r="I1353">
            <v>6.5487884741322858E-4</v>
          </cell>
          <cell r="J1353">
            <v>7.6628352490421458E-4</v>
          </cell>
          <cell r="K1353">
            <v>0</v>
          </cell>
          <cell r="L1353">
            <v>0</v>
          </cell>
          <cell r="M1353">
            <v>0</v>
          </cell>
          <cell r="N1353">
            <v>0</v>
          </cell>
          <cell r="O1353">
            <v>0</v>
          </cell>
          <cell r="P1353">
            <v>0</v>
          </cell>
          <cell r="Q1353">
            <v>0</v>
          </cell>
          <cell r="R1353">
            <v>0</v>
          </cell>
          <cell r="S1353">
            <v>0</v>
          </cell>
          <cell r="T1353">
            <v>0</v>
          </cell>
          <cell r="U1353">
            <v>0</v>
          </cell>
          <cell r="AO1353" t="e">
            <v>#N/A</v>
          </cell>
          <cell r="AQ1353" t="e">
            <v>#N/A</v>
          </cell>
        </row>
        <row r="1354">
          <cell r="G1354">
            <v>0</v>
          </cell>
          <cell r="H1354">
            <v>0</v>
          </cell>
          <cell r="I1354">
            <v>0</v>
          </cell>
          <cell r="J1354">
            <v>0</v>
          </cell>
          <cell r="K1354">
            <v>0</v>
          </cell>
          <cell r="L1354">
            <v>0</v>
          </cell>
          <cell r="M1354">
            <v>0</v>
          </cell>
          <cell r="N1354">
            <v>0</v>
          </cell>
          <cell r="O1354">
            <v>0</v>
          </cell>
          <cell r="P1354">
            <v>0</v>
          </cell>
          <cell r="Q1354">
            <v>0</v>
          </cell>
          <cell r="R1354">
            <v>0</v>
          </cell>
          <cell r="S1354">
            <v>0</v>
          </cell>
          <cell r="T1354">
            <v>0</v>
          </cell>
          <cell r="U1354">
            <v>0</v>
          </cell>
          <cell r="AO1354" t="e">
            <v>#N/A</v>
          </cell>
          <cell r="AQ1354" t="e">
            <v>#N/A</v>
          </cell>
        </row>
        <row r="1355">
          <cell r="G1355">
            <v>190</v>
          </cell>
          <cell r="H1355">
            <v>158</v>
          </cell>
          <cell r="I1355">
            <v>1</v>
          </cell>
          <cell r="J1355">
            <v>1</v>
          </cell>
          <cell r="K1355">
            <v>0</v>
          </cell>
          <cell r="L1355">
            <v>0</v>
          </cell>
          <cell r="M1355">
            <v>0</v>
          </cell>
          <cell r="N1355">
            <v>0</v>
          </cell>
          <cell r="O1355">
            <v>0</v>
          </cell>
          <cell r="P1355">
            <v>75</v>
          </cell>
          <cell r="Q1355">
            <v>92</v>
          </cell>
          <cell r="R1355">
            <v>23</v>
          </cell>
          <cell r="S1355">
            <v>0</v>
          </cell>
          <cell r="T1355">
            <v>0</v>
          </cell>
          <cell r="U1355">
            <v>0</v>
          </cell>
          <cell r="AO1355" t="e">
            <v>#N/A</v>
          </cell>
          <cell r="AQ1355" t="e">
            <v>#N/A</v>
          </cell>
        </row>
        <row r="1356">
          <cell r="G1356">
            <v>2585</v>
          </cell>
          <cell r="H1356">
            <v>931</v>
          </cell>
          <cell r="I1356">
            <v>14.091032979013356</v>
          </cell>
          <cell r="J1356">
            <v>2.5682758620689654</v>
          </cell>
          <cell r="K1356">
            <v>2296</v>
          </cell>
          <cell r="L1356">
            <v>839</v>
          </cell>
          <cell r="M1356">
            <v>12.977269129486542</v>
          </cell>
          <cell r="N1356">
            <v>2.4053231866825211</v>
          </cell>
          <cell r="O1356">
            <v>2585</v>
          </cell>
          <cell r="P1356">
            <v>0</v>
          </cell>
          <cell r="Q1356">
            <v>0</v>
          </cell>
          <cell r="R1356">
            <v>0</v>
          </cell>
          <cell r="S1356">
            <v>0</v>
          </cell>
          <cell r="T1356">
            <v>0</v>
          </cell>
          <cell r="U1356">
            <v>0</v>
          </cell>
          <cell r="AO1356" t="str">
            <v>Mecklenburg-Vorpommern_2008_II 03b_1</v>
          </cell>
          <cell r="AQ1356" t="str">
            <v>Östliche Flächenländer_2008_II 03b_1</v>
          </cell>
        </row>
        <row r="1357">
          <cell r="G1357">
            <v>817</v>
          </cell>
          <cell r="H1357">
            <v>368</v>
          </cell>
          <cell r="I1357">
            <v>4.4535295720904875</v>
          </cell>
          <cell r="J1357">
            <v>1.0151724137931035</v>
          </cell>
          <cell r="K1357">
            <v>816</v>
          </cell>
          <cell r="L1357">
            <v>368</v>
          </cell>
          <cell r="M1357">
            <v>4.1015198757410083</v>
          </cell>
          <cell r="N1357">
            <v>0.95076147443519621</v>
          </cell>
          <cell r="O1357">
            <v>817</v>
          </cell>
          <cell r="P1357">
            <v>0</v>
          </cell>
          <cell r="Q1357">
            <v>0</v>
          </cell>
          <cell r="R1357">
            <v>0</v>
          </cell>
          <cell r="S1357">
            <v>0</v>
          </cell>
          <cell r="T1357">
            <v>0</v>
          </cell>
          <cell r="U1357">
            <v>0</v>
          </cell>
          <cell r="AO1357" t="str">
            <v>Mecklenburg-Vorpommern_2008_II 03b_2</v>
          </cell>
          <cell r="AQ1357" t="str">
            <v>Östliche Flächenländer_2008_II 03b_2</v>
          </cell>
        </row>
        <row r="1358">
          <cell r="G1358">
            <v>249</v>
          </cell>
          <cell r="H1358">
            <v>138</v>
          </cell>
          <cell r="I1358">
            <v>1.3573180703188881</v>
          </cell>
          <cell r="J1358">
            <v>0.38068965517241377</v>
          </cell>
          <cell r="K1358">
            <v>249</v>
          </cell>
          <cell r="L1358">
            <v>138</v>
          </cell>
          <cell r="M1358">
            <v>1.2500348213702706</v>
          </cell>
          <cell r="N1358">
            <v>0.35653555291319861</v>
          </cell>
          <cell r="O1358">
            <v>249</v>
          </cell>
          <cell r="P1358">
            <v>0</v>
          </cell>
          <cell r="Q1358">
            <v>0</v>
          </cell>
          <cell r="R1358">
            <v>0</v>
          </cell>
          <cell r="S1358">
            <v>0</v>
          </cell>
          <cell r="T1358">
            <v>0</v>
          </cell>
          <cell r="U1358">
            <v>0</v>
          </cell>
          <cell r="AO1358" t="str">
            <v>Mecklenburg-Vorpommern_2008_II 03b_3</v>
          </cell>
          <cell r="AQ1358" t="str">
            <v>Östliche Flächenländer_2008_II 03b_3</v>
          </cell>
        </row>
        <row r="1359">
          <cell r="G1359">
            <v>2</v>
          </cell>
          <cell r="H1359">
            <v>0</v>
          </cell>
          <cell r="I1359">
            <v>1.0902153175252113E-2</v>
          </cell>
          <cell r="J1359">
            <v>0</v>
          </cell>
          <cell r="K1359">
            <v>2</v>
          </cell>
          <cell r="L1359">
            <v>0</v>
          </cell>
          <cell r="M1359">
            <v>1.0040440332291331E-2</v>
          </cell>
          <cell r="N1359">
            <v>0</v>
          </cell>
          <cell r="O1359">
            <v>2</v>
          </cell>
          <cell r="P1359">
            <v>0</v>
          </cell>
          <cell r="Q1359">
            <v>0</v>
          </cell>
          <cell r="R1359">
            <v>0</v>
          </cell>
          <cell r="S1359">
            <v>0</v>
          </cell>
          <cell r="T1359">
            <v>0</v>
          </cell>
          <cell r="U1359">
            <v>0</v>
          </cell>
          <cell r="AO1359" t="str">
            <v>Mecklenburg-Vorpommern_2008_II 03b_4</v>
          </cell>
          <cell r="AQ1359" t="str">
            <v>Östliche Flächenländer_2008_II 03b_4</v>
          </cell>
        </row>
        <row r="1360">
          <cell r="G1360">
            <v>15</v>
          </cell>
          <cell r="H1360">
            <v>12</v>
          </cell>
          <cell r="I1360">
            <v>8.1766148814390843E-2</v>
          </cell>
          <cell r="J1360">
            <v>3.310344827586207E-2</v>
          </cell>
          <cell r="K1360">
            <v>15</v>
          </cell>
          <cell r="L1360">
            <v>12</v>
          </cell>
          <cell r="M1360">
            <v>7.5303302492184962E-2</v>
          </cell>
          <cell r="N1360">
            <v>3.1003091557669442E-2</v>
          </cell>
          <cell r="O1360">
            <v>15</v>
          </cell>
          <cell r="P1360">
            <v>0</v>
          </cell>
          <cell r="Q1360">
            <v>0</v>
          </cell>
          <cell r="R1360">
            <v>0</v>
          </cell>
          <cell r="S1360">
            <v>0</v>
          </cell>
          <cell r="T1360">
            <v>0</v>
          </cell>
          <cell r="U1360">
            <v>0</v>
          </cell>
          <cell r="AO1360" t="str">
            <v>Mecklenburg-Vorpommern_2008_II 03b_5</v>
          </cell>
          <cell r="AQ1360" t="str">
            <v>Östliche Flächenländer_2008_II 03b_5</v>
          </cell>
        </row>
        <row r="1361">
          <cell r="G1361">
            <v>1</v>
          </cell>
          <cell r="H1361">
            <v>1</v>
          </cell>
          <cell r="I1361">
            <v>5.4510765876260563E-3</v>
          </cell>
          <cell r="J1361">
            <v>2.7586206896551722E-3</v>
          </cell>
          <cell r="K1361">
            <v>1</v>
          </cell>
          <cell r="L1361">
            <v>1</v>
          </cell>
          <cell r="M1361">
            <v>5.0202201661456655E-3</v>
          </cell>
          <cell r="N1361">
            <v>2.5835909631391203E-3</v>
          </cell>
          <cell r="O1361">
            <v>1</v>
          </cell>
          <cell r="P1361">
            <v>0</v>
          </cell>
          <cell r="Q1361">
            <v>0</v>
          </cell>
          <cell r="R1361">
            <v>0</v>
          </cell>
          <cell r="S1361">
            <v>0</v>
          </cell>
          <cell r="T1361">
            <v>0</v>
          </cell>
          <cell r="U1361">
            <v>0</v>
          </cell>
          <cell r="AO1361" t="str">
            <v>Mecklenburg-Vorpommern_2008_II 03b_6</v>
          </cell>
          <cell r="AQ1361" t="str">
            <v>Östliche Flächenländer_2008_II 03b_6</v>
          </cell>
        </row>
        <row r="1362">
          <cell r="G1362">
            <v>0</v>
          </cell>
          <cell r="H1362">
            <v>0</v>
          </cell>
          <cell r="I1362">
            <v>0</v>
          </cell>
          <cell r="J1362">
            <v>0</v>
          </cell>
          <cell r="K1362">
            <v>0</v>
          </cell>
          <cell r="L1362">
            <v>0</v>
          </cell>
          <cell r="M1362">
            <v>0</v>
          </cell>
          <cell r="N1362">
            <v>0</v>
          </cell>
          <cell r="O1362">
            <v>0</v>
          </cell>
          <cell r="P1362">
            <v>0</v>
          </cell>
          <cell r="Q1362">
            <v>0</v>
          </cell>
          <cell r="R1362">
            <v>0</v>
          </cell>
          <cell r="S1362">
            <v>0</v>
          </cell>
          <cell r="T1362">
            <v>0</v>
          </cell>
          <cell r="U1362">
            <v>0</v>
          </cell>
          <cell r="AO1362" t="str">
            <v>Mecklenburg-Vorpommern_2008_II 03b_7</v>
          </cell>
          <cell r="AQ1362" t="str">
            <v>Östliche Flächenländer_2008_II 03b_7</v>
          </cell>
        </row>
        <row r="1363">
          <cell r="G1363">
            <v>3669</v>
          </cell>
          <cell r="H1363">
            <v>1450</v>
          </cell>
          <cell r="I1363">
            <v>20</v>
          </cell>
          <cell r="J1363">
            <v>4</v>
          </cell>
          <cell r="K1363">
            <v>3379</v>
          </cell>
          <cell r="L1363">
            <v>1358</v>
          </cell>
          <cell r="M1363">
            <v>18.419187789588445</v>
          </cell>
          <cell r="N1363">
            <v>3.7462068965517243</v>
          </cell>
          <cell r="O1363">
            <v>3669</v>
          </cell>
          <cell r="P1363">
            <v>0</v>
          </cell>
          <cell r="Q1363">
            <v>0</v>
          </cell>
          <cell r="R1363">
            <v>0</v>
          </cell>
          <cell r="S1363">
            <v>0</v>
          </cell>
          <cell r="T1363">
            <v>0</v>
          </cell>
          <cell r="U1363">
            <v>0</v>
          </cell>
          <cell r="AO1363" t="str">
            <v>Mecklenburg-Vorpommern_2008_II 03b_8</v>
          </cell>
          <cell r="AQ1363" t="str">
            <v>Östliche Flächenländer_2008_II 03b_8</v>
          </cell>
        </row>
        <row r="1364">
          <cell r="G1364">
            <v>93</v>
          </cell>
          <cell r="H1364">
            <v>29</v>
          </cell>
          <cell r="I1364">
            <v>1.395</v>
          </cell>
          <cell r="J1364">
            <v>0.53048780487804881</v>
          </cell>
          <cell r="K1364">
            <v>89</v>
          </cell>
          <cell r="L1364">
            <v>27.752688172043012</v>
          </cell>
          <cell r="M1364">
            <v>0.67657500000000004</v>
          </cell>
          <cell r="N1364">
            <v>0.23794964848464145</v>
          </cell>
          <cell r="O1364">
            <v>89</v>
          </cell>
          <cell r="P1364">
            <v>1</v>
          </cell>
          <cell r="Q1364">
            <v>3</v>
          </cell>
          <cell r="R1364">
            <v>0</v>
          </cell>
          <cell r="S1364">
            <v>0</v>
          </cell>
          <cell r="T1364">
            <v>0</v>
          </cell>
          <cell r="U1364">
            <v>0</v>
          </cell>
          <cell r="AO1364" t="str">
            <v>Mecklenburg-Vorpommern_2008_II 03c_1</v>
          </cell>
          <cell r="AQ1364" t="str">
            <v>Östliche Flächenländer_2008_II 03c_1</v>
          </cell>
        </row>
        <row r="1365">
          <cell r="G1365">
            <v>86</v>
          </cell>
          <cell r="H1365">
            <v>32</v>
          </cell>
          <cell r="I1365">
            <v>1.29</v>
          </cell>
          <cell r="J1365">
            <v>0.58536585365853666</v>
          </cell>
          <cell r="K1365">
            <v>37</v>
          </cell>
          <cell r="L1365">
            <v>13.767441860465116</v>
          </cell>
          <cell r="M1365">
            <v>0.62564999999999993</v>
          </cell>
          <cell r="N1365">
            <v>0.26256512936236293</v>
          </cell>
          <cell r="O1365">
            <v>37</v>
          </cell>
          <cell r="P1365">
            <v>26</v>
          </cell>
          <cell r="Q1365">
            <v>22</v>
          </cell>
          <cell r="R1365">
            <v>1</v>
          </cell>
          <cell r="S1365">
            <v>0</v>
          </cell>
          <cell r="T1365">
            <v>0</v>
          </cell>
          <cell r="U1365">
            <v>0</v>
          </cell>
          <cell r="AO1365" t="str">
            <v>Mecklenburg-Vorpommern_2008_II 03c_2</v>
          </cell>
          <cell r="AQ1365" t="str">
            <v>Östliche Flächenländer_2008_II 03c_2</v>
          </cell>
        </row>
        <row r="1366">
          <cell r="G1366">
            <v>202</v>
          </cell>
          <cell r="H1366">
            <v>95</v>
          </cell>
          <cell r="I1366">
            <v>3.03</v>
          </cell>
          <cell r="J1366">
            <v>1.7378048780487805</v>
          </cell>
          <cell r="K1366">
            <v>64</v>
          </cell>
          <cell r="L1366">
            <v>30.099009900990097</v>
          </cell>
          <cell r="M1366">
            <v>1.4695499999999999</v>
          </cell>
          <cell r="N1366">
            <v>0.77949022779451504</v>
          </cell>
          <cell r="O1366">
            <v>64</v>
          </cell>
          <cell r="P1366">
            <v>53</v>
          </cell>
          <cell r="Q1366">
            <v>79</v>
          </cell>
          <cell r="R1366">
            <v>6</v>
          </cell>
          <cell r="S1366">
            <v>0</v>
          </cell>
          <cell r="T1366">
            <v>0</v>
          </cell>
          <cell r="U1366">
            <v>0</v>
          </cell>
          <cell r="AO1366" t="str">
            <v>Mecklenburg-Vorpommern_2008_II 03c_3</v>
          </cell>
          <cell r="AQ1366" t="str">
            <v>Östliche Flächenländer_2008_II 03c_3</v>
          </cell>
        </row>
        <row r="1367">
          <cell r="G1367">
            <v>7</v>
          </cell>
          <cell r="H1367">
            <v>1</v>
          </cell>
          <cell r="I1367">
            <v>0.105</v>
          </cell>
          <cell r="J1367">
            <v>1.8292682926829271E-2</v>
          </cell>
          <cell r="K1367">
            <v>1</v>
          </cell>
          <cell r="L1367">
            <v>0.14285714285714285</v>
          </cell>
          <cell r="M1367">
            <v>5.0925000000000005E-2</v>
          </cell>
          <cell r="N1367">
            <v>8.2051602925738414E-3</v>
          </cell>
          <cell r="O1367">
            <v>1</v>
          </cell>
          <cell r="P1367">
            <v>1</v>
          </cell>
          <cell r="Q1367">
            <v>4</v>
          </cell>
          <cell r="R1367">
            <v>1</v>
          </cell>
          <cell r="S1367">
            <v>0</v>
          </cell>
          <cell r="T1367">
            <v>0</v>
          </cell>
          <cell r="U1367">
            <v>0</v>
          </cell>
          <cell r="AO1367" t="str">
            <v>Mecklenburg-Vorpommern_2008_II 03c_4</v>
          </cell>
          <cell r="AQ1367" t="str">
            <v>Östliche Flächenländer_2008_II 03c_4</v>
          </cell>
        </row>
        <row r="1368">
          <cell r="G1368">
            <v>10</v>
          </cell>
          <cell r="H1368">
            <v>6</v>
          </cell>
          <cell r="I1368">
            <v>0.15</v>
          </cell>
          <cell r="J1368">
            <v>0.1097560975609756</v>
          </cell>
          <cell r="K1368">
            <v>3</v>
          </cell>
          <cell r="L1368">
            <v>1.8</v>
          </cell>
          <cell r="M1368">
            <v>7.2749999999999995E-2</v>
          </cell>
          <cell r="N1368">
            <v>4.9230961755443059E-2</v>
          </cell>
          <cell r="O1368">
            <v>3</v>
          </cell>
          <cell r="P1368">
            <v>4</v>
          </cell>
          <cell r="Q1368">
            <v>3</v>
          </cell>
          <cell r="R1368">
            <v>0</v>
          </cell>
          <cell r="S1368">
            <v>0</v>
          </cell>
          <cell r="T1368">
            <v>0</v>
          </cell>
          <cell r="U1368">
            <v>0</v>
          </cell>
          <cell r="AO1368" t="str">
            <v>Mecklenburg-Vorpommern_2008_II 03c_5</v>
          </cell>
          <cell r="AQ1368" t="str">
            <v>Östliche Flächenländer_2008_II 03c_5</v>
          </cell>
        </row>
        <row r="1369">
          <cell r="G1369">
            <v>2</v>
          </cell>
          <cell r="H1369">
            <v>1</v>
          </cell>
          <cell r="I1369">
            <v>0.03</v>
          </cell>
          <cell r="J1369">
            <v>1.8292682926829271E-2</v>
          </cell>
          <cell r="K1369">
            <v>0</v>
          </cell>
          <cell r="L1369">
            <v>0</v>
          </cell>
          <cell r="M1369">
            <v>1.455E-2</v>
          </cell>
          <cell r="N1369">
            <v>8.2051602925738414E-3</v>
          </cell>
          <cell r="O1369">
            <v>0</v>
          </cell>
          <cell r="P1369">
            <v>2</v>
          </cell>
          <cell r="Q1369">
            <v>0</v>
          </cell>
          <cell r="R1369">
            <v>0</v>
          </cell>
          <cell r="S1369">
            <v>0</v>
          </cell>
          <cell r="T1369">
            <v>0</v>
          </cell>
          <cell r="U1369">
            <v>0</v>
          </cell>
          <cell r="AO1369" t="str">
            <v>Mecklenburg-Vorpommern_2008_II 03c_6</v>
          </cell>
          <cell r="AQ1369" t="str">
            <v>Östliche Flächenländer_2008_II 03c_6</v>
          </cell>
        </row>
        <row r="1370">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AO1370" t="str">
            <v>Mecklenburg-Vorpommern_2008_II 03c_7</v>
          </cell>
          <cell r="AQ1370" t="str">
            <v>Östliche Flächenländer_2008_II 03c_7</v>
          </cell>
        </row>
        <row r="1371">
          <cell r="G1371">
            <v>400</v>
          </cell>
          <cell r="H1371">
            <v>164</v>
          </cell>
          <cell r="I1371">
            <v>6</v>
          </cell>
          <cell r="J1371">
            <v>3</v>
          </cell>
          <cell r="K1371">
            <v>194</v>
          </cell>
          <cell r="L1371">
            <v>73.561997076355354</v>
          </cell>
          <cell r="M1371">
            <v>2.91</v>
          </cell>
          <cell r="N1371">
            <v>1.3456462879821103</v>
          </cell>
          <cell r="O1371">
            <v>194</v>
          </cell>
          <cell r="P1371">
            <v>87</v>
          </cell>
          <cell r="Q1371">
            <v>111</v>
          </cell>
          <cell r="R1371">
            <v>8</v>
          </cell>
          <cell r="S1371">
            <v>0</v>
          </cell>
          <cell r="T1371">
            <v>0</v>
          </cell>
          <cell r="U1371">
            <v>0</v>
          </cell>
          <cell r="AO1371" t="str">
            <v>Mecklenburg-Vorpommern_2008_II 03c_8</v>
          </cell>
          <cell r="AQ1371" t="str">
            <v>Östliche Flächenländer_2008_II 03c_8</v>
          </cell>
        </row>
        <row r="1372">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AO1372" t="str">
            <v>Mecklenburg-Vorpommern_2008_Sonstige_1</v>
          </cell>
          <cell r="AQ1372" t="str">
            <v>Östliche Flächenländer_2008_Sonstige_1</v>
          </cell>
        </row>
        <row r="1373">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AO1373" t="str">
            <v>Mecklenburg-Vorpommern_2008_Sonstige_2</v>
          </cell>
          <cell r="AQ1373" t="str">
            <v>Östliche Flächenländer_2008_Sonstige_2</v>
          </cell>
        </row>
        <row r="1374">
          <cell r="G1374">
            <v>687</v>
          </cell>
          <cell r="H1374">
            <v>291</v>
          </cell>
          <cell r="I1374">
            <v>3</v>
          </cell>
          <cell r="J1374">
            <v>1</v>
          </cell>
          <cell r="K1374">
            <v>667</v>
          </cell>
          <cell r="L1374">
            <v>286</v>
          </cell>
          <cell r="M1374">
            <v>2.9126637554585151</v>
          </cell>
          <cell r="N1374">
            <v>0.98281786941580751</v>
          </cell>
          <cell r="O1374">
            <v>0</v>
          </cell>
          <cell r="P1374">
            <v>687</v>
          </cell>
          <cell r="Q1374">
            <v>0</v>
          </cell>
          <cell r="R1374">
            <v>0</v>
          </cell>
          <cell r="S1374">
            <v>0</v>
          </cell>
          <cell r="T1374">
            <v>0</v>
          </cell>
          <cell r="U1374">
            <v>0</v>
          </cell>
          <cell r="AO1374" t="str">
            <v>Mecklenburg-Vorpommern_2008_Sonstige_3</v>
          </cell>
          <cell r="AQ1374" t="str">
            <v>Östliche Flächenländer_2008_Sonstige_3</v>
          </cell>
        </row>
        <row r="1375">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AO1375" t="str">
            <v>Mecklenburg-Vorpommern_2008_Sonstige_4</v>
          </cell>
          <cell r="AQ1375" t="str">
            <v>Östliche Flächenländer_2008_Sonstige_4</v>
          </cell>
        </row>
        <row r="1376">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AO1376" t="str">
            <v>Mecklenburg-Vorpommern_2008_Sonstige_5</v>
          </cell>
          <cell r="AQ1376" t="str">
            <v>Östliche Flächenländer_2008_Sonstige_5</v>
          </cell>
        </row>
        <row r="1377">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AO1377" t="str">
            <v>Mecklenburg-Vorpommern_2008_Sonstige_6</v>
          </cell>
          <cell r="AQ1377" t="str">
            <v>Östliche Flächenländer_2008_Sonstige_6</v>
          </cell>
        </row>
        <row r="1378">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AO1378" t="str">
            <v>Mecklenburg-Vorpommern_2008_Sonstige_7</v>
          </cell>
          <cell r="AQ1378" t="str">
            <v>Östliche Flächenländer_2008_Sonstige_7</v>
          </cell>
        </row>
        <row r="1379">
          <cell r="G1379">
            <v>687</v>
          </cell>
          <cell r="H1379">
            <v>291</v>
          </cell>
          <cell r="I1379">
            <v>3</v>
          </cell>
          <cell r="J1379">
            <v>1</v>
          </cell>
          <cell r="K1379">
            <v>667</v>
          </cell>
          <cell r="L1379">
            <v>286</v>
          </cell>
          <cell r="M1379">
            <v>2.9126637554585151</v>
          </cell>
          <cell r="N1379">
            <v>0.98281786941580751</v>
          </cell>
          <cell r="O1379">
            <v>0</v>
          </cell>
          <cell r="P1379">
            <v>687</v>
          </cell>
          <cell r="Q1379">
            <v>0</v>
          </cell>
          <cell r="R1379">
            <v>0</v>
          </cell>
          <cell r="S1379">
            <v>0</v>
          </cell>
          <cell r="T1379">
            <v>0</v>
          </cell>
          <cell r="U1379">
            <v>0</v>
          </cell>
          <cell r="AO1379" t="str">
            <v>Mecklenburg-Vorpommern_2008_Sonstige_8</v>
          </cell>
          <cell r="AQ1379" t="str">
            <v>Östliche Flächenländer_2008_Sonstige_8</v>
          </cell>
        </row>
        <row r="1380">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AO1380" t="e">
            <v>#N/A</v>
          </cell>
          <cell r="AQ1380" t="e">
            <v>#N/A</v>
          </cell>
        </row>
        <row r="1381">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AO1381" t="e">
            <v>#N/A</v>
          </cell>
          <cell r="AQ1381" t="e">
            <v>#N/A</v>
          </cell>
        </row>
        <row r="1382">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AO1382" t="e">
            <v>#N/A</v>
          </cell>
          <cell r="AQ1382" t="e">
            <v>#N/A</v>
          </cell>
        </row>
        <row r="1383">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AO1383" t="e">
            <v>#N/A</v>
          </cell>
          <cell r="AQ1383" t="e">
            <v>#N/A</v>
          </cell>
        </row>
        <row r="1384">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AO1384" t="e">
            <v>#N/A</v>
          </cell>
          <cell r="AQ1384" t="e">
            <v>#N/A</v>
          </cell>
        </row>
        <row r="1385">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AO1385" t="e">
            <v>#N/A</v>
          </cell>
          <cell r="AQ1385" t="e">
            <v>#N/A</v>
          </cell>
        </row>
        <row r="1386">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AO1386" t="e">
            <v>#N/A</v>
          </cell>
          <cell r="AQ1386" t="e">
            <v>#N/A</v>
          </cell>
        </row>
        <row r="1387">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AO1387" t="e">
            <v>#N/A</v>
          </cell>
          <cell r="AQ1387" t="e">
            <v>#N/A</v>
          </cell>
        </row>
        <row r="1388">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AO1388" t="str">
            <v>Mecklenburg-Vorpommern_2008_III 01_1</v>
          </cell>
          <cell r="AQ1388" t="str">
            <v>Östliche Flächenländer_2008_III 01_1</v>
          </cell>
        </row>
        <row r="1389">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AO1389" t="str">
            <v>Mecklenburg-Vorpommern_2008_III 01_2</v>
          </cell>
          <cell r="AQ1389" t="str">
            <v>Östliche Flächenländer_2008_III 01_2</v>
          </cell>
        </row>
        <row r="1390">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AO1390" t="str">
            <v>Mecklenburg-Vorpommern_2008_III 01_3</v>
          </cell>
          <cell r="AQ1390" t="str">
            <v>Östliche Flächenländer_2008_III 01_3</v>
          </cell>
        </row>
        <row r="1391">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AO1391" t="str">
            <v>Mecklenburg-Vorpommern_2008_III 01_4</v>
          </cell>
          <cell r="AQ1391" t="str">
            <v>Östliche Flächenländer_2008_III 01_4</v>
          </cell>
        </row>
        <row r="1392">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AO1392" t="str">
            <v>Mecklenburg-Vorpommern_2008_III 01_5</v>
          </cell>
          <cell r="AQ1392" t="str">
            <v>Östliche Flächenländer_2008_III 01_5</v>
          </cell>
        </row>
        <row r="1393">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AO1393" t="str">
            <v>Mecklenburg-Vorpommern_2008_III 01_6</v>
          </cell>
          <cell r="AQ1393" t="str">
            <v>Östliche Flächenländer_2008_III 01_6</v>
          </cell>
        </row>
        <row r="1394">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AO1394" t="str">
            <v>Mecklenburg-Vorpommern_2008_III 01_7</v>
          </cell>
          <cell r="AQ1394" t="str">
            <v>Östliche Flächenländer_2008_III 01_7</v>
          </cell>
        </row>
        <row r="1395">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AO1395" t="str">
            <v>Mecklenburg-Vorpommern_2008_III 01_8</v>
          </cell>
          <cell r="AQ1395" t="str">
            <v>Östliche Flächenländer_2008_III 01_8</v>
          </cell>
        </row>
        <row r="1396">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AO1396" t="e">
            <v>#N/A</v>
          </cell>
          <cell r="AQ1396" t="e">
            <v>#N/A</v>
          </cell>
        </row>
        <row r="1397">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AO1397" t="e">
            <v>#N/A</v>
          </cell>
          <cell r="AQ1397" t="e">
            <v>#N/A</v>
          </cell>
        </row>
        <row r="1398">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AO1398" t="e">
            <v>#N/A</v>
          </cell>
          <cell r="AQ1398" t="e">
            <v>#N/A</v>
          </cell>
        </row>
        <row r="1399">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AO1399" t="e">
            <v>#N/A</v>
          </cell>
          <cell r="AQ1399" t="e">
            <v>#N/A</v>
          </cell>
        </row>
        <row r="1400">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AO1400" t="e">
            <v>#N/A</v>
          </cell>
          <cell r="AQ1400" t="e">
            <v>#N/A</v>
          </cell>
        </row>
        <row r="1401">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AO1401" t="e">
            <v>#N/A</v>
          </cell>
          <cell r="AQ1401" t="e">
            <v>#N/A</v>
          </cell>
        </row>
        <row r="1402">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AO1402" t="e">
            <v>#N/A</v>
          </cell>
          <cell r="AQ1402" t="e">
            <v>#N/A</v>
          </cell>
        </row>
        <row r="1403">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AO1403" t="e">
            <v>#N/A</v>
          </cell>
          <cell r="AQ1403" t="e">
            <v>#N/A</v>
          </cell>
        </row>
        <row r="1404">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AO1404" t="str">
            <v>Mecklenburg-Vorpommern_2008_III 02_1</v>
          </cell>
          <cell r="AQ1404" t="str">
            <v>Östliche Flächenländer_2008_III 02_1</v>
          </cell>
        </row>
        <row r="1405">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AO1405" t="str">
            <v>Mecklenburg-Vorpommern_2008_III 02_2</v>
          </cell>
          <cell r="AQ1405" t="str">
            <v>Östliche Flächenländer_2008_III 02_2</v>
          </cell>
        </row>
        <row r="1406">
          <cell r="G1406">
            <v>2791</v>
          </cell>
          <cell r="H1406">
            <v>1444</v>
          </cell>
          <cell r="I1406">
            <v>36.791232372777444</v>
          </cell>
          <cell r="J1406">
            <v>9.964868255959848</v>
          </cell>
          <cell r="K1406">
            <v>884.0497494631353</v>
          </cell>
          <cell r="L1406">
            <v>447.12774506748889</v>
          </cell>
          <cell r="M1406">
            <v>11.653629438048688</v>
          </cell>
          <cell r="N1406">
            <v>3.085574150402997</v>
          </cell>
          <cell r="O1406">
            <v>0</v>
          </cell>
          <cell r="P1406">
            <v>0</v>
          </cell>
          <cell r="Q1406">
            <v>0</v>
          </cell>
          <cell r="R1406">
            <v>0</v>
          </cell>
          <cell r="S1406">
            <v>912</v>
          </cell>
          <cell r="T1406">
            <v>974</v>
          </cell>
          <cell r="U1406">
            <v>905</v>
          </cell>
          <cell r="AO1406" t="str">
            <v>Mecklenburg-Vorpommern_2008_III 02_3</v>
          </cell>
          <cell r="AQ1406" t="str">
            <v>Östliche Flächenländer_2008_III 02_3</v>
          </cell>
        </row>
        <row r="1407">
          <cell r="G1407">
            <v>3</v>
          </cell>
          <cell r="H1407">
            <v>2</v>
          </cell>
          <cell r="I1407">
            <v>3.9546290619252002E-2</v>
          </cell>
          <cell r="J1407">
            <v>1.3801756587202008E-2</v>
          </cell>
          <cell r="K1407">
            <v>0.95025053686471017</v>
          </cell>
          <cell r="L1407">
            <v>0.61929050563364108</v>
          </cell>
          <cell r="M1407">
            <v>1.2526294630650685E-2</v>
          </cell>
          <cell r="N1407">
            <v>4.2736484077603833E-3</v>
          </cell>
          <cell r="O1407">
            <v>0</v>
          </cell>
          <cell r="P1407">
            <v>0</v>
          </cell>
          <cell r="Q1407">
            <v>0</v>
          </cell>
          <cell r="R1407">
            <v>0</v>
          </cell>
          <cell r="S1407">
            <v>0</v>
          </cell>
          <cell r="T1407">
            <v>3</v>
          </cell>
          <cell r="U1407">
            <v>0</v>
          </cell>
          <cell r="AO1407" t="str">
            <v>Mecklenburg-Vorpommern_2008_III 02_4</v>
          </cell>
          <cell r="AQ1407" t="str">
            <v>Östliche Flächenländer_2008_III 02_4</v>
          </cell>
        </row>
        <row r="1408">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AO1408" t="str">
            <v>Mecklenburg-Vorpommern_2008_III 02_5</v>
          </cell>
          <cell r="AQ1408" t="str">
            <v>Östliche Flächenländer_2008_III 02_5</v>
          </cell>
        </row>
        <row r="1409">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AO1409" t="str">
            <v>Mecklenburg-Vorpommern_2008_III 02_6</v>
          </cell>
          <cell r="AQ1409" t="str">
            <v>Östliche Flächenländer_2008_III 02_6</v>
          </cell>
        </row>
        <row r="1410">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AO1410" t="str">
            <v>Mecklenburg-Vorpommern_2008_III 02_7</v>
          </cell>
          <cell r="AQ1410" t="str">
            <v>Östliche Flächenländer_2008_III 02_7</v>
          </cell>
        </row>
        <row r="1411">
          <cell r="G1411">
            <v>2794</v>
          </cell>
          <cell r="H1411">
            <v>1446</v>
          </cell>
          <cell r="I1411">
            <v>36.830778663396693</v>
          </cell>
          <cell r="J1411">
            <v>9.9786700125470507</v>
          </cell>
          <cell r="K1411">
            <v>885</v>
          </cell>
          <cell r="L1411">
            <v>447.7470355731225</v>
          </cell>
          <cell r="M1411">
            <v>11.666155732679339</v>
          </cell>
          <cell r="N1411">
            <v>3.0898477988107573</v>
          </cell>
          <cell r="O1411">
            <v>0</v>
          </cell>
          <cell r="P1411">
            <v>0</v>
          </cell>
          <cell r="Q1411">
            <v>0</v>
          </cell>
          <cell r="R1411">
            <v>0</v>
          </cell>
          <cell r="S1411">
            <v>912</v>
          </cell>
          <cell r="T1411">
            <v>977</v>
          </cell>
          <cell r="U1411">
            <v>905</v>
          </cell>
          <cell r="AO1411" t="str">
            <v>Mecklenburg-Vorpommern_2008_III 02_8</v>
          </cell>
          <cell r="AQ1411" t="str">
            <v>Östliche Flächenländer_2008_III 02_8</v>
          </cell>
        </row>
        <row r="1412">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AO1412" t="e">
            <v>#N/A</v>
          </cell>
          <cell r="AQ1412" t="e">
            <v>#N/A</v>
          </cell>
        </row>
        <row r="1413">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AO1413" t="e">
            <v>#N/A</v>
          </cell>
          <cell r="AQ1413" t="e">
            <v>#N/A</v>
          </cell>
        </row>
        <row r="1414">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AO1414" t="e">
            <v>#N/A</v>
          </cell>
          <cell r="AQ1414" t="e">
            <v>#N/A</v>
          </cell>
        </row>
        <row r="1415">
          <cell r="G1415">
            <v>0</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AO1415" t="e">
            <v>#N/A</v>
          </cell>
          <cell r="AQ1415" t="e">
            <v>#N/A</v>
          </cell>
        </row>
        <row r="1416">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AO1416" t="e">
            <v>#N/A</v>
          </cell>
          <cell r="AQ1416" t="e">
            <v>#N/A</v>
          </cell>
        </row>
        <row r="1417">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AO1417" t="e">
            <v>#N/A</v>
          </cell>
          <cell r="AQ1417" t="e">
            <v>#N/A</v>
          </cell>
        </row>
        <row r="1418">
          <cell r="G1418">
            <v>0</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AO1418" t="e">
            <v>#N/A</v>
          </cell>
          <cell r="AQ1418" t="e">
            <v>#N/A</v>
          </cell>
        </row>
        <row r="1419">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AO1419" t="e">
            <v>#N/A</v>
          </cell>
          <cell r="AQ1419" t="e">
            <v>#N/A</v>
          </cell>
        </row>
        <row r="1420">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AO1420" t="str">
            <v>Mecklenburg-Vorpommern_2008_I 04a_1</v>
          </cell>
          <cell r="AQ1420" t="str">
            <v>Östliche Flächenländer_2008_I 04a_1</v>
          </cell>
        </row>
        <row r="1421">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AO1421" t="str">
            <v>Mecklenburg-Vorpommern_2008_I 04a_2</v>
          </cell>
          <cell r="AQ1421" t="str">
            <v>Östliche Flächenländer_2008_I 04a_2</v>
          </cell>
        </row>
        <row r="1422">
          <cell r="G1422">
            <v>468</v>
          </cell>
          <cell r="H1422">
            <v>148</v>
          </cell>
          <cell r="I1422">
            <v>6.1692213366033108</v>
          </cell>
          <cell r="J1422">
            <v>1.0213299874529485</v>
          </cell>
          <cell r="K1422">
            <v>99</v>
          </cell>
          <cell r="L1422">
            <v>50.086956521739125</v>
          </cell>
          <cell r="M1422">
            <v>1.3050275904353157</v>
          </cell>
          <cell r="N1422">
            <v>0.34564399105340671</v>
          </cell>
          <cell r="O1422">
            <v>0</v>
          </cell>
          <cell r="P1422">
            <v>0</v>
          </cell>
          <cell r="Q1422">
            <v>0</v>
          </cell>
          <cell r="R1422">
            <v>100</v>
          </cell>
          <cell r="S1422">
            <v>130</v>
          </cell>
          <cell r="T1422">
            <v>123</v>
          </cell>
          <cell r="U1422">
            <v>115</v>
          </cell>
          <cell r="AO1422" t="str">
            <v>Mecklenburg-Vorpommern_2008_I 04a_3</v>
          </cell>
          <cell r="AQ1422" t="str">
            <v>Östliche Flächenländer_2008_I 04a_3</v>
          </cell>
        </row>
        <row r="1423">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AO1423" t="str">
            <v>Mecklenburg-Vorpommern_2008_I 04a_4</v>
          </cell>
          <cell r="AQ1423" t="str">
            <v>Östliche Flächenländer_2008_I 04a_4</v>
          </cell>
        </row>
        <row r="1424">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AO1424" t="str">
            <v>Mecklenburg-Vorpommern_2008_I 04a_5</v>
          </cell>
          <cell r="AQ1424" t="str">
            <v>Östliche Flächenländer_2008_I 04a_5</v>
          </cell>
        </row>
        <row r="1425">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AO1425" t="str">
            <v>Mecklenburg-Vorpommern_2008_I 04a_6</v>
          </cell>
          <cell r="AQ1425" t="str">
            <v>Östliche Flächenländer_2008_I 04a_6</v>
          </cell>
        </row>
        <row r="1426">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AO1426" t="str">
            <v>Mecklenburg-Vorpommern_2008_I 04a_7</v>
          </cell>
          <cell r="AQ1426" t="str">
            <v>Östliche Flächenländer_2008_I 04a_7</v>
          </cell>
        </row>
        <row r="1427">
          <cell r="G1427">
            <v>468</v>
          </cell>
          <cell r="H1427">
            <v>148</v>
          </cell>
          <cell r="I1427">
            <v>6.1692213366033108</v>
          </cell>
          <cell r="J1427">
            <v>1.0213299874529485</v>
          </cell>
          <cell r="K1427">
            <v>99</v>
          </cell>
          <cell r="L1427">
            <v>50.086956521739125</v>
          </cell>
          <cell r="M1427">
            <v>1.3050275904353157</v>
          </cell>
          <cell r="N1427">
            <v>0.34564399105340671</v>
          </cell>
          <cell r="O1427">
            <v>0</v>
          </cell>
          <cell r="P1427">
            <v>0</v>
          </cell>
          <cell r="Q1427">
            <v>0</v>
          </cell>
          <cell r="R1427">
            <v>100</v>
          </cell>
          <cell r="S1427">
            <v>130</v>
          </cell>
          <cell r="T1427">
            <v>123</v>
          </cell>
          <cell r="U1427">
            <v>115</v>
          </cell>
          <cell r="AO1427" t="str">
            <v>Mecklenburg-Vorpommern_2008_I 04a_8</v>
          </cell>
          <cell r="AQ1427" t="str">
            <v>Östliche Flächenländer_2008_I 04a_8</v>
          </cell>
        </row>
        <row r="1428">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AO1428" t="str">
            <v>Mecklenburg-Vorpommern_2008_Sonstige_1</v>
          </cell>
          <cell r="AQ1428" t="str">
            <v>Östliche Flächenländer_2008_Sonstige_1</v>
          </cell>
        </row>
        <row r="1429">
          <cell r="G1429">
            <v>31</v>
          </cell>
          <cell r="H1429">
            <v>11</v>
          </cell>
          <cell r="I1429">
            <v>0.17070484581497797</v>
          </cell>
          <cell r="J1429">
            <v>9.8654708520179366E-2</v>
          </cell>
          <cell r="K1429">
            <v>12</v>
          </cell>
          <cell r="L1429">
            <v>0</v>
          </cell>
          <cell r="M1429">
            <v>0.13656387665198239</v>
          </cell>
          <cell r="N1429">
            <v>4.9327354260089683E-2</v>
          </cell>
          <cell r="O1429">
            <v>12</v>
          </cell>
          <cell r="P1429">
            <v>17</v>
          </cell>
          <cell r="Q1429">
            <v>2</v>
          </cell>
          <cell r="R1429">
            <v>0</v>
          </cell>
          <cell r="S1429">
            <v>0</v>
          </cell>
          <cell r="T1429">
            <v>0</v>
          </cell>
          <cell r="U1429">
            <v>0</v>
          </cell>
          <cell r="AO1429" t="str">
            <v>Mecklenburg-Vorpommern_2008_Sonstige_2</v>
          </cell>
          <cell r="AQ1429" t="str">
            <v>Östliche Flächenländer_2008_Sonstige_2</v>
          </cell>
        </row>
        <row r="1430">
          <cell r="G1430">
            <v>725</v>
          </cell>
          <cell r="H1430">
            <v>152</v>
          </cell>
          <cell r="I1430">
            <v>3.9922907488986787</v>
          </cell>
          <cell r="J1430">
            <v>1.3632286995515694</v>
          </cell>
          <cell r="K1430">
            <v>367</v>
          </cell>
          <cell r="L1430">
            <v>55</v>
          </cell>
          <cell r="M1430">
            <v>3.1938325991189429</v>
          </cell>
          <cell r="N1430">
            <v>0.68161434977578472</v>
          </cell>
          <cell r="O1430">
            <v>367</v>
          </cell>
          <cell r="P1430">
            <v>274</v>
          </cell>
          <cell r="Q1430">
            <v>59</v>
          </cell>
          <cell r="R1430">
            <v>25</v>
          </cell>
          <cell r="S1430">
            <v>0</v>
          </cell>
          <cell r="T1430">
            <v>0</v>
          </cell>
          <cell r="U1430">
            <v>0</v>
          </cell>
          <cell r="AO1430" t="str">
            <v>Mecklenburg-Vorpommern_2008_Sonstige_3</v>
          </cell>
          <cell r="AQ1430" t="str">
            <v>Östliche Flächenländer_2008_Sonstige_3</v>
          </cell>
        </row>
        <row r="1431">
          <cell r="G1431">
            <v>67</v>
          </cell>
          <cell r="H1431">
            <v>22</v>
          </cell>
          <cell r="I1431">
            <v>0.36894273127753308</v>
          </cell>
          <cell r="J1431">
            <v>0.19730941704035873</v>
          </cell>
          <cell r="K1431">
            <v>35</v>
          </cell>
          <cell r="L1431">
            <v>12</v>
          </cell>
          <cell r="M1431">
            <v>0.29515418502202645</v>
          </cell>
          <cell r="N1431">
            <v>9.8654708520179366E-2</v>
          </cell>
          <cell r="O1431">
            <v>35</v>
          </cell>
          <cell r="P1431">
            <v>25</v>
          </cell>
          <cell r="Q1431">
            <v>7</v>
          </cell>
          <cell r="R1431">
            <v>0</v>
          </cell>
          <cell r="S1431">
            <v>0</v>
          </cell>
          <cell r="T1431">
            <v>0</v>
          </cell>
          <cell r="U1431">
            <v>0</v>
          </cell>
          <cell r="AO1431" t="str">
            <v>Mecklenburg-Vorpommern_2008_Sonstige_4</v>
          </cell>
          <cell r="AQ1431" t="str">
            <v>Östliche Flächenländer_2008_Sonstige_4</v>
          </cell>
        </row>
        <row r="1432">
          <cell r="G1432">
            <v>78</v>
          </cell>
          <cell r="H1432">
            <v>37</v>
          </cell>
          <cell r="I1432">
            <v>0.42951541850220265</v>
          </cell>
          <cell r="J1432">
            <v>0.33183856502242154</v>
          </cell>
          <cell r="K1432">
            <v>31</v>
          </cell>
          <cell r="L1432">
            <v>13</v>
          </cell>
          <cell r="M1432">
            <v>0.34361233480176212</v>
          </cell>
          <cell r="N1432">
            <v>0.16591928251121077</v>
          </cell>
          <cell r="O1432">
            <v>31</v>
          </cell>
          <cell r="P1432">
            <v>21</v>
          </cell>
          <cell r="Q1432">
            <v>17</v>
          </cell>
          <cell r="R1432">
            <v>9</v>
          </cell>
          <cell r="S1432">
            <v>0</v>
          </cell>
          <cell r="T1432">
            <v>0</v>
          </cell>
          <cell r="U1432">
            <v>0</v>
          </cell>
          <cell r="AO1432" t="str">
            <v>Mecklenburg-Vorpommern_2008_Sonstige_5</v>
          </cell>
          <cell r="AQ1432" t="str">
            <v>Östliche Flächenländer_2008_Sonstige_5</v>
          </cell>
        </row>
        <row r="1433">
          <cell r="G1433">
            <v>7</v>
          </cell>
          <cell r="H1433">
            <v>1</v>
          </cell>
          <cell r="I1433">
            <v>3.8546255506607931E-2</v>
          </cell>
          <cell r="J1433">
            <v>8.9686098654708519E-3</v>
          </cell>
          <cell r="K1433">
            <v>1</v>
          </cell>
          <cell r="L1433">
            <v>0</v>
          </cell>
          <cell r="M1433">
            <v>3.0837004405286344E-2</v>
          </cell>
          <cell r="N1433">
            <v>4.4843049327354259E-3</v>
          </cell>
          <cell r="O1433">
            <v>1</v>
          </cell>
          <cell r="P1433">
            <v>6</v>
          </cell>
          <cell r="Q1433">
            <v>0</v>
          </cell>
          <cell r="R1433">
            <v>0</v>
          </cell>
          <cell r="S1433">
            <v>0</v>
          </cell>
          <cell r="T1433">
            <v>0</v>
          </cell>
          <cell r="U1433">
            <v>0</v>
          </cell>
          <cell r="AO1433" t="str">
            <v>Mecklenburg-Vorpommern_2008_Sonstige_6</v>
          </cell>
          <cell r="AQ1433" t="str">
            <v>Östliche Flächenländer_2008_Sonstige_6</v>
          </cell>
        </row>
        <row r="1434">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AO1434" t="str">
            <v>Mecklenburg-Vorpommern_2008_Sonstige_7</v>
          </cell>
          <cell r="AQ1434" t="str">
            <v>Östliche Flächenländer_2008_Sonstige_7</v>
          </cell>
        </row>
        <row r="1435">
          <cell r="G1435">
            <v>908</v>
          </cell>
          <cell r="H1435">
            <v>223</v>
          </cell>
          <cell r="I1435">
            <v>5</v>
          </cell>
          <cell r="J1435">
            <v>2</v>
          </cell>
          <cell r="K1435">
            <v>446</v>
          </cell>
          <cell r="L1435">
            <v>80</v>
          </cell>
          <cell r="M1435">
            <v>4</v>
          </cell>
          <cell r="N1435">
            <v>1</v>
          </cell>
          <cell r="O1435">
            <v>446</v>
          </cell>
          <cell r="P1435">
            <v>343</v>
          </cell>
          <cell r="Q1435">
            <v>85</v>
          </cell>
          <cell r="R1435">
            <v>34</v>
          </cell>
          <cell r="S1435">
            <v>0</v>
          </cell>
          <cell r="T1435">
            <v>0</v>
          </cell>
          <cell r="U1435">
            <v>0</v>
          </cell>
          <cell r="AO1435" t="str">
            <v>Mecklenburg-Vorpommern_2008_Sonstige_8</v>
          </cell>
          <cell r="AQ1435" t="str">
            <v>Östliche Flächenländer_2008_Sonstige_8</v>
          </cell>
        </row>
        <row r="1436">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AO1436" t="e">
            <v>#N/A</v>
          </cell>
          <cell r="AQ1436" t="e">
            <v>#N/A</v>
          </cell>
        </row>
        <row r="1437">
          <cell r="G1437">
            <v>11</v>
          </cell>
          <cell r="H1437">
            <v>3</v>
          </cell>
          <cell r="I1437">
            <v>6.8281938325991193E-2</v>
          </cell>
          <cell r="J1437">
            <v>4.9327354260089683E-2</v>
          </cell>
          <cell r="K1437">
            <v>4</v>
          </cell>
          <cell r="L1437">
            <v>0</v>
          </cell>
          <cell r="M1437">
            <v>6.8281938325991193E-2</v>
          </cell>
          <cell r="N1437">
            <v>4.9327354260089683E-2</v>
          </cell>
          <cell r="O1437">
            <v>4</v>
          </cell>
          <cell r="P1437">
            <v>7</v>
          </cell>
          <cell r="Q1437">
            <v>0</v>
          </cell>
          <cell r="R1437">
            <v>0</v>
          </cell>
          <cell r="S1437">
            <v>0</v>
          </cell>
          <cell r="T1437">
            <v>0</v>
          </cell>
          <cell r="U1437">
            <v>0</v>
          </cell>
          <cell r="AO1437" t="e">
            <v>#N/A</v>
          </cell>
          <cell r="AQ1437" t="e">
            <v>#N/A</v>
          </cell>
        </row>
        <row r="1438">
          <cell r="G1438">
            <v>197</v>
          </cell>
          <cell r="H1438">
            <v>103</v>
          </cell>
          <cell r="I1438">
            <v>1.5969162995594715</v>
          </cell>
          <cell r="J1438">
            <v>0.68161434977578472</v>
          </cell>
          <cell r="K1438">
            <v>63</v>
          </cell>
          <cell r="L1438">
            <v>37</v>
          </cell>
          <cell r="M1438">
            <v>1.5969162995594715</v>
          </cell>
          <cell r="N1438">
            <v>0.68161434977578472</v>
          </cell>
          <cell r="O1438">
            <v>63</v>
          </cell>
          <cell r="P1438">
            <v>76</v>
          </cell>
          <cell r="Q1438">
            <v>33</v>
          </cell>
          <cell r="R1438">
            <v>25</v>
          </cell>
          <cell r="S1438">
            <v>0</v>
          </cell>
          <cell r="T1438">
            <v>0</v>
          </cell>
          <cell r="U1438">
            <v>0</v>
          </cell>
          <cell r="AO1438" t="e">
            <v>#N/A</v>
          </cell>
          <cell r="AQ1438" t="e">
            <v>#N/A</v>
          </cell>
        </row>
        <row r="1439">
          <cell r="G1439">
            <v>26</v>
          </cell>
          <cell r="H1439">
            <v>16</v>
          </cell>
          <cell r="I1439">
            <v>0.14757709251101322</v>
          </cell>
          <cell r="J1439">
            <v>9.8654708520179366E-2</v>
          </cell>
          <cell r="K1439">
            <v>16</v>
          </cell>
          <cell r="L1439">
            <v>9</v>
          </cell>
          <cell r="M1439">
            <v>0.14757709251101322</v>
          </cell>
          <cell r="N1439">
            <v>9.8654708520179366E-2</v>
          </cell>
          <cell r="O1439">
            <v>16</v>
          </cell>
          <cell r="P1439">
            <v>6</v>
          </cell>
          <cell r="Q1439">
            <v>4</v>
          </cell>
          <cell r="R1439">
            <v>0</v>
          </cell>
          <cell r="S1439">
            <v>0</v>
          </cell>
          <cell r="T1439">
            <v>0</v>
          </cell>
          <cell r="U1439">
            <v>0</v>
          </cell>
          <cell r="AO1439" t="e">
            <v>#N/A</v>
          </cell>
          <cell r="AQ1439" t="e">
            <v>#N/A</v>
          </cell>
        </row>
        <row r="1440">
          <cell r="G1440">
            <v>61</v>
          </cell>
          <cell r="H1440">
            <v>34</v>
          </cell>
          <cell r="I1440">
            <v>0.17180616740088106</v>
          </cell>
          <cell r="J1440">
            <v>0.16591928251121077</v>
          </cell>
          <cell r="K1440">
            <v>20</v>
          </cell>
          <cell r="L1440">
            <v>12</v>
          </cell>
          <cell r="M1440">
            <v>0.17180616740088106</v>
          </cell>
          <cell r="N1440">
            <v>0.16591928251121077</v>
          </cell>
          <cell r="O1440">
            <v>20</v>
          </cell>
          <cell r="P1440">
            <v>15</v>
          </cell>
          <cell r="Q1440">
            <v>17</v>
          </cell>
          <cell r="R1440">
            <v>9</v>
          </cell>
          <cell r="S1440">
            <v>0</v>
          </cell>
          <cell r="T1440">
            <v>0</v>
          </cell>
          <cell r="U1440">
            <v>0</v>
          </cell>
          <cell r="AO1440" t="e">
            <v>#N/A</v>
          </cell>
          <cell r="AQ1440" t="e">
            <v>#N/A</v>
          </cell>
        </row>
        <row r="1441">
          <cell r="G1441">
            <v>1</v>
          </cell>
          <cell r="H1441">
            <v>1</v>
          </cell>
          <cell r="I1441">
            <v>1.5418502202643172E-2</v>
          </cell>
          <cell r="J1441">
            <v>4.4843049327354259E-3</v>
          </cell>
          <cell r="K1441">
            <v>0</v>
          </cell>
          <cell r="L1441">
            <v>0</v>
          </cell>
          <cell r="M1441">
            <v>1.5418502202643172E-2</v>
          </cell>
          <cell r="N1441">
            <v>4.4843049327354259E-3</v>
          </cell>
          <cell r="O1441">
            <v>0</v>
          </cell>
          <cell r="P1441">
            <v>1</v>
          </cell>
          <cell r="Q1441">
            <v>0</v>
          </cell>
          <cell r="R1441">
            <v>0</v>
          </cell>
          <cell r="S1441">
            <v>0</v>
          </cell>
          <cell r="T1441">
            <v>0</v>
          </cell>
          <cell r="U1441">
            <v>0</v>
          </cell>
          <cell r="AO1441" t="e">
            <v>#N/A</v>
          </cell>
          <cell r="AQ1441" t="e">
            <v>#N/A</v>
          </cell>
        </row>
        <row r="1442">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AO1442" t="e">
            <v>#N/A</v>
          </cell>
          <cell r="AQ1442" t="e">
            <v>#N/A</v>
          </cell>
        </row>
        <row r="1443">
          <cell r="G1443">
            <v>296</v>
          </cell>
          <cell r="H1443">
            <v>157</v>
          </cell>
          <cell r="I1443">
            <v>2</v>
          </cell>
          <cell r="J1443">
            <v>1</v>
          </cell>
          <cell r="K1443">
            <v>103</v>
          </cell>
          <cell r="L1443">
            <v>58</v>
          </cell>
          <cell r="M1443">
            <v>2</v>
          </cell>
          <cell r="N1443">
            <v>1</v>
          </cell>
          <cell r="O1443">
            <v>103</v>
          </cell>
          <cell r="P1443">
            <v>105</v>
          </cell>
          <cell r="Q1443">
            <v>54</v>
          </cell>
          <cell r="R1443">
            <v>34</v>
          </cell>
          <cell r="S1443">
            <v>0</v>
          </cell>
          <cell r="T1443">
            <v>0</v>
          </cell>
          <cell r="U1443">
            <v>0</v>
          </cell>
          <cell r="AO1443" t="e">
            <v>#N/A</v>
          </cell>
          <cell r="AQ1443" t="e">
            <v>#N/A</v>
          </cell>
        </row>
        <row r="1444">
          <cell r="G1444">
            <v>865</v>
          </cell>
          <cell r="H1444">
            <v>268</v>
          </cell>
          <cell r="I1444">
            <v>142</v>
          </cell>
          <cell r="J1444">
            <v>49</v>
          </cell>
          <cell r="K1444">
            <v>416</v>
          </cell>
          <cell r="L1444">
            <v>143</v>
          </cell>
          <cell r="M1444">
            <v>85</v>
          </cell>
          <cell r="N1444">
            <v>29</v>
          </cell>
          <cell r="O1444">
            <v>411</v>
          </cell>
          <cell r="P1444">
            <v>300</v>
          </cell>
          <cell r="Q1444">
            <v>142</v>
          </cell>
          <cell r="R1444">
            <v>12</v>
          </cell>
          <cell r="S1444">
            <v>0</v>
          </cell>
          <cell r="T1444">
            <v>0</v>
          </cell>
          <cell r="U1444">
            <v>0</v>
          </cell>
          <cell r="AO1444" t="str">
            <v>Hamburg_2008_I 01a_1</v>
          </cell>
          <cell r="AQ1444" t="str">
            <v>Stadtstaaten_2008_I 01a_1</v>
          </cell>
        </row>
        <row r="1445">
          <cell r="G1445">
            <v>8517</v>
          </cell>
          <cell r="H1445">
            <v>2749</v>
          </cell>
          <cell r="I1445">
            <v>1091</v>
          </cell>
          <cell r="J1445">
            <v>434</v>
          </cell>
          <cell r="K1445">
            <v>3536</v>
          </cell>
          <cell r="L1445">
            <v>1295</v>
          </cell>
          <cell r="M1445">
            <v>497</v>
          </cell>
          <cell r="N1445">
            <v>216</v>
          </cell>
          <cell r="O1445">
            <v>3156</v>
          </cell>
          <cell r="P1445">
            <v>2889</v>
          </cell>
          <cell r="Q1445">
            <v>2115</v>
          </cell>
          <cell r="R1445">
            <v>357</v>
          </cell>
          <cell r="S1445">
            <v>0</v>
          </cell>
          <cell r="T1445">
            <v>0</v>
          </cell>
          <cell r="U1445">
            <v>0</v>
          </cell>
          <cell r="AO1445" t="str">
            <v>Hamburg_2008_I 01a_2</v>
          </cell>
          <cell r="AQ1445" t="str">
            <v>Stadtstaaten_2008_I 01a_2</v>
          </cell>
        </row>
        <row r="1446">
          <cell r="G1446">
            <v>17131</v>
          </cell>
          <cell r="H1446">
            <v>7378</v>
          </cell>
          <cell r="I1446">
            <v>1151</v>
          </cell>
          <cell r="J1446">
            <v>558</v>
          </cell>
          <cell r="K1446">
            <v>6171</v>
          </cell>
          <cell r="L1446">
            <v>2884</v>
          </cell>
          <cell r="M1446">
            <v>437</v>
          </cell>
          <cell r="N1446">
            <v>230</v>
          </cell>
          <cell r="O1446">
            <v>5820</v>
          </cell>
          <cell r="P1446">
            <v>5520</v>
          </cell>
          <cell r="Q1446">
            <v>4856</v>
          </cell>
          <cell r="R1446">
            <v>935</v>
          </cell>
          <cell r="S1446">
            <v>0</v>
          </cell>
          <cell r="T1446">
            <v>0</v>
          </cell>
          <cell r="U1446">
            <v>0</v>
          </cell>
          <cell r="AO1446" t="str">
            <v>Hamburg_2008_I 01a_3</v>
          </cell>
          <cell r="AQ1446" t="str">
            <v>Stadtstaaten_2008_I 01a_3</v>
          </cell>
        </row>
        <row r="1447">
          <cell r="G1447">
            <v>2984</v>
          </cell>
          <cell r="H1447">
            <v>1528</v>
          </cell>
          <cell r="I1447">
            <v>175</v>
          </cell>
          <cell r="J1447">
            <v>90</v>
          </cell>
          <cell r="K1447">
            <v>1116</v>
          </cell>
          <cell r="L1447">
            <v>596</v>
          </cell>
          <cell r="M1447">
            <v>71</v>
          </cell>
          <cell r="N1447">
            <v>40</v>
          </cell>
          <cell r="O1447">
            <v>923</v>
          </cell>
          <cell r="P1447">
            <v>1107</v>
          </cell>
          <cell r="Q1447">
            <v>916</v>
          </cell>
          <cell r="R1447">
            <v>38</v>
          </cell>
          <cell r="S1447">
            <v>0</v>
          </cell>
          <cell r="T1447">
            <v>0</v>
          </cell>
          <cell r="U1447">
            <v>0</v>
          </cell>
          <cell r="AO1447" t="str">
            <v>Hamburg_2008_I 01a_4</v>
          </cell>
          <cell r="AQ1447" t="str">
            <v>Stadtstaaten_2008_I 01a_4</v>
          </cell>
        </row>
        <row r="1448">
          <cell r="G1448">
            <v>9634</v>
          </cell>
          <cell r="H1448">
            <v>5443</v>
          </cell>
          <cell r="I1448">
            <v>341</v>
          </cell>
          <cell r="J1448">
            <v>194</v>
          </cell>
          <cell r="K1448">
            <v>3736</v>
          </cell>
          <cell r="L1448">
            <v>2149</v>
          </cell>
          <cell r="M1448">
            <v>133</v>
          </cell>
          <cell r="N1448">
            <v>79</v>
          </cell>
          <cell r="O1448">
            <v>2875</v>
          </cell>
          <cell r="P1448">
            <v>3587</v>
          </cell>
          <cell r="Q1448">
            <v>3107</v>
          </cell>
          <cell r="R1448">
            <v>65</v>
          </cell>
          <cell r="S1448">
            <v>0</v>
          </cell>
          <cell r="T1448">
            <v>0</v>
          </cell>
          <cell r="U1448">
            <v>0</v>
          </cell>
          <cell r="AO1448" t="str">
            <v>Hamburg_2008_I 01a_5</v>
          </cell>
          <cell r="AQ1448" t="str">
            <v>Stadtstaaten_2008_I 01a_5</v>
          </cell>
        </row>
        <row r="1449">
          <cell r="G1449">
            <v>473</v>
          </cell>
          <cell r="H1449">
            <v>187</v>
          </cell>
          <cell r="I1449">
            <v>30</v>
          </cell>
          <cell r="J1449">
            <v>14</v>
          </cell>
          <cell r="K1449">
            <v>23</v>
          </cell>
          <cell r="L1449">
            <v>10</v>
          </cell>
          <cell r="M1449">
            <v>10</v>
          </cell>
          <cell r="N1449">
            <v>10</v>
          </cell>
          <cell r="O1449">
            <v>127</v>
          </cell>
          <cell r="P1449">
            <v>140</v>
          </cell>
          <cell r="Q1449">
            <v>198</v>
          </cell>
          <cell r="R1449">
            <v>8</v>
          </cell>
          <cell r="S1449">
            <v>0</v>
          </cell>
          <cell r="T1449">
            <v>0</v>
          </cell>
          <cell r="U1449">
            <v>0</v>
          </cell>
          <cell r="AO1449" t="str">
            <v>Hamburg_2008_I 01a_6</v>
          </cell>
          <cell r="AQ1449" t="str">
            <v>Stadtstaaten_2008_I 01a_6</v>
          </cell>
        </row>
        <row r="1450">
          <cell r="G1450">
            <v>0</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AO1450" t="str">
            <v>Hamburg_2008_I 01a_7</v>
          </cell>
          <cell r="AQ1450" t="str">
            <v>Stadtstaaten_2008_I 01a_7</v>
          </cell>
        </row>
        <row r="1451">
          <cell r="G1451">
            <v>39604</v>
          </cell>
          <cell r="H1451">
            <v>17553</v>
          </cell>
          <cell r="I1451">
            <v>2930</v>
          </cell>
          <cell r="J1451">
            <v>1339</v>
          </cell>
          <cell r="K1451">
            <v>14998</v>
          </cell>
          <cell r="L1451">
            <v>7077</v>
          </cell>
          <cell r="M1451">
            <v>1233</v>
          </cell>
          <cell r="N1451">
            <v>604</v>
          </cell>
          <cell r="O1451">
            <v>13312</v>
          </cell>
          <cell r="P1451">
            <v>13543</v>
          </cell>
          <cell r="Q1451">
            <v>11334</v>
          </cell>
          <cell r="R1451">
            <v>1415</v>
          </cell>
          <cell r="S1451">
            <v>0</v>
          </cell>
          <cell r="T1451">
            <v>0</v>
          </cell>
          <cell r="U1451">
            <v>0</v>
          </cell>
          <cell r="AO1451" t="str">
            <v>Hamburg_2008_I 01a_8</v>
          </cell>
          <cell r="AQ1451" t="str">
            <v>Stadtstaaten_2008_I 01a_8</v>
          </cell>
        </row>
        <row r="1452">
          <cell r="G1452">
            <v>8</v>
          </cell>
          <cell r="H1452">
            <v>6</v>
          </cell>
          <cell r="I1452">
            <v>2</v>
          </cell>
          <cell r="J1452">
            <v>1</v>
          </cell>
          <cell r="K1452">
            <v>8</v>
          </cell>
          <cell r="L1452">
            <v>6</v>
          </cell>
          <cell r="M1452">
            <v>2</v>
          </cell>
          <cell r="N1452">
            <v>1</v>
          </cell>
          <cell r="O1452">
            <v>8</v>
          </cell>
          <cell r="P1452">
            <v>0</v>
          </cell>
          <cell r="Q1452">
            <v>0</v>
          </cell>
          <cell r="R1452">
            <v>0</v>
          </cell>
          <cell r="S1452">
            <v>0</v>
          </cell>
          <cell r="T1452">
            <v>0</v>
          </cell>
          <cell r="U1452">
            <v>0</v>
          </cell>
          <cell r="AO1452" t="str">
            <v>Hamburg_2008_I 03_1</v>
          </cell>
          <cell r="AQ1452" t="str">
            <v>Stadtstaaten_2008_I 03_1</v>
          </cell>
        </row>
        <row r="1453">
          <cell r="G1453">
            <v>195</v>
          </cell>
          <cell r="H1453">
            <v>176</v>
          </cell>
          <cell r="I1453">
            <v>41</v>
          </cell>
          <cell r="J1453">
            <v>38</v>
          </cell>
          <cell r="K1453">
            <v>90</v>
          </cell>
          <cell r="L1453">
            <v>79</v>
          </cell>
          <cell r="M1453">
            <v>15</v>
          </cell>
          <cell r="N1453">
            <v>14</v>
          </cell>
          <cell r="O1453">
            <v>91</v>
          </cell>
          <cell r="P1453">
            <v>59</v>
          </cell>
          <cell r="Q1453">
            <v>45</v>
          </cell>
          <cell r="R1453">
            <v>0</v>
          </cell>
          <cell r="S1453">
            <v>0</v>
          </cell>
          <cell r="T1453">
            <v>0</v>
          </cell>
          <cell r="U1453">
            <v>0</v>
          </cell>
          <cell r="AO1453" t="str">
            <v>Hamburg_2008_I 03_2</v>
          </cell>
          <cell r="AQ1453" t="str">
            <v>Stadtstaaten_2008_I 03_2</v>
          </cell>
        </row>
        <row r="1454">
          <cell r="G1454">
            <v>1858</v>
          </cell>
          <cell r="H1454">
            <v>841</v>
          </cell>
          <cell r="I1454">
            <v>301</v>
          </cell>
          <cell r="J1454">
            <v>132</v>
          </cell>
          <cell r="K1454">
            <v>958</v>
          </cell>
          <cell r="L1454">
            <v>421</v>
          </cell>
          <cell r="M1454">
            <v>163</v>
          </cell>
          <cell r="N1454">
            <v>67</v>
          </cell>
          <cell r="O1454">
            <v>997</v>
          </cell>
          <cell r="P1454">
            <v>811</v>
          </cell>
          <cell r="Q1454">
            <v>43</v>
          </cell>
          <cell r="R1454">
            <v>7</v>
          </cell>
          <cell r="S1454">
            <v>0</v>
          </cell>
          <cell r="T1454">
            <v>0</v>
          </cell>
          <cell r="U1454">
            <v>0</v>
          </cell>
          <cell r="AO1454" t="str">
            <v>Hamburg_2008_I 03_3</v>
          </cell>
          <cell r="AQ1454" t="str">
            <v>Stadtstaaten_2008_I 03_3</v>
          </cell>
        </row>
        <row r="1455">
          <cell r="G1455">
            <v>109</v>
          </cell>
          <cell r="H1455">
            <v>84</v>
          </cell>
          <cell r="I1455">
            <v>11</v>
          </cell>
          <cell r="J1455">
            <v>7</v>
          </cell>
          <cell r="K1455">
            <v>64</v>
          </cell>
          <cell r="L1455">
            <v>51</v>
          </cell>
          <cell r="M1455">
            <v>9</v>
          </cell>
          <cell r="N1455">
            <v>7</v>
          </cell>
          <cell r="O1455">
            <v>64</v>
          </cell>
          <cell r="P1455">
            <v>43</v>
          </cell>
          <cell r="Q1455">
            <v>2</v>
          </cell>
          <cell r="R1455">
            <v>0</v>
          </cell>
          <cell r="S1455">
            <v>0</v>
          </cell>
          <cell r="T1455">
            <v>0</v>
          </cell>
          <cell r="U1455">
            <v>0</v>
          </cell>
          <cell r="AO1455" t="str">
            <v>Hamburg_2008_I 03_4</v>
          </cell>
          <cell r="AQ1455" t="str">
            <v>Stadtstaaten_2008_I 03_4</v>
          </cell>
        </row>
        <row r="1456">
          <cell r="G1456">
            <v>291</v>
          </cell>
          <cell r="H1456">
            <v>225</v>
          </cell>
          <cell r="I1456">
            <v>24</v>
          </cell>
          <cell r="J1456">
            <v>20</v>
          </cell>
          <cell r="K1456">
            <v>152</v>
          </cell>
          <cell r="L1456">
            <v>121</v>
          </cell>
          <cell r="M1456">
            <v>13</v>
          </cell>
          <cell r="N1456">
            <v>11</v>
          </cell>
          <cell r="O1456">
            <v>152</v>
          </cell>
          <cell r="P1456">
            <v>130</v>
          </cell>
          <cell r="Q1456">
            <v>9</v>
          </cell>
          <cell r="R1456">
            <v>0</v>
          </cell>
          <cell r="S1456">
            <v>0</v>
          </cell>
          <cell r="T1456">
            <v>0</v>
          </cell>
          <cell r="U1456">
            <v>0</v>
          </cell>
          <cell r="AO1456" t="str">
            <v>Hamburg_2008_I 03_5</v>
          </cell>
          <cell r="AQ1456" t="str">
            <v>Stadtstaaten_2008_I 03_5</v>
          </cell>
        </row>
        <row r="1457">
          <cell r="G1457">
            <v>24</v>
          </cell>
          <cell r="H1457">
            <v>20</v>
          </cell>
          <cell r="I1457">
            <v>4</v>
          </cell>
          <cell r="J1457">
            <v>4</v>
          </cell>
          <cell r="K1457">
            <v>15</v>
          </cell>
          <cell r="L1457">
            <v>13</v>
          </cell>
          <cell r="M1457">
            <v>2</v>
          </cell>
          <cell r="N1457">
            <v>2</v>
          </cell>
          <cell r="O1457">
            <v>15</v>
          </cell>
          <cell r="P1457">
            <v>9</v>
          </cell>
          <cell r="Q1457">
            <v>0</v>
          </cell>
          <cell r="R1457">
            <v>0</v>
          </cell>
          <cell r="S1457">
            <v>0</v>
          </cell>
          <cell r="T1457">
            <v>0</v>
          </cell>
          <cell r="U1457">
            <v>0</v>
          </cell>
          <cell r="AO1457" t="str">
            <v>Hamburg_2008_I 03_6</v>
          </cell>
          <cell r="AQ1457" t="str">
            <v>Stadtstaaten_2008_I 03_6</v>
          </cell>
        </row>
        <row r="1458">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AO1458" t="str">
            <v>Hamburg_2008_I 03_7</v>
          </cell>
          <cell r="AQ1458" t="str">
            <v>Stadtstaaten_2008_I 03_7</v>
          </cell>
        </row>
        <row r="1459">
          <cell r="G1459">
            <v>2485</v>
          </cell>
          <cell r="H1459">
            <v>1352</v>
          </cell>
          <cell r="I1459">
            <v>383</v>
          </cell>
          <cell r="J1459">
            <v>202</v>
          </cell>
          <cell r="K1459">
            <v>1287</v>
          </cell>
          <cell r="L1459">
            <v>691</v>
          </cell>
          <cell r="M1459">
            <v>204</v>
          </cell>
          <cell r="N1459">
            <v>102</v>
          </cell>
          <cell r="O1459">
            <v>1327</v>
          </cell>
          <cell r="P1459">
            <v>1052</v>
          </cell>
          <cell r="Q1459">
            <v>99</v>
          </cell>
          <cell r="R1459">
            <v>7</v>
          </cell>
          <cell r="S1459">
            <v>0</v>
          </cell>
          <cell r="T1459">
            <v>0</v>
          </cell>
          <cell r="U1459">
            <v>0</v>
          </cell>
          <cell r="AO1459" t="str">
            <v>Hamburg_2008_I 03_8</v>
          </cell>
          <cell r="AQ1459" t="str">
            <v>Stadtstaaten_2008_I 03_8</v>
          </cell>
        </row>
        <row r="1460">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AO1460" t="str">
            <v>Hamburg_2008_I 04b_1</v>
          </cell>
          <cell r="AQ1460" t="str">
            <v>Stadtstaaten_2008_I 04b_1</v>
          </cell>
        </row>
        <row r="1461">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AO1461" t="str">
            <v>Hamburg_2008_I 04b_2</v>
          </cell>
          <cell r="AQ1461" t="str">
            <v>Stadtstaaten_2008_I 04b_2</v>
          </cell>
        </row>
        <row r="1462">
          <cell r="G1462">
            <v>92</v>
          </cell>
          <cell r="H1462">
            <v>34</v>
          </cell>
          <cell r="I1462">
            <v>7</v>
          </cell>
          <cell r="J1462">
            <v>3</v>
          </cell>
          <cell r="K1462">
            <v>19</v>
          </cell>
          <cell r="L1462">
            <v>10</v>
          </cell>
          <cell r="M1462">
            <v>2</v>
          </cell>
          <cell r="N1462">
            <v>1</v>
          </cell>
          <cell r="O1462">
            <v>19</v>
          </cell>
          <cell r="P1462">
            <v>35</v>
          </cell>
          <cell r="Q1462">
            <v>31</v>
          </cell>
          <cell r="R1462">
            <v>7</v>
          </cell>
          <cell r="S1462">
            <v>0</v>
          </cell>
          <cell r="T1462">
            <v>0</v>
          </cell>
          <cell r="U1462">
            <v>0</v>
          </cell>
          <cell r="AO1462" t="str">
            <v>Hamburg_2008_I 04b_3</v>
          </cell>
          <cell r="AQ1462" t="str">
            <v>Stadtstaaten_2008_I 04b_3</v>
          </cell>
        </row>
        <row r="1463">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AO1463" t="str">
            <v>Hamburg_2008_I 04b_4</v>
          </cell>
          <cell r="AQ1463" t="str">
            <v>Stadtstaaten_2008_I 04b_4</v>
          </cell>
        </row>
        <row r="1464">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AO1464" t="str">
            <v>Hamburg_2008_I 04b_5</v>
          </cell>
          <cell r="AQ1464" t="str">
            <v>Stadtstaaten_2008_I 04b_5</v>
          </cell>
        </row>
        <row r="1465">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AO1465" t="str">
            <v>Hamburg_2008_I 04b_6</v>
          </cell>
          <cell r="AQ1465" t="str">
            <v>Stadtstaaten_2008_I 04b_6</v>
          </cell>
        </row>
        <row r="1466">
          <cell r="G1466">
            <v>0</v>
          </cell>
          <cell r="H1466">
            <v>0</v>
          </cell>
          <cell r="I1466">
            <v>0</v>
          </cell>
          <cell r="J1466">
            <v>0</v>
          </cell>
          <cell r="K1466">
            <v>0</v>
          </cell>
          <cell r="L1466">
            <v>0</v>
          </cell>
          <cell r="M1466">
            <v>0</v>
          </cell>
          <cell r="N1466">
            <v>0</v>
          </cell>
          <cell r="O1466">
            <v>0</v>
          </cell>
          <cell r="P1466">
            <v>0</v>
          </cell>
          <cell r="Q1466">
            <v>0</v>
          </cell>
          <cell r="R1466">
            <v>0</v>
          </cell>
          <cell r="S1466">
            <v>0</v>
          </cell>
          <cell r="T1466">
            <v>0</v>
          </cell>
          <cell r="U1466">
            <v>0</v>
          </cell>
          <cell r="AO1466" t="str">
            <v>Hamburg_2008_I 04b_7</v>
          </cell>
          <cell r="AQ1466" t="str">
            <v>Stadtstaaten_2008_I 04b_7</v>
          </cell>
        </row>
        <row r="1467">
          <cell r="G1467">
            <v>92</v>
          </cell>
          <cell r="H1467">
            <v>34</v>
          </cell>
          <cell r="I1467">
            <v>7</v>
          </cell>
          <cell r="J1467">
            <v>3</v>
          </cell>
          <cell r="K1467">
            <v>19</v>
          </cell>
          <cell r="L1467">
            <v>10</v>
          </cell>
          <cell r="M1467">
            <v>2</v>
          </cell>
          <cell r="N1467">
            <v>1</v>
          </cell>
          <cell r="O1467">
            <v>19</v>
          </cell>
          <cell r="P1467">
            <v>35</v>
          </cell>
          <cell r="Q1467">
            <v>31</v>
          </cell>
          <cell r="R1467">
            <v>7</v>
          </cell>
          <cell r="S1467">
            <v>0</v>
          </cell>
          <cell r="T1467">
            <v>0</v>
          </cell>
          <cell r="U1467">
            <v>0</v>
          </cell>
          <cell r="AO1467" t="str">
            <v>Hamburg_2008_I 04b_8</v>
          </cell>
          <cell r="AQ1467" t="str">
            <v>Stadtstaaten_2008_I 04b_8</v>
          </cell>
        </row>
        <row r="1468">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AO1468" t="str">
            <v>Hamburg_2008_I 02_1</v>
          </cell>
          <cell r="AQ1468" t="str">
            <v>Stadtstaaten_2008_I 02_1</v>
          </cell>
        </row>
        <row r="1469">
          <cell r="G1469">
            <v>26</v>
          </cell>
          <cell r="H1469">
            <v>6</v>
          </cell>
          <cell r="I1469">
            <v>0</v>
          </cell>
          <cell r="J1469">
            <v>0</v>
          </cell>
          <cell r="K1469">
            <v>13</v>
          </cell>
          <cell r="L1469">
            <v>3</v>
          </cell>
          <cell r="M1469">
            <v>0</v>
          </cell>
          <cell r="N1469">
            <v>0</v>
          </cell>
          <cell r="O1469">
            <v>15</v>
          </cell>
          <cell r="P1469">
            <v>8</v>
          </cell>
          <cell r="Q1469">
            <v>3</v>
          </cell>
          <cell r="R1469">
            <v>0</v>
          </cell>
          <cell r="S1469">
            <v>0</v>
          </cell>
          <cell r="T1469">
            <v>0</v>
          </cell>
          <cell r="U1469">
            <v>0</v>
          </cell>
          <cell r="AO1469" t="str">
            <v>Hamburg_2008_I 02_2</v>
          </cell>
          <cell r="AQ1469" t="str">
            <v>Stadtstaaten_2008_I 02_2</v>
          </cell>
        </row>
        <row r="1470">
          <cell r="G1470">
            <v>288</v>
          </cell>
          <cell r="H1470">
            <v>93</v>
          </cell>
          <cell r="I1470">
            <v>82</v>
          </cell>
          <cell r="J1470">
            <v>24</v>
          </cell>
          <cell r="K1470">
            <v>154</v>
          </cell>
          <cell r="L1470">
            <v>52</v>
          </cell>
          <cell r="M1470">
            <v>38</v>
          </cell>
          <cell r="N1470">
            <v>10</v>
          </cell>
          <cell r="O1470">
            <v>167</v>
          </cell>
          <cell r="P1470">
            <v>104</v>
          </cell>
          <cell r="Q1470">
            <v>17</v>
          </cell>
          <cell r="R1470">
            <v>0</v>
          </cell>
          <cell r="S1470">
            <v>0</v>
          </cell>
          <cell r="T1470">
            <v>0</v>
          </cell>
          <cell r="U1470">
            <v>0</v>
          </cell>
          <cell r="AO1470" t="str">
            <v>Hamburg_2008_I 02_3</v>
          </cell>
          <cell r="AQ1470" t="str">
            <v>Stadtstaaten_2008_I 02_3</v>
          </cell>
        </row>
        <row r="1471">
          <cell r="G1471">
            <v>14</v>
          </cell>
          <cell r="H1471">
            <v>5</v>
          </cell>
          <cell r="I1471">
            <v>3</v>
          </cell>
          <cell r="J1471">
            <v>1</v>
          </cell>
          <cell r="K1471">
            <v>7</v>
          </cell>
          <cell r="L1471">
            <v>2</v>
          </cell>
          <cell r="M1471">
            <v>2</v>
          </cell>
          <cell r="N1471">
            <v>1</v>
          </cell>
          <cell r="O1471">
            <v>7</v>
          </cell>
          <cell r="P1471">
            <v>6</v>
          </cell>
          <cell r="Q1471">
            <v>1</v>
          </cell>
          <cell r="R1471">
            <v>0</v>
          </cell>
          <cell r="S1471">
            <v>0</v>
          </cell>
          <cell r="T1471">
            <v>0</v>
          </cell>
          <cell r="U1471">
            <v>0</v>
          </cell>
          <cell r="AO1471" t="str">
            <v>Hamburg_2008_I 02_4</v>
          </cell>
          <cell r="AQ1471" t="str">
            <v>Stadtstaaten_2008_I 02_4</v>
          </cell>
        </row>
        <row r="1472">
          <cell r="G1472">
            <v>13</v>
          </cell>
          <cell r="H1472">
            <v>9</v>
          </cell>
          <cell r="I1472">
            <v>1</v>
          </cell>
          <cell r="J1472">
            <v>0</v>
          </cell>
          <cell r="K1472">
            <v>8</v>
          </cell>
          <cell r="L1472">
            <v>5</v>
          </cell>
          <cell r="M1472">
            <v>0</v>
          </cell>
          <cell r="N1472">
            <v>0</v>
          </cell>
          <cell r="O1472">
            <v>8</v>
          </cell>
          <cell r="P1472">
            <v>4</v>
          </cell>
          <cell r="Q1472">
            <v>1</v>
          </cell>
          <cell r="R1472">
            <v>0</v>
          </cell>
          <cell r="S1472">
            <v>0</v>
          </cell>
          <cell r="T1472">
            <v>0</v>
          </cell>
          <cell r="U1472">
            <v>0</v>
          </cell>
          <cell r="AO1472" t="str">
            <v>Hamburg_2008_I 02_5</v>
          </cell>
          <cell r="AQ1472" t="str">
            <v>Stadtstaaten_2008_I 02_5</v>
          </cell>
        </row>
        <row r="1473">
          <cell r="G1473">
            <v>1</v>
          </cell>
          <cell r="H1473">
            <v>1</v>
          </cell>
          <cell r="I1473">
            <v>0</v>
          </cell>
          <cell r="J1473">
            <v>0</v>
          </cell>
          <cell r="K1473">
            <v>1</v>
          </cell>
          <cell r="L1473">
            <v>1</v>
          </cell>
          <cell r="M1473">
            <v>0</v>
          </cell>
          <cell r="N1473">
            <v>0</v>
          </cell>
          <cell r="O1473">
            <v>1</v>
          </cell>
          <cell r="P1473">
            <v>0</v>
          </cell>
          <cell r="Q1473">
            <v>0</v>
          </cell>
          <cell r="R1473">
            <v>0</v>
          </cell>
          <cell r="S1473">
            <v>0</v>
          </cell>
          <cell r="T1473">
            <v>0</v>
          </cell>
          <cell r="U1473">
            <v>0</v>
          </cell>
          <cell r="AO1473" t="str">
            <v>Hamburg_2008_I 02_6</v>
          </cell>
          <cell r="AQ1473" t="str">
            <v>Stadtstaaten_2008_I 02_6</v>
          </cell>
        </row>
        <row r="1474">
          <cell r="G1474">
            <v>0</v>
          </cell>
          <cell r="H1474">
            <v>0</v>
          </cell>
          <cell r="I1474">
            <v>0</v>
          </cell>
          <cell r="J1474">
            <v>0</v>
          </cell>
          <cell r="K1474">
            <v>0</v>
          </cell>
          <cell r="L1474">
            <v>0</v>
          </cell>
          <cell r="M1474">
            <v>0</v>
          </cell>
          <cell r="N1474">
            <v>0</v>
          </cell>
          <cell r="O1474">
            <v>0</v>
          </cell>
          <cell r="P1474">
            <v>0</v>
          </cell>
          <cell r="Q1474">
            <v>0</v>
          </cell>
          <cell r="R1474">
            <v>0</v>
          </cell>
          <cell r="S1474">
            <v>0</v>
          </cell>
          <cell r="T1474">
            <v>0</v>
          </cell>
          <cell r="U1474">
            <v>0</v>
          </cell>
          <cell r="AO1474" t="str">
            <v>Hamburg_2008_I 02_7</v>
          </cell>
          <cell r="AQ1474" t="str">
            <v>Stadtstaaten_2008_I 02_7</v>
          </cell>
        </row>
        <row r="1475">
          <cell r="G1475">
            <v>342</v>
          </cell>
          <cell r="H1475">
            <v>114</v>
          </cell>
          <cell r="I1475">
            <v>86</v>
          </cell>
          <cell r="J1475">
            <v>25</v>
          </cell>
          <cell r="K1475">
            <v>183</v>
          </cell>
          <cell r="L1475">
            <v>63</v>
          </cell>
          <cell r="M1475">
            <v>40</v>
          </cell>
          <cell r="N1475">
            <v>11</v>
          </cell>
          <cell r="O1475">
            <v>198</v>
          </cell>
          <cell r="P1475">
            <v>122</v>
          </cell>
          <cell r="Q1475">
            <v>22</v>
          </cell>
          <cell r="R1475">
            <v>0</v>
          </cell>
          <cell r="S1475">
            <v>0</v>
          </cell>
          <cell r="T1475">
            <v>0</v>
          </cell>
          <cell r="U1475">
            <v>0</v>
          </cell>
          <cell r="AO1475" t="str">
            <v>Hamburg_2008_I 02_8</v>
          </cell>
          <cell r="AQ1475" t="str">
            <v>Stadtstaaten_2008_I 02_8</v>
          </cell>
        </row>
        <row r="1476">
          <cell r="G1476">
            <v>0</v>
          </cell>
          <cell r="H1476">
            <v>0</v>
          </cell>
          <cell r="I1476">
            <v>0</v>
          </cell>
          <cell r="J1476">
            <v>0</v>
          </cell>
          <cell r="K1476">
            <v>0</v>
          </cell>
          <cell r="L1476">
            <v>0</v>
          </cell>
          <cell r="M1476">
            <v>0</v>
          </cell>
          <cell r="N1476">
            <v>0</v>
          </cell>
          <cell r="O1476">
            <v>0</v>
          </cell>
          <cell r="P1476">
            <v>0</v>
          </cell>
          <cell r="Q1476">
            <v>0</v>
          </cell>
          <cell r="R1476">
            <v>0</v>
          </cell>
          <cell r="S1476">
            <v>0</v>
          </cell>
          <cell r="T1476">
            <v>0</v>
          </cell>
          <cell r="U1476">
            <v>0</v>
          </cell>
          <cell r="AO1476" t="e">
            <v>#N/A</v>
          </cell>
          <cell r="AQ1476" t="e">
            <v>#N/A</v>
          </cell>
        </row>
        <row r="1477">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AO1477" t="e">
            <v>#N/A</v>
          </cell>
          <cell r="AQ1477" t="e">
            <v>#N/A</v>
          </cell>
        </row>
        <row r="1478">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AO1478" t="e">
            <v>#N/A</v>
          </cell>
          <cell r="AQ1478" t="e">
            <v>#N/A</v>
          </cell>
        </row>
        <row r="1479">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AO1479" t="e">
            <v>#N/A</v>
          </cell>
          <cell r="AQ1479" t="e">
            <v>#N/A</v>
          </cell>
        </row>
        <row r="1480">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AO1480" t="e">
            <v>#N/A</v>
          </cell>
          <cell r="AQ1480" t="e">
            <v>#N/A</v>
          </cell>
        </row>
        <row r="1481">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AO1481" t="e">
            <v>#N/A</v>
          </cell>
          <cell r="AQ1481" t="e">
            <v>#N/A</v>
          </cell>
        </row>
        <row r="1482">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AO1482" t="e">
            <v>#N/A</v>
          </cell>
          <cell r="AQ1482" t="e">
            <v>#N/A</v>
          </cell>
        </row>
        <row r="1483">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AO1483" t="e">
            <v>#N/A</v>
          </cell>
          <cell r="AQ1483" t="e">
            <v>#N/A</v>
          </cell>
        </row>
        <row r="1484">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AO1484" t="str">
            <v>Hamburg_2008_I 04b_1</v>
          </cell>
          <cell r="AQ1484" t="str">
            <v>Stadtstaaten_2008_I 04b_1</v>
          </cell>
        </row>
        <row r="1485">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AO1485" t="str">
            <v>Hamburg_2008_I 04b_2</v>
          </cell>
          <cell r="AQ1485" t="str">
            <v>Stadtstaaten_2008_I 04b_2</v>
          </cell>
        </row>
        <row r="1486">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AO1486" t="str">
            <v>Hamburg_2008_I 04b_3</v>
          </cell>
          <cell r="AQ1486" t="str">
            <v>Stadtstaaten_2008_I 04b_3</v>
          </cell>
        </row>
        <row r="1487">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AO1487" t="str">
            <v>Hamburg_2008_I 04b_4</v>
          </cell>
          <cell r="AQ1487" t="str">
            <v>Stadtstaaten_2008_I 04b_4</v>
          </cell>
        </row>
        <row r="1488">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AO1488" t="str">
            <v>Hamburg_2008_I 04b_5</v>
          </cell>
          <cell r="AQ1488" t="str">
            <v>Stadtstaaten_2008_I 04b_5</v>
          </cell>
        </row>
        <row r="1489">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AO1489" t="str">
            <v>Hamburg_2008_I 04b_6</v>
          </cell>
          <cell r="AQ1489" t="str">
            <v>Stadtstaaten_2008_I 04b_6</v>
          </cell>
        </row>
        <row r="1490">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AO1490" t="str">
            <v>Hamburg_2008_I 04b_7</v>
          </cell>
          <cell r="AQ1490" t="str">
            <v>Stadtstaaten_2008_I 04b_7</v>
          </cell>
        </row>
        <row r="1491">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AO1491" t="str">
            <v>Hamburg_2008_I 04b_8</v>
          </cell>
          <cell r="AQ1491" t="str">
            <v>Stadtstaaten_2008_I 04b_8</v>
          </cell>
        </row>
        <row r="1492">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AO1492" t="str">
            <v>Hamburg_2008_I 05a_1</v>
          </cell>
          <cell r="AQ1492" t="str">
            <v>Stadtstaaten_2008_I 05a_1</v>
          </cell>
        </row>
        <row r="1493">
          <cell r="G1493">
            <v>109</v>
          </cell>
          <cell r="H1493">
            <v>100</v>
          </cell>
          <cell r="I1493">
            <v>29</v>
          </cell>
          <cell r="J1493">
            <v>28</v>
          </cell>
          <cell r="K1493">
            <v>50</v>
          </cell>
          <cell r="L1493">
            <v>45</v>
          </cell>
          <cell r="M1493">
            <v>16</v>
          </cell>
          <cell r="N1493">
            <v>16</v>
          </cell>
          <cell r="O1493">
            <v>50</v>
          </cell>
          <cell r="P1493">
            <v>41</v>
          </cell>
          <cell r="Q1493">
            <v>18</v>
          </cell>
          <cell r="R1493">
            <v>0</v>
          </cell>
          <cell r="S1493">
            <v>0</v>
          </cell>
          <cell r="T1493">
            <v>0</v>
          </cell>
          <cell r="U1493">
            <v>0</v>
          </cell>
          <cell r="AO1493" t="str">
            <v>Hamburg_2008_I 05a_2</v>
          </cell>
          <cell r="AQ1493" t="str">
            <v>Stadtstaaten_2008_I 05a_2</v>
          </cell>
        </row>
        <row r="1494">
          <cell r="G1494">
            <v>1282</v>
          </cell>
          <cell r="H1494">
            <v>1116</v>
          </cell>
          <cell r="I1494">
            <v>159</v>
          </cell>
          <cell r="J1494">
            <v>137</v>
          </cell>
          <cell r="K1494">
            <v>608</v>
          </cell>
          <cell r="L1494">
            <v>529</v>
          </cell>
          <cell r="M1494">
            <v>70</v>
          </cell>
          <cell r="N1494">
            <v>61</v>
          </cell>
          <cell r="O1494">
            <v>639</v>
          </cell>
          <cell r="P1494">
            <v>639</v>
          </cell>
          <cell r="Q1494">
            <v>4</v>
          </cell>
          <cell r="R1494">
            <v>0</v>
          </cell>
          <cell r="S1494">
            <v>0</v>
          </cell>
          <cell r="T1494">
            <v>0</v>
          </cell>
          <cell r="U1494">
            <v>0</v>
          </cell>
          <cell r="AO1494" t="str">
            <v>Hamburg_2008_I 05a_3</v>
          </cell>
          <cell r="AQ1494" t="str">
            <v>Stadtstaaten_2008_I 05a_3</v>
          </cell>
        </row>
        <row r="1495">
          <cell r="G1495">
            <v>3</v>
          </cell>
          <cell r="H1495">
            <v>2</v>
          </cell>
          <cell r="I1495">
            <v>0</v>
          </cell>
          <cell r="J1495">
            <v>0</v>
          </cell>
          <cell r="K1495">
            <v>1</v>
          </cell>
          <cell r="L1495">
            <v>1</v>
          </cell>
          <cell r="M1495">
            <v>0</v>
          </cell>
          <cell r="N1495">
            <v>0</v>
          </cell>
          <cell r="O1495">
            <v>1</v>
          </cell>
          <cell r="P1495">
            <v>2</v>
          </cell>
          <cell r="Q1495">
            <v>0</v>
          </cell>
          <cell r="R1495">
            <v>0</v>
          </cell>
          <cell r="S1495">
            <v>0</v>
          </cell>
          <cell r="T1495">
            <v>0</v>
          </cell>
          <cell r="U1495">
            <v>0</v>
          </cell>
          <cell r="AO1495" t="str">
            <v>Hamburg_2008_I 05a_4</v>
          </cell>
          <cell r="AQ1495" t="str">
            <v>Stadtstaaten_2008_I 05a_4</v>
          </cell>
        </row>
        <row r="1496">
          <cell r="G1496">
            <v>20</v>
          </cell>
          <cell r="H1496">
            <v>16</v>
          </cell>
          <cell r="I1496">
            <v>1</v>
          </cell>
          <cell r="J1496">
            <v>1</v>
          </cell>
          <cell r="K1496">
            <v>10</v>
          </cell>
          <cell r="L1496">
            <v>10</v>
          </cell>
          <cell r="M1496">
            <v>1</v>
          </cell>
          <cell r="N1496">
            <v>1</v>
          </cell>
          <cell r="O1496">
            <v>10</v>
          </cell>
          <cell r="P1496">
            <v>10</v>
          </cell>
          <cell r="Q1496">
            <v>0</v>
          </cell>
          <cell r="R1496">
            <v>0</v>
          </cell>
          <cell r="S1496">
            <v>0</v>
          </cell>
          <cell r="T1496">
            <v>0</v>
          </cell>
          <cell r="U1496">
            <v>0</v>
          </cell>
          <cell r="AO1496" t="str">
            <v>Hamburg_2008_I 05a_5</v>
          </cell>
          <cell r="AQ1496" t="str">
            <v>Stadtstaaten_2008_I 05a_5</v>
          </cell>
        </row>
        <row r="1497">
          <cell r="G1497">
            <v>0</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AO1497" t="str">
            <v>Hamburg_2008_I 05a_6</v>
          </cell>
          <cell r="AQ1497" t="str">
            <v>Stadtstaaten_2008_I 05a_6</v>
          </cell>
        </row>
        <row r="1498">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AO1498" t="str">
            <v>Hamburg_2008_I 05a_7</v>
          </cell>
          <cell r="AQ1498" t="str">
            <v>Stadtstaaten_2008_I 05a_7</v>
          </cell>
        </row>
        <row r="1499">
          <cell r="G1499">
            <v>1414</v>
          </cell>
          <cell r="H1499">
            <v>1234</v>
          </cell>
          <cell r="I1499">
            <v>189</v>
          </cell>
          <cell r="J1499">
            <v>166</v>
          </cell>
          <cell r="K1499">
            <v>669</v>
          </cell>
          <cell r="L1499">
            <v>585</v>
          </cell>
          <cell r="M1499">
            <v>87</v>
          </cell>
          <cell r="N1499">
            <v>78</v>
          </cell>
          <cell r="O1499">
            <v>700</v>
          </cell>
          <cell r="P1499">
            <v>692</v>
          </cell>
          <cell r="Q1499">
            <v>22</v>
          </cell>
          <cell r="R1499">
            <v>0</v>
          </cell>
          <cell r="S1499">
            <v>0</v>
          </cell>
          <cell r="T1499">
            <v>0</v>
          </cell>
          <cell r="U1499">
            <v>0</v>
          </cell>
          <cell r="AO1499" t="str">
            <v>Hamburg_2008_I 05a_8</v>
          </cell>
          <cell r="AQ1499" t="str">
            <v>Stadtstaaten_2008_I 05a_8</v>
          </cell>
        </row>
        <row r="1500">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AO1500" t="e">
            <v>#N/A</v>
          </cell>
          <cell r="AQ1500" t="e">
            <v>#N/A</v>
          </cell>
        </row>
        <row r="1501">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AO1501" t="e">
            <v>#N/A</v>
          </cell>
          <cell r="AQ1501" t="e">
            <v>#N/A</v>
          </cell>
        </row>
        <row r="1502">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AO1502" t="e">
            <v>#N/A</v>
          </cell>
          <cell r="AQ1502" t="e">
            <v>#N/A</v>
          </cell>
        </row>
        <row r="1503">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AO1503" t="e">
            <v>#N/A</v>
          </cell>
          <cell r="AQ1503" t="e">
            <v>#N/A</v>
          </cell>
        </row>
        <row r="1504">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AO1504" t="e">
            <v>#N/A</v>
          </cell>
          <cell r="AQ1504" t="e">
            <v>#N/A</v>
          </cell>
        </row>
        <row r="1505">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AO1505" t="e">
            <v>#N/A</v>
          </cell>
          <cell r="AQ1505" t="e">
            <v>#N/A</v>
          </cell>
        </row>
        <row r="1506">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AO1506" t="e">
            <v>#N/A</v>
          </cell>
          <cell r="AQ1506" t="e">
            <v>#N/A</v>
          </cell>
        </row>
        <row r="1507">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AO1507" t="e">
            <v>#N/A</v>
          </cell>
          <cell r="AQ1507" t="e">
            <v>#N/A</v>
          </cell>
        </row>
        <row r="1508">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AO1508" t="str">
            <v>Hamburg_2008_I 05c_1</v>
          </cell>
          <cell r="AQ1508" t="str">
            <v>Stadtstaaten_2008_I 05c_1</v>
          </cell>
        </row>
        <row r="1509">
          <cell r="G1509">
            <v>9</v>
          </cell>
          <cell r="H1509">
            <v>7</v>
          </cell>
          <cell r="I1509">
            <v>0</v>
          </cell>
          <cell r="J1509">
            <v>0</v>
          </cell>
          <cell r="K1509">
            <v>6</v>
          </cell>
          <cell r="L1509">
            <v>4</v>
          </cell>
          <cell r="M1509">
            <v>0</v>
          </cell>
          <cell r="N1509">
            <v>0</v>
          </cell>
          <cell r="O1509">
            <v>6</v>
          </cell>
          <cell r="P1509">
            <v>2</v>
          </cell>
          <cell r="Q1509">
            <v>1</v>
          </cell>
          <cell r="R1509">
            <v>0</v>
          </cell>
          <cell r="S1509">
            <v>0</v>
          </cell>
          <cell r="T1509">
            <v>0</v>
          </cell>
          <cell r="U1509">
            <v>0</v>
          </cell>
          <cell r="AO1509" t="str">
            <v>Hamburg_2008_I 05c_2</v>
          </cell>
          <cell r="AQ1509" t="str">
            <v>Stadtstaaten_2008_I 05c_2</v>
          </cell>
        </row>
        <row r="1510">
          <cell r="G1510">
            <v>1427</v>
          </cell>
          <cell r="H1510">
            <v>1177</v>
          </cell>
          <cell r="I1510">
            <v>93</v>
          </cell>
          <cell r="J1510">
            <v>81</v>
          </cell>
          <cell r="K1510">
            <v>533</v>
          </cell>
          <cell r="L1510">
            <v>443</v>
          </cell>
          <cell r="M1510">
            <v>44</v>
          </cell>
          <cell r="N1510">
            <v>36</v>
          </cell>
          <cell r="O1510">
            <v>539</v>
          </cell>
          <cell r="P1510">
            <v>478</v>
          </cell>
          <cell r="Q1510">
            <v>410</v>
          </cell>
          <cell r="R1510">
            <v>0</v>
          </cell>
          <cell r="S1510">
            <v>0</v>
          </cell>
          <cell r="T1510">
            <v>0</v>
          </cell>
          <cell r="U1510">
            <v>0</v>
          </cell>
          <cell r="AO1510" t="str">
            <v>Hamburg_2008_I 05c_3</v>
          </cell>
          <cell r="AQ1510" t="str">
            <v>Stadtstaaten_2008_I 05c_3</v>
          </cell>
        </row>
        <row r="1511">
          <cell r="G1511">
            <v>236</v>
          </cell>
          <cell r="H1511">
            <v>172</v>
          </cell>
          <cell r="I1511">
            <v>15</v>
          </cell>
          <cell r="J1511">
            <v>14</v>
          </cell>
          <cell r="K1511">
            <v>60</v>
          </cell>
          <cell r="L1511">
            <v>42</v>
          </cell>
          <cell r="M1511">
            <v>1</v>
          </cell>
          <cell r="N1511">
            <v>1</v>
          </cell>
          <cell r="O1511">
            <v>61</v>
          </cell>
          <cell r="P1511">
            <v>89</v>
          </cell>
          <cell r="Q1511">
            <v>86</v>
          </cell>
          <cell r="R1511">
            <v>0</v>
          </cell>
          <cell r="S1511">
            <v>0</v>
          </cell>
          <cell r="T1511">
            <v>0</v>
          </cell>
          <cell r="U1511">
            <v>0</v>
          </cell>
          <cell r="AO1511" t="str">
            <v>Hamburg_2008_I 05c_4</v>
          </cell>
          <cell r="AQ1511" t="str">
            <v>Stadtstaaten_2008_I 05c_4</v>
          </cell>
        </row>
        <row r="1512">
          <cell r="G1512">
            <v>301</v>
          </cell>
          <cell r="H1512">
            <v>232</v>
          </cell>
          <cell r="I1512">
            <v>19</v>
          </cell>
          <cell r="J1512">
            <v>17</v>
          </cell>
          <cell r="K1512">
            <v>118</v>
          </cell>
          <cell r="L1512">
            <v>89</v>
          </cell>
          <cell r="M1512">
            <v>6</v>
          </cell>
          <cell r="N1512">
            <v>5</v>
          </cell>
          <cell r="O1512">
            <v>118</v>
          </cell>
          <cell r="P1512">
            <v>95</v>
          </cell>
          <cell r="Q1512">
            <v>88</v>
          </cell>
          <cell r="R1512">
            <v>0</v>
          </cell>
          <cell r="S1512">
            <v>0</v>
          </cell>
          <cell r="T1512">
            <v>0</v>
          </cell>
          <cell r="U1512">
            <v>0</v>
          </cell>
          <cell r="AO1512" t="str">
            <v>Hamburg_2008_I 05c_5</v>
          </cell>
          <cell r="AQ1512" t="str">
            <v>Stadtstaaten_2008_I 05c_5</v>
          </cell>
        </row>
        <row r="1513">
          <cell r="G1513">
            <v>108</v>
          </cell>
          <cell r="H1513">
            <v>106</v>
          </cell>
          <cell r="I1513">
            <v>66</v>
          </cell>
          <cell r="J1513">
            <v>66</v>
          </cell>
          <cell r="K1513">
            <v>33</v>
          </cell>
          <cell r="L1513">
            <v>33</v>
          </cell>
          <cell r="M1513">
            <v>27</v>
          </cell>
          <cell r="N1513">
            <v>27</v>
          </cell>
          <cell r="O1513">
            <v>33</v>
          </cell>
          <cell r="P1513">
            <v>27</v>
          </cell>
          <cell r="Q1513">
            <v>48</v>
          </cell>
          <cell r="R1513">
            <v>0</v>
          </cell>
          <cell r="S1513">
            <v>0</v>
          </cell>
          <cell r="T1513">
            <v>0</v>
          </cell>
          <cell r="U1513">
            <v>0</v>
          </cell>
          <cell r="AO1513" t="str">
            <v>Hamburg_2008_I 05c_6</v>
          </cell>
          <cell r="AQ1513" t="str">
            <v>Stadtstaaten_2008_I 05c_6</v>
          </cell>
        </row>
        <row r="1514">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AO1514" t="str">
            <v>Hamburg_2008_I 05c_7</v>
          </cell>
          <cell r="AQ1514" t="str">
            <v>Stadtstaaten_2008_I 05c_7</v>
          </cell>
        </row>
        <row r="1515">
          <cell r="G1515">
            <v>2081</v>
          </cell>
          <cell r="H1515">
            <v>1694</v>
          </cell>
          <cell r="I1515">
            <v>193</v>
          </cell>
          <cell r="J1515">
            <v>178</v>
          </cell>
          <cell r="K1515">
            <v>750</v>
          </cell>
          <cell r="L1515">
            <v>611</v>
          </cell>
          <cell r="M1515">
            <v>78</v>
          </cell>
          <cell r="N1515">
            <v>69</v>
          </cell>
          <cell r="O1515">
            <v>757</v>
          </cell>
          <cell r="P1515">
            <v>691</v>
          </cell>
          <cell r="Q1515">
            <v>633</v>
          </cell>
          <cell r="R1515">
            <v>0</v>
          </cell>
          <cell r="S1515">
            <v>0</v>
          </cell>
          <cell r="T1515">
            <v>0</v>
          </cell>
          <cell r="U1515">
            <v>0</v>
          </cell>
          <cell r="AO1515" t="str">
            <v>Hamburg_2008_I 05c_8</v>
          </cell>
          <cell r="AQ1515" t="str">
            <v>Stadtstaaten_2008_I 05c_8</v>
          </cell>
        </row>
        <row r="1516">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AO1516" t="e">
            <v>#N/A</v>
          </cell>
          <cell r="AQ1516" t="e">
            <v>#N/A</v>
          </cell>
        </row>
        <row r="1517">
          <cell r="G1517">
            <v>6</v>
          </cell>
          <cell r="H1517">
            <v>5</v>
          </cell>
          <cell r="I1517">
            <v>0</v>
          </cell>
          <cell r="J1517">
            <v>0</v>
          </cell>
          <cell r="K1517">
            <v>3</v>
          </cell>
          <cell r="L1517">
            <v>2</v>
          </cell>
          <cell r="M1517">
            <v>0</v>
          </cell>
          <cell r="N1517">
            <v>0</v>
          </cell>
          <cell r="O1517">
            <v>3</v>
          </cell>
          <cell r="P1517">
            <v>2</v>
          </cell>
          <cell r="Q1517">
            <v>1</v>
          </cell>
          <cell r="R1517">
            <v>0</v>
          </cell>
          <cell r="S1517">
            <v>0</v>
          </cell>
          <cell r="T1517">
            <v>0</v>
          </cell>
          <cell r="U1517">
            <v>0</v>
          </cell>
          <cell r="AO1517" t="e">
            <v>#N/A</v>
          </cell>
          <cell r="AQ1517" t="e">
            <v>#N/A</v>
          </cell>
        </row>
        <row r="1518">
          <cell r="G1518">
            <v>103</v>
          </cell>
          <cell r="H1518">
            <v>74</v>
          </cell>
          <cell r="I1518">
            <v>8</v>
          </cell>
          <cell r="J1518">
            <v>5</v>
          </cell>
          <cell r="K1518">
            <v>44</v>
          </cell>
          <cell r="L1518">
            <v>34</v>
          </cell>
          <cell r="M1518">
            <v>6</v>
          </cell>
          <cell r="N1518">
            <v>4</v>
          </cell>
          <cell r="O1518">
            <v>44</v>
          </cell>
          <cell r="P1518">
            <v>21</v>
          </cell>
          <cell r="Q1518">
            <v>38</v>
          </cell>
          <cell r="R1518">
            <v>0</v>
          </cell>
          <cell r="S1518">
            <v>0</v>
          </cell>
          <cell r="T1518">
            <v>0</v>
          </cell>
          <cell r="U1518">
            <v>0</v>
          </cell>
          <cell r="AO1518" t="e">
            <v>#N/A</v>
          </cell>
          <cell r="AQ1518" t="e">
            <v>#N/A</v>
          </cell>
        </row>
        <row r="1519">
          <cell r="G1519">
            <v>18</v>
          </cell>
          <cell r="H1519">
            <v>11</v>
          </cell>
          <cell r="I1519">
            <v>1</v>
          </cell>
          <cell r="J1519">
            <v>1</v>
          </cell>
          <cell r="K1519">
            <v>9</v>
          </cell>
          <cell r="L1519">
            <v>4</v>
          </cell>
          <cell r="M1519">
            <v>0</v>
          </cell>
          <cell r="N1519">
            <v>0</v>
          </cell>
          <cell r="O1519">
            <v>9</v>
          </cell>
          <cell r="P1519">
            <v>5</v>
          </cell>
          <cell r="Q1519">
            <v>4</v>
          </cell>
          <cell r="R1519">
            <v>0</v>
          </cell>
          <cell r="S1519">
            <v>0</v>
          </cell>
          <cell r="T1519">
            <v>0</v>
          </cell>
          <cell r="U1519">
            <v>0</v>
          </cell>
          <cell r="AO1519" t="e">
            <v>#N/A</v>
          </cell>
          <cell r="AQ1519" t="e">
            <v>#N/A</v>
          </cell>
        </row>
        <row r="1520">
          <cell r="G1520">
            <v>35</v>
          </cell>
          <cell r="H1520">
            <v>24</v>
          </cell>
          <cell r="I1520">
            <v>3</v>
          </cell>
          <cell r="J1520">
            <v>2</v>
          </cell>
          <cell r="K1520">
            <v>18</v>
          </cell>
          <cell r="L1520">
            <v>14</v>
          </cell>
          <cell r="M1520">
            <v>1</v>
          </cell>
          <cell r="N1520">
            <v>1</v>
          </cell>
          <cell r="O1520">
            <v>18</v>
          </cell>
          <cell r="P1520">
            <v>6</v>
          </cell>
          <cell r="Q1520">
            <v>11</v>
          </cell>
          <cell r="R1520">
            <v>0</v>
          </cell>
          <cell r="S1520">
            <v>0</v>
          </cell>
          <cell r="T1520">
            <v>0</v>
          </cell>
          <cell r="U1520">
            <v>0</v>
          </cell>
          <cell r="AO1520" t="e">
            <v>#N/A</v>
          </cell>
          <cell r="AQ1520" t="e">
            <v>#N/A</v>
          </cell>
        </row>
        <row r="1521">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AO1521" t="e">
            <v>#N/A</v>
          </cell>
          <cell r="AQ1521" t="e">
            <v>#N/A</v>
          </cell>
        </row>
        <row r="1522">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AO1522" t="e">
            <v>#N/A</v>
          </cell>
          <cell r="AQ1522" t="e">
            <v>#N/A</v>
          </cell>
        </row>
        <row r="1523">
          <cell r="G1523">
            <v>162</v>
          </cell>
          <cell r="H1523">
            <v>114</v>
          </cell>
          <cell r="I1523">
            <v>12</v>
          </cell>
          <cell r="J1523">
            <v>8</v>
          </cell>
          <cell r="K1523">
            <v>74</v>
          </cell>
          <cell r="L1523">
            <v>54</v>
          </cell>
          <cell r="M1523">
            <v>7</v>
          </cell>
          <cell r="N1523">
            <v>5</v>
          </cell>
          <cell r="O1523">
            <v>74</v>
          </cell>
          <cell r="P1523">
            <v>34</v>
          </cell>
          <cell r="Q1523">
            <v>54</v>
          </cell>
          <cell r="R1523">
            <v>0</v>
          </cell>
          <cell r="S1523">
            <v>0</v>
          </cell>
          <cell r="T1523">
            <v>0</v>
          </cell>
          <cell r="U1523">
            <v>0</v>
          </cell>
          <cell r="AO1523" t="e">
            <v>#N/A</v>
          </cell>
          <cell r="AQ1523" t="e">
            <v>#N/A</v>
          </cell>
        </row>
        <row r="1524">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AO1524" t="str">
            <v>Hamburg_2008_I 05b_1</v>
          </cell>
          <cell r="AQ1524" t="str">
            <v>Stadtstaaten_2008_I 05b_1</v>
          </cell>
        </row>
        <row r="1525">
          <cell r="G1525">
            <v>40.313971742543174</v>
          </cell>
          <cell r="H1525">
            <v>18.20854526958291</v>
          </cell>
          <cell r="I1525">
            <v>1.544740973312402</v>
          </cell>
          <cell r="J1525">
            <v>0.70498474059003058</v>
          </cell>
          <cell r="K1525">
            <v>16</v>
          </cell>
          <cell r="L1525">
            <v>7</v>
          </cell>
          <cell r="M1525">
            <v>0.61308411214953273</v>
          </cell>
          <cell r="N1525">
            <v>0.27102072741493938</v>
          </cell>
          <cell r="O1525">
            <v>16</v>
          </cell>
          <cell r="P1525">
            <v>13.0989010989011</v>
          </cell>
          <cell r="Q1525">
            <v>11.215070643642074</v>
          </cell>
          <cell r="R1525">
            <v>0</v>
          </cell>
          <cell r="S1525">
            <v>0</v>
          </cell>
          <cell r="T1525">
            <v>0</v>
          </cell>
          <cell r="U1525">
            <v>0</v>
          </cell>
          <cell r="AO1525" t="str">
            <v>Hamburg_2008_I 05b_2</v>
          </cell>
          <cell r="AQ1525" t="str">
            <v>Stadtstaaten_2008_I 05b_2</v>
          </cell>
        </row>
        <row r="1526">
          <cell r="G1526">
            <v>1400.9105180533752</v>
          </cell>
          <cell r="H1526">
            <v>1050.8931841302137</v>
          </cell>
          <cell r="I1526">
            <v>53.679748822605966</v>
          </cell>
          <cell r="J1526">
            <v>40.687690742624618</v>
          </cell>
          <cell r="K1526">
            <v>556</v>
          </cell>
          <cell r="L1526">
            <v>404</v>
          </cell>
          <cell r="M1526">
            <v>21.304672897196262</v>
          </cell>
          <cell r="N1526">
            <v>15.641767696519359</v>
          </cell>
          <cell r="O1526">
            <v>556</v>
          </cell>
          <cell r="P1526">
            <v>455.1868131868132</v>
          </cell>
          <cell r="Q1526">
            <v>389.72370486656206</v>
          </cell>
          <cell r="R1526">
            <v>0</v>
          </cell>
          <cell r="S1526">
            <v>0</v>
          </cell>
          <cell r="T1526">
            <v>0</v>
          </cell>
          <cell r="U1526">
            <v>0</v>
          </cell>
          <cell r="AO1526" t="str">
            <v>Hamburg_2008_I 05b_3</v>
          </cell>
          <cell r="AQ1526" t="str">
            <v>Stadtstaaten_2008_I 05b_3</v>
          </cell>
        </row>
        <row r="1527">
          <cell r="G1527">
            <v>342.66875981161695</v>
          </cell>
          <cell r="H1527">
            <v>265.32451678535097</v>
          </cell>
          <cell r="I1527">
            <v>13.130298273155416</v>
          </cell>
          <cell r="J1527">
            <v>10.272634791454729</v>
          </cell>
          <cell r="K1527">
            <v>136</v>
          </cell>
          <cell r="L1527">
            <v>102</v>
          </cell>
          <cell r="M1527">
            <v>5.2112149532710283</v>
          </cell>
          <cell r="N1527">
            <v>3.949159170903402</v>
          </cell>
          <cell r="O1527">
            <v>136</v>
          </cell>
          <cell r="P1527">
            <v>111.34065934065934</v>
          </cell>
          <cell r="Q1527">
            <v>95.328100470957622</v>
          </cell>
          <cell r="R1527">
            <v>0</v>
          </cell>
          <cell r="S1527">
            <v>0</v>
          </cell>
          <cell r="T1527">
            <v>0</v>
          </cell>
          <cell r="U1527">
            <v>0</v>
          </cell>
          <cell r="AO1527" t="str">
            <v>Hamburg_2008_I 05b_4</v>
          </cell>
          <cell r="AQ1527" t="str">
            <v>Stadtstaaten_2008_I 05b_4</v>
          </cell>
        </row>
        <row r="1528">
          <cell r="G1528">
            <v>1400.9105180533752</v>
          </cell>
          <cell r="H1528">
            <v>1204.3652085452695</v>
          </cell>
          <cell r="I1528">
            <v>53.679748822605966</v>
          </cell>
          <cell r="J1528">
            <v>46.629704984740592</v>
          </cell>
          <cell r="K1528">
            <v>556</v>
          </cell>
          <cell r="L1528">
            <v>463</v>
          </cell>
          <cell r="M1528">
            <v>21.304672897196262</v>
          </cell>
          <cell r="N1528">
            <v>17.92608525615956</v>
          </cell>
          <cell r="O1528">
            <v>556</v>
          </cell>
          <cell r="P1528">
            <v>455.1868131868132</v>
          </cell>
          <cell r="Q1528">
            <v>389.72370486656206</v>
          </cell>
          <cell r="R1528">
            <v>0</v>
          </cell>
          <cell r="S1528">
            <v>0</v>
          </cell>
          <cell r="T1528">
            <v>0</v>
          </cell>
          <cell r="U1528">
            <v>0</v>
          </cell>
          <cell r="AO1528" t="str">
            <v>Hamburg_2008_I 05b_5</v>
          </cell>
          <cell r="AQ1528" t="str">
            <v>Stadtstaaten_2008_I 05b_5</v>
          </cell>
        </row>
        <row r="1529">
          <cell r="G1529">
            <v>25.19623233908948</v>
          </cell>
          <cell r="H1529">
            <v>18.20854526958291</v>
          </cell>
          <cell r="I1529">
            <v>0.96546310832025106</v>
          </cell>
          <cell r="J1529">
            <v>0.70498474059003058</v>
          </cell>
          <cell r="K1529">
            <v>10</v>
          </cell>
          <cell r="L1529">
            <v>7</v>
          </cell>
          <cell r="M1529">
            <v>0.38317757009345793</v>
          </cell>
          <cell r="N1529">
            <v>0.27102072741493938</v>
          </cell>
          <cell r="O1529">
            <v>10</v>
          </cell>
          <cell r="P1529">
            <v>8.1868131868131861</v>
          </cell>
          <cell r="Q1529">
            <v>7.009419152276295</v>
          </cell>
          <cell r="R1529">
            <v>0</v>
          </cell>
          <cell r="S1529">
            <v>0</v>
          </cell>
          <cell r="T1529">
            <v>0</v>
          </cell>
          <cell r="U1529">
            <v>0</v>
          </cell>
          <cell r="AO1529" t="str">
            <v>Hamburg_2008_I 05b_6</v>
          </cell>
          <cell r="AQ1529" t="str">
            <v>Stadtstaaten_2008_I 05b_6</v>
          </cell>
        </row>
        <row r="1530">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AO1530" t="str">
            <v>Hamburg_2008_I 05b_7</v>
          </cell>
          <cell r="AQ1530" t="str">
            <v>Stadtstaaten_2008_I 05b_7</v>
          </cell>
        </row>
        <row r="1531">
          <cell r="G1531">
            <v>3210</v>
          </cell>
          <cell r="H1531">
            <v>2557</v>
          </cell>
          <cell r="I1531">
            <v>123</v>
          </cell>
          <cell r="J1531">
            <v>99</v>
          </cell>
          <cell r="K1531">
            <v>1274</v>
          </cell>
          <cell r="L1531">
            <v>983</v>
          </cell>
          <cell r="M1531">
            <v>48.816822429906544</v>
          </cell>
          <cell r="N1531">
            <v>38.059053578412204</v>
          </cell>
          <cell r="O1531">
            <v>1274</v>
          </cell>
          <cell r="P1531">
            <v>1043</v>
          </cell>
          <cell r="Q1531">
            <v>893</v>
          </cell>
          <cell r="R1531">
            <v>0</v>
          </cell>
          <cell r="S1531">
            <v>0</v>
          </cell>
          <cell r="T1531">
            <v>0</v>
          </cell>
          <cell r="U1531">
            <v>0</v>
          </cell>
          <cell r="AO1531" t="str">
            <v>Hamburg_2008_I 05b_8</v>
          </cell>
          <cell r="AQ1531" t="str">
            <v>Stadtstaaten_2008_I 05b_8</v>
          </cell>
        </row>
        <row r="1532">
          <cell r="G1532">
            <v>2787</v>
          </cell>
          <cell r="H1532">
            <v>1111</v>
          </cell>
          <cell r="I1532">
            <v>836</v>
          </cell>
          <cell r="J1532">
            <v>326</v>
          </cell>
          <cell r="K1532">
            <v>2433</v>
          </cell>
          <cell r="L1532">
            <v>976</v>
          </cell>
          <cell r="M1532">
            <v>685</v>
          </cell>
          <cell r="N1532">
            <v>275</v>
          </cell>
          <cell r="O1532">
            <v>2787</v>
          </cell>
          <cell r="P1532">
            <v>0</v>
          </cell>
          <cell r="Q1532">
            <v>0</v>
          </cell>
          <cell r="R1532">
            <v>0</v>
          </cell>
          <cell r="S1532">
            <v>0</v>
          </cell>
          <cell r="T1532">
            <v>0</v>
          </cell>
          <cell r="U1532">
            <v>0</v>
          </cell>
          <cell r="AO1532" t="str">
            <v>Hamburg_2008_II 03b_1</v>
          </cell>
          <cell r="AQ1532" t="str">
            <v>Stadtstaaten_2008_II 03b_1</v>
          </cell>
        </row>
        <row r="1533">
          <cell r="G1533">
            <v>1032</v>
          </cell>
          <cell r="H1533">
            <v>421</v>
          </cell>
          <cell r="I1533">
            <v>227</v>
          </cell>
          <cell r="J1533">
            <v>107</v>
          </cell>
          <cell r="K1533">
            <v>999</v>
          </cell>
          <cell r="L1533">
            <v>414</v>
          </cell>
          <cell r="M1533">
            <v>219</v>
          </cell>
          <cell r="N1533">
            <v>106</v>
          </cell>
          <cell r="O1533">
            <v>1032</v>
          </cell>
          <cell r="P1533">
            <v>0</v>
          </cell>
          <cell r="Q1533">
            <v>0</v>
          </cell>
          <cell r="R1533">
            <v>0</v>
          </cell>
          <cell r="S1533">
            <v>0</v>
          </cell>
          <cell r="T1533">
            <v>0</v>
          </cell>
          <cell r="U1533">
            <v>0</v>
          </cell>
          <cell r="AO1533" t="str">
            <v>Hamburg_2008_II 03b_2</v>
          </cell>
          <cell r="AQ1533" t="str">
            <v>Stadtstaaten_2008_II 03b_2</v>
          </cell>
        </row>
        <row r="1534">
          <cell r="G1534">
            <v>159</v>
          </cell>
          <cell r="H1534">
            <v>71</v>
          </cell>
          <cell r="I1534">
            <v>21</v>
          </cell>
          <cell r="J1534">
            <v>12</v>
          </cell>
          <cell r="K1534">
            <v>157</v>
          </cell>
          <cell r="L1534">
            <v>69</v>
          </cell>
          <cell r="M1534">
            <v>20</v>
          </cell>
          <cell r="N1534">
            <v>11</v>
          </cell>
          <cell r="O1534">
            <v>159</v>
          </cell>
          <cell r="P1534">
            <v>0</v>
          </cell>
          <cell r="Q1534">
            <v>0</v>
          </cell>
          <cell r="R1534">
            <v>0</v>
          </cell>
          <cell r="S1534">
            <v>0</v>
          </cell>
          <cell r="T1534">
            <v>0</v>
          </cell>
          <cell r="U1534">
            <v>0</v>
          </cell>
          <cell r="AO1534" t="str">
            <v>Hamburg_2008_II 03b_3</v>
          </cell>
          <cell r="AQ1534" t="str">
            <v>Stadtstaaten_2008_II 03b_3</v>
          </cell>
        </row>
        <row r="1535">
          <cell r="G1535">
            <v>4</v>
          </cell>
          <cell r="H1535">
            <v>1</v>
          </cell>
          <cell r="I1535">
            <v>0</v>
          </cell>
          <cell r="J1535">
            <v>0</v>
          </cell>
          <cell r="K1535">
            <v>3</v>
          </cell>
          <cell r="L1535">
            <v>1</v>
          </cell>
          <cell r="M1535">
            <v>0</v>
          </cell>
          <cell r="N1535">
            <v>0</v>
          </cell>
          <cell r="O1535">
            <v>4</v>
          </cell>
          <cell r="P1535">
            <v>0</v>
          </cell>
          <cell r="Q1535">
            <v>0</v>
          </cell>
          <cell r="R1535">
            <v>0</v>
          </cell>
          <cell r="S1535">
            <v>0</v>
          </cell>
          <cell r="T1535">
            <v>0</v>
          </cell>
          <cell r="U1535">
            <v>0</v>
          </cell>
          <cell r="AO1535" t="str">
            <v>Hamburg_2008_II 03b_4</v>
          </cell>
          <cell r="AQ1535" t="str">
            <v>Stadtstaaten_2008_II 03b_4</v>
          </cell>
        </row>
        <row r="1536">
          <cell r="G1536">
            <v>4</v>
          </cell>
          <cell r="H1536">
            <v>2</v>
          </cell>
          <cell r="I1536">
            <v>0</v>
          </cell>
          <cell r="J1536">
            <v>0</v>
          </cell>
          <cell r="K1536">
            <v>4</v>
          </cell>
          <cell r="L1536">
            <v>2</v>
          </cell>
          <cell r="M1536">
            <v>0</v>
          </cell>
          <cell r="N1536">
            <v>0</v>
          </cell>
          <cell r="O1536">
            <v>4</v>
          </cell>
          <cell r="P1536">
            <v>0</v>
          </cell>
          <cell r="Q1536">
            <v>0</v>
          </cell>
          <cell r="R1536">
            <v>0</v>
          </cell>
          <cell r="S1536">
            <v>0</v>
          </cell>
          <cell r="T1536">
            <v>0</v>
          </cell>
          <cell r="U1536">
            <v>0</v>
          </cell>
          <cell r="AO1536" t="str">
            <v>Hamburg_2008_II 03b_5</v>
          </cell>
          <cell r="AQ1536" t="str">
            <v>Stadtstaaten_2008_II 03b_5</v>
          </cell>
        </row>
        <row r="1537">
          <cell r="G1537">
            <v>4</v>
          </cell>
          <cell r="H1537">
            <v>3</v>
          </cell>
          <cell r="I1537">
            <v>0</v>
          </cell>
          <cell r="J1537">
            <v>0</v>
          </cell>
          <cell r="K1537">
            <v>2</v>
          </cell>
          <cell r="L1537">
            <v>2</v>
          </cell>
          <cell r="M1537">
            <v>0</v>
          </cell>
          <cell r="N1537">
            <v>0</v>
          </cell>
          <cell r="O1537">
            <v>4</v>
          </cell>
          <cell r="P1537">
            <v>0</v>
          </cell>
          <cell r="Q1537">
            <v>0</v>
          </cell>
          <cell r="R1537">
            <v>0</v>
          </cell>
          <cell r="S1537">
            <v>0</v>
          </cell>
          <cell r="T1537">
            <v>0</v>
          </cell>
          <cell r="U1537">
            <v>0</v>
          </cell>
          <cell r="AO1537" t="str">
            <v>Hamburg_2008_II 03b_6</v>
          </cell>
          <cell r="AQ1537" t="str">
            <v>Stadtstaaten_2008_II 03b_6</v>
          </cell>
        </row>
        <row r="1538">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AO1538" t="str">
            <v>Hamburg_2008_II 03b_7</v>
          </cell>
          <cell r="AQ1538" t="str">
            <v>Stadtstaaten_2008_II 03b_7</v>
          </cell>
        </row>
        <row r="1539">
          <cell r="G1539">
            <v>3990</v>
          </cell>
          <cell r="H1539">
            <v>1609</v>
          </cell>
          <cell r="I1539">
            <v>1084</v>
          </cell>
          <cell r="J1539">
            <v>445</v>
          </cell>
          <cell r="K1539">
            <v>3598</v>
          </cell>
          <cell r="L1539">
            <v>1464</v>
          </cell>
          <cell r="M1539">
            <v>924</v>
          </cell>
          <cell r="N1539">
            <v>392</v>
          </cell>
          <cell r="O1539">
            <v>3990</v>
          </cell>
          <cell r="P1539">
            <v>0</v>
          </cell>
          <cell r="Q1539">
            <v>0</v>
          </cell>
          <cell r="R1539">
            <v>0</v>
          </cell>
          <cell r="S1539">
            <v>0</v>
          </cell>
          <cell r="T1539">
            <v>0</v>
          </cell>
          <cell r="U1539">
            <v>0</v>
          </cell>
          <cell r="AO1539" t="str">
            <v>Hamburg_2008_II 03b_8</v>
          </cell>
          <cell r="AQ1539" t="str">
            <v>Stadtstaaten_2008_II 03b_8</v>
          </cell>
        </row>
        <row r="1540">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AO1540" t="str">
            <v>Hamburg_2008_II 03a_1</v>
          </cell>
          <cell r="AQ1540" t="str">
            <v>Stadtstaaten_2008_II 03a_1</v>
          </cell>
        </row>
        <row r="1541">
          <cell r="G1541">
            <v>23</v>
          </cell>
          <cell r="H1541">
            <v>13</v>
          </cell>
          <cell r="I1541">
            <v>18</v>
          </cell>
          <cell r="J1541">
            <v>10</v>
          </cell>
          <cell r="K1541">
            <v>23</v>
          </cell>
          <cell r="L1541">
            <v>13</v>
          </cell>
          <cell r="M1541">
            <v>18</v>
          </cell>
          <cell r="N1541">
            <v>10</v>
          </cell>
          <cell r="O1541">
            <v>23</v>
          </cell>
          <cell r="P1541">
            <v>0</v>
          </cell>
          <cell r="Q1541">
            <v>0</v>
          </cell>
          <cell r="R1541">
            <v>0</v>
          </cell>
          <cell r="S1541">
            <v>0</v>
          </cell>
          <cell r="T1541">
            <v>0</v>
          </cell>
          <cell r="U1541">
            <v>0</v>
          </cell>
          <cell r="AO1541" t="str">
            <v>Hamburg_2008_II 03a_2</v>
          </cell>
          <cell r="AQ1541" t="str">
            <v>Stadtstaaten_2008_II 03a_2</v>
          </cell>
        </row>
        <row r="1542">
          <cell r="G1542">
            <v>132</v>
          </cell>
          <cell r="H1542">
            <v>80</v>
          </cell>
          <cell r="I1542">
            <v>48</v>
          </cell>
          <cell r="J1542">
            <v>33</v>
          </cell>
          <cell r="K1542">
            <v>132</v>
          </cell>
          <cell r="L1542">
            <v>80</v>
          </cell>
          <cell r="M1542">
            <v>48</v>
          </cell>
          <cell r="N1542">
            <v>33</v>
          </cell>
          <cell r="O1542">
            <v>132</v>
          </cell>
          <cell r="P1542">
            <v>0</v>
          </cell>
          <cell r="Q1542">
            <v>0</v>
          </cell>
          <cell r="R1542">
            <v>0</v>
          </cell>
          <cell r="S1542">
            <v>0</v>
          </cell>
          <cell r="T1542">
            <v>0</v>
          </cell>
          <cell r="U1542">
            <v>0</v>
          </cell>
          <cell r="AO1542" t="str">
            <v>Hamburg_2008_II 03a_3</v>
          </cell>
          <cell r="AQ1542" t="str">
            <v>Stadtstaaten_2008_II 03a_3</v>
          </cell>
        </row>
        <row r="1543">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AO1543" t="str">
            <v>Hamburg_2008_II 03a_4</v>
          </cell>
          <cell r="AQ1543" t="str">
            <v>Stadtstaaten_2008_II 03a_4</v>
          </cell>
        </row>
        <row r="1544">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AO1544" t="str">
            <v>Hamburg_2008_II 03a_5</v>
          </cell>
          <cell r="AQ1544" t="str">
            <v>Stadtstaaten_2008_II 03a_5</v>
          </cell>
        </row>
        <row r="1545">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AO1545" t="str">
            <v>Hamburg_2008_II 03a_6</v>
          </cell>
          <cell r="AQ1545" t="str">
            <v>Stadtstaaten_2008_II 03a_6</v>
          </cell>
        </row>
        <row r="1546">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AO1546" t="str">
            <v>Hamburg_2008_II 03a_7</v>
          </cell>
          <cell r="AQ1546" t="str">
            <v>Stadtstaaten_2008_II 03a_7</v>
          </cell>
        </row>
        <row r="1547">
          <cell r="G1547">
            <v>155</v>
          </cell>
          <cell r="H1547">
            <v>93</v>
          </cell>
          <cell r="I1547">
            <v>66</v>
          </cell>
          <cell r="J1547">
            <v>43</v>
          </cell>
          <cell r="K1547">
            <v>155</v>
          </cell>
          <cell r="L1547">
            <v>93</v>
          </cell>
          <cell r="M1547">
            <v>66</v>
          </cell>
          <cell r="N1547">
            <v>43</v>
          </cell>
          <cell r="O1547">
            <v>155</v>
          </cell>
          <cell r="P1547">
            <v>0</v>
          </cell>
          <cell r="Q1547">
            <v>0</v>
          </cell>
          <cell r="R1547">
            <v>0</v>
          </cell>
          <cell r="S1547">
            <v>0</v>
          </cell>
          <cell r="T1547">
            <v>0</v>
          </cell>
          <cell r="U1547">
            <v>0</v>
          </cell>
          <cell r="AO1547" t="str">
            <v>Hamburg_2008_II 03a_8</v>
          </cell>
          <cell r="AQ1547" t="str">
            <v>Stadtstaaten_2008_II 03a_8</v>
          </cell>
        </row>
        <row r="1548">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AO1548" t="str">
            <v>Hamburg_2008_II 01_1</v>
          </cell>
          <cell r="AQ1548" t="str">
            <v>Stadtstaaten_2008_II 01_1</v>
          </cell>
        </row>
        <row r="1549">
          <cell r="G1549">
            <v>3990</v>
          </cell>
          <cell r="H1549">
            <v>1904</v>
          </cell>
          <cell r="I1549">
            <v>938</v>
          </cell>
          <cell r="J1549">
            <v>439</v>
          </cell>
          <cell r="K1549">
            <v>2124</v>
          </cell>
          <cell r="L1549">
            <v>992</v>
          </cell>
          <cell r="M1549">
            <v>511</v>
          </cell>
          <cell r="N1549">
            <v>234</v>
          </cell>
          <cell r="O1549">
            <v>2304</v>
          </cell>
          <cell r="P1549">
            <v>1674</v>
          </cell>
          <cell r="Q1549">
            <v>12</v>
          </cell>
          <cell r="R1549">
            <v>0</v>
          </cell>
          <cell r="S1549">
            <v>0</v>
          </cell>
          <cell r="T1549">
            <v>0</v>
          </cell>
          <cell r="U1549">
            <v>0</v>
          </cell>
          <cell r="AO1549" t="str">
            <v>Hamburg_2008_II 01_2</v>
          </cell>
          <cell r="AQ1549" t="str">
            <v>Stadtstaaten_2008_II 01_2</v>
          </cell>
        </row>
        <row r="1550">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AO1550" t="str">
            <v>Hamburg_2008_II 01_3</v>
          </cell>
          <cell r="AQ1550" t="str">
            <v>Stadtstaaten_2008_II 01_3</v>
          </cell>
        </row>
        <row r="1551">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AO1551" t="str">
            <v>Hamburg_2008_II 01_4</v>
          </cell>
          <cell r="AQ1551" t="str">
            <v>Stadtstaaten_2008_II 01_4</v>
          </cell>
        </row>
        <row r="1552">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AO1552" t="str">
            <v>Hamburg_2008_II 01_5</v>
          </cell>
          <cell r="AQ1552" t="str">
            <v>Stadtstaaten_2008_II 01_5</v>
          </cell>
        </row>
        <row r="1553">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AO1553" t="str">
            <v>Hamburg_2008_II 01_6</v>
          </cell>
          <cell r="AQ1553" t="str">
            <v>Stadtstaaten_2008_II 01_6</v>
          </cell>
        </row>
        <row r="1554">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AO1554" t="str">
            <v>Hamburg_2008_II 01_7</v>
          </cell>
          <cell r="AQ1554" t="str">
            <v>Stadtstaaten_2008_II 01_7</v>
          </cell>
        </row>
        <row r="1555">
          <cell r="G1555">
            <v>3990</v>
          </cell>
          <cell r="H1555">
            <v>1904</v>
          </cell>
          <cell r="I1555">
            <v>938</v>
          </cell>
          <cell r="J1555">
            <v>439</v>
          </cell>
          <cell r="K1555">
            <v>2124</v>
          </cell>
          <cell r="L1555">
            <v>992</v>
          </cell>
          <cell r="M1555">
            <v>511</v>
          </cell>
          <cell r="N1555">
            <v>234</v>
          </cell>
          <cell r="O1555">
            <v>2304</v>
          </cell>
          <cell r="P1555">
            <v>1674</v>
          </cell>
          <cell r="Q1555">
            <v>12</v>
          </cell>
          <cell r="R1555">
            <v>0</v>
          </cell>
          <cell r="S1555">
            <v>0</v>
          </cell>
          <cell r="T1555">
            <v>0</v>
          </cell>
          <cell r="U1555">
            <v>0</v>
          </cell>
          <cell r="AO1555" t="str">
            <v>Hamburg_2008_II 01_8</v>
          </cell>
          <cell r="AQ1555" t="str">
            <v>Stadtstaaten_2008_II 01_8</v>
          </cell>
        </row>
        <row r="1556">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AO1556" t="e">
            <v>#N/A</v>
          </cell>
          <cell r="AQ1556" t="e">
            <v>#N/A</v>
          </cell>
        </row>
        <row r="1557">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AO1557" t="e">
            <v>#N/A</v>
          </cell>
          <cell r="AQ1557" t="e">
            <v>#N/A</v>
          </cell>
        </row>
        <row r="1558">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AO1558" t="e">
            <v>#N/A</v>
          </cell>
          <cell r="AQ1558" t="e">
            <v>#N/A</v>
          </cell>
        </row>
        <row r="1559">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AO1559" t="e">
            <v>#N/A</v>
          </cell>
          <cell r="AQ1559" t="e">
            <v>#N/A</v>
          </cell>
        </row>
        <row r="1560">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AO1560" t="e">
            <v>#N/A</v>
          </cell>
          <cell r="AQ1560" t="e">
            <v>#N/A</v>
          </cell>
        </row>
        <row r="1561">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AO1561" t="e">
            <v>#N/A</v>
          </cell>
          <cell r="AQ1561" t="e">
            <v>#N/A</v>
          </cell>
        </row>
        <row r="1562">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AO1562" t="e">
            <v>#N/A</v>
          </cell>
          <cell r="AQ1562" t="e">
            <v>#N/A</v>
          </cell>
        </row>
        <row r="1563">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AO1563" t="e">
            <v>#N/A</v>
          </cell>
          <cell r="AQ1563" t="e">
            <v>#N/A</v>
          </cell>
        </row>
        <row r="1564">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AO1564" t="str">
            <v>Hamburg_2008_Sonstige_1</v>
          </cell>
          <cell r="AQ1564" t="str">
            <v>Stadtstaaten_2008_Sonstige_1</v>
          </cell>
        </row>
        <row r="1565">
          <cell r="G1565">
            <v>0</v>
          </cell>
          <cell r="H1565">
            <v>0</v>
          </cell>
          <cell r="I1565">
            <v>0</v>
          </cell>
          <cell r="J1565">
            <v>0</v>
          </cell>
          <cell r="K1565">
            <v>0</v>
          </cell>
          <cell r="L1565">
            <v>0</v>
          </cell>
          <cell r="M1565">
            <v>0</v>
          </cell>
          <cell r="N1565">
            <v>0</v>
          </cell>
          <cell r="O1565">
            <v>0</v>
          </cell>
          <cell r="P1565">
            <v>0</v>
          </cell>
          <cell r="Q1565">
            <v>0</v>
          </cell>
          <cell r="R1565">
            <v>0</v>
          </cell>
          <cell r="S1565">
            <v>0</v>
          </cell>
          <cell r="T1565">
            <v>0</v>
          </cell>
          <cell r="U1565">
            <v>0</v>
          </cell>
          <cell r="AO1565" t="str">
            <v>Hamburg_2008_Sonstige_2</v>
          </cell>
          <cell r="AQ1565" t="str">
            <v>Stadtstaaten_2008_Sonstige_2</v>
          </cell>
        </row>
        <row r="1566">
          <cell r="G1566">
            <v>1311</v>
          </cell>
          <cell r="H1566">
            <v>546</v>
          </cell>
          <cell r="I1566">
            <v>179</v>
          </cell>
          <cell r="J1566">
            <v>75</v>
          </cell>
          <cell r="K1566">
            <v>1193</v>
          </cell>
          <cell r="L1566">
            <v>513</v>
          </cell>
          <cell r="M1566">
            <v>157</v>
          </cell>
          <cell r="N1566">
            <v>69</v>
          </cell>
          <cell r="O1566">
            <v>1311</v>
          </cell>
          <cell r="P1566">
            <v>0</v>
          </cell>
          <cell r="Q1566">
            <v>0</v>
          </cell>
          <cell r="R1566">
            <v>0</v>
          </cell>
          <cell r="S1566">
            <v>0</v>
          </cell>
          <cell r="T1566">
            <v>0</v>
          </cell>
          <cell r="U1566">
            <v>0</v>
          </cell>
          <cell r="AO1566" t="str">
            <v>Hamburg_2008_Sonstige_3</v>
          </cell>
          <cell r="AQ1566" t="str">
            <v>Stadtstaaten_2008_Sonstige_3</v>
          </cell>
        </row>
        <row r="1567">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AO1567" t="str">
            <v>Hamburg_2008_Sonstige_4</v>
          </cell>
          <cell r="AQ1567" t="str">
            <v>Stadtstaaten_2008_Sonstige_4</v>
          </cell>
        </row>
        <row r="1568">
          <cell r="G1568">
            <v>0</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AO1568" t="str">
            <v>Hamburg_2008_Sonstige_5</v>
          </cell>
          <cell r="AQ1568" t="str">
            <v>Stadtstaaten_2008_Sonstige_5</v>
          </cell>
        </row>
        <row r="1569">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AO1569" t="str">
            <v>Hamburg_2008_Sonstige_6</v>
          </cell>
          <cell r="AQ1569" t="str">
            <v>Stadtstaaten_2008_Sonstige_6</v>
          </cell>
        </row>
        <row r="1570">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AO1570" t="str">
            <v>Hamburg_2008_Sonstige_7</v>
          </cell>
          <cell r="AQ1570" t="str">
            <v>Stadtstaaten_2008_Sonstige_7</v>
          </cell>
        </row>
        <row r="1571">
          <cell r="G1571">
            <v>1311</v>
          </cell>
          <cell r="H1571">
            <v>546</v>
          </cell>
          <cell r="I1571">
            <v>179</v>
          </cell>
          <cell r="J1571">
            <v>75</v>
          </cell>
          <cell r="K1571">
            <v>1193</v>
          </cell>
          <cell r="L1571">
            <v>513</v>
          </cell>
          <cell r="M1571">
            <v>157</v>
          </cell>
          <cell r="N1571">
            <v>69</v>
          </cell>
          <cell r="O1571">
            <v>1311</v>
          </cell>
          <cell r="P1571">
            <v>0</v>
          </cell>
          <cell r="Q1571">
            <v>0</v>
          </cell>
          <cell r="R1571">
            <v>0</v>
          </cell>
          <cell r="S1571">
            <v>0</v>
          </cell>
          <cell r="T1571">
            <v>0</v>
          </cell>
          <cell r="U1571">
            <v>0</v>
          </cell>
          <cell r="AO1571" t="str">
            <v>Hamburg_2008_Sonstige_8</v>
          </cell>
          <cell r="AQ1571" t="str">
            <v>Stadtstaaten_2008_Sonstige_8</v>
          </cell>
        </row>
        <row r="1572">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AO1572" t="e">
            <v>#N/A</v>
          </cell>
          <cell r="AQ1572" t="e">
            <v>#N/A</v>
          </cell>
        </row>
        <row r="1573">
          <cell r="G1573">
            <v>0</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AO1573" t="e">
            <v>#N/A</v>
          </cell>
          <cell r="AQ1573" t="e">
            <v>#N/A</v>
          </cell>
        </row>
        <row r="1574">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AO1574" t="e">
            <v>#N/A</v>
          </cell>
          <cell r="AQ1574" t="e">
            <v>#N/A</v>
          </cell>
        </row>
        <row r="1575">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AO1575" t="e">
            <v>#N/A</v>
          </cell>
          <cell r="AQ1575" t="e">
            <v>#N/A</v>
          </cell>
        </row>
        <row r="1576">
          <cell r="G1576">
            <v>0</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AO1576" t="e">
            <v>#N/A</v>
          </cell>
          <cell r="AQ1576" t="e">
            <v>#N/A</v>
          </cell>
        </row>
        <row r="1577">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AO1577" t="e">
            <v>#N/A</v>
          </cell>
          <cell r="AQ1577" t="e">
            <v>#N/A</v>
          </cell>
        </row>
        <row r="1578">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AO1578" t="e">
            <v>#N/A</v>
          </cell>
          <cell r="AQ1578" t="e">
            <v>#N/A</v>
          </cell>
        </row>
        <row r="1579">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AO1579" t="e">
            <v>#N/A</v>
          </cell>
          <cell r="AQ1579" t="e">
            <v>#N/A</v>
          </cell>
        </row>
        <row r="1580">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AO1580" t="str">
            <v>Hamburg_2008_III 02_1</v>
          </cell>
          <cell r="AQ1580" t="str">
            <v>Stadtstaaten_2008_III 02_1</v>
          </cell>
        </row>
        <row r="1581">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AO1581" t="str">
            <v>Hamburg_2008_III 02_2</v>
          </cell>
          <cell r="AQ1581" t="str">
            <v>Stadtstaaten_2008_III 02_2</v>
          </cell>
        </row>
        <row r="1582">
          <cell r="G1582">
            <v>2844</v>
          </cell>
          <cell r="H1582">
            <v>1152</v>
          </cell>
          <cell r="I1582">
            <v>461</v>
          </cell>
          <cell r="J1582">
            <v>230</v>
          </cell>
          <cell r="K1582">
            <v>1114</v>
          </cell>
          <cell r="L1582">
            <v>453</v>
          </cell>
          <cell r="M1582">
            <v>183</v>
          </cell>
          <cell r="N1582">
            <v>88</v>
          </cell>
          <cell r="O1582">
            <v>0</v>
          </cell>
          <cell r="P1582">
            <v>0</v>
          </cell>
          <cell r="Q1582">
            <v>0</v>
          </cell>
          <cell r="R1582">
            <v>0</v>
          </cell>
          <cell r="S1582">
            <v>1188</v>
          </cell>
          <cell r="T1582">
            <v>890</v>
          </cell>
          <cell r="U1582">
            <v>766</v>
          </cell>
          <cell r="AO1582" t="str">
            <v>Hamburg_2008_III 02_3</v>
          </cell>
          <cell r="AQ1582" t="str">
            <v>Stadtstaaten_2008_III 02_3</v>
          </cell>
        </row>
        <row r="1583">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AO1583" t="str">
            <v>Hamburg_2008_III 02_4</v>
          </cell>
          <cell r="AQ1583" t="str">
            <v>Stadtstaaten_2008_III 02_4</v>
          </cell>
        </row>
        <row r="1584">
          <cell r="G1584">
            <v>0</v>
          </cell>
          <cell r="H1584">
            <v>0</v>
          </cell>
          <cell r="I1584">
            <v>0</v>
          </cell>
          <cell r="J1584">
            <v>0</v>
          </cell>
          <cell r="K1584">
            <v>0</v>
          </cell>
          <cell r="L1584">
            <v>0</v>
          </cell>
          <cell r="M1584">
            <v>0</v>
          </cell>
          <cell r="N1584">
            <v>0</v>
          </cell>
          <cell r="O1584">
            <v>0</v>
          </cell>
          <cell r="P1584">
            <v>0</v>
          </cell>
          <cell r="Q1584">
            <v>0</v>
          </cell>
          <cell r="R1584">
            <v>0</v>
          </cell>
          <cell r="S1584">
            <v>0</v>
          </cell>
          <cell r="T1584">
            <v>0</v>
          </cell>
          <cell r="U1584">
            <v>0</v>
          </cell>
          <cell r="AO1584" t="str">
            <v>Hamburg_2008_III 02_5</v>
          </cell>
          <cell r="AQ1584" t="str">
            <v>Stadtstaaten_2008_III 02_5</v>
          </cell>
        </row>
        <row r="1585">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AO1585" t="str">
            <v>Hamburg_2008_III 02_6</v>
          </cell>
          <cell r="AQ1585" t="str">
            <v>Stadtstaaten_2008_III 02_6</v>
          </cell>
        </row>
        <row r="1586">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AO1586" t="str">
            <v>Hamburg_2008_III 02_7</v>
          </cell>
          <cell r="AQ1586" t="str">
            <v>Stadtstaaten_2008_III 02_7</v>
          </cell>
        </row>
        <row r="1587">
          <cell r="G1587">
            <v>2844</v>
          </cell>
          <cell r="H1587">
            <v>1152</v>
          </cell>
          <cell r="I1587">
            <v>461</v>
          </cell>
          <cell r="J1587">
            <v>230</v>
          </cell>
          <cell r="K1587">
            <v>1114</v>
          </cell>
          <cell r="L1587">
            <v>453</v>
          </cell>
          <cell r="M1587">
            <v>183</v>
          </cell>
          <cell r="N1587">
            <v>88</v>
          </cell>
          <cell r="O1587">
            <v>0</v>
          </cell>
          <cell r="P1587">
            <v>0</v>
          </cell>
          <cell r="Q1587">
            <v>0</v>
          </cell>
          <cell r="R1587">
            <v>0</v>
          </cell>
          <cell r="S1587">
            <v>1188</v>
          </cell>
          <cell r="T1587">
            <v>890</v>
          </cell>
          <cell r="U1587">
            <v>766</v>
          </cell>
          <cell r="AO1587" t="str">
            <v>Hamburg_2008_III 02_8</v>
          </cell>
          <cell r="AQ1587" t="str">
            <v>Stadtstaaten_2008_III 02_8</v>
          </cell>
        </row>
        <row r="1588">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AO1588" t="e">
            <v>#N/A</v>
          </cell>
          <cell r="AQ1588" t="e">
            <v>#N/A</v>
          </cell>
        </row>
        <row r="1589">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AO1589" t="e">
            <v>#N/A</v>
          </cell>
          <cell r="AQ1589" t="e">
            <v>#N/A</v>
          </cell>
        </row>
        <row r="1590">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AO1590" t="e">
            <v>#N/A</v>
          </cell>
          <cell r="AQ1590" t="e">
            <v>#N/A</v>
          </cell>
        </row>
        <row r="1591">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AO1591" t="e">
            <v>#N/A</v>
          </cell>
          <cell r="AQ1591" t="e">
            <v>#N/A</v>
          </cell>
        </row>
        <row r="1592">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AO1592" t="e">
            <v>#N/A</v>
          </cell>
          <cell r="AQ1592" t="e">
            <v>#N/A</v>
          </cell>
        </row>
        <row r="1593">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AO1593" t="e">
            <v>#N/A</v>
          </cell>
          <cell r="AQ1593" t="e">
            <v>#N/A</v>
          </cell>
        </row>
        <row r="1594">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AO1594" t="e">
            <v>#N/A</v>
          </cell>
          <cell r="AQ1594" t="e">
            <v>#N/A</v>
          </cell>
        </row>
        <row r="1595">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AO1595" t="e">
            <v>#N/A</v>
          </cell>
          <cell r="AQ1595" t="e">
            <v>#N/A</v>
          </cell>
        </row>
        <row r="1596">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AO1596" t="str">
            <v>Hamburg_2008_III 03_1</v>
          </cell>
          <cell r="AQ1596" t="str">
            <v>Stadtstaaten_2008_III 03_1</v>
          </cell>
        </row>
        <row r="1597">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AO1597" t="str">
            <v>Hamburg_2008_III 03_2</v>
          </cell>
          <cell r="AQ1597" t="str">
            <v>Stadtstaaten_2008_III 03_2</v>
          </cell>
        </row>
        <row r="1598">
          <cell r="G1598">
            <v>1527</v>
          </cell>
          <cell r="H1598">
            <v>755</v>
          </cell>
          <cell r="I1598">
            <v>291</v>
          </cell>
          <cell r="J1598">
            <v>131</v>
          </cell>
          <cell r="K1598">
            <v>827</v>
          </cell>
          <cell r="L1598">
            <v>395</v>
          </cell>
          <cell r="M1598">
            <v>167</v>
          </cell>
          <cell r="N1598">
            <v>77</v>
          </cell>
          <cell r="O1598">
            <v>833</v>
          </cell>
          <cell r="P1598">
            <v>687</v>
          </cell>
          <cell r="Q1598">
            <v>7</v>
          </cell>
          <cell r="R1598">
            <v>0</v>
          </cell>
          <cell r="S1598">
            <v>0</v>
          </cell>
          <cell r="T1598">
            <v>0</v>
          </cell>
          <cell r="U1598">
            <v>0</v>
          </cell>
          <cell r="AO1598" t="str">
            <v>Hamburg_2008_III 03_3</v>
          </cell>
          <cell r="AQ1598" t="str">
            <v>Stadtstaaten_2008_III 03_3</v>
          </cell>
        </row>
        <row r="1599">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AO1599" t="str">
            <v>Hamburg_2008_III 03_4</v>
          </cell>
          <cell r="AQ1599" t="str">
            <v>Stadtstaaten_2008_III 03_4</v>
          </cell>
        </row>
        <row r="1600">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AO1600" t="str">
            <v>Hamburg_2008_III 03_5</v>
          </cell>
          <cell r="AQ1600" t="str">
            <v>Stadtstaaten_2008_III 03_5</v>
          </cell>
        </row>
        <row r="1601">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AO1601" t="str">
            <v>Hamburg_2008_III 03_6</v>
          </cell>
          <cell r="AQ1601" t="str">
            <v>Stadtstaaten_2008_III 03_6</v>
          </cell>
        </row>
        <row r="1602">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AO1602" t="str">
            <v>Hamburg_2008_III 03_7</v>
          </cell>
          <cell r="AQ1602" t="str">
            <v>Stadtstaaten_2008_III 03_7</v>
          </cell>
        </row>
        <row r="1603">
          <cell r="G1603">
            <v>1527</v>
          </cell>
          <cell r="H1603">
            <v>755</v>
          </cell>
          <cell r="I1603">
            <v>291</v>
          </cell>
          <cell r="J1603">
            <v>131</v>
          </cell>
          <cell r="K1603">
            <v>827</v>
          </cell>
          <cell r="L1603">
            <v>395</v>
          </cell>
          <cell r="M1603">
            <v>167</v>
          </cell>
          <cell r="N1603">
            <v>77</v>
          </cell>
          <cell r="O1603">
            <v>833</v>
          </cell>
          <cell r="P1603">
            <v>687</v>
          </cell>
          <cell r="Q1603">
            <v>7</v>
          </cell>
          <cell r="R1603">
            <v>0</v>
          </cell>
          <cell r="S1603">
            <v>0</v>
          </cell>
          <cell r="T1603">
            <v>0</v>
          </cell>
          <cell r="U1603">
            <v>0</v>
          </cell>
          <cell r="AO1603" t="str">
            <v>Hamburg_2008_III 03_8</v>
          </cell>
          <cell r="AQ1603" t="str">
            <v>Stadtstaaten_2008_III 03_8</v>
          </cell>
        </row>
        <row r="1604">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AO1604" t="e">
            <v>#N/A</v>
          </cell>
          <cell r="AQ1604" t="e">
            <v>#N/A</v>
          </cell>
        </row>
        <row r="1605">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AO1605" t="e">
            <v>#N/A</v>
          </cell>
          <cell r="AQ1605" t="e">
            <v>#N/A</v>
          </cell>
        </row>
        <row r="1606">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AO1606" t="e">
            <v>#N/A</v>
          </cell>
          <cell r="AQ1606" t="e">
            <v>#N/A</v>
          </cell>
        </row>
        <row r="1607">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AO1607" t="e">
            <v>#N/A</v>
          </cell>
          <cell r="AQ1607" t="e">
            <v>#N/A</v>
          </cell>
        </row>
        <row r="1608">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AO1608" t="e">
            <v>#N/A</v>
          </cell>
          <cell r="AQ1608" t="e">
            <v>#N/A</v>
          </cell>
        </row>
        <row r="1609">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AO1609" t="e">
            <v>#N/A</v>
          </cell>
          <cell r="AQ1609" t="e">
            <v>#N/A</v>
          </cell>
        </row>
        <row r="1610">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AO1610" t="e">
            <v>#N/A</v>
          </cell>
          <cell r="AQ1610" t="e">
            <v>#N/A</v>
          </cell>
        </row>
        <row r="1611">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AO1611" t="e">
            <v>#N/A</v>
          </cell>
          <cell r="AQ1611" t="e">
            <v>#N/A</v>
          </cell>
        </row>
        <row r="1612">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AO1612" t="str">
            <v>Hamburg_2008_Sonstige_1</v>
          </cell>
          <cell r="AQ1612" t="str">
            <v>Stadtstaaten_2008_Sonstige_1</v>
          </cell>
        </row>
        <row r="1613">
          <cell r="G1613">
            <v>121</v>
          </cell>
          <cell r="H1613">
            <v>14</v>
          </cell>
          <cell r="I1613">
            <v>12</v>
          </cell>
          <cell r="J1613">
            <v>2</v>
          </cell>
          <cell r="K1613">
            <v>82</v>
          </cell>
          <cell r="L1613">
            <v>9</v>
          </cell>
          <cell r="M1613">
            <v>9</v>
          </cell>
          <cell r="N1613">
            <v>1</v>
          </cell>
          <cell r="O1613">
            <v>85</v>
          </cell>
          <cell r="P1613">
            <v>33</v>
          </cell>
          <cell r="Q1613">
            <v>3</v>
          </cell>
          <cell r="R1613">
            <v>0</v>
          </cell>
          <cell r="S1613">
            <v>0</v>
          </cell>
          <cell r="T1613">
            <v>0</v>
          </cell>
          <cell r="U1613">
            <v>0</v>
          </cell>
          <cell r="AO1613" t="str">
            <v>Hamburg_2008_Sonstige_2</v>
          </cell>
          <cell r="AQ1613" t="str">
            <v>Stadtstaaten_2008_Sonstige_2</v>
          </cell>
        </row>
        <row r="1614">
          <cell r="G1614">
            <v>961</v>
          </cell>
          <cell r="H1614">
            <v>218</v>
          </cell>
          <cell r="I1614">
            <v>33</v>
          </cell>
          <cell r="J1614">
            <v>9</v>
          </cell>
          <cell r="K1614">
            <v>485</v>
          </cell>
          <cell r="L1614">
            <v>112</v>
          </cell>
          <cell r="M1614">
            <v>17</v>
          </cell>
          <cell r="N1614">
            <v>8</v>
          </cell>
          <cell r="O1614">
            <v>496</v>
          </cell>
          <cell r="P1614">
            <v>356</v>
          </cell>
          <cell r="Q1614">
            <v>109</v>
          </cell>
          <cell r="R1614">
            <v>0</v>
          </cell>
          <cell r="S1614">
            <v>0</v>
          </cell>
          <cell r="T1614">
            <v>0</v>
          </cell>
          <cell r="U1614">
            <v>0</v>
          </cell>
          <cell r="AO1614" t="str">
            <v>Hamburg_2008_Sonstige_3</v>
          </cell>
          <cell r="AQ1614" t="str">
            <v>Stadtstaaten_2008_Sonstige_3</v>
          </cell>
        </row>
        <row r="1615">
          <cell r="G1615">
            <v>189</v>
          </cell>
          <cell r="H1615">
            <v>75</v>
          </cell>
          <cell r="I1615">
            <v>5</v>
          </cell>
          <cell r="J1615">
            <v>0</v>
          </cell>
          <cell r="K1615">
            <v>102</v>
          </cell>
          <cell r="L1615">
            <v>45</v>
          </cell>
          <cell r="M1615">
            <v>3</v>
          </cell>
          <cell r="N1615">
            <v>0</v>
          </cell>
          <cell r="O1615">
            <v>103</v>
          </cell>
          <cell r="P1615">
            <v>60</v>
          </cell>
          <cell r="Q1615">
            <v>26</v>
          </cell>
          <cell r="R1615">
            <v>0</v>
          </cell>
          <cell r="S1615">
            <v>0</v>
          </cell>
          <cell r="T1615">
            <v>0</v>
          </cell>
          <cell r="U1615">
            <v>0</v>
          </cell>
          <cell r="AO1615" t="str">
            <v>Hamburg_2008_Sonstige_4</v>
          </cell>
          <cell r="AQ1615" t="str">
            <v>Stadtstaaten_2008_Sonstige_4</v>
          </cell>
        </row>
        <row r="1616">
          <cell r="G1616">
            <v>238</v>
          </cell>
          <cell r="H1616">
            <v>146</v>
          </cell>
          <cell r="I1616">
            <v>10</v>
          </cell>
          <cell r="J1616">
            <v>6</v>
          </cell>
          <cell r="K1616">
            <v>112</v>
          </cell>
          <cell r="L1616">
            <v>65</v>
          </cell>
          <cell r="M1616">
            <v>6</v>
          </cell>
          <cell r="N1616">
            <v>4</v>
          </cell>
          <cell r="O1616">
            <v>112</v>
          </cell>
          <cell r="P1616">
            <v>85</v>
          </cell>
          <cell r="Q1616">
            <v>41</v>
          </cell>
          <cell r="R1616">
            <v>0</v>
          </cell>
          <cell r="S1616">
            <v>0</v>
          </cell>
          <cell r="T1616">
            <v>0</v>
          </cell>
          <cell r="U1616">
            <v>0</v>
          </cell>
          <cell r="AO1616" t="str">
            <v>Hamburg_2008_Sonstige_5</v>
          </cell>
          <cell r="AQ1616" t="str">
            <v>Stadtstaaten_2008_Sonstige_5</v>
          </cell>
        </row>
        <row r="1617">
          <cell r="G1617">
            <v>711</v>
          </cell>
          <cell r="H1617">
            <v>258</v>
          </cell>
          <cell r="I1617">
            <v>283</v>
          </cell>
          <cell r="J1617">
            <v>166</v>
          </cell>
          <cell r="K1617">
            <v>339</v>
          </cell>
          <cell r="L1617">
            <v>128</v>
          </cell>
          <cell r="M1617">
            <v>135</v>
          </cell>
          <cell r="N1617">
            <v>108</v>
          </cell>
          <cell r="O1617">
            <v>183</v>
          </cell>
          <cell r="P1617">
            <v>69</v>
          </cell>
          <cell r="Q1617">
            <v>459</v>
          </cell>
          <cell r="R1617">
            <v>0</v>
          </cell>
          <cell r="S1617">
            <v>0</v>
          </cell>
          <cell r="T1617">
            <v>0</v>
          </cell>
          <cell r="U1617">
            <v>0</v>
          </cell>
          <cell r="AO1617" t="str">
            <v>Hamburg_2008_Sonstige_6</v>
          </cell>
          <cell r="AQ1617" t="str">
            <v>Stadtstaaten_2008_Sonstige_6</v>
          </cell>
        </row>
        <row r="1618">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AO1618" t="str">
            <v>Hamburg_2008_Sonstige_7</v>
          </cell>
          <cell r="AQ1618" t="str">
            <v>Stadtstaaten_2008_Sonstige_7</v>
          </cell>
        </row>
        <row r="1619">
          <cell r="G1619">
            <v>2220</v>
          </cell>
          <cell r="H1619">
            <v>711</v>
          </cell>
          <cell r="I1619">
            <v>343</v>
          </cell>
          <cell r="J1619">
            <v>183</v>
          </cell>
          <cell r="K1619">
            <v>1120</v>
          </cell>
          <cell r="L1619">
            <v>359</v>
          </cell>
          <cell r="M1619">
            <v>170</v>
          </cell>
          <cell r="N1619">
            <v>121</v>
          </cell>
          <cell r="O1619">
            <v>979</v>
          </cell>
          <cell r="P1619">
            <v>603</v>
          </cell>
          <cell r="Q1619">
            <v>638</v>
          </cell>
          <cell r="R1619">
            <v>0</v>
          </cell>
          <cell r="S1619">
            <v>0</v>
          </cell>
          <cell r="T1619">
            <v>0</v>
          </cell>
          <cell r="U1619">
            <v>0</v>
          </cell>
          <cell r="AO1619" t="str">
            <v>Hamburg_2008_Sonstige_8</v>
          </cell>
          <cell r="AQ1619" t="str">
            <v>Stadtstaaten_2008_Sonstige_8</v>
          </cell>
        </row>
        <row r="1620">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AO1620" t="e">
            <v>#N/A</v>
          </cell>
          <cell r="AQ1620" t="e">
            <v>#N/A</v>
          </cell>
        </row>
        <row r="1621">
          <cell r="G1621">
            <v>40</v>
          </cell>
          <cell r="H1621">
            <v>7</v>
          </cell>
          <cell r="I1621">
            <v>6</v>
          </cell>
          <cell r="J1621">
            <v>2</v>
          </cell>
          <cell r="K1621">
            <v>28</v>
          </cell>
          <cell r="L1621">
            <v>7</v>
          </cell>
          <cell r="M1621">
            <v>5</v>
          </cell>
          <cell r="N1621">
            <v>1</v>
          </cell>
          <cell r="O1621">
            <v>29</v>
          </cell>
          <cell r="P1621">
            <v>8</v>
          </cell>
          <cell r="Q1621">
            <v>3</v>
          </cell>
          <cell r="R1621">
            <v>0</v>
          </cell>
          <cell r="S1621">
            <v>0</v>
          </cell>
          <cell r="T1621">
            <v>0</v>
          </cell>
          <cell r="U1621">
            <v>0</v>
          </cell>
          <cell r="AO1621" t="e">
            <v>#N/A</v>
          </cell>
          <cell r="AQ1621" t="e">
            <v>#N/A</v>
          </cell>
        </row>
        <row r="1622">
          <cell r="G1622">
            <v>460</v>
          </cell>
          <cell r="H1622">
            <v>122</v>
          </cell>
          <cell r="I1622">
            <v>22</v>
          </cell>
          <cell r="J1622">
            <v>9</v>
          </cell>
          <cell r="K1622">
            <v>220</v>
          </cell>
          <cell r="L1622">
            <v>62</v>
          </cell>
          <cell r="M1622">
            <v>8</v>
          </cell>
          <cell r="N1622">
            <v>4</v>
          </cell>
          <cell r="O1622">
            <v>226</v>
          </cell>
          <cell r="P1622">
            <v>125</v>
          </cell>
          <cell r="Q1622">
            <v>109</v>
          </cell>
          <cell r="R1622">
            <v>0</v>
          </cell>
          <cell r="S1622">
            <v>0</v>
          </cell>
          <cell r="T1622">
            <v>0</v>
          </cell>
          <cell r="U1622">
            <v>0</v>
          </cell>
          <cell r="AO1622" t="e">
            <v>#N/A</v>
          </cell>
          <cell r="AQ1622" t="e">
            <v>#N/A</v>
          </cell>
        </row>
        <row r="1623">
          <cell r="G1623">
            <v>115</v>
          </cell>
          <cell r="H1623">
            <v>48</v>
          </cell>
          <cell r="I1623">
            <v>5</v>
          </cell>
          <cell r="J1623">
            <v>0</v>
          </cell>
          <cell r="K1623">
            <v>59</v>
          </cell>
          <cell r="L1623">
            <v>24</v>
          </cell>
          <cell r="M1623">
            <v>2</v>
          </cell>
          <cell r="N1623">
            <v>0</v>
          </cell>
          <cell r="O1623">
            <v>60</v>
          </cell>
          <cell r="P1623">
            <v>29</v>
          </cell>
          <cell r="Q1623">
            <v>26</v>
          </cell>
          <cell r="R1623">
            <v>0</v>
          </cell>
          <cell r="S1623">
            <v>0</v>
          </cell>
          <cell r="T1623">
            <v>0</v>
          </cell>
          <cell r="U1623">
            <v>0</v>
          </cell>
          <cell r="AO1623" t="e">
            <v>#N/A</v>
          </cell>
          <cell r="AQ1623" t="e">
            <v>#N/A</v>
          </cell>
        </row>
        <row r="1624">
          <cell r="G1624">
            <v>123</v>
          </cell>
          <cell r="H1624">
            <v>63</v>
          </cell>
          <cell r="I1624">
            <v>10</v>
          </cell>
          <cell r="J1624">
            <v>6</v>
          </cell>
          <cell r="K1624">
            <v>42</v>
          </cell>
          <cell r="L1624">
            <v>15</v>
          </cell>
          <cell r="M1624">
            <v>4</v>
          </cell>
          <cell r="N1624">
            <v>3</v>
          </cell>
          <cell r="O1624">
            <v>42</v>
          </cell>
          <cell r="P1624">
            <v>40</v>
          </cell>
          <cell r="Q1624">
            <v>41</v>
          </cell>
          <cell r="R1624">
            <v>0</v>
          </cell>
          <cell r="S1624">
            <v>0</v>
          </cell>
          <cell r="T1624">
            <v>0</v>
          </cell>
          <cell r="U1624">
            <v>0</v>
          </cell>
          <cell r="AO1624" t="e">
            <v>#N/A</v>
          </cell>
          <cell r="AQ1624" t="e">
            <v>#N/A</v>
          </cell>
        </row>
        <row r="1625">
          <cell r="G1625">
            <v>87</v>
          </cell>
          <cell r="H1625">
            <v>7</v>
          </cell>
          <cell r="I1625">
            <v>2</v>
          </cell>
          <cell r="J1625">
            <v>0</v>
          </cell>
          <cell r="K1625">
            <v>55</v>
          </cell>
          <cell r="L1625">
            <v>3</v>
          </cell>
          <cell r="M1625">
            <v>1</v>
          </cell>
          <cell r="N1625">
            <v>0</v>
          </cell>
          <cell r="O1625">
            <v>56</v>
          </cell>
          <cell r="P1625">
            <v>31</v>
          </cell>
          <cell r="Q1625">
            <v>0</v>
          </cell>
          <cell r="R1625">
            <v>0</v>
          </cell>
          <cell r="S1625">
            <v>0</v>
          </cell>
          <cell r="T1625">
            <v>0</v>
          </cell>
          <cell r="U1625">
            <v>0</v>
          </cell>
          <cell r="AO1625" t="e">
            <v>#N/A</v>
          </cell>
          <cell r="AQ1625" t="e">
            <v>#N/A</v>
          </cell>
        </row>
        <row r="1626">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AO1626" t="e">
            <v>#N/A</v>
          </cell>
          <cell r="AQ1626" t="e">
            <v>#N/A</v>
          </cell>
        </row>
        <row r="1627">
          <cell r="G1627">
            <v>825</v>
          </cell>
          <cell r="H1627">
            <v>247</v>
          </cell>
          <cell r="I1627">
            <v>45</v>
          </cell>
          <cell r="J1627">
            <v>17</v>
          </cell>
          <cell r="K1627">
            <v>404</v>
          </cell>
          <cell r="L1627">
            <v>111</v>
          </cell>
          <cell r="M1627">
            <v>20</v>
          </cell>
          <cell r="N1627">
            <v>8</v>
          </cell>
          <cell r="O1627">
            <v>413</v>
          </cell>
          <cell r="P1627">
            <v>233</v>
          </cell>
          <cell r="Q1627">
            <v>179</v>
          </cell>
          <cell r="R1627">
            <v>0</v>
          </cell>
          <cell r="S1627">
            <v>0</v>
          </cell>
          <cell r="T1627">
            <v>0</v>
          </cell>
          <cell r="U1627">
            <v>0</v>
          </cell>
          <cell r="AO1627" t="e">
            <v>#N/A</v>
          </cell>
          <cell r="AQ1627" t="e">
            <v>#N/A</v>
          </cell>
        </row>
        <row r="1628">
          <cell r="G1628">
            <v>406</v>
          </cell>
          <cell r="H1628">
            <v>130</v>
          </cell>
          <cell r="I1628">
            <v>32</v>
          </cell>
          <cell r="J1628">
            <v>16</v>
          </cell>
          <cell r="K1628">
            <v>147</v>
          </cell>
          <cell r="L1628">
            <v>56</v>
          </cell>
          <cell r="M1628">
            <v>17</v>
          </cell>
          <cell r="N1628">
            <v>10</v>
          </cell>
          <cell r="O1628">
            <v>147</v>
          </cell>
          <cell r="P1628">
            <v>124</v>
          </cell>
          <cell r="Q1628">
            <v>126</v>
          </cell>
          <cell r="R1628">
            <v>9</v>
          </cell>
          <cell r="S1628">
            <v>0</v>
          </cell>
          <cell r="T1628">
            <v>0</v>
          </cell>
          <cell r="U1628">
            <v>0</v>
          </cell>
          <cell r="AO1628" t="str">
            <v>Bremen_2008_I 01a_1</v>
          </cell>
          <cell r="AQ1628" t="str">
            <v>Stadtstaaten_2008_I 01a_1</v>
          </cell>
        </row>
        <row r="1629">
          <cell r="G1629">
            <v>4518</v>
          </cell>
          <cell r="H1629">
            <v>1403</v>
          </cell>
          <cell r="I1629">
            <v>360</v>
          </cell>
          <cell r="J1629">
            <v>163</v>
          </cell>
          <cell r="K1629">
            <v>1576</v>
          </cell>
          <cell r="L1629">
            <v>498</v>
          </cell>
          <cell r="M1629">
            <v>140</v>
          </cell>
          <cell r="N1629">
            <v>65</v>
          </cell>
          <cell r="O1629">
            <v>1576</v>
          </cell>
          <cell r="P1629">
            <v>1491</v>
          </cell>
          <cell r="Q1629">
            <v>1211</v>
          </cell>
          <cell r="R1629">
            <v>240</v>
          </cell>
          <cell r="S1629">
            <v>0</v>
          </cell>
          <cell r="T1629">
            <v>0</v>
          </cell>
          <cell r="U1629">
            <v>0</v>
          </cell>
          <cell r="AO1629" t="str">
            <v>Bremen_2008_I 01a_2</v>
          </cell>
          <cell r="AQ1629" t="str">
            <v>Stadtstaaten_2008_I 01a_2</v>
          </cell>
        </row>
        <row r="1630">
          <cell r="G1630">
            <v>8593</v>
          </cell>
          <cell r="H1630">
            <v>3587</v>
          </cell>
          <cell r="I1630">
            <v>436</v>
          </cell>
          <cell r="J1630">
            <v>226</v>
          </cell>
          <cell r="K1630">
            <v>2882</v>
          </cell>
          <cell r="L1630">
            <v>1225</v>
          </cell>
          <cell r="M1630">
            <v>147</v>
          </cell>
          <cell r="N1630">
            <v>75</v>
          </cell>
          <cell r="O1630">
            <v>2882</v>
          </cell>
          <cell r="P1630">
            <v>2674</v>
          </cell>
          <cell r="Q1630">
            <v>2603</v>
          </cell>
          <cell r="R1630">
            <v>434</v>
          </cell>
          <cell r="S1630">
            <v>0</v>
          </cell>
          <cell r="T1630">
            <v>0</v>
          </cell>
          <cell r="U1630">
            <v>0</v>
          </cell>
          <cell r="AO1630" t="str">
            <v>Bremen_2008_I 01a_3</v>
          </cell>
          <cell r="AQ1630" t="str">
            <v>Stadtstaaten_2008_I 01a_3</v>
          </cell>
        </row>
        <row r="1631">
          <cell r="G1631">
            <v>1903</v>
          </cell>
          <cell r="H1631">
            <v>982</v>
          </cell>
          <cell r="I1631">
            <v>108</v>
          </cell>
          <cell r="J1631">
            <v>62</v>
          </cell>
          <cell r="K1631">
            <v>732</v>
          </cell>
          <cell r="L1631">
            <v>382</v>
          </cell>
          <cell r="M1631">
            <v>42</v>
          </cell>
          <cell r="N1631">
            <v>28</v>
          </cell>
          <cell r="O1631">
            <v>732</v>
          </cell>
          <cell r="P1631">
            <v>675</v>
          </cell>
          <cell r="Q1631">
            <v>477</v>
          </cell>
          <cell r="R1631">
            <v>19</v>
          </cell>
          <cell r="S1631">
            <v>0</v>
          </cell>
          <cell r="T1631">
            <v>0</v>
          </cell>
          <cell r="U1631">
            <v>0</v>
          </cell>
          <cell r="AO1631" t="str">
            <v>Bremen_2008_I 01a_4</v>
          </cell>
          <cell r="AQ1631" t="str">
            <v>Stadtstaaten_2008_I 01a_4</v>
          </cell>
        </row>
        <row r="1632">
          <cell r="G1632">
            <v>3401</v>
          </cell>
          <cell r="H1632">
            <v>1946</v>
          </cell>
          <cell r="I1632">
            <v>104</v>
          </cell>
          <cell r="J1632">
            <v>67</v>
          </cell>
          <cell r="K1632">
            <v>1195</v>
          </cell>
          <cell r="L1632">
            <v>672</v>
          </cell>
          <cell r="M1632">
            <v>36</v>
          </cell>
          <cell r="N1632">
            <v>20</v>
          </cell>
          <cell r="O1632">
            <v>1195</v>
          </cell>
          <cell r="P1632">
            <v>1120</v>
          </cell>
          <cell r="Q1632">
            <v>1058</v>
          </cell>
          <cell r="R1632">
            <v>28</v>
          </cell>
          <cell r="S1632">
            <v>0</v>
          </cell>
          <cell r="T1632">
            <v>0</v>
          </cell>
          <cell r="U1632">
            <v>0</v>
          </cell>
          <cell r="AO1632" t="str">
            <v>Bremen_2008_I 01a_5</v>
          </cell>
          <cell r="AQ1632" t="str">
            <v>Stadtstaaten_2008_I 01a_5</v>
          </cell>
        </row>
        <row r="1633">
          <cell r="G1633">
            <v>0</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AO1633" t="str">
            <v>Bremen_2008_I 01a_6</v>
          </cell>
          <cell r="AQ1633" t="str">
            <v>Stadtstaaten_2008_I 01a_6</v>
          </cell>
        </row>
        <row r="1634">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AO1634" t="str">
            <v>Bremen_2008_I 01a_7</v>
          </cell>
          <cell r="AQ1634" t="str">
            <v>Stadtstaaten_2008_I 01a_7</v>
          </cell>
        </row>
        <row r="1635">
          <cell r="G1635">
            <v>18821</v>
          </cell>
          <cell r="H1635">
            <v>8048</v>
          </cell>
          <cell r="I1635">
            <v>1040</v>
          </cell>
          <cell r="J1635">
            <v>534</v>
          </cell>
          <cell r="K1635">
            <v>6532</v>
          </cell>
          <cell r="L1635">
            <v>2833</v>
          </cell>
          <cell r="M1635">
            <v>382</v>
          </cell>
          <cell r="N1635">
            <v>198</v>
          </cell>
          <cell r="O1635">
            <v>6532</v>
          </cell>
          <cell r="P1635">
            <v>6084</v>
          </cell>
          <cell r="Q1635">
            <v>5475</v>
          </cell>
          <cell r="R1635">
            <v>730</v>
          </cell>
          <cell r="S1635">
            <v>0</v>
          </cell>
          <cell r="T1635">
            <v>0</v>
          </cell>
          <cell r="U1635">
            <v>0</v>
          </cell>
          <cell r="AO1635" t="str">
            <v>Bremen_2008_I 01a_8</v>
          </cell>
          <cell r="AQ1635" t="str">
            <v>Stadtstaaten_2008_I 01a_8</v>
          </cell>
        </row>
        <row r="1636">
          <cell r="G1636">
            <v>0</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AO1636" t="str">
            <v>Bremen_2008_I 05c_1</v>
          </cell>
          <cell r="AQ1636" t="str">
            <v>Stadtstaaten_2008_I 05c_1</v>
          </cell>
        </row>
        <row r="1637">
          <cell r="G1637">
            <v>11</v>
          </cell>
          <cell r="H1637">
            <v>9</v>
          </cell>
          <cell r="I1637">
            <v>0</v>
          </cell>
          <cell r="J1637">
            <v>0</v>
          </cell>
          <cell r="K1637">
            <v>10</v>
          </cell>
          <cell r="L1637">
            <v>8</v>
          </cell>
          <cell r="M1637">
            <v>0</v>
          </cell>
          <cell r="N1637">
            <v>0</v>
          </cell>
          <cell r="O1637">
            <v>10</v>
          </cell>
          <cell r="P1637">
            <v>1</v>
          </cell>
          <cell r="Q1637">
            <v>0</v>
          </cell>
          <cell r="R1637">
            <v>0</v>
          </cell>
          <cell r="S1637">
            <v>0</v>
          </cell>
          <cell r="T1637">
            <v>0</v>
          </cell>
          <cell r="U1637">
            <v>0</v>
          </cell>
          <cell r="AO1637" t="str">
            <v>Bremen_2008_I 05c_2</v>
          </cell>
          <cell r="AQ1637" t="str">
            <v>Stadtstaaten_2008_I 05c_2</v>
          </cell>
        </row>
        <row r="1638">
          <cell r="G1638">
            <v>495</v>
          </cell>
          <cell r="H1638">
            <v>414</v>
          </cell>
          <cell r="I1638">
            <v>26</v>
          </cell>
          <cell r="J1638">
            <v>23</v>
          </cell>
          <cell r="K1638">
            <v>314</v>
          </cell>
          <cell r="L1638">
            <v>266</v>
          </cell>
          <cell r="M1638">
            <v>17</v>
          </cell>
          <cell r="N1638">
            <v>15</v>
          </cell>
          <cell r="O1638">
            <v>314</v>
          </cell>
          <cell r="P1638">
            <v>181</v>
          </cell>
          <cell r="Q1638">
            <v>0</v>
          </cell>
          <cell r="R1638">
            <v>0</v>
          </cell>
          <cell r="S1638">
            <v>0</v>
          </cell>
          <cell r="T1638">
            <v>0</v>
          </cell>
          <cell r="U1638">
            <v>0</v>
          </cell>
          <cell r="AO1638" t="str">
            <v>Bremen_2008_I 05c_3</v>
          </cell>
          <cell r="AQ1638" t="str">
            <v>Stadtstaaten_2008_I 05c_3</v>
          </cell>
        </row>
        <row r="1639">
          <cell r="G1639">
            <v>44</v>
          </cell>
          <cell r="H1639">
            <v>30</v>
          </cell>
          <cell r="I1639">
            <v>5</v>
          </cell>
          <cell r="J1639">
            <v>3</v>
          </cell>
          <cell r="K1639">
            <v>31</v>
          </cell>
          <cell r="L1639">
            <v>23</v>
          </cell>
          <cell r="M1639">
            <v>2</v>
          </cell>
          <cell r="N1639">
            <v>1</v>
          </cell>
          <cell r="O1639">
            <v>31</v>
          </cell>
          <cell r="P1639">
            <v>13</v>
          </cell>
          <cell r="Q1639">
            <v>0</v>
          </cell>
          <cell r="R1639">
            <v>0</v>
          </cell>
          <cell r="S1639">
            <v>0</v>
          </cell>
          <cell r="T1639">
            <v>0</v>
          </cell>
          <cell r="U1639">
            <v>0</v>
          </cell>
          <cell r="AO1639" t="str">
            <v>Bremen_2008_I 05c_4</v>
          </cell>
          <cell r="AQ1639" t="str">
            <v>Stadtstaaten_2008_I 05c_4</v>
          </cell>
        </row>
        <row r="1640">
          <cell r="G1640">
            <v>44</v>
          </cell>
          <cell r="H1640">
            <v>37</v>
          </cell>
          <cell r="I1640">
            <v>3</v>
          </cell>
          <cell r="J1640">
            <v>2</v>
          </cell>
          <cell r="K1640">
            <v>26</v>
          </cell>
          <cell r="L1640">
            <v>24</v>
          </cell>
          <cell r="M1640">
            <v>1</v>
          </cell>
          <cell r="N1640">
            <v>1</v>
          </cell>
          <cell r="O1640">
            <v>26</v>
          </cell>
          <cell r="P1640">
            <v>18</v>
          </cell>
          <cell r="Q1640">
            <v>0</v>
          </cell>
          <cell r="R1640">
            <v>0</v>
          </cell>
          <cell r="S1640">
            <v>0</v>
          </cell>
          <cell r="T1640">
            <v>0</v>
          </cell>
          <cell r="U1640">
            <v>0</v>
          </cell>
          <cell r="AO1640" t="str">
            <v>Bremen_2008_I 05c_5</v>
          </cell>
          <cell r="AQ1640" t="str">
            <v>Stadtstaaten_2008_I 05c_5</v>
          </cell>
        </row>
        <row r="1641">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AO1641" t="str">
            <v>Bremen_2008_I 05c_6</v>
          </cell>
          <cell r="AQ1641" t="str">
            <v>Stadtstaaten_2008_I 05c_6</v>
          </cell>
        </row>
        <row r="1642">
          <cell r="G1642">
            <v>17</v>
          </cell>
          <cell r="H1642">
            <v>13</v>
          </cell>
          <cell r="I1642">
            <v>0</v>
          </cell>
          <cell r="J1642">
            <v>0</v>
          </cell>
          <cell r="K1642">
            <v>8</v>
          </cell>
          <cell r="L1642">
            <v>7</v>
          </cell>
          <cell r="M1642">
            <v>0</v>
          </cell>
          <cell r="N1642">
            <v>0</v>
          </cell>
          <cell r="O1642">
            <v>8</v>
          </cell>
          <cell r="P1642">
            <v>9</v>
          </cell>
          <cell r="Q1642">
            <v>0</v>
          </cell>
          <cell r="R1642">
            <v>0</v>
          </cell>
          <cell r="S1642">
            <v>0</v>
          </cell>
          <cell r="T1642">
            <v>0</v>
          </cell>
          <cell r="U1642">
            <v>0</v>
          </cell>
          <cell r="AO1642" t="str">
            <v>Bremen_2008_I 05c_7</v>
          </cell>
          <cell r="AQ1642" t="str">
            <v>Stadtstaaten_2008_I 05c_7</v>
          </cell>
        </row>
        <row r="1643">
          <cell r="G1643">
            <v>611</v>
          </cell>
          <cell r="H1643">
            <v>503</v>
          </cell>
          <cell r="I1643">
            <v>34</v>
          </cell>
          <cell r="J1643">
            <v>28</v>
          </cell>
          <cell r="K1643">
            <v>389</v>
          </cell>
          <cell r="L1643">
            <v>328</v>
          </cell>
          <cell r="M1643">
            <v>20</v>
          </cell>
          <cell r="N1643">
            <v>17</v>
          </cell>
          <cell r="O1643">
            <v>389</v>
          </cell>
          <cell r="P1643">
            <v>222</v>
          </cell>
          <cell r="Q1643">
            <v>0</v>
          </cell>
          <cell r="R1643">
            <v>0</v>
          </cell>
          <cell r="S1643">
            <v>0</v>
          </cell>
          <cell r="T1643">
            <v>0</v>
          </cell>
          <cell r="U1643">
            <v>0</v>
          </cell>
          <cell r="AO1643" t="str">
            <v>Bremen_2008_I 05c_8</v>
          </cell>
          <cell r="AQ1643" t="str">
            <v>Stadtstaaten_2008_I 05c_8</v>
          </cell>
        </row>
        <row r="1644">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AO1644" t="e">
            <v>#N/A</v>
          </cell>
          <cell r="AQ1644" t="e">
            <v>#N/A</v>
          </cell>
        </row>
        <row r="1645">
          <cell r="G1645">
            <v>2</v>
          </cell>
          <cell r="H1645">
            <v>2</v>
          </cell>
          <cell r="I1645">
            <v>0</v>
          </cell>
          <cell r="J1645">
            <v>0</v>
          </cell>
          <cell r="K1645">
            <v>2</v>
          </cell>
          <cell r="L1645">
            <v>2</v>
          </cell>
          <cell r="M1645">
            <v>0</v>
          </cell>
          <cell r="N1645">
            <v>0</v>
          </cell>
          <cell r="O1645">
            <v>2</v>
          </cell>
          <cell r="P1645">
            <v>0</v>
          </cell>
          <cell r="Q1645">
            <v>0</v>
          </cell>
          <cell r="R1645">
            <v>0</v>
          </cell>
          <cell r="S1645">
            <v>0</v>
          </cell>
          <cell r="T1645">
            <v>0</v>
          </cell>
          <cell r="U1645">
            <v>0</v>
          </cell>
          <cell r="AO1645" t="e">
            <v>#N/A</v>
          </cell>
          <cell r="AQ1645" t="e">
            <v>#N/A</v>
          </cell>
        </row>
        <row r="1646">
          <cell r="G1646">
            <v>130</v>
          </cell>
          <cell r="H1646">
            <v>106</v>
          </cell>
          <cell r="I1646">
            <v>6</v>
          </cell>
          <cell r="J1646">
            <v>5</v>
          </cell>
          <cell r="K1646">
            <v>130</v>
          </cell>
          <cell r="L1646">
            <v>106</v>
          </cell>
          <cell r="M1646">
            <v>6</v>
          </cell>
          <cell r="N1646">
            <v>5</v>
          </cell>
          <cell r="O1646">
            <v>130</v>
          </cell>
          <cell r="P1646">
            <v>0</v>
          </cell>
          <cell r="Q1646">
            <v>0</v>
          </cell>
          <cell r="R1646">
            <v>0</v>
          </cell>
          <cell r="S1646">
            <v>0</v>
          </cell>
          <cell r="T1646">
            <v>0</v>
          </cell>
          <cell r="U1646">
            <v>0</v>
          </cell>
          <cell r="AO1646" t="e">
            <v>#N/A</v>
          </cell>
          <cell r="AQ1646" t="e">
            <v>#N/A</v>
          </cell>
        </row>
        <row r="1647">
          <cell r="G1647">
            <v>9</v>
          </cell>
          <cell r="H1647">
            <v>6</v>
          </cell>
          <cell r="I1647">
            <v>1</v>
          </cell>
          <cell r="J1647">
            <v>1</v>
          </cell>
          <cell r="K1647">
            <v>9</v>
          </cell>
          <cell r="L1647">
            <v>6</v>
          </cell>
          <cell r="M1647">
            <v>1</v>
          </cell>
          <cell r="N1647">
            <v>1</v>
          </cell>
          <cell r="O1647">
            <v>9</v>
          </cell>
          <cell r="P1647">
            <v>0</v>
          </cell>
          <cell r="Q1647">
            <v>0</v>
          </cell>
          <cell r="R1647">
            <v>0</v>
          </cell>
          <cell r="S1647">
            <v>0</v>
          </cell>
          <cell r="T1647">
            <v>0</v>
          </cell>
          <cell r="U1647">
            <v>0</v>
          </cell>
          <cell r="AO1647" t="e">
            <v>#N/A</v>
          </cell>
          <cell r="AQ1647" t="e">
            <v>#N/A</v>
          </cell>
        </row>
        <row r="1648">
          <cell r="G1648">
            <v>1</v>
          </cell>
          <cell r="H1648">
            <v>1</v>
          </cell>
          <cell r="I1648">
            <v>0</v>
          </cell>
          <cell r="J1648">
            <v>0</v>
          </cell>
          <cell r="K1648">
            <v>1</v>
          </cell>
          <cell r="L1648">
            <v>1</v>
          </cell>
          <cell r="M1648">
            <v>0</v>
          </cell>
          <cell r="N1648">
            <v>0</v>
          </cell>
          <cell r="O1648">
            <v>1</v>
          </cell>
          <cell r="P1648">
            <v>0</v>
          </cell>
          <cell r="Q1648">
            <v>0</v>
          </cell>
          <cell r="R1648">
            <v>0</v>
          </cell>
          <cell r="S1648">
            <v>0</v>
          </cell>
          <cell r="T1648">
            <v>0</v>
          </cell>
          <cell r="U1648">
            <v>0</v>
          </cell>
          <cell r="AO1648" t="e">
            <v>#N/A</v>
          </cell>
          <cell r="AQ1648" t="e">
            <v>#N/A</v>
          </cell>
        </row>
        <row r="1649">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AO1649" t="e">
            <v>#N/A</v>
          </cell>
          <cell r="AQ1649" t="e">
            <v>#N/A</v>
          </cell>
        </row>
        <row r="1650">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AO1650" t="e">
            <v>#N/A</v>
          </cell>
          <cell r="AQ1650" t="e">
            <v>#N/A</v>
          </cell>
        </row>
        <row r="1651">
          <cell r="G1651">
            <v>142</v>
          </cell>
          <cell r="H1651">
            <v>115</v>
          </cell>
          <cell r="I1651">
            <v>7</v>
          </cell>
          <cell r="J1651">
            <v>6</v>
          </cell>
          <cell r="K1651">
            <v>142</v>
          </cell>
          <cell r="L1651">
            <v>115</v>
          </cell>
          <cell r="M1651">
            <v>7</v>
          </cell>
          <cell r="N1651">
            <v>6</v>
          </cell>
          <cell r="O1651">
            <v>142</v>
          </cell>
          <cell r="P1651">
            <v>0</v>
          </cell>
          <cell r="Q1651">
            <v>0</v>
          </cell>
          <cell r="R1651">
            <v>0</v>
          </cell>
          <cell r="S1651">
            <v>0</v>
          </cell>
          <cell r="T1651">
            <v>0</v>
          </cell>
          <cell r="U1651">
            <v>0</v>
          </cell>
          <cell r="AO1651" t="e">
            <v>#N/A</v>
          </cell>
          <cell r="AQ1651" t="e">
            <v>#N/A</v>
          </cell>
        </row>
        <row r="1652">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AO1652" t="str">
            <v>Bremen_2008_I 05b_1</v>
          </cell>
          <cell r="AQ1652" t="str">
            <v>Stadtstaaten_2008_I 05b_1</v>
          </cell>
        </row>
        <row r="1653">
          <cell r="G1653">
            <v>16</v>
          </cell>
          <cell r="H1653">
            <v>10</v>
          </cell>
          <cell r="I1653">
            <v>1</v>
          </cell>
          <cell r="J1653">
            <v>1</v>
          </cell>
          <cell r="K1653">
            <v>3</v>
          </cell>
          <cell r="L1653">
            <v>2</v>
          </cell>
          <cell r="M1653">
            <v>0</v>
          </cell>
          <cell r="N1653">
            <v>0</v>
          </cell>
          <cell r="O1653">
            <v>3</v>
          </cell>
          <cell r="P1653">
            <v>8</v>
          </cell>
          <cell r="Q1653">
            <v>5</v>
          </cell>
          <cell r="R1653">
            <v>0</v>
          </cell>
          <cell r="S1653">
            <v>0</v>
          </cell>
          <cell r="T1653">
            <v>0</v>
          </cell>
          <cell r="U1653">
            <v>0</v>
          </cell>
          <cell r="AO1653" t="str">
            <v>Bremen_2008_I 05b_2</v>
          </cell>
          <cell r="AQ1653" t="str">
            <v>Stadtstaaten_2008_I 05b_2</v>
          </cell>
        </row>
        <row r="1654">
          <cell r="G1654">
            <v>392</v>
          </cell>
          <cell r="H1654">
            <v>322</v>
          </cell>
          <cell r="I1654">
            <v>28</v>
          </cell>
          <cell r="J1654">
            <v>27</v>
          </cell>
          <cell r="K1654">
            <v>133</v>
          </cell>
          <cell r="L1654">
            <v>108</v>
          </cell>
          <cell r="M1654">
            <v>2</v>
          </cell>
          <cell r="N1654">
            <v>2</v>
          </cell>
          <cell r="O1654">
            <v>133</v>
          </cell>
          <cell r="P1654">
            <v>122</v>
          </cell>
          <cell r="Q1654">
            <v>137</v>
          </cell>
          <cell r="R1654">
            <v>0</v>
          </cell>
          <cell r="S1654">
            <v>0</v>
          </cell>
          <cell r="T1654">
            <v>0</v>
          </cell>
          <cell r="U1654">
            <v>0</v>
          </cell>
          <cell r="AO1654" t="str">
            <v>Bremen_2008_I 05b_3</v>
          </cell>
          <cell r="AQ1654" t="str">
            <v>Stadtstaaten_2008_I 05b_3</v>
          </cell>
        </row>
        <row r="1655">
          <cell r="G1655">
            <v>125</v>
          </cell>
          <cell r="H1655">
            <v>102</v>
          </cell>
          <cell r="I1655">
            <v>5</v>
          </cell>
          <cell r="J1655">
            <v>4</v>
          </cell>
          <cell r="K1655">
            <v>50</v>
          </cell>
          <cell r="L1655">
            <v>41</v>
          </cell>
          <cell r="M1655">
            <v>4</v>
          </cell>
          <cell r="N1655">
            <v>4</v>
          </cell>
          <cell r="O1655">
            <v>50</v>
          </cell>
          <cell r="P1655">
            <v>33</v>
          </cell>
          <cell r="Q1655">
            <v>42</v>
          </cell>
          <cell r="R1655">
            <v>0</v>
          </cell>
          <cell r="S1655">
            <v>0</v>
          </cell>
          <cell r="T1655">
            <v>0</v>
          </cell>
          <cell r="U1655">
            <v>0</v>
          </cell>
          <cell r="AO1655" t="str">
            <v>Bremen_2008_I 05b_4</v>
          </cell>
          <cell r="AQ1655" t="str">
            <v>Stadtstaaten_2008_I 05b_4</v>
          </cell>
        </row>
        <row r="1656">
          <cell r="G1656">
            <v>287</v>
          </cell>
          <cell r="H1656">
            <v>228</v>
          </cell>
          <cell r="I1656">
            <v>8</v>
          </cell>
          <cell r="J1656">
            <v>8</v>
          </cell>
          <cell r="K1656">
            <v>90</v>
          </cell>
          <cell r="L1656">
            <v>67</v>
          </cell>
          <cell r="M1656">
            <v>4</v>
          </cell>
          <cell r="N1656">
            <v>4</v>
          </cell>
          <cell r="O1656">
            <v>90</v>
          </cell>
          <cell r="P1656">
            <v>94</v>
          </cell>
          <cell r="Q1656">
            <v>103</v>
          </cell>
          <cell r="R1656">
            <v>0</v>
          </cell>
          <cell r="S1656">
            <v>0</v>
          </cell>
          <cell r="T1656">
            <v>0</v>
          </cell>
          <cell r="U1656">
            <v>0</v>
          </cell>
          <cell r="AO1656" t="str">
            <v>Bremen_2008_I 05b_5</v>
          </cell>
          <cell r="AQ1656" t="str">
            <v>Stadtstaaten_2008_I 05b_5</v>
          </cell>
        </row>
        <row r="1657">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AO1657" t="str">
            <v>Bremen_2008_I 05b_6</v>
          </cell>
          <cell r="AQ1657" t="str">
            <v>Stadtstaaten_2008_I 05b_6</v>
          </cell>
        </row>
        <row r="1658">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AO1658" t="str">
            <v>Bremen_2008_I 05b_7</v>
          </cell>
          <cell r="AQ1658" t="str">
            <v>Stadtstaaten_2008_I 05b_7</v>
          </cell>
        </row>
        <row r="1659">
          <cell r="G1659">
            <v>820</v>
          </cell>
          <cell r="H1659">
            <v>662</v>
          </cell>
          <cell r="I1659">
            <v>42</v>
          </cell>
          <cell r="J1659">
            <v>40</v>
          </cell>
          <cell r="K1659">
            <v>276</v>
          </cell>
          <cell r="L1659">
            <v>218</v>
          </cell>
          <cell r="M1659">
            <v>10</v>
          </cell>
          <cell r="N1659">
            <v>10</v>
          </cell>
          <cell r="O1659">
            <v>276</v>
          </cell>
          <cell r="P1659">
            <v>257</v>
          </cell>
          <cell r="Q1659">
            <v>287</v>
          </cell>
          <cell r="R1659">
            <v>0</v>
          </cell>
          <cell r="S1659">
            <v>0</v>
          </cell>
          <cell r="T1659">
            <v>0</v>
          </cell>
          <cell r="U1659">
            <v>0</v>
          </cell>
          <cell r="AO1659" t="str">
            <v>Bremen_2008_I 05b_8</v>
          </cell>
          <cell r="AQ1659" t="str">
            <v>Stadtstaaten_2008_I 05b_8</v>
          </cell>
        </row>
        <row r="1660">
          <cell r="G1660">
            <v>0</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AO1660" t="str">
            <v>Bremen_2008_I 05b_1</v>
          </cell>
          <cell r="AQ1660" t="str">
            <v>Stadtstaaten_2008_I 05b_1</v>
          </cell>
        </row>
        <row r="1661">
          <cell r="G1661">
            <v>0</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AO1661" t="str">
            <v>Bremen_2008_I 05b_2</v>
          </cell>
          <cell r="AQ1661" t="str">
            <v>Stadtstaaten_2008_I 05b_2</v>
          </cell>
        </row>
        <row r="1662">
          <cell r="G1662">
            <v>0</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AO1662" t="str">
            <v>Bremen_2008_I 05b_3</v>
          </cell>
          <cell r="AQ1662" t="str">
            <v>Stadtstaaten_2008_I 05b_3</v>
          </cell>
        </row>
        <row r="1663">
          <cell r="G1663">
            <v>0</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AO1663" t="str">
            <v>Bremen_2008_I 05b_4</v>
          </cell>
          <cell r="AQ1663" t="str">
            <v>Stadtstaaten_2008_I 05b_4</v>
          </cell>
        </row>
        <row r="1664">
          <cell r="G1664">
            <v>0</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AO1664" t="str">
            <v>Bremen_2008_I 05b_5</v>
          </cell>
          <cell r="AQ1664" t="str">
            <v>Stadtstaaten_2008_I 05b_5</v>
          </cell>
        </row>
        <row r="1665">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AO1665" t="str">
            <v>Bremen_2008_I 05b_6</v>
          </cell>
          <cell r="AQ1665" t="str">
            <v>Stadtstaaten_2008_I 05b_6</v>
          </cell>
        </row>
        <row r="1666">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AO1666" t="str">
            <v>Bremen_2008_I 05b_7</v>
          </cell>
          <cell r="AQ1666" t="str">
            <v>Stadtstaaten_2008_I 05b_7</v>
          </cell>
        </row>
        <row r="1667">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AO1667" t="str">
            <v>Bremen_2008_I 05b_8</v>
          </cell>
          <cell r="AQ1667" t="str">
            <v>Stadtstaaten_2008_I 05b_8</v>
          </cell>
        </row>
        <row r="1668">
          <cell r="G1668">
            <v>455</v>
          </cell>
          <cell r="H1668">
            <v>190</v>
          </cell>
          <cell r="I1668">
            <v>144</v>
          </cell>
          <cell r="J1668">
            <v>46</v>
          </cell>
          <cell r="K1668">
            <v>455</v>
          </cell>
          <cell r="L1668">
            <v>190</v>
          </cell>
          <cell r="M1668">
            <v>144</v>
          </cell>
          <cell r="N1668">
            <v>46</v>
          </cell>
          <cell r="O1668">
            <v>455</v>
          </cell>
          <cell r="P1668">
            <v>0</v>
          </cell>
          <cell r="Q1668">
            <v>0</v>
          </cell>
          <cell r="R1668">
            <v>0</v>
          </cell>
          <cell r="S1668">
            <v>0</v>
          </cell>
          <cell r="T1668">
            <v>0</v>
          </cell>
          <cell r="U1668">
            <v>0</v>
          </cell>
          <cell r="AO1668" t="str">
            <v>Bremen_2008_II 03b_1</v>
          </cell>
          <cell r="AQ1668" t="str">
            <v>Stadtstaaten_2008_II 03b_1</v>
          </cell>
        </row>
        <row r="1669">
          <cell r="G1669">
            <v>379</v>
          </cell>
          <cell r="H1669">
            <v>172</v>
          </cell>
          <cell r="I1669">
            <v>75</v>
          </cell>
          <cell r="J1669">
            <v>33</v>
          </cell>
          <cell r="K1669">
            <v>379</v>
          </cell>
          <cell r="L1669">
            <v>172</v>
          </cell>
          <cell r="M1669">
            <v>75</v>
          </cell>
          <cell r="N1669">
            <v>33</v>
          </cell>
          <cell r="O1669">
            <v>379</v>
          </cell>
          <cell r="P1669">
            <v>0</v>
          </cell>
          <cell r="Q1669">
            <v>0</v>
          </cell>
          <cell r="R1669">
            <v>0</v>
          </cell>
          <cell r="S1669">
            <v>0</v>
          </cell>
          <cell r="T1669">
            <v>0</v>
          </cell>
          <cell r="U1669">
            <v>0</v>
          </cell>
          <cell r="AO1669" t="str">
            <v>Bremen_2008_II 03b_2</v>
          </cell>
          <cell r="AQ1669" t="str">
            <v>Stadtstaaten_2008_II 03b_2</v>
          </cell>
        </row>
        <row r="1670">
          <cell r="G1670">
            <v>134</v>
          </cell>
          <cell r="H1670">
            <v>66</v>
          </cell>
          <cell r="I1670">
            <v>22</v>
          </cell>
          <cell r="J1670">
            <v>11</v>
          </cell>
          <cell r="K1670">
            <v>134</v>
          </cell>
          <cell r="L1670">
            <v>66</v>
          </cell>
          <cell r="M1670">
            <v>22</v>
          </cell>
          <cell r="N1670">
            <v>11</v>
          </cell>
          <cell r="O1670">
            <v>134</v>
          </cell>
          <cell r="P1670">
            <v>0</v>
          </cell>
          <cell r="Q1670">
            <v>0</v>
          </cell>
          <cell r="R1670">
            <v>0</v>
          </cell>
          <cell r="S1670">
            <v>0</v>
          </cell>
          <cell r="T1670">
            <v>0</v>
          </cell>
          <cell r="U1670">
            <v>0</v>
          </cell>
          <cell r="AO1670" t="str">
            <v>Bremen_2008_II 03b_3</v>
          </cell>
          <cell r="AQ1670" t="str">
            <v>Stadtstaaten_2008_II 03b_3</v>
          </cell>
        </row>
        <row r="1671">
          <cell r="G1671">
            <v>1</v>
          </cell>
          <cell r="H1671">
            <v>1</v>
          </cell>
          <cell r="I1671">
            <v>1</v>
          </cell>
          <cell r="J1671">
            <v>1</v>
          </cell>
          <cell r="K1671">
            <v>1</v>
          </cell>
          <cell r="L1671">
            <v>1</v>
          </cell>
          <cell r="M1671">
            <v>1</v>
          </cell>
          <cell r="N1671">
            <v>1</v>
          </cell>
          <cell r="O1671">
            <v>1</v>
          </cell>
          <cell r="P1671">
            <v>0</v>
          </cell>
          <cell r="Q1671">
            <v>0</v>
          </cell>
          <cell r="R1671">
            <v>0</v>
          </cell>
          <cell r="S1671">
            <v>0</v>
          </cell>
          <cell r="T1671">
            <v>0</v>
          </cell>
          <cell r="U1671">
            <v>0</v>
          </cell>
          <cell r="AO1671" t="str">
            <v>Bremen_2008_II 03b_4</v>
          </cell>
          <cell r="AQ1671" t="str">
            <v>Stadtstaaten_2008_II 03b_4</v>
          </cell>
        </row>
        <row r="1672">
          <cell r="G1672">
            <v>1</v>
          </cell>
          <cell r="H1672">
            <v>1</v>
          </cell>
          <cell r="I1672">
            <v>0</v>
          </cell>
          <cell r="J1672">
            <v>0</v>
          </cell>
          <cell r="K1672">
            <v>1</v>
          </cell>
          <cell r="L1672">
            <v>1</v>
          </cell>
          <cell r="M1672">
            <v>0</v>
          </cell>
          <cell r="N1672">
            <v>0</v>
          </cell>
          <cell r="O1672">
            <v>1</v>
          </cell>
          <cell r="P1672">
            <v>0</v>
          </cell>
          <cell r="Q1672">
            <v>0</v>
          </cell>
          <cell r="R1672">
            <v>0</v>
          </cell>
          <cell r="S1672">
            <v>0</v>
          </cell>
          <cell r="T1672">
            <v>0</v>
          </cell>
          <cell r="U1672">
            <v>0</v>
          </cell>
          <cell r="AO1672" t="str">
            <v>Bremen_2008_II 03b_5</v>
          </cell>
          <cell r="AQ1672" t="str">
            <v>Stadtstaaten_2008_II 03b_5</v>
          </cell>
        </row>
        <row r="1673">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AO1673" t="str">
            <v>Bremen_2008_II 03b_6</v>
          </cell>
          <cell r="AQ1673" t="str">
            <v>Stadtstaaten_2008_II 03b_6</v>
          </cell>
        </row>
        <row r="1674">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AO1674" t="str">
            <v>Bremen_2008_II 03b_7</v>
          </cell>
          <cell r="AQ1674" t="str">
            <v>Stadtstaaten_2008_II 03b_7</v>
          </cell>
        </row>
        <row r="1675">
          <cell r="G1675">
            <v>970</v>
          </cell>
          <cell r="H1675">
            <v>430</v>
          </cell>
          <cell r="I1675">
            <v>242</v>
          </cell>
          <cell r="J1675">
            <v>91</v>
          </cell>
          <cell r="K1675">
            <v>970</v>
          </cell>
          <cell r="L1675">
            <v>430</v>
          </cell>
          <cell r="M1675">
            <v>242</v>
          </cell>
          <cell r="N1675">
            <v>91</v>
          </cell>
          <cell r="O1675">
            <v>970</v>
          </cell>
          <cell r="P1675">
            <v>0</v>
          </cell>
          <cell r="Q1675">
            <v>0</v>
          </cell>
          <cell r="R1675">
            <v>0</v>
          </cell>
          <cell r="S1675">
            <v>0</v>
          </cell>
          <cell r="T1675">
            <v>0</v>
          </cell>
          <cell r="U1675">
            <v>0</v>
          </cell>
          <cell r="AO1675" t="str">
            <v>Bremen_2008_II 03b_8</v>
          </cell>
          <cell r="AQ1675" t="str">
            <v>Stadtstaaten_2008_II 03b_8</v>
          </cell>
        </row>
        <row r="1676">
          <cell r="G1676">
            <v>1</v>
          </cell>
          <cell r="H1676">
            <v>0</v>
          </cell>
          <cell r="I1676">
            <v>1</v>
          </cell>
          <cell r="J1676">
            <v>0</v>
          </cell>
          <cell r="K1676">
            <v>1</v>
          </cell>
          <cell r="L1676">
            <v>0</v>
          </cell>
          <cell r="M1676">
            <v>1</v>
          </cell>
          <cell r="N1676">
            <v>0</v>
          </cell>
          <cell r="O1676">
            <v>1</v>
          </cell>
          <cell r="P1676">
            <v>0</v>
          </cell>
          <cell r="Q1676">
            <v>0</v>
          </cell>
          <cell r="R1676">
            <v>0</v>
          </cell>
          <cell r="S1676">
            <v>0</v>
          </cell>
          <cell r="T1676">
            <v>0</v>
          </cell>
          <cell r="U1676">
            <v>0</v>
          </cell>
          <cell r="AO1676" t="str">
            <v>Bremen_2008_II 02b_1</v>
          </cell>
          <cell r="AQ1676" t="str">
            <v>Stadtstaaten_2008_II 02b_1</v>
          </cell>
        </row>
        <row r="1677">
          <cell r="G1677">
            <v>18</v>
          </cell>
          <cell r="H1677">
            <v>0</v>
          </cell>
          <cell r="I1677">
            <v>15</v>
          </cell>
          <cell r="J1677">
            <v>0</v>
          </cell>
          <cell r="K1677">
            <v>18</v>
          </cell>
          <cell r="L1677">
            <v>0</v>
          </cell>
          <cell r="M1677">
            <v>15</v>
          </cell>
          <cell r="N1677">
            <v>0</v>
          </cell>
          <cell r="O1677">
            <v>18</v>
          </cell>
          <cell r="P1677">
            <v>0</v>
          </cell>
          <cell r="Q1677">
            <v>0</v>
          </cell>
          <cell r="R1677">
            <v>0</v>
          </cell>
          <cell r="S1677">
            <v>0</v>
          </cell>
          <cell r="T1677">
            <v>0</v>
          </cell>
          <cell r="U1677">
            <v>0</v>
          </cell>
          <cell r="AO1677" t="str">
            <v>Bremen_2008_II 02b_2</v>
          </cell>
          <cell r="AQ1677" t="str">
            <v>Stadtstaaten_2008_II 02b_2</v>
          </cell>
        </row>
        <row r="1678">
          <cell r="G1678">
            <v>2</v>
          </cell>
          <cell r="H1678">
            <v>0</v>
          </cell>
          <cell r="I1678">
            <v>0</v>
          </cell>
          <cell r="J1678">
            <v>0</v>
          </cell>
          <cell r="K1678">
            <v>2</v>
          </cell>
          <cell r="L1678">
            <v>0</v>
          </cell>
          <cell r="M1678">
            <v>0</v>
          </cell>
          <cell r="N1678">
            <v>0</v>
          </cell>
          <cell r="O1678">
            <v>2</v>
          </cell>
          <cell r="P1678">
            <v>0</v>
          </cell>
          <cell r="Q1678">
            <v>0</v>
          </cell>
          <cell r="R1678">
            <v>0</v>
          </cell>
          <cell r="S1678">
            <v>0</v>
          </cell>
          <cell r="T1678">
            <v>0</v>
          </cell>
          <cell r="U1678">
            <v>0</v>
          </cell>
          <cell r="AO1678" t="str">
            <v>Bremen_2008_II 02b_3</v>
          </cell>
          <cell r="AQ1678" t="str">
            <v>Stadtstaaten_2008_II 02b_3</v>
          </cell>
        </row>
        <row r="1679">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AO1679" t="str">
            <v>Bremen_2008_II 02b_4</v>
          </cell>
          <cell r="AQ1679" t="str">
            <v>Stadtstaaten_2008_II 02b_4</v>
          </cell>
        </row>
        <row r="1680">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AO1680" t="str">
            <v>Bremen_2008_II 02b_5</v>
          </cell>
          <cell r="AQ1680" t="str">
            <v>Stadtstaaten_2008_II 02b_5</v>
          </cell>
        </row>
        <row r="1681">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AO1681" t="str">
            <v>Bremen_2008_II 02b_6</v>
          </cell>
          <cell r="AQ1681" t="str">
            <v>Stadtstaaten_2008_II 02b_6</v>
          </cell>
        </row>
        <row r="1682">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AO1682" t="str">
            <v>Bremen_2008_II 02b_7</v>
          </cell>
          <cell r="AQ1682" t="str">
            <v>Stadtstaaten_2008_II 02b_7</v>
          </cell>
        </row>
        <row r="1683">
          <cell r="G1683">
            <v>21</v>
          </cell>
          <cell r="H1683">
            <v>0</v>
          </cell>
          <cell r="I1683">
            <v>16</v>
          </cell>
          <cell r="J1683">
            <v>0</v>
          </cell>
          <cell r="K1683">
            <v>21</v>
          </cell>
          <cell r="L1683">
            <v>0</v>
          </cell>
          <cell r="M1683">
            <v>16</v>
          </cell>
          <cell r="N1683">
            <v>0</v>
          </cell>
          <cell r="O1683">
            <v>21</v>
          </cell>
          <cell r="P1683">
            <v>0</v>
          </cell>
          <cell r="Q1683">
            <v>0</v>
          </cell>
          <cell r="R1683">
            <v>0</v>
          </cell>
          <cell r="S1683">
            <v>0</v>
          </cell>
          <cell r="T1683">
            <v>0</v>
          </cell>
          <cell r="U1683">
            <v>0</v>
          </cell>
          <cell r="AO1683" t="str">
            <v>Bremen_2008_II 02b_8</v>
          </cell>
          <cell r="AQ1683" t="str">
            <v>Stadtstaaten_2008_II 02b_8</v>
          </cell>
        </row>
        <row r="1684">
          <cell r="G1684">
            <v>24.483344663494218</v>
          </cell>
          <cell r="H1684">
            <v>16.75036927621861</v>
          </cell>
          <cell r="I1684">
            <v>4.7497464338020174</v>
          </cell>
          <cell r="J1684">
            <v>2.9070208232572119</v>
          </cell>
          <cell r="K1684">
            <v>10.921142080217539</v>
          </cell>
          <cell r="L1684">
            <v>7.231905465288035</v>
          </cell>
          <cell r="M1684">
            <v>2.1186915579350107</v>
          </cell>
          <cell r="N1684">
            <v>1.2550947046443834</v>
          </cell>
          <cell r="O1684">
            <v>10.921142080217539</v>
          </cell>
          <cell r="P1684">
            <v>9.0652617267165176</v>
          </cell>
          <cell r="Q1684">
            <v>4.4969408565601627</v>
          </cell>
          <cell r="R1684">
            <v>0</v>
          </cell>
          <cell r="S1684">
            <v>0</v>
          </cell>
          <cell r="T1684">
            <v>0</v>
          </cell>
          <cell r="U1684">
            <v>0</v>
          </cell>
          <cell r="AO1684" t="str">
            <v>Bremen_2008_I 05a_1</v>
          </cell>
          <cell r="AQ1684" t="str">
            <v>Stadtstaaten_2008_I 05a_1</v>
          </cell>
        </row>
        <row r="1685">
          <cell r="G1685">
            <v>137.22331747110812</v>
          </cell>
          <cell r="H1685">
            <v>130.28064992614475</v>
          </cell>
          <cell r="I1685">
            <v>26.621197869452264</v>
          </cell>
          <cell r="J1685">
            <v>22.610161958667206</v>
          </cell>
          <cell r="K1685">
            <v>61.210401087695452</v>
          </cell>
          <cell r="L1685">
            <v>56.24815361890694</v>
          </cell>
          <cell r="M1685">
            <v>11.8747617318548</v>
          </cell>
          <cell r="N1685">
            <v>9.76184770278965</v>
          </cell>
          <cell r="O1685">
            <v>61.210401087695452</v>
          </cell>
          <cell r="P1685">
            <v>50.808633582596876</v>
          </cell>
          <cell r="Q1685">
            <v>25.204282800815776</v>
          </cell>
          <cell r="R1685">
            <v>0</v>
          </cell>
          <cell r="S1685">
            <v>0</v>
          </cell>
          <cell r="T1685">
            <v>0</v>
          </cell>
          <cell r="U1685">
            <v>0</v>
          </cell>
          <cell r="AO1685" t="str">
            <v>Bremen_2008_I 05a_2</v>
          </cell>
          <cell r="AQ1685" t="str">
            <v>Stadtstaaten_2008_I 05a_2</v>
          </cell>
        </row>
        <row r="1686">
          <cell r="G1686">
            <v>175.46397008837522</v>
          </cell>
          <cell r="H1686">
            <v>159.82644017725261</v>
          </cell>
          <cell r="I1686">
            <v>34.039849442247785</v>
          </cell>
          <cell r="J1686">
            <v>27.737823688579237</v>
          </cell>
          <cell r="K1686">
            <v>78.268184908225692</v>
          </cell>
          <cell r="L1686">
            <v>69.004431314623346</v>
          </cell>
          <cell r="M1686">
            <v>15.183956165200909</v>
          </cell>
          <cell r="N1686">
            <v>11.975695306815162</v>
          </cell>
          <cell r="O1686">
            <v>78.268184908225678</v>
          </cell>
          <cell r="P1686">
            <v>64.967709041468382</v>
          </cell>
          <cell r="Q1686">
            <v>32.228076138681161</v>
          </cell>
          <cell r="R1686">
            <v>0</v>
          </cell>
          <cell r="S1686">
            <v>0</v>
          </cell>
          <cell r="T1686">
            <v>0</v>
          </cell>
          <cell r="U1686">
            <v>0</v>
          </cell>
          <cell r="AO1686" t="str">
            <v>Bremen_2008_I 05a_3</v>
          </cell>
          <cell r="AQ1686" t="str">
            <v>Stadtstaaten_2008_I 05a_3</v>
          </cell>
        </row>
        <row r="1687">
          <cell r="G1687">
            <v>2.2151597552685249</v>
          </cell>
          <cell r="H1687">
            <v>2.3264401772525849</v>
          </cell>
          <cell r="I1687">
            <v>0.4297389630582778</v>
          </cell>
          <cell r="J1687">
            <v>0.40375289211905724</v>
          </cell>
          <cell r="K1687">
            <v>0.98810333106730119</v>
          </cell>
          <cell r="L1687">
            <v>1.0044313146233383</v>
          </cell>
          <cell r="M1687">
            <v>0.19169114095602477</v>
          </cell>
          <cell r="N1687">
            <v>0.17431870897838664</v>
          </cell>
          <cell r="O1687">
            <v>0.98810333106730119</v>
          </cell>
          <cell r="P1687">
            <v>0.82019034670292323</v>
          </cell>
          <cell r="Q1687">
            <v>0.4068660774983005</v>
          </cell>
          <cell r="R1687">
            <v>0</v>
          </cell>
          <cell r="S1687">
            <v>0</v>
          </cell>
          <cell r="T1687">
            <v>0</v>
          </cell>
          <cell r="U1687">
            <v>0</v>
          </cell>
          <cell r="AO1687" t="str">
            <v>Bremen_2008_I 05a_4</v>
          </cell>
          <cell r="AQ1687" t="str">
            <v>Stadtstaaten_2008_I 05a_4</v>
          </cell>
        </row>
        <row r="1688">
          <cell r="G1688">
            <v>3.6142080217539081</v>
          </cell>
          <cell r="H1688">
            <v>5.8161004431314627</v>
          </cell>
          <cell r="I1688">
            <v>0.70115304498982145</v>
          </cell>
          <cell r="J1688">
            <v>1.0093822302976432</v>
          </cell>
          <cell r="K1688">
            <v>1.6121685927940175</v>
          </cell>
          <cell r="L1688">
            <v>2.5110782865583459</v>
          </cell>
          <cell r="M1688">
            <v>0.31275922998088246</v>
          </cell>
          <cell r="N1688">
            <v>0.43579677244596654</v>
          </cell>
          <cell r="O1688">
            <v>1.6121685927940175</v>
          </cell>
          <cell r="P1688">
            <v>1.3382053025152953</v>
          </cell>
          <cell r="Q1688">
            <v>0.66383412644459538</v>
          </cell>
          <cell r="R1688">
            <v>0</v>
          </cell>
          <cell r="S1688">
            <v>0</v>
          </cell>
          <cell r="T1688">
            <v>0</v>
          </cell>
          <cell r="U1688">
            <v>0</v>
          </cell>
          <cell r="AO1688" t="str">
            <v>Bremen_2008_I 05a_5</v>
          </cell>
          <cell r="AQ1688" t="str">
            <v>Stadtstaaten_2008_I 05a_5</v>
          </cell>
        </row>
        <row r="1689">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AO1689" t="str">
            <v>Bremen_2008_I 05a_6</v>
          </cell>
          <cell r="AQ1689" t="str">
            <v>Stadtstaaten_2008_I 05a_6</v>
          </cell>
        </row>
        <row r="1690">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AO1690" t="str">
            <v>Bremen_2008_I 05a_7</v>
          </cell>
          <cell r="AQ1690" t="str">
            <v>Stadtstaaten_2008_I 05a_7</v>
          </cell>
        </row>
        <row r="1691">
          <cell r="G1691">
            <v>343</v>
          </cell>
          <cell r="H1691">
            <v>315</v>
          </cell>
          <cell r="I1691">
            <v>66.541685753550169</v>
          </cell>
          <cell r="J1691">
            <v>54.66814159292035</v>
          </cell>
          <cell r="K1691">
            <v>153</v>
          </cell>
          <cell r="L1691">
            <v>136</v>
          </cell>
          <cell r="M1691">
            <v>29.681859825927628</v>
          </cell>
          <cell r="N1691">
            <v>23.60275319567355</v>
          </cell>
          <cell r="O1691">
            <v>153</v>
          </cell>
          <cell r="P1691">
            <v>127</v>
          </cell>
          <cell r="Q1691">
            <v>63</v>
          </cell>
          <cell r="R1691">
            <v>0</v>
          </cell>
          <cell r="S1691">
            <v>0</v>
          </cell>
          <cell r="T1691">
            <v>0</v>
          </cell>
          <cell r="U1691">
            <v>0</v>
          </cell>
          <cell r="AO1691" t="str">
            <v>Bremen_2008_I 05a_8</v>
          </cell>
          <cell r="AQ1691" t="str">
            <v>Stadtstaaten_2008_I 05a_8</v>
          </cell>
        </row>
        <row r="1692">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AO1692" t="e">
            <v>#N/A</v>
          </cell>
          <cell r="AQ1692" t="e">
            <v>#N/A</v>
          </cell>
        </row>
        <row r="1693">
          <cell r="G1693">
            <v>45</v>
          </cell>
          <cell r="H1693">
            <v>44</v>
          </cell>
          <cell r="I1693">
            <v>6</v>
          </cell>
          <cell r="J1693">
            <v>6</v>
          </cell>
          <cell r="K1693">
            <v>45</v>
          </cell>
          <cell r="L1693">
            <v>44</v>
          </cell>
          <cell r="M1693">
            <v>6</v>
          </cell>
          <cell r="N1693">
            <v>6</v>
          </cell>
          <cell r="O1693">
            <v>0</v>
          </cell>
          <cell r="P1693">
            <v>0</v>
          </cell>
          <cell r="Q1693">
            <v>45</v>
          </cell>
          <cell r="R1693">
            <v>0</v>
          </cell>
          <cell r="S1693">
            <v>0</v>
          </cell>
          <cell r="T1693">
            <v>0</v>
          </cell>
          <cell r="U1693">
            <v>0</v>
          </cell>
          <cell r="AO1693" t="e">
            <v>#N/A</v>
          </cell>
          <cell r="AQ1693" t="e">
            <v>#N/A</v>
          </cell>
        </row>
        <row r="1694">
          <cell r="G1694">
            <v>18</v>
          </cell>
          <cell r="H1694">
            <v>18</v>
          </cell>
          <cell r="I1694">
            <v>3</v>
          </cell>
          <cell r="J1694">
            <v>3</v>
          </cell>
          <cell r="K1694">
            <v>18</v>
          </cell>
          <cell r="L1694">
            <v>18</v>
          </cell>
          <cell r="M1694">
            <v>3</v>
          </cell>
          <cell r="N1694">
            <v>3</v>
          </cell>
          <cell r="O1694">
            <v>0</v>
          </cell>
          <cell r="P1694">
            <v>0</v>
          </cell>
          <cell r="Q1694">
            <v>18</v>
          </cell>
          <cell r="R1694">
            <v>0</v>
          </cell>
          <cell r="S1694">
            <v>0</v>
          </cell>
          <cell r="T1694">
            <v>0</v>
          </cell>
          <cell r="U1694">
            <v>0</v>
          </cell>
          <cell r="AO1694" t="e">
            <v>#N/A</v>
          </cell>
          <cell r="AQ1694" t="e">
            <v>#N/A</v>
          </cell>
        </row>
        <row r="1695">
          <cell r="G1695">
            <v>0</v>
          </cell>
          <cell r="H1695">
            <v>0</v>
          </cell>
          <cell r="I1695">
            <v>0</v>
          </cell>
          <cell r="J1695">
            <v>0</v>
          </cell>
          <cell r="K1695">
            <v>0</v>
          </cell>
          <cell r="L1695">
            <v>0</v>
          </cell>
          <cell r="M1695">
            <v>0</v>
          </cell>
          <cell r="N1695">
            <v>0</v>
          </cell>
          <cell r="O1695">
            <v>0</v>
          </cell>
          <cell r="P1695">
            <v>0</v>
          </cell>
          <cell r="Q1695">
            <v>0</v>
          </cell>
          <cell r="R1695">
            <v>0</v>
          </cell>
          <cell r="S1695">
            <v>0</v>
          </cell>
          <cell r="T1695">
            <v>0</v>
          </cell>
          <cell r="U1695">
            <v>0</v>
          </cell>
          <cell r="AO1695" t="e">
            <v>#N/A</v>
          </cell>
          <cell r="AQ1695" t="e">
            <v>#N/A</v>
          </cell>
        </row>
        <row r="1696">
          <cell r="G1696">
            <v>0</v>
          </cell>
          <cell r="H1696">
            <v>0</v>
          </cell>
          <cell r="I1696">
            <v>0</v>
          </cell>
          <cell r="J1696">
            <v>0</v>
          </cell>
          <cell r="K1696">
            <v>0</v>
          </cell>
          <cell r="L1696">
            <v>0</v>
          </cell>
          <cell r="M1696">
            <v>0</v>
          </cell>
          <cell r="N1696">
            <v>0</v>
          </cell>
          <cell r="O1696">
            <v>0</v>
          </cell>
          <cell r="P1696">
            <v>0</v>
          </cell>
          <cell r="Q1696">
            <v>0</v>
          </cell>
          <cell r="R1696">
            <v>0</v>
          </cell>
          <cell r="S1696">
            <v>0</v>
          </cell>
          <cell r="T1696">
            <v>0</v>
          </cell>
          <cell r="U1696">
            <v>0</v>
          </cell>
          <cell r="AO1696" t="e">
            <v>#N/A</v>
          </cell>
          <cell r="AQ1696" t="e">
            <v>#N/A</v>
          </cell>
        </row>
        <row r="1697">
          <cell r="G1697">
            <v>0</v>
          </cell>
          <cell r="H1697">
            <v>0</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AO1697" t="e">
            <v>#N/A</v>
          </cell>
          <cell r="AQ1697" t="e">
            <v>#N/A</v>
          </cell>
        </row>
        <row r="1698">
          <cell r="G1698">
            <v>0</v>
          </cell>
          <cell r="H1698">
            <v>0</v>
          </cell>
          <cell r="I1698">
            <v>0</v>
          </cell>
          <cell r="J1698">
            <v>0</v>
          </cell>
          <cell r="K1698">
            <v>0</v>
          </cell>
          <cell r="L1698">
            <v>0</v>
          </cell>
          <cell r="M1698">
            <v>0</v>
          </cell>
          <cell r="N1698">
            <v>0</v>
          </cell>
          <cell r="O1698">
            <v>0</v>
          </cell>
          <cell r="P1698">
            <v>0</v>
          </cell>
          <cell r="Q1698">
            <v>0</v>
          </cell>
          <cell r="R1698">
            <v>0</v>
          </cell>
          <cell r="S1698">
            <v>0</v>
          </cell>
          <cell r="T1698">
            <v>0</v>
          </cell>
          <cell r="U1698">
            <v>0</v>
          </cell>
          <cell r="AO1698" t="e">
            <v>#N/A</v>
          </cell>
          <cell r="AQ1698" t="e">
            <v>#N/A</v>
          </cell>
        </row>
        <row r="1699">
          <cell r="G1699">
            <v>63</v>
          </cell>
          <cell r="H1699">
            <v>62</v>
          </cell>
          <cell r="I1699">
            <v>9</v>
          </cell>
          <cell r="J1699">
            <v>9</v>
          </cell>
          <cell r="K1699">
            <v>63</v>
          </cell>
          <cell r="L1699">
            <v>62</v>
          </cell>
          <cell r="M1699">
            <v>9</v>
          </cell>
          <cell r="N1699">
            <v>9</v>
          </cell>
          <cell r="O1699">
            <v>0</v>
          </cell>
          <cell r="P1699">
            <v>0</v>
          </cell>
          <cell r="Q1699">
            <v>63</v>
          </cell>
          <cell r="R1699">
            <v>0</v>
          </cell>
          <cell r="S1699">
            <v>0</v>
          </cell>
          <cell r="T1699">
            <v>0</v>
          </cell>
          <cell r="U1699">
            <v>0</v>
          </cell>
          <cell r="AO1699" t="e">
            <v>#N/A</v>
          </cell>
          <cell r="AQ1699" t="e">
            <v>#N/A</v>
          </cell>
        </row>
        <row r="1700">
          <cell r="G1700">
            <v>215.28212100611827</v>
          </cell>
          <cell r="H1700">
            <v>71.255539143279179</v>
          </cell>
          <cell r="I1700">
            <v>41.764534240078376</v>
          </cell>
          <cell r="J1700">
            <v>12.366374295760842</v>
          </cell>
          <cell r="K1700">
            <v>158.96329027872196</v>
          </cell>
          <cell r="L1700">
            <v>52.005908419497786</v>
          </cell>
          <cell r="M1700">
            <v>30.838732676609599</v>
          </cell>
          <cell r="N1700">
            <v>9.0256075083985845</v>
          </cell>
          <cell r="O1700">
            <v>158.96329027872196</v>
          </cell>
          <cell r="P1700">
            <v>56.318830727396325</v>
          </cell>
          <cell r="Q1700">
            <v>0</v>
          </cell>
          <cell r="R1700">
            <v>0</v>
          </cell>
          <cell r="S1700">
            <v>0</v>
          </cell>
          <cell r="T1700">
            <v>0</v>
          </cell>
          <cell r="U1700">
            <v>0</v>
          </cell>
          <cell r="AO1700" t="str">
            <v>Bremen_2008_II 01_1</v>
          </cell>
          <cell r="AQ1700" t="str">
            <v>Stadtstaaten_2008_II 01_1</v>
          </cell>
        </row>
        <row r="1701">
          <cell r="G1701">
            <v>1206.6050305914348</v>
          </cell>
          <cell r="H1701">
            <v>554.20974889217132</v>
          </cell>
          <cell r="I1701">
            <v>234.08027047891554</v>
          </cell>
          <cell r="J1701">
            <v>96.182911189250987</v>
          </cell>
          <cell r="K1701">
            <v>890.95139360978942</v>
          </cell>
          <cell r="L1701">
            <v>404.49039881831612</v>
          </cell>
          <cell r="M1701">
            <v>172.84375409699763</v>
          </cell>
          <cell r="N1701">
            <v>70.199169509766762</v>
          </cell>
          <cell r="O1701">
            <v>890.95139360978953</v>
          </cell>
          <cell r="P1701">
            <v>315.65363698164521</v>
          </cell>
          <cell r="Q1701">
            <v>0</v>
          </cell>
          <cell r="R1701">
            <v>0</v>
          </cell>
          <cell r="S1701">
            <v>0</v>
          </cell>
          <cell r="T1701">
            <v>0</v>
          </cell>
          <cell r="U1701">
            <v>0</v>
          </cell>
          <cell r="AO1701" t="str">
            <v>Bremen_2008_II 01_2</v>
          </cell>
          <cell r="AQ1701" t="str">
            <v>Stadtstaaten_2008_II 01_2</v>
          </cell>
        </row>
        <row r="1702">
          <cell r="G1702">
            <v>1542.8552005438478</v>
          </cell>
          <cell r="H1702">
            <v>679.89660265878877</v>
          </cell>
          <cell r="I1702">
            <v>299.31249538722841</v>
          </cell>
          <cell r="J1702">
            <v>117.99582140538469</v>
          </cell>
          <cell r="K1702">
            <v>1139.2369136641742</v>
          </cell>
          <cell r="L1702">
            <v>496.22304283604137</v>
          </cell>
          <cell r="M1702">
            <v>221.01091751570212</v>
          </cell>
          <cell r="N1702">
            <v>86.11933830930316</v>
          </cell>
          <cell r="O1702">
            <v>1139.2369136641742</v>
          </cell>
          <cell r="P1702">
            <v>403.61828687967369</v>
          </cell>
          <cell r="Q1702">
            <v>0</v>
          </cell>
          <cell r="R1702">
            <v>0</v>
          </cell>
          <cell r="S1702">
            <v>0</v>
          </cell>
          <cell r="T1702">
            <v>0</v>
          </cell>
          <cell r="U1702">
            <v>0</v>
          </cell>
          <cell r="AO1702" t="str">
            <v>Bremen_2008_II 01_3</v>
          </cell>
          <cell r="AQ1702" t="str">
            <v>Stadtstaaten_2008_II 01_3</v>
          </cell>
        </row>
        <row r="1703">
          <cell r="G1703">
            <v>19.477906186267845</v>
          </cell>
          <cell r="H1703">
            <v>9.8966026587887743</v>
          </cell>
          <cell r="I1703">
            <v>3.7786959550547108</v>
          </cell>
          <cell r="J1703">
            <v>1.7175519855223391</v>
          </cell>
          <cell r="K1703">
            <v>14.382392929979607</v>
          </cell>
          <cell r="L1703">
            <v>7.2230428360413592</v>
          </cell>
          <cell r="M1703">
            <v>2.7901710516932501</v>
          </cell>
          <cell r="N1703">
            <v>1.2535565983886923</v>
          </cell>
          <cell r="O1703">
            <v>14.382392929979607</v>
          </cell>
          <cell r="P1703">
            <v>5.0955132562882399</v>
          </cell>
          <cell r="Q1703">
            <v>0</v>
          </cell>
          <cell r="R1703">
            <v>0</v>
          </cell>
          <cell r="S1703">
            <v>0</v>
          </cell>
          <cell r="T1703">
            <v>0</v>
          </cell>
          <cell r="U1703">
            <v>0</v>
          </cell>
          <cell r="AO1703" t="str">
            <v>Bremen_2008_II 01_4</v>
          </cell>
          <cell r="AQ1703" t="str">
            <v>Stadtstaaten_2008_II 01_4</v>
          </cell>
        </row>
        <row r="1704">
          <cell r="G1704">
            <v>31.779741672331753</v>
          </cell>
          <cell r="H1704">
            <v>24.741506646971935</v>
          </cell>
          <cell r="I1704">
            <v>6.1652407687734758</v>
          </cell>
          <cell r="J1704">
            <v>4.293879963805848</v>
          </cell>
          <cell r="K1704">
            <v>23.466009517335149</v>
          </cell>
          <cell r="L1704">
            <v>18.057607090103399</v>
          </cell>
          <cell r="M1704">
            <v>4.5523843474995127</v>
          </cell>
          <cell r="N1704">
            <v>3.133891495971731</v>
          </cell>
          <cell r="O1704">
            <v>23.466009517335149</v>
          </cell>
          <cell r="P1704">
            <v>8.3137321549966021</v>
          </cell>
          <cell r="Q1704">
            <v>0</v>
          </cell>
          <cell r="R1704">
            <v>0</v>
          </cell>
          <cell r="S1704">
            <v>0</v>
          </cell>
          <cell r="T1704">
            <v>0</v>
          </cell>
          <cell r="U1704">
            <v>0</v>
          </cell>
          <cell r="AO1704" t="str">
            <v>Bremen_2008_II 01_5</v>
          </cell>
          <cell r="AQ1704" t="str">
            <v>Stadtstaaten_2008_II 01_5</v>
          </cell>
        </row>
        <row r="1705">
          <cell r="G1705">
            <v>0</v>
          </cell>
          <cell r="H1705">
            <v>0</v>
          </cell>
          <cell r="I1705">
            <v>0</v>
          </cell>
          <cell r="J1705">
            <v>0</v>
          </cell>
          <cell r="K1705">
            <v>0</v>
          </cell>
          <cell r="L1705">
            <v>0</v>
          </cell>
          <cell r="M1705">
            <v>0</v>
          </cell>
          <cell r="N1705">
            <v>0</v>
          </cell>
          <cell r="O1705">
            <v>0</v>
          </cell>
          <cell r="P1705">
            <v>0</v>
          </cell>
          <cell r="Q1705">
            <v>0</v>
          </cell>
          <cell r="R1705">
            <v>0</v>
          </cell>
          <cell r="S1705">
            <v>0</v>
          </cell>
          <cell r="T1705">
            <v>0</v>
          </cell>
          <cell r="U1705">
            <v>0</v>
          </cell>
          <cell r="AO1705" t="str">
            <v>Bremen_2008_II 01_6</v>
          </cell>
          <cell r="AQ1705" t="str">
            <v>Stadtstaaten_2008_II 01_6</v>
          </cell>
        </row>
        <row r="1706">
          <cell r="G1706">
            <v>0</v>
          </cell>
          <cell r="H1706">
            <v>0</v>
          </cell>
          <cell r="I1706">
            <v>0</v>
          </cell>
          <cell r="J1706">
            <v>0</v>
          </cell>
          <cell r="K1706">
            <v>0</v>
          </cell>
          <cell r="L1706">
            <v>0</v>
          </cell>
          <cell r="M1706">
            <v>0</v>
          </cell>
          <cell r="N1706">
            <v>0</v>
          </cell>
          <cell r="O1706">
            <v>0</v>
          </cell>
          <cell r="P1706">
            <v>0</v>
          </cell>
          <cell r="Q1706">
            <v>0</v>
          </cell>
          <cell r="R1706">
            <v>0</v>
          </cell>
          <cell r="S1706">
            <v>0</v>
          </cell>
          <cell r="T1706">
            <v>0</v>
          </cell>
          <cell r="U1706">
            <v>0</v>
          </cell>
          <cell r="AO1706" t="str">
            <v>Bremen_2008_II 01_7</v>
          </cell>
          <cell r="AQ1706" t="str">
            <v>Stadtstaaten_2008_II 01_7</v>
          </cell>
        </row>
        <row r="1707">
          <cell r="G1707">
            <v>3016</v>
          </cell>
          <cell r="H1707">
            <v>1340</v>
          </cell>
          <cell r="I1707">
            <v>585.10123683005042</v>
          </cell>
          <cell r="J1707">
            <v>232.55653883972471</v>
          </cell>
          <cell r="K1707">
            <v>2227</v>
          </cell>
          <cell r="L1707">
            <v>978</v>
          </cell>
          <cell r="M1707">
            <v>432.03595968850209</v>
          </cell>
          <cell r="N1707">
            <v>169.73156342182895</v>
          </cell>
          <cell r="O1707">
            <v>2227</v>
          </cell>
          <cell r="P1707">
            <v>789</v>
          </cell>
          <cell r="Q1707">
            <v>0</v>
          </cell>
          <cell r="R1707">
            <v>0</v>
          </cell>
          <cell r="S1707">
            <v>0</v>
          </cell>
          <cell r="T1707">
            <v>0</v>
          </cell>
          <cell r="U1707">
            <v>0</v>
          </cell>
          <cell r="AO1707" t="str">
            <v>Bremen_2008_II 01_8</v>
          </cell>
          <cell r="AQ1707" t="str">
            <v>Stadtstaaten_2008_II 01_8</v>
          </cell>
        </row>
        <row r="1708">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AO1708" t="e">
            <v>#N/A</v>
          </cell>
          <cell r="AQ1708" t="e">
            <v>#N/A</v>
          </cell>
        </row>
        <row r="1709">
          <cell r="G1709">
            <v>0</v>
          </cell>
          <cell r="H1709">
            <v>0</v>
          </cell>
          <cell r="I1709">
            <v>0</v>
          </cell>
          <cell r="J1709">
            <v>0</v>
          </cell>
          <cell r="K1709">
            <v>0</v>
          </cell>
          <cell r="L1709">
            <v>0</v>
          </cell>
          <cell r="M1709">
            <v>0</v>
          </cell>
          <cell r="N1709">
            <v>0</v>
          </cell>
          <cell r="O1709">
            <v>0</v>
          </cell>
          <cell r="P1709">
            <v>0</v>
          </cell>
          <cell r="Q1709">
            <v>0</v>
          </cell>
          <cell r="R1709">
            <v>0</v>
          </cell>
          <cell r="S1709">
            <v>0</v>
          </cell>
          <cell r="T1709">
            <v>0</v>
          </cell>
          <cell r="U1709">
            <v>0</v>
          </cell>
          <cell r="AO1709" t="e">
            <v>#N/A</v>
          </cell>
          <cell r="AQ1709" t="e">
            <v>#N/A</v>
          </cell>
        </row>
        <row r="1710">
          <cell r="G1710">
            <v>0</v>
          </cell>
          <cell r="H1710">
            <v>0</v>
          </cell>
          <cell r="I1710">
            <v>0</v>
          </cell>
          <cell r="J1710">
            <v>0</v>
          </cell>
          <cell r="K1710">
            <v>0</v>
          </cell>
          <cell r="L1710">
            <v>0</v>
          </cell>
          <cell r="M1710">
            <v>0</v>
          </cell>
          <cell r="N1710">
            <v>0</v>
          </cell>
          <cell r="O1710">
            <v>0</v>
          </cell>
          <cell r="P1710">
            <v>0</v>
          </cell>
          <cell r="Q1710">
            <v>0</v>
          </cell>
          <cell r="R1710">
            <v>0</v>
          </cell>
          <cell r="S1710">
            <v>0</v>
          </cell>
          <cell r="T1710">
            <v>0</v>
          </cell>
          <cell r="U1710">
            <v>0</v>
          </cell>
          <cell r="AO1710" t="e">
            <v>#N/A</v>
          </cell>
          <cell r="AQ1710" t="e">
            <v>#N/A</v>
          </cell>
        </row>
        <row r="1711">
          <cell r="G1711">
            <v>0</v>
          </cell>
          <cell r="H1711">
            <v>0</v>
          </cell>
          <cell r="I1711">
            <v>0</v>
          </cell>
          <cell r="J1711">
            <v>0</v>
          </cell>
          <cell r="K1711">
            <v>0</v>
          </cell>
          <cell r="L1711">
            <v>0</v>
          </cell>
          <cell r="M1711">
            <v>0</v>
          </cell>
          <cell r="N1711">
            <v>0</v>
          </cell>
          <cell r="O1711">
            <v>0</v>
          </cell>
          <cell r="P1711">
            <v>0</v>
          </cell>
          <cell r="Q1711">
            <v>0</v>
          </cell>
          <cell r="R1711">
            <v>0</v>
          </cell>
          <cell r="S1711">
            <v>0</v>
          </cell>
          <cell r="T1711">
            <v>0</v>
          </cell>
          <cell r="U1711">
            <v>0</v>
          </cell>
          <cell r="AO1711" t="e">
            <v>#N/A</v>
          </cell>
          <cell r="AQ1711" t="e">
            <v>#N/A</v>
          </cell>
        </row>
        <row r="1712">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AO1712" t="e">
            <v>#N/A</v>
          </cell>
          <cell r="AQ1712" t="e">
            <v>#N/A</v>
          </cell>
        </row>
        <row r="1713">
          <cell r="G1713">
            <v>0</v>
          </cell>
          <cell r="H1713">
            <v>0</v>
          </cell>
          <cell r="I1713">
            <v>0</v>
          </cell>
          <cell r="J1713">
            <v>0</v>
          </cell>
          <cell r="K1713">
            <v>0</v>
          </cell>
          <cell r="L1713">
            <v>0</v>
          </cell>
          <cell r="M1713">
            <v>0</v>
          </cell>
          <cell r="N1713">
            <v>0</v>
          </cell>
          <cell r="O1713">
            <v>0</v>
          </cell>
          <cell r="P1713">
            <v>0</v>
          </cell>
          <cell r="Q1713">
            <v>0</v>
          </cell>
          <cell r="R1713">
            <v>0</v>
          </cell>
          <cell r="S1713">
            <v>0</v>
          </cell>
          <cell r="T1713">
            <v>0</v>
          </cell>
          <cell r="U1713">
            <v>0</v>
          </cell>
          <cell r="AO1713" t="e">
            <v>#N/A</v>
          </cell>
          <cell r="AQ1713" t="e">
            <v>#N/A</v>
          </cell>
        </row>
        <row r="1714">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0</v>
          </cell>
          <cell r="U1714">
            <v>0</v>
          </cell>
          <cell r="AO1714" t="e">
            <v>#N/A</v>
          </cell>
          <cell r="AQ1714" t="e">
            <v>#N/A</v>
          </cell>
        </row>
        <row r="1715">
          <cell r="G1715">
            <v>0</v>
          </cell>
          <cell r="H1715">
            <v>0</v>
          </cell>
          <cell r="I1715">
            <v>0</v>
          </cell>
          <cell r="J1715">
            <v>0</v>
          </cell>
          <cell r="K1715">
            <v>0</v>
          </cell>
          <cell r="L1715">
            <v>0</v>
          </cell>
          <cell r="M1715">
            <v>0</v>
          </cell>
          <cell r="N1715">
            <v>0</v>
          </cell>
          <cell r="O1715">
            <v>0</v>
          </cell>
          <cell r="P1715">
            <v>0</v>
          </cell>
          <cell r="Q1715">
            <v>0</v>
          </cell>
          <cell r="R1715">
            <v>0</v>
          </cell>
          <cell r="S1715">
            <v>0</v>
          </cell>
          <cell r="T1715">
            <v>0</v>
          </cell>
          <cell r="U1715">
            <v>0</v>
          </cell>
          <cell r="AO1715" t="e">
            <v>#N/A</v>
          </cell>
          <cell r="AQ1715" t="e">
            <v>#N/A</v>
          </cell>
        </row>
        <row r="1716">
          <cell r="G1716">
            <v>25.48</v>
          </cell>
          <cell r="H1716">
            <v>9.6</v>
          </cell>
          <cell r="I1716">
            <v>3.64</v>
          </cell>
          <cell r="J1716">
            <v>0.6</v>
          </cell>
          <cell r="K1716">
            <v>13</v>
          </cell>
          <cell r="L1716">
            <v>3</v>
          </cell>
          <cell r="M1716">
            <v>3.12</v>
          </cell>
          <cell r="N1716">
            <v>0.6</v>
          </cell>
          <cell r="O1716">
            <v>13</v>
          </cell>
          <cell r="P1716">
            <v>12.48</v>
          </cell>
          <cell r="Q1716">
            <v>0</v>
          </cell>
          <cell r="R1716">
            <v>0</v>
          </cell>
          <cell r="S1716">
            <v>0</v>
          </cell>
          <cell r="T1716">
            <v>0</v>
          </cell>
          <cell r="U1716">
            <v>0</v>
          </cell>
          <cell r="AO1716" t="str">
            <v>Bremen_2008_II 03c_1</v>
          </cell>
          <cell r="AQ1716" t="str">
            <v>Stadtstaaten_2008_II 03c_1</v>
          </cell>
        </row>
        <row r="1717">
          <cell r="G1717">
            <v>23.52</v>
          </cell>
          <cell r="H1717">
            <v>6.4</v>
          </cell>
          <cell r="I1717">
            <v>3.36</v>
          </cell>
          <cell r="J1717">
            <v>0.4</v>
          </cell>
          <cell r="K1717">
            <v>12</v>
          </cell>
          <cell r="L1717">
            <v>2</v>
          </cell>
          <cell r="M1717">
            <v>2.88</v>
          </cell>
          <cell r="N1717">
            <v>0.4</v>
          </cell>
          <cell r="O1717">
            <v>12</v>
          </cell>
          <cell r="P1717">
            <v>11.52</v>
          </cell>
          <cell r="Q1717">
            <v>0</v>
          </cell>
          <cell r="R1717">
            <v>0</v>
          </cell>
          <cell r="S1717">
            <v>0</v>
          </cell>
          <cell r="T1717">
            <v>0</v>
          </cell>
          <cell r="U1717">
            <v>0</v>
          </cell>
          <cell r="AO1717" t="str">
            <v>Bremen_2008_II 03c_2</v>
          </cell>
          <cell r="AQ1717" t="str">
            <v>Stadtstaaten_2008_II 03c_2</v>
          </cell>
        </row>
        <row r="1718">
          <cell r="G1718">
            <v>0</v>
          </cell>
          <cell r="H1718">
            <v>0</v>
          </cell>
          <cell r="I1718">
            <v>0</v>
          </cell>
          <cell r="J1718">
            <v>0</v>
          </cell>
          <cell r="K1718">
            <v>0</v>
          </cell>
          <cell r="L1718">
            <v>0</v>
          </cell>
          <cell r="M1718">
            <v>0</v>
          </cell>
          <cell r="N1718">
            <v>0</v>
          </cell>
          <cell r="O1718">
            <v>0</v>
          </cell>
          <cell r="P1718">
            <v>0</v>
          </cell>
          <cell r="Q1718">
            <v>0</v>
          </cell>
          <cell r="R1718">
            <v>0</v>
          </cell>
          <cell r="S1718">
            <v>0</v>
          </cell>
          <cell r="T1718">
            <v>0</v>
          </cell>
          <cell r="U1718">
            <v>0</v>
          </cell>
          <cell r="AO1718" t="str">
            <v>Bremen_2008_II 03c_3</v>
          </cell>
          <cell r="AQ1718" t="str">
            <v>Stadtstaaten_2008_II 03c_3</v>
          </cell>
        </row>
        <row r="1719">
          <cell r="G1719">
            <v>0</v>
          </cell>
          <cell r="H1719">
            <v>0</v>
          </cell>
          <cell r="I1719">
            <v>0</v>
          </cell>
          <cell r="J1719">
            <v>0</v>
          </cell>
          <cell r="K1719">
            <v>0</v>
          </cell>
          <cell r="L1719">
            <v>0</v>
          </cell>
          <cell r="M1719">
            <v>0</v>
          </cell>
          <cell r="N1719">
            <v>0</v>
          </cell>
          <cell r="O1719">
            <v>0</v>
          </cell>
          <cell r="P1719">
            <v>0</v>
          </cell>
          <cell r="Q1719">
            <v>0</v>
          </cell>
          <cell r="R1719">
            <v>0</v>
          </cell>
          <cell r="S1719">
            <v>0</v>
          </cell>
          <cell r="T1719">
            <v>0</v>
          </cell>
          <cell r="U1719">
            <v>0</v>
          </cell>
          <cell r="AO1719" t="str">
            <v>Bremen_2008_II 03c_4</v>
          </cell>
          <cell r="AQ1719" t="str">
            <v>Stadtstaaten_2008_II 03c_4</v>
          </cell>
        </row>
        <row r="1720">
          <cell r="G1720">
            <v>0</v>
          </cell>
          <cell r="H1720">
            <v>0</v>
          </cell>
          <cell r="I1720">
            <v>0</v>
          </cell>
          <cell r="J1720">
            <v>0</v>
          </cell>
          <cell r="K1720">
            <v>0</v>
          </cell>
          <cell r="L1720">
            <v>0</v>
          </cell>
          <cell r="M1720">
            <v>0</v>
          </cell>
          <cell r="N1720">
            <v>0</v>
          </cell>
          <cell r="O1720">
            <v>0</v>
          </cell>
          <cell r="P1720">
            <v>0</v>
          </cell>
          <cell r="Q1720">
            <v>0</v>
          </cell>
          <cell r="R1720">
            <v>0</v>
          </cell>
          <cell r="S1720">
            <v>0</v>
          </cell>
          <cell r="T1720">
            <v>0</v>
          </cell>
          <cell r="U1720">
            <v>0</v>
          </cell>
          <cell r="AO1720" t="str">
            <v>Bremen_2008_II 03c_5</v>
          </cell>
          <cell r="AQ1720" t="str">
            <v>Stadtstaaten_2008_II 03c_5</v>
          </cell>
        </row>
        <row r="1721">
          <cell r="G1721">
            <v>0</v>
          </cell>
          <cell r="H1721">
            <v>0</v>
          </cell>
          <cell r="I1721">
            <v>0</v>
          </cell>
          <cell r="J1721">
            <v>0</v>
          </cell>
          <cell r="K1721">
            <v>0</v>
          </cell>
          <cell r="L1721">
            <v>0</v>
          </cell>
          <cell r="M1721">
            <v>0</v>
          </cell>
          <cell r="N1721">
            <v>0</v>
          </cell>
          <cell r="O1721">
            <v>0</v>
          </cell>
          <cell r="P1721">
            <v>0</v>
          </cell>
          <cell r="Q1721">
            <v>0</v>
          </cell>
          <cell r="R1721">
            <v>0</v>
          </cell>
          <cell r="S1721">
            <v>0</v>
          </cell>
          <cell r="T1721">
            <v>0</v>
          </cell>
          <cell r="U1721">
            <v>0</v>
          </cell>
          <cell r="AO1721" t="str">
            <v>Bremen_2008_II 03c_6</v>
          </cell>
          <cell r="AQ1721" t="str">
            <v>Stadtstaaten_2008_II 03c_6</v>
          </cell>
        </row>
        <row r="1722">
          <cell r="G1722">
            <v>0</v>
          </cell>
          <cell r="H1722">
            <v>0</v>
          </cell>
          <cell r="I1722">
            <v>0</v>
          </cell>
          <cell r="J1722">
            <v>0</v>
          </cell>
          <cell r="K1722">
            <v>0</v>
          </cell>
          <cell r="L1722">
            <v>0</v>
          </cell>
          <cell r="M1722">
            <v>0</v>
          </cell>
          <cell r="N1722">
            <v>0</v>
          </cell>
          <cell r="O1722">
            <v>0</v>
          </cell>
          <cell r="P1722">
            <v>0</v>
          </cell>
          <cell r="Q1722">
            <v>0</v>
          </cell>
          <cell r="R1722">
            <v>0</v>
          </cell>
          <cell r="S1722">
            <v>0</v>
          </cell>
          <cell r="T1722">
            <v>0</v>
          </cell>
          <cell r="U1722">
            <v>0</v>
          </cell>
          <cell r="AO1722" t="str">
            <v>Bremen_2008_II 03c_7</v>
          </cell>
          <cell r="AQ1722" t="str">
            <v>Stadtstaaten_2008_II 03c_7</v>
          </cell>
        </row>
        <row r="1723">
          <cell r="G1723">
            <v>49</v>
          </cell>
          <cell r="H1723">
            <v>16</v>
          </cell>
          <cell r="I1723">
            <v>7</v>
          </cell>
          <cell r="J1723">
            <v>1</v>
          </cell>
          <cell r="K1723">
            <v>25</v>
          </cell>
          <cell r="L1723">
            <v>5</v>
          </cell>
          <cell r="M1723">
            <v>6</v>
          </cell>
          <cell r="N1723">
            <v>1</v>
          </cell>
          <cell r="O1723">
            <v>25</v>
          </cell>
          <cell r="P1723">
            <v>24</v>
          </cell>
          <cell r="Q1723">
            <v>0</v>
          </cell>
          <cell r="R1723">
            <v>0</v>
          </cell>
          <cell r="S1723">
            <v>0</v>
          </cell>
          <cell r="T1723">
            <v>0</v>
          </cell>
          <cell r="U1723">
            <v>0</v>
          </cell>
          <cell r="AO1723" t="str">
            <v>Bremen_2008_II 03c_8</v>
          </cell>
          <cell r="AQ1723" t="str">
            <v>Stadtstaaten_2008_II 03c_8</v>
          </cell>
        </row>
        <row r="1724">
          <cell r="G1724">
            <v>0</v>
          </cell>
          <cell r="H1724">
            <v>0</v>
          </cell>
          <cell r="I1724">
            <v>0</v>
          </cell>
          <cell r="J1724">
            <v>0</v>
          </cell>
          <cell r="K1724">
            <v>0</v>
          </cell>
          <cell r="L1724">
            <v>0</v>
          </cell>
          <cell r="M1724">
            <v>0</v>
          </cell>
          <cell r="N1724">
            <v>0</v>
          </cell>
          <cell r="O1724">
            <v>0</v>
          </cell>
          <cell r="P1724">
            <v>0</v>
          </cell>
          <cell r="Q1724">
            <v>0</v>
          </cell>
          <cell r="R1724">
            <v>0</v>
          </cell>
          <cell r="S1724">
            <v>0</v>
          </cell>
          <cell r="T1724">
            <v>0</v>
          </cell>
          <cell r="U1724">
            <v>0</v>
          </cell>
          <cell r="AO1724" t="str">
            <v>Bremen_2008_Sonstige_1</v>
          </cell>
          <cell r="AQ1724" t="str">
            <v>Stadtstaaten_2008_Sonstige_1</v>
          </cell>
        </row>
        <row r="1725">
          <cell r="G1725">
            <v>8</v>
          </cell>
          <cell r="H1725">
            <v>5</v>
          </cell>
          <cell r="I1725">
            <v>0</v>
          </cell>
          <cell r="J1725">
            <v>0</v>
          </cell>
          <cell r="K1725">
            <v>8</v>
          </cell>
          <cell r="L1725">
            <v>5</v>
          </cell>
          <cell r="M1725">
            <v>0</v>
          </cell>
          <cell r="N1725">
            <v>0</v>
          </cell>
          <cell r="O1725">
            <v>6</v>
          </cell>
          <cell r="P1725">
            <v>2</v>
          </cell>
          <cell r="Q1725">
            <v>0</v>
          </cell>
          <cell r="R1725">
            <v>0</v>
          </cell>
          <cell r="S1725">
            <v>0</v>
          </cell>
          <cell r="T1725">
            <v>0</v>
          </cell>
          <cell r="U1725">
            <v>0</v>
          </cell>
          <cell r="AO1725" t="str">
            <v>Bremen_2008_Sonstige_2</v>
          </cell>
          <cell r="AQ1725" t="str">
            <v>Stadtstaaten_2008_Sonstige_2</v>
          </cell>
        </row>
        <row r="1726">
          <cell r="G1726">
            <v>714</v>
          </cell>
          <cell r="H1726">
            <v>347</v>
          </cell>
          <cell r="I1726">
            <v>99</v>
          </cell>
          <cell r="J1726">
            <v>63</v>
          </cell>
          <cell r="K1726">
            <v>714</v>
          </cell>
          <cell r="L1726">
            <v>347</v>
          </cell>
          <cell r="M1726">
            <v>99</v>
          </cell>
          <cell r="N1726">
            <v>63</v>
          </cell>
          <cell r="O1726">
            <v>320</v>
          </cell>
          <cell r="P1726">
            <v>394</v>
          </cell>
          <cell r="Q1726">
            <v>0</v>
          </cell>
          <cell r="R1726">
            <v>0</v>
          </cell>
          <cell r="S1726">
            <v>0</v>
          </cell>
          <cell r="T1726">
            <v>0</v>
          </cell>
          <cell r="U1726">
            <v>0</v>
          </cell>
          <cell r="AO1726" t="str">
            <v>Bremen_2008_Sonstige_3</v>
          </cell>
          <cell r="AQ1726" t="str">
            <v>Stadtstaaten_2008_Sonstige_3</v>
          </cell>
        </row>
        <row r="1727">
          <cell r="G1727">
            <v>9</v>
          </cell>
          <cell r="H1727">
            <v>7</v>
          </cell>
          <cell r="I1727">
            <v>0</v>
          </cell>
          <cell r="J1727">
            <v>0</v>
          </cell>
          <cell r="K1727">
            <v>9</v>
          </cell>
          <cell r="L1727">
            <v>7</v>
          </cell>
          <cell r="M1727">
            <v>0</v>
          </cell>
          <cell r="N1727">
            <v>0</v>
          </cell>
          <cell r="O1727">
            <v>0</v>
          </cell>
          <cell r="P1727">
            <v>9</v>
          </cell>
          <cell r="Q1727">
            <v>0</v>
          </cell>
          <cell r="R1727">
            <v>0</v>
          </cell>
          <cell r="S1727">
            <v>0</v>
          </cell>
          <cell r="T1727">
            <v>0</v>
          </cell>
          <cell r="U1727">
            <v>0</v>
          </cell>
          <cell r="AO1727" t="str">
            <v>Bremen_2008_Sonstige_4</v>
          </cell>
          <cell r="AQ1727" t="str">
            <v>Stadtstaaten_2008_Sonstige_4</v>
          </cell>
        </row>
        <row r="1728">
          <cell r="G1728">
            <v>0</v>
          </cell>
          <cell r="H1728">
            <v>0</v>
          </cell>
          <cell r="I1728">
            <v>0</v>
          </cell>
          <cell r="J1728">
            <v>0</v>
          </cell>
          <cell r="K1728">
            <v>0</v>
          </cell>
          <cell r="L1728">
            <v>0</v>
          </cell>
          <cell r="M1728">
            <v>0</v>
          </cell>
          <cell r="N1728">
            <v>0</v>
          </cell>
          <cell r="O1728">
            <v>0</v>
          </cell>
          <cell r="P1728">
            <v>0</v>
          </cell>
          <cell r="Q1728">
            <v>0</v>
          </cell>
          <cell r="R1728">
            <v>0</v>
          </cell>
          <cell r="S1728">
            <v>0</v>
          </cell>
          <cell r="T1728">
            <v>0</v>
          </cell>
          <cell r="U1728">
            <v>0</v>
          </cell>
          <cell r="AO1728" t="str">
            <v>Bremen_2008_Sonstige_5</v>
          </cell>
          <cell r="AQ1728" t="str">
            <v>Stadtstaaten_2008_Sonstige_5</v>
          </cell>
        </row>
        <row r="1729">
          <cell r="G1729">
            <v>0</v>
          </cell>
          <cell r="H1729">
            <v>0</v>
          </cell>
          <cell r="I1729">
            <v>0</v>
          </cell>
          <cell r="J1729">
            <v>0</v>
          </cell>
          <cell r="K1729">
            <v>0</v>
          </cell>
          <cell r="L1729">
            <v>0</v>
          </cell>
          <cell r="M1729">
            <v>0</v>
          </cell>
          <cell r="N1729">
            <v>0</v>
          </cell>
          <cell r="O1729">
            <v>0</v>
          </cell>
          <cell r="P1729">
            <v>0</v>
          </cell>
          <cell r="Q1729">
            <v>0</v>
          </cell>
          <cell r="R1729">
            <v>0</v>
          </cell>
          <cell r="S1729">
            <v>0</v>
          </cell>
          <cell r="T1729">
            <v>0</v>
          </cell>
          <cell r="U1729">
            <v>0</v>
          </cell>
          <cell r="AO1729" t="str">
            <v>Bremen_2008_Sonstige_6</v>
          </cell>
          <cell r="AQ1729" t="str">
            <v>Stadtstaaten_2008_Sonstige_6</v>
          </cell>
        </row>
        <row r="1730">
          <cell r="G1730">
            <v>0</v>
          </cell>
          <cell r="H1730">
            <v>0</v>
          </cell>
          <cell r="I1730">
            <v>0</v>
          </cell>
          <cell r="J1730">
            <v>0</v>
          </cell>
          <cell r="K1730">
            <v>0</v>
          </cell>
          <cell r="L1730">
            <v>0</v>
          </cell>
          <cell r="M1730">
            <v>0</v>
          </cell>
          <cell r="N1730">
            <v>0</v>
          </cell>
          <cell r="O1730">
            <v>0</v>
          </cell>
          <cell r="P1730">
            <v>0</v>
          </cell>
          <cell r="Q1730">
            <v>0</v>
          </cell>
          <cell r="R1730">
            <v>0</v>
          </cell>
          <cell r="S1730">
            <v>0</v>
          </cell>
          <cell r="T1730">
            <v>0</v>
          </cell>
          <cell r="U1730">
            <v>0</v>
          </cell>
          <cell r="AO1730" t="str">
            <v>Bremen_2008_Sonstige_7</v>
          </cell>
          <cell r="AQ1730" t="str">
            <v>Stadtstaaten_2008_Sonstige_7</v>
          </cell>
        </row>
        <row r="1731">
          <cell r="G1731">
            <v>731</v>
          </cell>
          <cell r="H1731">
            <v>359</v>
          </cell>
          <cell r="I1731">
            <v>99</v>
          </cell>
          <cell r="J1731">
            <v>63</v>
          </cell>
          <cell r="K1731">
            <v>731</v>
          </cell>
          <cell r="L1731">
            <v>359</v>
          </cell>
          <cell r="M1731">
            <v>99</v>
          </cell>
          <cell r="N1731">
            <v>63</v>
          </cell>
          <cell r="O1731">
            <v>326</v>
          </cell>
          <cell r="P1731">
            <v>405</v>
          </cell>
          <cell r="Q1731">
            <v>0</v>
          </cell>
          <cell r="R1731">
            <v>0</v>
          </cell>
          <cell r="S1731">
            <v>0</v>
          </cell>
          <cell r="T1731">
            <v>0</v>
          </cell>
          <cell r="U1731">
            <v>0</v>
          </cell>
          <cell r="AO1731" t="str">
            <v>Bremen_2008_Sonstige_8</v>
          </cell>
          <cell r="AQ1731" t="str">
            <v>Stadtstaaten_2008_Sonstige_8</v>
          </cell>
        </row>
        <row r="1732">
          <cell r="G1732">
            <v>0</v>
          </cell>
          <cell r="H1732">
            <v>0</v>
          </cell>
          <cell r="I1732">
            <v>0</v>
          </cell>
          <cell r="J1732">
            <v>0</v>
          </cell>
          <cell r="K1732">
            <v>0</v>
          </cell>
          <cell r="L1732">
            <v>0</v>
          </cell>
          <cell r="M1732">
            <v>0</v>
          </cell>
          <cell r="N1732">
            <v>0</v>
          </cell>
          <cell r="O1732">
            <v>0</v>
          </cell>
          <cell r="P1732">
            <v>0</v>
          </cell>
          <cell r="Q1732">
            <v>0</v>
          </cell>
          <cell r="R1732">
            <v>0</v>
          </cell>
          <cell r="S1732">
            <v>0</v>
          </cell>
          <cell r="T1732">
            <v>0</v>
          </cell>
          <cell r="U1732">
            <v>0</v>
          </cell>
          <cell r="AO1732" t="e">
            <v>#N/A</v>
          </cell>
          <cell r="AQ1732" t="e">
            <v>#N/A</v>
          </cell>
        </row>
        <row r="1733">
          <cell r="G1733">
            <v>6</v>
          </cell>
          <cell r="H1733">
            <v>5</v>
          </cell>
          <cell r="I1733">
            <v>0</v>
          </cell>
          <cell r="J1733">
            <v>0</v>
          </cell>
          <cell r="K1733">
            <v>6</v>
          </cell>
          <cell r="L1733">
            <v>5</v>
          </cell>
          <cell r="M1733">
            <v>0</v>
          </cell>
          <cell r="N1733">
            <v>0</v>
          </cell>
          <cell r="O1733">
            <v>6</v>
          </cell>
          <cell r="P1733">
            <v>0</v>
          </cell>
          <cell r="Q1733">
            <v>0</v>
          </cell>
          <cell r="R1733">
            <v>0</v>
          </cell>
          <cell r="S1733">
            <v>0</v>
          </cell>
          <cell r="T1733">
            <v>0</v>
          </cell>
          <cell r="U1733">
            <v>0</v>
          </cell>
          <cell r="AO1733" t="e">
            <v>#N/A</v>
          </cell>
          <cell r="AQ1733" t="e">
            <v>#N/A</v>
          </cell>
        </row>
        <row r="1734">
          <cell r="G1734">
            <v>320</v>
          </cell>
          <cell r="H1734">
            <v>211</v>
          </cell>
          <cell r="I1734">
            <v>61</v>
          </cell>
          <cell r="J1734">
            <v>46</v>
          </cell>
          <cell r="K1734">
            <v>320</v>
          </cell>
          <cell r="L1734">
            <v>211</v>
          </cell>
          <cell r="M1734">
            <v>61</v>
          </cell>
          <cell r="N1734">
            <v>46</v>
          </cell>
          <cell r="O1734">
            <v>320</v>
          </cell>
          <cell r="P1734">
            <v>0</v>
          </cell>
          <cell r="Q1734">
            <v>0</v>
          </cell>
          <cell r="R1734">
            <v>0</v>
          </cell>
          <cell r="S1734">
            <v>0</v>
          </cell>
          <cell r="T1734">
            <v>0</v>
          </cell>
          <cell r="U1734">
            <v>0</v>
          </cell>
          <cell r="AO1734" t="e">
            <v>#N/A</v>
          </cell>
          <cell r="AQ1734" t="e">
            <v>#N/A</v>
          </cell>
        </row>
        <row r="1735">
          <cell r="G1735">
            <v>0</v>
          </cell>
          <cell r="H1735">
            <v>0</v>
          </cell>
          <cell r="I1735">
            <v>0</v>
          </cell>
          <cell r="J1735">
            <v>0</v>
          </cell>
          <cell r="K1735">
            <v>0</v>
          </cell>
          <cell r="L1735">
            <v>0</v>
          </cell>
          <cell r="M1735">
            <v>0</v>
          </cell>
          <cell r="N1735">
            <v>0</v>
          </cell>
          <cell r="O1735">
            <v>0</v>
          </cell>
          <cell r="P1735">
            <v>0</v>
          </cell>
          <cell r="Q1735">
            <v>0</v>
          </cell>
          <cell r="R1735">
            <v>0</v>
          </cell>
          <cell r="S1735">
            <v>0</v>
          </cell>
          <cell r="T1735">
            <v>0</v>
          </cell>
          <cell r="U1735">
            <v>0</v>
          </cell>
          <cell r="AO1735" t="e">
            <v>#N/A</v>
          </cell>
          <cell r="AQ1735" t="e">
            <v>#N/A</v>
          </cell>
        </row>
        <row r="1736">
          <cell r="G1736">
            <v>0</v>
          </cell>
          <cell r="H1736">
            <v>0</v>
          </cell>
          <cell r="I1736">
            <v>0</v>
          </cell>
          <cell r="J1736">
            <v>0</v>
          </cell>
          <cell r="K1736">
            <v>0</v>
          </cell>
          <cell r="L1736">
            <v>0</v>
          </cell>
          <cell r="M1736">
            <v>0</v>
          </cell>
          <cell r="N1736">
            <v>0</v>
          </cell>
          <cell r="O1736">
            <v>0</v>
          </cell>
          <cell r="P1736">
            <v>0</v>
          </cell>
          <cell r="Q1736">
            <v>0</v>
          </cell>
          <cell r="R1736">
            <v>0</v>
          </cell>
          <cell r="S1736">
            <v>0</v>
          </cell>
          <cell r="T1736">
            <v>0</v>
          </cell>
          <cell r="U1736">
            <v>0</v>
          </cell>
          <cell r="AO1736" t="e">
            <v>#N/A</v>
          </cell>
          <cell r="AQ1736" t="e">
            <v>#N/A</v>
          </cell>
        </row>
        <row r="1737">
          <cell r="G1737">
            <v>0</v>
          </cell>
          <cell r="H1737">
            <v>0</v>
          </cell>
          <cell r="I1737">
            <v>0</v>
          </cell>
          <cell r="J1737">
            <v>0</v>
          </cell>
          <cell r="K1737">
            <v>0</v>
          </cell>
          <cell r="L1737">
            <v>0</v>
          </cell>
          <cell r="M1737">
            <v>0</v>
          </cell>
          <cell r="N1737">
            <v>0</v>
          </cell>
          <cell r="O1737">
            <v>0</v>
          </cell>
          <cell r="P1737">
            <v>0</v>
          </cell>
          <cell r="Q1737">
            <v>0</v>
          </cell>
          <cell r="R1737">
            <v>0</v>
          </cell>
          <cell r="S1737">
            <v>0</v>
          </cell>
          <cell r="T1737">
            <v>0</v>
          </cell>
          <cell r="U1737">
            <v>0</v>
          </cell>
          <cell r="AO1737" t="e">
            <v>#N/A</v>
          </cell>
          <cell r="AQ1737" t="e">
            <v>#N/A</v>
          </cell>
        </row>
        <row r="1738">
          <cell r="G1738">
            <v>0</v>
          </cell>
          <cell r="H1738">
            <v>0</v>
          </cell>
          <cell r="I1738">
            <v>0</v>
          </cell>
          <cell r="J1738">
            <v>0</v>
          </cell>
          <cell r="K1738">
            <v>0</v>
          </cell>
          <cell r="L1738">
            <v>0</v>
          </cell>
          <cell r="M1738">
            <v>0</v>
          </cell>
          <cell r="N1738">
            <v>0</v>
          </cell>
          <cell r="O1738">
            <v>0</v>
          </cell>
          <cell r="P1738">
            <v>0</v>
          </cell>
          <cell r="Q1738">
            <v>0</v>
          </cell>
          <cell r="R1738">
            <v>0</v>
          </cell>
          <cell r="S1738">
            <v>0</v>
          </cell>
          <cell r="T1738">
            <v>0</v>
          </cell>
          <cell r="U1738">
            <v>0</v>
          </cell>
          <cell r="AO1738" t="e">
            <v>#N/A</v>
          </cell>
          <cell r="AQ1738" t="e">
            <v>#N/A</v>
          </cell>
        </row>
        <row r="1739">
          <cell r="G1739">
            <v>326</v>
          </cell>
          <cell r="H1739">
            <v>216</v>
          </cell>
          <cell r="I1739">
            <v>61</v>
          </cell>
          <cell r="J1739">
            <v>46</v>
          </cell>
          <cell r="K1739">
            <v>326</v>
          </cell>
          <cell r="L1739">
            <v>216</v>
          </cell>
          <cell r="M1739">
            <v>61</v>
          </cell>
          <cell r="N1739">
            <v>46</v>
          </cell>
          <cell r="O1739">
            <v>326</v>
          </cell>
          <cell r="P1739">
            <v>0</v>
          </cell>
          <cell r="Q1739">
            <v>0</v>
          </cell>
          <cell r="R1739">
            <v>0</v>
          </cell>
          <cell r="S1739">
            <v>0</v>
          </cell>
          <cell r="T1739">
            <v>0</v>
          </cell>
          <cell r="U1739">
            <v>0</v>
          </cell>
          <cell r="AO1739" t="e">
            <v>#N/A</v>
          </cell>
          <cell r="AQ1739" t="e">
            <v>#N/A</v>
          </cell>
        </row>
        <row r="1740">
          <cell r="G1740">
            <v>0</v>
          </cell>
          <cell r="H1740">
            <v>0</v>
          </cell>
          <cell r="I1740">
            <v>0</v>
          </cell>
          <cell r="J1740">
            <v>0</v>
          </cell>
          <cell r="K1740">
            <v>0</v>
          </cell>
          <cell r="L1740">
            <v>0</v>
          </cell>
          <cell r="M1740">
            <v>0</v>
          </cell>
          <cell r="N1740">
            <v>0</v>
          </cell>
          <cell r="O1740">
            <v>0</v>
          </cell>
          <cell r="P1740">
            <v>0</v>
          </cell>
          <cell r="Q1740">
            <v>0</v>
          </cell>
          <cell r="R1740">
            <v>0</v>
          </cell>
          <cell r="S1740">
            <v>0</v>
          </cell>
          <cell r="T1740">
            <v>0</v>
          </cell>
          <cell r="U1740">
            <v>0</v>
          </cell>
          <cell r="AO1740" t="str">
            <v>Bremen_2008_III 01_1</v>
          </cell>
          <cell r="AQ1740" t="str">
            <v>Stadtstaaten_2008_III 01_1</v>
          </cell>
        </row>
        <row r="1741">
          <cell r="G1741">
            <v>8</v>
          </cell>
          <cell r="H1741">
            <v>4</v>
          </cell>
          <cell r="I1741">
            <v>2</v>
          </cell>
          <cell r="J1741">
            <v>1</v>
          </cell>
          <cell r="K1741">
            <v>0</v>
          </cell>
          <cell r="L1741">
            <v>0</v>
          </cell>
          <cell r="M1741">
            <v>0</v>
          </cell>
          <cell r="N1741">
            <v>0</v>
          </cell>
          <cell r="O1741">
            <v>0</v>
          </cell>
          <cell r="P1741">
            <v>8</v>
          </cell>
          <cell r="Q1741">
            <v>0</v>
          </cell>
          <cell r="R1741">
            <v>0</v>
          </cell>
          <cell r="S1741">
            <v>0</v>
          </cell>
          <cell r="T1741">
            <v>0</v>
          </cell>
          <cell r="U1741">
            <v>8</v>
          </cell>
          <cell r="AO1741" t="str">
            <v>Bremen_2008_III 01_2</v>
          </cell>
          <cell r="AQ1741" t="str">
            <v>Stadtstaaten_2008_III 01_2</v>
          </cell>
        </row>
        <row r="1742">
          <cell r="G1742">
            <v>710</v>
          </cell>
          <cell r="H1742">
            <v>435</v>
          </cell>
          <cell r="I1742">
            <v>101</v>
          </cell>
          <cell r="J1742">
            <v>59</v>
          </cell>
          <cell r="K1742">
            <v>287</v>
          </cell>
          <cell r="L1742">
            <v>174</v>
          </cell>
          <cell r="M1742">
            <v>50</v>
          </cell>
          <cell r="N1742">
            <v>29</v>
          </cell>
          <cell r="O1742">
            <v>287</v>
          </cell>
          <cell r="P1742">
            <v>423</v>
          </cell>
          <cell r="Q1742">
            <v>0</v>
          </cell>
          <cell r="R1742">
            <v>0</v>
          </cell>
          <cell r="S1742">
            <v>0</v>
          </cell>
          <cell r="T1742">
            <v>0</v>
          </cell>
          <cell r="U1742">
            <v>710</v>
          </cell>
          <cell r="AO1742" t="str">
            <v>Bremen_2008_III 01_3</v>
          </cell>
          <cell r="AQ1742" t="str">
            <v>Stadtstaaten_2008_III 01_3</v>
          </cell>
        </row>
        <row r="1743">
          <cell r="G1743">
            <v>0</v>
          </cell>
          <cell r="H1743">
            <v>0</v>
          </cell>
          <cell r="I1743">
            <v>0</v>
          </cell>
          <cell r="J1743">
            <v>0</v>
          </cell>
          <cell r="K1743">
            <v>0</v>
          </cell>
          <cell r="L1743">
            <v>0</v>
          </cell>
          <cell r="M1743">
            <v>0</v>
          </cell>
          <cell r="N1743">
            <v>0</v>
          </cell>
          <cell r="O1743">
            <v>0</v>
          </cell>
          <cell r="P1743">
            <v>0</v>
          </cell>
          <cell r="Q1743">
            <v>0</v>
          </cell>
          <cell r="R1743">
            <v>0</v>
          </cell>
          <cell r="S1743">
            <v>0</v>
          </cell>
          <cell r="T1743">
            <v>0</v>
          </cell>
          <cell r="U1743">
            <v>0</v>
          </cell>
          <cell r="AO1743" t="str">
            <v>Bremen_2008_III 01_4</v>
          </cell>
          <cell r="AQ1743" t="str">
            <v>Stadtstaaten_2008_III 01_4</v>
          </cell>
        </row>
        <row r="1744">
          <cell r="G1744">
            <v>0</v>
          </cell>
          <cell r="H1744">
            <v>0</v>
          </cell>
          <cell r="I1744">
            <v>0</v>
          </cell>
          <cell r="J1744">
            <v>0</v>
          </cell>
          <cell r="K1744">
            <v>0</v>
          </cell>
          <cell r="L1744">
            <v>0</v>
          </cell>
          <cell r="M1744">
            <v>0</v>
          </cell>
          <cell r="N1744">
            <v>0</v>
          </cell>
          <cell r="O1744">
            <v>0</v>
          </cell>
          <cell r="P1744">
            <v>0</v>
          </cell>
          <cell r="Q1744">
            <v>0</v>
          </cell>
          <cell r="R1744">
            <v>0</v>
          </cell>
          <cell r="S1744">
            <v>0</v>
          </cell>
          <cell r="T1744">
            <v>0</v>
          </cell>
          <cell r="U1744">
            <v>0</v>
          </cell>
          <cell r="AO1744" t="str">
            <v>Bremen_2008_III 01_5</v>
          </cell>
          <cell r="AQ1744" t="str">
            <v>Stadtstaaten_2008_III 01_5</v>
          </cell>
        </row>
        <row r="1745">
          <cell r="G1745">
            <v>0</v>
          </cell>
          <cell r="H1745">
            <v>0</v>
          </cell>
          <cell r="I1745">
            <v>0</v>
          </cell>
          <cell r="J1745">
            <v>0</v>
          </cell>
          <cell r="K1745">
            <v>0</v>
          </cell>
          <cell r="L1745">
            <v>0</v>
          </cell>
          <cell r="M1745">
            <v>0</v>
          </cell>
          <cell r="N1745">
            <v>0</v>
          </cell>
          <cell r="O1745">
            <v>0</v>
          </cell>
          <cell r="P1745">
            <v>0</v>
          </cell>
          <cell r="Q1745">
            <v>0</v>
          </cell>
          <cell r="R1745">
            <v>0</v>
          </cell>
          <cell r="S1745">
            <v>0</v>
          </cell>
          <cell r="T1745">
            <v>0</v>
          </cell>
          <cell r="U1745">
            <v>0</v>
          </cell>
          <cell r="AO1745" t="str">
            <v>Bremen_2008_III 01_6</v>
          </cell>
          <cell r="AQ1745" t="str">
            <v>Stadtstaaten_2008_III 01_6</v>
          </cell>
        </row>
        <row r="1746">
          <cell r="G1746">
            <v>0</v>
          </cell>
          <cell r="H1746">
            <v>0</v>
          </cell>
          <cell r="I1746">
            <v>0</v>
          </cell>
          <cell r="J1746">
            <v>0</v>
          </cell>
          <cell r="K1746">
            <v>0</v>
          </cell>
          <cell r="L1746">
            <v>0</v>
          </cell>
          <cell r="M1746">
            <v>0</v>
          </cell>
          <cell r="N1746">
            <v>0</v>
          </cell>
          <cell r="O1746">
            <v>0</v>
          </cell>
          <cell r="P1746">
            <v>0</v>
          </cell>
          <cell r="Q1746">
            <v>0</v>
          </cell>
          <cell r="R1746">
            <v>0</v>
          </cell>
          <cell r="S1746">
            <v>0</v>
          </cell>
          <cell r="T1746">
            <v>0</v>
          </cell>
          <cell r="U1746">
            <v>0</v>
          </cell>
          <cell r="AO1746" t="str">
            <v>Bremen_2008_III 01_7</v>
          </cell>
          <cell r="AQ1746" t="str">
            <v>Stadtstaaten_2008_III 01_7</v>
          </cell>
        </row>
        <row r="1747">
          <cell r="G1747">
            <v>718</v>
          </cell>
          <cell r="H1747">
            <v>439</v>
          </cell>
          <cell r="I1747">
            <v>103</v>
          </cell>
          <cell r="J1747">
            <v>60</v>
          </cell>
          <cell r="K1747">
            <v>287</v>
          </cell>
          <cell r="L1747">
            <v>174</v>
          </cell>
          <cell r="M1747">
            <v>50</v>
          </cell>
          <cell r="N1747">
            <v>29</v>
          </cell>
          <cell r="O1747">
            <v>287</v>
          </cell>
          <cell r="P1747">
            <v>431</v>
          </cell>
          <cell r="Q1747">
            <v>0</v>
          </cell>
          <cell r="R1747">
            <v>0</v>
          </cell>
          <cell r="S1747">
            <v>0</v>
          </cell>
          <cell r="T1747">
            <v>0</v>
          </cell>
          <cell r="U1747">
            <v>718</v>
          </cell>
          <cell r="AO1747" t="str">
            <v>Bremen_2008_III 01_8</v>
          </cell>
          <cell r="AQ1747" t="str">
            <v>Stadtstaaten_2008_III 01_8</v>
          </cell>
        </row>
        <row r="1748">
          <cell r="G1748">
            <v>0</v>
          </cell>
          <cell r="H1748">
            <v>0</v>
          </cell>
          <cell r="I1748">
            <v>0</v>
          </cell>
          <cell r="J1748">
            <v>0</v>
          </cell>
          <cell r="K1748">
            <v>0</v>
          </cell>
          <cell r="L1748">
            <v>0</v>
          </cell>
          <cell r="M1748">
            <v>0</v>
          </cell>
          <cell r="N1748">
            <v>0</v>
          </cell>
          <cell r="O1748">
            <v>0</v>
          </cell>
          <cell r="P1748">
            <v>0</v>
          </cell>
          <cell r="Q1748">
            <v>0</v>
          </cell>
          <cell r="R1748">
            <v>0</v>
          </cell>
          <cell r="S1748">
            <v>0</v>
          </cell>
          <cell r="T1748">
            <v>0</v>
          </cell>
          <cell r="U1748">
            <v>0</v>
          </cell>
          <cell r="AO1748" t="e">
            <v>#N/A</v>
          </cell>
          <cell r="AQ1748" t="e">
            <v>#N/A</v>
          </cell>
        </row>
        <row r="1749">
          <cell r="G1749">
            <v>0</v>
          </cell>
          <cell r="H1749">
            <v>0</v>
          </cell>
          <cell r="I1749">
            <v>0</v>
          </cell>
          <cell r="J1749">
            <v>0</v>
          </cell>
          <cell r="K1749">
            <v>0</v>
          </cell>
          <cell r="L1749">
            <v>0</v>
          </cell>
          <cell r="M1749">
            <v>0</v>
          </cell>
          <cell r="N1749">
            <v>0</v>
          </cell>
          <cell r="O1749">
            <v>0</v>
          </cell>
          <cell r="P1749">
            <v>0</v>
          </cell>
          <cell r="Q1749">
            <v>0</v>
          </cell>
          <cell r="R1749">
            <v>0</v>
          </cell>
          <cell r="S1749">
            <v>0</v>
          </cell>
          <cell r="T1749">
            <v>0</v>
          </cell>
          <cell r="U1749">
            <v>0</v>
          </cell>
          <cell r="AO1749" t="e">
            <v>#N/A</v>
          </cell>
          <cell r="AQ1749" t="e">
            <v>#N/A</v>
          </cell>
        </row>
        <row r="1750">
          <cell r="G1750">
            <v>0</v>
          </cell>
          <cell r="H1750">
            <v>0</v>
          </cell>
          <cell r="I1750">
            <v>0</v>
          </cell>
          <cell r="J1750">
            <v>0</v>
          </cell>
          <cell r="K1750">
            <v>0</v>
          </cell>
          <cell r="L1750">
            <v>0</v>
          </cell>
          <cell r="M1750">
            <v>0</v>
          </cell>
          <cell r="N1750">
            <v>0</v>
          </cell>
          <cell r="O1750">
            <v>0</v>
          </cell>
          <cell r="P1750">
            <v>0</v>
          </cell>
          <cell r="Q1750">
            <v>0</v>
          </cell>
          <cell r="R1750">
            <v>0</v>
          </cell>
          <cell r="S1750">
            <v>0</v>
          </cell>
          <cell r="T1750">
            <v>0</v>
          </cell>
          <cell r="U1750">
            <v>0</v>
          </cell>
          <cell r="AO1750" t="e">
            <v>#N/A</v>
          </cell>
          <cell r="AQ1750" t="e">
            <v>#N/A</v>
          </cell>
        </row>
        <row r="1751">
          <cell r="G1751">
            <v>0</v>
          </cell>
          <cell r="H1751">
            <v>0</v>
          </cell>
          <cell r="I1751">
            <v>0</v>
          </cell>
          <cell r="J1751">
            <v>0</v>
          </cell>
          <cell r="K1751">
            <v>0</v>
          </cell>
          <cell r="L1751">
            <v>0</v>
          </cell>
          <cell r="M1751">
            <v>0</v>
          </cell>
          <cell r="N1751">
            <v>0</v>
          </cell>
          <cell r="O1751">
            <v>0</v>
          </cell>
          <cell r="P1751">
            <v>0</v>
          </cell>
          <cell r="Q1751">
            <v>0</v>
          </cell>
          <cell r="R1751">
            <v>0</v>
          </cell>
          <cell r="S1751">
            <v>0</v>
          </cell>
          <cell r="T1751">
            <v>0</v>
          </cell>
          <cell r="U1751">
            <v>0</v>
          </cell>
          <cell r="AO1751" t="e">
            <v>#N/A</v>
          </cell>
          <cell r="AQ1751" t="e">
            <v>#N/A</v>
          </cell>
        </row>
        <row r="1752">
          <cell r="G1752">
            <v>0</v>
          </cell>
          <cell r="H1752">
            <v>0</v>
          </cell>
          <cell r="I1752">
            <v>0</v>
          </cell>
          <cell r="J1752">
            <v>0</v>
          </cell>
          <cell r="K1752">
            <v>0</v>
          </cell>
          <cell r="L1752">
            <v>0</v>
          </cell>
          <cell r="M1752">
            <v>0</v>
          </cell>
          <cell r="N1752">
            <v>0</v>
          </cell>
          <cell r="O1752">
            <v>0</v>
          </cell>
          <cell r="P1752">
            <v>0</v>
          </cell>
          <cell r="Q1752">
            <v>0</v>
          </cell>
          <cell r="R1752">
            <v>0</v>
          </cell>
          <cell r="S1752">
            <v>0</v>
          </cell>
          <cell r="T1752">
            <v>0</v>
          </cell>
          <cell r="U1752">
            <v>0</v>
          </cell>
          <cell r="AO1752" t="e">
            <v>#N/A</v>
          </cell>
          <cell r="AQ1752" t="e">
            <v>#N/A</v>
          </cell>
        </row>
        <row r="1753">
          <cell r="G1753">
            <v>0</v>
          </cell>
          <cell r="H1753">
            <v>0</v>
          </cell>
          <cell r="I1753">
            <v>0</v>
          </cell>
          <cell r="J1753">
            <v>0</v>
          </cell>
          <cell r="K1753">
            <v>0</v>
          </cell>
          <cell r="L1753">
            <v>0</v>
          </cell>
          <cell r="M1753">
            <v>0</v>
          </cell>
          <cell r="N1753">
            <v>0</v>
          </cell>
          <cell r="O1753">
            <v>0</v>
          </cell>
          <cell r="P1753">
            <v>0</v>
          </cell>
          <cell r="Q1753">
            <v>0</v>
          </cell>
          <cell r="R1753">
            <v>0</v>
          </cell>
          <cell r="S1753">
            <v>0</v>
          </cell>
          <cell r="T1753">
            <v>0</v>
          </cell>
          <cell r="U1753">
            <v>0</v>
          </cell>
          <cell r="AO1753" t="e">
            <v>#N/A</v>
          </cell>
          <cell r="AQ1753" t="e">
            <v>#N/A</v>
          </cell>
        </row>
        <row r="1754">
          <cell r="G1754">
            <v>0</v>
          </cell>
          <cell r="H1754">
            <v>0</v>
          </cell>
          <cell r="I1754">
            <v>0</v>
          </cell>
          <cell r="J1754">
            <v>0</v>
          </cell>
          <cell r="K1754">
            <v>0</v>
          </cell>
          <cell r="L1754">
            <v>0</v>
          </cell>
          <cell r="M1754">
            <v>0</v>
          </cell>
          <cell r="N1754">
            <v>0</v>
          </cell>
          <cell r="O1754">
            <v>0</v>
          </cell>
          <cell r="P1754">
            <v>0</v>
          </cell>
          <cell r="Q1754">
            <v>0</v>
          </cell>
          <cell r="R1754">
            <v>0</v>
          </cell>
          <cell r="S1754">
            <v>0</v>
          </cell>
          <cell r="T1754">
            <v>0</v>
          </cell>
          <cell r="U1754">
            <v>0</v>
          </cell>
          <cell r="AO1754" t="e">
            <v>#N/A</v>
          </cell>
          <cell r="AQ1754" t="e">
            <v>#N/A</v>
          </cell>
        </row>
        <row r="1755">
          <cell r="G1755">
            <v>0</v>
          </cell>
          <cell r="H1755">
            <v>0</v>
          </cell>
          <cell r="I1755">
            <v>0</v>
          </cell>
          <cell r="J1755">
            <v>0</v>
          </cell>
          <cell r="K1755">
            <v>0</v>
          </cell>
          <cell r="L1755">
            <v>0</v>
          </cell>
          <cell r="M1755">
            <v>0</v>
          </cell>
          <cell r="N1755">
            <v>0</v>
          </cell>
          <cell r="O1755">
            <v>0</v>
          </cell>
          <cell r="P1755">
            <v>0</v>
          </cell>
          <cell r="Q1755">
            <v>0</v>
          </cell>
          <cell r="R1755">
            <v>0</v>
          </cell>
          <cell r="S1755">
            <v>0</v>
          </cell>
          <cell r="T1755">
            <v>0</v>
          </cell>
          <cell r="U1755">
            <v>0</v>
          </cell>
          <cell r="AO1755" t="e">
            <v>#N/A</v>
          </cell>
          <cell r="AQ1755" t="e">
            <v>#N/A</v>
          </cell>
        </row>
        <row r="1756">
          <cell r="G1756">
            <v>0</v>
          </cell>
          <cell r="H1756">
            <v>0</v>
          </cell>
          <cell r="I1756">
            <v>0</v>
          </cell>
          <cell r="J1756">
            <v>0</v>
          </cell>
          <cell r="K1756">
            <v>0</v>
          </cell>
          <cell r="L1756">
            <v>0</v>
          </cell>
          <cell r="M1756">
            <v>0</v>
          </cell>
          <cell r="N1756">
            <v>0</v>
          </cell>
          <cell r="O1756">
            <v>0</v>
          </cell>
          <cell r="P1756">
            <v>0</v>
          </cell>
          <cell r="Q1756">
            <v>0</v>
          </cell>
          <cell r="R1756">
            <v>0</v>
          </cell>
          <cell r="S1756">
            <v>0</v>
          </cell>
          <cell r="T1756">
            <v>0</v>
          </cell>
          <cell r="U1756">
            <v>0</v>
          </cell>
          <cell r="AO1756" t="str">
            <v>Bremen_2008_III 02_1</v>
          </cell>
          <cell r="AQ1756" t="str">
            <v>Stadtstaaten_2008_III 02_1</v>
          </cell>
        </row>
        <row r="1757">
          <cell r="G1757">
            <v>1</v>
          </cell>
          <cell r="H1757">
            <v>1</v>
          </cell>
          <cell r="I1757">
            <v>0</v>
          </cell>
          <cell r="J1757">
            <v>0</v>
          </cell>
          <cell r="K1757">
            <v>1</v>
          </cell>
          <cell r="L1757">
            <v>1</v>
          </cell>
          <cell r="M1757">
            <v>0</v>
          </cell>
          <cell r="N1757">
            <v>0</v>
          </cell>
          <cell r="O1757">
            <v>0</v>
          </cell>
          <cell r="P1757">
            <v>0</v>
          </cell>
          <cell r="Q1757">
            <v>0</v>
          </cell>
          <cell r="R1757">
            <v>0</v>
          </cell>
          <cell r="S1757">
            <v>1</v>
          </cell>
          <cell r="T1757">
            <v>0</v>
          </cell>
          <cell r="U1757">
            <v>0</v>
          </cell>
          <cell r="AO1757" t="str">
            <v>Bremen_2008_III 02_2</v>
          </cell>
          <cell r="AQ1757" t="str">
            <v>Stadtstaaten_2008_III 02_2</v>
          </cell>
        </row>
        <row r="1758">
          <cell r="G1758">
            <v>835</v>
          </cell>
          <cell r="H1758">
            <v>446</v>
          </cell>
          <cell r="I1758">
            <v>62</v>
          </cell>
          <cell r="J1758">
            <v>41</v>
          </cell>
          <cell r="K1758">
            <v>365</v>
          </cell>
          <cell r="L1758">
            <v>197</v>
          </cell>
          <cell r="M1758">
            <v>34</v>
          </cell>
          <cell r="N1758">
            <v>25</v>
          </cell>
          <cell r="O1758">
            <v>0</v>
          </cell>
          <cell r="P1758">
            <v>0</v>
          </cell>
          <cell r="Q1758">
            <v>0</v>
          </cell>
          <cell r="R1758">
            <v>0</v>
          </cell>
          <cell r="S1758">
            <v>365</v>
          </cell>
          <cell r="T1758">
            <v>278</v>
          </cell>
          <cell r="U1758">
            <v>192</v>
          </cell>
          <cell r="AO1758" t="str">
            <v>Bremen_2008_III 02_3</v>
          </cell>
          <cell r="AQ1758" t="str">
            <v>Stadtstaaten_2008_III 02_3</v>
          </cell>
        </row>
        <row r="1759">
          <cell r="G1759">
            <v>35</v>
          </cell>
          <cell r="H1759">
            <v>16</v>
          </cell>
          <cell r="I1759">
            <v>4</v>
          </cell>
          <cell r="J1759">
            <v>1</v>
          </cell>
          <cell r="K1759">
            <v>6</v>
          </cell>
          <cell r="L1759">
            <v>3</v>
          </cell>
          <cell r="M1759">
            <v>1</v>
          </cell>
          <cell r="N1759">
            <v>0</v>
          </cell>
          <cell r="O1759">
            <v>0</v>
          </cell>
          <cell r="P1759">
            <v>0</v>
          </cell>
          <cell r="Q1759">
            <v>0</v>
          </cell>
          <cell r="R1759">
            <v>0</v>
          </cell>
          <cell r="S1759">
            <v>6</v>
          </cell>
          <cell r="T1759">
            <v>16</v>
          </cell>
          <cell r="U1759">
            <v>13</v>
          </cell>
          <cell r="AO1759" t="str">
            <v>Bremen_2008_III 02_4</v>
          </cell>
          <cell r="AQ1759" t="str">
            <v>Stadtstaaten_2008_III 02_4</v>
          </cell>
        </row>
        <row r="1760">
          <cell r="G1760">
            <v>0</v>
          </cell>
          <cell r="H1760">
            <v>0</v>
          </cell>
          <cell r="I1760">
            <v>0</v>
          </cell>
          <cell r="J1760">
            <v>0</v>
          </cell>
          <cell r="K1760">
            <v>0</v>
          </cell>
          <cell r="L1760">
            <v>0</v>
          </cell>
          <cell r="M1760">
            <v>0</v>
          </cell>
          <cell r="N1760">
            <v>0</v>
          </cell>
          <cell r="O1760">
            <v>0</v>
          </cell>
          <cell r="P1760">
            <v>0</v>
          </cell>
          <cell r="Q1760">
            <v>0</v>
          </cell>
          <cell r="R1760">
            <v>0</v>
          </cell>
          <cell r="S1760">
            <v>0</v>
          </cell>
          <cell r="T1760">
            <v>0</v>
          </cell>
          <cell r="U1760">
            <v>0</v>
          </cell>
          <cell r="AO1760" t="str">
            <v>Bremen_2008_III 02_5</v>
          </cell>
          <cell r="AQ1760" t="str">
            <v>Stadtstaaten_2008_III 02_5</v>
          </cell>
        </row>
        <row r="1761">
          <cell r="G1761">
            <v>0</v>
          </cell>
          <cell r="H1761">
            <v>0</v>
          </cell>
          <cell r="I1761">
            <v>0</v>
          </cell>
          <cell r="J1761">
            <v>0</v>
          </cell>
          <cell r="K1761">
            <v>0</v>
          </cell>
          <cell r="L1761">
            <v>0</v>
          </cell>
          <cell r="M1761">
            <v>0</v>
          </cell>
          <cell r="N1761">
            <v>0</v>
          </cell>
          <cell r="O1761">
            <v>0</v>
          </cell>
          <cell r="P1761">
            <v>0</v>
          </cell>
          <cell r="Q1761">
            <v>0</v>
          </cell>
          <cell r="R1761">
            <v>0</v>
          </cell>
          <cell r="S1761">
            <v>0</v>
          </cell>
          <cell r="T1761">
            <v>0</v>
          </cell>
          <cell r="U1761">
            <v>0</v>
          </cell>
          <cell r="AO1761" t="str">
            <v>Bremen_2008_III 02_6</v>
          </cell>
          <cell r="AQ1761" t="str">
            <v>Stadtstaaten_2008_III 02_6</v>
          </cell>
        </row>
        <row r="1762">
          <cell r="G1762">
            <v>0</v>
          </cell>
          <cell r="H1762">
            <v>0</v>
          </cell>
          <cell r="I1762">
            <v>0</v>
          </cell>
          <cell r="J1762">
            <v>0</v>
          </cell>
          <cell r="K1762">
            <v>0</v>
          </cell>
          <cell r="L1762">
            <v>0</v>
          </cell>
          <cell r="M1762">
            <v>0</v>
          </cell>
          <cell r="N1762">
            <v>0</v>
          </cell>
          <cell r="O1762">
            <v>0</v>
          </cell>
          <cell r="P1762">
            <v>0</v>
          </cell>
          <cell r="Q1762">
            <v>0</v>
          </cell>
          <cell r="R1762">
            <v>0</v>
          </cell>
          <cell r="S1762">
            <v>0</v>
          </cell>
          <cell r="T1762">
            <v>0</v>
          </cell>
          <cell r="U1762">
            <v>0</v>
          </cell>
          <cell r="AO1762" t="str">
            <v>Bremen_2008_III 02_7</v>
          </cell>
          <cell r="AQ1762" t="str">
            <v>Stadtstaaten_2008_III 02_7</v>
          </cell>
        </row>
        <row r="1763">
          <cell r="G1763">
            <v>871</v>
          </cell>
          <cell r="H1763">
            <v>463</v>
          </cell>
          <cell r="I1763">
            <v>66</v>
          </cell>
          <cell r="J1763">
            <v>42</v>
          </cell>
          <cell r="K1763">
            <v>372</v>
          </cell>
          <cell r="L1763">
            <v>201</v>
          </cell>
          <cell r="M1763">
            <v>35</v>
          </cell>
          <cell r="N1763">
            <v>25</v>
          </cell>
          <cell r="O1763">
            <v>0</v>
          </cell>
          <cell r="P1763">
            <v>0</v>
          </cell>
          <cell r="Q1763">
            <v>0</v>
          </cell>
          <cell r="R1763">
            <v>0</v>
          </cell>
          <cell r="S1763">
            <v>372</v>
          </cell>
          <cell r="T1763">
            <v>294</v>
          </cell>
          <cell r="U1763">
            <v>205</v>
          </cell>
          <cell r="AO1763" t="str">
            <v>Bremen_2008_III 02_8</v>
          </cell>
          <cell r="AQ1763" t="str">
            <v>Stadtstaaten_2008_III 02_8</v>
          </cell>
        </row>
        <row r="1764">
          <cell r="G1764">
            <v>0</v>
          </cell>
          <cell r="H1764">
            <v>0</v>
          </cell>
          <cell r="I1764">
            <v>0</v>
          </cell>
          <cell r="J1764">
            <v>0</v>
          </cell>
          <cell r="K1764">
            <v>0</v>
          </cell>
          <cell r="L1764">
            <v>0</v>
          </cell>
          <cell r="M1764">
            <v>0</v>
          </cell>
          <cell r="N1764">
            <v>0</v>
          </cell>
          <cell r="O1764">
            <v>0</v>
          </cell>
          <cell r="P1764">
            <v>0</v>
          </cell>
          <cell r="Q1764">
            <v>0</v>
          </cell>
          <cell r="R1764">
            <v>0</v>
          </cell>
          <cell r="S1764">
            <v>0</v>
          </cell>
          <cell r="T1764">
            <v>0</v>
          </cell>
          <cell r="U1764">
            <v>0</v>
          </cell>
          <cell r="AO1764" t="e">
            <v>#N/A</v>
          </cell>
          <cell r="AQ1764" t="e">
            <v>#N/A</v>
          </cell>
        </row>
        <row r="1765">
          <cell r="G1765">
            <v>0</v>
          </cell>
          <cell r="H1765">
            <v>0</v>
          </cell>
          <cell r="I1765">
            <v>0</v>
          </cell>
          <cell r="J1765">
            <v>0</v>
          </cell>
          <cell r="K1765">
            <v>0</v>
          </cell>
          <cell r="L1765">
            <v>0</v>
          </cell>
          <cell r="M1765">
            <v>0</v>
          </cell>
          <cell r="N1765">
            <v>0</v>
          </cell>
          <cell r="O1765">
            <v>0</v>
          </cell>
          <cell r="P1765">
            <v>0</v>
          </cell>
          <cell r="Q1765">
            <v>0</v>
          </cell>
          <cell r="R1765">
            <v>0</v>
          </cell>
          <cell r="S1765">
            <v>0</v>
          </cell>
          <cell r="T1765">
            <v>0</v>
          </cell>
          <cell r="U1765">
            <v>0</v>
          </cell>
          <cell r="AO1765" t="e">
            <v>#N/A</v>
          </cell>
          <cell r="AQ1765" t="e">
            <v>#N/A</v>
          </cell>
        </row>
        <row r="1766">
          <cell r="G1766">
            <v>0</v>
          </cell>
          <cell r="H1766">
            <v>0</v>
          </cell>
          <cell r="I1766">
            <v>0</v>
          </cell>
          <cell r="J1766">
            <v>0</v>
          </cell>
          <cell r="K1766">
            <v>0</v>
          </cell>
          <cell r="L1766">
            <v>0</v>
          </cell>
          <cell r="M1766">
            <v>0</v>
          </cell>
          <cell r="N1766">
            <v>0</v>
          </cell>
          <cell r="O1766">
            <v>0</v>
          </cell>
          <cell r="P1766">
            <v>0</v>
          </cell>
          <cell r="Q1766">
            <v>0</v>
          </cell>
          <cell r="R1766">
            <v>0</v>
          </cell>
          <cell r="S1766">
            <v>0</v>
          </cell>
          <cell r="T1766">
            <v>0</v>
          </cell>
          <cell r="U1766">
            <v>0</v>
          </cell>
          <cell r="AO1766" t="e">
            <v>#N/A</v>
          </cell>
          <cell r="AQ1766" t="e">
            <v>#N/A</v>
          </cell>
        </row>
        <row r="1767">
          <cell r="G1767">
            <v>0</v>
          </cell>
          <cell r="H1767">
            <v>0</v>
          </cell>
          <cell r="I1767">
            <v>0</v>
          </cell>
          <cell r="J1767">
            <v>0</v>
          </cell>
          <cell r="K1767">
            <v>0</v>
          </cell>
          <cell r="L1767">
            <v>0</v>
          </cell>
          <cell r="M1767">
            <v>0</v>
          </cell>
          <cell r="N1767">
            <v>0</v>
          </cell>
          <cell r="O1767">
            <v>0</v>
          </cell>
          <cell r="P1767">
            <v>0</v>
          </cell>
          <cell r="Q1767">
            <v>0</v>
          </cell>
          <cell r="R1767">
            <v>0</v>
          </cell>
          <cell r="S1767">
            <v>0</v>
          </cell>
          <cell r="T1767">
            <v>0</v>
          </cell>
          <cell r="U1767">
            <v>0</v>
          </cell>
          <cell r="AO1767" t="e">
            <v>#N/A</v>
          </cell>
          <cell r="AQ1767" t="e">
            <v>#N/A</v>
          </cell>
        </row>
        <row r="1768">
          <cell r="G1768">
            <v>0</v>
          </cell>
          <cell r="H1768">
            <v>0</v>
          </cell>
          <cell r="I1768">
            <v>0</v>
          </cell>
          <cell r="J1768">
            <v>0</v>
          </cell>
          <cell r="K1768">
            <v>0</v>
          </cell>
          <cell r="L1768">
            <v>0</v>
          </cell>
          <cell r="M1768">
            <v>0</v>
          </cell>
          <cell r="N1768">
            <v>0</v>
          </cell>
          <cell r="O1768">
            <v>0</v>
          </cell>
          <cell r="P1768">
            <v>0</v>
          </cell>
          <cell r="Q1768">
            <v>0</v>
          </cell>
          <cell r="R1768">
            <v>0</v>
          </cell>
          <cell r="S1768">
            <v>0</v>
          </cell>
          <cell r="T1768">
            <v>0</v>
          </cell>
          <cell r="U1768">
            <v>0</v>
          </cell>
          <cell r="AO1768" t="e">
            <v>#N/A</v>
          </cell>
          <cell r="AQ1768" t="e">
            <v>#N/A</v>
          </cell>
        </row>
        <row r="1769">
          <cell r="G1769">
            <v>0</v>
          </cell>
          <cell r="H1769">
            <v>0</v>
          </cell>
          <cell r="I1769">
            <v>0</v>
          </cell>
          <cell r="J1769">
            <v>0</v>
          </cell>
          <cell r="K1769">
            <v>0</v>
          </cell>
          <cell r="L1769">
            <v>0</v>
          </cell>
          <cell r="M1769">
            <v>0</v>
          </cell>
          <cell r="N1769">
            <v>0</v>
          </cell>
          <cell r="O1769">
            <v>0</v>
          </cell>
          <cell r="P1769">
            <v>0</v>
          </cell>
          <cell r="Q1769">
            <v>0</v>
          </cell>
          <cell r="R1769">
            <v>0</v>
          </cell>
          <cell r="S1769">
            <v>0</v>
          </cell>
          <cell r="T1769">
            <v>0</v>
          </cell>
          <cell r="U1769">
            <v>0</v>
          </cell>
          <cell r="AO1769" t="e">
            <v>#N/A</v>
          </cell>
          <cell r="AQ1769" t="e">
            <v>#N/A</v>
          </cell>
        </row>
        <row r="1770">
          <cell r="G1770">
            <v>0</v>
          </cell>
          <cell r="H1770">
            <v>0</v>
          </cell>
          <cell r="I1770">
            <v>0</v>
          </cell>
          <cell r="J1770">
            <v>0</v>
          </cell>
          <cell r="K1770">
            <v>0</v>
          </cell>
          <cell r="L1770">
            <v>0</v>
          </cell>
          <cell r="M1770">
            <v>0</v>
          </cell>
          <cell r="N1770">
            <v>0</v>
          </cell>
          <cell r="O1770">
            <v>0</v>
          </cell>
          <cell r="P1770">
            <v>0</v>
          </cell>
          <cell r="Q1770">
            <v>0</v>
          </cell>
          <cell r="R1770">
            <v>0</v>
          </cell>
          <cell r="S1770">
            <v>0</v>
          </cell>
          <cell r="T1770">
            <v>0</v>
          </cell>
          <cell r="U1770">
            <v>0</v>
          </cell>
          <cell r="AO1770" t="e">
            <v>#N/A</v>
          </cell>
          <cell r="AQ1770" t="e">
            <v>#N/A</v>
          </cell>
        </row>
        <row r="1771">
          <cell r="G1771">
            <v>0</v>
          </cell>
          <cell r="H1771">
            <v>0</v>
          </cell>
          <cell r="I1771">
            <v>0</v>
          </cell>
          <cell r="J1771">
            <v>0</v>
          </cell>
          <cell r="K1771">
            <v>0</v>
          </cell>
          <cell r="L1771">
            <v>0</v>
          </cell>
          <cell r="M1771">
            <v>0</v>
          </cell>
          <cell r="N1771">
            <v>0</v>
          </cell>
          <cell r="O1771">
            <v>0</v>
          </cell>
          <cell r="P1771">
            <v>0</v>
          </cell>
          <cell r="Q1771">
            <v>0</v>
          </cell>
          <cell r="R1771">
            <v>0</v>
          </cell>
          <cell r="S1771">
            <v>0</v>
          </cell>
          <cell r="T1771">
            <v>0</v>
          </cell>
          <cell r="U1771">
            <v>0</v>
          </cell>
          <cell r="AO1771" t="e">
            <v>#N/A</v>
          </cell>
          <cell r="AQ1771" t="e">
            <v>#N/A</v>
          </cell>
        </row>
        <row r="1772">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v>
          </cell>
          <cell r="U1772">
            <v>0</v>
          </cell>
          <cell r="AO1772" t="str">
            <v>Bremen_2008_Sonstige_1</v>
          </cell>
          <cell r="AQ1772" t="str">
            <v>Stadtstaaten_2008_Sonstige_1</v>
          </cell>
        </row>
        <row r="1773">
          <cell r="G1773">
            <v>0</v>
          </cell>
          <cell r="H1773">
            <v>0</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AO1773" t="str">
            <v>Bremen_2008_Sonstige_2</v>
          </cell>
          <cell r="AQ1773" t="str">
            <v>Stadtstaaten_2008_Sonstige_2</v>
          </cell>
        </row>
        <row r="1774">
          <cell r="G1774">
            <v>0</v>
          </cell>
          <cell r="H1774">
            <v>0</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AO1774" t="str">
            <v>Bremen_2008_Sonstige_3</v>
          </cell>
          <cell r="AQ1774" t="str">
            <v>Stadtstaaten_2008_Sonstige_3</v>
          </cell>
        </row>
        <row r="1775">
          <cell r="G1775">
            <v>66</v>
          </cell>
          <cell r="H1775">
            <v>34</v>
          </cell>
          <cell r="I1775">
            <v>9</v>
          </cell>
          <cell r="J1775">
            <v>4</v>
          </cell>
          <cell r="K1775">
            <v>66</v>
          </cell>
          <cell r="L1775">
            <v>34</v>
          </cell>
          <cell r="M1775">
            <v>9</v>
          </cell>
          <cell r="N1775">
            <v>4</v>
          </cell>
          <cell r="O1775">
            <v>0</v>
          </cell>
          <cell r="P1775">
            <v>0</v>
          </cell>
          <cell r="Q1775">
            <v>66</v>
          </cell>
          <cell r="R1775">
            <v>0</v>
          </cell>
          <cell r="S1775">
            <v>0</v>
          </cell>
          <cell r="T1775">
            <v>0</v>
          </cell>
          <cell r="U1775">
            <v>0</v>
          </cell>
          <cell r="AO1775" t="str">
            <v>Bremen_2008_Sonstige_4</v>
          </cell>
          <cell r="AQ1775" t="str">
            <v>Stadtstaaten_2008_Sonstige_4</v>
          </cell>
        </row>
        <row r="1776">
          <cell r="G1776">
            <v>0</v>
          </cell>
          <cell r="H1776">
            <v>0</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AO1776" t="str">
            <v>Bremen_2008_Sonstige_5</v>
          </cell>
          <cell r="AQ1776" t="str">
            <v>Stadtstaaten_2008_Sonstige_5</v>
          </cell>
        </row>
        <row r="1777">
          <cell r="G1777">
            <v>0</v>
          </cell>
          <cell r="H1777">
            <v>0</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AO1777" t="str">
            <v>Bremen_2008_Sonstige_6</v>
          </cell>
          <cell r="AQ1777" t="str">
            <v>Stadtstaaten_2008_Sonstige_6</v>
          </cell>
        </row>
        <row r="1778">
          <cell r="G1778">
            <v>0</v>
          </cell>
          <cell r="H1778">
            <v>0</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AO1778" t="str">
            <v>Bremen_2008_Sonstige_7</v>
          </cell>
          <cell r="AQ1778" t="str">
            <v>Stadtstaaten_2008_Sonstige_7</v>
          </cell>
        </row>
        <row r="1779">
          <cell r="G1779">
            <v>66</v>
          </cell>
          <cell r="H1779">
            <v>34</v>
          </cell>
          <cell r="I1779">
            <v>9</v>
          </cell>
          <cell r="J1779">
            <v>4</v>
          </cell>
          <cell r="K1779">
            <v>66</v>
          </cell>
          <cell r="L1779">
            <v>34</v>
          </cell>
          <cell r="M1779">
            <v>9</v>
          </cell>
          <cell r="N1779">
            <v>4</v>
          </cell>
          <cell r="O1779">
            <v>0</v>
          </cell>
          <cell r="P1779">
            <v>0</v>
          </cell>
          <cell r="Q1779">
            <v>66</v>
          </cell>
          <cell r="R1779">
            <v>0</v>
          </cell>
          <cell r="S1779">
            <v>0</v>
          </cell>
          <cell r="T1779">
            <v>0</v>
          </cell>
          <cell r="U1779">
            <v>0</v>
          </cell>
          <cell r="AO1779" t="str">
            <v>Bremen_2008_Sonstige_8</v>
          </cell>
          <cell r="AQ1779" t="str">
            <v>Stadtstaaten_2008_Sonstige_8</v>
          </cell>
        </row>
        <row r="1780">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AO1780" t="e">
            <v>#N/A</v>
          </cell>
          <cell r="AQ1780" t="e">
            <v>#N/A</v>
          </cell>
        </row>
        <row r="1781">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AO1781" t="e">
            <v>#N/A</v>
          </cell>
          <cell r="AQ1781" t="e">
            <v>#N/A</v>
          </cell>
        </row>
        <row r="1782">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AO1782" t="e">
            <v>#N/A</v>
          </cell>
          <cell r="AQ1782" t="e">
            <v>#N/A</v>
          </cell>
        </row>
        <row r="1783">
          <cell r="G1783">
            <v>0</v>
          </cell>
          <cell r="H1783">
            <v>0</v>
          </cell>
          <cell r="I1783">
            <v>0</v>
          </cell>
          <cell r="J1783">
            <v>0</v>
          </cell>
          <cell r="K1783">
            <v>0</v>
          </cell>
          <cell r="L1783">
            <v>0</v>
          </cell>
          <cell r="M1783">
            <v>0</v>
          </cell>
          <cell r="N1783">
            <v>0</v>
          </cell>
          <cell r="O1783">
            <v>0</v>
          </cell>
          <cell r="P1783">
            <v>0</v>
          </cell>
          <cell r="Q1783">
            <v>0</v>
          </cell>
          <cell r="R1783">
            <v>0</v>
          </cell>
          <cell r="S1783">
            <v>0</v>
          </cell>
          <cell r="T1783">
            <v>0</v>
          </cell>
          <cell r="U1783">
            <v>0</v>
          </cell>
          <cell r="AO1783" t="e">
            <v>#N/A</v>
          </cell>
          <cell r="AQ1783" t="e">
            <v>#N/A</v>
          </cell>
        </row>
        <row r="1784">
          <cell r="G1784">
            <v>0</v>
          </cell>
          <cell r="H1784">
            <v>0</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AO1784" t="e">
            <v>#N/A</v>
          </cell>
          <cell r="AQ1784" t="e">
            <v>#N/A</v>
          </cell>
        </row>
        <row r="1785">
          <cell r="G1785">
            <v>0</v>
          </cell>
          <cell r="H1785">
            <v>0</v>
          </cell>
          <cell r="I1785">
            <v>0</v>
          </cell>
          <cell r="J1785">
            <v>0</v>
          </cell>
          <cell r="K1785">
            <v>0</v>
          </cell>
          <cell r="L1785">
            <v>0</v>
          </cell>
          <cell r="M1785">
            <v>0</v>
          </cell>
          <cell r="N1785">
            <v>0</v>
          </cell>
          <cell r="O1785">
            <v>0</v>
          </cell>
          <cell r="P1785">
            <v>0</v>
          </cell>
          <cell r="Q1785">
            <v>0</v>
          </cell>
          <cell r="R1785">
            <v>0</v>
          </cell>
          <cell r="S1785">
            <v>0</v>
          </cell>
          <cell r="T1785">
            <v>0</v>
          </cell>
          <cell r="U1785">
            <v>0</v>
          </cell>
          <cell r="AO1785" t="e">
            <v>#N/A</v>
          </cell>
          <cell r="AQ1785" t="e">
            <v>#N/A</v>
          </cell>
        </row>
        <row r="1786">
          <cell r="G1786">
            <v>0</v>
          </cell>
          <cell r="H1786">
            <v>0</v>
          </cell>
          <cell r="I1786">
            <v>0</v>
          </cell>
          <cell r="J1786">
            <v>0</v>
          </cell>
          <cell r="K1786">
            <v>0</v>
          </cell>
          <cell r="L1786">
            <v>0</v>
          </cell>
          <cell r="M1786">
            <v>0</v>
          </cell>
          <cell r="N1786">
            <v>0</v>
          </cell>
          <cell r="O1786">
            <v>0</v>
          </cell>
          <cell r="P1786">
            <v>0</v>
          </cell>
          <cell r="Q1786">
            <v>0</v>
          </cell>
          <cell r="R1786">
            <v>0</v>
          </cell>
          <cell r="S1786">
            <v>0</v>
          </cell>
          <cell r="T1786">
            <v>0</v>
          </cell>
          <cell r="U1786">
            <v>0</v>
          </cell>
          <cell r="AO1786" t="e">
            <v>#N/A</v>
          </cell>
          <cell r="AQ1786" t="e">
            <v>#N/A</v>
          </cell>
        </row>
        <row r="1787">
          <cell r="G1787">
            <v>0</v>
          </cell>
          <cell r="H1787">
            <v>0</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AO1787" t="e">
            <v>#N/A</v>
          </cell>
          <cell r="AQ1787" t="e">
            <v>#N/A</v>
          </cell>
        </row>
        <row r="1788">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AO1788" t="str">
            <v>Bremen_2008_Sonstige_1</v>
          </cell>
          <cell r="AQ1788" t="str">
            <v>Stadtstaaten_2008_Sonstige_1</v>
          </cell>
        </row>
        <row r="1789">
          <cell r="G1789">
            <v>3.393939393939394</v>
          </cell>
          <cell r="H1789">
            <v>0.86908077994428967</v>
          </cell>
          <cell r="I1789">
            <v>6.0606060606060608E-2</v>
          </cell>
          <cell r="J1789">
            <v>6.6852367688022288E-2</v>
          </cell>
          <cell r="K1789">
            <v>2.1414141414141414</v>
          </cell>
          <cell r="L1789">
            <v>0.69080779944289694</v>
          </cell>
          <cell r="M1789">
            <v>6.0606060606060608E-2</v>
          </cell>
          <cell r="N1789">
            <v>6.6852367688022288E-2</v>
          </cell>
          <cell r="O1789">
            <v>2.1414141414141414</v>
          </cell>
          <cell r="P1789">
            <v>1.2525252525252526</v>
          </cell>
          <cell r="Q1789">
            <v>0</v>
          </cell>
          <cell r="R1789">
            <v>0</v>
          </cell>
          <cell r="S1789">
            <v>0</v>
          </cell>
          <cell r="T1789">
            <v>0</v>
          </cell>
          <cell r="U1789">
            <v>0</v>
          </cell>
          <cell r="AO1789" t="str">
            <v>Bremen_2008_Sonstige_2</v>
          </cell>
          <cell r="AQ1789" t="str">
            <v>Stadtstaaten_2008_Sonstige_2</v>
          </cell>
        </row>
        <row r="1790">
          <cell r="G1790">
            <v>136.77575757575758</v>
          </cell>
          <cell r="H1790">
            <v>31.721448467966571</v>
          </cell>
          <cell r="I1790">
            <v>2.4424242424242424</v>
          </cell>
          <cell r="J1790">
            <v>2.4401114206128129</v>
          </cell>
          <cell r="K1790">
            <v>86.298989898989902</v>
          </cell>
          <cell r="L1790">
            <v>25.214484679665738</v>
          </cell>
          <cell r="M1790">
            <v>2.4424242424242424</v>
          </cell>
          <cell r="N1790">
            <v>2.4401114206128129</v>
          </cell>
          <cell r="O1790">
            <v>86.298989898989902</v>
          </cell>
          <cell r="P1790">
            <v>50.476767676767679</v>
          </cell>
          <cell r="Q1790">
            <v>0</v>
          </cell>
          <cell r="R1790">
            <v>0</v>
          </cell>
          <cell r="S1790">
            <v>0</v>
          </cell>
          <cell r="T1790">
            <v>0</v>
          </cell>
          <cell r="U1790">
            <v>0</v>
          </cell>
          <cell r="AO1790" t="str">
            <v>Bremen_2008_Sonstige_3</v>
          </cell>
          <cell r="AQ1790" t="str">
            <v>Stadtstaaten_2008_Sonstige_3</v>
          </cell>
        </row>
        <row r="1791">
          <cell r="G1791">
            <v>16.630303030303029</v>
          </cell>
          <cell r="H1791">
            <v>3.1504178272980501</v>
          </cell>
          <cell r="I1791">
            <v>0.29696969696969699</v>
          </cell>
          <cell r="J1791">
            <v>0.24233983286908078</v>
          </cell>
          <cell r="K1791">
            <v>10.492929292929293</v>
          </cell>
          <cell r="L1791">
            <v>2.5041782729805013</v>
          </cell>
          <cell r="M1791">
            <v>0.29696969696969699</v>
          </cell>
          <cell r="N1791">
            <v>0.24233983286908078</v>
          </cell>
          <cell r="O1791">
            <v>10.492929292929293</v>
          </cell>
          <cell r="P1791">
            <v>6.1373737373737374</v>
          </cell>
          <cell r="Q1791">
            <v>0</v>
          </cell>
          <cell r="R1791">
            <v>0</v>
          </cell>
          <cell r="S1791">
            <v>0</v>
          </cell>
          <cell r="T1791">
            <v>0</v>
          </cell>
          <cell r="U1791">
            <v>0</v>
          </cell>
          <cell r="AO1791" t="str">
            <v>Bremen_2008_Sonstige_4</v>
          </cell>
          <cell r="AQ1791" t="str">
            <v>Stadtstaaten_2008_Sonstige_4</v>
          </cell>
        </row>
        <row r="1792">
          <cell r="G1792">
            <v>11.2</v>
          </cell>
          <cell r="H1792">
            <v>3.2590529247910864</v>
          </cell>
          <cell r="I1792">
            <v>0.2</v>
          </cell>
          <cell r="J1792">
            <v>0.25069637883008355</v>
          </cell>
          <cell r="K1792">
            <v>7.0666666666666664</v>
          </cell>
          <cell r="L1792">
            <v>2.5905292479108635</v>
          </cell>
          <cell r="M1792">
            <v>0.2</v>
          </cell>
          <cell r="N1792">
            <v>0.25069637883008355</v>
          </cell>
          <cell r="O1792">
            <v>7.0666666666666664</v>
          </cell>
          <cell r="P1792">
            <v>4.1333333333333329</v>
          </cell>
          <cell r="Q1792">
            <v>0</v>
          </cell>
          <cell r="R1792">
            <v>0</v>
          </cell>
          <cell r="S1792">
            <v>0</v>
          </cell>
          <cell r="T1792">
            <v>0</v>
          </cell>
          <cell r="U1792">
            <v>0</v>
          </cell>
          <cell r="AO1792" t="str">
            <v>Bremen_2008_Sonstige_5</v>
          </cell>
          <cell r="AQ1792" t="str">
            <v>Stadtstaaten_2008_Sonstige_5</v>
          </cell>
        </row>
        <row r="1793">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AO1793" t="str">
            <v>Bremen_2008_Sonstige_6</v>
          </cell>
          <cell r="AQ1793" t="str">
            <v>Stadtstaaten_2008_Sonstige_6</v>
          </cell>
        </row>
        <row r="1794">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AO1794" t="str">
            <v>Bremen_2008_Sonstige_7</v>
          </cell>
          <cell r="AQ1794" t="str">
            <v>Stadtstaaten_2008_Sonstige_7</v>
          </cell>
        </row>
        <row r="1795">
          <cell r="G1795">
            <v>168</v>
          </cell>
          <cell r="H1795">
            <v>39</v>
          </cell>
          <cell r="I1795">
            <v>3</v>
          </cell>
          <cell r="J1795">
            <v>3</v>
          </cell>
          <cell r="K1795">
            <v>106</v>
          </cell>
          <cell r="L1795">
            <v>31</v>
          </cell>
          <cell r="M1795">
            <v>3</v>
          </cell>
          <cell r="N1795">
            <v>3</v>
          </cell>
          <cell r="O1795">
            <v>106</v>
          </cell>
          <cell r="P1795">
            <v>62</v>
          </cell>
          <cell r="Q1795">
            <v>0</v>
          </cell>
          <cell r="R1795">
            <v>0</v>
          </cell>
          <cell r="S1795">
            <v>0</v>
          </cell>
          <cell r="T1795">
            <v>0</v>
          </cell>
          <cell r="U1795">
            <v>0</v>
          </cell>
          <cell r="AO1795" t="str">
            <v>Bremen_2008_Sonstige_8</v>
          </cell>
          <cell r="AQ1795" t="str">
            <v>Stadtstaaten_2008_Sonstige_8</v>
          </cell>
        </row>
        <row r="1796">
          <cell r="G1796">
            <v>0</v>
          </cell>
          <cell r="H1796">
            <v>0</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AO1796" t="e">
            <v>#N/A</v>
          </cell>
          <cell r="AQ1796" t="e">
            <v>#N/A</v>
          </cell>
        </row>
        <row r="1797">
          <cell r="G1797">
            <v>0.5252525252525253</v>
          </cell>
          <cell r="H1797">
            <v>0.5348189415041783</v>
          </cell>
          <cell r="I1797">
            <v>6.0606060606060608E-2</v>
          </cell>
          <cell r="J1797">
            <v>6.6852367688022288E-2</v>
          </cell>
          <cell r="K1797">
            <v>0</v>
          </cell>
          <cell r="L1797">
            <v>0</v>
          </cell>
          <cell r="M1797">
            <v>6.0606060606060608E-2</v>
          </cell>
          <cell r="N1797">
            <v>6.6852367688022288E-2</v>
          </cell>
          <cell r="O1797">
            <v>0</v>
          </cell>
          <cell r="P1797">
            <v>0</v>
          </cell>
          <cell r="Q1797">
            <v>0</v>
          </cell>
          <cell r="R1797">
            <v>0</v>
          </cell>
          <cell r="S1797">
            <v>0</v>
          </cell>
          <cell r="T1797">
            <v>0</v>
          </cell>
          <cell r="U1797">
            <v>0</v>
          </cell>
          <cell r="AO1797" t="e">
            <v>#N/A</v>
          </cell>
          <cell r="AQ1797" t="e">
            <v>#N/A</v>
          </cell>
        </row>
        <row r="1798">
          <cell r="G1798">
            <v>21.167676767676767</v>
          </cell>
          <cell r="H1798">
            <v>19.520891364902504</v>
          </cell>
          <cell r="I1798">
            <v>2.4424242424242424</v>
          </cell>
          <cell r="J1798">
            <v>2.4401114206128129</v>
          </cell>
          <cell r="K1798">
            <v>0</v>
          </cell>
          <cell r="L1798">
            <v>0</v>
          </cell>
          <cell r="M1798">
            <v>2.4424242424242424</v>
          </cell>
          <cell r="N1798">
            <v>2.4401114206128129</v>
          </cell>
          <cell r="O1798">
            <v>0</v>
          </cell>
          <cell r="P1798">
            <v>0</v>
          </cell>
          <cell r="Q1798">
            <v>0</v>
          </cell>
          <cell r="R1798">
            <v>0</v>
          </cell>
          <cell r="S1798">
            <v>0</v>
          </cell>
          <cell r="T1798">
            <v>0</v>
          </cell>
          <cell r="U1798">
            <v>0</v>
          </cell>
          <cell r="AO1798" t="e">
            <v>#N/A</v>
          </cell>
          <cell r="AQ1798" t="e">
            <v>#N/A</v>
          </cell>
        </row>
        <row r="1799">
          <cell r="G1799">
            <v>2.5737373737373739</v>
          </cell>
          <cell r="H1799">
            <v>1.9387186629526463</v>
          </cell>
          <cell r="I1799">
            <v>0.29696969696969699</v>
          </cell>
          <cell r="J1799">
            <v>0.24233983286908078</v>
          </cell>
          <cell r="K1799">
            <v>0</v>
          </cell>
          <cell r="L1799">
            <v>0</v>
          </cell>
          <cell r="M1799">
            <v>0.29696969696969699</v>
          </cell>
          <cell r="N1799">
            <v>0.24233983286908078</v>
          </cell>
          <cell r="O1799">
            <v>0</v>
          </cell>
          <cell r="P1799">
            <v>0</v>
          </cell>
          <cell r="Q1799">
            <v>0</v>
          </cell>
          <cell r="R1799">
            <v>0</v>
          </cell>
          <cell r="S1799">
            <v>0</v>
          </cell>
          <cell r="T1799">
            <v>0</v>
          </cell>
          <cell r="U1799">
            <v>0</v>
          </cell>
          <cell r="AO1799" t="e">
            <v>#N/A</v>
          </cell>
          <cell r="AQ1799" t="e">
            <v>#N/A</v>
          </cell>
        </row>
        <row r="1800">
          <cell r="G1800">
            <v>1.7333333333333334</v>
          </cell>
          <cell r="H1800">
            <v>2.0055710306406684</v>
          </cell>
          <cell r="I1800">
            <v>0.2</v>
          </cell>
          <cell r="J1800">
            <v>0.25069637883008355</v>
          </cell>
          <cell r="K1800">
            <v>0</v>
          </cell>
          <cell r="L1800">
            <v>0</v>
          </cell>
          <cell r="M1800">
            <v>0.2</v>
          </cell>
          <cell r="N1800">
            <v>0.25069637883008355</v>
          </cell>
          <cell r="O1800">
            <v>0</v>
          </cell>
          <cell r="P1800">
            <v>0</v>
          </cell>
          <cell r="Q1800">
            <v>0</v>
          </cell>
          <cell r="R1800">
            <v>0</v>
          </cell>
          <cell r="S1800">
            <v>0</v>
          </cell>
          <cell r="T1800">
            <v>0</v>
          </cell>
          <cell r="U1800">
            <v>0</v>
          </cell>
          <cell r="AO1800" t="e">
            <v>#N/A</v>
          </cell>
          <cell r="AQ1800" t="e">
            <v>#N/A</v>
          </cell>
        </row>
        <row r="1801">
          <cell r="G1801">
            <v>0</v>
          </cell>
          <cell r="H1801">
            <v>0</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AO1801" t="e">
            <v>#N/A</v>
          </cell>
          <cell r="AQ1801" t="e">
            <v>#N/A</v>
          </cell>
        </row>
        <row r="1802">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AO1802" t="e">
            <v>#N/A</v>
          </cell>
          <cell r="AQ1802" t="e">
            <v>#N/A</v>
          </cell>
        </row>
        <row r="1803">
          <cell r="G1803">
            <v>26</v>
          </cell>
          <cell r="H1803">
            <v>24</v>
          </cell>
          <cell r="I1803">
            <v>3</v>
          </cell>
          <cell r="J1803">
            <v>3</v>
          </cell>
          <cell r="K1803">
            <v>26</v>
          </cell>
          <cell r="L1803">
            <v>24</v>
          </cell>
          <cell r="M1803">
            <v>3</v>
          </cell>
          <cell r="N1803">
            <v>3</v>
          </cell>
          <cell r="O1803">
            <v>26</v>
          </cell>
          <cell r="P1803">
            <v>0</v>
          </cell>
          <cell r="Q1803">
            <v>0</v>
          </cell>
          <cell r="R1803">
            <v>0</v>
          </cell>
          <cell r="S1803">
            <v>0</v>
          </cell>
          <cell r="T1803">
            <v>0</v>
          </cell>
          <cell r="U1803">
            <v>0</v>
          </cell>
          <cell r="AO1803" t="e">
            <v>#N/A</v>
          </cell>
          <cell r="AQ1803" t="e">
            <v>#N/A</v>
          </cell>
        </row>
        <row r="1804">
          <cell r="G1804">
            <v>9377</v>
          </cell>
          <cell r="H1804">
            <v>2812</v>
          </cell>
          <cell r="I1804">
            <v>1136</v>
          </cell>
          <cell r="J1804">
            <v>383</v>
          </cell>
          <cell r="K1804">
            <v>1481</v>
          </cell>
          <cell r="L1804">
            <v>510</v>
          </cell>
          <cell r="M1804">
            <v>181</v>
          </cell>
          <cell r="N1804">
            <v>67</v>
          </cell>
          <cell r="O1804">
            <v>2669</v>
          </cell>
          <cell r="P1804">
            <v>3498</v>
          </cell>
          <cell r="Q1804">
            <v>2843</v>
          </cell>
          <cell r="R1804">
            <v>367</v>
          </cell>
          <cell r="S1804">
            <v>0</v>
          </cell>
          <cell r="T1804">
            <v>0</v>
          </cell>
          <cell r="U1804">
            <v>0</v>
          </cell>
          <cell r="AO1804" t="str">
            <v>Bayern_2008_I 01a_1</v>
          </cell>
          <cell r="AQ1804" t="str">
            <v>Westliche Flächenländer_2008_I 01a_1</v>
          </cell>
        </row>
        <row r="1805">
          <cell r="G1805">
            <v>103463</v>
          </cell>
          <cell r="H1805">
            <v>35676</v>
          </cell>
          <cell r="I1805">
            <v>9052</v>
          </cell>
          <cell r="J1805">
            <v>3880</v>
          </cell>
          <cell r="K1805">
            <v>19342</v>
          </cell>
          <cell r="L1805">
            <v>8955</v>
          </cell>
          <cell r="M1805">
            <v>2008</v>
          </cell>
          <cell r="N1805">
            <v>986</v>
          </cell>
          <cell r="O1805">
            <v>22212</v>
          </cell>
          <cell r="P1805">
            <v>38384</v>
          </cell>
          <cell r="Q1805">
            <v>34165</v>
          </cell>
          <cell r="R1805">
            <v>8702</v>
          </cell>
          <cell r="S1805">
            <v>0</v>
          </cell>
          <cell r="T1805">
            <v>0</v>
          </cell>
          <cell r="U1805">
            <v>0</v>
          </cell>
          <cell r="AO1805" t="str">
            <v>Bayern_2008_I 01a_2</v>
          </cell>
          <cell r="AQ1805" t="str">
            <v>Westliche Flächenländer_2008_I 01a_2</v>
          </cell>
        </row>
        <row r="1806">
          <cell r="G1806">
            <v>111607</v>
          </cell>
          <cell r="H1806">
            <v>54226</v>
          </cell>
          <cell r="I1806">
            <v>3638</v>
          </cell>
          <cell r="J1806">
            <v>1958</v>
          </cell>
          <cell r="K1806">
            <v>31004</v>
          </cell>
          <cell r="L1806">
            <v>17395</v>
          </cell>
          <cell r="M1806">
            <v>1212</v>
          </cell>
          <cell r="N1806">
            <v>717</v>
          </cell>
          <cell r="O1806">
            <v>25910</v>
          </cell>
          <cell r="P1806">
            <v>40292</v>
          </cell>
          <cell r="Q1806">
            <v>37147</v>
          </cell>
          <cell r="R1806">
            <v>8258</v>
          </cell>
          <cell r="S1806">
            <v>0</v>
          </cell>
          <cell r="T1806">
            <v>0</v>
          </cell>
          <cell r="U1806">
            <v>0</v>
          </cell>
          <cell r="AO1806" t="str">
            <v>Bayern_2008_I 01a_3</v>
          </cell>
          <cell r="AQ1806" t="str">
            <v>Westliche Flächenländer_2008_I 01a_3</v>
          </cell>
        </row>
        <row r="1807">
          <cell r="G1807">
            <v>10369</v>
          </cell>
          <cell r="H1807">
            <v>5636</v>
          </cell>
          <cell r="I1807">
            <v>340</v>
          </cell>
          <cell r="J1807">
            <v>187</v>
          </cell>
          <cell r="K1807">
            <v>3625</v>
          </cell>
          <cell r="L1807">
            <v>2008</v>
          </cell>
          <cell r="M1807">
            <v>142</v>
          </cell>
          <cell r="N1807">
            <v>82</v>
          </cell>
          <cell r="O1807">
            <v>2629</v>
          </cell>
          <cell r="P1807">
            <v>3898</v>
          </cell>
          <cell r="Q1807">
            <v>3439</v>
          </cell>
          <cell r="R1807">
            <v>403</v>
          </cell>
          <cell r="S1807">
            <v>0</v>
          </cell>
          <cell r="T1807">
            <v>0</v>
          </cell>
          <cell r="U1807">
            <v>0</v>
          </cell>
          <cell r="AO1807" t="str">
            <v>Bayern_2008_I 01a_4</v>
          </cell>
          <cell r="AQ1807" t="str">
            <v>Westliche Flächenländer_2008_I 01a_4</v>
          </cell>
        </row>
        <row r="1808">
          <cell r="G1808">
            <v>11980</v>
          </cell>
          <cell r="H1808">
            <v>6789</v>
          </cell>
          <cell r="I1808">
            <v>468</v>
          </cell>
          <cell r="J1808">
            <v>324</v>
          </cell>
          <cell r="K1808">
            <v>4530</v>
          </cell>
          <cell r="L1808">
            <v>2640</v>
          </cell>
          <cell r="M1808">
            <v>182</v>
          </cell>
          <cell r="N1808">
            <v>126</v>
          </cell>
          <cell r="O1808">
            <v>2940</v>
          </cell>
          <cell r="P1808">
            <v>4737</v>
          </cell>
          <cell r="Q1808">
            <v>3967</v>
          </cell>
          <cell r="R1808">
            <v>336</v>
          </cell>
          <cell r="S1808">
            <v>0</v>
          </cell>
          <cell r="T1808">
            <v>0</v>
          </cell>
          <cell r="U1808">
            <v>0</v>
          </cell>
          <cell r="AO1808" t="str">
            <v>Bayern_2008_I 01a_5</v>
          </cell>
          <cell r="AQ1808" t="str">
            <v>Westliche Flächenländer_2008_I 01a_5</v>
          </cell>
        </row>
        <row r="1809">
          <cell r="G1809">
            <v>207</v>
          </cell>
          <cell r="H1809">
            <v>118</v>
          </cell>
          <cell r="I1809">
            <v>205</v>
          </cell>
          <cell r="J1809">
            <v>117</v>
          </cell>
          <cell r="K1809">
            <v>72</v>
          </cell>
          <cell r="L1809">
            <v>48</v>
          </cell>
          <cell r="M1809">
            <v>72</v>
          </cell>
          <cell r="N1809">
            <v>48</v>
          </cell>
          <cell r="O1809">
            <v>58</v>
          </cell>
          <cell r="P1809">
            <v>69</v>
          </cell>
          <cell r="Q1809">
            <v>72</v>
          </cell>
          <cell r="R1809">
            <v>8</v>
          </cell>
          <cell r="S1809">
            <v>0</v>
          </cell>
          <cell r="T1809">
            <v>0</v>
          </cell>
          <cell r="U1809">
            <v>0</v>
          </cell>
          <cell r="AO1809" t="str">
            <v>Bayern_2008_I 01a_6</v>
          </cell>
          <cell r="AQ1809" t="str">
            <v>Westliche Flächenländer_2008_I 01a_6</v>
          </cell>
        </row>
        <row r="1810">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AO1810" t="str">
            <v>Bayern_2008_I 01a_7</v>
          </cell>
          <cell r="AQ1810" t="str">
            <v>Westliche Flächenländer_2008_I 01a_7</v>
          </cell>
        </row>
        <row r="1811">
          <cell r="G1811">
            <v>247003</v>
          </cell>
          <cell r="H1811">
            <v>105257</v>
          </cell>
          <cell r="I1811">
            <v>14839</v>
          </cell>
          <cell r="J1811">
            <v>6849</v>
          </cell>
          <cell r="K1811">
            <v>60054</v>
          </cell>
          <cell r="L1811">
            <v>31556</v>
          </cell>
          <cell r="M1811">
            <v>3797</v>
          </cell>
          <cell r="N1811">
            <v>2026</v>
          </cell>
          <cell r="O1811">
            <v>56418</v>
          </cell>
          <cell r="P1811">
            <v>90878</v>
          </cell>
          <cell r="Q1811">
            <v>81633</v>
          </cell>
          <cell r="R1811">
            <v>18074</v>
          </cell>
          <cell r="S1811">
            <v>0</v>
          </cell>
          <cell r="T1811">
            <v>0</v>
          </cell>
          <cell r="U1811">
            <v>0</v>
          </cell>
          <cell r="AO1811" t="str">
            <v>Bayern_2008_I 01a_8</v>
          </cell>
          <cell r="AQ1811" t="str">
            <v>Westliche Flächenländer_2008_I 01a_8</v>
          </cell>
        </row>
        <row r="1812">
          <cell r="G1812">
            <v>1096</v>
          </cell>
          <cell r="H1812">
            <v>222</v>
          </cell>
          <cell r="I1812">
            <v>177</v>
          </cell>
          <cell r="J1812">
            <v>55</v>
          </cell>
          <cell r="K1812">
            <v>651</v>
          </cell>
          <cell r="L1812">
            <v>130</v>
          </cell>
          <cell r="M1812">
            <v>90</v>
          </cell>
          <cell r="N1812">
            <v>29</v>
          </cell>
          <cell r="O1812">
            <v>0</v>
          </cell>
          <cell r="P1812">
            <v>0</v>
          </cell>
          <cell r="Q1812">
            <v>0</v>
          </cell>
          <cell r="R1812">
            <v>0</v>
          </cell>
          <cell r="S1812">
            <v>0</v>
          </cell>
          <cell r="T1812">
            <v>0</v>
          </cell>
          <cell r="U1812">
            <v>0</v>
          </cell>
          <cell r="AO1812" t="str">
            <v>Bayern_2008_I 01b_1</v>
          </cell>
          <cell r="AQ1812" t="str">
            <v>Westliche Flächenländer_2008_I 01b_1</v>
          </cell>
        </row>
        <row r="1813">
          <cell r="G1813">
            <v>14438</v>
          </cell>
          <cell r="H1813">
            <v>2755</v>
          </cell>
          <cell r="I1813">
            <v>1194</v>
          </cell>
          <cell r="J1813">
            <v>269</v>
          </cell>
          <cell r="K1813">
            <v>12072</v>
          </cell>
          <cell r="L1813">
            <v>2246</v>
          </cell>
          <cell r="M1813">
            <v>900</v>
          </cell>
          <cell r="N1813">
            <v>201</v>
          </cell>
          <cell r="O1813">
            <v>0</v>
          </cell>
          <cell r="P1813">
            <v>0</v>
          </cell>
          <cell r="Q1813">
            <v>0</v>
          </cell>
          <cell r="R1813">
            <v>0</v>
          </cell>
          <cell r="S1813">
            <v>0</v>
          </cell>
          <cell r="T1813">
            <v>0</v>
          </cell>
          <cell r="U1813">
            <v>0</v>
          </cell>
          <cell r="AO1813" t="str">
            <v>Bayern_2008_I 01b_2</v>
          </cell>
          <cell r="AQ1813" t="str">
            <v>Westliche Flächenländer_2008_I 01b_2</v>
          </cell>
        </row>
        <row r="1814">
          <cell r="G1814">
            <v>10402</v>
          </cell>
          <cell r="H1814">
            <v>2332</v>
          </cell>
          <cell r="I1814">
            <v>249</v>
          </cell>
          <cell r="J1814">
            <v>54</v>
          </cell>
          <cell r="K1814">
            <v>10105</v>
          </cell>
          <cell r="L1814">
            <v>2240</v>
          </cell>
          <cell r="M1814">
            <v>237</v>
          </cell>
          <cell r="N1814">
            <v>51</v>
          </cell>
          <cell r="O1814">
            <v>0</v>
          </cell>
          <cell r="P1814">
            <v>0</v>
          </cell>
          <cell r="Q1814">
            <v>0</v>
          </cell>
          <cell r="R1814">
            <v>0</v>
          </cell>
          <cell r="S1814">
            <v>0</v>
          </cell>
          <cell r="T1814">
            <v>0</v>
          </cell>
          <cell r="U1814">
            <v>0</v>
          </cell>
          <cell r="AO1814" t="str">
            <v>Bayern_2008_I 01b_3</v>
          </cell>
          <cell r="AQ1814" t="str">
            <v>Westliche Flächenländer_2008_I 01b_3</v>
          </cell>
        </row>
        <row r="1815">
          <cell r="G1815">
            <v>417</v>
          </cell>
          <cell r="H1815">
            <v>154</v>
          </cell>
          <cell r="I1815">
            <v>12</v>
          </cell>
          <cell r="J1815">
            <v>6</v>
          </cell>
          <cell r="K1815">
            <v>407</v>
          </cell>
          <cell r="L1815">
            <v>150</v>
          </cell>
          <cell r="M1815">
            <v>11</v>
          </cell>
          <cell r="N1815">
            <v>5</v>
          </cell>
          <cell r="O1815">
            <v>0</v>
          </cell>
          <cell r="P1815">
            <v>0</v>
          </cell>
          <cell r="Q1815">
            <v>0</v>
          </cell>
          <cell r="R1815">
            <v>0</v>
          </cell>
          <cell r="S1815">
            <v>0</v>
          </cell>
          <cell r="T1815">
            <v>0</v>
          </cell>
          <cell r="U1815">
            <v>0</v>
          </cell>
          <cell r="AO1815" t="str">
            <v>Bayern_2008_I 01b_4</v>
          </cell>
          <cell r="AQ1815" t="str">
            <v>Westliche Flächenländer_2008_I 01b_4</v>
          </cell>
        </row>
        <row r="1816">
          <cell r="G1816">
            <v>670</v>
          </cell>
          <cell r="H1816">
            <v>328</v>
          </cell>
          <cell r="I1816">
            <v>41</v>
          </cell>
          <cell r="J1816">
            <v>24</v>
          </cell>
          <cell r="K1816">
            <v>664</v>
          </cell>
          <cell r="L1816">
            <v>324</v>
          </cell>
          <cell r="M1816">
            <v>40</v>
          </cell>
          <cell r="N1816">
            <v>24</v>
          </cell>
          <cell r="O1816">
            <v>0</v>
          </cell>
          <cell r="P1816">
            <v>0</v>
          </cell>
          <cell r="Q1816">
            <v>0</v>
          </cell>
          <cell r="R1816">
            <v>0</v>
          </cell>
          <cell r="S1816">
            <v>0</v>
          </cell>
          <cell r="T1816">
            <v>0</v>
          </cell>
          <cell r="U1816">
            <v>0</v>
          </cell>
          <cell r="AO1816" t="str">
            <v>Bayern_2008_I 01b_5</v>
          </cell>
          <cell r="AQ1816" t="str">
            <v>Westliche Flächenländer_2008_I 01b_5</v>
          </cell>
        </row>
        <row r="1817">
          <cell r="G1817">
            <v>35</v>
          </cell>
          <cell r="H1817">
            <v>7</v>
          </cell>
          <cell r="I1817">
            <v>34</v>
          </cell>
          <cell r="J1817">
            <v>7</v>
          </cell>
          <cell r="K1817">
            <v>32</v>
          </cell>
          <cell r="L1817">
            <v>6</v>
          </cell>
          <cell r="M1817">
            <v>31</v>
          </cell>
          <cell r="N1817">
            <v>6</v>
          </cell>
          <cell r="O1817">
            <v>0</v>
          </cell>
          <cell r="P1817">
            <v>0</v>
          </cell>
          <cell r="Q1817">
            <v>0</v>
          </cell>
          <cell r="R1817">
            <v>0</v>
          </cell>
          <cell r="S1817">
            <v>0</v>
          </cell>
          <cell r="T1817">
            <v>0</v>
          </cell>
          <cell r="U1817">
            <v>0</v>
          </cell>
          <cell r="AO1817" t="str">
            <v>Bayern_2008_I 01b_6</v>
          </cell>
          <cell r="AQ1817" t="str">
            <v>Westliche Flächenländer_2008_I 01b_6</v>
          </cell>
        </row>
        <row r="1818">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AO1818" t="str">
            <v>Bayern_2008_I 01b_7</v>
          </cell>
          <cell r="AQ1818" t="str">
            <v>Westliche Flächenländer_2008_I 01b_7</v>
          </cell>
        </row>
        <row r="1819">
          <cell r="G1819">
            <v>27058</v>
          </cell>
          <cell r="H1819">
            <v>5798</v>
          </cell>
          <cell r="I1819">
            <v>1707</v>
          </cell>
          <cell r="J1819">
            <v>415</v>
          </cell>
          <cell r="K1819">
            <v>23931</v>
          </cell>
          <cell r="L1819">
            <v>5096</v>
          </cell>
          <cell r="M1819">
            <v>1309</v>
          </cell>
          <cell r="N1819">
            <v>316</v>
          </cell>
          <cell r="O1819">
            <v>0</v>
          </cell>
          <cell r="P1819">
            <v>0</v>
          </cell>
          <cell r="Q1819">
            <v>0</v>
          </cell>
          <cell r="R1819">
            <v>0</v>
          </cell>
          <cell r="S1819">
            <v>0</v>
          </cell>
          <cell r="T1819">
            <v>0</v>
          </cell>
          <cell r="U1819">
            <v>0</v>
          </cell>
          <cell r="AO1819" t="str">
            <v>Bayern_2008_I 01b_8</v>
          </cell>
          <cell r="AQ1819" t="str">
            <v>Westliche Flächenländer_2008_I 01b_8</v>
          </cell>
        </row>
        <row r="1820">
          <cell r="G1820">
            <v>140</v>
          </cell>
          <cell r="H1820">
            <v>128</v>
          </cell>
          <cell r="I1820">
            <v>16</v>
          </cell>
          <cell r="J1820">
            <v>15</v>
          </cell>
          <cell r="K1820">
            <v>87</v>
          </cell>
          <cell r="L1820">
            <v>83</v>
          </cell>
          <cell r="M1820">
            <v>12</v>
          </cell>
          <cell r="N1820">
            <v>12</v>
          </cell>
          <cell r="O1820">
            <v>96</v>
          </cell>
          <cell r="P1820">
            <v>44</v>
          </cell>
          <cell r="Q1820">
            <v>0</v>
          </cell>
          <cell r="R1820">
            <v>0</v>
          </cell>
          <cell r="S1820">
            <v>0</v>
          </cell>
          <cell r="T1820">
            <v>0</v>
          </cell>
          <cell r="U1820">
            <v>0</v>
          </cell>
          <cell r="AO1820" t="str">
            <v>Bayern_2008_I 03_1</v>
          </cell>
          <cell r="AQ1820" t="str">
            <v>Westliche Flächenländer_2008_I 03_1</v>
          </cell>
        </row>
        <row r="1821">
          <cell r="G1821">
            <v>3484</v>
          </cell>
          <cell r="H1821">
            <v>3152</v>
          </cell>
          <cell r="I1821">
            <v>220</v>
          </cell>
          <cell r="J1821">
            <v>203</v>
          </cell>
          <cell r="K1821">
            <v>2015</v>
          </cell>
          <cell r="L1821">
            <v>1833</v>
          </cell>
          <cell r="M1821">
            <v>142</v>
          </cell>
          <cell r="N1821">
            <v>132</v>
          </cell>
          <cell r="O1821">
            <v>2023</v>
          </cell>
          <cell r="P1821">
            <v>1446</v>
          </cell>
          <cell r="Q1821">
            <v>13</v>
          </cell>
          <cell r="R1821">
            <v>2</v>
          </cell>
          <cell r="S1821">
            <v>0</v>
          </cell>
          <cell r="T1821">
            <v>0</v>
          </cell>
          <cell r="U1821">
            <v>0</v>
          </cell>
          <cell r="AO1821" t="str">
            <v>Bayern_2008_I 03_2</v>
          </cell>
          <cell r="AQ1821" t="str">
            <v>Westliche Flächenländer_2008_I 03_2</v>
          </cell>
        </row>
        <row r="1822">
          <cell r="G1822">
            <v>5692</v>
          </cell>
          <cell r="H1822">
            <v>3728</v>
          </cell>
          <cell r="I1822">
            <v>485</v>
          </cell>
          <cell r="J1822">
            <v>328</v>
          </cell>
          <cell r="K1822">
            <v>3040</v>
          </cell>
          <cell r="L1822">
            <v>2003</v>
          </cell>
          <cell r="M1822">
            <v>274</v>
          </cell>
          <cell r="N1822">
            <v>184</v>
          </cell>
          <cell r="O1822">
            <v>3151</v>
          </cell>
          <cell r="P1822">
            <v>2349</v>
          </cell>
          <cell r="Q1822">
            <v>188</v>
          </cell>
          <cell r="R1822">
            <v>4</v>
          </cell>
          <cell r="S1822">
            <v>0</v>
          </cell>
          <cell r="T1822">
            <v>0</v>
          </cell>
          <cell r="U1822">
            <v>0</v>
          </cell>
          <cell r="AO1822" t="str">
            <v>Bayern_2008_I 03_3</v>
          </cell>
          <cell r="AQ1822" t="str">
            <v>Westliche Flächenländer_2008_I 03_3</v>
          </cell>
        </row>
        <row r="1823">
          <cell r="G1823">
            <v>617</v>
          </cell>
          <cell r="H1823">
            <v>402</v>
          </cell>
          <cell r="I1823">
            <v>42</v>
          </cell>
          <cell r="J1823">
            <v>35</v>
          </cell>
          <cell r="K1823">
            <v>278</v>
          </cell>
          <cell r="L1823">
            <v>189</v>
          </cell>
          <cell r="M1823">
            <v>21</v>
          </cell>
          <cell r="N1823">
            <v>20</v>
          </cell>
          <cell r="O1823">
            <v>281</v>
          </cell>
          <cell r="P1823">
            <v>250</v>
          </cell>
          <cell r="Q1823">
            <v>84</v>
          </cell>
          <cell r="R1823">
            <v>2</v>
          </cell>
          <cell r="S1823">
            <v>0</v>
          </cell>
          <cell r="T1823">
            <v>0</v>
          </cell>
          <cell r="U1823">
            <v>0</v>
          </cell>
          <cell r="AO1823" t="str">
            <v>Bayern_2008_I 03_4</v>
          </cell>
          <cell r="AQ1823" t="str">
            <v>Westliche Flächenländer_2008_I 03_4</v>
          </cell>
        </row>
        <row r="1824">
          <cell r="G1824">
            <v>1812</v>
          </cell>
          <cell r="H1824">
            <v>1156</v>
          </cell>
          <cell r="I1824">
            <v>167</v>
          </cell>
          <cell r="J1824">
            <v>138</v>
          </cell>
          <cell r="K1824">
            <v>906</v>
          </cell>
          <cell r="L1824">
            <v>579</v>
          </cell>
          <cell r="M1824">
            <v>99</v>
          </cell>
          <cell r="N1824">
            <v>85</v>
          </cell>
          <cell r="O1824">
            <v>827</v>
          </cell>
          <cell r="P1824">
            <v>764</v>
          </cell>
          <cell r="Q1824">
            <v>211</v>
          </cell>
          <cell r="R1824">
            <v>10</v>
          </cell>
          <cell r="S1824">
            <v>0</v>
          </cell>
          <cell r="T1824">
            <v>0</v>
          </cell>
          <cell r="U1824">
            <v>0</v>
          </cell>
          <cell r="AO1824" t="str">
            <v>Bayern_2008_I 03_5</v>
          </cell>
          <cell r="AQ1824" t="str">
            <v>Westliche Flächenländer_2008_I 03_5</v>
          </cell>
        </row>
        <row r="1825">
          <cell r="G1825">
            <v>126</v>
          </cell>
          <cell r="H1825">
            <v>115</v>
          </cell>
          <cell r="I1825">
            <v>32</v>
          </cell>
          <cell r="J1825">
            <v>27</v>
          </cell>
          <cell r="K1825">
            <v>86</v>
          </cell>
          <cell r="L1825">
            <v>78</v>
          </cell>
          <cell r="M1825">
            <v>26</v>
          </cell>
          <cell r="N1825">
            <v>23</v>
          </cell>
          <cell r="O1825">
            <v>88</v>
          </cell>
          <cell r="P1825">
            <v>32</v>
          </cell>
          <cell r="Q1825">
            <v>5</v>
          </cell>
          <cell r="R1825">
            <v>1</v>
          </cell>
          <cell r="S1825">
            <v>0</v>
          </cell>
          <cell r="T1825">
            <v>0</v>
          </cell>
          <cell r="U1825">
            <v>0</v>
          </cell>
          <cell r="AO1825" t="str">
            <v>Bayern_2008_I 03_6</v>
          </cell>
          <cell r="AQ1825" t="str">
            <v>Westliche Flächenländer_2008_I 03_6</v>
          </cell>
        </row>
        <row r="1826">
          <cell r="G1826">
            <v>0</v>
          </cell>
          <cell r="H1826">
            <v>0</v>
          </cell>
          <cell r="I1826">
            <v>0</v>
          </cell>
          <cell r="J1826">
            <v>0</v>
          </cell>
          <cell r="K1826">
            <v>0</v>
          </cell>
          <cell r="L1826">
            <v>0</v>
          </cell>
          <cell r="M1826">
            <v>0</v>
          </cell>
          <cell r="N1826">
            <v>0</v>
          </cell>
          <cell r="O1826">
            <v>0</v>
          </cell>
          <cell r="P1826">
            <v>0</v>
          </cell>
          <cell r="Q1826">
            <v>0</v>
          </cell>
          <cell r="R1826">
            <v>0</v>
          </cell>
          <cell r="S1826">
            <v>0</v>
          </cell>
          <cell r="T1826">
            <v>0</v>
          </cell>
          <cell r="U1826">
            <v>0</v>
          </cell>
          <cell r="AO1826" t="str">
            <v>Bayern_2008_I 03_7</v>
          </cell>
          <cell r="AQ1826" t="str">
            <v>Westliche Flächenländer_2008_I 03_7</v>
          </cell>
        </row>
        <row r="1827">
          <cell r="G1827">
            <v>11871</v>
          </cell>
          <cell r="H1827">
            <v>8681</v>
          </cell>
          <cell r="I1827">
            <v>962</v>
          </cell>
          <cell r="J1827">
            <v>746</v>
          </cell>
          <cell r="K1827">
            <v>6412</v>
          </cell>
          <cell r="L1827">
            <v>4765</v>
          </cell>
          <cell r="M1827">
            <v>574</v>
          </cell>
          <cell r="N1827">
            <v>456</v>
          </cell>
          <cell r="O1827">
            <v>6466</v>
          </cell>
          <cell r="P1827">
            <v>4885</v>
          </cell>
          <cell r="Q1827">
            <v>501</v>
          </cell>
          <cell r="R1827">
            <v>19</v>
          </cell>
          <cell r="S1827">
            <v>0</v>
          </cell>
          <cell r="T1827">
            <v>0</v>
          </cell>
          <cell r="U1827">
            <v>0</v>
          </cell>
          <cell r="AO1827" t="str">
            <v>Bayern_2008_I 03_8</v>
          </cell>
          <cell r="AQ1827" t="str">
            <v>Westliche Flächenländer_2008_I 03_8</v>
          </cell>
        </row>
        <row r="1828">
          <cell r="G1828">
            <v>0</v>
          </cell>
          <cell r="H1828">
            <v>0</v>
          </cell>
          <cell r="I1828">
            <v>0</v>
          </cell>
          <cell r="J1828">
            <v>0</v>
          </cell>
          <cell r="K1828">
            <v>0</v>
          </cell>
          <cell r="L1828">
            <v>0</v>
          </cell>
          <cell r="M1828">
            <v>0</v>
          </cell>
          <cell r="N1828">
            <v>0</v>
          </cell>
          <cell r="O1828">
            <v>0</v>
          </cell>
          <cell r="P1828">
            <v>0</v>
          </cell>
          <cell r="Q1828">
            <v>0</v>
          </cell>
          <cell r="R1828">
            <v>0</v>
          </cell>
          <cell r="S1828">
            <v>0</v>
          </cell>
          <cell r="T1828">
            <v>0</v>
          </cell>
          <cell r="U1828">
            <v>0</v>
          </cell>
          <cell r="AO1828" t="str">
            <v>Bayern_2008_I 04b_1</v>
          </cell>
          <cell r="AQ1828" t="str">
            <v>Westliche Flächenländer_2008_I 04b_1</v>
          </cell>
        </row>
        <row r="1829">
          <cell r="G1829">
            <v>0</v>
          </cell>
          <cell r="H1829">
            <v>0</v>
          </cell>
          <cell r="I1829">
            <v>0</v>
          </cell>
          <cell r="J1829">
            <v>0</v>
          </cell>
          <cell r="K1829">
            <v>0</v>
          </cell>
          <cell r="L1829">
            <v>0</v>
          </cell>
          <cell r="M1829">
            <v>0</v>
          </cell>
          <cell r="N1829">
            <v>0</v>
          </cell>
          <cell r="O1829">
            <v>0</v>
          </cell>
          <cell r="P1829">
            <v>0</v>
          </cell>
          <cell r="Q1829">
            <v>0</v>
          </cell>
          <cell r="R1829">
            <v>0</v>
          </cell>
          <cell r="S1829">
            <v>0</v>
          </cell>
          <cell r="T1829">
            <v>0</v>
          </cell>
          <cell r="U1829">
            <v>0</v>
          </cell>
          <cell r="AO1829" t="str">
            <v>Bayern_2008_I 04b_2</v>
          </cell>
          <cell r="AQ1829" t="str">
            <v>Westliche Flächenländer_2008_I 04b_2</v>
          </cell>
        </row>
        <row r="1830">
          <cell r="G1830">
            <v>0</v>
          </cell>
          <cell r="H1830">
            <v>0</v>
          </cell>
          <cell r="I1830">
            <v>0</v>
          </cell>
          <cell r="J1830">
            <v>0</v>
          </cell>
          <cell r="K1830">
            <v>0</v>
          </cell>
          <cell r="L1830">
            <v>0</v>
          </cell>
          <cell r="M1830">
            <v>0</v>
          </cell>
          <cell r="N1830">
            <v>0</v>
          </cell>
          <cell r="O1830">
            <v>0</v>
          </cell>
          <cell r="P1830">
            <v>0</v>
          </cell>
          <cell r="Q1830">
            <v>0</v>
          </cell>
          <cell r="R1830">
            <v>0</v>
          </cell>
          <cell r="S1830">
            <v>0</v>
          </cell>
          <cell r="T1830">
            <v>0</v>
          </cell>
          <cell r="U1830">
            <v>0</v>
          </cell>
          <cell r="AO1830" t="str">
            <v>Bayern_2008_I 04b_3</v>
          </cell>
          <cell r="AQ1830" t="str">
            <v>Westliche Flächenländer_2008_I 04b_3</v>
          </cell>
        </row>
        <row r="1831">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AO1831" t="str">
            <v>Bayern_2008_I 04b_4</v>
          </cell>
          <cell r="AQ1831" t="str">
            <v>Westliche Flächenländer_2008_I 04b_4</v>
          </cell>
        </row>
        <row r="1832">
          <cell r="G1832">
            <v>0</v>
          </cell>
          <cell r="H1832">
            <v>0</v>
          </cell>
          <cell r="I1832">
            <v>0</v>
          </cell>
          <cell r="J1832">
            <v>0</v>
          </cell>
          <cell r="K1832">
            <v>0</v>
          </cell>
          <cell r="L1832">
            <v>0</v>
          </cell>
          <cell r="M1832">
            <v>0</v>
          </cell>
          <cell r="N1832">
            <v>0</v>
          </cell>
          <cell r="O1832">
            <v>0</v>
          </cell>
          <cell r="P1832">
            <v>0</v>
          </cell>
          <cell r="Q1832">
            <v>0</v>
          </cell>
          <cell r="R1832">
            <v>0</v>
          </cell>
          <cell r="S1832">
            <v>0</v>
          </cell>
          <cell r="T1832">
            <v>0</v>
          </cell>
          <cell r="U1832">
            <v>0</v>
          </cell>
          <cell r="AO1832" t="str">
            <v>Bayern_2008_I 04b_5</v>
          </cell>
          <cell r="AQ1832" t="str">
            <v>Westliche Flächenländer_2008_I 04b_5</v>
          </cell>
        </row>
        <row r="1833">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AO1833" t="str">
            <v>Bayern_2008_I 04b_6</v>
          </cell>
          <cell r="AQ1833" t="str">
            <v>Westliche Flächenländer_2008_I 04b_6</v>
          </cell>
        </row>
        <row r="1834">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AO1834" t="str">
            <v>Bayern_2008_I 04b_7</v>
          </cell>
          <cell r="AQ1834" t="str">
            <v>Westliche Flächenländer_2008_I 04b_7</v>
          </cell>
        </row>
        <row r="1835">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AO1835" t="str">
            <v>Bayern_2008_I 04b_8</v>
          </cell>
          <cell r="AQ1835" t="str">
            <v>Westliche Flächenländer_2008_I 04b_8</v>
          </cell>
        </row>
        <row r="1836">
          <cell r="G1836">
            <v>23</v>
          </cell>
          <cell r="H1836">
            <v>20</v>
          </cell>
          <cell r="I1836">
            <v>0</v>
          </cell>
          <cell r="J1836">
            <v>0</v>
          </cell>
          <cell r="K1836">
            <v>4</v>
          </cell>
          <cell r="L1836">
            <v>2</v>
          </cell>
          <cell r="M1836">
            <v>0</v>
          </cell>
          <cell r="N1836">
            <v>0</v>
          </cell>
          <cell r="O1836">
            <v>2</v>
          </cell>
          <cell r="P1836">
            <v>0</v>
          </cell>
          <cell r="Q1836">
            <v>21</v>
          </cell>
          <cell r="R1836">
            <v>0</v>
          </cell>
          <cell r="S1836">
            <v>0</v>
          </cell>
          <cell r="T1836">
            <v>0</v>
          </cell>
          <cell r="U1836">
            <v>0</v>
          </cell>
          <cell r="AO1836" t="str">
            <v>Bayern_2008_I 02_1</v>
          </cell>
          <cell r="AQ1836" t="str">
            <v>Westliche Flächenländer_2008_I 02_1</v>
          </cell>
        </row>
        <row r="1837">
          <cell r="G1837">
            <v>2094</v>
          </cell>
          <cell r="H1837">
            <v>1389</v>
          </cell>
          <cell r="I1837">
            <v>279</v>
          </cell>
          <cell r="J1837">
            <v>159</v>
          </cell>
          <cell r="K1837">
            <v>546</v>
          </cell>
          <cell r="L1837">
            <v>255</v>
          </cell>
          <cell r="M1837">
            <v>113</v>
          </cell>
          <cell r="N1837">
            <v>59</v>
          </cell>
          <cell r="O1837">
            <v>538</v>
          </cell>
          <cell r="P1837">
            <v>400</v>
          </cell>
          <cell r="Q1837">
            <v>1155</v>
          </cell>
          <cell r="R1837">
            <v>1</v>
          </cell>
          <cell r="S1837">
            <v>0</v>
          </cell>
          <cell r="T1837">
            <v>0</v>
          </cell>
          <cell r="U1837">
            <v>0</v>
          </cell>
          <cell r="AO1837" t="str">
            <v>Bayern_2008_I 02_2</v>
          </cell>
          <cell r="AQ1837" t="str">
            <v>Westliche Flächenländer_2008_I 02_2</v>
          </cell>
        </row>
        <row r="1838">
          <cell r="G1838">
            <v>1784</v>
          </cell>
          <cell r="H1838">
            <v>1028</v>
          </cell>
          <cell r="I1838">
            <v>97</v>
          </cell>
          <cell r="J1838">
            <v>58</v>
          </cell>
          <cell r="K1838">
            <v>720</v>
          </cell>
          <cell r="L1838">
            <v>436</v>
          </cell>
          <cell r="M1838">
            <v>49</v>
          </cell>
          <cell r="N1838">
            <v>28</v>
          </cell>
          <cell r="O1838">
            <v>691</v>
          </cell>
          <cell r="P1838">
            <v>605</v>
          </cell>
          <cell r="Q1838">
            <v>485</v>
          </cell>
          <cell r="R1838">
            <v>3</v>
          </cell>
          <cell r="S1838">
            <v>0</v>
          </cell>
          <cell r="T1838">
            <v>0</v>
          </cell>
          <cell r="U1838">
            <v>0</v>
          </cell>
          <cell r="AO1838" t="str">
            <v>Bayern_2008_I 02_3</v>
          </cell>
          <cell r="AQ1838" t="str">
            <v>Westliche Flächenländer_2008_I 02_3</v>
          </cell>
        </row>
        <row r="1839">
          <cell r="G1839">
            <v>141</v>
          </cell>
          <cell r="H1839">
            <v>87</v>
          </cell>
          <cell r="I1839">
            <v>4</v>
          </cell>
          <cell r="J1839">
            <v>4</v>
          </cell>
          <cell r="K1839">
            <v>37</v>
          </cell>
          <cell r="L1839">
            <v>28</v>
          </cell>
          <cell r="M1839">
            <v>3</v>
          </cell>
          <cell r="N1839">
            <v>3</v>
          </cell>
          <cell r="O1839">
            <v>35</v>
          </cell>
          <cell r="P1839">
            <v>66</v>
          </cell>
          <cell r="Q1839">
            <v>40</v>
          </cell>
          <cell r="R1839">
            <v>0</v>
          </cell>
          <cell r="S1839">
            <v>0</v>
          </cell>
          <cell r="T1839">
            <v>0</v>
          </cell>
          <cell r="U1839">
            <v>0</v>
          </cell>
          <cell r="AO1839" t="str">
            <v>Bayern_2008_I 02_4</v>
          </cell>
          <cell r="AQ1839" t="str">
            <v>Westliche Flächenländer_2008_I 02_4</v>
          </cell>
        </row>
        <row r="1840">
          <cell r="G1840">
            <v>224</v>
          </cell>
          <cell r="H1840">
            <v>145</v>
          </cell>
          <cell r="I1840">
            <v>12</v>
          </cell>
          <cell r="J1840">
            <v>9</v>
          </cell>
          <cell r="K1840">
            <v>67</v>
          </cell>
          <cell r="L1840">
            <v>47</v>
          </cell>
          <cell r="M1840">
            <v>4</v>
          </cell>
          <cell r="N1840">
            <v>3</v>
          </cell>
          <cell r="O1840">
            <v>63</v>
          </cell>
          <cell r="P1840">
            <v>85</v>
          </cell>
          <cell r="Q1840">
            <v>72</v>
          </cell>
          <cell r="R1840">
            <v>4</v>
          </cell>
          <cell r="S1840">
            <v>0</v>
          </cell>
          <cell r="T1840">
            <v>0</v>
          </cell>
          <cell r="U1840">
            <v>0</v>
          </cell>
          <cell r="AO1840" t="str">
            <v>Bayern_2008_I 02_5</v>
          </cell>
          <cell r="AQ1840" t="str">
            <v>Westliche Flächenländer_2008_I 02_5</v>
          </cell>
        </row>
        <row r="1841">
          <cell r="G1841">
            <v>23</v>
          </cell>
          <cell r="H1841">
            <v>13</v>
          </cell>
          <cell r="I1841">
            <v>5</v>
          </cell>
          <cell r="J1841">
            <v>2</v>
          </cell>
          <cell r="K1841">
            <v>7</v>
          </cell>
          <cell r="L1841">
            <v>6</v>
          </cell>
          <cell r="M1841">
            <v>1</v>
          </cell>
          <cell r="N1841">
            <v>1</v>
          </cell>
          <cell r="O1841">
            <v>5</v>
          </cell>
          <cell r="P1841">
            <v>11</v>
          </cell>
          <cell r="Q1841">
            <v>7</v>
          </cell>
          <cell r="R1841">
            <v>0</v>
          </cell>
          <cell r="S1841">
            <v>0</v>
          </cell>
          <cell r="T1841">
            <v>0</v>
          </cell>
          <cell r="U1841">
            <v>0</v>
          </cell>
          <cell r="AO1841" t="str">
            <v>Bayern_2008_I 02_6</v>
          </cell>
          <cell r="AQ1841" t="str">
            <v>Westliche Flächenländer_2008_I 02_6</v>
          </cell>
        </row>
        <row r="1842">
          <cell r="G1842">
            <v>0</v>
          </cell>
          <cell r="H1842">
            <v>0</v>
          </cell>
          <cell r="I1842">
            <v>0</v>
          </cell>
          <cell r="J1842">
            <v>0</v>
          </cell>
          <cell r="K1842">
            <v>0</v>
          </cell>
          <cell r="L1842">
            <v>0</v>
          </cell>
          <cell r="M1842">
            <v>0</v>
          </cell>
          <cell r="N1842">
            <v>0</v>
          </cell>
          <cell r="O1842">
            <v>0</v>
          </cell>
          <cell r="P1842">
            <v>0</v>
          </cell>
          <cell r="Q1842">
            <v>0</v>
          </cell>
          <cell r="R1842">
            <v>0</v>
          </cell>
          <cell r="S1842">
            <v>0</v>
          </cell>
          <cell r="T1842">
            <v>0</v>
          </cell>
          <cell r="U1842">
            <v>0</v>
          </cell>
          <cell r="AO1842" t="str">
            <v>Bayern_2008_I 02_7</v>
          </cell>
          <cell r="AQ1842" t="str">
            <v>Westliche Flächenländer_2008_I 02_7</v>
          </cell>
        </row>
        <row r="1843">
          <cell r="G1843">
            <v>4289</v>
          </cell>
          <cell r="H1843">
            <v>2682</v>
          </cell>
          <cell r="I1843">
            <v>397</v>
          </cell>
          <cell r="J1843">
            <v>232</v>
          </cell>
          <cell r="K1843">
            <v>1381</v>
          </cell>
          <cell r="L1843">
            <v>774</v>
          </cell>
          <cell r="M1843">
            <v>170</v>
          </cell>
          <cell r="N1843">
            <v>94</v>
          </cell>
          <cell r="O1843">
            <v>1334</v>
          </cell>
          <cell r="P1843">
            <v>1167</v>
          </cell>
          <cell r="Q1843">
            <v>1780</v>
          </cell>
          <cell r="R1843">
            <v>8</v>
          </cell>
          <cell r="S1843">
            <v>0</v>
          </cell>
          <cell r="T1843">
            <v>0</v>
          </cell>
          <cell r="U1843">
            <v>0</v>
          </cell>
          <cell r="AO1843" t="str">
            <v>Bayern_2008_I 02_8</v>
          </cell>
          <cell r="AQ1843" t="str">
            <v>Westliche Flächenländer_2008_I 02_8</v>
          </cell>
        </row>
        <row r="1844">
          <cell r="G1844">
            <v>0</v>
          </cell>
          <cell r="H1844">
            <v>0</v>
          </cell>
          <cell r="I1844">
            <v>0</v>
          </cell>
          <cell r="J1844">
            <v>0</v>
          </cell>
          <cell r="K1844">
            <v>0</v>
          </cell>
          <cell r="L1844">
            <v>0</v>
          </cell>
          <cell r="M1844">
            <v>0</v>
          </cell>
          <cell r="N1844">
            <v>0</v>
          </cell>
          <cell r="O1844">
            <v>0</v>
          </cell>
          <cell r="P1844">
            <v>0</v>
          </cell>
          <cell r="Q1844">
            <v>0</v>
          </cell>
          <cell r="R1844">
            <v>0</v>
          </cell>
          <cell r="S1844">
            <v>0</v>
          </cell>
          <cell r="T1844">
            <v>0</v>
          </cell>
          <cell r="U1844">
            <v>0</v>
          </cell>
          <cell r="AO1844" t="e">
            <v>#N/A</v>
          </cell>
          <cell r="AQ1844" t="e">
            <v>#N/A</v>
          </cell>
        </row>
        <row r="1845">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AO1845" t="e">
            <v>#N/A</v>
          </cell>
          <cell r="AQ1845" t="e">
            <v>#N/A</v>
          </cell>
        </row>
        <row r="1846">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AO1846" t="e">
            <v>#N/A</v>
          </cell>
          <cell r="AQ1846" t="e">
            <v>#N/A</v>
          </cell>
        </row>
        <row r="1847">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AO1847" t="e">
            <v>#N/A</v>
          </cell>
          <cell r="AQ1847" t="e">
            <v>#N/A</v>
          </cell>
        </row>
        <row r="1848">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AO1848" t="e">
            <v>#N/A</v>
          </cell>
          <cell r="AQ1848" t="e">
            <v>#N/A</v>
          </cell>
        </row>
        <row r="1849">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AO1849" t="e">
            <v>#N/A</v>
          </cell>
          <cell r="AQ1849" t="e">
            <v>#N/A</v>
          </cell>
        </row>
        <row r="1850">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AO1850" t="e">
            <v>#N/A</v>
          </cell>
          <cell r="AQ1850" t="e">
            <v>#N/A</v>
          </cell>
        </row>
        <row r="1851">
          <cell r="G1851">
            <v>0</v>
          </cell>
          <cell r="H1851">
            <v>0</v>
          </cell>
          <cell r="I1851">
            <v>0</v>
          </cell>
          <cell r="J1851">
            <v>0</v>
          </cell>
          <cell r="K1851">
            <v>0</v>
          </cell>
          <cell r="L1851">
            <v>0</v>
          </cell>
          <cell r="M1851">
            <v>0</v>
          </cell>
          <cell r="N1851">
            <v>0</v>
          </cell>
          <cell r="O1851">
            <v>0</v>
          </cell>
          <cell r="P1851">
            <v>0</v>
          </cell>
          <cell r="Q1851">
            <v>0</v>
          </cell>
          <cell r="R1851">
            <v>0</v>
          </cell>
          <cell r="S1851">
            <v>0</v>
          </cell>
          <cell r="T1851">
            <v>0</v>
          </cell>
          <cell r="U1851">
            <v>0</v>
          </cell>
          <cell r="AO1851" t="e">
            <v>#N/A</v>
          </cell>
          <cell r="AQ1851" t="e">
            <v>#N/A</v>
          </cell>
        </row>
        <row r="1852">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AO1852" t="str">
            <v>Bayern_2008_I 04b_1</v>
          </cell>
          <cell r="AQ1852" t="str">
            <v>Westliche Flächenländer_2008_I 04b_1</v>
          </cell>
        </row>
        <row r="1853">
          <cell r="G1853">
            <v>0</v>
          </cell>
          <cell r="H1853">
            <v>0</v>
          </cell>
          <cell r="I1853">
            <v>0</v>
          </cell>
          <cell r="J1853">
            <v>0</v>
          </cell>
          <cell r="K1853">
            <v>0</v>
          </cell>
          <cell r="L1853">
            <v>0</v>
          </cell>
          <cell r="M1853">
            <v>0</v>
          </cell>
          <cell r="N1853">
            <v>0</v>
          </cell>
          <cell r="O1853">
            <v>0</v>
          </cell>
          <cell r="P1853">
            <v>0</v>
          </cell>
          <cell r="Q1853">
            <v>0</v>
          </cell>
          <cell r="R1853">
            <v>0</v>
          </cell>
          <cell r="S1853">
            <v>0</v>
          </cell>
          <cell r="T1853">
            <v>0</v>
          </cell>
          <cell r="U1853">
            <v>0</v>
          </cell>
          <cell r="AO1853" t="str">
            <v>Bayern_2008_I 04b_2</v>
          </cell>
          <cell r="AQ1853" t="str">
            <v>Westliche Flächenländer_2008_I 04b_2</v>
          </cell>
        </row>
        <row r="1854">
          <cell r="G1854">
            <v>0</v>
          </cell>
          <cell r="H1854">
            <v>0</v>
          </cell>
          <cell r="I1854">
            <v>0</v>
          </cell>
          <cell r="J1854">
            <v>0</v>
          </cell>
          <cell r="K1854">
            <v>0</v>
          </cell>
          <cell r="L1854">
            <v>0</v>
          </cell>
          <cell r="M1854">
            <v>0</v>
          </cell>
          <cell r="N1854">
            <v>0</v>
          </cell>
          <cell r="O1854">
            <v>0</v>
          </cell>
          <cell r="P1854">
            <v>0</v>
          </cell>
          <cell r="Q1854">
            <v>0</v>
          </cell>
          <cell r="R1854">
            <v>0</v>
          </cell>
          <cell r="S1854">
            <v>0</v>
          </cell>
          <cell r="T1854">
            <v>0</v>
          </cell>
          <cell r="U1854">
            <v>0</v>
          </cell>
          <cell r="AO1854" t="str">
            <v>Bayern_2008_I 04b_3</v>
          </cell>
          <cell r="AQ1854" t="str">
            <v>Westliche Flächenländer_2008_I 04b_3</v>
          </cell>
        </row>
        <row r="1855">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AO1855" t="str">
            <v>Bayern_2008_I 04b_4</v>
          </cell>
          <cell r="AQ1855" t="str">
            <v>Westliche Flächenländer_2008_I 04b_4</v>
          </cell>
        </row>
        <row r="1856">
          <cell r="G1856">
            <v>0</v>
          </cell>
          <cell r="H1856">
            <v>0</v>
          </cell>
          <cell r="I1856">
            <v>0</v>
          </cell>
          <cell r="J1856">
            <v>0</v>
          </cell>
          <cell r="K1856">
            <v>0</v>
          </cell>
          <cell r="L1856">
            <v>0</v>
          </cell>
          <cell r="M1856">
            <v>0</v>
          </cell>
          <cell r="N1856">
            <v>0</v>
          </cell>
          <cell r="O1856">
            <v>0</v>
          </cell>
          <cell r="P1856">
            <v>0</v>
          </cell>
          <cell r="Q1856">
            <v>0</v>
          </cell>
          <cell r="R1856">
            <v>0</v>
          </cell>
          <cell r="S1856">
            <v>0</v>
          </cell>
          <cell r="T1856">
            <v>0</v>
          </cell>
          <cell r="U1856">
            <v>0</v>
          </cell>
          <cell r="AO1856" t="str">
            <v>Bayern_2008_I 04b_5</v>
          </cell>
          <cell r="AQ1856" t="str">
            <v>Westliche Flächenländer_2008_I 04b_5</v>
          </cell>
        </row>
        <row r="1857">
          <cell r="G1857">
            <v>0</v>
          </cell>
          <cell r="H1857">
            <v>0</v>
          </cell>
          <cell r="I1857">
            <v>0</v>
          </cell>
          <cell r="J1857">
            <v>0</v>
          </cell>
          <cell r="K1857">
            <v>0</v>
          </cell>
          <cell r="L1857">
            <v>0</v>
          </cell>
          <cell r="M1857">
            <v>0</v>
          </cell>
          <cell r="N1857">
            <v>0</v>
          </cell>
          <cell r="O1857">
            <v>0</v>
          </cell>
          <cell r="P1857">
            <v>0</v>
          </cell>
          <cell r="Q1857">
            <v>0</v>
          </cell>
          <cell r="R1857">
            <v>0</v>
          </cell>
          <cell r="S1857">
            <v>0</v>
          </cell>
          <cell r="T1857">
            <v>0</v>
          </cell>
          <cell r="U1857">
            <v>0</v>
          </cell>
          <cell r="AO1857" t="str">
            <v>Bayern_2008_I 04b_6</v>
          </cell>
          <cell r="AQ1857" t="str">
            <v>Westliche Flächenländer_2008_I 04b_6</v>
          </cell>
        </row>
        <row r="1858">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AO1858" t="str">
            <v>Bayern_2008_I 04b_7</v>
          </cell>
          <cell r="AQ1858" t="str">
            <v>Westliche Flächenländer_2008_I 04b_7</v>
          </cell>
        </row>
        <row r="1859">
          <cell r="G1859">
            <v>0</v>
          </cell>
          <cell r="H1859">
            <v>0</v>
          </cell>
          <cell r="I1859">
            <v>0</v>
          </cell>
          <cell r="J1859">
            <v>0</v>
          </cell>
          <cell r="K1859">
            <v>0</v>
          </cell>
          <cell r="L1859">
            <v>0</v>
          </cell>
          <cell r="M1859">
            <v>0</v>
          </cell>
          <cell r="N1859">
            <v>0</v>
          </cell>
          <cell r="O1859">
            <v>0</v>
          </cell>
          <cell r="P1859">
            <v>0</v>
          </cell>
          <cell r="Q1859">
            <v>0</v>
          </cell>
          <cell r="R1859">
            <v>0</v>
          </cell>
          <cell r="S1859">
            <v>0</v>
          </cell>
          <cell r="T1859">
            <v>0</v>
          </cell>
          <cell r="U1859">
            <v>0</v>
          </cell>
          <cell r="AO1859" t="str">
            <v>Bayern_2008_I 04b_8</v>
          </cell>
          <cell r="AQ1859" t="str">
            <v>Westliche Flächenländer_2008_I 04b_8</v>
          </cell>
        </row>
        <row r="1860">
          <cell r="G1860">
            <v>126</v>
          </cell>
          <cell r="H1860">
            <v>98</v>
          </cell>
          <cell r="I1860">
            <v>5</v>
          </cell>
          <cell r="J1860">
            <v>5</v>
          </cell>
          <cell r="K1860">
            <v>75</v>
          </cell>
          <cell r="L1860">
            <v>60</v>
          </cell>
          <cell r="M1860">
            <v>4</v>
          </cell>
          <cell r="N1860">
            <v>4</v>
          </cell>
          <cell r="O1860">
            <v>79</v>
          </cell>
          <cell r="P1860">
            <v>47</v>
          </cell>
          <cell r="Q1860">
            <v>0</v>
          </cell>
          <cell r="R1860">
            <v>0</v>
          </cell>
          <cell r="S1860">
            <v>0</v>
          </cell>
          <cell r="T1860">
            <v>0</v>
          </cell>
          <cell r="U1860">
            <v>0</v>
          </cell>
          <cell r="AO1860" t="str">
            <v>Bayern_2008_I 05a_1</v>
          </cell>
          <cell r="AQ1860" t="str">
            <v>Westliche Flächenländer_2008_I 05a_1</v>
          </cell>
        </row>
        <row r="1861">
          <cell r="G1861">
            <v>7071</v>
          </cell>
          <cell r="H1861">
            <v>6276</v>
          </cell>
          <cell r="I1861">
            <v>731</v>
          </cell>
          <cell r="J1861">
            <v>672</v>
          </cell>
          <cell r="K1861">
            <v>3872</v>
          </cell>
          <cell r="L1861">
            <v>3420</v>
          </cell>
          <cell r="M1861">
            <v>414</v>
          </cell>
          <cell r="N1861">
            <v>377</v>
          </cell>
          <cell r="O1861">
            <v>4032</v>
          </cell>
          <cell r="P1861">
            <v>3039</v>
          </cell>
          <cell r="Q1861">
            <v>0</v>
          </cell>
          <cell r="R1861">
            <v>0</v>
          </cell>
          <cell r="S1861">
            <v>0</v>
          </cell>
          <cell r="T1861">
            <v>0</v>
          </cell>
          <cell r="U1861">
            <v>0</v>
          </cell>
          <cell r="AO1861" t="str">
            <v>Bayern_2008_I 05a_2</v>
          </cell>
          <cell r="AQ1861" t="str">
            <v>Westliche Flächenländer_2008_I 05a_2</v>
          </cell>
        </row>
        <row r="1862">
          <cell r="G1862">
            <v>1035</v>
          </cell>
          <cell r="H1862">
            <v>949</v>
          </cell>
          <cell r="I1862">
            <v>62</v>
          </cell>
          <cell r="J1862">
            <v>60</v>
          </cell>
          <cell r="K1862">
            <v>546</v>
          </cell>
          <cell r="L1862">
            <v>504</v>
          </cell>
          <cell r="M1862">
            <v>29</v>
          </cell>
          <cell r="N1862">
            <v>29</v>
          </cell>
          <cell r="O1862">
            <v>556</v>
          </cell>
          <cell r="P1862">
            <v>479</v>
          </cell>
          <cell r="Q1862">
            <v>0</v>
          </cell>
          <cell r="R1862">
            <v>0</v>
          </cell>
          <cell r="S1862">
            <v>0</v>
          </cell>
          <cell r="T1862">
            <v>0</v>
          </cell>
          <cell r="U1862">
            <v>0</v>
          </cell>
          <cell r="AO1862" t="str">
            <v>Bayern_2008_I 05a_3</v>
          </cell>
          <cell r="AQ1862" t="str">
            <v>Westliche Flächenländer_2008_I 05a_3</v>
          </cell>
        </row>
        <row r="1863">
          <cell r="G1863">
            <v>20</v>
          </cell>
          <cell r="H1863">
            <v>20</v>
          </cell>
          <cell r="I1863">
            <v>1</v>
          </cell>
          <cell r="J1863">
            <v>1</v>
          </cell>
          <cell r="K1863">
            <v>13</v>
          </cell>
          <cell r="L1863">
            <v>13</v>
          </cell>
          <cell r="M1863">
            <v>1</v>
          </cell>
          <cell r="N1863">
            <v>1</v>
          </cell>
          <cell r="O1863">
            <v>12</v>
          </cell>
          <cell r="P1863">
            <v>8</v>
          </cell>
          <cell r="Q1863">
            <v>0</v>
          </cell>
          <cell r="R1863">
            <v>0</v>
          </cell>
          <cell r="S1863">
            <v>0</v>
          </cell>
          <cell r="T1863">
            <v>0</v>
          </cell>
          <cell r="U1863">
            <v>0</v>
          </cell>
          <cell r="AO1863" t="str">
            <v>Bayern_2008_I 05a_4</v>
          </cell>
          <cell r="AQ1863" t="str">
            <v>Westliche Flächenländer_2008_I 05a_4</v>
          </cell>
        </row>
        <row r="1864">
          <cell r="G1864">
            <v>7</v>
          </cell>
          <cell r="H1864">
            <v>7</v>
          </cell>
          <cell r="I1864">
            <v>2</v>
          </cell>
          <cell r="J1864">
            <v>2</v>
          </cell>
          <cell r="K1864">
            <v>6</v>
          </cell>
          <cell r="L1864">
            <v>6</v>
          </cell>
          <cell r="M1864">
            <v>1</v>
          </cell>
          <cell r="N1864">
            <v>1</v>
          </cell>
          <cell r="O1864">
            <v>6</v>
          </cell>
          <cell r="P1864">
            <v>1</v>
          </cell>
          <cell r="Q1864">
            <v>0</v>
          </cell>
          <cell r="R1864">
            <v>0</v>
          </cell>
          <cell r="S1864">
            <v>0</v>
          </cell>
          <cell r="T1864">
            <v>0</v>
          </cell>
          <cell r="U1864">
            <v>0</v>
          </cell>
          <cell r="AO1864" t="str">
            <v>Bayern_2008_I 05a_5</v>
          </cell>
          <cell r="AQ1864" t="str">
            <v>Westliche Flächenländer_2008_I 05a_5</v>
          </cell>
        </row>
        <row r="1865">
          <cell r="G1865">
            <v>40</v>
          </cell>
          <cell r="H1865">
            <v>36</v>
          </cell>
          <cell r="I1865">
            <v>3</v>
          </cell>
          <cell r="J1865">
            <v>3</v>
          </cell>
          <cell r="K1865">
            <v>19</v>
          </cell>
          <cell r="L1865">
            <v>17</v>
          </cell>
          <cell r="M1865">
            <v>1</v>
          </cell>
          <cell r="N1865">
            <v>1</v>
          </cell>
          <cell r="O1865">
            <v>19</v>
          </cell>
          <cell r="P1865">
            <v>21</v>
          </cell>
          <cell r="Q1865">
            <v>0</v>
          </cell>
          <cell r="R1865">
            <v>0</v>
          </cell>
          <cell r="S1865">
            <v>0</v>
          </cell>
          <cell r="T1865">
            <v>0</v>
          </cell>
          <cell r="U1865">
            <v>0</v>
          </cell>
          <cell r="AO1865" t="str">
            <v>Bayern_2008_I 05a_6</v>
          </cell>
          <cell r="AQ1865" t="str">
            <v>Westliche Flächenländer_2008_I 05a_6</v>
          </cell>
        </row>
        <row r="1866">
          <cell r="G1866">
            <v>0</v>
          </cell>
          <cell r="H1866">
            <v>0</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AO1866" t="str">
            <v>Bayern_2008_I 05a_7</v>
          </cell>
          <cell r="AQ1866" t="str">
            <v>Westliche Flächenländer_2008_I 05a_7</v>
          </cell>
        </row>
        <row r="1867">
          <cell r="G1867">
            <v>8299</v>
          </cell>
          <cell r="H1867">
            <v>7386</v>
          </cell>
          <cell r="I1867">
            <v>804</v>
          </cell>
          <cell r="J1867">
            <v>743</v>
          </cell>
          <cell r="K1867">
            <v>4531</v>
          </cell>
          <cell r="L1867">
            <v>4020</v>
          </cell>
          <cell r="M1867">
            <v>450</v>
          </cell>
          <cell r="N1867">
            <v>413</v>
          </cell>
          <cell r="O1867">
            <v>4704</v>
          </cell>
          <cell r="P1867">
            <v>3595</v>
          </cell>
          <cell r="Q1867">
            <v>0</v>
          </cell>
          <cell r="R1867">
            <v>0</v>
          </cell>
          <cell r="S1867">
            <v>0</v>
          </cell>
          <cell r="T1867">
            <v>0</v>
          </cell>
          <cell r="U1867">
            <v>0</v>
          </cell>
          <cell r="AO1867" t="str">
            <v>Bayern_2008_I 05a_8</v>
          </cell>
          <cell r="AQ1867" t="str">
            <v>Westliche Flächenländer_2008_I 05a_8</v>
          </cell>
        </row>
        <row r="1868">
          <cell r="G1868">
            <v>0</v>
          </cell>
          <cell r="H1868">
            <v>0</v>
          </cell>
          <cell r="I1868">
            <v>0</v>
          </cell>
          <cell r="J1868">
            <v>0</v>
          </cell>
          <cell r="K1868">
            <v>0</v>
          </cell>
          <cell r="L1868">
            <v>0</v>
          </cell>
          <cell r="M1868">
            <v>0</v>
          </cell>
          <cell r="N1868">
            <v>0</v>
          </cell>
          <cell r="O1868">
            <v>0</v>
          </cell>
          <cell r="P1868">
            <v>0</v>
          </cell>
          <cell r="Q1868">
            <v>0</v>
          </cell>
          <cell r="R1868">
            <v>0</v>
          </cell>
          <cell r="S1868">
            <v>0</v>
          </cell>
          <cell r="T1868">
            <v>0</v>
          </cell>
          <cell r="U1868">
            <v>0</v>
          </cell>
          <cell r="AO1868" t="e">
            <v>#N/A</v>
          </cell>
          <cell r="AQ1868" t="e">
            <v>#N/A</v>
          </cell>
        </row>
        <row r="1869">
          <cell r="G1869">
            <v>0</v>
          </cell>
          <cell r="H1869">
            <v>0</v>
          </cell>
          <cell r="I1869">
            <v>0</v>
          </cell>
          <cell r="J1869">
            <v>0</v>
          </cell>
          <cell r="K1869">
            <v>0</v>
          </cell>
          <cell r="L1869">
            <v>0</v>
          </cell>
          <cell r="M1869">
            <v>0</v>
          </cell>
          <cell r="N1869">
            <v>0</v>
          </cell>
          <cell r="O1869">
            <v>0</v>
          </cell>
          <cell r="P1869">
            <v>0</v>
          </cell>
          <cell r="Q1869">
            <v>0</v>
          </cell>
          <cell r="R1869">
            <v>0</v>
          </cell>
          <cell r="S1869">
            <v>0</v>
          </cell>
          <cell r="T1869">
            <v>0</v>
          </cell>
          <cell r="U1869">
            <v>0</v>
          </cell>
          <cell r="AO1869" t="e">
            <v>#N/A</v>
          </cell>
          <cell r="AQ1869" t="e">
            <v>#N/A</v>
          </cell>
        </row>
        <row r="1870">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0</v>
          </cell>
          <cell r="AO1870" t="e">
            <v>#N/A</v>
          </cell>
          <cell r="AQ1870" t="e">
            <v>#N/A</v>
          </cell>
        </row>
        <row r="1871">
          <cell r="G1871">
            <v>0</v>
          </cell>
          <cell r="H1871">
            <v>0</v>
          </cell>
          <cell r="I1871">
            <v>0</v>
          </cell>
          <cell r="J1871">
            <v>0</v>
          </cell>
          <cell r="K1871">
            <v>0</v>
          </cell>
          <cell r="L1871">
            <v>0</v>
          </cell>
          <cell r="M1871">
            <v>0</v>
          </cell>
          <cell r="N1871">
            <v>0</v>
          </cell>
          <cell r="O1871">
            <v>0</v>
          </cell>
          <cell r="P1871">
            <v>0</v>
          </cell>
          <cell r="Q1871">
            <v>0</v>
          </cell>
          <cell r="R1871">
            <v>0</v>
          </cell>
          <cell r="S1871">
            <v>0</v>
          </cell>
          <cell r="T1871">
            <v>0</v>
          </cell>
          <cell r="U1871">
            <v>0</v>
          </cell>
          <cell r="AO1871" t="e">
            <v>#N/A</v>
          </cell>
          <cell r="AQ1871" t="e">
            <v>#N/A</v>
          </cell>
        </row>
        <row r="1872">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AO1872" t="e">
            <v>#N/A</v>
          </cell>
          <cell r="AQ1872" t="e">
            <v>#N/A</v>
          </cell>
        </row>
        <row r="1873">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AO1873" t="e">
            <v>#N/A</v>
          </cell>
          <cell r="AQ1873" t="e">
            <v>#N/A</v>
          </cell>
        </row>
        <row r="1874">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0</v>
          </cell>
          <cell r="AO1874" t="e">
            <v>#N/A</v>
          </cell>
          <cell r="AQ1874" t="e">
            <v>#N/A</v>
          </cell>
        </row>
        <row r="1875">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0</v>
          </cell>
          <cell r="U1875">
            <v>0</v>
          </cell>
          <cell r="AO1875" t="e">
            <v>#N/A</v>
          </cell>
          <cell r="AQ1875" t="e">
            <v>#N/A</v>
          </cell>
        </row>
        <row r="1876">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AO1876" t="str">
            <v>Bayern_2008_I 05c_1</v>
          </cell>
          <cell r="AQ1876" t="str">
            <v>Westliche Flächenländer_2008_I 05c_1</v>
          </cell>
        </row>
        <row r="1877">
          <cell r="G1877">
            <v>427</v>
          </cell>
          <cell r="H1877">
            <v>290</v>
          </cell>
          <cell r="I1877">
            <v>11</v>
          </cell>
          <cell r="J1877">
            <v>9</v>
          </cell>
          <cell r="K1877">
            <v>345</v>
          </cell>
          <cell r="L1877">
            <v>230</v>
          </cell>
          <cell r="M1877">
            <v>10</v>
          </cell>
          <cell r="N1877">
            <v>8</v>
          </cell>
          <cell r="O1877">
            <v>359</v>
          </cell>
          <cell r="P1877">
            <v>15</v>
          </cell>
          <cell r="Q1877">
            <v>53</v>
          </cell>
          <cell r="R1877">
            <v>0</v>
          </cell>
          <cell r="S1877">
            <v>0</v>
          </cell>
          <cell r="T1877">
            <v>0</v>
          </cell>
          <cell r="U1877">
            <v>0</v>
          </cell>
          <cell r="AO1877" t="str">
            <v>Bayern_2008_I 05c_2</v>
          </cell>
          <cell r="AQ1877" t="str">
            <v>Westliche Flächenländer_2008_I 05c_2</v>
          </cell>
        </row>
        <row r="1878">
          <cell r="G1878">
            <v>1731</v>
          </cell>
          <cell r="H1878">
            <v>1248</v>
          </cell>
          <cell r="I1878">
            <v>27</v>
          </cell>
          <cell r="J1878">
            <v>24</v>
          </cell>
          <cell r="K1878">
            <v>596</v>
          </cell>
          <cell r="L1878">
            <v>445</v>
          </cell>
          <cell r="M1878">
            <v>8</v>
          </cell>
          <cell r="N1878">
            <v>7</v>
          </cell>
          <cell r="O1878">
            <v>690</v>
          </cell>
          <cell r="P1878">
            <v>611</v>
          </cell>
          <cell r="Q1878">
            <v>430</v>
          </cell>
          <cell r="R1878">
            <v>0</v>
          </cell>
          <cell r="S1878">
            <v>0</v>
          </cell>
          <cell r="T1878">
            <v>0</v>
          </cell>
          <cell r="U1878">
            <v>0</v>
          </cell>
          <cell r="AO1878" t="str">
            <v>Bayern_2008_I 05c_3</v>
          </cell>
          <cell r="AQ1878" t="str">
            <v>Westliche Flächenländer_2008_I 05c_3</v>
          </cell>
        </row>
        <row r="1879">
          <cell r="G1879">
            <v>229</v>
          </cell>
          <cell r="H1879">
            <v>159</v>
          </cell>
          <cell r="I1879">
            <v>4</v>
          </cell>
          <cell r="J1879">
            <v>3</v>
          </cell>
          <cell r="K1879">
            <v>85</v>
          </cell>
          <cell r="L1879">
            <v>55</v>
          </cell>
          <cell r="M1879">
            <v>0</v>
          </cell>
          <cell r="N1879">
            <v>0</v>
          </cell>
          <cell r="O1879">
            <v>86</v>
          </cell>
          <cell r="P1879">
            <v>79</v>
          </cell>
          <cell r="Q1879">
            <v>64</v>
          </cell>
          <cell r="R1879">
            <v>0</v>
          </cell>
          <cell r="S1879">
            <v>0</v>
          </cell>
          <cell r="T1879">
            <v>0</v>
          </cell>
          <cell r="U1879">
            <v>0</v>
          </cell>
          <cell r="AO1879" t="str">
            <v>Bayern_2008_I 05c_4</v>
          </cell>
          <cell r="AQ1879" t="str">
            <v>Westliche Flächenländer_2008_I 05c_4</v>
          </cell>
        </row>
        <row r="1880">
          <cell r="G1880">
            <v>178</v>
          </cell>
          <cell r="H1880">
            <v>115</v>
          </cell>
          <cell r="I1880">
            <v>14</v>
          </cell>
          <cell r="J1880">
            <v>13</v>
          </cell>
          <cell r="K1880">
            <v>78</v>
          </cell>
          <cell r="L1880">
            <v>49</v>
          </cell>
          <cell r="M1880">
            <v>11</v>
          </cell>
          <cell r="N1880">
            <v>10</v>
          </cell>
          <cell r="O1880">
            <v>78</v>
          </cell>
          <cell r="P1880">
            <v>68</v>
          </cell>
          <cell r="Q1880">
            <v>32</v>
          </cell>
          <cell r="R1880">
            <v>0</v>
          </cell>
          <cell r="S1880">
            <v>0</v>
          </cell>
          <cell r="T1880">
            <v>0</v>
          </cell>
          <cell r="U1880">
            <v>0</v>
          </cell>
          <cell r="AO1880" t="str">
            <v>Bayern_2008_I 05c_5</v>
          </cell>
          <cell r="AQ1880" t="str">
            <v>Westliche Flächenländer_2008_I 05c_5</v>
          </cell>
        </row>
        <row r="1881">
          <cell r="G1881">
            <v>20</v>
          </cell>
          <cell r="H1881">
            <v>14</v>
          </cell>
          <cell r="I1881">
            <v>0</v>
          </cell>
          <cell r="J1881">
            <v>0</v>
          </cell>
          <cell r="K1881">
            <v>17</v>
          </cell>
          <cell r="L1881">
            <v>12</v>
          </cell>
          <cell r="M1881">
            <v>0</v>
          </cell>
          <cell r="N1881">
            <v>0</v>
          </cell>
          <cell r="O1881">
            <v>17</v>
          </cell>
          <cell r="P1881">
            <v>2</v>
          </cell>
          <cell r="Q1881">
            <v>1</v>
          </cell>
          <cell r="R1881">
            <v>0</v>
          </cell>
          <cell r="S1881">
            <v>0</v>
          </cell>
          <cell r="T1881">
            <v>0</v>
          </cell>
          <cell r="U1881">
            <v>0</v>
          </cell>
          <cell r="AO1881" t="str">
            <v>Bayern_2008_I 05c_6</v>
          </cell>
          <cell r="AQ1881" t="str">
            <v>Westliche Flächenländer_2008_I 05c_6</v>
          </cell>
        </row>
        <row r="1882">
          <cell r="G1882">
            <v>0</v>
          </cell>
          <cell r="H1882">
            <v>0</v>
          </cell>
          <cell r="I1882">
            <v>0</v>
          </cell>
          <cell r="J1882">
            <v>0</v>
          </cell>
          <cell r="K1882">
            <v>0</v>
          </cell>
          <cell r="L1882">
            <v>0</v>
          </cell>
          <cell r="M1882">
            <v>0</v>
          </cell>
          <cell r="N1882">
            <v>0</v>
          </cell>
          <cell r="O1882">
            <v>0</v>
          </cell>
          <cell r="P1882">
            <v>0</v>
          </cell>
          <cell r="Q1882">
            <v>0</v>
          </cell>
          <cell r="R1882">
            <v>0</v>
          </cell>
          <cell r="S1882">
            <v>0</v>
          </cell>
          <cell r="T1882">
            <v>0</v>
          </cell>
          <cell r="U1882">
            <v>0</v>
          </cell>
          <cell r="AO1882" t="str">
            <v>Bayern_2008_I 05c_7</v>
          </cell>
          <cell r="AQ1882" t="str">
            <v>Westliche Flächenländer_2008_I 05c_7</v>
          </cell>
        </row>
        <row r="1883">
          <cell r="G1883">
            <v>2585</v>
          </cell>
          <cell r="H1883">
            <v>1826</v>
          </cell>
          <cell r="I1883">
            <v>56</v>
          </cell>
          <cell r="J1883">
            <v>49</v>
          </cell>
          <cell r="K1883">
            <v>1121</v>
          </cell>
          <cell r="L1883">
            <v>791</v>
          </cell>
          <cell r="M1883">
            <v>29</v>
          </cell>
          <cell r="N1883">
            <v>25</v>
          </cell>
          <cell r="O1883">
            <v>1230</v>
          </cell>
          <cell r="P1883">
            <v>775</v>
          </cell>
          <cell r="Q1883">
            <v>580</v>
          </cell>
          <cell r="R1883">
            <v>0</v>
          </cell>
          <cell r="S1883">
            <v>0</v>
          </cell>
          <cell r="T1883">
            <v>0</v>
          </cell>
          <cell r="U1883">
            <v>0</v>
          </cell>
          <cell r="AO1883" t="str">
            <v>Bayern_2008_I 05c_8</v>
          </cell>
          <cell r="AQ1883" t="str">
            <v>Westliche Flächenländer_2008_I 05c_8</v>
          </cell>
        </row>
        <row r="1884">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AO1884" t="e">
            <v>#N/A</v>
          </cell>
          <cell r="AQ1884" t="e">
            <v>#N/A</v>
          </cell>
        </row>
        <row r="1885">
          <cell r="G1885">
            <v>11</v>
          </cell>
          <cell r="H1885">
            <v>11</v>
          </cell>
          <cell r="I1885">
            <v>0</v>
          </cell>
          <cell r="J1885">
            <v>0</v>
          </cell>
          <cell r="K1885">
            <v>0</v>
          </cell>
          <cell r="L1885">
            <v>0</v>
          </cell>
          <cell r="M1885">
            <v>0</v>
          </cell>
          <cell r="N1885">
            <v>0</v>
          </cell>
          <cell r="O1885">
            <v>0</v>
          </cell>
          <cell r="P1885">
            <v>0</v>
          </cell>
          <cell r="Q1885">
            <v>11</v>
          </cell>
          <cell r="R1885">
            <v>0</v>
          </cell>
          <cell r="S1885">
            <v>0</v>
          </cell>
          <cell r="T1885">
            <v>0</v>
          </cell>
          <cell r="U1885">
            <v>0</v>
          </cell>
          <cell r="AO1885" t="e">
            <v>#N/A</v>
          </cell>
          <cell r="AQ1885" t="e">
            <v>#N/A</v>
          </cell>
        </row>
        <row r="1886">
          <cell r="G1886">
            <v>5</v>
          </cell>
          <cell r="H1886">
            <v>5</v>
          </cell>
          <cell r="I1886">
            <v>0</v>
          </cell>
          <cell r="J1886">
            <v>0</v>
          </cell>
          <cell r="K1886">
            <v>0</v>
          </cell>
          <cell r="L1886">
            <v>0</v>
          </cell>
          <cell r="M1886">
            <v>0</v>
          </cell>
          <cell r="N1886">
            <v>0</v>
          </cell>
          <cell r="O1886">
            <v>0</v>
          </cell>
          <cell r="P1886">
            <v>0</v>
          </cell>
          <cell r="Q1886">
            <v>5</v>
          </cell>
          <cell r="R1886">
            <v>0</v>
          </cell>
          <cell r="S1886">
            <v>0</v>
          </cell>
          <cell r="T1886">
            <v>0</v>
          </cell>
          <cell r="U1886">
            <v>0</v>
          </cell>
          <cell r="AO1886" t="e">
            <v>#N/A</v>
          </cell>
          <cell r="AQ1886" t="e">
            <v>#N/A</v>
          </cell>
        </row>
        <row r="1887">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AO1887" t="e">
            <v>#N/A</v>
          </cell>
          <cell r="AQ1887" t="e">
            <v>#N/A</v>
          </cell>
        </row>
        <row r="1888">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0</v>
          </cell>
          <cell r="AO1888" t="e">
            <v>#N/A</v>
          </cell>
          <cell r="AQ1888" t="e">
            <v>#N/A</v>
          </cell>
        </row>
        <row r="1889">
          <cell r="G1889">
            <v>0</v>
          </cell>
          <cell r="H1889">
            <v>0</v>
          </cell>
          <cell r="I1889">
            <v>0</v>
          </cell>
          <cell r="J1889">
            <v>0</v>
          </cell>
          <cell r="K1889">
            <v>0</v>
          </cell>
          <cell r="L1889">
            <v>0</v>
          </cell>
          <cell r="M1889">
            <v>0</v>
          </cell>
          <cell r="N1889">
            <v>0</v>
          </cell>
          <cell r="O1889">
            <v>0</v>
          </cell>
          <cell r="P1889">
            <v>0</v>
          </cell>
          <cell r="Q1889">
            <v>0</v>
          </cell>
          <cell r="R1889">
            <v>0</v>
          </cell>
          <cell r="S1889">
            <v>0</v>
          </cell>
          <cell r="T1889">
            <v>0</v>
          </cell>
          <cell r="U1889">
            <v>0</v>
          </cell>
          <cell r="AO1889" t="e">
            <v>#N/A</v>
          </cell>
          <cell r="AQ1889" t="e">
            <v>#N/A</v>
          </cell>
        </row>
        <row r="1890">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AO1890" t="e">
            <v>#N/A</v>
          </cell>
          <cell r="AQ1890" t="e">
            <v>#N/A</v>
          </cell>
        </row>
        <row r="1891">
          <cell r="G1891">
            <v>16</v>
          </cell>
          <cell r="H1891">
            <v>16</v>
          </cell>
          <cell r="I1891">
            <v>0</v>
          </cell>
          <cell r="J1891">
            <v>0</v>
          </cell>
          <cell r="K1891">
            <v>0</v>
          </cell>
          <cell r="L1891">
            <v>0</v>
          </cell>
          <cell r="M1891">
            <v>0</v>
          </cell>
          <cell r="N1891">
            <v>0</v>
          </cell>
          <cell r="O1891">
            <v>0</v>
          </cell>
          <cell r="P1891">
            <v>0</v>
          </cell>
          <cell r="Q1891">
            <v>16</v>
          </cell>
          <cell r="R1891">
            <v>0</v>
          </cell>
          <cell r="S1891">
            <v>0</v>
          </cell>
          <cell r="T1891">
            <v>0</v>
          </cell>
          <cell r="U1891">
            <v>0</v>
          </cell>
          <cell r="AO1891" t="e">
            <v>#N/A</v>
          </cell>
          <cell r="AQ1891" t="e">
            <v>#N/A</v>
          </cell>
        </row>
        <row r="1892">
          <cell r="G1892">
            <v>0</v>
          </cell>
          <cell r="H1892">
            <v>0</v>
          </cell>
          <cell r="I1892">
            <v>0</v>
          </cell>
          <cell r="J1892">
            <v>0</v>
          </cell>
          <cell r="K1892">
            <v>0</v>
          </cell>
          <cell r="L1892">
            <v>0</v>
          </cell>
          <cell r="M1892">
            <v>0</v>
          </cell>
          <cell r="N1892">
            <v>0</v>
          </cell>
          <cell r="O1892">
            <v>0</v>
          </cell>
          <cell r="P1892">
            <v>0</v>
          </cell>
          <cell r="Q1892">
            <v>0</v>
          </cell>
          <cell r="R1892">
            <v>0</v>
          </cell>
          <cell r="S1892">
            <v>0</v>
          </cell>
          <cell r="T1892">
            <v>0</v>
          </cell>
          <cell r="U1892">
            <v>0</v>
          </cell>
          <cell r="AO1892" t="str">
            <v>Bayern_2008_I 05b_1</v>
          </cell>
          <cell r="AQ1892" t="str">
            <v>Westliche Flächenländer_2008_I 05b_1</v>
          </cell>
        </row>
        <row r="1893">
          <cell r="G1893">
            <v>3278</v>
          </cell>
          <cell r="H1893">
            <v>2508</v>
          </cell>
          <cell r="I1893">
            <v>204</v>
          </cell>
          <cell r="J1893">
            <v>157</v>
          </cell>
          <cell r="K1893">
            <v>1295</v>
          </cell>
          <cell r="L1893">
            <v>977</v>
          </cell>
          <cell r="M1893">
            <v>85</v>
          </cell>
          <cell r="N1893">
            <v>66</v>
          </cell>
          <cell r="O1893">
            <v>1360</v>
          </cell>
          <cell r="P1893">
            <v>1144</v>
          </cell>
          <cell r="Q1893">
            <v>772</v>
          </cell>
          <cell r="R1893">
            <v>2</v>
          </cell>
          <cell r="S1893">
            <v>0</v>
          </cell>
          <cell r="T1893">
            <v>0</v>
          </cell>
          <cell r="U1893">
            <v>0</v>
          </cell>
          <cell r="AO1893" t="str">
            <v>Bayern_2008_I 05b_2</v>
          </cell>
          <cell r="AQ1893" t="str">
            <v>Westliche Flächenländer_2008_I 05b_2</v>
          </cell>
        </row>
        <row r="1894">
          <cell r="G1894">
            <v>13205</v>
          </cell>
          <cell r="H1894">
            <v>11079</v>
          </cell>
          <cell r="I1894">
            <v>504</v>
          </cell>
          <cell r="J1894">
            <v>435</v>
          </cell>
          <cell r="K1894">
            <v>4877</v>
          </cell>
          <cell r="L1894">
            <v>4090</v>
          </cell>
          <cell r="M1894">
            <v>209</v>
          </cell>
          <cell r="N1894">
            <v>184</v>
          </cell>
          <cell r="O1894">
            <v>4926</v>
          </cell>
          <cell r="P1894">
            <v>4494</v>
          </cell>
          <cell r="Q1894">
            <v>3712</v>
          </cell>
          <cell r="R1894">
            <v>73</v>
          </cell>
          <cell r="S1894">
            <v>0</v>
          </cell>
          <cell r="T1894">
            <v>0</v>
          </cell>
          <cell r="U1894">
            <v>0</v>
          </cell>
          <cell r="AO1894" t="str">
            <v>Bayern_2008_I 05b_3</v>
          </cell>
          <cell r="AQ1894" t="str">
            <v>Westliche Flächenländer_2008_I 05b_3</v>
          </cell>
        </row>
        <row r="1895">
          <cell r="G1895">
            <v>2333</v>
          </cell>
          <cell r="H1895">
            <v>1884</v>
          </cell>
          <cell r="I1895">
            <v>72</v>
          </cell>
          <cell r="J1895">
            <v>62</v>
          </cell>
          <cell r="K1895">
            <v>831</v>
          </cell>
          <cell r="L1895">
            <v>671</v>
          </cell>
          <cell r="M1895">
            <v>30</v>
          </cell>
          <cell r="N1895">
            <v>25</v>
          </cell>
          <cell r="O1895">
            <v>822</v>
          </cell>
          <cell r="P1895">
            <v>806</v>
          </cell>
          <cell r="Q1895">
            <v>701</v>
          </cell>
          <cell r="R1895">
            <v>4</v>
          </cell>
          <cell r="S1895">
            <v>0</v>
          </cell>
          <cell r="T1895">
            <v>0</v>
          </cell>
          <cell r="U1895">
            <v>0</v>
          </cell>
          <cell r="AO1895" t="str">
            <v>Bayern_2008_I 05b_4</v>
          </cell>
          <cell r="AQ1895" t="str">
            <v>Westliche Flächenländer_2008_I 05b_4</v>
          </cell>
        </row>
        <row r="1896">
          <cell r="G1896">
            <v>4053</v>
          </cell>
          <cell r="H1896">
            <v>3309</v>
          </cell>
          <cell r="I1896">
            <v>236</v>
          </cell>
          <cell r="J1896">
            <v>197</v>
          </cell>
          <cell r="K1896">
            <v>1481</v>
          </cell>
          <cell r="L1896">
            <v>1223</v>
          </cell>
          <cell r="M1896">
            <v>99</v>
          </cell>
          <cell r="N1896">
            <v>83</v>
          </cell>
          <cell r="O1896">
            <v>1458</v>
          </cell>
          <cell r="P1896">
            <v>1358</v>
          </cell>
          <cell r="Q1896">
            <v>1213</v>
          </cell>
          <cell r="R1896">
            <v>24</v>
          </cell>
          <cell r="S1896">
            <v>0</v>
          </cell>
          <cell r="T1896">
            <v>0</v>
          </cell>
          <cell r="U1896">
            <v>0</v>
          </cell>
          <cell r="AO1896" t="str">
            <v>Bayern_2008_I 05b_5</v>
          </cell>
          <cell r="AQ1896" t="str">
            <v>Westliche Flächenländer_2008_I 05b_5</v>
          </cell>
        </row>
        <row r="1897">
          <cell r="G1897">
            <v>232</v>
          </cell>
          <cell r="H1897">
            <v>179</v>
          </cell>
          <cell r="I1897">
            <v>66</v>
          </cell>
          <cell r="J1897">
            <v>58</v>
          </cell>
          <cell r="K1897">
            <v>89</v>
          </cell>
          <cell r="L1897">
            <v>76</v>
          </cell>
          <cell r="M1897">
            <v>33</v>
          </cell>
          <cell r="N1897">
            <v>31</v>
          </cell>
          <cell r="O1897">
            <v>87</v>
          </cell>
          <cell r="P1897">
            <v>72</v>
          </cell>
          <cell r="Q1897">
            <v>73</v>
          </cell>
          <cell r="R1897">
            <v>0</v>
          </cell>
          <cell r="S1897">
            <v>0</v>
          </cell>
          <cell r="T1897">
            <v>0</v>
          </cell>
          <cell r="U1897">
            <v>0</v>
          </cell>
          <cell r="AO1897" t="str">
            <v>Bayern_2008_I 05b_6</v>
          </cell>
          <cell r="AQ1897" t="str">
            <v>Westliche Flächenländer_2008_I 05b_6</v>
          </cell>
        </row>
        <row r="1898">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AO1898" t="str">
            <v>Bayern_2008_I 05b_7</v>
          </cell>
          <cell r="AQ1898" t="str">
            <v>Westliche Flächenländer_2008_I 05b_7</v>
          </cell>
        </row>
        <row r="1899">
          <cell r="G1899">
            <v>23101</v>
          </cell>
          <cell r="H1899">
            <v>18959</v>
          </cell>
          <cell r="I1899">
            <v>1082</v>
          </cell>
          <cell r="J1899">
            <v>909</v>
          </cell>
          <cell r="K1899">
            <v>8573</v>
          </cell>
          <cell r="L1899">
            <v>7037</v>
          </cell>
          <cell r="M1899">
            <v>456</v>
          </cell>
          <cell r="N1899">
            <v>389</v>
          </cell>
          <cell r="O1899">
            <v>8653</v>
          </cell>
          <cell r="P1899">
            <v>7874</v>
          </cell>
          <cell r="Q1899">
            <v>6471</v>
          </cell>
          <cell r="R1899">
            <v>103</v>
          </cell>
          <cell r="S1899">
            <v>0</v>
          </cell>
          <cell r="T1899">
            <v>0</v>
          </cell>
          <cell r="U1899">
            <v>0</v>
          </cell>
          <cell r="AO1899" t="str">
            <v>Bayern_2008_I 05b_8</v>
          </cell>
          <cell r="AQ1899" t="str">
            <v>Westliche Flächenländer_2008_I 05b_8</v>
          </cell>
        </row>
        <row r="1900">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0</v>
          </cell>
          <cell r="U1900">
            <v>0</v>
          </cell>
          <cell r="AO1900" t="str">
            <v>Bayern_2008_I 05b_1</v>
          </cell>
          <cell r="AQ1900" t="str">
            <v>Westliche Flächenländer_2008_I 05b_1</v>
          </cell>
        </row>
        <row r="1901">
          <cell r="G1901">
            <v>1684</v>
          </cell>
          <cell r="H1901">
            <v>1317</v>
          </cell>
          <cell r="I1901">
            <v>159</v>
          </cell>
          <cell r="J1901">
            <v>138</v>
          </cell>
          <cell r="K1901">
            <v>1607</v>
          </cell>
          <cell r="L1901">
            <v>1252</v>
          </cell>
          <cell r="M1901">
            <v>156</v>
          </cell>
          <cell r="N1901">
            <v>135</v>
          </cell>
          <cell r="O1901">
            <v>1660</v>
          </cell>
          <cell r="P1901">
            <v>24</v>
          </cell>
          <cell r="Q1901">
            <v>0</v>
          </cell>
          <cell r="R1901">
            <v>0</v>
          </cell>
          <cell r="S1901">
            <v>0</v>
          </cell>
          <cell r="T1901">
            <v>0</v>
          </cell>
          <cell r="U1901">
            <v>0</v>
          </cell>
          <cell r="AO1901" t="str">
            <v>Bayern_2008_I 05b_2</v>
          </cell>
          <cell r="AQ1901" t="str">
            <v>Westliche Flächenländer_2008_I 05b_2</v>
          </cell>
        </row>
        <row r="1902">
          <cell r="G1902">
            <v>484</v>
          </cell>
          <cell r="H1902">
            <v>352</v>
          </cell>
          <cell r="I1902">
            <v>55</v>
          </cell>
          <cell r="J1902">
            <v>46</v>
          </cell>
          <cell r="K1902">
            <v>470</v>
          </cell>
          <cell r="L1902">
            <v>344</v>
          </cell>
          <cell r="M1902">
            <v>54</v>
          </cell>
          <cell r="N1902">
            <v>45</v>
          </cell>
          <cell r="O1902">
            <v>480</v>
          </cell>
          <cell r="P1902">
            <v>4</v>
          </cell>
          <cell r="Q1902">
            <v>0</v>
          </cell>
          <cell r="R1902">
            <v>0</v>
          </cell>
          <cell r="S1902">
            <v>0</v>
          </cell>
          <cell r="T1902">
            <v>0</v>
          </cell>
          <cell r="U1902">
            <v>0</v>
          </cell>
          <cell r="AO1902" t="str">
            <v>Bayern_2008_I 05b_3</v>
          </cell>
          <cell r="AQ1902" t="str">
            <v>Westliche Flächenländer_2008_I 05b_3</v>
          </cell>
        </row>
        <row r="1903">
          <cell r="G1903">
            <v>36</v>
          </cell>
          <cell r="H1903">
            <v>27</v>
          </cell>
          <cell r="I1903">
            <v>5</v>
          </cell>
          <cell r="J1903">
            <v>5</v>
          </cell>
          <cell r="K1903">
            <v>36</v>
          </cell>
          <cell r="L1903">
            <v>27</v>
          </cell>
          <cell r="M1903">
            <v>5</v>
          </cell>
          <cell r="N1903">
            <v>5</v>
          </cell>
          <cell r="O1903">
            <v>36</v>
          </cell>
          <cell r="P1903">
            <v>0</v>
          </cell>
          <cell r="Q1903">
            <v>0</v>
          </cell>
          <cell r="R1903">
            <v>0</v>
          </cell>
          <cell r="S1903">
            <v>0</v>
          </cell>
          <cell r="T1903">
            <v>0</v>
          </cell>
          <cell r="U1903">
            <v>0</v>
          </cell>
          <cell r="AO1903" t="str">
            <v>Bayern_2008_I 05b_4</v>
          </cell>
          <cell r="AQ1903" t="str">
            <v>Westliche Flächenländer_2008_I 05b_4</v>
          </cell>
        </row>
        <row r="1904">
          <cell r="G1904">
            <v>134</v>
          </cell>
          <cell r="H1904">
            <v>72</v>
          </cell>
          <cell r="I1904">
            <v>11</v>
          </cell>
          <cell r="J1904">
            <v>10</v>
          </cell>
          <cell r="K1904">
            <v>134</v>
          </cell>
          <cell r="L1904">
            <v>72</v>
          </cell>
          <cell r="M1904">
            <v>11</v>
          </cell>
          <cell r="N1904">
            <v>10</v>
          </cell>
          <cell r="O1904">
            <v>134</v>
          </cell>
          <cell r="P1904">
            <v>0</v>
          </cell>
          <cell r="Q1904">
            <v>0</v>
          </cell>
          <cell r="R1904">
            <v>0</v>
          </cell>
          <cell r="S1904">
            <v>0</v>
          </cell>
          <cell r="T1904">
            <v>0</v>
          </cell>
          <cell r="U1904">
            <v>0</v>
          </cell>
          <cell r="AO1904" t="str">
            <v>Bayern_2008_I 05b_5</v>
          </cell>
          <cell r="AQ1904" t="str">
            <v>Westliche Flächenländer_2008_I 05b_5</v>
          </cell>
        </row>
        <row r="1905">
          <cell r="G1905">
            <v>37</v>
          </cell>
          <cell r="H1905">
            <v>34</v>
          </cell>
          <cell r="I1905">
            <v>16</v>
          </cell>
          <cell r="J1905">
            <v>14</v>
          </cell>
          <cell r="K1905">
            <v>34</v>
          </cell>
          <cell r="L1905">
            <v>32</v>
          </cell>
          <cell r="M1905">
            <v>15</v>
          </cell>
          <cell r="N1905">
            <v>13</v>
          </cell>
          <cell r="O1905">
            <v>34</v>
          </cell>
          <cell r="P1905">
            <v>3</v>
          </cell>
          <cell r="Q1905">
            <v>0</v>
          </cell>
          <cell r="R1905">
            <v>0</v>
          </cell>
          <cell r="S1905">
            <v>0</v>
          </cell>
          <cell r="T1905">
            <v>0</v>
          </cell>
          <cell r="U1905">
            <v>0</v>
          </cell>
          <cell r="AO1905" t="str">
            <v>Bayern_2008_I 05b_6</v>
          </cell>
          <cell r="AQ1905" t="str">
            <v>Westliche Flächenländer_2008_I 05b_6</v>
          </cell>
        </row>
        <row r="1906">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0</v>
          </cell>
          <cell r="AO1906" t="str">
            <v>Bayern_2008_I 05b_7</v>
          </cell>
          <cell r="AQ1906" t="str">
            <v>Westliche Flächenländer_2008_I 05b_7</v>
          </cell>
        </row>
        <row r="1907">
          <cell r="G1907">
            <v>2375</v>
          </cell>
          <cell r="H1907">
            <v>1802</v>
          </cell>
          <cell r="I1907">
            <v>246</v>
          </cell>
          <cell r="J1907">
            <v>213</v>
          </cell>
          <cell r="K1907">
            <v>2281</v>
          </cell>
          <cell r="L1907">
            <v>1727</v>
          </cell>
          <cell r="M1907">
            <v>241</v>
          </cell>
          <cell r="N1907">
            <v>208</v>
          </cell>
          <cell r="O1907">
            <v>2344</v>
          </cell>
          <cell r="P1907">
            <v>31</v>
          </cell>
          <cell r="Q1907">
            <v>0</v>
          </cell>
          <cell r="R1907">
            <v>0</v>
          </cell>
          <cell r="S1907">
            <v>0</v>
          </cell>
          <cell r="T1907">
            <v>0</v>
          </cell>
          <cell r="U1907">
            <v>0</v>
          </cell>
          <cell r="AO1907" t="str">
            <v>Bayern_2008_I 05b_8</v>
          </cell>
          <cell r="AQ1907" t="str">
            <v>Westliche Flächenländer_2008_I 05b_8</v>
          </cell>
        </row>
        <row r="1908">
          <cell r="G1908">
            <v>2987</v>
          </cell>
          <cell r="H1908">
            <v>1228</v>
          </cell>
          <cell r="I1908">
            <v>646</v>
          </cell>
          <cell r="J1908">
            <v>241</v>
          </cell>
          <cell r="K1908">
            <v>2464</v>
          </cell>
          <cell r="L1908">
            <v>1011</v>
          </cell>
          <cell r="M1908">
            <v>533</v>
          </cell>
          <cell r="N1908">
            <v>200</v>
          </cell>
          <cell r="O1908">
            <v>2987</v>
          </cell>
          <cell r="P1908">
            <v>0</v>
          </cell>
          <cell r="Q1908">
            <v>0</v>
          </cell>
          <cell r="R1908">
            <v>0</v>
          </cell>
          <cell r="S1908">
            <v>0</v>
          </cell>
          <cell r="T1908">
            <v>0</v>
          </cell>
          <cell r="U1908">
            <v>0</v>
          </cell>
          <cell r="AO1908" t="str">
            <v>Bayern_2008_II 03b_1</v>
          </cell>
          <cell r="AQ1908" t="str">
            <v>Westliche Flächenländer_2008_II 03b_1</v>
          </cell>
        </row>
        <row r="1909">
          <cell r="G1909">
            <v>3211</v>
          </cell>
          <cell r="H1909">
            <v>1429</v>
          </cell>
          <cell r="I1909">
            <v>765</v>
          </cell>
          <cell r="J1909">
            <v>363</v>
          </cell>
          <cell r="K1909">
            <v>2890</v>
          </cell>
          <cell r="L1909">
            <v>1284</v>
          </cell>
          <cell r="M1909">
            <v>711</v>
          </cell>
          <cell r="N1909">
            <v>339</v>
          </cell>
          <cell r="O1909">
            <v>3211</v>
          </cell>
          <cell r="P1909">
            <v>0</v>
          </cell>
          <cell r="Q1909">
            <v>0</v>
          </cell>
          <cell r="R1909">
            <v>0</v>
          </cell>
          <cell r="S1909">
            <v>0</v>
          </cell>
          <cell r="T1909">
            <v>0</v>
          </cell>
          <cell r="U1909">
            <v>0</v>
          </cell>
          <cell r="AO1909" t="str">
            <v>Bayern_2008_II 03b_2</v>
          </cell>
          <cell r="AQ1909" t="str">
            <v>Westliche Flächenländer_2008_II 03b_2</v>
          </cell>
        </row>
        <row r="1910">
          <cell r="G1910">
            <v>27</v>
          </cell>
          <cell r="H1910">
            <v>16</v>
          </cell>
          <cell r="I1910">
            <v>3</v>
          </cell>
          <cell r="J1910">
            <v>1</v>
          </cell>
          <cell r="K1910">
            <v>24</v>
          </cell>
          <cell r="L1910">
            <v>15</v>
          </cell>
          <cell r="M1910">
            <v>2</v>
          </cell>
          <cell r="N1910">
            <v>1</v>
          </cell>
          <cell r="O1910">
            <v>27</v>
          </cell>
          <cell r="P1910">
            <v>0</v>
          </cell>
          <cell r="Q1910">
            <v>0</v>
          </cell>
          <cell r="R1910">
            <v>0</v>
          </cell>
          <cell r="S1910">
            <v>0</v>
          </cell>
          <cell r="T1910">
            <v>0</v>
          </cell>
          <cell r="U1910">
            <v>0</v>
          </cell>
          <cell r="AO1910" t="str">
            <v>Bayern_2008_II 03b_3</v>
          </cell>
          <cell r="AQ1910" t="str">
            <v>Westliche Flächenländer_2008_II 03b_3</v>
          </cell>
        </row>
        <row r="1911">
          <cell r="G1911">
            <v>0</v>
          </cell>
          <cell r="H1911">
            <v>0</v>
          </cell>
          <cell r="I1911">
            <v>0</v>
          </cell>
          <cell r="J1911">
            <v>0</v>
          </cell>
          <cell r="K1911">
            <v>0</v>
          </cell>
          <cell r="L1911">
            <v>0</v>
          </cell>
          <cell r="M1911">
            <v>0</v>
          </cell>
          <cell r="N1911">
            <v>0</v>
          </cell>
          <cell r="O1911">
            <v>0</v>
          </cell>
          <cell r="P1911">
            <v>0</v>
          </cell>
          <cell r="Q1911">
            <v>0</v>
          </cell>
          <cell r="R1911">
            <v>0</v>
          </cell>
          <cell r="S1911">
            <v>0</v>
          </cell>
          <cell r="T1911">
            <v>0</v>
          </cell>
          <cell r="U1911">
            <v>0</v>
          </cell>
          <cell r="AO1911" t="str">
            <v>Bayern_2008_II 03b_4</v>
          </cell>
          <cell r="AQ1911" t="str">
            <v>Westliche Flächenländer_2008_II 03b_4</v>
          </cell>
        </row>
        <row r="1912">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AO1912" t="str">
            <v>Bayern_2008_II 03b_5</v>
          </cell>
          <cell r="AQ1912" t="str">
            <v>Westliche Flächenländer_2008_II 03b_5</v>
          </cell>
        </row>
        <row r="1913">
          <cell r="G1913">
            <v>6</v>
          </cell>
          <cell r="H1913">
            <v>2</v>
          </cell>
          <cell r="I1913">
            <v>6</v>
          </cell>
          <cell r="J1913">
            <v>2</v>
          </cell>
          <cell r="K1913">
            <v>4</v>
          </cell>
          <cell r="L1913">
            <v>1</v>
          </cell>
          <cell r="M1913">
            <v>4</v>
          </cell>
          <cell r="N1913">
            <v>1</v>
          </cell>
          <cell r="O1913">
            <v>6</v>
          </cell>
          <cell r="P1913">
            <v>0</v>
          </cell>
          <cell r="Q1913">
            <v>0</v>
          </cell>
          <cell r="R1913">
            <v>0</v>
          </cell>
          <cell r="S1913">
            <v>0</v>
          </cell>
          <cell r="T1913">
            <v>0</v>
          </cell>
          <cell r="U1913">
            <v>0</v>
          </cell>
          <cell r="AO1913" t="str">
            <v>Bayern_2008_II 03b_6</v>
          </cell>
          <cell r="AQ1913" t="str">
            <v>Westliche Flächenländer_2008_II 03b_6</v>
          </cell>
        </row>
        <row r="1914">
          <cell r="G1914">
            <v>0</v>
          </cell>
          <cell r="H1914">
            <v>0</v>
          </cell>
          <cell r="I1914">
            <v>0</v>
          </cell>
          <cell r="J1914">
            <v>0</v>
          </cell>
          <cell r="K1914">
            <v>0</v>
          </cell>
          <cell r="L1914">
            <v>0</v>
          </cell>
          <cell r="M1914">
            <v>0</v>
          </cell>
          <cell r="N1914">
            <v>0</v>
          </cell>
          <cell r="O1914">
            <v>0</v>
          </cell>
          <cell r="P1914">
            <v>0</v>
          </cell>
          <cell r="Q1914">
            <v>0</v>
          </cell>
          <cell r="R1914">
            <v>0</v>
          </cell>
          <cell r="S1914">
            <v>0</v>
          </cell>
          <cell r="T1914">
            <v>0</v>
          </cell>
          <cell r="U1914">
            <v>0</v>
          </cell>
          <cell r="AO1914" t="str">
            <v>Bayern_2008_II 03b_7</v>
          </cell>
          <cell r="AQ1914" t="str">
            <v>Westliche Flächenländer_2008_II 03b_7</v>
          </cell>
        </row>
        <row r="1915">
          <cell r="G1915">
            <v>6231</v>
          </cell>
          <cell r="H1915">
            <v>2675</v>
          </cell>
          <cell r="I1915">
            <v>1420</v>
          </cell>
          <cell r="J1915">
            <v>607</v>
          </cell>
          <cell r="K1915">
            <v>5382</v>
          </cell>
          <cell r="L1915">
            <v>2311</v>
          </cell>
          <cell r="M1915">
            <v>1250</v>
          </cell>
          <cell r="N1915">
            <v>541</v>
          </cell>
          <cell r="O1915">
            <v>6231</v>
          </cell>
          <cell r="P1915">
            <v>0</v>
          </cell>
          <cell r="Q1915">
            <v>0</v>
          </cell>
          <cell r="R1915">
            <v>0</v>
          </cell>
          <cell r="S1915">
            <v>0</v>
          </cell>
          <cell r="T1915">
            <v>0</v>
          </cell>
          <cell r="U1915">
            <v>0</v>
          </cell>
          <cell r="AO1915" t="str">
            <v>Bayern_2008_II 03b_8</v>
          </cell>
          <cell r="AQ1915" t="str">
            <v>Westliche Flächenländer_2008_II 03b_8</v>
          </cell>
        </row>
        <row r="1916">
          <cell r="G1916">
            <v>279</v>
          </cell>
          <cell r="H1916">
            <v>28</v>
          </cell>
          <cell r="I1916">
            <v>21</v>
          </cell>
          <cell r="J1916">
            <v>4</v>
          </cell>
          <cell r="K1916">
            <v>208</v>
          </cell>
          <cell r="L1916">
            <v>22</v>
          </cell>
          <cell r="M1916">
            <v>14</v>
          </cell>
          <cell r="N1916">
            <v>3</v>
          </cell>
          <cell r="O1916">
            <v>279</v>
          </cell>
          <cell r="P1916">
            <v>0</v>
          </cell>
          <cell r="Q1916">
            <v>0</v>
          </cell>
          <cell r="R1916">
            <v>0</v>
          </cell>
          <cell r="S1916">
            <v>0</v>
          </cell>
          <cell r="T1916">
            <v>0</v>
          </cell>
          <cell r="U1916">
            <v>0</v>
          </cell>
          <cell r="AO1916" t="str">
            <v>Bayern_2008_II 02b_1</v>
          </cell>
          <cell r="AQ1916" t="str">
            <v>Westliche Flächenländer_2008_II 02b_1</v>
          </cell>
        </row>
        <row r="1917">
          <cell r="G1917">
            <v>2668</v>
          </cell>
          <cell r="H1917">
            <v>363</v>
          </cell>
          <cell r="I1917">
            <v>119</v>
          </cell>
          <cell r="J1917">
            <v>32</v>
          </cell>
          <cell r="K1917">
            <v>2353</v>
          </cell>
          <cell r="L1917">
            <v>307</v>
          </cell>
          <cell r="M1917">
            <v>101</v>
          </cell>
          <cell r="N1917">
            <v>27</v>
          </cell>
          <cell r="O1917">
            <v>2668</v>
          </cell>
          <cell r="P1917">
            <v>0</v>
          </cell>
          <cell r="Q1917">
            <v>0</v>
          </cell>
          <cell r="R1917">
            <v>0</v>
          </cell>
          <cell r="S1917">
            <v>0</v>
          </cell>
          <cell r="T1917">
            <v>0</v>
          </cell>
          <cell r="U1917">
            <v>0</v>
          </cell>
          <cell r="AO1917" t="str">
            <v>Bayern_2008_II 02b_2</v>
          </cell>
          <cell r="AQ1917" t="str">
            <v>Westliche Flächenländer_2008_II 02b_2</v>
          </cell>
        </row>
        <row r="1918">
          <cell r="G1918">
            <v>841</v>
          </cell>
          <cell r="H1918">
            <v>114</v>
          </cell>
          <cell r="I1918">
            <v>10</v>
          </cell>
          <cell r="J1918">
            <v>2</v>
          </cell>
          <cell r="K1918">
            <v>791</v>
          </cell>
          <cell r="L1918">
            <v>106</v>
          </cell>
          <cell r="M1918">
            <v>9</v>
          </cell>
          <cell r="N1918">
            <v>2</v>
          </cell>
          <cell r="O1918">
            <v>841</v>
          </cell>
          <cell r="P1918">
            <v>0</v>
          </cell>
          <cell r="Q1918">
            <v>0</v>
          </cell>
          <cell r="R1918">
            <v>0</v>
          </cell>
          <cell r="S1918">
            <v>0</v>
          </cell>
          <cell r="T1918">
            <v>0</v>
          </cell>
          <cell r="U1918">
            <v>0</v>
          </cell>
          <cell r="AO1918" t="str">
            <v>Bayern_2008_II 02b_3</v>
          </cell>
          <cell r="AQ1918" t="str">
            <v>Westliche Flächenländer_2008_II 02b_3</v>
          </cell>
        </row>
        <row r="1919">
          <cell r="G1919">
            <v>35</v>
          </cell>
          <cell r="H1919">
            <v>13</v>
          </cell>
          <cell r="I1919">
            <v>1</v>
          </cell>
          <cell r="J1919">
            <v>0</v>
          </cell>
          <cell r="K1919">
            <v>35</v>
          </cell>
          <cell r="L1919">
            <v>13</v>
          </cell>
          <cell r="M1919">
            <v>1</v>
          </cell>
          <cell r="N1919">
            <v>0</v>
          </cell>
          <cell r="O1919">
            <v>35</v>
          </cell>
          <cell r="P1919">
            <v>0</v>
          </cell>
          <cell r="Q1919">
            <v>0</v>
          </cell>
          <cell r="R1919">
            <v>0</v>
          </cell>
          <cell r="S1919">
            <v>0</v>
          </cell>
          <cell r="T1919">
            <v>0</v>
          </cell>
          <cell r="U1919">
            <v>0</v>
          </cell>
          <cell r="AO1919" t="str">
            <v>Bayern_2008_II 02b_4</v>
          </cell>
          <cell r="AQ1919" t="str">
            <v>Westliche Flächenländer_2008_II 02b_4</v>
          </cell>
        </row>
        <row r="1920">
          <cell r="G1920">
            <v>52</v>
          </cell>
          <cell r="H1920">
            <v>24</v>
          </cell>
          <cell r="I1920">
            <v>1</v>
          </cell>
          <cell r="J1920">
            <v>1</v>
          </cell>
          <cell r="K1920">
            <v>52</v>
          </cell>
          <cell r="L1920">
            <v>24</v>
          </cell>
          <cell r="M1920">
            <v>1</v>
          </cell>
          <cell r="N1920">
            <v>1</v>
          </cell>
          <cell r="O1920">
            <v>52</v>
          </cell>
          <cell r="P1920">
            <v>0</v>
          </cell>
          <cell r="Q1920">
            <v>0</v>
          </cell>
          <cell r="R1920">
            <v>0</v>
          </cell>
          <cell r="S1920">
            <v>0</v>
          </cell>
          <cell r="T1920">
            <v>0</v>
          </cell>
          <cell r="U1920">
            <v>0</v>
          </cell>
          <cell r="AO1920" t="str">
            <v>Bayern_2008_II 02b_5</v>
          </cell>
          <cell r="AQ1920" t="str">
            <v>Westliche Flächenländer_2008_II 02b_5</v>
          </cell>
        </row>
        <row r="1921">
          <cell r="G1921">
            <v>2</v>
          </cell>
          <cell r="H1921">
            <v>1</v>
          </cell>
          <cell r="I1921">
            <v>2</v>
          </cell>
          <cell r="J1921">
            <v>1</v>
          </cell>
          <cell r="K1921">
            <v>2</v>
          </cell>
          <cell r="L1921">
            <v>1</v>
          </cell>
          <cell r="M1921">
            <v>2</v>
          </cell>
          <cell r="N1921">
            <v>1</v>
          </cell>
          <cell r="O1921">
            <v>2</v>
          </cell>
          <cell r="P1921">
            <v>0</v>
          </cell>
          <cell r="Q1921">
            <v>0</v>
          </cell>
          <cell r="R1921">
            <v>0</v>
          </cell>
          <cell r="S1921">
            <v>0</v>
          </cell>
          <cell r="T1921">
            <v>0</v>
          </cell>
          <cell r="U1921">
            <v>0</v>
          </cell>
          <cell r="AO1921" t="str">
            <v>Bayern_2008_II 02b_6</v>
          </cell>
          <cell r="AQ1921" t="str">
            <v>Westliche Flächenländer_2008_II 02b_6</v>
          </cell>
        </row>
        <row r="1922">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AO1922" t="str">
            <v>Bayern_2008_II 02b_7</v>
          </cell>
          <cell r="AQ1922" t="str">
            <v>Westliche Flächenländer_2008_II 02b_7</v>
          </cell>
        </row>
        <row r="1923">
          <cell r="G1923">
            <v>3877</v>
          </cell>
          <cell r="H1923">
            <v>543</v>
          </cell>
          <cell r="I1923">
            <v>154</v>
          </cell>
          <cell r="J1923">
            <v>40</v>
          </cell>
          <cell r="K1923">
            <v>3441</v>
          </cell>
          <cell r="L1923">
            <v>473</v>
          </cell>
          <cell r="M1923">
            <v>128</v>
          </cell>
          <cell r="N1923">
            <v>34</v>
          </cell>
          <cell r="O1923">
            <v>3877</v>
          </cell>
          <cell r="P1923">
            <v>0</v>
          </cell>
          <cell r="Q1923">
            <v>0</v>
          </cell>
          <cell r="R1923">
            <v>0</v>
          </cell>
          <cell r="S1923">
            <v>0</v>
          </cell>
          <cell r="T1923">
            <v>0</v>
          </cell>
          <cell r="U1923">
            <v>0</v>
          </cell>
          <cell r="AO1923" t="str">
            <v>Bayern_2008_II 02b_8</v>
          </cell>
          <cell r="AQ1923" t="str">
            <v>Westliche Flächenländer_2008_II 02b_8</v>
          </cell>
        </row>
        <row r="1924">
          <cell r="G1924">
            <v>0</v>
          </cell>
          <cell r="H1924">
            <v>0</v>
          </cell>
          <cell r="I1924">
            <v>0</v>
          </cell>
          <cell r="J1924">
            <v>0</v>
          </cell>
          <cell r="K1924">
            <v>0</v>
          </cell>
          <cell r="L1924">
            <v>0</v>
          </cell>
          <cell r="M1924">
            <v>0</v>
          </cell>
          <cell r="N1924">
            <v>0</v>
          </cell>
          <cell r="O1924">
            <v>0</v>
          </cell>
          <cell r="P1924">
            <v>0</v>
          </cell>
          <cell r="Q1924">
            <v>0</v>
          </cell>
          <cell r="R1924">
            <v>0</v>
          </cell>
          <cell r="S1924">
            <v>0</v>
          </cell>
          <cell r="T1924">
            <v>0</v>
          </cell>
          <cell r="U1924">
            <v>0</v>
          </cell>
          <cell r="AO1924" t="str">
            <v>Bayern_2008_II 02a_1</v>
          </cell>
          <cell r="AQ1924" t="str">
            <v>Westliche Flächenländer_2008_II 02a_1</v>
          </cell>
        </row>
        <row r="1925">
          <cell r="G1925">
            <v>247</v>
          </cell>
          <cell r="H1925">
            <v>112</v>
          </cell>
          <cell r="I1925">
            <v>18</v>
          </cell>
          <cell r="J1925">
            <v>8</v>
          </cell>
          <cell r="K1925">
            <v>243</v>
          </cell>
          <cell r="L1925">
            <v>111</v>
          </cell>
          <cell r="M1925">
            <v>16</v>
          </cell>
          <cell r="N1925">
            <v>8</v>
          </cell>
          <cell r="O1925">
            <v>247</v>
          </cell>
          <cell r="P1925">
            <v>0</v>
          </cell>
          <cell r="Q1925">
            <v>0</v>
          </cell>
          <cell r="R1925">
            <v>0</v>
          </cell>
          <cell r="S1925">
            <v>0</v>
          </cell>
          <cell r="T1925">
            <v>0</v>
          </cell>
          <cell r="U1925">
            <v>0</v>
          </cell>
          <cell r="AO1925" t="str">
            <v>Bayern_2008_II 02a_2</v>
          </cell>
          <cell r="AQ1925" t="str">
            <v>Westliche Flächenländer_2008_II 02a_2</v>
          </cell>
        </row>
        <row r="1926">
          <cell r="G1926">
            <v>190</v>
          </cell>
          <cell r="H1926">
            <v>61</v>
          </cell>
          <cell r="I1926">
            <v>7</v>
          </cell>
          <cell r="J1926">
            <v>1</v>
          </cell>
          <cell r="K1926">
            <v>189</v>
          </cell>
          <cell r="L1926">
            <v>61</v>
          </cell>
          <cell r="M1926">
            <v>7</v>
          </cell>
          <cell r="N1926">
            <v>1</v>
          </cell>
          <cell r="O1926">
            <v>190</v>
          </cell>
          <cell r="P1926">
            <v>0</v>
          </cell>
          <cell r="Q1926">
            <v>0</v>
          </cell>
          <cell r="R1926">
            <v>0</v>
          </cell>
          <cell r="S1926">
            <v>0</v>
          </cell>
          <cell r="T1926">
            <v>0</v>
          </cell>
          <cell r="U1926">
            <v>0</v>
          </cell>
          <cell r="AO1926" t="str">
            <v>Bayern_2008_II 02a_3</v>
          </cell>
          <cell r="AQ1926" t="str">
            <v>Westliche Flächenländer_2008_II 02a_3</v>
          </cell>
        </row>
        <row r="1927">
          <cell r="G1927">
            <v>13</v>
          </cell>
          <cell r="H1927">
            <v>8</v>
          </cell>
          <cell r="I1927">
            <v>1</v>
          </cell>
          <cell r="J1927">
            <v>1</v>
          </cell>
          <cell r="K1927">
            <v>13</v>
          </cell>
          <cell r="L1927">
            <v>8</v>
          </cell>
          <cell r="M1927">
            <v>1</v>
          </cell>
          <cell r="N1927">
            <v>1</v>
          </cell>
          <cell r="O1927">
            <v>13</v>
          </cell>
          <cell r="P1927">
            <v>0</v>
          </cell>
          <cell r="Q1927">
            <v>0</v>
          </cell>
          <cell r="R1927">
            <v>0</v>
          </cell>
          <cell r="S1927">
            <v>0</v>
          </cell>
          <cell r="T1927">
            <v>0</v>
          </cell>
          <cell r="U1927">
            <v>0</v>
          </cell>
          <cell r="AO1927" t="str">
            <v>Bayern_2008_II 02a_4</v>
          </cell>
          <cell r="AQ1927" t="str">
            <v>Westliche Flächenländer_2008_II 02a_4</v>
          </cell>
        </row>
        <row r="1928">
          <cell r="G1928">
            <v>41</v>
          </cell>
          <cell r="H1928">
            <v>24</v>
          </cell>
          <cell r="I1928">
            <v>0</v>
          </cell>
          <cell r="J1928">
            <v>0</v>
          </cell>
          <cell r="K1928">
            <v>41</v>
          </cell>
          <cell r="L1928">
            <v>24</v>
          </cell>
          <cell r="M1928">
            <v>0</v>
          </cell>
          <cell r="N1928">
            <v>0</v>
          </cell>
          <cell r="O1928">
            <v>41</v>
          </cell>
          <cell r="P1928">
            <v>0</v>
          </cell>
          <cell r="Q1928">
            <v>0</v>
          </cell>
          <cell r="R1928">
            <v>0</v>
          </cell>
          <cell r="S1928">
            <v>0</v>
          </cell>
          <cell r="T1928">
            <v>0</v>
          </cell>
          <cell r="U1928">
            <v>0</v>
          </cell>
          <cell r="AO1928" t="str">
            <v>Bayern_2008_II 02a_5</v>
          </cell>
          <cell r="AQ1928" t="str">
            <v>Westliche Flächenländer_2008_II 02a_5</v>
          </cell>
        </row>
        <row r="1929">
          <cell r="G1929">
            <v>2</v>
          </cell>
          <cell r="H1929">
            <v>1</v>
          </cell>
          <cell r="I1929">
            <v>1</v>
          </cell>
          <cell r="J1929">
            <v>1</v>
          </cell>
          <cell r="K1929">
            <v>2</v>
          </cell>
          <cell r="L1929">
            <v>1</v>
          </cell>
          <cell r="M1929">
            <v>1</v>
          </cell>
          <cell r="N1929">
            <v>1</v>
          </cell>
          <cell r="O1929">
            <v>2</v>
          </cell>
          <cell r="P1929">
            <v>0</v>
          </cell>
          <cell r="Q1929">
            <v>0</v>
          </cell>
          <cell r="R1929">
            <v>0</v>
          </cell>
          <cell r="S1929">
            <v>0</v>
          </cell>
          <cell r="T1929">
            <v>0</v>
          </cell>
          <cell r="U1929">
            <v>0</v>
          </cell>
          <cell r="AO1929" t="str">
            <v>Bayern_2008_II 02a_6</v>
          </cell>
          <cell r="AQ1929" t="str">
            <v>Westliche Flächenländer_2008_II 02a_6</v>
          </cell>
        </row>
        <row r="1930">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AO1930" t="str">
            <v>Bayern_2008_II 02a_7</v>
          </cell>
          <cell r="AQ1930" t="str">
            <v>Westliche Flächenländer_2008_II 02a_7</v>
          </cell>
        </row>
        <row r="1931">
          <cell r="G1931">
            <v>493</v>
          </cell>
          <cell r="H1931">
            <v>206</v>
          </cell>
          <cell r="I1931">
            <v>27</v>
          </cell>
          <cell r="J1931">
            <v>11</v>
          </cell>
          <cell r="K1931">
            <v>488</v>
          </cell>
          <cell r="L1931">
            <v>205</v>
          </cell>
          <cell r="M1931">
            <v>25</v>
          </cell>
          <cell r="N1931">
            <v>11</v>
          </cell>
          <cell r="O1931">
            <v>493</v>
          </cell>
          <cell r="P1931">
            <v>0</v>
          </cell>
          <cell r="Q1931">
            <v>0</v>
          </cell>
          <cell r="R1931">
            <v>0</v>
          </cell>
          <cell r="S1931">
            <v>0</v>
          </cell>
          <cell r="T1931">
            <v>0</v>
          </cell>
          <cell r="U1931">
            <v>0</v>
          </cell>
          <cell r="AO1931" t="str">
            <v>Bayern_2008_II 02a_8</v>
          </cell>
          <cell r="AQ1931" t="str">
            <v>Westliche Flächenländer_2008_II 02a_8</v>
          </cell>
        </row>
        <row r="1932">
          <cell r="G1932">
            <v>5896</v>
          </cell>
          <cell r="H1932">
            <v>2098</v>
          </cell>
          <cell r="I1932">
            <v>1416</v>
          </cell>
          <cell r="J1932">
            <v>490</v>
          </cell>
          <cell r="K1932">
            <v>3430</v>
          </cell>
          <cell r="L1932">
            <v>1235</v>
          </cell>
          <cell r="M1932">
            <v>739</v>
          </cell>
          <cell r="N1932">
            <v>257</v>
          </cell>
          <cell r="O1932">
            <v>3883</v>
          </cell>
          <cell r="P1932">
            <v>1155</v>
          </cell>
          <cell r="Q1932">
            <v>858</v>
          </cell>
          <cell r="R1932">
            <v>0</v>
          </cell>
          <cell r="S1932">
            <v>0</v>
          </cell>
          <cell r="T1932">
            <v>0</v>
          </cell>
          <cell r="U1932">
            <v>0</v>
          </cell>
          <cell r="AO1932" t="str">
            <v>Bayern_2008_II 03d_1</v>
          </cell>
          <cell r="AQ1932" t="str">
            <v>Westliche Flächenländer_2008_II 03d_1</v>
          </cell>
        </row>
        <row r="1933">
          <cell r="G1933">
            <v>11460</v>
          </cell>
          <cell r="H1933">
            <v>5215</v>
          </cell>
          <cell r="I1933">
            <v>2538</v>
          </cell>
          <cell r="J1933">
            <v>1107</v>
          </cell>
          <cell r="K1933">
            <v>7875</v>
          </cell>
          <cell r="L1933">
            <v>3517</v>
          </cell>
          <cell r="M1933">
            <v>1905</v>
          </cell>
          <cell r="N1933">
            <v>821</v>
          </cell>
          <cell r="O1933">
            <v>8508</v>
          </cell>
          <cell r="P1933">
            <v>1985</v>
          </cell>
          <cell r="Q1933">
            <v>965</v>
          </cell>
          <cell r="R1933">
            <v>2</v>
          </cell>
          <cell r="S1933">
            <v>0</v>
          </cell>
          <cell r="T1933">
            <v>0</v>
          </cell>
          <cell r="U1933">
            <v>0</v>
          </cell>
          <cell r="AO1933" t="str">
            <v>Bayern_2008_II 03d_2</v>
          </cell>
          <cell r="AQ1933" t="str">
            <v>Westliche Flächenländer_2008_II 03d_2</v>
          </cell>
        </row>
        <row r="1934">
          <cell r="G1934">
            <v>382</v>
          </cell>
          <cell r="H1934">
            <v>231</v>
          </cell>
          <cell r="I1934">
            <v>31</v>
          </cell>
          <cell r="J1934">
            <v>19</v>
          </cell>
          <cell r="K1934">
            <v>353</v>
          </cell>
          <cell r="L1934">
            <v>212</v>
          </cell>
          <cell r="M1934">
            <v>30</v>
          </cell>
          <cell r="N1934">
            <v>18</v>
          </cell>
          <cell r="O1934">
            <v>362</v>
          </cell>
          <cell r="P1934">
            <v>15</v>
          </cell>
          <cell r="Q1934">
            <v>5</v>
          </cell>
          <cell r="R1934">
            <v>0</v>
          </cell>
          <cell r="S1934">
            <v>0</v>
          </cell>
          <cell r="T1934">
            <v>0</v>
          </cell>
          <cell r="U1934">
            <v>0</v>
          </cell>
          <cell r="AO1934" t="str">
            <v>Bayern_2008_II 03d_3</v>
          </cell>
          <cell r="AQ1934" t="str">
            <v>Westliche Flächenländer_2008_II 03d_3</v>
          </cell>
        </row>
        <row r="1935">
          <cell r="G1935">
            <v>11</v>
          </cell>
          <cell r="H1935">
            <v>6</v>
          </cell>
          <cell r="I1935">
            <v>1</v>
          </cell>
          <cell r="J1935">
            <v>1</v>
          </cell>
          <cell r="K1935">
            <v>10</v>
          </cell>
          <cell r="L1935">
            <v>6</v>
          </cell>
          <cell r="M1935">
            <v>1</v>
          </cell>
          <cell r="N1935">
            <v>1</v>
          </cell>
          <cell r="O1935">
            <v>10</v>
          </cell>
          <cell r="P1935">
            <v>1</v>
          </cell>
          <cell r="Q1935">
            <v>0</v>
          </cell>
          <cell r="R1935">
            <v>0</v>
          </cell>
          <cell r="S1935">
            <v>0</v>
          </cell>
          <cell r="T1935">
            <v>0</v>
          </cell>
          <cell r="U1935">
            <v>0</v>
          </cell>
          <cell r="AO1935" t="str">
            <v>Bayern_2008_II 03d_4</v>
          </cell>
          <cell r="AQ1935" t="str">
            <v>Westliche Flächenländer_2008_II 03d_4</v>
          </cell>
        </row>
        <row r="1936">
          <cell r="G1936">
            <v>4</v>
          </cell>
          <cell r="H1936">
            <v>3</v>
          </cell>
          <cell r="I1936">
            <v>0</v>
          </cell>
          <cell r="J1936">
            <v>0</v>
          </cell>
          <cell r="K1936">
            <v>4</v>
          </cell>
          <cell r="L1936">
            <v>3</v>
          </cell>
          <cell r="M1936">
            <v>0</v>
          </cell>
          <cell r="N1936">
            <v>0</v>
          </cell>
          <cell r="O1936">
            <v>3</v>
          </cell>
          <cell r="P1936">
            <v>1</v>
          </cell>
          <cell r="Q1936">
            <v>0</v>
          </cell>
          <cell r="R1936">
            <v>0</v>
          </cell>
          <cell r="S1936">
            <v>0</v>
          </cell>
          <cell r="T1936">
            <v>0</v>
          </cell>
          <cell r="U1936">
            <v>0</v>
          </cell>
          <cell r="AO1936" t="str">
            <v>Bayern_2008_II 03d_5</v>
          </cell>
          <cell r="AQ1936" t="str">
            <v>Westliche Flächenländer_2008_II 03d_5</v>
          </cell>
        </row>
        <row r="1937">
          <cell r="G1937">
            <v>27</v>
          </cell>
          <cell r="H1937">
            <v>13</v>
          </cell>
          <cell r="I1937">
            <v>27</v>
          </cell>
          <cell r="J1937">
            <v>13</v>
          </cell>
          <cell r="K1937">
            <v>23</v>
          </cell>
          <cell r="L1937">
            <v>9</v>
          </cell>
          <cell r="M1937">
            <v>23</v>
          </cell>
          <cell r="N1937">
            <v>9</v>
          </cell>
          <cell r="O1937">
            <v>13</v>
          </cell>
          <cell r="P1937">
            <v>11</v>
          </cell>
          <cell r="Q1937">
            <v>3</v>
          </cell>
          <cell r="R1937">
            <v>0</v>
          </cell>
          <cell r="S1937">
            <v>0</v>
          </cell>
          <cell r="T1937">
            <v>0</v>
          </cell>
          <cell r="U1937">
            <v>0</v>
          </cell>
          <cell r="AO1937" t="str">
            <v>Bayern_2008_II 03d_6</v>
          </cell>
          <cell r="AQ1937" t="str">
            <v>Westliche Flächenländer_2008_II 03d_6</v>
          </cell>
        </row>
        <row r="1938">
          <cell r="G1938">
            <v>0</v>
          </cell>
          <cell r="H1938">
            <v>0</v>
          </cell>
          <cell r="I1938">
            <v>0</v>
          </cell>
          <cell r="J1938">
            <v>0</v>
          </cell>
          <cell r="K1938">
            <v>0</v>
          </cell>
          <cell r="L1938">
            <v>0</v>
          </cell>
          <cell r="M1938">
            <v>0</v>
          </cell>
          <cell r="N1938">
            <v>0</v>
          </cell>
          <cell r="O1938">
            <v>0</v>
          </cell>
          <cell r="P1938">
            <v>0</v>
          </cell>
          <cell r="Q1938">
            <v>0</v>
          </cell>
          <cell r="R1938">
            <v>0</v>
          </cell>
          <cell r="S1938">
            <v>0</v>
          </cell>
          <cell r="T1938">
            <v>0</v>
          </cell>
          <cell r="U1938">
            <v>0</v>
          </cell>
          <cell r="AO1938" t="str">
            <v>Bayern_2008_II 03d_7</v>
          </cell>
          <cell r="AQ1938" t="str">
            <v>Westliche Flächenländer_2008_II 03d_7</v>
          </cell>
        </row>
        <row r="1939">
          <cell r="G1939">
            <v>17780</v>
          </cell>
          <cell r="H1939">
            <v>7566</v>
          </cell>
          <cell r="I1939">
            <v>4013</v>
          </cell>
          <cell r="J1939">
            <v>1630</v>
          </cell>
          <cell r="K1939">
            <v>11695</v>
          </cell>
          <cell r="L1939">
            <v>4982</v>
          </cell>
          <cell r="M1939">
            <v>2698</v>
          </cell>
          <cell r="N1939">
            <v>1106</v>
          </cell>
          <cell r="O1939">
            <v>12779</v>
          </cell>
          <cell r="P1939">
            <v>3168</v>
          </cell>
          <cell r="Q1939">
            <v>1831</v>
          </cell>
          <cell r="R1939">
            <v>2</v>
          </cell>
          <cell r="S1939">
            <v>0</v>
          </cell>
          <cell r="T1939">
            <v>0</v>
          </cell>
          <cell r="U1939">
            <v>0</v>
          </cell>
          <cell r="AO1939" t="str">
            <v>Bayern_2008_II 03d_8</v>
          </cell>
          <cell r="AQ1939" t="str">
            <v>Westliche Flächenländer_2008_II 03d_8</v>
          </cell>
        </row>
        <row r="1940">
          <cell r="G1940">
            <v>0</v>
          </cell>
          <cell r="H1940">
            <v>0</v>
          </cell>
          <cell r="I1940">
            <v>0</v>
          </cell>
          <cell r="J1940">
            <v>0</v>
          </cell>
          <cell r="K1940">
            <v>0</v>
          </cell>
          <cell r="L1940">
            <v>0</v>
          </cell>
          <cell r="M1940">
            <v>0</v>
          </cell>
          <cell r="N1940">
            <v>0</v>
          </cell>
          <cell r="O1940">
            <v>0</v>
          </cell>
          <cell r="P1940">
            <v>0</v>
          </cell>
          <cell r="Q1940">
            <v>0</v>
          </cell>
          <cell r="R1940">
            <v>0</v>
          </cell>
          <cell r="S1940">
            <v>0</v>
          </cell>
          <cell r="T1940">
            <v>0</v>
          </cell>
          <cell r="U1940">
            <v>0</v>
          </cell>
          <cell r="AO1940" t="str">
            <v>Bayern_2008_III 01_1</v>
          </cell>
          <cell r="AQ1940" t="str">
            <v>Westliche Flächenländer_2008_III 01_1</v>
          </cell>
        </row>
        <row r="1941">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AO1941" t="str">
            <v>Bayern_2008_III 01_2</v>
          </cell>
          <cell r="AQ1941" t="str">
            <v>Westliche Flächenländer_2008_III 01_2</v>
          </cell>
        </row>
        <row r="1942">
          <cell r="G1942">
            <v>37573</v>
          </cell>
          <cell r="H1942">
            <v>19602</v>
          </cell>
          <cell r="I1942">
            <v>2390</v>
          </cell>
          <cell r="J1942">
            <v>1205</v>
          </cell>
          <cell r="K1942">
            <v>18892</v>
          </cell>
          <cell r="L1942">
            <v>9922</v>
          </cell>
          <cell r="M1942">
            <v>1174</v>
          </cell>
          <cell r="N1942">
            <v>593</v>
          </cell>
          <cell r="O1942">
            <v>20037</v>
          </cell>
          <cell r="P1942">
            <v>16103</v>
          </cell>
          <cell r="Q1942">
            <v>1433</v>
          </cell>
          <cell r="R1942">
            <v>0</v>
          </cell>
          <cell r="S1942">
            <v>0</v>
          </cell>
          <cell r="T1942">
            <v>0</v>
          </cell>
          <cell r="U1942">
            <v>0</v>
          </cell>
          <cell r="AO1942" t="str">
            <v>Bayern_2008_III 01_3</v>
          </cell>
          <cell r="AQ1942" t="str">
            <v>Westliche Flächenländer_2008_III 01_3</v>
          </cell>
        </row>
        <row r="1943">
          <cell r="G1943">
            <v>476</v>
          </cell>
          <cell r="H1943">
            <v>287</v>
          </cell>
          <cell r="I1943">
            <v>7</v>
          </cell>
          <cell r="J1943">
            <v>4</v>
          </cell>
          <cell r="K1943">
            <v>118</v>
          </cell>
          <cell r="L1943">
            <v>76</v>
          </cell>
          <cell r="M1943">
            <v>0</v>
          </cell>
          <cell r="N1943">
            <v>0</v>
          </cell>
          <cell r="O1943">
            <v>1</v>
          </cell>
          <cell r="P1943">
            <v>11</v>
          </cell>
          <cell r="Q1943">
            <v>464</v>
          </cell>
          <cell r="R1943">
            <v>0</v>
          </cell>
          <cell r="S1943">
            <v>0</v>
          </cell>
          <cell r="T1943">
            <v>0</v>
          </cell>
          <cell r="U1943">
            <v>0</v>
          </cell>
          <cell r="AO1943" t="str">
            <v>Bayern_2008_III 01_4</v>
          </cell>
          <cell r="AQ1943" t="str">
            <v>Westliche Flächenländer_2008_III 01_4</v>
          </cell>
        </row>
        <row r="1944">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AO1944" t="str">
            <v>Bayern_2008_III 01_5</v>
          </cell>
          <cell r="AQ1944" t="str">
            <v>Westliche Flächenländer_2008_III 01_5</v>
          </cell>
        </row>
        <row r="1945">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AO1945" t="str">
            <v>Bayern_2008_III 01_6</v>
          </cell>
          <cell r="AQ1945" t="str">
            <v>Westliche Flächenländer_2008_III 01_6</v>
          </cell>
        </row>
        <row r="1946">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AO1946" t="str">
            <v>Bayern_2008_III 01_7</v>
          </cell>
          <cell r="AQ1946" t="str">
            <v>Westliche Flächenländer_2008_III 01_7</v>
          </cell>
        </row>
        <row r="1947">
          <cell r="G1947">
            <v>38049</v>
          </cell>
          <cell r="H1947">
            <v>19889</v>
          </cell>
          <cell r="I1947">
            <v>2397</v>
          </cell>
          <cell r="J1947">
            <v>1209</v>
          </cell>
          <cell r="K1947">
            <v>19010</v>
          </cell>
          <cell r="L1947">
            <v>9998</v>
          </cell>
          <cell r="M1947">
            <v>1174</v>
          </cell>
          <cell r="N1947">
            <v>593</v>
          </cell>
          <cell r="O1947">
            <v>20038</v>
          </cell>
          <cell r="P1947">
            <v>16114</v>
          </cell>
          <cell r="Q1947">
            <v>1897</v>
          </cell>
          <cell r="R1947">
            <v>0</v>
          </cell>
          <cell r="S1947">
            <v>0</v>
          </cell>
          <cell r="T1947">
            <v>0</v>
          </cell>
          <cell r="U1947">
            <v>0</v>
          </cell>
          <cell r="AO1947" t="str">
            <v>Bayern_2008_III 01_8</v>
          </cell>
          <cell r="AQ1947" t="str">
            <v>Westliche Flächenländer_2008_III 01_8</v>
          </cell>
        </row>
        <row r="1948">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AO1948" t="e">
            <v>#N/A</v>
          </cell>
          <cell r="AQ1948" t="e">
            <v>#N/A</v>
          </cell>
        </row>
        <row r="1949">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AO1949" t="e">
            <v>#N/A</v>
          </cell>
          <cell r="AQ1949" t="e">
            <v>#N/A</v>
          </cell>
        </row>
        <row r="1950">
          <cell r="G1950">
            <v>20037</v>
          </cell>
          <cell r="H1950">
            <v>10369</v>
          </cell>
          <cell r="I1950">
            <v>1352</v>
          </cell>
          <cell r="J1950">
            <v>669</v>
          </cell>
          <cell r="K1950">
            <v>18845</v>
          </cell>
          <cell r="L1950">
            <v>9894</v>
          </cell>
          <cell r="M1950">
            <v>1173</v>
          </cell>
          <cell r="N1950">
            <v>592</v>
          </cell>
          <cell r="O1950">
            <v>20037</v>
          </cell>
          <cell r="P1950">
            <v>0</v>
          </cell>
          <cell r="Q1950">
            <v>0</v>
          </cell>
          <cell r="R1950">
            <v>0</v>
          </cell>
          <cell r="S1950">
            <v>0</v>
          </cell>
          <cell r="T1950">
            <v>0</v>
          </cell>
          <cell r="U1950">
            <v>0</v>
          </cell>
          <cell r="AO1950" t="e">
            <v>#N/A</v>
          </cell>
          <cell r="AQ1950" t="e">
            <v>#N/A</v>
          </cell>
        </row>
        <row r="1951">
          <cell r="G1951">
            <v>1</v>
          </cell>
          <cell r="H1951">
            <v>0</v>
          </cell>
          <cell r="I1951">
            <v>0</v>
          </cell>
          <cell r="J1951">
            <v>0</v>
          </cell>
          <cell r="K1951">
            <v>1</v>
          </cell>
          <cell r="L1951">
            <v>0</v>
          </cell>
          <cell r="M1951">
            <v>0</v>
          </cell>
          <cell r="N1951">
            <v>0</v>
          </cell>
          <cell r="O1951">
            <v>1</v>
          </cell>
          <cell r="P1951">
            <v>0</v>
          </cell>
          <cell r="Q1951">
            <v>0</v>
          </cell>
          <cell r="R1951">
            <v>0</v>
          </cell>
          <cell r="S1951">
            <v>0</v>
          </cell>
          <cell r="T1951">
            <v>0</v>
          </cell>
          <cell r="U1951">
            <v>0</v>
          </cell>
          <cell r="AO1951" t="e">
            <v>#N/A</v>
          </cell>
          <cell r="AQ1951" t="e">
            <v>#N/A</v>
          </cell>
        </row>
        <row r="1952">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AO1952" t="e">
            <v>#N/A</v>
          </cell>
          <cell r="AQ1952" t="e">
            <v>#N/A</v>
          </cell>
        </row>
        <row r="1953">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AO1953" t="e">
            <v>#N/A</v>
          </cell>
          <cell r="AQ1953" t="e">
            <v>#N/A</v>
          </cell>
        </row>
        <row r="1954">
          <cell r="G1954">
            <v>0</v>
          </cell>
          <cell r="H1954">
            <v>0</v>
          </cell>
          <cell r="I1954">
            <v>0</v>
          </cell>
          <cell r="J1954">
            <v>0</v>
          </cell>
          <cell r="K1954">
            <v>0</v>
          </cell>
          <cell r="L1954">
            <v>0</v>
          </cell>
          <cell r="M1954">
            <v>0</v>
          </cell>
          <cell r="N1954">
            <v>0</v>
          </cell>
          <cell r="O1954">
            <v>0</v>
          </cell>
          <cell r="P1954">
            <v>0</v>
          </cell>
          <cell r="Q1954">
            <v>0</v>
          </cell>
          <cell r="R1954">
            <v>0</v>
          </cell>
          <cell r="S1954">
            <v>0</v>
          </cell>
          <cell r="T1954">
            <v>0</v>
          </cell>
          <cell r="U1954">
            <v>0</v>
          </cell>
          <cell r="AO1954" t="e">
            <v>#N/A</v>
          </cell>
          <cell r="AQ1954" t="e">
            <v>#N/A</v>
          </cell>
        </row>
        <row r="1955">
          <cell r="G1955">
            <v>20038</v>
          </cell>
          <cell r="H1955">
            <v>10369</v>
          </cell>
          <cell r="I1955">
            <v>1352</v>
          </cell>
          <cell r="J1955">
            <v>669</v>
          </cell>
          <cell r="K1955">
            <v>18846</v>
          </cell>
          <cell r="L1955">
            <v>9894</v>
          </cell>
          <cell r="M1955">
            <v>1173</v>
          </cell>
          <cell r="N1955">
            <v>592</v>
          </cell>
          <cell r="O1955">
            <v>20038</v>
          </cell>
          <cell r="P1955">
            <v>0</v>
          </cell>
          <cell r="Q1955">
            <v>0</v>
          </cell>
          <cell r="R1955">
            <v>0</v>
          </cell>
          <cell r="S1955">
            <v>0</v>
          </cell>
          <cell r="T1955">
            <v>0</v>
          </cell>
          <cell r="U1955">
            <v>0</v>
          </cell>
          <cell r="AO1955" t="e">
            <v>#N/A</v>
          </cell>
          <cell r="AQ1955" t="e">
            <v>#N/A</v>
          </cell>
        </row>
        <row r="1956">
          <cell r="G1956">
            <v>12</v>
          </cell>
          <cell r="H1956">
            <v>4</v>
          </cell>
          <cell r="I1956">
            <v>0</v>
          </cell>
          <cell r="J1956">
            <v>0</v>
          </cell>
          <cell r="K1956">
            <v>7</v>
          </cell>
          <cell r="L1956">
            <v>3</v>
          </cell>
          <cell r="M1956">
            <v>0</v>
          </cell>
          <cell r="N1956">
            <v>0</v>
          </cell>
          <cell r="O1956">
            <v>7</v>
          </cell>
          <cell r="P1956">
            <v>5</v>
          </cell>
          <cell r="Q1956">
            <v>0</v>
          </cell>
          <cell r="R1956">
            <v>0</v>
          </cell>
          <cell r="S1956">
            <v>0</v>
          </cell>
          <cell r="T1956">
            <v>0</v>
          </cell>
          <cell r="U1956">
            <v>0</v>
          </cell>
          <cell r="AO1956" t="str">
            <v>Bayern_2008_Sonstige_1</v>
          </cell>
          <cell r="AQ1956" t="str">
            <v>Westliche Flächenländer_2008_Sonstige_1</v>
          </cell>
        </row>
        <row r="1957">
          <cell r="G1957">
            <v>455</v>
          </cell>
          <cell r="H1957">
            <v>128</v>
          </cell>
          <cell r="I1957">
            <v>28</v>
          </cell>
          <cell r="J1957">
            <v>10</v>
          </cell>
          <cell r="K1957">
            <v>226</v>
          </cell>
          <cell r="L1957">
            <v>72</v>
          </cell>
          <cell r="M1957">
            <v>16</v>
          </cell>
          <cell r="N1957">
            <v>7</v>
          </cell>
          <cell r="O1957">
            <v>249</v>
          </cell>
          <cell r="P1957">
            <v>177</v>
          </cell>
          <cell r="Q1957">
            <v>29</v>
          </cell>
          <cell r="R1957">
            <v>0</v>
          </cell>
          <cell r="S1957">
            <v>0</v>
          </cell>
          <cell r="T1957">
            <v>0</v>
          </cell>
          <cell r="U1957">
            <v>0</v>
          </cell>
          <cell r="AO1957" t="str">
            <v>Bayern_2008_Sonstige_2</v>
          </cell>
          <cell r="AQ1957" t="str">
            <v>Westliche Flächenländer_2008_Sonstige_2</v>
          </cell>
        </row>
        <row r="1958">
          <cell r="G1958">
            <v>11119</v>
          </cell>
          <cell r="H1958">
            <v>4487</v>
          </cell>
          <cell r="I1958">
            <v>441</v>
          </cell>
          <cell r="J1958">
            <v>233</v>
          </cell>
          <cell r="K1958">
            <v>7389</v>
          </cell>
          <cell r="L1958">
            <v>2772</v>
          </cell>
          <cell r="M1958">
            <v>262</v>
          </cell>
          <cell r="N1958">
            <v>128</v>
          </cell>
          <cell r="O1958">
            <v>2145</v>
          </cell>
          <cell r="P1958">
            <v>7289</v>
          </cell>
          <cell r="Q1958">
            <v>1685</v>
          </cell>
          <cell r="R1958">
            <v>0</v>
          </cell>
          <cell r="S1958">
            <v>0</v>
          </cell>
          <cell r="T1958">
            <v>0</v>
          </cell>
          <cell r="U1958">
            <v>0</v>
          </cell>
          <cell r="AO1958" t="str">
            <v>Bayern_2008_Sonstige_3</v>
          </cell>
          <cell r="AQ1958" t="str">
            <v>Westliche Flächenländer_2008_Sonstige_3</v>
          </cell>
        </row>
        <row r="1959">
          <cell r="G1959">
            <v>478</v>
          </cell>
          <cell r="H1959">
            <v>253</v>
          </cell>
          <cell r="I1959">
            <v>14</v>
          </cell>
          <cell r="J1959">
            <v>6</v>
          </cell>
          <cell r="K1959">
            <v>260</v>
          </cell>
          <cell r="L1959">
            <v>164</v>
          </cell>
          <cell r="M1959">
            <v>6</v>
          </cell>
          <cell r="N1959">
            <v>4</v>
          </cell>
          <cell r="O1959">
            <v>0</v>
          </cell>
          <cell r="P1959">
            <v>8</v>
          </cell>
          <cell r="Q1959">
            <v>470</v>
          </cell>
          <cell r="R1959">
            <v>0</v>
          </cell>
          <cell r="S1959">
            <v>0</v>
          </cell>
          <cell r="T1959">
            <v>0</v>
          </cell>
          <cell r="U1959">
            <v>0</v>
          </cell>
          <cell r="AO1959" t="str">
            <v>Bayern_2008_Sonstige_4</v>
          </cell>
          <cell r="AQ1959" t="str">
            <v>Westliche Flächenländer_2008_Sonstige_4</v>
          </cell>
        </row>
        <row r="1960">
          <cell r="G1960">
            <v>0</v>
          </cell>
          <cell r="H1960">
            <v>0</v>
          </cell>
          <cell r="I1960">
            <v>0</v>
          </cell>
          <cell r="J1960">
            <v>0</v>
          </cell>
          <cell r="K1960">
            <v>0</v>
          </cell>
          <cell r="L1960">
            <v>0</v>
          </cell>
          <cell r="M1960">
            <v>0</v>
          </cell>
          <cell r="N1960">
            <v>0</v>
          </cell>
          <cell r="O1960">
            <v>0</v>
          </cell>
          <cell r="P1960">
            <v>0</v>
          </cell>
          <cell r="Q1960">
            <v>0</v>
          </cell>
          <cell r="R1960">
            <v>0</v>
          </cell>
          <cell r="S1960">
            <v>0</v>
          </cell>
          <cell r="T1960">
            <v>0</v>
          </cell>
          <cell r="U1960">
            <v>0</v>
          </cell>
          <cell r="AO1960" t="str">
            <v>Bayern_2008_Sonstige_5</v>
          </cell>
          <cell r="AQ1960" t="str">
            <v>Westliche Flächenländer_2008_Sonstige_5</v>
          </cell>
        </row>
        <row r="1961">
          <cell r="G1961">
            <v>1</v>
          </cell>
          <cell r="H1961">
            <v>0</v>
          </cell>
          <cell r="I1961">
            <v>0</v>
          </cell>
          <cell r="J1961">
            <v>0</v>
          </cell>
          <cell r="K1961">
            <v>0</v>
          </cell>
          <cell r="L1961">
            <v>0</v>
          </cell>
          <cell r="M1961">
            <v>0</v>
          </cell>
          <cell r="N1961">
            <v>0</v>
          </cell>
          <cell r="O1961">
            <v>0</v>
          </cell>
          <cell r="P1961">
            <v>1</v>
          </cell>
          <cell r="Q1961">
            <v>0</v>
          </cell>
          <cell r="R1961">
            <v>0</v>
          </cell>
          <cell r="S1961">
            <v>0</v>
          </cell>
          <cell r="T1961">
            <v>0</v>
          </cell>
          <cell r="U1961">
            <v>0</v>
          </cell>
          <cell r="AO1961" t="str">
            <v>Bayern_2008_Sonstige_6</v>
          </cell>
          <cell r="AQ1961" t="str">
            <v>Westliche Flächenländer_2008_Sonstige_6</v>
          </cell>
        </row>
        <row r="1962">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AO1962" t="str">
            <v>Bayern_2008_Sonstige_7</v>
          </cell>
          <cell r="AQ1962" t="str">
            <v>Westliche Flächenländer_2008_Sonstige_7</v>
          </cell>
        </row>
        <row r="1963">
          <cell r="G1963">
            <v>12065</v>
          </cell>
          <cell r="H1963">
            <v>4872</v>
          </cell>
          <cell r="I1963">
            <v>483</v>
          </cell>
          <cell r="J1963">
            <v>249</v>
          </cell>
          <cell r="K1963">
            <v>7882</v>
          </cell>
          <cell r="L1963">
            <v>3011</v>
          </cell>
          <cell r="M1963">
            <v>284</v>
          </cell>
          <cell r="N1963">
            <v>139</v>
          </cell>
          <cell r="O1963">
            <v>2401</v>
          </cell>
          <cell r="P1963">
            <v>7480</v>
          </cell>
          <cell r="Q1963">
            <v>2184</v>
          </cell>
          <cell r="R1963">
            <v>0</v>
          </cell>
          <cell r="S1963">
            <v>0</v>
          </cell>
          <cell r="T1963">
            <v>0</v>
          </cell>
          <cell r="U1963">
            <v>0</v>
          </cell>
          <cell r="AO1963" t="str">
            <v>Bayern_2008_Sonstige_8</v>
          </cell>
          <cell r="AQ1963" t="str">
            <v>Westliche Flächenländer_2008_Sonstige_8</v>
          </cell>
        </row>
        <row r="1964">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AO1964" t="e">
            <v>#N/A</v>
          </cell>
          <cell r="AQ1964" t="e">
            <v>#N/A</v>
          </cell>
        </row>
        <row r="1965">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AO1965" t="e">
            <v>#N/A</v>
          </cell>
          <cell r="AQ1965" t="e">
            <v>#N/A</v>
          </cell>
        </row>
        <row r="1966">
          <cell r="G1966">
            <v>87</v>
          </cell>
          <cell r="H1966">
            <v>50</v>
          </cell>
          <cell r="I1966">
            <v>4</v>
          </cell>
          <cell r="J1966">
            <v>3</v>
          </cell>
          <cell r="K1966">
            <v>50</v>
          </cell>
          <cell r="L1966">
            <v>30</v>
          </cell>
          <cell r="M1966">
            <v>3</v>
          </cell>
          <cell r="N1966">
            <v>3</v>
          </cell>
          <cell r="O1966">
            <v>0</v>
          </cell>
          <cell r="P1966">
            <v>87</v>
          </cell>
          <cell r="Q1966">
            <v>0</v>
          </cell>
          <cell r="R1966">
            <v>0</v>
          </cell>
          <cell r="S1966">
            <v>0</v>
          </cell>
          <cell r="T1966">
            <v>0</v>
          </cell>
          <cell r="U1966">
            <v>0</v>
          </cell>
          <cell r="AO1966" t="e">
            <v>#N/A</v>
          </cell>
          <cell r="AQ1966" t="e">
            <v>#N/A</v>
          </cell>
        </row>
        <row r="1967">
          <cell r="G1967">
            <v>0</v>
          </cell>
          <cell r="H1967">
            <v>0</v>
          </cell>
          <cell r="I1967">
            <v>0</v>
          </cell>
          <cell r="J1967">
            <v>0</v>
          </cell>
          <cell r="K1967">
            <v>0</v>
          </cell>
          <cell r="L1967">
            <v>0</v>
          </cell>
          <cell r="M1967">
            <v>0</v>
          </cell>
          <cell r="N1967">
            <v>0</v>
          </cell>
          <cell r="O1967">
            <v>0</v>
          </cell>
          <cell r="P1967">
            <v>0</v>
          </cell>
          <cell r="Q1967">
            <v>0</v>
          </cell>
          <cell r="R1967">
            <v>0</v>
          </cell>
          <cell r="S1967">
            <v>0</v>
          </cell>
          <cell r="T1967">
            <v>0</v>
          </cell>
          <cell r="U1967">
            <v>0</v>
          </cell>
          <cell r="AO1967" t="e">
            <v>#N/A</v>
          </cell>
          <cell r="AQ1967" t="e">
            <v>#N/A</v>
          </cell>
        </row>
        <row r="1968">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AO1968" t="e">
            <v>#N/A</v>
          </cell>
          <cell r="AQ1968" t="e">
            <v>#N/A</v>
          </cell>
        </row>
        <row r="1969">
          <cell r="G1969">
            <v>0</v>
          </cell>
          <cell r="H1969">
            <v>0</v>
          </cell>
          <cell r="I1969">
            <v>0</v>
          </cell>
          <cell r="J1969">
            <v>0</v>
          </cell>
          <cell r="K1969">
            <v>0</v>
          </cell>
          <cell r="L1969">
            <v>0</v>
          </cell>
          <cell r="M1969">
            <v>0</v>
          </cell>
          <cell r="N1969">
            <v>0</v>
          </cell>
          <cell r="O1969">
            <v>0</v>
          </cell>
          <cell r="P1969">
            <v>0</v>
          </cell>
          <cell r="Q1969">
            <v>0</v>
          </cell>
          <cell r="R1969">
            <v>0</v>
          </cell>
          <cell r="S1969">
            <v>0</v>
          </cell>
          <cell r="T1969">
            <v>0</v>
          </cell>
          <cell r="U1969">
            <v>0</v>
          </cell>
          <cell r="AO1969" t="e">
            <v>#N/A</v>
          </cell>
          <cell r="AQ1969" t="e">
            <v>#N/A</v>
          </cell>
        </row>
        <row r="1970">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AO1970" t="e">
            <v>#N/A</v>
          </cell>
          <cell r="AQ1970" t="e">
            <v>#N/A</v>
          </cell>
        </row>
        <row r="1971">
          <cell r="G1971">
            <v>87</v>
          </cell>
          <cell r="H1971">
            <v>50</v>
          </cell>
          <cell r="I1971">
            <v>4</v>
          </cell>
          <cell r="J1971">
            <v>3</v>
          </cell>
          <cell r="K1971">
            <v>50</v>
          </cell>
          <cell r="L1971">
            <v>30</v>
          </cell>
          <cell r="M1971">
            <v>3</v>
          </cell>
          <cell r="N1971">
            <v>3</v>
          </cell>
          <cell r="O1971">
            <v>0</v>
          </cell>
          <cell r="P1971">
            <v>87</v>
          </cell>
          <cell r="Q1971">
            <v>0</v>
          </cell>
          <cell r="R1971">
            <v>0</v>
          </cell>
          <cell r="S1971">
            <v>0</v>
          </cell>
          <cell r="T1971">
            <v>0</v>
          </cell>
          <cell r="U1971">
            <v>0</v>
          </cell>
          <cell r="AO1971" t="e">
            <v>#N/A</v>
          </cell>
          <cell r="AQ1971" t="e">
            <v>#N/A</v>
          </cell>
        </row>
        <row r="1972">
          <cell r="G1972">
            <v>0</v>
          </cell>
          <cell r="H1972">
            <v>0</v>
          </cell>
          <cell r="I1972">
            <v>0</v>
          </cell>
          <cell r="J1972">
            <v>0</v>
          </cell>
          <cell r="K1972">
            <v>0</v>
          </cell>
          <cell r="L1972">
            <v>0</v>
          </cell>
          <cell r="M1972">
            <v>0</v>
          </cell>
          <cell r="N1972">
            <v>0</v>
          </cell>
          <cell r="O1972">
            <v>0</v>
          </cell>
          <cell r="P1972">
            <v>0</v>
          </cell>
          <cell r="Q1972">
            <v>0</v>
          </cell>
          <cell r="R1972">
            <v>0</v>
          </cell>
          <cell r="S1972">
            <v>0</v>
          </cell>
          <cell r="T1972">
            <v>0</v>
          </cell>
          <cell r="U1972">
            <v>0</v>
          </cell>
          <cell r="AO1972" t="str">
            <v>Bayern_2008_Sonstige_1</v>
          </cell>
          <cell r="AQ1972" t="str">
            <v>Westliche Flächenländer_2008_Sonstige_1</v>
          </cell>
        </row>
        <row r="1973">
          <cell r="G1973">
            <v>3854</v>
          </cell>
          <cell r="H1973">
            <v>494</v>
          </cell>
          <cell r="I1973">
            <v>126</v>
          </cell>
          <cell r="J1973">
            <v>12</v>
          </cell>
          <cell r="K1973">
            <v>2130</v>
          </cell>
          <cell r="L1973">
            <v>280</v>
          </cell>
          <cell r="M1973">
            <v>65</v>
          </cell>
          <cell r="N1973">
            <v>8</v>
          </cell>
          <cell r="O1973">
            <v>2185</v>
          </cell>
          <cell r="P1973">
            <v>1444</v>
          </cell>
          <cell r="Q1973">
            <v>115</v>
          </cell>
          <cell r="R1973">
            <v>110</v>
          </cell>
          <cell r="S1973">
            <v>0</v>
          </cell>
          <cell r="T1973">
            <v>0</v>
          </cell>
          <cell r="U1973">
            <v>0</v>
          </cell>
          <cell r="AO1973" t="str">
            <v>Bayern_2008_Sonstige_2</v>
          </cell>
          <cell r="AQ1973" t="str">
            <v>Westliche Flächenländer_2008_Sonstige_2</v>
          </cell>
        </row>
        <row r="1974">
          <cell r="G1974">
            <v>6607</v>
          </cell>
          <cell r="H1974">
            <v>1199</v>
          </cell>
          <cell r="I1974">
            <v>89</v>
          </cell>
          <cell r="J1974">
            <v>12</v>
          </cell>
          <cell r="K1974">
            <v>3438</v>
          </cell>
          <cell r="L1974">
            <v>651</v>
          </cell>
          <cell r="M1974">
            <v>44</v>
          </cell>
          <cell r="N1974">
            <v>6</v>
          </cell>
          <cell r="O1974">
            <v>3486</v>
          </cell>
          <cell r="P1974">
            <v>2526</v>
          </cell>
          <cell r="Q1974">
            <v>322</v>
          </cell>
          <cell r="R1974">
            <v>273</v>
          </cell>
          <cell r="S1974">
            <v>0</v>
          </cell>
          <cell r="T1974">
            <v>0</v>
          </cell>
          <cell r="U1974">
            <v>0</v>
          </cell>
          <cell r="AO1974" t="str">
            <v>Bayern_2008_Sonstige_3</v>
          </cell>
          <cell r="AQ1974" t="str">
            <v>Westliche Flächenländer_2008_Sonstige_3</v>
          </cell>
        </row>
        <row r="1975">
          <cell r="G1975">
            <v>462</v>
          </cell>
          <cell r="H1975">
            <v>163</v>
          </cell>
          <cell r="I1975">
            <v>13</v>
          </cell>
          <cell r="J1975">
            <v>4</v>
          </cell>
          <cell r="K1975">
            <v>232</v>
          </cell>
          <cell r="L1975">
            <v>85</v>
          </cell>
          <cell r="M1975">
            <v>7</v>
          </cell>
          <cell r="N1975">
            <v>2</v>
          </cell>
          <cell r="O1975">
            <v>237</v>
          </cell>
          <cell r="P1975">
            <v>200</v>
          </cell>
          <cell r="Q1975">
            <v>13</v>
          </cell>
          <cell r="R1975">
            <v>12</v>
          </cell>
          <cell r="S1975">
            <v>0</v>
          </cell>
          <cell r="T1975">
            <v>0</v>
          </cell>
          <cell r="U1975">
            <v>0</v>
          </cell>
          <cell r="AO1975" t="str">
            <v>Bayern_2008_Sonstige_4</v>
          </cell>
          <cell r="AQ1975" t="str">
            <v>Westliche Flächenländer_2008_Sonstige_4</v>
          </cell>
        </row>
        <row r="1976">
          <cell r="G1976">
            <v>430</v>
          </cell>
          <cell r="H1976">
            <v>206</v>
          </cell>
          <cell r="I1976">
            <v>17</v>
          </cell>
          <cell r="J1976">
            <v>7</v>
          </cell>
          <cell r="K1976">
            <v>252</v>
          </cell>
          <cell r="L1976">
            <v>119</v>
          </cell>
          <cell r="M1976">
            <v>9</v>
          </cell>
          <cell r="N1976">
            <v>3</v>
          </cell>
          <cell r="O1976">
            <v>262</v>
          </cell>
          <cell r="P1976">
            <v>150</v>
          </cell>
          <cell r="Q1976">
            <v>7</v>
          </cell>
          <cell r="R1976">
            <v>11</v>
          </cell>
          <cell r="S1976">
            <v>0</v>
          </cell>
          <cell r="T1976">
            <v>0</v>
          </cell>
          <cell r="U1976">
            <v>0</v>
          </cell>
          <cell r="AO1976" t="str">
            <v>Bayern_2008_Sonstige_5</v>
          </cell>
          <cell r="AQ1976" t="str">
            <v>Westliche Flächenländer_2008_Sonstige_5</v>
          </cell>
        </row>
        <row r="1977">
          <cell r="G1977">
            <v>74</v>
          </cell>
          <cell r="H1977">
            <v>16</v>
          </cell>
          <cell r="I1977">
            <v>9</v>
          </cell>
          <cell r="J1977">
            <v>4</v>
          </cell>
          <cell r="K1977">
            <v>35</v>
          </cell>
          <cell r="L1977">
            <v>8</v>
          </cell>
          <cell r="M1977">
            <v>4</v>
          </cell>
          <cell r="N1977">
            <v>2</v>
          </cell>
          <cell r="O1977">
            <v>36</v>
          </cell>
          <cell r="P1977">
            <v>33</v>
          </cell>
          <cell r="Q1977">
            <v>2</v>
          </cell>
          <cell r="R1977">
            <v>3</v>
          </cell>
          <cell r="S1977">
            <v>0</v>
          </cell>
          <cell r="T1977">
            <v>0</v>
          </cell>
          <cell r="U1977">
            <v>0</v>
          </cell>
          <cell r="AO1977" t="str">
            <v>Bayern_2008_Sonstige_6</v>
          </cell>
          <cell r="AQ1977" t="str">
            <v>Westliche Flächenländer_2008_Sonstige_6</v>
          </cell>
        </row>
        <row r="1978">
          <cell r="G1978">
            <v>0</v>
          </cell>
          <cell r="H1978">
            <v>0</v>
          </cell>
          <cell r="I1978">
            <v>0</v>
          </cell>
          <cell r="J1978">
            <v>0</v>
          </cell>
          <cell r="K1978">
            <v>0</v>
          </cell>
          <cell r="L1978">
            <v>0</v>
          </cell>
          <cell r="M1978">
            <v>0</v>
          </cell>
          <cell r="N1978">
            <v>0</v>
          </cell>
          <cell r="O1978">
            <v>0</v>
          </cell>
          <cell r="P1978">
            <v>0</v>
          </cell>
          <cell r="Q1978">
            <v>0</v>
          </cell>
          <cell r="R1978">
            <v>0</v>
          </cell>
          <cell r="S1978">
            <v>0</v>
          </cell>
          <cell r="T1978">
            <v>0</v>
          </cell>
          <cell r="U1978">
            <v>0</v>
          </cell>
          <cell r="AO1978" t="str">
            <v>Bayern_2008_Sonstige_7</v>
          </cell>
          <cell r="AQ1978" t="str">
            <v>Westliche Flächenländer_2008_Sonstige_7</v>
          </cell>
        </row>
        <row r="1979">
          <cell r="G1979">
            <v>11427</v>
          </cell>
          <cell r="H1979">
            <v>2078</v>
          </cell>
          <cell r="I1979">
            <v>254</v>
          </cell>
          <cell r="J1979">
            <v>39</v>
          </cell>
          <cell r="K1979">
            <v>6087</v>
          </cell>
          <cell r="L1979">
            <v>1143</v>
          </cell>
          <cell r="M1979">
            <v>129</v>
          </cell>
          <cell r="N1979">
            <v>21</v>
          </cell>
          <cell r="O1979">
            <v>6206</v>
          </cell>
          <cell r="P1979">
            <v>4353</v>
          </cell>
          <cell r="Q1979">
            <v>459</v>
          </cell>
          <cell r="R1979">
            <v>409</v>
          </cell>
          <cell r="S1979">
            <v>0</v>
          </cell>
          <cell r="T1979">
            <v>0</v>
          </cell>
          <cell r="U1979">
            <v>0</v>
          </cell>
          <cell r="AO1979" t="str">
            <v>Bayern_2008_Sonstige_8</v>
          </cell>
          <cell r="AQ1979" t="str">
            <v>Westliche Flächenländer_2008_Sonstige_8</v>
          </cell>
        </row>
        <row r="1980">
          <cell r="G1980">
            <v>0</v>
          </cell>
          <cell r="H1980">
            <v>0</v>
          </cell>
          <cell r="I1980">
            <v>0</v>
          </cell>
          <cell r="J1980">
            <v>0</v>
          </cell>
          <cell r="K1980">
            <v>0</v>
          </cell>
          <cell r="L1980">
            <v>0</v>
          </cell>
          <cell r="M1980">
            <v>0</v>
          </cell>
          <cell r="N1980">
            <v>0</v>
          </cell>
          <cell r="O1980">
            <v>0</v>
          </cell>
          <cell r="P1980">
            <v>0</v>
          </cell>
          <cell r="Q1980">
            <v>0</v>
          </cell>
          <cell r="R1980">
            <v>0</v>
          </cell>
          <cell r="S1980">
            <v>0</v>
          </cell>
          <cell r="T1980">
            <v>0</v>
          </cell>
          <cell r="U1980">
            <v>0</v>
          </cell>
          <cell r="AO1980" t="e">
            <v>#N/A</v>
          </cell>
          <cell r="AQ1980" t="e">
            <v>#N/A</v>
          </cell>
        </row>
        <row r="1981">
          <cell r="G1981">
            <v>746</v>
          </cell>
          <cell r="H1981">
            <v>162</v>
          </cell>
          <cell r="I1981">
            <v>54</v>
          </cell>
          <cell r="J1981">
            <v>1</v>
          </cell>
          <cell r="K1981">
            <v>243</v>
          </cell>
          <cell r="L1981">
            <v>32</v>
          </cell>
          <cell r="M1981">
            <v>14</v>
          </cell>
          <cell r="N1981">
            <v>0</v>
          </cell>
          <cell r="O1981">
            <v>256</v>
          </cell>
          <cell r="P1981">
            <v>265</v>
          </cell>
          <cell r="Q1981">
            <v>115</v>
          </cell>
          <cell r="R1981">
            <v>110</v>
          </cell>
          <cell r="S1981">
            <v>0</v>
          </cell>
          <cell r="T1981">
            <v>0</v>
          </cell>
          <cell r="U1981">
            <v>0</v>
          </cell>
          <cell r="AO1981" t="e">
            <v>#N/A</v>
          </cell>
          <cell r="AQ1981" t="e">
            <v>#N/A</v>
          </cell>
        </row>
        <row r="1982">
          <cell r="G1982">
            <v>1659</v>
          </cell>
          <cell r="H1982">
            <v>403</v>
          </cell>
          <cell r="I1982">
            <v>34</v>
          </cell>
          <cell r="J1982">
            <v>5</v>
          </cell>
          <cell r="K1982">
            <v>399</v>
          </cell>
          <cell r="L1982">
            <v>87</v>
          </cell>
          <cell r="M1982">
            <v>12</v>
          </cell>
          <cell r="N1982">
            <v>2</v>
          </cell>
          <cell r="O1982">
            <v>407</v>
          </cell>
          <cell r="P1982">
            <v>657</v>
          </cell>
          <cell r="Q1982">
            <v>322</v>
          </cell>
          <cell r="R1982">
            <v>273</v>
          </cell>
          <cell r="S1982">
            <v>0</v>
          </cell>
          <cell r="T1982">
            <v>0</v>
          </cell>
          <cell r="U1982">
            <v>0</v>
          </cell>
          <cell r="AO1982" t="e">
            <v>#N/A</v>
          </cell>
          <cell r="AQ1982" t="e">
            <v>#N/A</v>
          </cell>
        </row>
        <row r="1983">
          <cell r="G1983">
            <v>98</v>
          </cell>
          <cell r="H1983">
            <v>45</v>
          </cell>
          <cell r="I1983">
            <v>0</v>
          </cell>
          <cell r="J1983">
            <v>0</v>
          </cell>
          <cell r="K1983">
            <v>27</v>
          </cell>
          <cell r="L1983">
            <v>11</v>
          </cell>
          <cell r="M1983">
            <v>0</v>
          </cell>
          <cell r="N1983">
            <v>0</v>
          </cell>
          <cell r="O1983">
            <v>27</v>
          </cell>
          <cell r="P1983">
            <v>46</v>
          </cell>
          <cell r="Q1983">
            <v>13</v>
          </cell>
          <cell r="R1983">
            <v>12</v>
          </cell>
          <cell r="S1983">
            <v>0</v>
          </cell>
          <cell r="T1983">
            <v>0</v>
          </cell>
          <cell r="U1983">
            <v>0</v>
          </cell>
          <cell r="AO1983" t="e">
            <v>#N/A</v>
          </cell>
          <cell r="AQ1983" t="e">
            <v>#N/A</v>
          </cell>
        </row>
        <row r="1984">
          <cell r="G1984">
            <v>74</v>
          </cell>
          <cell r="H1984">
            <v>41</v>
          </cell>
          <cell r="I1984">
            <v>4</v>
          </cell>
          <cell r="J1984">
            <v>1</v>
          </cell>
          <cell r="K1984">
            <v>16</v>
          </cell>
          <cell r="L1984">
            <v>7</v>
          </cell>
          <cell r="M1984">
            <v>2</v>
          </cell>
          <cell r="N1984">
            <v>0</v>
          </cell>
          <cell r="O1984">
            <v>16</v>
          </cell>
          <cell r="P1984">
            <v>40</v>
          </cell>
          <cell r="Q1984">
            <v>7</v>
          </cell>
          <cell r="R1984">
            <v>11</v>
          </cell>
          <cell r="S1984">
            <v>0</v>
          </cell>
          <cell r="T1984">
            <v>0</v>
          </cell>
          <cell r="U1984">
            <v>0</v>
          </cell>
          <cell r="AO1984" t="e">
            <v>#N/A</v>
          </cell>
          <cell r="AQ1984" t="e">
            <v>#N/A</v>
          </cell>
        </row>
        <row r="1985">
          <cell r="G1985">
            <v>16</v>
          </cell>
          <cell r="H1985">
            <v>6</v>
          </cell>
          <cell r="I1985">
            <v>1</v>
          </cell>
          <cell r="J1985">
            <v>0</v>
          </cell>
          <cell r="K1985">
            <v>4</v>
          </cell>
          <cell r="L1985">
            <v>1</v>
          </cell>
          <cell r="M1985">
            <v>0</v>
          </cell>
          <cell r="N1985">
            <v>0</v>
          </cell>
          <cell r="O1985">
            <v>4</v>
          </cell>
          <cell r="P1985">
            <v>7</v>
          </cell>
          <cell r="Q1985">
            <v>2</v>
          </cell>
          <cell r="R1985">
            <v>3</v>
          </cell>
          <cell r="S1985">
            <v>0</v>
          </cell>
          <cell r="T1985">
            <v>0</v>
          </cell>
          <cell r="U1985">
            <v>0</v>
          </cell>
          <cell r="AO1985" t="e">
            <v>#N/A</v>
          </cell>
          <cell r="AQ1985" t="e">
            <v>#N/A</v>
          </cell>
        </row>
        <row r="1986">
          <cell r="G1986">
            <v>0</v>
          </cell>
          <cell r="H1986">
            <v>0</v>
          </cell>
          <cell r="I1986">
            <v>0</v>
          </cell>
          <cell r="J1986">
            <v>0</v>
          </cell>
          <cell r="K1986">
            <v>0</v>
          </cell>
          <cell r="L1986">
            <v>0</v>
          </cell>
          <cell r="M1986">
            <v>0</v>
          </cell>
          <cell r="N1986">
            <v>0</v>
          </cell>
          <cell r="O1986">
            <v>0</v>
          </cell>
          <cell r="P1986">
            <v>0</v>
          </cell>
          <cell r="Q1986">
            <v>0</v>
          </cell>
          <cell r="R1986">
            <v>0</v>
          </cell>
          <cell r="S1986">
            <v>0</v>
          </cell>
          <cell r="T1986">
            <v>0</v>
          </cell>
          <cell r="U1986">
            <v>0</v>
          </cell>
          <cell r="AO1986" t="e">
            <v>#N/A</v>
          </cell>
          <cell r="AQ1986" t="e">
            <v>#N/A</v>
          </cell>
        </row>
        <row r="1987">
          <cell r="G1987">
            <v>2593</v>
          </cell>
          <cell r="H1987">
            <v>657</v>
          </cell>
          <cell r="I1987">
            <v>93</v>
          </cell>
          <cell r="J1987">
            <v>7</v>
          </cell>
          <cell r="K1987">
            <v>689</v>
          </cell>
          <cell r="L1987">
            <v>138</v>
          </cell>
          <cell r="M1987">
            <v>28</v>
          </cell>
          <cell r="N1987">
            <v>2</v>
          </cell>
          <cell r="O1987">
            <v>710</v>
          </cell>
          <cell r="P1987">
            <v>1015</v>
          </cell>
          <cell r="Q1987">
            <v>459</v>
          </cell>
          <cell r="R1987">
            <v>409</v>
          </cell>
          <cell r="S1987">
            <v>0</v>
          </cell>
          <cell r="T1987">
            <v>0</v>
          </cell>
          <cell r="U1987">
            <v>0</v>
          </cell>
          <cell r="AO1987" t="e">
            <v>#N/A</v>
          </cell>
          <cell r="AQ1987" t="e">
            <v>#N/A</v>
          </cell>
        </row>
        <row r="1988">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AO1988" t="str">
            <v>Bayern_2008_Sonstige_1</v>
          </cell>
          <cell r="AQ1988" t="str">
            <v>Westliche Flächenländer_2008_Sonstige_1</v>
          </cell>
        </row>
        <row r="1989">
          <cell r="G1989">
            <v>0</v>
          </cell>
          <cell r="H1989">
            <v>0</v>
          </cell>
          <cell r="I1989">
            <v>0</v>
          </cell>
          <cell r="J1989">
            <v>0</v>
          </cell>
          <cell r="K1989">
            <v>0</v>
          </cell>
          <cell r="L1989">
            <v>0</v>
          </cell>
          <cell r="M1989">
            <v>0</v>
          </cell>
          <cell r="N1989">
            <v>0</v>
          </cell>
          <cell r="O1989">
            <v>0</v>
          </cell>
          <cell r="P1989">
            <v>0</v>
          </cell>
          <cell r="Q1989">
            <v>0</v>
          </cell>
          <cell r="R1989">
            <v>0</v>
          </cell>
          <cell r="S1989">
            <v>0</v>
          </cell>
          <cell r="T1989">
            <v>0</v>
          </cell>
          <cell r="U1989">
            <v>0</v>
          </cell>
          <cell r="AO1989" t="str">
            <v>Bayern_2008_Sonstige_2</v>
          </cell>
          <cell r="AQ1989" t="str">
            <v>Westliche Flächenländer_2008_Sonstige_2</v>
          </cell>
        </row>
        <row r="1990">
          <cell r="G1990">
            <v>1334</v>
          </cell>
          <cell r="H1990">
            <v>911</v>
          </cell>
          <cell r="I1990">
            <v>48</v>
          </cell>
          <cell r="J1990">
            <v>39</v>
          </cell>
          <cell r="K1990">
            <v>661</v>
          </cell>
          <cell r="L1990">
            <v>446</v>
          </cell>
          <cell r="M1990">
            <v>18</v>
          </cell>
          <cell r="N1990">
            <v>15</v>
          </cell>
          <cell r="O1990">
            <v>613</v>
          </cell>
          <cell r="P1990">
            <v>584</v>
          </cell>
          <cell r="Q1990">
            <v>136</v>
          </cell>
          <cell r="R1990">
            <v>1</v>
          </cell>
          <cell r="S1990">
            <v>0</v>
          </cell>
          <cell r="T1990">
            <v>0</v>
          </cell>
          <cell r="U1990">
            <v>0</v>
          </cell>
          <cell r="AO1990" t="str">
            <v>Bayern_2008_Sonstige_3</v>
          </cell>
          <cell r="AQ1990" t="str">
            <v>Westliche Flächenländer_2008_Sonstige_3</v>
          </cell>
        </row>
        <row r="1991">
          <cell r="G1991">
            <v>405</v>
          </cell>
          <cell r="H1991">
            <v>296</v>
          </cell>
          <cell r="I1991">
            <v>40</v>
          </cell>
          <cell r="J1991">
            <v>32</v>
          </cell>
          <cell r="K1991">
            <v>164</v>
          </cell>
          <cell r="L1991">
            <v>127</v>
          </cell>
          <cell r="M1991">
            <v>9</v>
          </cell>
          <cell r="N1991">
            <v>7</v>
          </cell>
          <cell r="O1991">
            <v>141</v>
          </cell>
          <cell r="P1991">
            <v>143</v>
          </cell>
          <cell r="Q1991">
            <v>119</v>
          </cell>
          <cell r="R1991">
            <v>2</v>
          </cell>
          <cell r="S1991">
            <v>0</v>
          </cell>
          <cell r="T1991">
            <v>0</v>
          </cell>
          <cell r="U1991">
            <v>0</v>
          </cell>
          <cell r="AO1991" t="str">
            <v>Bayern_2008_Sonstige_4</v>
          </cell>
          <cell r="AQ1991" t="str">
            <v>Westliche Flächenländer_2008_Sonstige_4</v>
          </cell>
        </row>
        <row r="1992">
          <cell r="G1992">
            <v>1003</v>
          </cell>
          <cell r="H1992">
            <v>820</v>
          </cell>
          <cell r="I1992">
            <v>236</v>
          </cell>
          <cell r="J1992">
            <v>202</v>
          </cell>
          <cell r="K1992">
            <v>370</v>
          </cell>
          <cell r="L1992">
            <v>299</v>
          </cell>
          <cell r="M1992">
            <v>89</v>
          </cell>
          <cell r="N1992">
            <v>75</v>
          </cell>
          <cell r="O1992">
            <v>288</v>
          </cell>
          <cell r="P1992">
            <v>339</v>
          </cell>
          <cell r="Q1992">
            <v>359</v>
          </cell>
          <cell r="R1992">
            <v>17</v>
          </cell>
          <cell r="S1992">
            <v>0</v>
          </cell>
          <cell r="T1992">
            <v>0</v>
          </cell>
          <cell r="U1992">
            <v>0</v>
          </cell>
          <cell r="AO1992" t="str">
            <v>Bayern_2008_Sonstige_5</v>
          </cell>
          <cell r="AQ1992" t="str">
            <v>Westliche Flächenländer_2008_Sonstige_5</v>
          </cell>
        </row>
        <row r="1993">
          <cell r="G1993">
            <v>6</v>
          </cell>
          <cell r="H1993">
            <v>3</v>
          </cell>
          <cell r="I1993">
            <v>6</v>
          </cell>
          <cell r="J1993">
            <v>3</v>
          </cell>
          <cell r="K1993">
            <v>4</v>
          </cell>
          <cell r="L1993">
            <v>2</v>
          </cell>
          <cell r="M1993">
            <v>4</v>
          </cell>
          <cell r="N1993">
            <v>2</v>
          </cell>
          <cell r="O1993">
            <v>4</v>
          </cell>
          <cell r="P1993">
            <v>2</v>
          </cell>
          <cell r="Q1993">
            <v>0</v>
          </cell>
          <cell r="R1993">
            <v>0</v>
          </cell>
          <cell r="S1993">
            <v>0</v>
          </cell>
          <cell r="T1993">
            <v>0</v>
          </cell>
          <cell r="U1993">
            <v>0</v>
          </cell>
          <cell r="AO1993" t="str">
            <v>Bayern_2008_Sonstige_6</v>
          </cell>
          <cell r="AQ1993" t="str">
            <v>Westliche Flächenländer_2008_Sonstige_6</v>
          </cell>
        </row>
        <row r="1994">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AO1994" t="str">
            <v>Bayern_2008_Sonstige_7</v>
          </cell>
          <cell r="AQ1994" t="str">
            <v>Westliche Flächenländer_2008_Sonstige_7</v>
          </cell>
        </row>
        <row r="1995">
          <cell r="G1995">
            <v>2748</v>
          </cell>
          <cell r="H1995">
            <v>2030</v>
          </cell>
          <cell r="I1995">
            <v>330</v>
          </cell>
          <cell r="J1995">
            <v>276</v>
          </cell>
          <cell r="K1995">
            <v>1199</v>
          </cell>
          <cell r="L1995">
            <v>874</v>
          </cell>
          <cell r="M1995">
            <v>120</v>
          </cell>
          <cell r="N1995">
            <v>99</v>
          </cell>
          <cell r="O1995">
            <v>1046</v>
          </cell>
          <cell r="P1995">
            <v>1068</v>
          </cell>
          <cell r="Q1995">
            <v>614</v>
          </cell>
          <cell r="R1995">
            <v>20</v>
          </cell>
          <cell r="S1995">
            <v>0</v>
          </cell>
          <cell r="T1995">
            <v>0</v>
          </cell>
          <cell r="U1995">
            <v>0</v>
          </cell>
          <cell r="AO1995" t="str">
            <v>Bayern_2008_Sonstige_8</v>
          </cell>
          <cell r="AQ1995" t="str">
            <v>Westliche Flächenländer_2008_Sonstige_8</v>
          </cell>
        </row>
        <row r="1996">
          <cell r="G1996">
            <v>0</v>
          </cell>
          <cell r="H1996">
            <v>0</v>
          </cell>
          <cell r="I1996">
            <v>0</v>
          </cell>
          <cell r="J1996">
            <v>0</v>
          </cell>
          <cell r="K1996">
            <v>0</v>
          </cell>
          <cell r="L1996">
            <v>0</v>
          </cell>
          <cell r="M1996">
            <v>0</v>
          </cell>
          <cell r="N1996">
            <v>0</v>
          </cell>
          <cell r="O1996">
            <v>0</v>
          </cell>
          <cell r="P1996">
            <v>0</v>
          </cell>
          <cell r="Q1996">
            <v>0</v>
          </cell>
          <cell r="R1996">
            <v>0</v>
          </cell>
          <cell r="S1996">
            <v>0</v>
          </cell>
          <cell r="T1996">
            <v>0</v>
          </cell>
          <cell r="U1996">
            <v>0</v>
          </cell>
          <cell r="AO1996" t="str">
            <v>Bayern_2008_I 05c_1</v>
          </cell>
          <cell r="AQ1996" t="str">
            <v>Westliche Flächenländer_2008_I 05c_1</v>
          </cell>
        </row>
        <row r="1997">
          <cell r="G1997">
            <v>0</v>
          </cell>
          <cell r="H1997">
            <v>0</v>
          </cell>
          <cell r="I1997">
            <v>0</v>
          </cell>
          <cell r="J1997">
            <v>0</v>
          </cell>
          <cell r="K1997">
            <v>0</v>
          </cell>
          <cell r="L1997">
            <v>0</v>
          </cell>
          <cell r="M1997">
            <v>0</v>
          </cell>
          <cell r="N1997">
            <v>0</v>
          </cell>
          <cell r="O1997">
            <v>0</v>
          </cell>
          <cell r="P1997">
            <v>0</v>
          </cell>
          <cell r="Q1997">
            <v>0</v>
          </cell>
          <cell r="R1997">
            <v>0</v>
          </cell>
          <cell r="S1997">
            <v>0</v>
          </cell>
          <cell r="T1997">
            <v>0</v>
          </cell>
          <cell r="U1997">
            <v>0</v>
          </cell>
          <cell r="AO1997" t="str">
            <v>Bayern_2008_I 05c_2</v>
          </cell>
          <cell r="AQ1997" t="str">
            <v>Westliche Flächenländer_2008_I 05c_2</v>
          </cell>
        </row>
        <row r="1998">
          <cell r="G1998">
            <v>3814</v>
          </cell>
          <cell r="H1998">
            <v>3489</v>
          </cell>
          <cell r="I1998">
            <v>57</v>
          </cell>
          <cell r="J1998">
            <v>55</v>
          </cell>
          <cell r="K1998">
            <v>1905</v>
          </cell>
          <cell r="L1998">
            <v>1733</v>
          </cell>
          <cell r="M1998">
            <v>30</v>
          </cell>
          <cell r="N1998">
            <v>30</v>
          </cell>
          <cell r="O1998">
            <v>1959</v>
          </cell>
          <cell r="P1998">
            <v>1786</v>
          </cell>
          <cell r="Q1998">
            <v>42</v>
          </cell>
          <cell r="R1998">
            <v>27</v>
          </cell>
          <cell r="S1998">
            <v>0</v>
          </cell>
          <cell r="T1998">
            <v>0</v>
          </cell>
          <cell r="U1998">
            <v>0</v>
          </cell>
          <cell r="AO1998" t="str">
            <v>Bayern_2008_I 05c_3</v>
          </cell>
          <cell r="AQ1998" t="str">
            <v>Westliche Flächenländer_2008_I 05c_3</v>
          </cell>
        </row>
        <row r="1999">
          <cell r="G1999">
            <v>385</v>
          </cell>
          <cell r="H1999">
            <v>337</v>
          </cell>
          <cell r="I1999">
            <v>13</v>
          </cell>
          <cell r="J1999">
            <v>13</v>
          </cell>
          <cell r="K1999">
            <v>190</v>
          </cell>
          <cell r="L1999">
            <v>164</v>
          </cell>
          <cell r="M1999">
            <v>9</v>
          </cell>
          <cell r="N1999">
            <v>9</v>
          </cell>
          <cell r="O1999">
            <v>198</v>
          </cell>
          <cell r="P1999">
            <v>154</v>
          </cell>
          <cell r="Q1999">
            <v>9</v>
          </cell>
          <cell r="R1999">
            <v>24</v>
          </cell>
          <cell r="S1999">
            <v>0</v>
          </cell>
          <cell r="T1999">
            <v>0</v>
          </cell>
          <cell r="U1999">
            <v>0</v>
          </cell>
          <cell r="AO1999" t="str">
            <v>Bayern_2008_I 05c_4</v>
          </cell>
          <cell r="AQ1999" t="str">
            <v>Westliche Flächenländer_2008_I 05c_4</v>
          </cell>
        </row>
        <row r="2000">
          <cell r="G2000">
            <v>251</v>
          </cell>
          <cell r="H2000">
            <v>224</v>
          </cell>
          <cell r="I2000">
            <v>13</v>
          </cell>
          <cell r="J2000">
            <v>13</v>
          </cell>
          <cell r="K2000">
            <v>127</v>
          </cell>
          <cell r="L2000">
            <v>114</v>
          </cell>
          <cell r="M2000">
            <v>5</v>
          </cell>
          <cell r="N2000">
            <v>5</v>
          </cell>
          <cell r="O2000">
            <v>128</v>
          </cell>
          <cell r="P2000">
            <v>100</v>
          </cell>
          <cell r="Q2000">
            <v>15</v>
          </cell>
          <cell r="R2000">
            <v>8</v>
          </cell>
          <cell r="S2000">
            <v>0</v>
          </cell>
          <cell r="T2000">
            <v>0</v>
          </cell>
          <cell r="U2000">
            <v>0</v>
          </cell>
          <cell r="AO2000" t="str">
            <v>Bayern_2008_I 05c_5</v>
          </cell>
          <cell r="AQ2000" t="str">
            <v>Westliche Flächenländer_2008_I 05c_5</v>
          </cell>
        </row>
        <row r="2001">
          <cell r="G2001">
            <v>1</v>
          </cell>
          <cell r="H2001">
            <v>1</v>
          </cell>
          <cell r="I2001">
            <v>1</v>
          </cell>
          <cell r="J2001">
            <v>1</v>
          </cell>
          <cell r="K2001">
            <v>1</v>
          </cell>
          <cell r="L2001">
            <v>1</v>
          </cell>
          <cell r="M2001">
            <v>1</v>
          </cell>
          <cell r="N2001">
            <v>1</v>
          </cell>
          <cell r="O2001">
            <v>0</v>
          </cell>
          <cell r="P2001">
            <v>1</v>
          </cell>
          <cell r="Q2001">
            <v>0</v>
          </cell>
          <cell r="R2001">
            <v>0</v>
          </cell>
          <cell r="S2001">
            <v>0</v>
          </cell>
          <cell r="T2001">
            <v>0</v>
          </cell>
          <cell r="U2001">
            <v>0</v>
          </cell>
          <cell r="AO2001" t="str">
            <v>Bayern_2008_I 05c_6</v>
          </cell>
          <cell r="AQ2001" t="str">
            <v>Westliche Flächenländer_2008_I 05c_6</v>
          </cell>
        </row>
        <row r="2002">
          <cell r="G2002">
            <v>0</v>
          </cell>
          <cell r="H2002">
            <v>0</v>
          </cell>
          <cell r="I2002">
            <v>0</v>
          </cell>
          <cell r="J2002">
            <v>0</v>
          </cell>
          <cell r="K2002">
            <v>0</v>
          </cell>
          <cell r="L2002">
            <v>0</v>
          </cell>
          <cell r="M2002">
            <v>0</v>
          </cell>
          <cell r="N2002">
            <v>0</v>
          </cell>
          <cell r="O2002">
            <v>0</v>
          </cell>
          <cell r="P2002">
            <v>0</v>
          </cell>
          <cell r="Q2002">
            <v>0</v>
          </cell>
          <cell r="R2002">
            <v>0</v>
          </cell>
          <cell r="S2002">
            <v>0</v>
          </cell>
          <cell r="T2002">
            <v>0</v>
          </cell>
          <cell r="U2002">
            <v>0</v>
          </cell>
          <cell r="AO2002" t="str">
            <v>Bayern_2008_I 05c_7</v>
          </cell>
          <cell r="AQ2002" t="str">
            <v>Westliche Flächenländer_2008_I 05c_7</v>
          </cell>
        </row>
        <row r="2003">
          <cell r="G2003">
            <v>4451</v>
          </cell>
          <cell r="H2003">
            <v>4051</v>
          </cell>
          <cell r="I2003">
            <v>84</v>
          </cell>
          <cell r="J2003">
            <v>82</v>
          </cell>
          <cell r="K2003">
            <v>2223</v>
          </cell>
          <cell r="L2003">
            <v>2012</v>
          </cell>
          <cell r="M2003">
            <v>45</v>
          </cell>
          <cell r="N2003">
            <v>45</v>
          </cell>
          <cell r="O2003">
            <v>2285</v>
          </cell>
          <cell r="P2003">
            <v>2041</v>
          </cell>
          <cell r="Q2003">
            <v>66</v>
          </cell>
          <cell r="R2003">
            <v>59</v>
          </cell>
          <cell r="S2003">
            <v>0</v>
          </cell>
          <cell r="T2003">
            <v>0</v>
          </cell>
          <cell r="U2003">
            <v>0</v>
          </cell>
          <cell r="AO2003" t="str">
            <v>Bayern_2008_I 05c_8</v>
          </cell>
          <cell r="AQ2003" t="str">
            <v>Westliche Flächenländer_2008_I 05c_8</v>
          </cell>
        </row>
        <row r="2004">
          <cell r="G2004">
            <v>5420.954633256426</v>
          </cell>
          <cell r="H2004">
            <v>1614.8527776022245</v>
          </cell>
          <cell r="I2004">
            <v>565.34687717980364</v>
          </cell>
          <cell r="J2004">
            <v>184.21601466220059</v>
          </cell>
          <cell r="K2004">
            <v>1889</v>
          </cell>
          <cell r="L2004">
            <v>601</v>
          </cell>
          <cell r="M2004">
            <v>197.00224835696991</v>
          </cell>
          <cell r="N2004">
            <v>68.559701755830233</v>
          </cell>
          <cell r="O2004">
            <v>1655.1682137683104</v>
          </cell>
          <cell r="P2004">
            <v>1857.1990797875196</v>
          </cell>
          <cell r="Q2004">
            <v>1580.3917073563343</v>
          </cell>
          <cell r="R2004">
            <v>328.19563234426141</v>
          </cell>
          <cell r="S2004">
            <v>0</v>
          </cell>
          <cell r="T2004">
            <v>0</v>
          </cell>
          <cell r="U2004">
            <v>0</v>
          </cell>
          <cell r="AO2004" t="str">
            <v>Baden-Württemberg_2008_I 01a_1</v>
          </cell>
          <cell r="AQ2004" t="str">
            <v>Westliche Flächenländer_2008_I 01a_1</v>
          </cell>
        </row>
        <row r="2005">
          <cell r="G2005">
            <v>76785.856602457468</v>
          </cell>
          <cell r="H2005">
            <v>23725.707198382101</v>
          </cell>
          <cell r="I2005">
            <v>8007.9335059290652</v>
          </cell>
          <cell r="J2005">
            <v>2706.5347911268404</v>
          </cell>
          <cell r="K2005">
            <v>26757</v>
          </cell>
          <cell r="L2005">
            <v>8830</v>
          </cell>
          <cell r="M2005">
            <v>2790.4654098927708</v>
          </cell>
          <cell r="N2005">
            <v>1007.291458409286</v>
          </cell>
          <cell r="O2005">
            <v>23444.857541449801</v>
          </cell>
          <cell r="P2005">
            <v>26306.55149702205</v>
          </cell>
          <cell r="Q2005">
            <v>22385.675444009226</v>
          </cell>
          <cell r="R2005">
            <v>4648.772119976391</v>
          </cell>
          <cell r="S2005">
            <v>0</v>
          </cell>
          <cell r="T2005">
            <v>0</v>
          </cell>
          <cell r="U2005">
            <v>0</v>
          </cell>
          <cell r="AO2005" t="str">
            <v>Baden-Württemberg_2008_I 01a_2</v>
          </cell>
          <cell r="AQ2005" t="str">
            <v>Westliche Flächenländer_2008_I 01a_2</v>
          </cell>
        </row>
        <row r="2006">
          <cell r="G2006">
            <v>103471.64650963138</v>
          </cell>
          <cell r="H2006">
            <v>45081.530619983569</v>
          </cell>
          <cell r="I2006">
            <v>10790.97247411064</v>
          </cell>
          <cell r="J2006">
            <v>5142.7226189723824</v>
          </cell>
          <cell r="K2006">
            <v>36056</v>
          </cell>
          <cell r="L2006">
            <v>16778</v>
          </cell>
          <cell r="M2006">
            <v>3760.2504323763405</v>
          </cell>
          <cell r="N2006">
            <v>1913.9678470204983</v>
          </cell>
          <cell r="O2006">
            <v>31592.771368782531</v>
          </cell>
          <cell r="P2006">
            <v>35449.004775446694</v>
          </cell>
          <cell r="Q2006">
            <v>30165.486183398614</v>
          </cell>
          <cell r="R2006">
            <v>6264.3841820035414</v>
          </cell>
          <cell r="S2006">
            <v>0</v>
          </cell>
          <cell r="T2006">
            <v>0</v>
          </cell>
          <cell r="U2006">
            <v>0</v>
          </cell>
          <cell r="AO2006" t="str">
            <v>Baden-Württemberg_2008_I 01a_3</v>
          </cell>
          <cell r="AQ2006" t="str">
            <v>Westliche Flächenländer_2008_I 01a_3</v>
          </cell>
        </row>
        <row r="2007">
          <cell r="G2007">
            <v>11903.716156033697</v>
          </cell>
          <cell r="H2007">
            <v>5895.1530683182709</v>
          </cell>
          <cell r="I2007">
            <v>1241.4287170681978</v>
          </cell>
          <cell r="J2007">
            <v>672.49573405801686</v>
          </cell>
          <cell r="K2007">
            <v>4148</v>
          </cell>
          <cell r="L2007">
            <v>2194</v>
          </cell>
          <cell r="M2007">
            <v>432.59149083362161</v>
          </cell>
          <cell r="N2007">
            <v>250.28283802377956</v>
          </cell>
          <cell r="O2007">
            <v>3634.5356012233729</v>
          </cell>
          <cell r="P2007">
            <v>4078.1692869023987</v>
          </cell>
          <cell r="Q2007">
            <v>3470.3360519396902</v>
          </cell>
          <cell r="R2007">
            <v>720.67521596823531</v>
          </cell>
          <cell r="S2007">
            <v>0</v>
          </cell>
          <cell r="T2007">
            <v>0</v>
          </cell>
          <cell r="U2007">
            <v>0</v>
          </cell>
          <cell r="AO2007" t="str">
            <v>Baden-Württemberg_2008_I 01a_4</v>
          </cell>
          <cell r="AQ2007" t="str">
            <v>Westliche Flächenländer_2008_I 01a_4</v>
          </cell>
        </row>
        <row r="2008">
          <cell r="G2008">
            <v>16351.826098621023</v>
          </cell>
          <cell r="H2008">
            <v>8713.7563357138351</v>
          </cell>
          <cell r="I2008">
            <v>1705.3184257122928</v>
          </cell>
          <cell r="J2008">
            <v>994.03084118055995</v>
          </cell>
          <cell r="K2008">
            <v>5698</v>
          </cell>
          <cell r="L2008">
            <v>3243</v>
          </cell>
          <cell r="M2008">
            <v>594.23970944309929</v>
          </cell>
          <cell r="N2008">
            <v>369.94860697863135</v>
          </cell>
          <cell r="O2008">
            <v>4992.6672747759831</v>
          </cell>
          <cell r="P2008">
            <v>5602.075360841337</v>
          </cell>
          <cell r="Q2008">
            <v>4767.1106132961313</v>
          </cell>
          <cell r="R2008">
            <v>989.97284970757096</v>
          </cell>
          <cell r="S2008">
            <v>0</v>
          </cell>
          <cell r="T2008">
            <v>0</v>
          </cell>
          <cell r="U2008">
            <v>0</v>
          </cell>
          <cell r="AO2008" t="str">
            <v>Baden-Württemberg_2008_I 01a_5</v>
          </cell>
          <cell r="AQ2008" t="str">
            <v>Westliche Flächenländer_2008_I 01a_5</v>
          </cell>
        </row>
        <row r="2009">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AO2009" t="str">
            <v>Baden-Württemberg_2008_I 01a_6</v>
          </cell>
          <cell r="AQ2009" t="str">
            <v>Westliche Flächenländer_2008_I 01a_6</v>
          </cell>
        </row>
        <row r="2010">
          <cell r="G2010">
            <v>0</v>
          </cell>
          <cell r="H2010">
            <v>0</v>
          </cell>
          <cell r="I2010">
            <v>0</v>
          </cell>
          <cell r="J2010">
            <v>0</v>
          </cell>
          <cell r="K2010">
            <v>0</v>
          </cell>
          <cell r="L2010">
            <v>0</v>
          </cell>
          <cell r="M2010">
            <v>0</v>
          </cell>
          <cell r="N2010">
            <v>0</v>
          </cell>
          <cell r="O2010">
            <v>0</v>
          </cell>
          <cell r="P2010">
            <v>0</v>
          </cell>
          <cell r="Q2010">
            <v>0</v>
          </cell>
          <cell r="R2010">
            <v>0</v>
          </cell>
          <cell r="S2010">
            <v>0</v>
          </cell>
          <cell r="T2010">
            <v>0</v>
          </cell>
          <cell r="U2010">
            <v>0</v>
          </cell>
          <cell r="AO2010" t="str">
            <v>Baden-Württemberg_2008_I 01a_7</v>
          </cell>
          <cell r="AQ2010" t="str">
            <v>Westliche Flächenländer_2008_I 01a_7</v>
          </cell>
        </row>
        <row r="2011">
          <cell r="G2011">
            <v>213934</v>
          </cell>
          <cell r="H2011">
            <v>85031</v>
          </cell>
          <cell r="I2011">
            <v>22311</v>
          </cell>
          <cell r="J2011">
            <v>9700</v>
          </cell>
          <cell r="K2011">
            <v>74548</v>
          </cell>
          <cell r="L2011">
            <v>31646</v>
          </cell>
          <cell r="M2011">
            <v>7774.5492909028017</v>
          </cell>
          <cell r="N2011">
            <v>3610.0504521880252</v>
          </cell>
          <cell r="O2011">
            <v>65320</v>
          </cell>
          <cell r="P2011">
            <v>73293</v>
          </cell>
          <cell r="Q2011">
            <v>62369</v>
          </cell>
          <cell r="R2011">
            <v>12952</v>
          </cell>
          <cell r="S2011">
            <v>0</v>
          </cell>
          <cell r="T2011">
            <v>0</v>
          </cell>
          <cell r="U2011">
            <v>0</v>
          </cell>
          <cell r="AO2011" t="str">
            <v>Baden-Württemberg_2008_I 01a_8</v>
          </cell>
          <cell r="AQ2011" t="str">
            <v>Westliche Flächenländer_2008_I 01a_8</v>
          </cell>
        </row>
        <row r="2012">
          <cell r="G2012">
            <v>0</v>
          </cell>
          <cell r="H2012">
            <v>0</v>
          </cell>
          <cell r="I2012">
            <v>0</v>
          </cell>
          <cell r="J2012">
            <v>0</v>
          </cell>
          <cell r="K2012">
            <v>0</v>
          </cell>
          <cell r="L2012">
            <v>0</v>
          </cell>
          <cell r="M2012">
            <v>0</v>
          </cell>
          <cell r="N2012">
            <v>0</v>
          </cell>
          <cell r="O2012">
            <v>0</v>
          </cell>
          <cell r="P2012">
            <v>0</v>
          </cell>
          <cell r="Q2012">
            <v>0</v>
          </cell>
          <cell r="R2012">
            <v>0</v>
          </cell>
          <cell r="S2012">
            <v>0</v>
          </cell>
          <cell r="T2012">
            <v>0</v>
          </cell>
          <cell r="U2012">
            <v>0</v>
          </cell>
          <cell r="AO2012" t="str">
            <v>Baden-Württemberg_2008_I 01a_1</v>
          </cell>
          <cell r="AQ2012" t="str">
            <v>Westliche Flächenländer_2008_I 01a_1</v>
          </cell>
        </row>
        <row r="2013">
          <cell r="G2013">
            <v>0</v>
          </cell>
          <cell r="H2013">
            <v>0</v>
          </cell>
          <cell r="I2013">
            <v>0</v>
          </cell>
          <cell r="J2013">
            <v>0</v>
          </cell>
          <cell r="K2013">
            <v>0</v>
          </cell>
          <cell r="L2013">
            <v>0</v>
          </cell>
          <cell r="M2013">
            <v>0</v>
          </cell>
          <cell r="N2013">
            <v>0</v>
          </cell>
          <cell r="O2013">
            <v>0</v>
          </cell>
          <cell r="P2013">
            <v>0</v>
          </cell>
          <cell r="Q2013">
            <v>0</v>
          </cell>
          <cell r="R2013">
            <v>0</v>
          </cell>
          <cell r="S2013">
            <v>0</v>
          </cell>
          <cell r="T2013">
            <v>0</v>
          </cell>
          <cell r="U2013">
            <v>0</v>
          </cell>
          <cell r="AO2013" t="str">
            <v>Baden-Württemberg_2008_I 01a_2</v>
          </cell>
          <cell r="AQ2013" t="str">
            <v>Westliche Flächenländer_2008_I 01a_2</v>
          </cell>
        </row>
        <row r="2014">
          <cell r="G2014">
            <v>2085.201129943503</v>
          </cell>
          <cell r="H2014">
            <v>219.06779661016949</v>
          </cell>
          <cell r="I2014">
            <v>85.803389830508479</v>
          </cell>
          <cell r="J2014">
            <v>5.5762711864406782</v>
          </cell>
          <cell r="K2014">
            <v>791</v>
          </cell>
          <cell r="L2014">
            <v>94</v>
          </cell>
          <cell r="M2014">
            <v>32.548649807115304</v>
          </cell>
          <cell r="N2014">
            <v>2.3927272727272726</v>
          </cell>
          <cell r="O2014">
            <v>791</v>
          </cell>
          <cell r="P2014">
            <v>678.38305084745764</v>
          </cell>
          <cell r="Q2014">
            <v>615.81807909604527</v>
          </cell>
          <cell r="R2014">
            <v>0</v>
          </cell>
          <cell r="S2014">
            <v>0</v>
          </cell>
          <cell r="T2014">
            <v>0</v>
          </cell>
          <cell r="U2014">
            <v>0</v>
          </cell>
          <cell r="AO2014" t="str">
            <v>Baden-Württemberg_2008_I 01a_3</v>
          </cell>
          <cell r="AQ2014" t="str">
            <v>Westliche Flächenländer_2008_I 01a_3</v>
          </cell>
        </row>
        <row r="2015">
          <cell r="G2015">
            <v>123.89943502824858</v>
          </cell>
          <cell r="H2015">
            <v>23.305084745762709</v>
          </cell>
          <cell r="I2015">
            <v>5.0983050847457623</v>
          </cell>
          <cell r="J2015">
            <v>0.59322033898305082</v>
          </cell>
          <cell r="K2015">
            <v>47</v>
          </cell>
          <cell r="L2015">
            <v>10</v>
          </cell>
          <cell r="M2015">
            <v>1.9339905700814402</v>
          </cell>
          <cell r="N2015">
            <v>0.25454545454545452</v>
          </cell>
          <cell r="O2015">
            <v>47</v>
          </cell>
          <cell r="P2015">
            <v>40.308474576271188</v>
          </cell>
          <cell r="Q2015">
            <v>36.590960451977402</v>
          </cell>
          <cell r="R2015">
            <v>0</v>
          </cell>
          <cell r="S2015">
            <v>0</v>
          </cell>
          <cell r="T2015">
            <v>0</v>
          </cell>
          <cell r="U2015">
            <v>0</v>
          </cell>
          <cell r="AO2015" t="str">
            <v>Baden-Württemberg_2008_I 01a_4</v>
          </cell>
          <cell r="AQ2015" t="str">
            <v>Westliche Flächenländer_2008_I 01a_4</v>
          </cell>
        </row>
        <row r="2016">
          <cell r="G2016">
            <v>123.89943502824858</v>
          </cell>
          <cell r="H2016">
            <v>32.627118644067799</v>
          </cell>
          <cell r="I2016">
            <v>5.0983050847457623</v>
          </cell>
          <cell r="J2016">
            <v>0.83050847457627119</v>
          </cell>
          <cell r="K2016">
            <v>47</v>
          </cell>
          <cell r="L2016">
            <v>14</v>
          </cell>
          <cell r="M2016">
            <v>1.9339905700814402</v>
          </cell>
          <cell r="N2016">
            <v>0.35636363636363638</v>
          </cell>
          <cell r="O2016">
            <v>47</v>
          </cell>
          <cell r="P2016">
            <v>40.308474576271188</v>
          </cell>
          <cell r="Q2016">
            <v>36.590960451977402</v>
          </cell>
          <cell r="R2016">
            <v>0</v>
          </cell>
          <cell r="S2016">
            <v>0</v>
          </cell>
          <cell r="T2016">
            <v>0</v>
          </cell>
          <cell r="U2016">
            <v>0</v>
          </cell>
          <cell r="AO2016" t="str">
            <v>Baden-Württemberg_2008_I 01a_5</v>
          </cell>
          <cell r="AQ2016" t="str">
            <v>Westliche Flächenländer_2008_I 01a_5</v>
          </cell>
        </row>
        <row r="2017">
          <cell r="G2017">
            <v>0</v>
          </cell>
          <cell r="H2017">
            <v>0</v>
          </cell>
          <cell r="I2017">
            <v>0</v>
          </cell>
          <cell r="J2017">
            <v>0</v>
          </cell>
          <cell r="K2017">
            <v>0</v>
          </cell>
          <cell r="L2017">
            <v>0</v>
          </cell>
          <cell r="M2017">
            <v>0</v>
          </cell>
          <cell r="N2017">
            <v>0</v>
          </cell>
          <cell r="O2017">
            <v>0</v>
          </cell>
          <cell r="P2017">
            <v>0</v>
          </cell>
          <cell r="Q2017">
            <v>0</v>
          </cell>
          <cell r="R2017">
            <v>0</v>
          </cell>
          <cell r="S2017">
            <v>0</v>
          </cell>
          <cell r="T2017">
            <v>0</v>
          </cell>
          <cell r="U2017">
            <v>0</v>
          </cell>
          <cell r="AO2017" t="str">
            <v>Baden-Württemberg_2008_I 01a_6</v>
          </cell>
          <cell r="AQ2017" t="str">
            <v>Westliche Flächenländer_2008_I 01a_6</v>
          </cell>
        </row>
        <row r="2018">
          <cell r="G2018">
            <v>0</v>
          </cell>
          <cell r="H2018">
            <v>0</v>
          </cell>
          <cell r="I2018">
            <v>0</v>
          </cell>
          <cell r="J2018">
            <v>0</v>
          </cell>
          <cell r="K2018">
            <v>0</v>
          </cell>
          <cell r="L2018">
            <v>0</v>
          </cell>
          <cell r="M2018">
            <v>0</v>
          </cell>
          <cell r="N2018">
            <v>0</v>
          </cell>
          <cell r="O2018">
            <v>0</v>
          </cell>
          <cell r="P2018">
            <v>0</v>
          </cell>
          <cell r="Q2018">
            <v>0</v>
          </cell>
          <cell r="R2018">
            <v>0</v>
          </cell>
          <cell r="S2018">
            <v>0</v>
          </cell>
          <cell r="T2018">
            <v>0</v>
          </cell>
          <cell r="U2018">
            <v>0</v>
          </cell>
          <cell r="AO2018" t="str">
            <v>Baden-Württemberg_2008_I 01a_7</v>
          </cell>
          <cell r="AQ2018" t="str">
            <v>Westliche Flächenländer_2008_I 01a_7</v>
          </cell>
        </row>
        <row r="2019">
          <cell r="G2019">
            <v>2333</v>
          </cell>
          <cell r="H2019">
            <v>275</v>
          </cell>
          <cell r="I2019">
            <v>96</v>
          </cell>
          <cell r="J2019">
            <v>7</v>
          </cell>
          <cell r="K2019">
            <v>885</v>
          </cell>
          <cell r="L2019">
            <v>118</v>
          </cell>
          <cell r="M2019">
            <v>36.416630947278179</v>
          </cell>
          <cell r="N2019">
            <v>3.0036363636363634</v>
          </cell>
          <cell r="O2019">
            <v>885</v>
          </cell>
          <cell r="P2019">
            <v>759</v>
          </cell>
          <cell r="Q2019">
            <v>689</v>
          </cell>
          <cell r="R2019">
            <v>0</v>
          </cell>
          <cell r="S2019">
            <v>0</v>
          </cell>
          <cell r="T2019">
            <v>0</v>
          </cell>
          <cell r="U2019">
            <v>0</v>
          </cell>
          <cell r="AO2019" t="str">
            <v>Baden-Württemberg_2008_I 01a_8</v>
          </cell>
          <cell r="AQ2019" t="str">
            <v>Westliche Flächenländer_2008_I 01a_8</v>
          </cell>
        </row>
        <row r="2020">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AO2020" t="str">
            <v>Baden-Württemberg_2008_I 01a_1</v>
          </cell>
          <cell r="AQ2020" t="str">
            <v>Westliche Flächenländer_2008_I 01a_1</v>
          </cell>
        </row>
        <row r="2021">
          <cell r="G2021">
            <v>0</v>
          </cell>
          <cell r="H2021">
            <v>0</v>
          </cell>
          <cell r="I2021">
            <v>0</v>
          </cell>
          <cell r="J2021">
            <v>0</v>
          </cell>
          <cell r="K2021">
            <v>0</v>
          </cell>
          <cell r="L2021">
            <v>0</v>
          </cell>
          <cell r="M2021">
            <v>0</v>
          </cell>
          <cell r="N2021">
            <v>0</v>
          </cell>
          <cell r="O2021">
            <v>0</v>
          </cell>
          <cell r="P2021">
            <v>0</v>
          </cell>
          <cell r="Q2021">
            <v>0</v>
          </cell>
          <cell r="R2021">
            <v>0</v>
          </cell>
          <cell r="S2021">
            <v>0</v>
          </cell>
          <cell r="T2021">
            <v>0</v>
          </cell>
          <cell r="U2021">
            <v>0</v>
          </cell>
          <cell r="AO2021" t="str">
            <v>Baden-Württemberg_2008_I 01a_2</v>
          </cell>
          <cell r="AQ2021" t="str">
            <v>Westliche Flächenländer_2008_I 01a_2</v>
          </cell>
        </row>
        <row r="2022">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AO2022" t="str">
            <v>Baden-Württemberg_2008_I 01a_3</v>
          </cell>
          <cell r="AQ2022" t="str">
            <v>Westliche Flächenländer_2008_I 01a_3</v>
          </cell>
        </row>
        <row r="2023">
          <cell r="G2023">
            <v>972.22442588726517</v>
          </cell>
          <cell r="H2023">
            <v>618.43405275779378</v>
          </cell>
          <cell r="I2023">
            <v>47.239039665970772</v>
          </cell>
          <cell r="J2023">
            <v>30.334932054356514</v>
          </cell>
          <cell r="K2023">
            <v>431</v>
          </cell>
          <cell r="L2023">
            <v>277</v>
          </cell>
          <cell r="M2023">
            <v>20.941693660342434</v>
          </cell>
          <cell r="N2023">
            <v>13.587182241317581</v>
          </cell>
          <cell r="O2023">
            <v>431</v>
          </cell>
          <cell r="P2023">
            <v>410.75469728601252</v>
          </cell>
          <cell r="Q2023">
            <v>130.46972860125263</v>
          </cell>
          <cell r="R2023">
            <v>0</v>
          </cell>
          <cell r="S2023">
            <v>0</v>
          </cell>
          <cell r="T2023">
            <v>0</v>
          </cell>
          <cell r="U2023">
            <v>0</v>
          </cell>
          <cell r="AO2023" t="str">
            <v>Baden-Württemberg_2008_I 01a_4</v>
          </cell>
          <cell r="AQ2023" t="str">
            <v>Westliche Flächenländer_2008_I 01a_4</v>
          </cell>
        </row>
        <row r="2024">
          <cell r="G2024">
            <v>3349.7755741127348</v>
          </cell>
          <cell r="H2024">
            <v>2174.5659472422062</v>
          </cell>
          <cell r="I2024">
            <v>162.76096033402922</v>
          </cell>
          <cell r="J2024">
            <v>106.66506794564349</v>
          </cell>
          <cell r="K2024">
            <v>1485</v>
          </cell>
          <cell r="L2024">
            <v>974</v>
          </cell>
          <cell r="M2024">
            <v>72.154095326237851</v>
          </cell>
          <cell r="N2024">
            <v>47.775868242033653</v>
          </cell>
          <cell r="O2024">
            <v>1485</v>
          </cell>
          <cell r="P2024">
            <v>1415.2453027139875</v>
          </cell>
          <cell r="Q2024">
            <v>449.5302713987474</v>
          </cell>
          <cell r="R2024">
            <v>0</v>
          </cell>
          <cell r="S2024">
            <v>0</v>
          </cell>
          <cell r="T2024">
            <v>0</v>
          </cell>
          <cell r="U2024">
            <v>0</v>
          </cell>
          <cell r="AO2024" t="str">
            <v>Baden-Württemberg_2008_I 01a_5</v>
          </cell>
          <cell r="AQ2024" t="str">
            <v>Westliche Flächenländer_2008_I 01a_5</v>
          </cell>
        </row>
        <row r="2025">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0</v>
          </cell>
          <cell r="U2025">
            <v>0</v>
          </cell>
          <cell r="AO2025" t="str">
            <v>Baden-Württemberg_2008_I 01a_6</v>
          </cell>
          <cell r="AQ2025" t="str">
            <v>Westliche Flächenländer_2008_I 01a_6</v>
          </cell>
        </row>
        <row r="2026">
          <cell r="G2026">
            <v>0</v>
          </cell>
          <cell r="H2026">
            <v>0</v>
          </cell>
          <cell r="I2026">
            <v>0</v>
          </cell>
          <cell r="J2026">
            <v>0</v>
          </cell>
          <cell r="K2026">
            <v>0</v>
          </cell>
          <cell r="L2026">
            <v>0</v>
          </cell>
          <cell r="M2026">
            <v>0</v>
          </cell>
          <cell r="N2026">
            <v>0</v>
          </cell>
          <cell r="O2026">
            <v>0</v>
          </cell>
          <cell r="P2026">
            <v>0</v>
          </cell>
          <cell r="Q2026">
            <v>0</v>
          </cell>
          <cell r="R2026">
            <v>0</v>
          </cell>
          <cell r="S2026">
            <v>0</v>
          </cell>
          <cell r="T2026">
            <v>0</v>
          </cell>
          <cell r="U2026">
            <v>0</v>
          </cell>
          <cell r="AO2026" t="str">
            <v>Baden-Württemberg_2008_I 01a_7</v>
          </cell>
          <cell r="AQ2026" t="str">
            <v>Westliche Flächenländer_2008_I 01a_7</v>
          </cell>
        </row>
        <row r="2027">
          <cell r="G2027">
            <v>4322</v>
          </cell>
          <cell r="H2027">
            <v>2793</v>
          </cell>
          <cell r="I2027">
            <v>210</v>
          </cell>
          <cell r="J2027">
            <v>137</v>
          </cell>
          <cell r="K2027">
            <v>1916</v>
          </cell>
          <cell r="L2027">
            <v>1251</v>
          </cell>
          <cell r="M2027">
            <v>93.095788986580288</v>
          </cell>
          <cell r="N2027">
            <v>61.36305048335123</v>
          </cell>
          <cell r="O2027">
            <v>1916</v>
          </cell>
          <cell r="P2027">
            <v>1826</v>
          </cell>
          <cell r="Q2027">
            <v>580</v>
          </cell>
          <cell r="R2027">
            <v>0</v>
          </cell>
          <cell r="S2027">
            <v>0</v>
          </cell>
          <cell r="T2027">
            <v>0</v>
          </cell>
          <cell r="U2027">
            <v>0</v>
          </cell>
          <cell r="AO2027" t="str">
            <v>Baden-Württemberg_2008_I 01a_8</v>
          </cell>
          <cell r="AQ2027" t="str">
            <v>Westliche Flächenländer_2008_I 01a_8</v>
          </cell>
        </row>
        <row r="2028">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AO2028" t="str">
            <v>Baden-Württemberg_2008_I 03_1</v>
          </cell>
          <cell r="AQ2028" t="str">
            <v>Westliche Flächenländer_2008_I 03_1</v>
          </cell>
        </row>
        <row r="2029">
          <cell r="G2029">
            <v>29.231389753750353</v>
          </cell>
          <cell r="H2029">
            <v>6.5796948974224092</v>
          </cell>
          <cell r="I2029">
            <v>3.7766062836116614</v>
          </cell>
          <cell r="J2029">
            <v>0.82745923198316673</v>
          </cell>
          <cell r="K2029">
            <v>19</v>
          </cell>
          <cell r="L2029">
            <v>4</v>
          </cell>
          <cell r="M2029">
            <v>2.4547419740594241</v>
          </cell>
          <cell r="N2029">
            <v>0.50303805564438764</v>
          </cell>
          <cell r="O2029">
            <v>19</v>
          </cell>
          <cell r="P2029">
            <v>8.4997169544296636</v>
          </cell>
          <cell r="Q2029">
            <v>1.710161335975092</v>
          </cell>
          <cell r="R2029">
            <v>2.1511463345598641E-2</v>
          </cell>
          <cell r="S2029">
            <v>0</v>
          </cell>
          <cell r="T2029">
            <v>0</v>
          </cell>
          <cell r="U2029">
            <v>0</v>
          </cell>
          <cell r="AO2029" t="str">
            <v>Baden-Württemberg_2008_I 03_2</v>
          </cell>
          <cell r="AQ2029" t="str">
            <v>Westliche Flächenländer_2008_I 03_2</v>
          </cell>
        </row>
        <row r="2030">
          <cell r="G2030">
            <v>19641.955420322673</v>
          </cell>
          <cell r="H2030">
            <v>10872.945817990532</v>
          </cell>
          <cell r="I2030">
            <v>2537.6806538352675</v>
          </cell>
          <cell r="J2030">
            <v>1367.376380852183</v>
          </cell>
          <cell r="K2030">
            <v>12767</v>
          </cell>
          <cell r="L2030">
            <v>6610</v>
          </cell>
          <cell r="M2030">
            <v>1649.4574096219299</v>
          </cell>
          <cell r="N2030">
            <v>831.27038695235046</v>
          </cell>
          <cell r="O2030">
            <v>12767</v>
          </cell>
          <cell r="P2030">
            <v>5711.3624398528164</v>
          </cell>
          <cell r="Q2030">
            <v>1149.1384092838948</v>
          </cell>
          <cell r="R2030">
            <v>14.45457118596094</v>
          </cell>
          <cell r="S2030">
            <v>0</v>
          </cell>
          <cell r="T2030">
            <v>0</v>
          </cell>
          <cell r="U2030">
            <v>0</v>
          </cell>
          <cell r="AO2030" t="str">
            <v>Baden-Württemberg_2008_I 03_3</v>
          </cell>
          <cell r="AQ2030" t="str">
            <v>Westliche Flächenländer_2008_I 03_3</v>
          </cell>
        </row>
        <row r="2031">
          <cell r="G2031">
            <v>435.39385791112369</v>
          </cell>
          <cell r="H2031">
            <v>304.31088900578641</v>
          </cell>
          <cell r="I2031">
            <v>56.251556750636851</v>
          </cell>
          <cell r="J2031">
            <v>38.269989479221465</v>
          </cell>
          <cell r="K2031">
            <v>283</v>
          </cell>
          <cell r="L2031">
            <v>185</v>
          </cell>
          <cell r="M2031">
            <v>36.562735718885108</v>
          </cell>
          <cell r="N2031">
            <v>23.265510073552928</v>
          </cell>
          <cell r="O2031">
            <v>283</v>
          </cell>
          <cell r="P2031">
            <v>126.60104726861024</v>
          </cell>
          <cell r="Q2031">
            <v>25.472403056892158</v>
          </cell>
          <cell r="R2031">
            <v>0.32040758562128502</v>
          </cell>
          <cell r="S2031">
            <v>0</v>
          </cell>
          <cell r="T2031">
            <v>0</v>
          </cell>
          <cell r="U2031">
            <v>0</v>
          </cell>
          <cell r="AO2031" t="str">
            <v>Baden-Württemberg_2008_I 03_4</v>
          </cell>
          <cell r="AQ2031" t="str">
            <v>Westliche Flächenländer_2008_I 03_4</v>
          </cell>
        </row>
        <row r="2032">
          <cell r="G2032">
            <v>1635.4193320124541</v>
          </cell>
          <cell r="H2032">
            <v>1324.1635981062598</v>
          </cell>
          <cell r="I2032">
            <v>211.29118313048403</v>
          </cell>
          <cell r="J2032">
            <v>166.52617043661232</v>
          </cell>
          <cell r="K2032">
            <v>1063</v>
          </cell>
          <cell r="L2032">
            <v>805</v>
          </cell>
          <cell r="M2032">
            <v>137.33635360132462</v>
          </cell>
          <cell r="N2032">
            <v>101.23640869843301</v>
          </cell>
          <cell r="O2032">
            <v>1063</v>
          </cell>
          <cell r="P2032">
            <v>475.5367959241438</v>
          </cell>
          <cell r="Q2032">
            <v>95.679026323238048</v>
          </cell>
          <cell r="R2032">
            <v>1.2035097650721767</v>
          </cell>
          <cell r="S2032">
            <v>0</v>
          </cell>
          <cell r="T2032">
            <v>0</v>
          </cell>
          <cell r="U2032">
            <v>0</v>
          </cell>
          <cell r="AO2032" t="str">
            <v>Baden-Württemberg_2008_I 03_5</v>
          </cell>
          <cell r="AQ2032" t="str">
            <v>Westliche Flächenländer_2008_I 03_5</v>
          </cell>
        </row>
        <row r="2033">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AO2033" t="str">
            <v>Baden-Württemberg_2008_I 03_6</v>
          </cell>
          <cell r="AQ2033" t="str">
            <v>Westliche Flächenländer_2008_I 03_6</v>
          </cell>
        </row>
        <row r="2034">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AO2034" t="str">
            <v>Baden-Württemberg_2008_I 03_7</v>
          </cell>
          <cell r="AQ2034" t="str">
            <v>Westliche Flächenländer_2008_I 03_7</v>
          </cell>
        </row>
        <row r="2035">
          <cell r="G2035">
            <v>21742</v>
          </cell>
          <cell r="H2035">
            <v>12508</v>
          </cell>
          <cell r="I2035">
            <v>2809</v>
          </cell>
          <cell r="J2035">
            <v>1573</v>
          </cell>
          <cell r="K2035">
            <v>14132</v>
          </cell>
          <cell r="L2035">
            <v>7604</v>
          </cell>
          <cell r="M2035">
            <v>1825.811240916199</v>
          </cell>
          <cell r="N2035">
            <v>956.27534377998086</v>
          </cell>
          <cell r="O2035">
            <v>14132</v>
          </cell>
          <cell r="P2035">
            <v>6322</v>
          </cell>
          <cell r="Q2035">
            <v>1272</v>
          </cell>
          <cell r="R2035">
            <v>16</v>
          </cell>
          <cell r="S2035">
            <v>0</v>
          </cell>
          <cell r="T2035">
            <v>0</v>
          </cell>
          <cell r="U2035">
            <v>0</v>
          </cell>
          <cell r="AO2035" t="str">
            <v>Baden-Württemberg_2008_I 03_8</v>
          </cell>
          <cell r="AQ2035" t="str">
            <v>Westliche Flächenländer_2008_I 03_8</v>
          </cell>
        </row>
        <row r="2036">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AO2036" t="str">
            <v>Baden-Württemberg_2008_I 04b_1</v>
          </cell>
          <cell r="AQ2036" t="str">
            <v>Westliche Flächenländer_2008_I 04b_1</v>
          </cell>
        </row>
        <row r="2037">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AO2037" t="str">
            <v>Baden-Württemberg_2008_I 04b_2</v>
          </cell>
          <cell r="AQ2037" t="str">
            <v>Westliche Flächenländer_2008_I 04b_2</v>
          </cell>
        </row>
        <row r="2038">
          <cell r="G2038">
            <v>17947.584272318967</v>
          </cell>
          <cell r="H2038">
            <v>10038.012066140325</v>
          </cell>
          <cell r="I2038">
            <v>2384.5099676936411</v>
          </cell>
          <cell r="J2038">
            <v>1315.9389244748995</v>
          </cell>
          <cell r="K2038">
            <v>12168</v>
          </cell>
          <cell r="L2038">
            <v>6283</v>
          </cell>
          <cell r="M2038">
            <v>1616.6363587798494</v>
          </cell>
          <cell r="N2038">
            <v>823.67347319347323</v>
          </cell>
          <cell r="O2038">
            <v>12168</v>
          </cell>
          <cell r="P2038">
            <v>5071.9974785280911</v>
          </cell>
          <cell r="Q2038">
            <v>707.58679379087539</v>
          </cell>
          <cell r="R2038">
            <v>0</v>
          </cell>
          <cell r="S2038">
            <v>0</v>
          </cell>
          <cell r="T2038">
            <v>0</v>
          </cell>
          <cell r="U2038">
            <v>0</v>
          </cell>
          <cell r="AO2038" t="str">
            <v>Baden-Württemberg_2008_I 04b_3</v>
          </cell>
          <cell r="AQ2038" t="str">
            <v>Westliche Flächenländer_2008_I 04b_3</v>
          </cell>
        </row>
        <row r="2039">
          <cell r="G2039">
            <v>218.29737609329445</v>
          </cell>
          <cell r="H2039">
            <v>174.14345300163862</v>
          </cell>
          <cell r="I2039">
            <v>29.002915451895042</v>
          </cell>
          <cell r="J2039">
            <v>22.829435423804558</v>
          </cell>
          <cell r="K2039">
            <v>148</v>
          </cell>
          <cell r="L2039">
            <v>109</v>
          </cell>
          <cell r="M2039">
            <v>19.663229873390673</v>
          </cell>
          <cell r="N2039">
            <v>14.28941724941725</v>
          </cell>
          <cell r="O2039">
            <v>148</v>
          </cell>
          <cell r="P2039">
            <v>61.690962099125365</v>
          </cell>
          <cell r="Q2039">
            <v>8.6064139941690954</v>
          </cell>
          <cell r="R2039">
            <v>0</v>
          </cell>
          <cell r="S2039">
            <v>0</v>
          </cell>
          <cell r="T2039">
            <v>0</v>
          </cell>
          <cell r="U2039">
            <v>0</v>
          </cell>
          <cell r="AO2039" t="str">
            <v>Baden-Württemberg_2008_I 04b_4</v>
          </cell>
          <cell r="AQ2039" t="str">
            <v>Westliche Flächenländer_2008_I 04b_4</v>
          </cell>
        </row>
        <row r="2040">
          <cell r="G2040">
            <v>553.11835158773931</v>
          </cell>
          <cell r="H2040">
            <v>512.8444808580366</v>
          </cell>
          <cell r="I2040">
            <v>73.487116854463792</v>
          </cell>
          <cell r="J2040">
            <v>67.231640101295994</v>
          </cell>
          <cell r="K2040">
            <v>375</v>
          </cell>
          <cell r="L2040">
            <v>321</v>
          </cell>
          <cell r="M2040">
            <v>49.822372990010152</v>
          </cell>
          <cell r="N2040">
            <v>42.081678321678325</v>
          </cell>
          <cell r="O2040">
            <v>375</v>
          </cell>
          <cell r="P2040">
            <v>156.31155937278388</v>
          </cell>
          <cell r="Q2040">
            <v>21.806792214955482</v>
          </cell>
          <cell r="R2040">
            <v>0</v>
          </cell>
          <cell r="S2040">
            <v>0</v>
          </cell>
          <cell r="T2040">
            <v>0</v>
          </cell>
          <cell r="U2040">
            <v>0</v>
          </cell>
          <cell r="AO2040" t="str">
            <v>Baden-Württemberg_2008_I 04b_5</v>
          </cell>
          <cell r="AQ2040" t="str">
            <v>Westliche Flächenländer_2008_I 04b_5</v>
          </cell>
        </row>
        <row r="2041">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AO2041" t="str">
            <v>Baden-Württemberg_2008_I 04b_6</v>
          </cell>
          <cell r="AQ2041" t="str">
            <v>Westliche Flächenländer_2008_I 04b_6</v>
          </cell>
        </row>
        <row r="2042">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AO2042" t="str">
            <v>Baden-Württemberg_2008_I 04b_7</v>
          </cell>
          <cell r="AQ2042" t="str">
            <v>Westliche Flächenländer_2008_I 04b_7</v>
          </cell>
        </row>
        <row r="2043">
          <cell r="G2043">
            <v>18719</v>
          </cell>
          <cell r="H2043">
            <v>10725</v>
          </cell>
          <cell r="I2043">
            <v>2487</v>
          </cell>
          <cell r="J2043">
            <v>1406</v>
          </cell>
          <cell r="K2043">
            <v>12691</v>
          </cell>
          <cell r="L2043">
            <v>6713</v>
          </cell>
          <cell r="M2043">
            <v>1686.1219616432502</v>
          </cell>
          <cell r="N2043">
            <v>880.04456876456868</v>
          </cell>
          <cell r="O2043">
            <v>12691</v>
          </cell>
          <cell r="P2043">
            <v>5290</v>
          </cell>
          <cell r="Q2043">
            <v>738</v>
          </cell>
          <cell r="R2043">
            <v>0</v>
          </cell>
          <cell r="S2043">
            <v>0</v>
          </cell>
          <cell r="T2043">
            <v>0</v>
          </cell>
          <cell r="U2043">
            <v>0</v>
          </cell>
          <cell r="AO2043" t="str">
            <v>Baden-Württemberg_2008_I 04b_8</v>
          </cell>
          <cell r="AQ2043" t="str">
            <v>Westliche Flächenländer_2008_I 04b_8</v>
          </cell>
        </row>
        <row r="2044">
          <cell r="G2044">
            <v>62.664893617021271</v>
          </cell>
          <cell r="H2044">
            <v>50.964705882352938</v>
          </cell>
          <cell r="I2044">
            <v>10.835106382978722</v>
          </cell>
          <cell r="J2044">
            <v>10.658823529411764</v>
          </cell>
          <cell r="K2044">
            <v>42</v>
          </cell>
          <cell r="L2044">
            <v>42</v>
          </cell>
          <cell r="M2044">
            <v>7.262032085561497</v>
          </cell>
          <cell r="N2044">
            <v>8.78393351800554</v>
          </cell>
          <cell r="O2044">
            <v>42</v>
          </cell>
          <cell r="P2044">
            <v>14.632978723404255</v>
          </cell>
          <cell r="Q2044">
            <v>6.0319148936170208</v>
          </cell>
          <cell r="R2044">
            <v>0</v>
          </cell>
          <cell r="S2044">
            <v>0</v>
          </cell>
          <cell r="T2044">
            <v>0</v>
          </cell>
          <cell r="U2044">
            <v>0</v>
          </cell>
          <cell r="AO2044" t="str">
            <v>Baden-Württemberg_2008_I 02_1</v>
          </cell>
          <cell r="AQ2044" t="str">
            <v>Westliche Flächenländer_2008_I 02_1</v>
          </cell>
        </row>
        <row r="2045">
          <cell r="G2045">
            <v>316.30851063829789</v>
          </cell>
          <cell r="H2045">
            <v>192.93781512605042</v>
          </cell>
          <cell r="I2045">
            <v>54.691489361702125</v>
          </cell>
          <cell r="J2045">
            <v>40.351260504201683</v>
          </cell>
          <cell r="K2045">
            <v>212</v>
          </cell>
          <cell r="L2045">
            <v>159</v>
          </cell>
          <cell r="M2045">
            <v>36.655971479500892</v>
          </cell>
          <cell r="N2045">
            <v>33.25346260387812</v>
          </cell>
          <cell r="O2045">
            <v>212</v>
          </cell>
          <cell r="P2045">
            <v>73.861702127659569</v>
          </cell>
          <cell r="Q2045">
            <v>30.446808510638299</v>
          </cell>
          <cell r="R2045">
            <v>0</v>
          </cell>
          <cell r="S2045">
            <v>0</v>
          </cell>
          <cell r="T2045">
            <v>0</v>
          </cell>
          <cell r="U2045">
            <v>0</v>
          </cell>
          <cell r="AO2045" t="str">
            <v>Baden-Württemberg_2008_I 02_2</v>
          </cell>
          <cell r="AQ2045" t="str">
            <v>Westliche Flächenländer_2008_I 02_2</v>
          </cell>
        </row>
        <row r="2046">
          <cell r="G2046">
            <v>602.77659574468089</v>
          </cell>
          <cell r="H2046">
            <v>382.23529411764707</v>
          </cell>
          <cell r="I2046">
            <v>104.22340425531915</v>
          </cell>
          <cell r="J2046">
            <v>79.941176470588232</v>
          </cell>
          <cell r="K2046">
            <v>404</v>
          </cell>
          <cell r="L2046">
            <v>315</v>
          </cell>
          <cell r="M2046">
            <v>69.853832442067727</v>
          </cell>
          <cell r="N2046">
            <v>65.87950138504155</v>
          </cell>
          <cell r="O2046">
            <v>404</v>
          </cell>
          <cell r="P2046">
            <v>140.75531914893617</v>
          </cell>
          <cell r="Q2046">
            <v>58.021276595744681</v>
          </cell>
          <cell r="R2046">
            <v>0</v>
          </cell>
          <cell r="S2046">
            <v>0</v>
          </cell>
          <cell r="T2046">
            <v>0</v>
          </cell>
          <cell r="U2046">
            <v>0</v>
          </cell>
          <cell r="AO2046" t="str">
            <v>Baden-Württemberg_2008_I 02_3</v>
          </cell>
          <cell r="AQ2046" t="str">
            <v>Westliche Flächenländer_2008_I 02_3</v>
          </cell>
        </row>
        <row r="2047">
          <cell r="G2047">
            <v>43.268617021276597</v>
          </cell>
          <cell r="H2047">
            <v>29.122689075630255</v>
          </cell>
          <cell r="I2047">
            <v>7.4813829787234045</v>
          </cell>
          <cell r="J2047">
            <v>6.090756302521009</v>
          </cell>
          <cell r="K2047">
            <v>29</v>
          </cell>
          <cell r="L2047">
            <v>24</v>
          </cell>
          <cell r="M2047">
            <v>5.0142602495543676</v>
          </cell>
          <cell r="N2047">
            <v>5.0193905817174516</v>
          </cell>
          <cell r="O2047">
            <v>29</v>
          </cell>
          <cell r="P2047">
            <v>10.103723404255319</v>
          </cell>
          <cell r="Q2047">
            <v>4.1648936170212769</v>
          </cell>
          <cell r="R2047">
            <v>0</v>
          </cell>
          <cell r="S2047">
            <v>0</v>
          </cell>
          <cell r="T2047">
            <v>0</v>
          </cell>
          <cell r="U2047">
            <v>0</v>
          </cell>
          <cell r="AO2047" t="str">
            <v>Baden-Württemberg_2008_I 02_4</v>
          </cell>
          <cell r="AQ2047" t="str">
            <v>Westliche Flächenländer_2008_I 02_4</v>
          </cell>
        </row>
        <row r="2048">
          <cell r="G2048">
            <v>96.981382978723417</v>
          </cell>
          <cell r="H2048">
            <v>66.739495798319325</v>
          </cell>
          <cell r="I2048">
            <v>16.768617021276597</v>
          </cell>
          <cell r="J2048">
            <v>13.957983193277311</v>
          </cell>
          <cell r="K2048">
            <v>65</v>
          </cell>
          <cell r="L2048">
            <v>55</v>
          </cell>
          <cell r="M2048">
            <v>11.23885918003565</v>
          </cell>
          <cell r="N2048">
            <v>11.502770083102492</v>
          </cell>
          <cell r="O2048">
            <v>65</v>
          </cell>
          <cell r="P2048">
            <v>22.646276595744684</v>
          </cell>
          <cell r="Q2048">
            <v>9.335106382978724</v>
          </cell>
          <cell r="R2048">
            <v>0</v>
          </cell>
          <cell r="S2048">
            <v>0</v>
          </cell>
          <cell r="T2048">
            <v>0</v>
          </cell>
          <cell r="U2048">
            <v>0</v>
          </cell>
          <cell r="AO2048" t="str">
            <v>Baden-Württemberg_2008_I 02_5</v>
          </cell>
          <cell r="AQ2048" t="str">
            <v>Westliche Flächenländer_2008_I 02_5</v>
          </cell>
        </row>
        <row r="2049">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AO2049" t="str">
            <v>Baden-Württemberg_2008_I 02_6</v>
          </cell>
          <cell r="AQ2049" t="str">
            <v>Westliche Flächenländer_2008_I 02_6</v>
          </cell>
        </row>
        <row r="2050">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AO2050" t="str">
            <v>Baden-Württemberg_2008_I 02_7</v>
          </cell>
          <cell r="AQ2050" t="str">
            <v>Westliche Flächenländer_2008_I 02_7</v>
          </cell>
        </row>
        <row r="2051">
          <cell r="G2051">
            <v>1122</v>
          </cell>
          <cell r="H2051">
            <v>722</v>
          </cell>
          <cell r="I2051">
            <v>194</v>
          </cell>
          <cell r="J2051">
            <v>151</v>
          </cell>
          <cell r="K2051">
            <v>752</v>
          </cell>
          <cell r="L2051">
            <v>595</v>
          </cell>
          <cell r="M2051">
            <v>130.02495543672015</v>
          </cell>
          <cell r="N2051">
            <v>124.43905817174516</v>
          </cell>
          <cell r="O2051">
            <v>752</v>
          </cell>
          <cell r="P2051">
            <v>262</v>
          </cell>
          <cell r="Q2051">
            <v>108</v>
          </cell>
          <cell r="R2051">
            <v>0</v>
          </cell>
          <cell r="S2051">
            <v>0</v>
          </cell>
          <cell r="T2051">
            <v>0</v>
          </cell>
          <cell r="U2051">
            <v>0</v>
          </cell>
          <cell r="AO2051" t="str">
            <v>Baden-Württemberg_2008_I 02_8</v>
          </cell>
          <cell r="AQ2051" t="str">
            <v>Westliche Flächenländer_2008_I 02_8</v>
          </cell>
        </row>
        <row r="2052">
          <cell r="G2052">
            <v>3.0718085106382977</v>
          </cell>
          <cell r="H2052">
            <v>3.8117647058823527</v>
          </cell>
          <cell r="I2052">
            <v>1.0053191489361701</v>
          </cell>
          <cell r="J2052">
            <v>1.2705882352941176</v>
          </cell>
          <cell r="K2052">
            <v>0</v>
          </cell>
          <cell r="L2052">
            <v>0</v>
          </cell>
          <cell r="M2052">
            <v>0.67379679144385018</v>
          </cell>
          <cell r="N2052">
            <v>1.0470914127423823</v>
          </cell>
          <cell r="O2052">
            <v>0</v>
          </cell>
          <cell r="P2052">
            <v>1.7313829787234041</v>
          </cell>
          <cell r="Q2052">
            <v>0</v>
          </cell>
          <cell r="R2052">
            <v>0</v>
          </cell>
          <cell r="S2052">
            <v>0</v>
          </cell>
          <cell r="T2052">
            <v>0</v>
          </cell>
          <cell r="U2052">
            <v>0</v>
          </cell>
          <cell r="AO2052" t="e">
            <v>#N/A</v>
          </cell>
          <cell r="AQ2052" t="e">
            <v>#N/A</v>
          </cell>
        </row>
        <row r="2053">
          <cell r="G2053">
            <v>15.50531914893617</v>
          </cell>
          <cell r="H2053">
            <v>14.430252100840336</v>
          </cell>
          <cell r="I2053">
            <v>5.0744680851063828</v>
          </cell>
          <cell r="J2053">
            <v>4.8100840336134452</v>
          </cell>
          <cell r="K2053">
            <v>10</v>
          </cell>
          <cell r="L2053">
            <v>10</v>
          </cell>
          <cell r="M2053">
            <v>3.4010695187165774</v>
          </cell>
          <cell r="N2053">
            <v>3.9639889196675901</v>
          </cell>
          <cell r="O2053">
            <v>10</v>
          </cell>
          <cell r="P2053">
            <v>8.7393617021276597</v>
          </cell>
          <cell r="Q2053">
            <v>0</v>
          </cell>
          <cell r="R2053">
            <v>0</v>
          </cell>
          <cell r="S2053">
            <v>0</v>
          </cell>
          <cell r="T2053">
            <v>0</v>
          </cell>
          <cell r="U2053">
            <v>0</v>
          </cell>
          <cell r="AO2053" t="e">
            <v>#N/A</v>
          </cell>
          <cell r="AQ2053" t="e">
            <v>#N/A</v>
          </cell>
        </row>
        <row r="2054">
          <cell r="G2054">
            <v>29.547872340425535</v>
          </cell>
          <cell r="H2054">
            <v>28.588235294117649</v>
          </cell>
          <cell r="I2054">
            <v>9.6702127659574479</v>
          </cell>
          <cell r="J2054">
            <v>9.5294117647058822</v>
          </cell>
          <cell r="K2054">
            <v>10</v>
          </cell>
          <cell r="L2054">
            <v>10</v>
          </cell>
          <cell r="M2054">
            <v>6.4812834224598923</v>
          </cell>
          <cell r="N2054">
            <v>7.8531855955678669</v>
          </cell>
          <cell r="O2054">
            <v>10</v>
          </cell>
          <cell r="P2054">
            <v>16.654255319148938</v>
          </cell>
          <cell r="Q2054">
            <v>0</v>
          </cell>
          <cell r="R2054">
            <v>0</v>
          </cell>
          <cell r="S2054">
            <v>0</v>
          </cell>
          <cell r="T2054">
            <v>0</v>
          </cell>
          <cell r="U2054">
            <v>0</v>
          </cell>
          <cell r="AO2054" t="e">
            <v>#N/A</v>
          </cell>
          <cell r="AQ2054" t="e">
            <v>#N/A</v>
          </cell>
        </row>
        <row r="2055">
          <cell r="G2055">
            <v>2.1210106382978724</v>
          </cell>
          <cell r="H2055">
            <v>2.1781512605042019</v>
          </cell>
          <cell r="I2055">
            <v>0.69414893617021278</v>
          </cell>
          <cell r="J2055">
            <v>0.72605042016806731</v>
          </cell>
          <cell r="K2055">
            <v>3</v>
          </cell>
          <cell r="L2055">
            <v>3</v>
          </cell>
          <cell r="M2055">
            <v>0.46524064171122997</v>
          </cell>
          <cell r="N2055">
            <v>0.59833795013850422</v>
          </cell>
          <cell r="O2055">
            <v>3</v>
          </cell>
          <cell r="P2055">
            <v>1.1954787234042554</v>
          </cell>
          <cell r="Q2055">
            <v>0</v>
          </cell>
          <cell r="R2055">
            <v>0</v>
          </cell>
          <cell r="S2055">
            <v>0</v>
          </cell>
          <cell r="T2055">
            <v>0</v>
          </cell>
          <cell r="U2055">
            <v>0</v>
          </cell>
          <cell r="AO2055" t="e">
            <v>#N/A</v>
          </cell>
          <cell r="AQ2055" t="e">
            <v>#N/A</v>
          </cell>
        </row>
        <row r="2056">
          <cell r="G2056">
            <v>4.7539893617021276</v>
          </cell>
          <cell r="H2056">
            <v>4.9915966386554622</v>
          </cell>
          <cell r="I2056">
            <v>1.5558510638297873</v>
          </cell>
          <cell r="J2056">
            <v>1.6638655462184875</v>
          </cell>
          <cell r="K2056">
            <v>1</v>
          </cell>
          <cell r="L2056">
            <v>0</v>
          </cell>
          <cell r="M2056">
            <v>1.0427807486631016</v>
          </cell>
          <cell r="N2056">
            <v>1.371191135734072</v>
          </cell>
          <cell r="O2056">
            <v>1</v>
          </cell>
          <cell r="P2056">
            <v>2.6795212765957448</v>
          </cell>
          <cell r="Q2056">
            <v>0</v>
          </cell>
          <cell r="R2056">
            <v>0</v>
          </cell>
          <cell r="S2056">
            <v>0</v>
          </cell>
          <cell r="T2056">
            <v>0</v>
          </cell>
          <cell r="U2056">
            <v>0</v>
          </cell>
          <cell r="AO2056" t="e">
            <v>#N/A</v>
          </cell>
          <cell r="AQ2056" t="e">
            <v>#N/A</v>
          </cell>
        </row>
        <row r="2057">
          <cell r="G2057">
            <v>0</v>
          </cell>
          <cell r="H2057">
            <v>0</v>
          </cell>
          <cell r="I2057">
            <v>0</v>
          </cell>
          <cell r="J2057">
            <v>0</v>
          </cell>
          <cell r="K2057">
            <v>0</v>
          </cell>
          <cell r="L2057">
            <v>0</v>
          </cell>
          <cell r="M2057">
            <v>0</v>
          </cell>
          <cell r="N2057">
            <v>0</v>
          </cell>
          <cell r="O2057">
            <v>0</v>
          </cell>
          <cell r="P2057">
            <v>0</v>
          </cell>
          <cell r="Q2057">
            <v>0</v>
          </cell>
          <cell r="R2057">
            <v>0</v>
          </cell>
          <cell r="S2057">
            <v>0</v>
          </cell>
          <cell r="T2057">
            <v>0</v>
          </cell>
          <cell r="U2057">
            <v>0</v>
          </cell>
          <cell r="AO2057" t="e">
            <v>#N/A</v>
          </cell>
          <cell r="AQ2057" t="e">
            <v>#N/A</v>
          </cell>
        </row>
        <row r="2058">
          <cell r="G2058">
            <v>0</v>
          </cell>
          <cell r="H2058">
            <v>0</v>
          </cell>
          <cell r="I2058">
            <v>0</v>
          </cell>
          <cell r="J2058">
            <v>0</v>
          </cell>
          <cell r="K2058">
            <v>0</v>
          </cell>
          <cell r="L2058">
            <v>0</v>
          </cell>
          <cell r="M2058">
            <v>0</v>
          </cell>
          <cell r="N2058">
            <v>0</v>
          </cell>
          <cell r="O2058">
            <v>0</v>
          </cell>
          <cell r="P2058">
            <v>0</v>
          </cell>
          <cell r="Q2058">
            <v>0</v>
          </cell>
          <cell r="R2058">
            <v>0</v>
          </cell>
          <cell r="S2058">
            <v>0</v>
          </cell>
          <cell r="T2058">
            <v>0</v>
          </cell>
          <cell r="U2058">
            <v>0</v>
          </cell>
          <cell r="AO2058" t="e">
            <v>#N/A</v>
          </cell>
          <cell r="AQ2058" t="e">
            <v>#N/A</v>
          </cell>
        </row>
        <row r="2059">
          <cell r="G2059">
            <v>55</v>
          </cell>
          <cell r="H2059">
            <v>54</v>
          </cell>
          <cell r="I2059">
            <v>18</v>
          </cell>
          <cell r="J2059">
            <v>18</v>
          </cell>
          <cell r="K2059">
            <v>24</v>
          </cell>
          <cell r="L2059">
            <v>23</v>
          </cell>
          <cell r="M2059">
            <v>12.064171122994653</v>
          </cell>
          <cell r="N2059">
            <v>14.833795013850416</v>
          </cell>
          <cell r="O2059">
            <v>24</v>
          </cell>
          <cell r="P2059">
            <v>31</v>
          </cell>
          <cell r="Q2059">
            <v>0</v>
          </cell>
          <cell r="R2059">
            <v>0</v>
          </cell>
          <cell r="S2059">
            <v>0</v>
          </cell>
          <cell r="T2059">
            <v>0</v>
          </cell>
          <cell r="U2059">
            <v>0</v>
          </cell>
          <cell r="AO2059" t="e">
            <v>#N/A</v>
          </cell>
          <cell r="AQ2059" t="e">
            <v>#N/A</v>
          </cell>
        </row>
        <row r="2060">
          <cell r="G2060">
            <v>0</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AO2060" t="str">
            <v>Baden-Württemberg_2008_I 04b_1</v>
          </cell>
          <cell r="AQ2060" t="str">
            <v>Westliche Flächenländer_2008_I 04b_1</v>
          </cell>
        </row>
        <row r="2061">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AO2061" t="str">
            <v>Baden-Württemberg_2008_I 04b_2</v>
          </cell>
          <cell r="AQ2061" t="str">
            <v>Westliche Flächenländer_2008_I 04b_2</v>
          </cell>
        </row>
        <row r="2062">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AO2062" t="str">
            <v>Baden-Württemberg_2008_I 04b_3</v>
          </cell>
          <cell r="AQ2062" t="str">
            <v>Westliche Flächenländer_2008_I 04b_3</v>
          </cell>
        </row>
        <row r="2063">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AO2063" t="str">
            <v>Baden-Württemberg_2008_I 04b_4</v>
          </cell>
          <cell r="AQ2063" t="str">
            <v>Westliche Flächenländer_2008_I 04b_4</v>
          </cell>
        </row>
        <row r="2064">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AO2064" t="str">
            <v>Baden-Württemberg_2008_I 04b_5</v>
          </cell>
          <cell r="AQ2064" t="str">
            <v>Westliche Flächenländer_2008_I 04b_5</v>
          </cell>
        </row>
        <row r="2065">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AO2065" t="str">
            <v>Baden-Württemberg_2008_I 04b_6</v>
          </cell>
          <cell r="AQ2065" t="str">
            <v>Westliche Flächenländer_2008_I 04b_6</v>
          </cell>
        </row>
        <row r="2066">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AO2066" t="str">
            <v>Baden-Württemberg_2008_I 04b_7</v>
          </cell>
          <cell r="AQ2066" t="str">
            <v>Westliche Flächenländer_2008_I 04b_7</v>
          </cell>
        </row>
        <row r="2067">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AO2067" t="str">
            <v>Baden-Württemberg_2008_I 04b_8</v>
          </cell>
          <cell r="AQ2067" t="str">
            <v>Westliche Flächenländer_2008_I 04b_8</v>
          </cell>
        </row>
        <row r="2068">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AO2068" t="str">
            <v>Baden-Württemberg_2008_II 04_1</v>
          </cell>
          <cell r="AQ2068" t="str">
            <v>Westliche Flächenländer_2008_II 04_1</v>
          </cell>
        </row>
        <row r="2069">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AO2069" t="str">
            <v>Baden-Württemberg_2008_II 04_2</v>
          </cell>
          <cell r="AQ2069" t="str">
            <v>Westliche Flächenländer_2008_II 04_2</v>
          </cell>
        </row>
        <row r="2070">
          <cell r="G2070">
            <v>2845</v>
          </cell>
          <cell r="H2070">
            <v>2520</v>
          </cell>
          <cell r="I2070">
            <v>152.18990304246071</v>
          </cell>
          <cell r="J2070">
            <v>139.10018903591683</v>
          </cell>
          <cell r="K2070">
            <v>2845</v>
          </cell>
          <cell r="L2070">
            <v>2520</v>
          </cell>
          <cell r="M2070">
            <v>152.18990304246071</v>
          </cell>
          <cell r="N2070">
            <v>139.10018903591683</v>
          </cell>
          <cell r="O2070">
            <v>0</v>
          </cell>
          <cell r="P2070">
            <v>0</v>
          </cell>
          <cell r="Q2070">
            <v>0</v>
          </cell>
          <cell r="R2070">
            <v>0</v>
          </cell>
          <cell r="S2070">
            <v>0</v>
          </cell>
          <cell r="T2070">
            <v>0</v>
          </cell>
          <cell r="U2070">
            <v>0</v>
          </cell>
          <cell r="AO2070" t="str">
            <v>Baden-Württemberg_2008_II 04_3</v>
          </cell>
          <cell r="AQ2070" t="str">
            <v>Westliche Flächenländer_2008_II 04_3</v>
          </cell>
        </row>
        <row r="2071">
          <cell r="G2071">
            <v>100</v>
          </cell>
          <cell r="H2071">
            <v>84</v>
          </cell>
          <cell r="I2071">
            <v>5.3493814777666335</v>
          </cell>
          <cell r="J2071">
            <v>4.6366729678638938</v>
          </cell>
          <cell r="K2071">
            <v>100</v>
          </cell>
          <cell r="L2071">
            <v>84</v>
          </cell>
          <cell r="M2071">
            <v>5.3493814777666335</v>
          </cell>
          <cell r="N2071">
            <v>4.6366729678638938</v>
          </cell>
          <cell r="O2071">
            <v>0</v>
          </cell>
          <cell r="P2071">
            <v>0</v>
          </cell>
          <cell r="Q2071">
            <v>0</v>
          </cell>
          <cell r="R2071">
            <v>0</v>
          </cell>
          <cell r="S2071">
            <v>0</v>
          </cell>
          <cell r="T2071">
            <v>0</v>
          </cell>
          <cell r="U2071">
            <v>0</v>
          </cell>
          <cell r="AO2071" t="str">
            <v>Baden-Württemberg_2008_II 04_4</v>
          </cell>
          <cell r="AQ2071" t="str">
            <v>Westliche Flächenländer_2008_II 04_4</v>
          </cell>
        </row>
        <row r="2072">
          <cell r="G2072">
            <v>46</v>
          </cell>
          <cell r="H2072">
            <v>41</v>
          </cell>
          <cell r="I2072">
            <v>2.4607154797726514</v>
          </cell>
          <cell r="J2072">
            <v>2.2631379962192817</v>
          </cell>
          <cell r="K2072">
            <v>46</v>
          </cell>
          <cell r="L2072">
            <v>41</v>
          </cell>
          <cell r="M2072">
            <v>2.4607154797726514</v>
          </cell>
          <cell r="N2072">
            <v>2.2631379962192817</v>
          </cell>
          <cell r="O2072">
            <v>0</v>
          </cell>
          <cell r="P2072">
            <v>0</v>
          </cell>
          <cell r="Q2072">
            <v>0</v>
          </cell>
          <cell r="R2072">
            <v>0</v>
          </cell>
          <cell r="S2072">
            <v>0</v>
          </cell>
          <cell r="T2072">
            <v>0</v>
          </cell>
          <cell r="U2072">
            <v>0</v>
          </cell>
          <cell r="AO2072" t="str">
            <v>Baden-Württemberg_2008_II 04_5</v>
          </cell>
          <cell r="AQ2072" t="str">
            <v>Westliche Flächenländer_2008_II 04_5</v>
          </cell>
        </row>
        <row r="2073">
          <cell r="G2073">
            <v>0</v>
          </cell>
          <cell r="H2073">
            <v>0</v>
          </cell>
          <cell r="I2073">
            <v>0</v>
          </cell>
          <cell r="J2073">
            <v>0</v>
          </cell>
          <cell r="K2073">
            <v>0</v>
          </cell>
          <cell r="L2073">
            <v>0</v>
          </cell>
          <cell r="M2073">
            <v>0</v>
          </cell>
          <cell r="N2073">
            <v>0</v>
          </cell>
          <cell r="O2073">
            <v>0</v>
          </cell>
          <cell r="P2073">
            <v>0</v>
          </cell>
          <cell r="Q2073">
            <v>0</v>
          </cell>
          <cell r="R2073">
            <v>0</v>
          </cell>
          <cell r="S2073">
            <v>0</v>
          </cell>
          <cell r="T2073">
            <v>0</v>
          </cell>
          <cell r="U2073">
            <v>0</v>
          </cell>
          <cell r="AO2073" t="str">
            <v>Baden-Württemberg_2008_II 04_6</v>
          </cell>
          <cell r="AQ2073" t="str">
            <v>Westliche Flächenländer_2008_II 04_6</v>
          </cell>
        </row>
        <row r="2074">
          <cell r="G2074">
            <v>0</v>
          </cell>
          <cell r="H2074">
            <v>0</v>
          </cell>
          <cell r="I2074">
            <v>0</v>
          </cell>
          <cell r="J2074">
            <v>0</v>
          </cell>
          <cell r="K2074">
            <v>0</v>
          </cell>
          <cell r="L2074">
            <v>0</v>
          </cell>
          <cell r="M2074">
            <v>0</v>
          </cell>
          <cell r="N2074">
            <v>0</v>
          </cell>
          <cell r="O2074">
            <v>0</v>
          </cell>
          <cell r="P2074">
            <v>0</v>
          </cell>
          <cell r="Q2074">
            <v>0</v>
          </cell>
          <cell r="R2074">
            <v>0</v>
          </cell>
          <cell r="S2074">
            <v>0</v>
          </cell>
          <cell r="T2074">
            <v>0</v>
          </cell>
          <cell r="U2074">
            <v>0</v>
          </cell>
          <cell r="AO2074" t="str">
            <v>Baden-Württemberg_2008_II 04_7</v>
          </cell>
          <cell r="AQ2074" t="str">
            <v>Westliche Flächenländer_2008_II 04_7</v>
          </cell>
        </row>
        <row r="2075">
          <cell r="G2075">
            <v>2991</v>
          </cell>
          <cell r="H2075">
            <v>2645</v>
          </cell>
          <cell r="I2075">
            <v>160</v>
          </cell>
          <cell r="J2075">
            <v>146</v>
          </cell>
          <cell r="K2075">
            <v>2991</v>
          </cell>
          <cell r="L2075">
            <v>2645</v>
          </cell>
          <cell r="M2075">
            <v>160</v>
          </cell>
          <cell r="N2075">
            <v>146</v>
          </cell>
          <cell r="O2075">
            <v>0</v>
          </cell>
          <cell r="P2075">
            <v>0</v>
          </cell>
          <cell r="Q2075">
            <v>0</v>
          </cell>
          <cell r="R2075">
            <v>0</v>
          </cell>
          <cell r="S2075">
            <v>0</v>
          </cell>
          <cell r="T2075">
            <v>0</v>
          </cell>
          <cell r="U2075">
            <v>0</v>
          </cell>
          <cell r="AO2075" t="str">
            <v>Baden-Württemberg_2008_II 04_8</v>
          </cell>
          <cell r="AQ2075" t="str">
            <v>Westliche Flächenländer_2008_II 04_8</v>
          </cell>
        </row>
        <row r="2076">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AO2076" t="e">
            <v>#N/A</v>
          </cell>
          <cell r="AQ2076" t="e">
            <v>#N/A</v>
          </cell>
        </row>
        <row r="2077">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AO2077" t="e">
            <v>#N/A</v>
          </cell>
          <cell r="AQ2077" t="e">
            <v>#N/A</v>
          </cell>
        </row>
        <row r="2078">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AO2078" t="e">
            <v>#N/A</v>
          </cell>
          <cell r="AQ2078" t="e">
            <v>#N/A</v>
          </cell>
        </row>
        <row r="2079">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AO2079" t="e">
            <v>#N/A</v>
          </cell>
          <cell r="AQ2079" t="e">
            <v>#N/A</v>
          </cell>
        </row>
        <row r="2080">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AO2080" t="e">
            <v>#N/A</v>
          </cell>
          <cell r="AQ2080" t="e">
            <v>#N/A</v>
          </cell>
        </row>
        <row r="2081">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AO2081" t="e">
            <v>#N/A</v>
          </cell>
          <cell r="AQ2081" t="e">
            <v>#N/A</v>
          </cell>
        </row>
        <row r="2082">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AO2082" t="e">
            <v>#N/A</v>
          </cell>
          <cell r="AQ2082" t="e">
            <v>#N/A</v>
          </cell>
        </row>
        <row r="2083">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AO2083" t="e">
            <v>#N/A</v>
          </cell>
          <cell r="AQ2083" t="e">
            <v>#N/A</v>
          </cell>
        </row>
        <row r="2084">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AO2084" t="str">
            <v>Baden-Württemberg_2008_I 05a_1</v>
          </cell>
          <cell r="AQ2084" t="str">
            <v>Westliche Flächenländer_2008_I 05a_1</v>
          </cell>
        </row>
        <row r="2085">
          <cell r="G2085">
            <v>2935.3507921112187</v>
          </cell>
          <cell r="H2085">
            <v>2605.6967000370782</v>
          </cell>
          <cell r="I2085">
            <v>265.96314258001939</v>
          </cell>
          <cell r="J2085">
            <v>248.55543196143861</v>
          </cell>
          <cell r="K2085">
            <v>1312</v>
          </cell>
          <cell r="L2085">
            <v>1174</v>
          </cell>
          <cell r="M2085">
            <v>118.87630057803467</v>
          </cell>
          <cell r="N2085">
            <v>111.98696959572335</v>
          </cell>
          <cell r="O2085">
            <v>1312</v>
          </cell>
          <cell r="P2085">
            <v>1149.1134820562561</v>
          </cell>
          <cell r="Q2085">
            <v>474.23731005496279</v>
          </cell>
          <cell r="R2085">
            <v>0</v>
          </cell>
          <cell r="S2085">
            <v>0</v>
          </cell>
          <cell r="T2085">
            <v>0</v>
          </cell>
          <cell r="U2085">
            <v>0</v>
          </cell>
          <cell r="AO2085" t="str">
            <v>Baden-Württemberg_2008_I 05a_2</v>
          </cell>
          <cell r="AQ2085" t="str">
            <v>Westliche Flächenländer_2008_I 05a_2</v>
          </cell>
        </row>
        <row r="2086">
          <cell r="G2086">
            <v>9745.7225994180408</v>
          </cell>
          <cell r="H2086">
            <v>8440.7704857248791</v>
          </cell>
          <cell r="I2086">
            <v>883.03006789524738</v>
          </cell>
          <cell r="J2086">
            <v>805.1586948461254</v>
          </cell>
          <cell r="K2086">
            <v>4356</v>
          </cell>
          <cell r="L2086">
            <v>3803</v>
          </cell>
          <cell r="M2086">
            <v>394.68381502890179</v>
          </cell>
          <cell r="N2086">
            <v>362.76528566655526</v>
          </cell>
          <cell r="O2086">
            <v>4356</v>
          </cell>
          <cell r="P2086">
            <v>3815.1968962172646</v>
          </cell>
          <cell r="Q2086">
            <v>1574.525703200776</v>
          </cell>
          <cell r="R2086">
            <v>0</v>
          </cell>
          <cell r="S2086">
            <v>0</v>
          </cell>
          <cell r="T2086">
            <v>0</v>
          </cell>
          <cell r="U2086">
            <v>0</v>
          </cell>
          <cell r="AO2086" t="str">
            <v>Baden-Württemberg_2008_I 05a_3</v>
          </cell>
          <cell r="AQ2086" t="str">
            <v>Westliche Flächenländer_2008_I 05a_3</v>
          </cell>
        </row>
        <row r="2087">
          <cell r="G2087">
            <v>447.46201099256388</v>
          </cell>
          <cell r="H2087">
            <v>359.55951056729697</v>
          </cell>
          <cell r="I2087">
            <v>40.543161978661495</v>
          </cell>
          <cell r="J2087">
            <v>34.298109010011125</v>
          </cell>
          <cell r="K2087">
            <v>200</v>
          </cell>
          <cell r="L2087">
            <v>162</v>
          </cell>
          <cell r="M2087">
            <v>18.121387283236995</v>
          </cell>
          <cell r="N2087">
            <v>15.453057133311059</v>
          </cell>
          <cell r="O2087">
            <v>200</v>
          </cell>
          <cell r="P2087">
            <v>175.16973811833171</v>
          </cell>
          <cell r="Q2087">
            <v>72.29227287423214</v>
          </cell>
          <cell r="R2087">
            <v>0</v>
          </cell>
          <cell r="S2087">
            <v>0</v>
          </cell>
          <cell r="T2087">
            <v>0</v>
          </cell>
          <cell r="U2087">
            <v>0</v>
          </cell>
          <cell r="AO2087" t="str">
            <v>Baden-Württemberg_2008_I 05a_4</v>
          </cell>
          <cell r="AQ2087" t="str">
            <v>Westliche Flächenländer_2008_I 05a_4</v>
          </cell>
        </row>
        <row r="2088">
          <cell r="G2088">
            <v>711.46459747817653</v>
          </cell>
          <cell r="H2088">
            <v>565.97330367074528</v>
          </cell>
          <cell r="I2088">
            <v>64.463627546071777</v>
          </cell>
          <cell r="J2088">
            <v>53.987764182424918</v>
          </cell>
          <cell r="K2088">
            <v>318</v>
          </cell>
          <cell r="L2088">
            <v>255</v>
          </cell>
          <cell r="M2088">
            <v>28.81300578034682</v>
          </cell>
          <cell r="N2088">
            <v>24.324256598730372</v>
          </cell>
          <cell r="O2088">
            <v>318</v>
          </cell>
          <cell r="P2088">
            <v>278.51988360814744</v>
          </cell>
          <cell r="Q2088">
            <v>114.9447138700291</v>
          </cell>
          <cell r="R2088">
            <v>0</v>
          </cell>
          <cell r="S2088">
            <v>0</v>
          </cell>
          <cell r="T2088">
            <v>0</v>
          </cell>
          <cell r="U2088">
            <v>0</v>
          </cell>
          <cell r="AO2088" t="str">
            <v>Baden-Württemberg_2008_I 05a_5</v>
          </cell>
          <cell r="AQ2088" t="str">
            <v>Westliche Flächenländer_2008_I 05a_5</v>
          </cell>
        </row>
        <row r="2089">
          <cell r="G2089">
            <v>0</v>
          </cell>
          <cell r="H2089">
            <v>0</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AO2089" t="str">
            <v>Baden-Württemberg_2008_I 05a_6</v>
          </cell>
          <cell r="AQ2089" t="str">
            <v>Westliche Flächenländer_2008_I 05a_6</v>
          </cell>
        </row>
        <row r="2090">
          <cell r="G2090">
            <v>0</v>
          </cell>
          <cell r="H2090">
            <v>0</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AO2090" t="str">
            <v>Baden-Württemberg_2008_I 05a_7</v>
          </cell>
          <cell r="AQ2090" t="str">
            <v>Westliche Flächenländer_2008_I 05a_7</v>
          </cell>
        </row>
        <row r="2091">
          <cell r="G2091">
            <v>13840</v>
          </cell>
          <cell r="H2091">
            <v>11972</v>
          </cell>
          <cell r="I2091">
            <v>1254</v>
          </cell>
          <cell r="J2091">
            <v>1142</v>
          </cell>
          <cell r="K2091">
            <v>6186</v>
          </cell>
          <cell r="L2091">
            <v>5394</v>
          </cell>
          <cell r="M2091">
            <v>560.49450867052019</v>
          </cell>
          <cell r="N2091">
            <v>514.52956899432002</v>
          </cell>
          <cell r="O2091">
            <v>6186</v>
          </cell>
          <cell r="P2091">
            <v>5418</v>
          </cell>
          <cell r="Q2091">
            <v>2236</v>
          </cell>
          <cell r="R2091">
            <v>0</v>
          </cell>
          <cell r="S2091">
            <v>0</v>
          </cell>
          <cell r="T2091">
            <v>0</v>
          </cell>
          <cell r="U2091">
            <v>0</v>
          </cell>
          <cell r="AO2091" t="str">
            <v>Baden-Württemberg_2008_I 05a_8</v>
          </cell>
          <cell r="AQ2091" t="str">
            <v>Westliche Flächenländer_2008_I 05a_8</v>
          </cell>
        </row>
        <row r="2092">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AO2092" t="e">
            <v>#N/A</v>
          </cell>
          <cell r="AQ2092" t="e">
            <v>#N/A</v>
          </cell>
        </row>
        <row r="2093">
          <cell r="G2093">
            <v>1512.426770126091</v>
          </cell>
          <cell r="H2093">
            <v>1262.3655913978494</v>
          </cell>
          <cell r="I2093">
            <v>173.49110895570644</v>
          </cell>
          <cell r="J2093">
            <v>157.36040044493882</v>
          </cell>
          <cell r="K2093">
            <v>626</v>
          </cell>
          <cell r="L2093">
            <v>518</v>
          </cell>
          <cell r="M2093">
            <v>77.54450867052023</v>
          </cell>
          <cell r="N2093">
            <v>70.898930838623457</v>
          </cell>
          <cell r="O2093">
            <v>626</v>
          </cell>
          <cell r="P2093">
            <v>476.35822825735528</v>
          </cell>
          <cell r="Q2093">
            <v>474.23731005496279</v>
          </cell>
          <cell r="R2093">
            <v>0</v>
          </cell>
          <cell r="S2093">
            <v>0</v>
          </cell>
          <cell r="T2093">
            <v>0</v>
          </cell>
          <cell r="U2093">
            <v>0</v>
          </cell>
          <cell r="AO2093" t="e">
            <v>#N/A</v>
          </cell>
          <cell r="AQ2093" t="e">
            <v>#N/A</v>
          </cell>
        </row>
        <row r="2094">
          <cell r="G2094">
            <v>5021.4413191076628</v>
          </cell>
          <cell r="H2094">
            <v>4089.2473118279572</v>
          </cell>
          <cell r="I2094">
            <v>576.01163918525708</v>
          </cell>
          <cell r="J2094">
            <v>509.74582869855396</v>
          </cell>
          <cell r="K2094">
            <v>1806</v>
          </cell>
          <cell r="L2094">
            <v>1481</v>
          </cell>
          <cell r="M2094">
            <v>257.45722543352605</v>
          </cell>
          <cell r="N2094">
            <v>229.66663882392248</v>
          </cell>
          <cell r="O2094">
            <v>1806</v>
          </cell>
          <cell r="P2094">
            <v>1581.5674102812802</v>
          </cell>
          <cell r="Q2094">
            <v>1574.525703200776</v>
          </cell>
          <cell r="R2094">
            <v>0</v>
          </cell>
          <cell r="S2094">
            <v>0</v>
          </cell>
          <cell r="T2094">
            <v>0</v>
          </cell>
          <cell r="U2094">
            <v>0</v>
          </cell>
          <cell r="AO2094" t="e">
            <v>#N/A</v>
          </cell>
          <cell r="AQ2094" t="e">
            <v>#N/A</v>
          </cell>
        </row>
        <row r="2095">
          <cell r="G2095">
            <v>230.55286129970904</v>
          </cell>
          <cell r="H2095">
            <v>174.19354838709677</v>
          </cell>
          <cell r="I2095">
            <v>26.446815389589396</v>
          </cell>
          <cell r="J2095">
            <v>21.714126807563957</v>
          </cell>
          <cell r="K2095">
            <v>97</v>
          </cell>
          <cell r="L2095">
            <v>66</v>
          </cell>
          <cell r="M2095">
            <v>11.820809248554912</v>
          </cell>
          <cell r="N2095">
            <v>9.7833277647844969</v>
          </cell>
          <cell r="O2095">
            <v>97</v>
          </cell>
          <cell r="P2095">
            <v>72.615583575816359</v>
          </cell>
          <cell r="Q2095">
            <v>72.29227287423214</v>
          </cell>
          <cell r="R2095">
            <v>0</v>
          </cell>
          <cell r="S2095">
            <v>0</v>
          </cell>
          <cell r="T2095">
            <v>0</v>
          </cell>
          <cell r="U2095">
            <v>0</v>
          </cell>
          <cell r="AO2095" t="e">
            <v>#N/A</v>
          </cell>
          <cell r="AQ2095" t="e">
            <v>#N/A</v>
          </cell>
        </row>
        <row r="2096">
          <cell r="G2096">
            <v>366.57904946653736</v>
          </cell>
          <cell r="H2096">
            <v>274.19354838709677</v>
          </cell>
          <cell r="I2096">
            <v>42.050436469447142</v>
          </cell>
          <cell r="J2096">
            <v>34.179644048943267</v>
          </cell>
          <cell r="K2096">
            <v>120</v>
          </cell>
          <cell r="L2096">
            <v>88</v>
          </cell>
          <cell r="M2096">
            <v>18.795086705202312</v>
          </cell>
          <cell r="N2096">
            <v>15.399682592716339</v>
          </cell>
          <cell r="O2096">
            <v>120</v>
          </cell>
          <cell r="P2096">
            <v>115.45877788554802</v>
          </cell>
          <cell r="Q2096">
            <v>114.9447138700291</v>
          </cell>
          <cell r="R2096">
            <v>0</v>
          </cell>
          <cell r="S2096">
            <v>0</v>
          </cell>
          <cell r="T2096">
            <v>0</v>
          </cell>
          <cell r="U2096">
            <v>0</v>
          </cell>
          <cell r="AO2096" t="e">
            <v>#N/A</v>
          </cell>
          <cell r="AQ2096" t="e">
            <v>#N/A</v>
          </cell>
        </row>
        <row r="2097">
          <cell r="G2097">
            <v>0</v>
          </cell>
          <cell r="H2097">
            <v>0</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AO2097" t="e">
            <v>#N/A</v>
          </cell>
          <cell r="AQ2097" t="e">
            <v>#N/A</v>
          </cell>
        </row>
        <row r="2098">
          <cell r="G2098">
            <v>0</v>
          </cell>
          <cell r="H2098">
            <v>0</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AO2098" t="e">
            <v>#N/A</v>
          </cell>
          <cell r="AQ2098" t="e">
            <v>#N/A</v>
          </cell>
        </row>
        <row r="2099">
          <cell r="G2099">
            <v>7131</v>
          </cell>
          <cell r="H2099">
            <v>5800</v>
          </cell>
          <cell r="I2099">
            <v>818</v>
          </cell>
          <cell r="J2099">
            <v>723</v>
          </cell>
          <cell r="K2099">
            <v>2649</v>
          </cell>
          <cell r="L2099">
            <v>2153</v>
          </cell>
          <cell r="M2099">
            <v>365.61763005780347</v>
          </cell>
          <cell r="N2099">
            <v>325.74858002004675</v>
          </cell>
          <cell r="O2099">
            <v>2649</v>
          </cell>
          <cell r="P2099">
            <v>2246</v>
          </cell>
          <cell r="Q2099">
            <v>2236</v>
          </cell>
          <cell r="R2099">
            <v>0</v>
          </cell>
          <cell r="S2099">
            <v>0</v>
          </cell>
          <cell r="T2099">
            <v>0</v>
          </cell>
          <cell r="U2099">
            <v>0</v>
          </cell>
          <cell r="AO2099" t="e">
            <v>#N/A</v>
          </cell>
          <cell r="AQ2099" t="e">
            <v>#N/A</v>
          </cell>
        </row>
        <row r="2100">
          <cell r="G2100">
            <v>8.0248756218905477</v>
          </cell>
          <cell r="H2100">
            <v>0</v>
          </cell>
          <cell r="I2100">
            <v>1.0597014925373134</v>
          </cell>
          <cell r="J2100">
            <v>0</v>
          </cell>
          <cell r="K2100">
            <v>8</v>
          </cell>
          <cell r="L2100">
            <v>0</v>
          </cell>
          <cell r="M2100">
            <v>1.0564166150030998</v>
          </cell>
          <cell r="N2100">
            <v>0</v>
          </cell>
          <cell r="O2100">
            <v>8</v>
          </cell>
          <cell r="P2100">
            <v>2.4875621890547261E-2</v>
          </cell>
          <cell r="Q2100">
            <v>0</v>
          </cell>
          <cell r="R2100">
            <v>0</v>
          </cell>
          <cell r="S2100">
            <v>0</v>
          </cell>
          <cell r="T2100">
            <v>0</v>
          </cell>
          <cell r="U2100">
            <v>0</v>
          </cell>
          <cell r="AO2100" t="str">
            <v>Baden-Württemberg_2008_I 05a_1</v>
          </cell>
          <cell r="AQ2100" t="str">
            <v>Westliche Flächenländer_2008_I 05a_1</v>
          </cell>
        </row>
        <row r="2101">
          <cell r="G2101">
            <v>624.93718905472633</v>
          </cell>
          <cell r="H2101">
            <v>504.63076368876079</v>
          </cell>
          <cell r="I2101">
            <v>82.524253731343279</v>
          </cell>
          <cell r="J2101">
            <v>66.680115273775215</v>
          </cell>
          <cell r="K2101">
            <v>623</v>
          </cell>
          <cell r="L2101">
            <v>503</v>
          </cell>
          <cell r="M2101">
            <v>82.26844389336641</v>
          </cell>
          <cell r="N2101">
            <v>66.464631956912029</v>
          </cell>
          <cell r="O2101">
            <v>623</v>
          </cell>
          <cell r="P2101">
            <v>1.9371890547263682</v>
          </cell>
          <cell r="Q2101">
            <v>0</v>
          </cell>
          <cell r="R2101">
            <v>0</v>
          </cell>
          <cell r="S2101">
            <v>0</v>
          </cell>
          <cell r="T2101">
            <v>0</v>
          </cell>
          <cell r="U2101">
            <v>0</v>
          </cell>
          <cell r="AO2101" t="str">
            <v>Baden-Württemberg_2008_I 05a_2</v>
          </cell>
          <cell r="AQ2101" t="str">
            <v>Westliche Flächenländer_2008_I 05a_2</v>
          </cell>
        </row>
        <row r="2102">
          <cell r="G2102">
            <v>2577.9912935323382</v>
          </cell>
          <cell r="H2102">
            <v>2267.3270893371755</v>
          </cell>
          <cell r="I2102">
            <v>340.42910447761193</v>
          </cell>
          <cell r="J2102">
            <v>299.5965417867435</v>
          </cell>
          <cell r="K2102">
            <v>2570</v>
          </cell>
          <cell r="L2102">
            <v>2260</v>
          </cell>
          <cell r="M2102">
            <v>339.37383756974583</v>
          </cell>
          <cell r="N2102">
            <v>298.62836624775582</v>
          </cell>
          <cell r="O2102">
            <v>2570</v>
          </cell>
          <cell r="P2102">
            <v>7.9912935323383083</v>
          </cell>
          <cell r="Q2102">
            <v>0</v>
          </cell>
          <cell r="R2102">
            <v>0</v>
          </cell>
          <cell r="S2102">
            <v>0</v>
          </cell>
          <cell r="T2102">
            <v>0</v>
          </cell>
          <cell r="U2102">
            <v>0</v>
          </cell>
          <cell r="AO2102" t="str">
            <v>Baden-Württemberg_2008_I 05a_3</v>
          </cell>
          <cell r="AQ2102" t="str">
            <v>Westliche Flächenländer_2008_I 05a_3</v>
          </cell>
        </row>
        <row r="2103">
          <cell r="G2103">
            <v>11.034203980099502</v>
          </cell>
          <cell r="H2103">
            <v>10.032420749279538</v>
          </cell>
          <cell r="I2103">
            <v>1.4570895522388061</v>
          </cell>
          <cell r="J2103">
            <v>1.3256484149855907</v>
          </cell>
          <cell r="K2103">
            <v>11</v>
          </cell>
          <cell r="L2103">
            <v>10</v>
          </cell>
          <cell r="M2103">
            <v>1.4525728456292624</v>
          </cell>
          <cell r="N2103">
            <v>1.3213644524236985</v>
          </cell>
          <cell r="O2103">
            <v>11</v>
          </cell>
          <cell r="P2103">
            <v>3.4203980099502485E-2</v>
          </cell>
          <cell r="Q2103">
            <v>0</v>
          </cell>
          <cell r="R2103">
            <v>0</v>
          </cell>
          <cell r="S2103">
            <v>0</v>
          </cell>
          <cell r="T2103">
            <v>0</v>
          </cell>
          <cell r="U2103">
            <v>0</v>
          </cell>
          <cell r="AO2103" t="str">
            <v>Baden-Württemberg_2008_I 05a_4</v>
          </cell>
          <cell r="AQ2103" t="str">
            <v>Westliche Flächenländer_2008_I 05a_4</v>
          </cell>
        </row>
        <row r="2104">
          <cell r="G2104">
            <v>4.0124378109452739</v>
          </cell>
          <cell r="H2104">
            <v>3.0097262247838619</v>
          </cell>
          <cell r="I2104">
            <v>0.52985074626865669</v>
          </cell>
          <cell r="J2104">
            <v>0.39769452449567727</v>
          </cell>
          <cell r="K2104">
            <v>4</v>
          </cell>
          <cell r="L2104">
            <v>3</v>
          </cell>
          <cell r="M2104">
            <v>0.5282083075015499</v>
          </cell>
          <cell r="N2104">
            <v>0.39640933572710946</v>
          </cell>
          <cell r="O2104">
            <v>4</v>
          </cell>
          <cell r="P2104">
            <v>1.2437810945273631E-2</v>
          </cell>
          <cell r="Q2104">
            <v>0</v>
          </cell>
          <cell r="R2104">
            <v>0</v>
          </cell>
          <cell r="S2104">
            <v>0</v>
          </cell>
          <cell r="T2104">
            <v>0</v>
          </cell>
          <cell r="U2104">
            <v>0</v>
          </cell>
          <cell r="AO2104" t="str">
            <v>Baden-Württemberg_2008_I 05a_5</v>
          </cell>
          <cell r="AQ2104" t="str">
            <v>Westliche Flächenländer_2008_I 05a_5</v>
          </cell>
        </row>
        <row r="2105">
          <cell r="G2105">
            <v>0</v>
          </cell>
          <cell r="H2105">
            <v>0</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AO2105" t="str">
            <v>Baden-Württemberg_2008_I 05a_6</v>
          </cell>
          <cell r="AQ2105" t="str">
            <v>Westliche Flächenländer_2008_I 05a_6</v>
          </cell>
        </row>
        <row r="2106">
          <cell r="G2106">
            <v>0</v>
          </cell>
          <cell r="H2106">
            <v>0</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AO2106" t="str">
            <v>Baden-Württemberg_2008_I 05a_7</v>
          </cell>
          <cell r="AQ2106" t="str">
            <v>Westliche Flächenländer_2008_I 05a_7</v>
          </cell>
        </row>
        <row r="2107">
          <cell r="G2107">
            <v>3226</v>
          </cell>
          <cell r="H2107">
            <v>2785</v>
          </cell>
          <cell r="I2107">
            <v>426</v>
          </cell>
          <cell r="J2107">
            <v>368</v>
          </cell>
          <cell r="K2107">
            <v>3216</v>
          </cell>
          <cell r="L2107">
            <v>2776</v>
          </cell>
          <cell r="M2107">
            <v>424.67947923124615</v>
          </cell>
          <cell r="N2107">
            <v>366.81077199281867</v>
          </cell>
          <cell r="O2107">
            <v>3216</v>
          </cell>
          <cell r="P2107">
            <v>10</v>
          </cell>
          <cell r="Q2107">
            <v>0</v>
          </cell>
          <cell r="R2107">
            <v>0</v>
          </cell>
          <cell r="S2107">
            <v>0</v>
          </cell>
          <cell r="T2107">
            <v>0</v>
          </cell>
          <cell r="U2107">
            <v>0</v>
          </cell>
          <cell r="AO2107" t="str">
            <v>Baden-Württemberg_2008_I 05a_8</v>
          </cell>
          <cell r="AQ2107" t="str">
            <v>Westliche Flächenländer_2008_I 05a_8</v>
          </cell>
        </row>
        <row r="2108">
          <cell r="G2108">
            <v>2.0671641791044775</v>
          </cell>
          <cell r="H2108">
            <v>0</v>
          </cell>
          <cell r="I2108">
            <v>0.31592039800995025</v>
          </cell>
          <cell r="J2108">
            <v>0</v>
          </cell>
          <cell r="K2108">
            <v>8</v>
          </cell>
          <cell r="L2108">
            <v>0</v>
          </cell>
          <cell r="M2108">
            <v>0.31494110353378796</v>
          </cell>
          <cell r="N2108">
            <v>0</v>
          </cell>
          <cell r="O2108">
            <v>8</v>
          </cell>
          <cell r="P2108">
            <v>2.4875621890547261E-2</v>
          </cell>
          <cell r="Q2108">
            <v>0</v>
          </cell>
          <cell r="R2108">
            <v>0</v>
          </cell>
          <cell r="S2108">
            <v>0</v>
          </cell>
          <cell r="T2108">
            <v>0</v>
          </cell>
          <cell r="U2108">
            <v>0</v>
          </cell>
          <cell r="AO2108" t="e">
            <v>#N/A</v>
          </cell>
          <cell r="AQ2108" t="e">
            <v>#N/A</v>
          </cell>
        </row>
        <row r="2109">
          <cell r="G2109">
            <v>160.98041044776119</v>
          </cell>
          <cell r="H2109">
            <v>121.7636887608069</v>
          </cell>
          <cell r="I2109">
            <v>24.602300995024876</v>
          </cell>
          <cell r="J2109">
            <v>20.293948126801151</v>
          </cell>
          <cell r="K2109">
            <v>623</v>
          </cell>
          <cell r="L2109">
            <v>503</v>
          </cell>
          <cell r="M2109">
            <v>24.526038437693739</v>
          </cell>
          <cell r="N2109">
            <v>20.228366247755833</v>
          </cell>
          <cell r="O2109">
            <v>623</v>
          </cell>
          <cell r="P2109">
            <v>1.9371890547263682</v>
          </cell>
          <cell r="Q2109">
            <v>0</v>
          </cell>
          <cell r="R2109">
            <v>0</v>
          </cell>
          <cell r="S2109">
            <v>0</v>
          </cell>
          <cell r="T2109">
            <v>0</v>
          </cell>
          <cell r="U2109">
            <v>0</v>
          </cell>
          <cell r="AO2109" t="e">
            <v>#N/A</v>
          </cell>
          <cell r="AQ2109" t="e">
            <v>#N/A</v>
          </cell>
        </row>
        <row r="2110">
          <cell r="G2110">
            <v>664.07649253731347</v>
          </cell>
          <cell r="H2110">
            <v>547.08933717579248</v>
          </cell>
          <cell r="I2110">
            <v>101.48942786069651</v>
          </cell>
          <cell r="J2110">
            <v>91.181556195965413</v>
          </cell>
          <cell r="K2110">
            <v>186</v>
          </cell>
          <cell r="L2110">
            <v>157</v>
          </cell>
          <cell r="M2110">
            <v>101.17482951022939</v>
          </cell>
          <cell r="N2110">
            <v>90.886894075403944</v>
          </cell>
          <cell r="O2110">
            <v>186</v>
          </cell>
          <cell r="P2110">
            <v>7.9912935323383083</v>
          </cell>
          <cell r="Q2110">
            <v>0</v>
          </cell>
          <cell r="R2110">
            <v>0</v>
          </cell>
          <cell r="S2110">
            <v>0</v>
          </cell>
          <cell r="T2110">
            <v>0</v>
          </cell>
          <cell r="U2110">
            <v>0</v>
          </cell>
          <cell r="AO2110" t="e">
            <v>#N/A</v>
          </cell>
          <cell r="AQ2110" t="e">
            <v>#N/A</v>
          </cell>
        </row>
        <row r="2111">
          <cell r="G2111">
            <v>2.8423507462686568</v>
          </cell>
          <cell r="H2111">
            <v>2.4207492795389047</v>
          </cell>
          <cell r="I2111">
            <v>0.43439054726368159</v>
          </cell>
          <cell r="J2111">
            <v>0.40345821325648412</v>
          </cell>
          <cell r="K2111">
            <v>0</v>
          </cell>
          <cell r="L2111">
            <v>0</v>
          </cell>
          <cell r="M2111">
            <v>0.43304401735895848</v>
          </cell>
          <cell r="N2111">
            <v>0.40215439856373431</v>
          </cell>
          <cell r="O2111">
            <v>0</v>
          </cell>
          <cell r="P2111">
            <v>3.4203980099502485E-2</v>
          </cell>
          <cell r="Q2111">
            <v>0</v>
          </cell>
          <cell r="R2111">
            <v>0</v>
          </cell>
          <cell r="S2111">
            <v>0</v>
          </cell>
          <cell r="T2111">
            <v>0</v>
          </cell>
          <cell r="U2111">
            <v>0</v>
          </cell>
          <cell r="AO2111" t="e">
            <v>#N/A</v>
          </cell>
          <cell r="AQ2111" t="e">
            <v>#N/A</v>
          </cell>
        </row>
        <row r="2112">
          <cell r="G2112">
            <v>1.0335820895522387</v>
          </cell>
          <cell r="H2112">
            <v>0.72622478386167155</v>
          </cell>
          <cell r="I2112">
            <v>0.15796019900497513</v>
          </cell>
          <cell r="J2112">
            <v>0.12103746397694526</v>
          </cell>
          <cell r="K2112">
            <v>4</v>
          </cell>
          <cell r="L2112">
            <v>3</v>
          </cell>
          <cell r="M2112">
            <v>0.15747055176689398</v>
          </cell>
          <cell r="N2112">
            <v>0.12064631956912028</v>
          </cell>
          <cell r="O2112">
            <v>4</v>
          </cell>
          <cell r="P2112">
            <v>1.2437810945273631E-2</v>
          </cell>
          <cell r="Q2112">
            <v>0</v>
          </cell>
          <cell r="R2112">
            <v>0</v>
          </cell>
          <cell r="S2112">
            <v>0</v>
          </cell>
          <cell r="T2112">
            <v>0</v>
          </cell>
          <cell r="U2112">
            <v>0</v>
          </cell>
          <cell r="AO2112" t="e">
            <v>#N/A</v>
          </cell>
          <cell r="AQ2112" t="e">
            <v>#N/A</v>
          </cell>
        </row>
        <row r="2113">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AO2113" t="e">
            <v>#N/A</v>
          </cell>
          <cell r="AQ2113" t="e">
            <v>#N/A</v>
          </cell>
        </row>
        <row r="2114">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AO2114" t="e">
            <v>#N/A</v>
          </cell>
          <cell r="AQ2114" t="e">
            <v>#N/A</v>
          </cell>
        </row>
        <row r="2115">
          <cell r="G2115">
            <v>831</v>
          </cell>
          <cell r="H2115">
            <v>672</v>
          </cell>
          <cell r="I2115">
            <v>127</v>
          </cell>
          <cell r="J2115">
            <v>112</v>
          </cell>
          <cell r="K2115">
            <v>821</v>
          </cell>
          <cell r="L2115">
            <v>663</v>
          </cell>
          <cell r="M2115">
            <v>126.60632362058277</v>
          </cell>
          <cell r="N2115">
            <v>111.63806104129264</v>
          </cell>
          <cell r="O2115">
            <v>821</v>
          </cell>
          <cell r="P2115">
            <v>10</v>
          </cell>
          <cell r="Q2115">
            <v>0</v>
          </cell>
          <cell r="R2115">
            <v>0</v>
          </cell>
          <cell r="S2115">
            <v>0</v>
          </cell>
          <cell r="T2115">
            <v>0</v>
          </cell>
          <cell r="U2115">
            <v>0</v>
          </cell>
          <cell r="AO2115" t="e">
            <v>#N/A</v>
          </cell>
          <cell r="AQ2115" t="e">
            <v>#N/A</v>
          </cell>
        </row>
        <row r="2116">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AO2116" t="str">
            <v>Baden-Württemberg_2008_I 05c_1</v>
          </cell>
          <cell r="AQ2116" t="str">
            <v>Westliche Flächenländer_2008_I 05c_1</v>
          </cell>
        </row>
        <row r="2117">
          <cell r="G2117">
            <v>235.50374208405296</v>
          </cell>
          <cell r="H2117">
            <v>108.11319073083779</v>
          </cell>
          <cell r="I2117">
            <v>8.0944156591824985</v>
          </cell>
          <cell r="J2117">
            <v>3.832442067736185</v>
          </cell>
          <cell r="K2117">
            <v>95</v>
          </cell>
          <cell r="L2117">
            <v>43</v>
          </cell>
          <cell r="M2117">
            <v>3.265211333023688</v>
          </cell>
          <cell r="N2117">
            <v>1.5242821694434598</v>
          </cell>
          <cell r="O2117">
            <v>95</v>
          </cell>
          <cell r="P2117">
            <v>88.81980426021876</v>
          </cell>
          <cell r="Q2117">
            <v>51.683937823834192</v>
          </cell>
          <cell r="R2117">
            <v>0</v>
          </cell>
          <cell r="S2117">
            <v>0</v>
          </cell>
          <cell r="T2117">
            <v>0</v>
          </cell>
          <cell r="U2117">
            <v>0</v>
          </cell>
          <cell r="AO2117" t="str">
            <v>Baden-Württemberg_2008_I 05c_2</v>
          </cell>
          <cell r="AQ2117" t="str">
            <v>Westliche Flächenländer_2008_I 05c_2</v>
          </cell>
        </row>
        <row r="2118">
          <cell r="G2118">
            <v>3106.1704087507196</v>
          </cell>
          <cell r="H2118">
            <v>2096.8930481283423</v>
          </cell>
          <cell r="I2118">
            <v>106.76108232584916</v>
          </cell>
          <cell r="J2118">
            <v>74.331550802139034</v>
          </cell>
          <cell r="K2118">
            <v>1253</v>
          </cell>
          <cell r="L2118">
            <v>834</v>
          </cell>
          <cell r="M2118">
            <v>43.066418950301902</v>
          </cell>
          <cell r="N2118">
            <v>29.563984402694082</v>
          </cell>
          <cell r="O2118">
            <v>1253</v>
          </cell>
          <cell r="P2118">
            <v>1171.4864709268854</v>
          </cell>
          <cell r="Q2118">
            <v>681.68393782383419</v>
          </cell>
          <cell r="R2118">
            <v>0</v>
          </cell>
          <cell r="S2118">
            <v>0</v>
          </cell>
          <cell r="T2118">
            <v>0</v>
          </cell>
          <cell r="U2118">
            <v>0</v>
          </cell>
          <cell r="AO2118" t="str">
            <v>Baden-Württemberg_2008_I 05c_3</v>
          </cell>
          <cell r="AQ2118" t="str">
            <v>Westliche Flächenländer_2008_I 05c_3</v>
          </cell>
        </row>
        <row r="2119">
          <cell r="G2119">
            <v>461.09153713298792</v>
          </cell>
          <cell r="H2119">
            <v>294.16844919786098</v>
          </cell>
          <cell r="I2119">
            <v>15.848013816925734</v>
          </cell>
          <cell r="J2119">
            <v>10.427807486631016</v>
          </cell>
          <cell r="K2119">
            <v>186</v>
          </cell>
          <cell r="L2119">
            <v>117</v>
          </cell>
          <cell r="M2119">
            <v>6.3929400836042731</v>
          </cell>
          <cell r="N2119">
            <v>4.1474654377880187</v>
          </cell>
          <cell r="O2119">
            <v>186</v>
          </cell>
          <cell r="P2119">
            <v>173.89982728842833</v>
          </cell>
          <cell r="Q2119">
            <v>101.19170984455958</v>
          </cell>
          <cell r="R2119">
            <v>0</v>
          </cell>
          <cell r="S2119">
            <v>0</v>
          </cell>
          <cell r="T2119">
            <v>0</v>
          </cell>
          <cell r="U2119">
            <v>0</v>
          </cell>
          <cell r="AO2119" t="str">
            <v>Baden-Württemberg_2008_I 05c_4</v>
          </cell>
          <cell r="AQ2119" t="str">
            <v>Westliche Flächenländer_2008_I 05c_4</v>
          </cell>
        </row>
        <row r="2120">
          <cell r="G2120">
            <v>503.23431203223947</v>
          </cell>
          <cell r="H2120">
            <v>321.82531194295899</v>
          </cell>
          <cell r="I2120">
            <v>17.296488198042603</v>
          </cell>
          <cell r="J2120">
            <v>11.408199643493761</v>
          </cell>
          <cell r="K2120">
            <v>203</v>
          </cell>
          <cell r="L2120">
            <v>128</v>
          </cell>
          <cell r="M2120">
            <v>6.9772410589874596</v>
          </cell>
          <cell r="N2120">
            <v>4.537398085785183</v>
          </cell>
          <cell r="O2120">
            <v>203</v>
          </cell>
          <cell r="P2120">
            <v>189.79389752446747</v>
          </cell>
          <cell r="Q2120">
            <v>110.44041450777202</v>
          </cell>
          <cell r="R2120">
            <v>0</v>
          </cell>
          <cell r="S2120">
            <v>0</v>
          </cell>
          <cell r="T2120">
            <v>0</v>
          </cell>
          <cell r="U2120">
            <v>0</v>
          </cell>
          <cell r="AO2120" t="str">
            <v>Baden-Württemberg_2008_I 05c_5</v>
          </cell>
          <cell r="AQ2120" t="str">
            <v>Westliche Flächenländer_2008_I 05c_5</v>
          </cell>
        </row>
        <row r="2121">
          <cell r="G2121">
            <v>0</v>
          </cell>
          <cell r="H2121">
            <v>0</v>
          </cell>
          <cell r="I2121">
            <v>0</v>
          </cell>
          <cell r="J2121">
            <v>0</v>
          </cell>
          <cell r="K2121">
            <v>0</v>
          </cell>
          <cell r="L2121">
            <v>0</v>
          </cell>
          <cell r="M2121">
            <v>0</v>
          </cell>
          <cell r="N2121">
            <v>0</v>
          </cell>
          <cell r="O2121">
            <v>0</v>
          </cell>
          <cell r="P2121">
            <v>0</v>
          </cell>
          <cell r="Q2121">
            <v>0</v>
          </cell>
          <cell r="R2121">
            <v>0</v>
          </cell>
          <cell r="S2121">
            <v>0</v>
          </cell>
          <cell r="T2121">
            <v>0</v>
          </cell>
          <cell r="U2121">
            <v>0</v>
          </cell>
          <cell r="AO2121" t="str">
            <v>Baden-Württemberg_2008_I 05c_6</v>
          </cell>
          <cell r="AQ2121" t="str">
            <v>Westliche Flächenländer_2008_I 05c_6</v>
          </cell>
        </row>
        <row r="2122">
          <cell r="G2122">
            <v>0</v>
          </cell>
          <cell r="H2122">
            <v>0</v>
          </cell>
          <cell r="I2122">
            <v>0</v>
          </cell>
          <cell r="J2122">
            <v>0</v>
          </cell>
          <cell r="K2122">
            <v>0</v>
          </cell>
          <cell r="L2122">
            <v>0</v>
          </cell>
          <cell r="M2122">
            <v>0</v>
          </cell>
          <cell r="N2122">
            <v>0</v>
          </cell>
          <cell r="O2122">
            <v>0</v>
          </cell>
          <cell r="P2122">
            <v>0</v>
          </cell>
          <cell r="Q2122">
            <v>0</v>
          </cell>
          <cell r="R2122">
            <v>0</v>
          </cell>
          <cell r="S2122">
            <v>0</v>
          </cell>
          <cell r="T2122">
            <v>0</v>
          </cell>
          <cell r="U2122">
            <v>0</v>
          </cell>
          <cell r="AO2122" t="str">
            <v>Baden-Württemberg_2008_I 05c_7</v>
          </cell>
          <cell r="AQ2122" t="str">
            <v>Westliche Flächenländer_2008_I 05c_7</v>
          </cell>
        </row>
        <row r="2123">
          <cell r="G2123">
            <v>4306</v>
          </cell>
          <cell r="H2123">
            <v>2821</v>
          </cell>
          <cell r="I2123">
            <v>148</v>
          </cell>
          <cell r="J2123">
            <v>100</v>
          </cell>
          <cell r="K2123">
            <v>1737</v>
          </cell>
          <cell r="L2123">
            <v>1122</v>
          </cell>
          <cell r="M2123">
            <v>59.701811425917327</v>
          </cell>
          <cell r="N2123">
            <v>39.773130095710741</v>
          </cell>
          <cell r="O2123">
            <v>1737</v>
          </cell>
          <cell r="P2123">
            <v>1624</v>
          </cell>
          <cell r="Q2123">
            <v>945</v>
          </cell>
          <cell r="R2123">
            <v>0</v>
          </cell>
          <cell r="S2123">
            <v>0</v>
          </cell>
          <cell r="T2123">
            <v>0</v>
          </cell>
          <cell r="U2123">
            <v>0</v>
          </cell>
          <cell r="AO2123" t="str">
            <v>Baden-Württemberg_2008_I 05c_8</v>
          </cell>
          <cell r="AQ2123" t="str">
            <v>Westliche Flächenländer_2008_I 05c_8</v>
          </cell>
        </row>
        <row r="2124">
          <cell r="G2124">
            <v>0</v>
          </cell>
          <cell r="H2124">
            <v>0</v>
          </cell>
          <cell r="I2124">
            <v>0</v>
          </cell>
          <cell r="J2124">
            <v>0</v>
          </cell>
          <cell r="K2124">
            <v>0</v>
          </cell>
          <cell r="L2124">
            <v>0</v>
          </cell>
          <cell r="M2124">
            <v>0</v>
          </cell>
          <cell r="N2124">
            <v>0</v>
          </cell>
          <cell r="O2124">
            <v>0</v>
          </cell>
          <cell r="P2124">
            <v>0</v>
          </cell>
          <cell r="Q2124">
            <v>0</v>
          </cell>
          <cell r="R2124">
            <v>0</v>
          </cell>
          <cell r="S2124">
            <v>0</v>
          </cell>
          <cell r="T2124">
            <v>0</v>
          </cell>
          <cell r="U2124">
            <v>0</v>
          </cell>
          <cell r="AO2124" t="e">
            <v>#N/A</v>
          </cell>
          <cell r="AQ2124" t="e">
            <v>#N/A</v>
          </cell>
        </row>
        <row r="2125">
          <cell r="G2125">
            <v>148.54346574553827</v>
          </cell>
          <cell r="H2125">
            <v>70.67023172905526</v>
          </cell>
          <cell r="I2125">
            <v>5.3598157743235459</v>
          </cell>
          <cell r="J2125">
            <v>2.6443850267379676</v>
          </cell>
          <cell r="K2125">
            <v>11</v>
          </cell>
          <cell r="L2125">
            <v>2</v>
          </cell>
          <cell r="M2125">
            <v>2.162099396191361</v>
          </cell>
          <cell r="N2125">
            <v>1.0517546969159872</v>
          </cell>
          <cell r="O2125">
            <v>11</v>
          </cell>
          <cell r="P2125">
            <v>46.980426021876795</v>
          </cell>
          <cell r="Q2125">
            <v>50.48071387449626</v>
          </cell>
          <cell r="R2125">
            <v>0</v>
          </cell>
          <cell r="S2125">
            <v>0</v>
          </cell>
          <cell r="T2125">
            <v>0</v>
          </cell>
          <cell r="U2125">
            <v>0</v>
          </cell>
          <cell r="AO2125" t="e">
            <v>#N/A</v>
          </cell>
          <cell r="AQ2125" t="e">
            <v>#N/A</v>
          </cell>
        </row>
        <row r="2126">
          <cell r="G2126">
            <v>1959.2101324122048</v>
          </cell>
          <cell r="H2126">
            <v>1370.6737967914437</v>
          </cell>
          <cell r="I2126">
            <v>70.693149107656879</v>
          </cell>
          <cell r="J2126">
            <v>51.288770053475936</v>
          </cell>
          <cell r="K2126">
            <v>677</v>
          </cell>
          <cell r="L2126">
            <v>474</v>
          </cell>
          <cell r="M2126">
            <v>28.516953088713425</v>
          </cell>
          <cell r="N2126">
            <v>20.399149237858918</v>
          </cell>
          <cell r="O2126">
            <v>677</v>
          </cell>
          <cell r="P2126">
            <v>619.64709268854347</v>
          </cell>
          <cell r="Q2126">
            <v>665.8140472078295</v>
          </cell>
          <cell r="R2126">
            <v>0</v>
          </cell>
          <cell r="S2126">
            <v>0</v>
          </cell>
          <cell r="T2126">
            <v>0</v>
          </cell>
          <cell r="U2126">
            <v>0</v>
          </cell>
          <cell r="AO2126" t="e">
            <v>#N/A</v>
          </cell>
          <cell r="AQ2126" t="e">
            <v>#N/A</v>
          </cell>
        </row>
        <row r="2127">
          <cell r="G2127">
            <v>290.83246977547498</v>
          </cell>
          <cell r="H2127">
            <v>192.28877005347593</v>
          </cell>
          <cell r="I2127">
            <v>10.493955094991364</v>
          </cell>
          <cell r="J2127">
            <v>7.1951871657754012</v>
          </cell>
          <cell r="K2127">
            <v>113</v>
          </cell>
          <cell r="L2127">
            <v>73</v>
          </cell>
          <cell r="M2127">
            <v>4.2331630283325588</v>
          </cell>
          <cell r="N2127">
            <v>2.8617511520737327</v>
          </cell>
          <cell r="O2127">
            <v>113</v>
          </cell>
          <cell r="P2127">
            <v>91.982728842832472</v>
          </cell>
          <cell r="Q2127">
            <v>98.835924006908471</v>
          </cell>
          <cell r="R2127">
            <v>0</v>
          </cell>
          <cell r="S2127">
            <v>0</v>
          </cell>
          <cell r="T2127">
            <v>0</v>
          </cell>
          <cell r="U2127">
            <v>0</v>
          </cell>
          <cell r="AO2127" t="e">
            <v>#N/A</v>
          </cell>
          <cell r="AQ2127" t="e">
            <v>#N/A</v>
          </cell>
        </row>
        <row r="2128">
          <cell r="G2128">
            <v>317.4139320667818</v>
          </cell>
          <cell r="H2128">
            <v>210.36720142602493</v>
          </cell>
          <cell r="I2128">
            <v>11.453080023028209</v>
          </cell>
          <cell r="J2128">
            <v>7.8716577540106947</v>
          </cell>
          <cell r="K2128">
            <v>133</v>
          </cell>
          <cell r="L2128">
            <v>89</v>
          </cell>
          <cell r="M2128">
            <v>4.6200650255457498</v>
          </cell>
          <cell r="N2128">
            <v>3.1308046791917761</v>
          </cell>
          <cell r="O2128">
            <v>133</v>
          </cell>
          <cell r="P2128">
            <v>100.38975244674727</v>
          </cell>
          <cell r="Q2128">
            <v>107.86931491076568</v>
          </cell>
          <cell r="R2128">
            <v>0</v>
          </cell>
          <cell r="S2128">
            <v>0</v>
          </cell>
          <cell r="T2128">
            <v>0</v>
          </cell>
          <cell r="U2128">
            <v>0</v>
          </cell>
          <cell r="AO2128" t="e">
            <v>#N/A</v>
          </cell>
          <cell r="AQ2128" t="e">
            <v>#N/A</v>
          </cell>
        </row>
        <row r="2129">
          <cell r="G2129">
            <v>0</v>
          </cell>
          <cell r="H2129">
            <v>0</v>
          </cell>
          <cell r="I2129">
            <v>0</v>
          </cell>
          <cell r="J2129">
            <v>0</v>
          </cell>
          <cell r="K2129">
            <v>0</v>
          </cell>
          <cell r="L2129">
            <v>0</v>
          </cell>
          <cell r="M2129">
            <v>0</v>
          </cell>
          <cell r="N2129">
            <v>0</v>
          </cell>
          <cell r="O2129">
            <v>0</v>
          </cell>
          <cell r="P2129">
            <v>0</v>
          </cell>
          <cell r="Q2129">
            <v>0</v>
          </cell>
          <cell r="R2129">
            <v>0</v>
          </cell>
          <cell r="S2129">
            <v>0</v>
          </cell>
          <cell r="T2129">
            <v>0</v>
          </cell>
          <cell r="U2129">
            <v>0</v>
          </cell>
          <cell r="AO2129" t="e">
            <v>#N/A</v>
          </cell>
          <cell r="AQ2129" t="e">
            <v>#N/A</v>
          </cell>
        </row>
        <row r="2130">
          <cell r="G2130">
            <v>0</v>
          </cell>
          <cell r="H2130">
            <v>0</v>
          </cell>
          <cell r="I2130">
            <v>0</v>
          </cell>
          <cell r="J2130">
            <v>0</v>
          </cell>
          <cell r="K2130">
            <v>0</v>
          </cell>
          <cell r="L2130">
            <v>0</v>
          </cell>
          <cell r="M2130">
            <v>0</v>
          </cell>
          <cell r="N2130">
            <v>0</v>
          </cell>
          <cell r="O2130">
            <v>0</v>
          </cell>
          <cell r="P2130">
            <v>0</v>
          </cell>
          <cell r="Q2130">
            <v>0</v>
          </cell>
          <cell r="R2130">
            <v>0</v>
          </cell>
          <cell r="S2130">
            <v>0</v>
          </cell>
          <cell r="T2130">
            <v>0</v>
          </cell>
          <cell r="U2130">
            <v>0</v>
          </cell>
          <cell r="AO2130" t="e">
            <v>#N/A</v>
          </cell>
          <cell r="AQ2130" t="e">
            <v>#N/A</v>
          </cell>
        </row>
        <row r="2131">
          <cell r="G2131">
            <v>2716</v>
          </cell>
          <cell r="H2131">
            <v>1844</v>
          </cell>
          <cell r="I2131">
            <v>98</v>
          </cell>
          <cell r="J2131">
            <v>69</v>
          </cell>
          <cell r="K2131">
            <v>934</v>
          </cell>
          <cell r="L2131">
            <v>638</v>
          </cell>
          <cell r="M2131">
            <v>39.532280538783098</v>
          </cell>
          <cell r="N2131">
            <v>27.443459766040412</v>
          </cell>
          <cell r="O2131">
            <v>934</v>
          </cell>
          <cell r="P2131">
            <v>859</v>
          </cell>
          <cell r="Q2131">
            <v>923</v>
          </cell>
          <cell r="R2131">
            <v>0</v>
          </cell>
          <cell r="S2131">
            <v>0</v>
          </cell>
          <cell r="T2131">
            <v>0</v>
          </cell>
          <cell r="U2131">
            <v>0</v>
          </cell>
          <cell r="AO2131" t="e">
            <v>#N/A</v>
          </cell>
          <cell r="AQ2131" t="e">
            <v>#N/A</v>
          </cell>
        </row>
        <row r="2132">
          <cell r="G2132">
            <v>0</v>
          </cell>
          <cell r="H2132">
            <v>0</v>
          </cell>
          <cell r="I2132">
            <v>0</v>
          </cell>
          <cell r="J2132">
            <v>0</v>
          </cell>
          <cell r="K2132">
            <v>0</v>
          </cell>
          <cell r="L2132">
            <v>0</v>
          </cell>
          <cell r="M2132">
            <v>0</v>
          </cell>
          <cell r="N2132">
            <v>0</v>
          </cell>
          <cell r="O2132">
            <v>0</v>
          </cell>
          <cell r="P2132">
            <v>0</v>
          </cell>
          <cell r="Q2132">
            <v>0</v>
          </cell>
          <cell r="R2132">
            <v>0</v>
          </cell>
          <cell r="S2132">
            <v>0</v>
          </cell>
          <cell r="T2132">
            <v>0</v>
          </cell>
          <cell r="U2132">
            <v>0</v>
          </cell>
          <cell r="AO2132" t="str">
            <v>Baden-Württemberg_2008_I 05b_1</v>
          </cell>
          <cell r="AQ2132" t="str">
            <v>Westliche Flächenländer_2008_I 05b_1</v>
          </cell>
        </row>
        <row r="2133">
          <cell r="G2133">
            <v>273.12945521698987</v>
          </cell>
          <cell r="H2133">
            <v>171.83153638814017</v>
          </cell>
          <cell r="I2133">
            <v>21.45595567867036</v>
          </cell>
          <cell r="J2133">
            <v>12.656109613656783</v>
          </cell>
          <cell r="K2133">
            <v>94</v>
          </cell>
          <cell r="L2133">
            <v>59</v>
          </cell>
          <cell r="M2133">
            <v>7.3842633786703944</v>
          </cell>
          <cell r="N2133">
            <v>4.3455961746105194</v>
          </cell>
          <cell r="O2133">
            <v>94</v>
          </cell>
          <cell r="P2133">
            <v>90.736472760849495</v>
          </cell>
          <cell r="Q2133">
            <v>88.392982456140345</v>
          </cell>
          <cell r="R2133">
            <v>0</v>
          </cell>
          <cell r="S2133">
            <v>0</v>
          </cell>
          <cell r="T2133">
            <v>0</v>
          </cell>
          <cell r="U2133">
            <v>0</v>
          </cell>
          <cell r="AO2133" t="str">
            <v>Baden-Württemberg_2008_I 05b_2</v>
          </cell>
          <cell r="AQ2133" t="str">
            <v>Westliche Flächenländer_2008_I 05b_2</v>
          </cell>
        </row>
        <row r="2134">
          <cell r="G2134">
            <v>9268.9676823638056</v>
          </cell>
          <cell r="H2134">
            <v>7738.2439353099735</v>
          </cell>
          <cell r="I2134">
            <v>728.13296398891976</v>
          </cell>
          <cell r="J2134">
            <v>569.95395327942504</v>
          </cell>
          <cell r="K2134">
            <v>3190</v>
          </cell>
          <cell r="L2134">
            <v>2657</v>
          </cell>
          <cell r="M2134">
            <v>250.59361891445278</v>
          </cell>
          <cell r="N2134">
            <v>195.69913620237546</v>
          </cell>
          <cell r="O2134">
            <v>3190</v>
          </cell>
          <cell r="P2134">
            <v>3079.2483841181902</v>
          </cell>
          <cell r="Q2134">
            <v>2999.719298245614</v>
          </cell>
          <cell r="R2134">
            <v>0</v>
          </cell>
          <cell r="S2134">
            <v>0</v>
          </cell>
          <cell r="T2134">
            <v>0</v>
          </cell>
          <cell r="U2134">
            <v>0</v>
          </cell>
          <cell r="AO2134" t="str">
            <v>Baden-Württemberg_2008_I 05b_3</v>
          </cell>
          <cell r="AQ2134" t="str">
            <v>Westliche Flächenländer_2008_I 05b_3</v>
          </cell>
        </row>
        <row r="2135">
          <cell r="G2135">
            <v>1635.8710987996305</v>
          </cell>
          <cell r="H2135">
            <v>1339.7035040431267</v>
          </cell>
          <cell r="I2135">
            <v>128.50747922437674</v>
          </cell>
          <cell r="J2135">
            <v>98.674752920035942</v>
          </cell>
          <cell r="K2135">
            <v>563</v>
          </cell>
          <cell r="L2135">
            <v>460</v>
          </cell>
          <cell r="M2135">
            <v>44.227024278632257</v>
          </cell>
          <cell r="N2135">
            <v>33.880919327471851</v>
          </cell>
          <cell r="O2135">
            <v>563</v>
          </cell>
          <cell r="P2135">
            <v>543.45355493998147</v>
          </cell>
          <cell r="Q2135">
            <v>529.41754385964907</v>
          </cell>
          <cell r="R2135">
            <v>0</v>
          </cell>
          <cell r="S2135">
            <v>0</v>
          </cell>
          <cell r="T2135">
            <v>0</v>
          </cell>
          <cell r="U2135">
            <v>0</v>
          </cell>
          <cell r="AO2135" t="str">
            <v>Baden-Württemberg_2008_I 05b_4</v>
          </cell>
          <cell r="AQ2135" t="str">
            <v>Westliche Flächenländer_2008_I 05b_4</v>
          </cell>
        </row>
        <row r="2136">
          <cell r="G2136">
            <v>4556.031763619575</v>
          </cell>
          <cell r="H2136">
            <v>3716.2210242587603</v>
          </cell>
          <cell r="I2136">
            <v>357.90360110803323</v>
          </cell>
          <cell r="J2136">
            <v>273.71518418688231</v>
          </cell>
          <cell r="K2136">
            <v>1568</v>
          </cell>
          <cell r="L2136">
            <v>1276</v>
          </cell>
          <cell r="M2136">
            <v>123.1757976356934</v>
          </cell>
          <cell r="N2136">
            <v>93.982724047508867</v>
          </cell>
          <cell r="O2136">
            <v>1568</v>
          </cell>
          <cell r="P2136">
            <v>1513.5615881809788</v>
          </cell>
          <cell r="Q2136">
            <v>1474.4701754385965</v>
          </cell>
          <cell r="R2136">
            <v>0</v>
          </cell>
          <cell r="S2136">
            <v>0</v>
          </cell>
          <cell r="T2136">
            <v>0</v>
          </cell>
          <cell r="U2136">
            <v>0</v>
          </cell>
          <cell r="AO2136" t="str">
            <v>Baden-Württemberg_2008_I 05b_5</v>
          </cell>
          <cell r="AQ2136" t="str">
            <v>Westliche Flächenländer_2008_I 05b_5</v>
          </cell>
        </row>
        <row r="2137">
          <cell r="G2137">
            <v>0</v>
          </cell>
          <cell r="H2137">
            <v>0</v>
          </cell>
          <cell r="I2137">
            <v>0</v>
          </cell>
          <cell r="J2137">
            <v>0</v>
          </cell>
          <cell r="K2137">
            <v>0</v>
          </cell>
          <cell r="L2137">
            <v>0</v>
          </cell>
          <cell r="M2137">
            <v>0</v>
          </cell>
          <cell r="N2137">
            <v>0</v>
          </cell>
          <cell r="O2137">
            <v>0</v>
          </cell>
          <cell r="P2137">
            <v>0</v>
          </cell>
          <cell r="Q2137">
            <v>0</v>
          </cell>
          <cell r="R2137">
            <v>0</v>
          </cell>
          <cell r="S2137">
            <v>0</v>
          </cell>
          <cell r="T2137">
            <v>0</v>
          </cell>
          <cell r="U2137">
            <v>0</v>
          </cell>
          <cell r="AO2137" t="str">
            <v>Baden-Württemberg_2008_I 05b_6</v>
          </cell>
          <cell r="AQ2137" t="str">
            <v>Westliche Flächenländer_2008_I 05b_6</v>
          </cell>
        </row>
        <row r="2138">
          <cell r="G2138">
            <v>0</v>
          </cell>
          <cell r="H2138">
            <v>0</v>
          </cell>
          <cell r="I2138">
            <v>0</v>
          </cell>
          <cell r="J2138">
            <v>0</v>
          </cell>
          <cell r="K2138">
            <v>0</v>
          </cell>
          <cell r="L2138">
            <v>0</v>
          </cell>
          <cell r="M2138">
            <v>0</v>
          </cell>
          <cell r="N2138">
            <v>0</v>
          </cell>
          <cell r="O2138">
            <v>0</v>
          </cell>
          <cell r="P2138">
            <v>0</v>
          </cell>
          <cell r="Q2138">
            <v>0</v>
          </cell>
          <cell r="R2138">
            <v>0</v>
          </cell>
          <cell r="S2138">
            <v>0</v>
          </cell>
          <cell r="T2138">
            <v>0</v>
          </cell>
          <cell r="U2138">
            <v>0</v>
          </cell>
          <cell r="AO2138" t="str">
            <v>Baden-Württemberg_2008_I 05b_7</v>
          </cell>
          <cell r="AQ2138" t="str">
            <v>Westliche Flächenländer_2008_I 05b_7</v>
          </cell>
        </row>
        <row r="2139">
          <cell r="G2139">
            <v>15734</v>
          </cell>
          <cell r="H2139">
            <v>12966</v>
          </cell>
          <cell r="I2139">
            <v>1236</v>
          </cell>
          <cell r="J2139">
            <v>955</v>
          </cell>
          <cell r="K2139">
            <v>5415</v>
          </cell>
          <cell r="L2139">
            <v>4452</v>
          </cell>
          <cell r="M2139">
            <v>425.38070420744884</v>
          </cell>
          <cell r="N2139">
            <v>327.90837575196673</v>
          </cell>
          <cell r="O2139">
            <v>5415</v>
          </cell>
          <cell r="P2139">
            <v>5227</v>
          </cell>
          <cell r="Q2139">
            <v>5092</v>
          </cell>
          <cell r="R2139">
            <v>0</v>
          </cell>
          <cell r="S2139">
            <v>0</v>
          </cell>
          <cell r="T2139">
            <v>0</v>
          </cell>
          <cell r="U2139">
            <v>0</v>
          </cell>
          <cell r="AO2139" t="str">
            <v>Baden-Württemberg_2008_I 05b_8</v>
          </cell>
          <cell r="AQ2139" t="str">
            <v>Westliche Flächenländer_2008_I 05b_8</v>
          </cell>
        </row>
        <row r="2140">
          <cell r="G2140">
            <v>0</v>
          </cell>
          <cell r="H2140">
            <v>0</v>
          </cell>
          <cell r="I2140">
            <v>0</v>
          </cell>
          <cell r="J2140">
            <v>0</v>
          </cell>
          <cell r="K2140">
            <v>0</v>
          </cell>
          <cell r="L2140">
            <v>0</v>
          </cell>
          <cell r="M2140">
            <v>0</v>
          </cell>
          <cell r="N2140">
            <v>0</v>
          </cell>
          <cell r="O2140">
            <v>0</v>
          </cell>
          <cell r="P2140">
            <v>0</v>
          </cell>
          <cell r="Q2140">
            <v>0</v>
          </cell>
          <cell r="R2140">
            <v>0</v>
          </cell>
          <cell r="S2140">
            <v>0</v>
          </cell>
          <cell r="T2140">
            <v>0</v>
          </cell>
          <cell r="U2140">
            <v>0</v>
          </cell>
          <cell r="AO2140" t="str">
            <v>Baden-Württemberg_2008_I 05b_1</v>
          </cell>
          <cell r="AQ2140" t="str">
            <v>Westliche Flächenländer_2008_I 05b_1</v>
          </cell>
        </row>
        <row r="2141">
          <cell r="G2141">
            <v>79</v>
          </cell>
          <cell r="H2141">
            <v>63</v>
          </cell>
          <cell r="I2141">
            <v>6.5414012738853504</v>
          </cell>
          <cell r="J2141">
            <v>7.3928571428571432</v>
          </cell>
          <cell r="K2141">
            <v>79</v>
          </cell>
          <cell r="L2141">
            <v>63</v>
          </cell>
          <cell r="M2141">
            <v>6.5414012738853504</v>
          </cell>
          <cell r="N2141">
            <v>7.3928571428571432</v>
          </cell>
          <cell r="O2141">
            <v>79</v>
          </cell>
          <cell r="P2141">
            <v>0</v>
          </cell>
          <cell r="Q2141">
            <v>0</v>
          </cell>
          <cell r="R2141">
            <v>0</v>
          </cell>
          <cell r="S2141">
            <v>0</v>
          </cell>
          <cell r="T2141">
            <v>0</v>
          </cell>
          <cell r="U2141">
            <v>0</v>
          </cell>
          <cell r="AO2141" t="str">
            <v>Baden-Württemberg_2008_I 05b_2</v>
          </cell>
          <cell r="AQ2141" t="str">
            <v>Westliche Flächenländer_2008_I 05b_2</v>
          </cell>
        </row>
        <row r="2142">
          <cell r="G2142">
            <v>167</v>
          </cell>
          <cell r="H2142">
            <v>103</v>
          </cell>
          <cell r="I2142">
            <v>13.828025477707007</v>
          </cell>
          <cell r="J2142">
            <v>12.086734693877551</v>
          </cell>
          <cell r="K2142">
            <v>167</v>
          </cell>
          <cell r="L2142">
            <v>103</v>
          </cell>
          <cell r="M2142">
            <v>13.828025477707007</v>
          </cell>
          <cell r="N2142">
            <v>12.086734693877551</v>
          </cell>
          <cell r="O2142">
            <v>167</v>
          </cell>
          <cell r="P2142">
            <v>0</v>
          </cell>
          <cell r="Q2142">
            <v>0</v>
          </cell>
          <cell r="R2142">
            <v>0</v>
          </cell>
          <cell r="S2142">
            <v>0</v>
          </cell>
          <cell r="T2142">
            <v>0</v>
          </cell>
          <cell r="U2142">
            <v>0</v>
          </cell>
          <cell r="AO2142" t="str">
            <v>Baden-Württemberg_2008_I 05b_3</v>
          </cell>
          <cell r="AQ2142" t="str">
            <v>Westliche Flächenländer_2008_I 05b_3</v>
          </cell>
        </row>
        <row r="2143">
          <cell r="G2143">
            <v>14</v>
          </cell>
          <cell r="H2143">
            <v>7</v>
          </cell>
          <cell r="I2143">
            <v>1.1592356687898089</v>
          </cell>
          <cell r="J2143">
            <v>0.8214285714285714</v>
          </cell>
          <cell r="K2143">
            <v>14</v>
          </cell>
          <cell r="L2143">
            <v>7</v>
          </cell>
          <cell r="M2143">
            <v>1.1592356687898089</v>
          </cell>
          <cell r="N2143">
            <v>0.8214285714285714</v>
          </cell>
          <cell r="O2143">
            <v>14</v>
          </cell>
          <cell r="P2143">
            <v>0</v>
          </cell>
          <cell r="Q2143">
            <v>0</v>
          </cell>
          <cell r="R2143">
            <v>0</v>
          </cell>
          <cell r="S2143">
            <v>0</v>
          </cell>
          <cell r="T2143">
            <v>0</v>
          </cell>
          <cell r="U2143">
            <v>0</v>
          </cell>
          <cell r="AO2143" t="str">
            <v>Baden-Württemberg_2008_I 05b_4</v>
          </cell>
          <cell r="AQ2143" t="str">
            <v>Westliche Flächenländer_2008_I 05b_4</v>
          </cell>
        </row>
        <row r="2144">
          <cell r="G2144">
            <v>54</v>
          </cell>
          <cell r="H2144">
            <v>23</v>
          </cell>
          <cell r="I2144">
            <v>4.4713375796178338</v>
          </cell>
          <cell r="J2144">
            <v>2.6989795918367347</v>
          </cell>
          <cell r="K2144">
            <v>54</v>
          </cell>
          <cell r="L2144">
            <v>23</v>
          </cell>
          <cell r="M2144">
            <v>4.4713375796178338</v>
          </cell>
          <cell r="N2144">
            <v>2.6989795918367347</v>
          </cell>
          <cell r="O2144">
            <v>54</v>
          </cell>
          <cell r="P2144">
            <v>0</v>
          </cell>
          <cell r="Q2144">
            <v>0</v>
          </cell>
          <cell r="R2144">
            <v>0</v>
          </cell>
          <cell r="S2144">
            <v>0</v>
          </cell>
          <cell r="T2144">
            <v>0</v>
          </cell>
          <cell r="U2144">
            <v>0</v>
          </cell>
          <cell r="AO2144" t="str">
            <v>Baden-Württemberg_2008_I 05b_5</v>
          </cell>
          <cell r="AQ2144" t="str">
            <v>Westliche Flächenländer_2008_I 05b_5</v>
          </cell>
        </row>
        <row r="2145">
          <cell r="G2145">
            <v>0</v>
          </cell>
          <cell r="H2145">
            <v>0</v>
          </cell>
          <cell r="I2145">
            <v>0</v>
          </cell>
          <cell r="J2145">
            <v>0</v>
          </cell>
          <cell r="K2145">
            <v>0</v>
          </cell>
          <cell r="L2145">
            <v>0</v>
          </cell>
          <cell r="M2145">
            <v>0</v>
          </cell>
          <cell r="N2145">
            <v>0</v>
          </cell>
          <cell r="O2145">
            <v>0</v>
          </cell>
          <cell r="P2145">
            <v>0</v>
          </cell>
          <cell r="Q2145">
            <v>0</v>
          </cell>
          <cell r="R2145">
            <v>0</v>
          </cell>
          <cell r="S2145">
            <v>0</v>
          </cell>
          <cell r="T2145">
            <v>0</v>
          </cell>
          <cell r="U2145">
            <v>0</v>
          </cell>
          <cell r="AO2145" t="str">
            <v>Baden-Württemberg_2008_I 05b_6</v>
          </cell>
          <cell r="AQ2145" t="str">
            <v>Westliche Flächenländer_2008_I 05b_6</v>
          </cell>
        </row>
        <row r="2146">
          <cell r="G2146">
            <v>0</v>
          </cell>
          <cell r="H2146">
            <v>0</v>
          </cell>
          <cell r="I2146">
            <v>0</v>
          </cell>
          <cell r="J2146">
            <v>0</v>
          </cell>
          <cell r="K2146">
            <v>0</v>
          </cell>
          <cell r="L2146">
            <v>0</v>
          </cell>
          <cell r="M2146">
            <v>0</v>
          </cell>
          <cell r="N2146">
            <v>0</v>
          </cell>
          <cell r="O2146">
            <v>0</v>
          </cell>
          <cell r="P2146">
            <v>0</v>
          </cell>
          <cell r="Q2146">
            <v>0</v>
          </cell>
          <cell r="R2146">
            <v>0</v>
          </cell>
          <cell r="S2146">
            <v>0</v>
          </cell>
          <cell r="T2146">
            <v>0</v>
          </cell>
          <cell r="U2146">
            <v>0</v>
          </cell>
          <cell r="AO2146" t="str">
            <v>Baden-Württemberg_2008_I 05b_7</v>
          </cell>
          <cell r="AQ2146" t="str">
            <v>Westliche Flächenländer_2008_I 05b_7</v>
          </cell>
        </row>
        <row r="2147">
          <cell r="G2147">
            <v>314</v>
          </cell>
          <cell r="H2147">
            <v>196</v>
          </cell>
          <cell r="I2147">
            <v>26</v>
          </cell>
          <cell r="J2147">
            <v>23</v>
          </cell>
          <cell r="K2147">
            <v>314</v>
          </cell>
          <cell r="L2147">
            <v>196</v>
          </cell>
          <cell r="M2147">
            <v>26</v>
          </cell>
          <cell r="N2147">
            <v>23</v>
          </cell>
          <cell r="O2147">
            <v>314</v>
          </cell>
          <cell r="P2147">
            <v>0</v>
          </cell>
          <cell r="Q2147">
            <v>0</v>
          </cell>
          <cell r="R2147">
            <v>0</v>
          </cell>
          <cell r="S2147">
            <v>0</v>
          </cell>
          <cell r="T2147">
            <v>0</v>
          </cell>
          <cell r="U2147">
            <v>0</v>
          </cell>
          <cell r="AO2147" t="str">
            <v>Baden-Württemberg_2008_I 05b_8</v>
          </cell>
          <cell r="AQ2147" t="str">
            <v>Westliche Flächenländer_2008_I 05b_8</v>
          </cell>
        </row>
        <row r="2148">
          <cell r="G2148">
            <v>3878</v>
          </cell>
          <cell r="H2148">
            <v>1515</v>
          </cell>
          <cell r="I2148">
            <v>1411.5325670498084</v>
          </cell>
          <cell r="J2148">
            <v>538.09925093632955</v>
          </cell>
          <cell r="K2148">
            <v>3878</v>
          </cell>
          <cell r="L2148">
            <v>1515</v>
          </cell>
          <cell r="M2148">
            <v>1411.5325670498084</v>
          </cell>
          <cell r="N2148">
            <v>538.09925093632955</v>
          </cell>
          <cell r="O2148">
            <v>3878</v>
          </cell>
          <cell r="P2148">
            <v>0</v>
          </cell>
          <cell r="Q2148">
            <v>0</v>
          </cell>
          <cell r="R2148">
            <v>0</v>
          </cell>
          <cell r="S2148">
            <v>0</v>
          </cell>
          <cell r="T2148">
            <v>0</v>
          </cell>
          <cell r="U2148">
            <v>0</v>
          </cell>
          <cell r="AO2148" t="str">
            <v>Baden-Württemberg_2008_II 03b_1</v>
          </cell>
          <cell r="AQ2148" t="str">
            <v>Westliche Flächenländer_2008_II 03b_1</v>
          </cell>
        </row>
        <row r="2149">
          <cell r="G2149">
            <v>289</v>
          </cell>
          <cell r="H2149">
            <v>86</v>
          </cell>
          <cell r="I2149">
            <v>105.19157088122606</v>
          </cell>
          <cell r="J2149">
            <v>30.545568039950062</v>
          </cell>
          <cell r="K2149">
            <v>289</v>
          </cell>
          <cell r="L2149">
            <v>86</v>
          </cell>
          <cell r="M2149">
            <v>105.19157088122606</v>
          </cell>
          <cell r="N2149">
            <v>30.545568039950062</v>
          </cell>
          <cell r="O2149">
            <v>289</v>
          </cell>
          <cell r="P2149">
            <v>0</v>
          </cell>
          <cell r="Q2149">
            <v>0</v>
          </cell>
          <cell r="R2149">
            <v>0</v>
          </cell>
          <cell r="S2149">
            <v>0</v>
          </cell>
          <cell r="T2149">
            <v>0</v>
          </cell>
          <cell r="U2149">
            <v>0</v>
          </cell>
          <cell r="AO2149" t="str">
            <v>Baden-Württemberg_2008_II 03b_2</v>
          </cell>
          <cell r="AQ2149" t="str">
            <v>Westliche Flächenländer_2008_II 03b_2</v>
          </cell>
        </row>
        <row r="2150">
          <cell r="G2150">
            <v>9</v>
          </cell>
          <cell r="H2150">
            <v>1</v>
          </cell>
          <cell r="I2150">
            <v>3.2758620689655173</v>
          </cell>
          <cell r="J2150">
            <v>0.35518102372034954</v>
          </cell>
          <cell r="K2150">
            <v>9</v>
          </cell>
          <cell r="L2150">
            <v>1</v>
          </cell>
          <cell r="M2150">
            <v>3.2758620689655173</v>
          </cell>
          <cell r="N2150">
            <v>0.35518102372034954</v>
          </cell>
          <cell r="O2150">
            <v>9</v>
          </cell>
          <cell r="P2150">
            <v>0</v>
          </cell>
          <cell r="Q2150">
            <v>0</v>
          </cell>
          <cell r="R2150">
            <v>0</v>
          </cell>
          <cell r="S2150">
            <v>0</v>
          </cell>
          <cell r="T2150">
            <v>0</v>
          </cell>
          <cell r="U2150">
            <v>0</v>
          </cell>
          <cell r="AO2150" t="str">
            <v>Baden-Württemberg_2008_II 03b_3</v>
          </cell>
          <cell r="AQ2150" t="str">
            <v>Westliche Flächenländer_2008_II 03b_3</v>
          </cell>
        </row>
        <row r="2151">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AO2151" t="str">
            <v>Baden-Württemberg_2008_II 03b_4</v>
          </cell>
          <cell r="AQ2151" t="str">
            <v>Westliche Flächenländer_2008_II 03b_4</v>
          </cell>
        </row>
        <row r="2152">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AO2152" t="str">
            <v>Baden-Württemberg_2008_II 03b_5</v>
          </cell>
          <cell r="AQ2152" t="str">
            <v>Westliche Flächenländer_2008_II 03b_5</v>
          </cell>
        </row>
        <row r="2153">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AO2153" t="str">
            <v>Baden-Württemberg_2008_II 03b_6</v>
          </cell>
          <cell r="AQ2153" t="str">
            <v>Westliche Flächenländer_2008_II 03b_6</v>
          </cell>
        </row>
        <row r="2154">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AO2154" t="str">
            <v>Baden-Württemberg_2008_II 03b_7</v>
          </cell>
          <cell r="AQ2154" t="str">
            <v>Westliche Flächenländer_2008_II 03b_7</v>
          </cell>
        </row>
        <row r="2155">
          <cell r="G2155">
            <v>4176</v>
          </cell>
          <cell r="H2155">
            <v>1602</v>
          </cell>
          <cell r="I2155">
            <v>1520</v>
          </cell>
          <cell r="J2155">
            <v>569</v>
          </cell>
          <cell r="K2155">
            <v>4176</v>
          </cell>
          <cell r="L2155">
            <v>1602</v>
          </cell>
          <cell r="M2155">
            <v>1520</v>
          </cell>
          <cell r="N2155">
            <v>569</v>
          </cell>
          <cell r="O2155">
            <v>4176</v>
          </cell>
          <cell r="P2155">
            <v>0</v>
          </cell>
          <cell r="Q2155">
            <v>0</v>
          </cell>
          <cell r="R2155">
            <v>0</v>
          </cell>
          <cell r="S2155">
            <v>0</v>
          </cell>
          <cell r="T2155">
            <v>0</v>
          </cell>
          <cell r="U2155">
            <v>0</v>
          </cell>
          <cell r="AO2155" t="str">
            <v>Baden-Württemberg_2008_II 03b_8</v>
          </cell>
          <cell r="AQ2155" t="str">
            <v>Westliche Flächenländer_2008_II 03b_8</v>
          </cell>
        </row>
        <row r="2156">
          <cell r="G2156">
            <v>4</v>
          </cell>
          <cell r="H2156">
            <v>1</v>
          </cell>
          <cell r="I2156">
            <v>1.4925373134328358E-2</v>
          </cell>
          <cell r="J2156">
            <v>0</v>
          </cell>
          <cell r="K2156">
            <v>4</v>
          </cell>
          <cell r="L2156">
            <v>1</v>
          </cell>
          <cell r="M2156">
            <v>1.4925373134328358E-2</v>
          </cell>
          <cell r="N2156">
            <v>0</v>
          </cell>
          <cell r="O2156">
            <v>4</v>
          </cell>
          <cell r="P2156">
            <v>0</v>
          </cell>
          <cell r="Q2156">
            <v>0</v>
          </cell>
          <cell r="R2156">
            <v>0</v>
          </cell>
          <cell r="S2156">
            <v>0</v>
          </cell>
          <cell r="T2156">
            <v>0</v>
          </cell>
          <cell r="U2156">
            <v>0</v>
          </cell>
          <cell r="AO2156" t="str">
            <v>Baden-Württemberg_2008_II 02b_1</v>
          </cell>
          <cell r="AQ2156" t="str">
            <v>Westliche Flächenländer_2008_II 02b_1</v>
          </cell>
        </row>
        <row r="2157">
          <cell r="G2157">
            <v>132</v>
          </cell>
          <cell r="H2157">
            <v>24</v>
          </cell>
          <cell r="I2157">
            <v>0.4925373134328358</v>
          </cell>
          <cell r="J2157">
            <v>0</v>
          </cell>
          <cell r="K2157">
            <v>132</v>
          </cell>
          <cell r="L2157">
            <v>24</v>
          </cell>
          <cell r="M2157">
            <v>0.4925373134328358</v>
          </cell>
          <cell r="N2157">
            <v>0</v>
          </cell>
          <cell r="O2157">
            <v>132</v>
          </cell>
          <cell r="P2157">
            <v>0</v>
          </cell>
          <cell r="Q2157">
            <v>0</v>
          </cell>
          <cell r="R2157">
            <v>0</v>
          </cell>
          <cell r="S2157">
            <v>0</v>
          </cell>
          <cell r="T2157">
            <v>0</v>
          </cell>
          <cell r="U2157">
            <v>0</v>
          </cell>
          <cell r="AO2157" t="str">
            <v>Baden-Württemberg_2008_II 02b_2</v>
          </cell>
          <cell r="AQ2157" t="str">
            <v>Westliche Flächenländer_2008_II 02b_2</v>
          </cell>
        </row>
        <row r="2158">
          <cell r="G2158">
            <v>126</v>
          </cell>
          <cell r="H2158">
            <v>32</v>
          </cell>
          <cell r="I2158">
            <v>0.47014925373134331</v>
          </cell>
          <cell r="J2158">
            <v>0</v>
          </cell>
          <cell r="K2158">
            <v>126</v>
          </cell>
          <cell r="L2158">
            <v>32</v>
          </cell>
          <cell r="M2158">
            <v>0.47014925373134331</v>
          </cell>
          <cell r="N2158">
            <v>0</v>
          </cell>
          <cell r="O2158">
            <v>126</v>
          </cell>
          <cell r="P2158">
            <v>0</v>
          </cell>
          <cell r="Q2158">
            <v>0</v>
          </cell>
          <cell r="R2158">
            <v>0</v>
          </cell>
          <cell r="S2158">
            <v>0</v>
          </cell>
          <cell r="T2158">
            <v>0</v>
          </cell>
          <cell r="U2158">
            <v>0</v>
          </cell>
          <cell r="AO2158" t="str">
            <v>Baden-Württemberg_2008_II 02b_3</v>
          </cell>
          <cell r="AQ2158" t="str">
            <v>Westliche Flächenländer_2008_II 02b_3</v>
          </cell>
        </row>
        <row r="2159">
          <cell r="G2159">
            <v>2</v>
          </cell>
          <cell r="H2159">
            <v>2</v>
          </cell>
          <cell r="I2159">
            <v>7.462686567164179E-3</v>
          </cell>
          <cell r="J2159">
            <v>0</v>
          </cell>
          <cell r="K2159">
            <v>2</v>
          </cell>
          <cell r="L2159">
            <v>2</v>
          </cell>
          <cell r="M2159">
            <v>7.462686567164179E-3</v>
          </cell>
          <cell r="N2159">
            <v>0</v>
          </cell>
          <cell r="O2159">
            <v>2</v>
          </cell>
          <cell r="P2159">
            <v>0</v>
          </cell>
          <cell r="Q2159">
            <v>0</v>
          </cell>
          <cell r="R2159">
            <v>0</v>
          </cell>
          <cell r="S2159">
            <v>0</v>
          </cell>
          <cell r="T2159">
            <v>0</v>
          </cell>
          <cell r="U2159">
            <v>0</v>
          </cell>
          <cell r="AO2159" t="str">
            <v>Baden-Württemberg_2008_II 02b_4</v>
          </cell>
          <cell r="AQ2159" t="str">
            <v>Westliche Flächenländer_2008_II 02b_4</v>
          </cell>
        </row>
        <row r="2160">
          <cell r="G2160">
            <v>4</v>
          </cell>
          <cell r="H2160">
            <v>1</v>
          </cell>
          <cell r="I2160">
            <v>1.4925373134328358E-2</v>
          </cell>
          <cell r="J2160">
            <v>0</v>
          </cell>
          <cell r="K2160">
            <v>4</v>
          </cell>
          <cell r="L2160">
            <v>1</v>
          </cell>
          <cell r="M2160">
            <v>1.4925373134328358E-2</v>
          </cell>
          <cell r="N2160">
            <v>0</v>
          </cell>
          <cell r="O2160">
            <v>4</v>
          </cell>
          <cell r="P2160">
            <v>0</v>
          </cell>
          <cell r="Q2160">
            <v>0</v>
          </cell>
          <cell r="R2160">
            <v>0</v>
          </cell>
          <cell r="S2160">
            <v>0</v>
          </cell>
          <cell r="T2160">
            <v>0</v>
          </cell>
          <cell r="U2160">
            <v>0</v>
          </cell>
          <cell r="AO2160" t="str">
            <v>Baden-Württemberg_2008_II 02b_5</v>
          </cell>
          <cell r="AQ2160" t="str">
            <v>Westliche Flächenländer_2008_II 02b_5</v>
          </cell>
        </row>
        <row r="2161">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0</v>
          </cell>
          <cell r="AO2161" t="str">
            <v>Baden-Württemberg_2008_II 02b_6</v>
          </cell>
          <cell r="AQ2161" t="str">
            <v>Westliche Flächenländer_2008_II 02b_6</v>
          </cell>
        </row>
        <row r="2162">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AO2162" t="str">
            <v>Baden-Württemberg_2008_II 02b_7</v>
          </cell>
          <cell r="AQ2162" t="str">
            <v>Westliche Flächenländer_2008_II 02b_7</v>
          </cell>
        </row>
        <row r="2163">
          <cell r="G2163">
            <v>268</v>
          </cell>
          <cell r="H2163">
            <v>60</v>
          </cell>
          <cell r="I2163">
            <v>1</v>
          </cell>
          <cell r="J2163">
            <v>0</v>
          </cell>
          <cell r="K2163">
            <v>268</v>
          </cell>
          <cell r="L2163">
            <v>60</v>
          </cell>
          <cell r="M2163">
            <v>1</v>
          </cell>
          <cell r="N2163">
            <v>0</v>
          </cell>
          <cell r="O2163">
            <v>268</v>
          </cell>
          <cell r="P2163">
            <v>0</v>
          </cell>
          <cell r="Q2163">
            <v>0</v>
          </cell>
          <cell r="R2163">
            <v>0</v>
          </cell>
          <cell r="S2163">
            <v>0</v>
          </cell>
          <cell r="T2163">
            <v>0</v>
          </cell>
          <cell r="U2163">
            <v>0</v>
          </cell>
          <cell r="AO2163" t="str">
            <v>Baden-Württemberg_2008_II 02b_8</v>
          </cell>
          <cell r="AQ2163" t="str">
            <v>Westliche Flächenländer_2008_II 02b_8</v>
          </cell>
        </row>
        <row r="2164">
          <cell r="G2164">
            <v>189.66456435412286</v>
          </cell>
          <cell r="H2164">
            <v>25.904519708704196</v>
          </cell>
          <cell r="I2164">
            <v>30.081912325780582</v>
          </cell>
          <cell r="J2164">
            <v>4.1238007166801527</v>
          </cell>
          <cell r="K2164">
            <v>187</v>
          </cell>
          <cell r="L2164">
            <v>25</v>
          </cell>
          <cell r="M2164">
            <v>29.659296791033317</v>
          </cell>
          <cell r="N2164">
            <v>3.9798081213743863</v>
          </cell>
          <cell r="O2164">
            <v>187</v>
          </cell>
          <cell r="P2164">
            <v>2.6645643541228683</v>
          </cell>
          <cell r="Q2164">
            <v>0</v>
          </cell>
          <cell r="R2164">
            <v>0</v>
          </cell>
          <cell r="S2164">
            <v>0</v>
          </cell>
          <cell r="T2164">
            <v>0</v>
          </cell>
          <cell r="U2164">
            <v>0</v>
          </cell>
          <cell r="AO2164" t="str">
            <v>Baden-Württemberg_2008_II 02a_1</v>
          </cell>
          <cell r="AQ2164" t="str">
            <v>Westliche Flächenländer_2008_II 02a_1</v>
          </cell>
        </row>
        <row r="2165">
          <cell r="G2165">
            <v>7546.0126138752621</v>
          </cell>
          <cell r="H2165">
            <v>1144.9797711247254</v>
          </cell>
          <cell r="I2165">
            <v>1196.8418593786498</v>
          </cell>
          <cell r="J2165">
            <v>182.27199167726272</v>
          </cell>
          <cell r="K2165">
            <v>7440</v>
          </cell>
          <cell r="L2165">
            <v>1105</v>
          </cell>
          <cell r="M2165">
            <v>1180.0276370336251</v>
          </cell>
          <cell r="N2165">
            <v>175.90751896474788</v>
          </cell>
          <cell r="O2165">
            <v>7440</v>
          </cell>
          <cell r="P2165">
            <v>106.01261387526279</v>
          </cell>
          <cell r="Q2165">
            <v>0</v>
          </cell>
          <cell r="R2165">
            <v>0</v>
          </cell>
          <cell r="S2165">
            <v>0</v>
          </cell>
          <cell r="T2165">
            <v>0</v>
          </cell>
          <cell r="U2165">
            <v>0</v>
          </cell>
          <cell r="AO2165" t="str">
            <v>Baden-Württemberg_2008_II 02a_2</v>
          </cell>
          <cell r="AQ2165" t="str">
            <v>Westliche Flächenländer_2008_II 02a_2</v>
          </cell>
        </row>
        <row r="2166">
          <cell r="G2166">
            <v>17923.808455968232</v>
          </cell>
          <cell r="H2166">
            <v>7602.4584441105071</v>
          </cell>
          <cell r="I2166">
            <v>2842.8211477069221</v>
          </cell>
          <cell r="J2166">
            <v>1210.2530343312912</v>
          </cell>
          <cell r="K2166">
            <v>17672</v>
          </cell>
          <cell r="L2166">
            <v>7337</v>
          </cell>
          <cell r="M2166">
            <v>2802.8828496852448</v>
          </cell>
          <cell r="N2166">
            <v>1167.9940874609549</v>
          </cell>
          <cell r="O2166">
            <v>17672</v>
          </cell>
          <cell r="P2166">
            <v>251.80845596823173</v>
          </cell>
          <cell r="Q2166">
            <v>0</v>
          </cell>
          <cell r="R2166">
            <v>0</v>
          </cell>
          <cell r="S2166">
            <v>0</v>
          </cell>
          <cell r="T2166">
            <v>0</v>
          </cell>
          <cell r="U2166">
            <v>0</v>
          </cell>
          <cell r="AO2166" t="str">
            <v>Baden-Württemberg_2008_II 02a_3</v>
          </cell>
          <cell r="AQ2166" t="str">
            <v>Westliche Flächenländer_2008_II 02a_3</v>
          </cell>
        </row>
        <row r="2167">
          <cell r="G2167">
            <v>152.1373510861948</v>
          </cell>
          <cell r="H2167">
            <v>65.279389665934573</v>
          </cell>
          <cell r="I2167">
            <v>24.129876197150196</v>
          </cell>
          <cell r="J2167">
            <v>10.391977806033985</v>
          </cell>
          <cell r="K2167">
            <v>150</v>
          </cell>
          <cell r="L2167">
            <v>63</v>
          </cell>
          <cell r="M2167">
            <v>23.790879778903729</v>
          </cell>
          <cell r="N2167">
            <v>10.029116465863453</v>
          </cell>
          <cell r="O2167">
            <v>150</v>
          </cell>
          <cell r="P2167">
            <v>2.1373510861948142</v>
          </cell>
          <cell r="Q2167">
            <v>0</v>
          </cell>
          <cell r="R2167">
            <v>0</v>
          </cell>
          <cell r="S2167">
            <v>0</v>
          </cell>
          <cell r="T2167">
            <v>0</v>
          </cell>
          <cell r="U2167">
            <v>0</v>
          </cell>
          <cell r="AO2167" t="str">
            <v>Baden-Württemberg_2008_II 02a_4</v>
          </cell>
          <cell r="AQ2167" t="str">
            <v>Westliche Flächenländer_2008_II 02a_4</v>
          </cell>
        </row>
        <row r="2168">
          <cell r="G2168">
            <v>240.3770147161878</v>
          </cell>
          <cell r="H2168">
            <v>125.37787539012831</v>
          </cell>
          <cell r="I2168">
            <v>38.125204391497313</v>
          </cell>
          <cell r="J2168">
            <v>19.959195468731938</v>
          </cell>
          <cell r="K2168">
            <v>237</v>
          </cell>
          <cell r="L2168">
            <v>121</v>
          </cell>
          <cell r="M2168">
            <v>37.589590050667894</v>
          </cell>
          <cell r="N2168">
            <v>19.262271307452032</v>
          </cell>
          <cell r="O2168">
            <v>237</v>
          </cell>
          <cell r="P2168">
            <v>3.3770147161878064</v>
          </cell>
          <cell r="Q2168">
            <v>0</v>
          </cell>
          <cell r="R2168">
            <v>0</v>
          </cell>
          <cell r="S2168">
            <v>0</v>
          </cell>
          <cell r="T2168">
            <v>0</v>
          </cell>
          <cell r="U2168">
            <v>0</v>
          </cell>
          <cell r="AO2168" t="str">
            <v>Baden-Württemberg_2008_II 02a_5</v>
          </cell>
          <cell r="AQ2168" t="str">
            <v>Westliche Flächenländer_2008_II 02a_5</v>
          </cell>
        </row>
        <row r="2169">
          <cell r="G2169">
            <v>0</v>
          </cell>
          <cell r="H2169">
            <v>0</v>
          </cell>
          <cell r="I2169">
            <v>0</v>
          </cell>
          <cell r="J2169">
            <v>0</v>
          </cell>
          <cell r="K2169">
            <v>0</v>
          </cell>
          <cell r="L2169">
            <v>0</v>
          </cell>
          <cell r="M2169">
            <v>0</v>
          </cell>
          <cell r="N2169">
            <v>0</v>
          </cell>
          <cell r="O2169">
            <v>0</v>
          </cell>
          <cell r="P2169">
            <v>0</v>
          </cell>
          <cell r="Q2169">
            <v>0</v>
          </cell>
          <cell r="R2169">
            <v>0</v>
          </cell>
          <cell r="S2169">
            <v>0</v>
          </cell>
          <cell r="T2169">
            <v>0</v>
          </cell>
          <cell r="U2169">
            <v>0</v>
          </cell>
          <cell r="AO2169" t="str">
            <v>Baden-Württemberg_2008_II 02a_6</v>
          </cell>
          <cell r="AQ2169" t="str">
            <v>Westliche Flächenländer_2008_II 02a_6</v>
          </cell>
        </row>
        <row r="2170">
          <cell r="G2170">
            <v>0</v>
          </cell>
          <cell r="H2170">
            <v>0</v>
          </cell>
          <cell r="I2170">
            <v>0</v>
          </cell>
          <cell r="J2170">
            <v>0</v>
          </cell>
          <cell r="K2170">
            <v>0</v>
          </cell>
          <cell r="L2170">
            <v>0</v>
          </cell>
          <cell r="M2170">
            <v>0</v>
          </cell>
          <cell r="N2170">
            <v>0</v>
          </cell>
          <cell r="O2170">
            <v>0</v>
          </cell>
          <cell r="P2170">
            <v>0</v>
          </cell>
          <cell r="Q2170">
            <v>0</v>
          </cell>
          <cell r="R2170">
            <v>0</v>
          </cell>
          <cell r="S2170">
            <v>0</v>
          </cell>
          <cell r="T2170">
            <v>0</v>
          </cell>
          <cell r="U2170">
            <v>0</v>
          </cell>
          <cell r="AO2170" t="str">
            <v>Baden-Württemberg_2008_II 02a_7</v>
          </cell>
          <cell r="AQ2170" t="str">
            <v>Westliche Flächenländer_2008_II 02a_7</v>
          </cell>
        </row>
        <row r="2171">
          <cell r="G2171">
            <v>26052</v>
          </cell>
          <cell r="H2171">
            <v>8964</v>
          </cell>
          <cell r="I2171">
            <v>4132</v>
          </cell>
          <cell r="J2171">
            <v>1427</v>
          </cell>
          <cell r="K2171">
            <v>25686</v>
          </cell>
          <cell r="L2171">
            <v>8651</v>
          </cell>
          <cell r="M2171">
            <v>4073.9502533394752</v>
          </cell>
          <cell r="N2171">
            <v>1377.1728023203927</v>
          </cell>
          <cell r="O2171">
            <v>25686</v>
          </cell>
          <cell r="P2171">
            <v>366</v>
          </cell>
          <cell r="Q2171">
            <v>0</v>
          </cell>
          <cell r="R2171">
            <v>0</v>
          </cell>
          <cell r="S2171">
            <v>0</v>
          </cell>
          <cell r="T2171">
            <v>0</v>
          </cell>
          <cell r="U2171">
            <v>0</v>
          </cell>
          <cell r="AO2171" t="str">
            <v>Baden-Württemberg_2008_II 02a_8</v>
          </cell>
          <cell r="AQ2171" t="str">
            <v>Westliche Flächenländer_2008_II 02a_8</v>
          </cell>
        </row>
        <row r="2172">
          <cell r="G2172">
            <v>9.5079810013236781</v>
          </cell>
          <cell r="H2172">
            <v>3.1383655068778173</v>
          </cell>
          <cell r="I2172">
            <v>0.4513742894962236</v>
          </cell>
          <cell r="J2172">
            <v>0.17050052017107847</v>
          </cell>
          <cell r="K2172">
            <v>3</v>
          </cell>
          <cell r="L2172">
            <v>0</v>
          </cell>
          <cell r="M2172">
            <v>0.44503301090127434</v>
          </cell>
          <cell r="N2172">
            <v>0.16454707719767961</v>
          </cell>
          <cell r="O2172">
            <v>3</v>
          </cell>
          <cell r="P2172">
            <v>2.6645643541228683</v>
          </cell>
          <cell r="Q2172">
            <v>0</v>
          </cell>
          <cell r="R2172">
            <v>0</v>
          </cell>
          <cell r="S2172">
            <v>0</v>
          </cell>
          <cell r="T2172">
            <v>0</v>
          </cell>
          <cell r="U2172">
            <v>0</v>
          </cell>
          <cell r="AO2172" t="e">
            <v>#N/A</v>
          </cell>
          <cell r="AQ2172" t="e">
            <v>#N/A</v>
          </cell>
        </row>
        <row r="2173">
          <cell r="G2173">
            <v>378.2854473253912</v>
          </cell>
          <cell r="H2173">
            <v>138.71575540399954</v>
          </cell>
          <cell r="I2173">
            <v>17.958420929689325</v>
          </cell>
          <cell r="J2173">
            <v>7.536122991561669</v>
          </cell>
          <cell r="K2173">
            <v>207</v>
          </cell>
          <cell r="L2173">
            <v>154</v>
          </cell>
          <cell r="M2173">
            <v>17.706126209120221</v>
          </cell>
          <cell r="N2173">
            <v>7.2729808121374386</v>
          </cell>
          <cell r="O2173">
            <v>207</v>
          </cell>
          <cell r="P2173">
            <v>106.01261387526279</v>
          </cell>
          <cell r="Q2173">
            <v>0</v>
          </cell>
          <cell r="R2173">
            <v>0</v>
          </cell>
          <cell r="S2173">
            <v>0</v>
          </cell>
          <cell r="T2173">
            <v>0</v>
          </cell>
          <cell r="U2173">
            <v>0</v>
          </cell>
          <cell r="AO2173" t="e">
            <v>#N/A</v>
          </cell>
          <cell r="AQ2173" t="e">
            <v>#N/A</v>
          </cell>
        </row>
        <row r="2174">
          <cell r="G2174">
            <v>898.52962703418211</v>
          </cell>
          <cell r="H2174">
            <v>921.04750895850191</v>
          </cell>
          <cell r="I2174">
            <v>42.656077240520126</v>
          </cell>
          <cell r="J2174">
            <v>50.038492659808114</v>
          </cell>
          <cell r="K2174">
            <v>650</v>
          </cell>
          <cell r="L2174">
            <v>557</v>
          </cell>
          <cell r="M2174">
            <v>42.056809458007059</v>
          </cell>
          <cell r="N2174">
            <v>48.29127621597501</v>
          </cell>
          <cell r="O2174">
            <v>650</v>
          </cell>
          <cell r="P2174">
            <v>251.80845596823173</v>
          </cell>
          <cell r="Q2174">
            <v>0</v>
          </cell>
          <cell r="R2174">
            <v>0</v>
          </cell>
          <cell r="S2174">
            <v>0</v>
          </cell>
          <cell r="T2174">
            <v>0</v>
          </cell>
          <cell r="U2174">
            <v>0</v>
          </cell>
          <cell r="AO2174" t="e">
            <v>#N/A</v>
          </cell>
          <cell r="AQ2174" t="e">
            <v>#N/A</v>
          </cell>
        </row>
        <row r="2175">
          <cell r="G2175">
            <v>7.6267227283345012</v>
          </cell>
          <cell r="H2175">
            <v>7.9086810773321004</v>
          </cell>
          <cell r="I2175">
            <v>0.3620649380985751</v>
          </cell>
          <cell r="J2175">
            <v>0.4296613108311178</v>
          </cell>
          <cell r="K2175">
            <v>42</v>
          </cell>
          <cell r="L2175">
            <v>30</v>
          </cell>
          <cell r="M2175">
            <v>0.35697835099032704</v>
          </cell>
          <cell r="N2175">
            <v>0.4146586345381526</v>
          </cell>
          <cell r="O2175">
            <v>42</v>
          </cell>
          <cell r="P2175">
            <v>2.1373510861948142</v>
          </cell>
          <cell r="Q2175">
            <v>0</v>
          </cell>
          <cell r="R2175">
            <v>0</v>
          </cell>
          <cell r="S2175">
            <v>0</v>
          </cell>
          <cell r="T2175">
            <v>0</v>
          </cell>
          <cell r="U2175">
            <v>0</v>
          </cell>
          <cell r="AO2175" t="e">
            <v>#N/A</v>
          </cell>
          <cell r="AQ2175" t="e">
            <v>#N/A</v>
          </cell>
        </row>
        <row r="2176">
          <cell r="G2176">
            <v>12.050221910768512</v>
          </cell>
          <cell r="H2176">
            <v>15.189689053288637</v>
          </cell>
          <cell r="I2176">
            <v>0.57206260219574867</v>
          </cell>
          <cell r="J2176">
            <v>0.8252225176280199</v>
          </cell>
          <cell r="K2176">
            <v>38</v>
          </cell>
          <cell r="L2176">
            <v>32</v>
          </cell>
          <cell r="M2176">
            <v>0.56402579456471669</v>
          </cell>
          <cell r="N2176">
            <v>0.79640785363676936</v>
          </cell>
          <cell r="O2176">
            <v>38</v>
          </cell>
          <cell r="P2176">
            <v>3.3770147161878064</v>
          </cell>
          <cell r="Q2176">
            <v>0</v>
          </cell>
          <cell r="R2176">
            <v>0</v>
          </cell>
          <cell r="S2176">
            <v>0</v>
          </cell>
          <cell r="T2176">
            <v>0</v>
          </cell>
          <cell r="U2176">
            <v>0</v>
          </cell>
          <cell r="AO2176" t="e">
            <v>#N/A</v>
          </cell>
          <cell r="AQ2176" t="e">
            <v>#N/A</v>
          </cell>
        </row>
        <row r="2177">
          <cell r="G2177">
            <v>0</v>
          </cell>
          <cell r="H2177">
            <v>0</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AO2177" t="e">
            <v>#N/A</v>
          </cell>
          <cell r="AQ2177" t="e">
            <v>#N/A</v>
          </cell>
        </row>
        <row r="2178">
          <cell r="G2178">
            <v>0</v>
          </cell>
          <cell r="H2178">
            <v>0</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AO2178" t="e">
            <v>#N/A</v>
          </cell>
          <cell r="AQ2178" t="e">
            <v>#N/A</v>
          </cell>
        </row>
        <row r="2179">
          <cell r="G2179">
            <v>1306</v>
          </cell>
          <cell r="H2179">
            <v>1086</v>
          </cell>
          <cell r="I2179">
            <v>62</v>
          </cell>
          <cell r="J2179">
            <v>59</v>
          </cell>
          <cell r="K2179">
            <v>940</v>
          </cell>
          <cell r="L2179">
            <v>773</v>
          </cell>
          <cell r="M2179">
            <v>61.128972823583602</v>
          </cell>
          <cell r="N2179">
            <v>56.939870593485054</v>
          </cell>
          <cell r="O2179">
            <v>940</v>
          </cell>
          <cell r="P2179">
            <v>366</v>
          </cell>
          <cell r="Q2179">
            <v>0</v>
          </cell>
          <cell r="R2179">
            <v>0</v>
          </cell>
          <cell r="S2179">
            <v>0</v>
          </cell>
          <cell r="T2179">
            <v>0</v>
          </cell>
          <cell r="U2179">
            <v>0</v>
          </cell>
          <cell r="AO2179" t="e">
            <v>#N/A</v>
          </cell>
          <cell r="AQ2179" t="e">
            <v>#N/A</v>
          </cell>
        </row>
        <row r="2180">
          <cell r="G2180">
            <v>2540.8831385642738</v>
          </cell>
          <cell r="H2180">
            <v>954.70880493899745</v>
          </cell>
          <cell r="I2180">
            <v>770.45894672939744</v>
          </cell>
          <cell r="J2180">
            <v>276.49742760546815</v>
          </cell>
          <cell r="K2180">
            <v>2443</v>
          </cell>
          <cell r="L2180">
            <v>914</v>
          </cell>
          <cell r="M2180">
            <v>740.77834525025537</v>
          </cell>
          <cell r="N2180">
            <v>264.70757106670419</v>
          </cell>
          <cell r="O2180">
            <v>2443</v>
          </cell>
          <cell r="P2180">
            <v>93.990059189558352</v>
          </cell>
          <cell r="Q2180">
            <v>3.8930793747154349</v>
          </cell>
          <cell r="R2180">
            <v>0</v>
          </cell>
          <cell r="S2180">
            <v>0</v>
          </cell>
          <cell r="T2180">
            <v>0</v>
          </cell>
          <cell r="U2180">
            <v>0</v>
          </cell>
          <cell r="AO2180" t="str">
            <v>Baden-Württemberg_2008_II 03a_1</v>
          </cell>
          <cell r="AQ2180" t="str">
            <v>Westliche Flächenländer_2008_II 03a_1</v>
          </cell>
        </row>
        <row r="2181">
          <cell r="G2181">
            <v>10352.824707846412</v>
          </cell>
          <cell r="H2181">
            <v>5492.186976333971</v>
          </cell>
          <cell r="I2181">
            <v>3139.2338746395508</v>
          </cell>
          <cell r="J2181">
            <v>1590.6164927237985</v>
          </cell>
          <cell r="K2181">
            <v>9954</v>
          </cell>
          <cell r="L2181">
            <v>5258</v>
          </cell>
          <cell r="M2181">
            <v>3018.3003064351378</v>
          </cell>
          <cell r="N2181">
            <v>1522.7925696594427</v>
          </cell>
          <cell r="O2181">
            <v>9954</v>
          </cell>
          <cell r="P2181">
            <v>382.96236151161025</v>
          </cell>
          <cell r="Q2181">
            <v>15.862346334800426</v>
          </cell>
          <cell r="R2181">
            <v>0</v>
          </cell>
          <cell r="S2181">
            <v>0</v>
          </cell>
          <cell r="T2181">
            <v>0</v>
          </cell>
          <cell r="U2181">
            <v>0</v>
          </cell>
          <cell r="AO2181" t="str">
            <v>Baden-Württemberg_2008_II 03a_2</v>
          </cell>
          <cell r="AQ2181" t="str">
            <v>Westliche Flächenländer_2008_II 03a_2</v>
          </cell>
        </row>
        <row r="2182">
          <cell r="G2182">
            <v>812.29215358931549</v>
          </cell>
          <cell r="H2182">
            <v>659.10421872703216</v>
          </cell>
          <cell r="I2182">
            <v>246.30717863105176</v>
          </cell>
          <cell r="J2182">
            <v>190.88607967073349</v>
          </cell>
          <cell r="K2182">
            <v>781</v>
          </cell>
          <cell r="L2182">
            <v>631</v>
          </cell>
          <cell r="M2182">
            <v>236.81861958266452</v>
          </cell>
          <cell r="N2182">
            <v>182.74669293554743</v>
          </cell>
          <cell r="O2182">
            <v>781</v>
          </cell>
          <cell r="P2182">
            <v>30.047579298831383</v>
          </cell>
          <cell r="Q2182">
            <v>1.2445742904841401</v>
          </cell>
          <cell r="R2182">
            <v>0</v>
          </cell>
          <cell r="S2182">
            <v>0</v>
          </cell>
          <cell r="T2182">
            <v>0</v>
          </cell>
          <cell r="U2182">
            <v>0</v>
          </cell>
          <cell r="AO2182" t="str">
            <v>Baden-Württemberg_2008_II 03a_3</v>
          </cell>
          <cell r="AQ2182" t="str">
            <v>Westliche Flächenländer_2008_II 03a_3</v>
          </cell>
        </row>
        <row r="2183">
          <cell r="G2183">
            <v>0</v>
          </cell>
          <cell r="H2183">
            <v>0</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AO2183" t="str">
            <v>Baden-Württemberg_2008_II 03a_4</v>
          </cell>
          <cell r="AQ2183" t="str">
            <v>Westliche Flächenländer_2008_II 03a_4</v>
          </cell>
        </row>
        <row r="2184">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AO2184" t="str">
            <v>Baden-Württemberg_2008_II 03a_5</v>
          </cell>
          <cell r="AQ2184" t="str">
            <v>Westliche Flächenländer_2008_II 03a_5</v>
          </cell>
        </row>
        <row r="2185">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AO2185" t="str">
            <v>Baden-Württemberg_2008_II 03a_6</v>
          </cell>
          <cell r="AQ2185" t="str">
            <v>Westliche Flächenländer_2008_II 03a_6</v>
          </cell>
        </row>
        <row r="2186">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AO2186" t="str">
            <v>Baden-Württemberg_2008_II 03a_7</v>
          </cell>
          <cell r="AQ2186" t="str">
            <v>Westliche Flächenländer_2008_II 03a_7</v>
          </cell>
        </row>
        <row r="2187">
          <cell r="G2187">
            <v>13706</v>
          </cell>
          <cell r="H2187">
            <v>7106</v>
          </cell>
          <cell r="I2187">
            <v>4156</v>
          </cell>
          <cell r="J2187">
            <v>2058</v>
          </cell>
          <cell r="K2187">
            <v>13178</v>
          </cell>
          <cell r="L2187">
            <v>6803</v>
          </cell>
          <cell r="M2187">
            <v>3995.8972712680575</v>
          </cell>
          <cell r="N2187">
            <v>1970.2468336616944</v>
          </cell>
          <cell r="O2187">
            <v>13178</v>
          </cell>
          <cell r="P2187">
            <v>507</v>
          </cell>
          <cell r="Q2187">
            <v>21</v>
          </cell>
          <cell r="R2187">
            <v>0</v>
          </cell>
          <cell r="S2187">
            <v>0</v>
          </cell>
          <cell r="T2187">
            <v>0</v>
          </cell>
          <cell r="U2187">
            <v>0</v>
          </cell>
          <cell r="AO2187" t="str">
            <v>Baden-Württemberg_2008_II 03a_8</v>
          </cell>
          <cell r="AQ2187" t="str">
            <v>Westliche Flächenländer_2008_II 03a_8</v>
          </cell>
        </row>
        <row r="2188">
          <cell r="G2188">
            <v>5</v>
          </cell>
          <cell r="H2188">
            <v>4</v>
          </cell>
          <cell r="I2188">
            <v>27.251555623008045</v>
          </cell>
          <cell r="J2188">
            <v>17.734528884315743</v>
          </cell>
          <cell r="K2188">
            <v>5</v>
          </cell>
          <cell r="L2188">
            <v>4</v>
          </cell>
          <cell r="M2188">
            <v>27.251555623008045</v>
          </cell>
          <cell r="N2188">
            <v>17.734528884315743</v>
          </cell>
          <cell r="O2188">
            <v>5</v>
          </cell>
          <cell r="P2188">
            <v>0</v>
          </cell>
          <cell r="Q2188">
            <v>0</v>
          </cell>
          <cell r="R2188">
            <v>0</v>
          </cell>
          <cell r="S2188">
            <v>0</v>
          </cell>
          <cell r="T2188">
            <v>0</v>
          </cell>
          <cell r="U2188">
            <v>0</v>
          </cell>
          <cell r="AO2188" t="e">
            <v>#N/A</v>
          </cell>
          <cell r="AQ2188" t="e">
            <v>#N/A</v>
          </cell>
        </row>
        <row r="2189">
          <cell r="G2189">
            <v>216</v>
          </cell>
          <cell r="H2189">
            <v>189</v>
          </cell>
          <cell r="I2189">
            <v>111.03642434360297</v>
          </cell>
          <cell r="J2189">
            <v>102.02204909598707</v>
          </cell>
          <cell r="K2189">
            <v>216</v>
          </cell>
          <cell r="L2189">
            <v>189</v>
          </cell>
          <cell r="M2189">
            <v>111.03642434360297</v>
          </cell>
          <cell r="N2189">
            <v>102.02204909598707</v>
          </cell>
          <cell r="O2189">
            <v>216</v>
          </cell>
          <cell r="P2189">
            <v>0</v>
          </cell>
          <cell r="Q2189">
            <v>0</v>
          </cell>
          <cell r="R2189">
            <v>0</v>
          </cell>
          <cell r="S2189">
            <v>0</v>
          </cell>
          <cell r="T2189">
            <v>0</v>
          </cell>
          <cell r="U2189">
            <v>0</v>
          </cell>
          <cell r="AO2189" t="e">
            <v>#N/A</v>
          </cell>
          <cell r="AQ2189" t="e">
            <v>#N/A</v>
          </cell>
        </row>
        <row r="2190">
          <cell r="G2190">
            <v>716</v>
          </cell>
          <cell r="H2190">
            <v>592</v>
          </cell>
          <cell r="I2190">
            <v>8.7120200333889812</v>
          </cell>
          <cell r="J2190">
            <v>12.243422019697192</v>
          </cell>
          <cell r="K2190">
            <v>716</v>
          </cell>
          <cell r="L2190">
            <v>592</v>
          </cell>
          <cell r="M2190">
            <v>8.7120200333889812</v>
          </cell>
          <cell r="N2190">
            <v>12.243422019697192</v>
          </cell>
          <cell r="O2190">
            <v>716</v>
          </cell>
          <cell r="P2190">
            <v>0</v>
          </cell>
          <cell r="Q2190">
            <v>0</v>
          </cell>
          <cell r="R2190">
            <v>0</v>
          </cell>
          <cell r="S2190">
            <v>0</v>
          </cell>
          <cell r="T2190">
            <v>0</v>
          </cell>
          <cell r="U2190">
            <v>0</v>
          </cell>
          <cell r="AO2190" t="e">
            <v>#N/A</v>
          </cell>
          <cell r="AQ2190" t="e">
            <v>#N/A</v>
          </cell>
        </row>
        <row r="2191">
          <cell r="G2191">
            <v>0</v>
          </cell>
          <cell r="H2191">
            <v>0</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AO2191" t="e">
            <v>#N/A</v>
          </cell>
          <cell r="AQ2191" t="e">
            <v>#N/A</v>
          </cell>
        </row>
        <row r="2192">
          <cell r="G2192">
            <v>0</v>
          </cell>
          <cell r="H2192">
            <v>0</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AO2192" t="e">
            <v>#N/A</v>
          </cell>
          <cell r="AQ2192" t="e">
            <v>#N/A</v>
          </cell>
        </row>
        <row r="2193">
          <cell r="G2193">
            <v>0</v>
          </cell>
          <cell r="H2193">
            <v>0</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AO2193" t="e">
            <v>#N/A</v>
          </cell>
          <cell r="AQ2193" t="e">
            <v>#N/A</v>
          </cell>
        </row>
        <row r="2194">
          <cell r="G2194">
            <v>0</v>
          </cell>
          <cell r="H2194">
            <v>0</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AO2194" t="e">
            <v>#N/A</v>
          </cell>
          <cell r="AQ2194" t="e">
            <v>#N/A</v>
          </cell>
        </row>
        <row r="2195">
          <cell r="G2195">
            <v>937</v>
          </cell>
          <cell r="H2195">
            <v>785</v>
          </cell>
          <cell r="I2195">
            <v>147</v>
          </cell>
          <cell r="J2195">
            <v>132</v>
          </cell>
          <cell r="K2195">
            <v>937</v>
          </cell>
          <cell r="L2195">
            <v>785</v>
          </cell>
          <cell r="M2195">
            <v>147</v>
          </cell>
          <cell r="N2195">
            <v>132</v>
          </cell>
          <cell r="O2195">
            <v>937</v>
          </cell>
          <cell r="P2195">
            <v>0</v>
          </cell>
          <cell r="Q2195">
            <v>0</v>
          </cell>
          <cell r="R2195">
            <v>0</v>
          </cell>
          <cell r="S2195">
            <v>0</v>
          </cell>
          <cell r="T2195">
            <v>0</v>
          </cell>
          <cell r="U2195">
            <v>0</v>
          </cell>
          <cell r="AO2195" t="e">
            <v>#N/A</v>
          </cell>
          <cell r="AQ2195" t="e">
            <v>#N/A</v>
          </cell>
        </row>
        <row r="2196">
          <cell r="G2196">
            <v>345.10806916426515</v>
          </cell>
          <cell r="H2196">
            <v>181.58611619396157</v>
          </cell>
          <cell r="I2196">
            <v>60.87536023054755</v>
          </cell>
          <cell r="J2196">
            <v>31.099268069533395</v>
          </cell>
          <cell r="K2196">
            <v>180</v>
          </cell>
          <cell r="L2196">
            <v>93</v>
          </cell>
          <cell r="M2196">
            <v>31.751111667814868</v>
          </cell>
          <cell r="N2196">
            <v>15.927604990335618</v>
          </cell>
          <cell r="O2196">
            <v>180</v>
          </cell>
          <cell r="P2196">
            <v>164.41642651296831</v>
          </cell>
          <cell r="Q2196">
            <v>0.69164265129683</v>
          </cell>
          <cell r="R2196">
            <v>0</v>
          </cell>
          <cell r="S2196">
            <v>0</v>
          </cell>
          <cell r="T2196">
            <v>0</v>
          </cell>
          <cell r="U2196">
            <v>0</v>
          </cell>
          <cell r="AO2196" t="str">
            <v>Baden-Württemberg_2008_II 01_1</v>
          </cell>
          <cell r="AQ2196" t="str">
            <v>Westliche Flächenländer_2008_II 01_1</v>
          </cell>
        </row>
        <row r="2197">
          <cell r="G2197">
            <v>31588.891930835733</v>
          </cell>
          <cell r="H2197">
            <v>16891.413883806039</v>
          </cell>
          <cell r="I2197">
            <v>5572.1246397694522</v>
          </cell>
          <cell r="J2197">
            <v>2892.9007319304665</v>
          </cell>
          <cell r="K2197">
            <v>16476</v>
          </cell>
          <cell r="L2197">
            <v>8651</v>
          </cell>
          <cell r="M2197">
            <v>2906.2850879939879</v>
          </cell>
          <cell r="N2197">
            <v>1481.6097932407895</v>
          </cell>
          <cell r="O2197">
            <v>16476</v>
          </cell>
          <cell r="P2197">
            <v>15049.583573487031</v>
          </cell>
          <cell r="Q2197">
            <v>63.308357348703169</v>
          </cell>
          <cell r="R2197">
            <v>0</v>
          </cell>
          <cell r="S2197">
            <v>0</v>
          </cell>
          <cell r="T2197">
            <v>0</v>
          </cell>
          <cell r="U2197">
            <v>0</v>
          </cell>
          <cell r="AO2197" t="str">
            <v>Baden-Württemberg_2008_II 01_2</v>
          </cell>
          <cell r="AQ2197" t="str">
            <v>Westliche Flächenländer_2008_II 01_2</v>
          </cell>
        </row>
        <row r="2198">
          <cell r="G2198">
            <v>0</v>
          </cell>
          <cell r="H2198">
            <v>0</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AO2198" t="str">
            <v>Baden-Württemberg_2008_II 01_3</v>
          </cell>
          <cell r="AQ2198" t="str">
            <v>Westliche Flächenländer_2008_II 01_3</v>
          </cell>
        </row>
        <row r="2199">
          <cell r="G2199">
            <v>0</v>
          </cell>
          <cell r="H2199">
            <v>0</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AO2199" t="str">
            <v>Baden-Württemberg_2008_II 01_4</v>
          </cell>
          <cell r="AQ2199" t="str">
            <v>Westliche Flächenländer_2008_II 01_4</v>
          </cell>
        </row>
        <row r="2200">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AO2200" t="str">
            <v>Baden-Württemberg_2008_II 01_5</v>
          </cell>
          <cell r="AQ2200" t="str">
            <v>Westliche Flächenländer_2008_II 01_5</v>
          </cell>
        </row>
        <row r="2201">
          <cell r="G2201">
            <v>0</v>
          </cell>
          <cell r="H2201">
            <v>0</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AO2201" t="str">
            <v>Baden-Württemberg_2008_II 01_6</v>
          </cell>
          <cell r="AQ2201" t="str">
            <v>Westliche Flächenländer_2008_II 01_6</v>
          </cell>
        </row>
        <row r="2202">
          <cell r="G2202">
            <v>0</v>
          </cell>
          <cell r="H2202">
            <v>0</v>
          </cell>
          <cell r="I2202">
            <v>0</v>
          </cell>
          <cell r="J2202">
            <v>0</v>
          </cell>
          <cell r="K2202">
            <v>0</v>
          </cell>
          <cell r="L2202">
            <v>0</v>
          </cell>
          <cell r="M2202">
            <v>0</v>
          </cell>
          <cell r="N2202">
            <v>0</v>
          </cell>
          <cell r="O2202">
            <v>0</v>
          </cell>
          <cell r="P2202">
            <v>0</v>
          </cell>
          <cell r="Q2202">
            <v>0</v>
          </cell>
          <cell r="R2202">
            <v>0</v>
          </cell>
          <cell r="S2202">
            <v>0</v>
          </cell>
          <cell r="T2202">
            <v>0</v>
          </cell>
          <cell r="U2202">
            <v>0</v>
          </cell>
          <cell r="AO2202" t="str">
            <v>Baden-Württemberg_2008_II 01_7</v>
          </cell>
          <cell r="AQ2202" t="str">
            <v>Westliche Flächenländer_2008_II 01_7</v>
          </cell>
        </row>
        <row r="2203">
          <cell r="G2203">
            <v>31934</v>
          </cell>
          <cell r="H2203">
            <v>17073</v>
          </cell>
          <cell r="I2203">
            <v>5633</v>
          </cell>
          <cell r="J2203">
            <v>2924</v>
          </cell>
          <cell r="K2203">
            <v>16656</v>
          </cell>
          <cell r="L2203">
            <v>8744</v>
          </cell>
          <cell r="M2203">
            <v>2938.0361996618026</v>
          </cell>
          <cell r="N2203">
            <v>1497.5373982311251</v>
          </cell>
          <cell r="O2203">
            <v>16656</v>
          </cell>
          <cell r="P2203">
            <v>15214</v>
          </cell>
          <cell r="Q2203">
            <v>64</v>
          </cell>
          <cell r="R2203">
            <v>0</v>
          </cell>
          <cell r="S2203">
            <v>0</v>
          </cell>
          <cell r="T2203">
            <v>0</v>
          </cell>
          <cell r="U2203">
            <v>0</v>
          </cell>
          <cell r="AO2203" t="str">
            <v>Baden-Württemberg_2008_II 01_8</v>
          </cell>
          <cell r="AQ2203" t="str">
            <v>Westliche Flächenländer_2008_II 01_8</v>
          </cell>
        </row>
        <row r="2204">
          <cell r="G2204">
            <v>0</v>
          </cell>
          <cell r="H2204">
            <v>0</v>
          </cell>
          <cell r="I2204">
            <v>0</v>
          </cell>
          <cell r="J2204">
            <v>0</v>
          </cell>
          <cell r="K2204">
            <v>0</v>
          </cell>
          <cell r="L2204">
            <v>0</v>
          </cell>
          <cell r="M2204">
            <v>0</v>
          </cell>
          <cell r="N2204">
            <v>0</v>
          </cell>
          <cell r="O2204">
            <v>0</v>
          </cell>
          <cell r="P2204">
            <v>0</v>
          </cell>
          <cell r="Q2204">
            <v>0</v>
          </cell>
          <cell r="R2204">
            <v>0</v>
          </cell>
          <cell r="S2204">
            <v>0</v>
          </cell>
          <cell r="T2204">
            <v>0</v>
          </cell>
          <cell r="U2204">
            <v>0</v>
          </cell>
          <cell r="AO2204" t="e">
            <v>#N/A</v>
          </cell>
          <cell r="AQ2204" t="e">
            <v>#N/A</v>
          </cell>
        </row>
        <row r="2205">
          <cell r="G2205">
            <v>0</v>
          </cell>
          <cell r="H2205">
            <v>0</v>
          </cell>
          <cell r="I2205">
            <v>0</v>
          </cell>
          <cell r="J2205">
            <v>0</v>
          </cell>
          <cell r="K2205">
            <v>0</v>
          </cell>
          <cell r="L2205">
            <v>0</v>
          </cell>
          <cell r="M2205">
            <v>0</v>
          </cell>
          <cell r="N2205">
            <v>0</v>
          </cell>
          <cell r="O2205">
            <v>0</v>
          </cell>
          <cell r="P2205">
            <v>0</v>
          </cell>
          <cell r="Q2205">
            <v>0</v>
          </cell>
          <cell r="R2205">
            <v>0</v>
          </cell>
          <cell r="S2205">
            <v>0</v>
          </cell>
          <cell r="T2205">
            <v>0</v>
          </cell>
          <cell r="U2205">
            <v>0</v>
          </cell>
          <cell r="AO2205" t="e">
            <v>#N/A</v>
          </cell>
          <cell r="AQ2205" t="e">
            <v>#N/A</v>
          </cell>
        </row>
        <row r="2206">
          <cell r="G2206">
            <v>0</v>
          </cell>
          <cell r="H2206">
            <v>0</v>
          </cell>
          <cell r="I2206">
            <v>0</v>
          </cell>
          <cell r="J2206">
            <v>0</v>
          </cell>
          <cell r="K2206">
            <v>0</v>
          </cell>
          <cell r="L2206">
            <v>0</v>
          </cell>
          <cell r="M2206">
            <v>0</v>
          </cell>
          <cell r="N2206">
            <v>0</v>
          </cell>
          <cell r="O2206">
            <v>0</v>
          </cell>
          <cell r="P2206">
            <v>0</v>
          </cell>
          <cell r="Q2206">
            <v>0</v>
          </cell>
          <cell r="R2206">
            <v>0</v>
          </cell>
          <cell r="S2206">
            <v>0</v>
          </cell>
          <cell r="T2206">
            <v>0</v>
          </cell>
          <cell r="U2206">
            <v>0</v>
          </cell>
          <cell r="AO2206" t="e">
            <v>#N/A</v>
          </cell>
          <cell r="AQ2206" t="e">
            <v>#N/A</v>
          </cell>
        </row>
        <row r="2207">
          <cell r="G2207">
            <v>0</v>
          </cell>
          <cell r="H2207">
            <v>0</v>
          </cell>
          <cell r="I2207">
            <v>0</v>
          </cell>
          <cell r="J2207">
            <v>0</v>
          </cell>
          <cell r="K2207">
            <v>0</v>
          </cell>
          <cell r="L2207">
            <v>0</v>
          </cell>
          <cell r="M2207">
            <v>0</v>
          </cell>
          <cell r="N2207">
            <v>0</v>
          </cell>
          <cell r="O2207">
            <v>0</v>
          </cell>
          <cell r="P2207">
            <v>0</v>
          </cell>
          <cell r="Q2207">
            <v>0</v>
          </cell>
          <cell r="R2207">
            <v>0</v>
          </cell>
          <cell r="S2207">
            <v>0</v>
          </cell>
          <cell r="T2207">
            <v>0</v>
          </cell>
          <cell r="U2207">
            <v>0</v>
          </cell>
          <cell r="AO2207" t="e">
            <v>#N/A</v>
          </cell>
          <cell r="AQ2207" t="e">
            <v>#N/A</v>
          </cell>
        </row>
        <row r="2208">
          <cell r="G2208">
            <v>0</v>
          </cell>
          <cell r="H2208">
            <v>0</v>
          </cell>
          <cell r="I2208">
            <v>0</v>
          </cell>
          <cell r="J2208">
            <v>0</v>
          </cell>
          <cell r="K2208">
            <v>0</v>
          </cell>
          <cell r="L2208">
            <v>0</v>
          </cell>
          <cell r="M2208">
            <v>0</v>
          </cell>
          <cell r="N2208">
            <v>0</v>
          </cell>
          <cell r="O2208">
            <v>0</v>
          </cell>
          <cell r="P2208">
            <v>0</v>
          </cell>
          <cell r="Q2208">
            <v>0</v>
          </cell>
          <cell r="R2208">
            <v>0</v>
          </cell>
          <cell r="S2208">
            <v>0</v>
          </cell>
          <cell r="T2208">
            <v>0</v>
          </cell>
          <cell r="U2208">
            <v>0</v>
          </cell>
          <cell r="AO2208" t="e">
            <v>#N/A</v>
          </cell>
          <cell r="AQ2208" t="e">
            <v>#N/A</v>
          </cell>
        </row>
        <row r="2209">
          <cell r="G2209">
            <v>0</v>
          </cell>
          <cell r="H2209">
            <v>0</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AO2209" t="e">
            <v>#N/A</v>
          </cell>
          <cell r="AQ2209" t="e">
            <v>#N/A</v>
          </cell>
        </row>
        <row r="2210">
          <cell r="G2210">
            <v>0</v>
          </cell>
          <cell r="H2210">
            <v>0</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AO2210" t="e">
            <v>#N/A</v>
          </cell>
          <cell r="AQ2210" t="e">
            <v>#N/A</v>
          </cell>
        </row>
        <row r="2211">
          <cell r="G2211">
            <v>0</v>
          </cell>
          <cell r="H2211">
            <v>0</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AO2211" t="e">
            <v>#N/A</v>
          </cell>
          <cell r="AQ2211" t="e">
            <v>#N/A</v>
          </cell>
        </row>
        <row r="2212">
          <cell r="G2212">
            <v>756.03267326732669</v>
          </cell>
          <cell r="H2212">
            <v>217.17316017316017</v>
          </cell>
          <cell r="I2212">
            <v>333.76336633663362</v>
          </cell>
          <cell r="J2212">
            <v>86.476190476190482</v>
          </cell>
          <cell r="K2212">
            <v>718</v>
          </cell>
          <cell r="L2212">
            <v>227</v>
          </cell>
          <cell r="M2212">
            <v>316.97320169252464</v>
          </cell>
          <cell r="N2212">
            <v>90.389140271493204</v>
          </cell>
          <cell r="O2212">
            <v>664.32772277227718</v>
          </cell>
          <cell r="P2212">
            <v>73.577227722772278</v>
          </cell>
          <cell r="Q2212">
            <v>15.284158415841583</v>
          </cell>
          <cell r="R2212">
            <v>2.8435643564356434</v>
          </cell>
          <cell r="S2212">
            <v>0</v>
          </cell>
          <cell r="T2212">
            <v>0</v>
          </cell>
          <cell r="U2212">
            <v>0</v>
          </cell>
          <cell r="AO2212" t="str">
            <v>Baden-Württemberg_2008_II 03c_1</v>
          </cell>
          <cell r="AQ2212" t="str">
            <v>Westliche Flächenländer_2008_II 03c_1</v>
          </cell>
        </row>
        <row r="2213">
          <cell r="G2213">
            <v>1087.7183168316833</v>
          </cell>
          <cell r="H2213">
            <v>470.70129870129864</v>
          </cell>
          <cell r="I2213">
            <v>480.19158415841588</v>
          </cell>
          <cell r="J2213">
            <v>187.42857142857142</v>
          </cell>
          <cell r="K2213">
            <v>1033</v>
          </cell>
          <cell r="L2213">
            <v>492</v>
          </cell>
          <cell r="M2213">
            <v>456.03526093088857</v>
          </cell>
          <cell r="N2213">
            <v>195.90950226244345</v>
          </cell>
          <cell r="O2213">
            <v>955.78069306930695</v>
          </cell>
          <cell r="P2213">
            <v>105.85693069306932</v>
          </cell>
          <cell r="Q2213">
            <v>21.989603960396039</v>
          </cell>
          <cell r="R2213">
            <v>4.0910891089108912</v>
          </cell>
          <cell r="S2213">
            <v>0</v>
          </cell>
          <cell r="T2213">
            <v>0</v>
          </cell>
          <cell r="U2213">
            <v>0</v>
          </cell>
          <cell r="AO2213" t="str">
            <v>Baden-Württemberg_2008_II 03c_2</v>
          </cell>
          <cell r="AQ2213" t="str">
            <v>Westliche Flächenländer_2008_II 03c_2</v>
          </cell>
        </row>
        <row r="2214">
          <cell r="G2214">
            <v>281.14306930693073</v>
          </cell>
          <cell r="H2214">
            <v>196.12554112554113</v>
          </cell>
          <cell r="I2214">
            <v>124.11534653465347</v>
          </cell>
          <cell r="J2214">
            <v>78.095238095238102</v>
          </cell>
          <cell r="K2214">
            <v>267</v>
          </cell>
          <cell r="L2214">
            <v>205</v>
          </cell>
          <cell r="M2214">
            <v>117.87165021156558</v>
          </cell>
          <cell r="N2214">
            <v>81.628959276018108</v>
          </cell>
          <cell r="O2214">
            <v>247.04108910891091</v>
          </cell>
          <cell r="P2214">
            <v>27.360891089108911</v>
          </cell>
          <cell r="Q2214">
            <v>5.683663366336634</v>
          </cell>
          <cell r="R2214">
            <v>1.0574257425742575</v>
          </cell>
          <cell r="S2214">
            <v>0</v>
          </cell>
          <cell r="T2214">
            <v>0</v>
          </cell>
          <cell r="U2214">
            <v>0</v>
          </cell>
          <cell r="AO2214" t="str">
            <v>Baden-Württemberg_2008_II 03c_3</v>
          </cell>
          <cell r="AQ2214" t="str">
            <v>Westliche Flächenländer_2008_II 03c_3</v>
          </cell>
        </row>
        <row r="2215">
          <cell r="G2215">
            <v>2.105940594059406</v>
          </cell>
          <cell r="H2215">
            <v>0</v>
          </cell>
          <cell r="I2215">
            <v>0.92970297029702975</v>
          </cell>
          <cell r="J2215">
            <v>0</v>
          </cell>
          <cell r="K2215">
            <v>2</v>
          </cell>
          <cell r="L2215">
            <v>0</v>
          </cell>
          <cell r="M2215">
            <v>0.88293370944992944</v>
          </cell>
          <cell r="N2215">
            <v>0</v>
          </cell>
          <cell r="O2215">
            <v>1.8504950495049506</v>
          </cell>
          <cell r="P2215">
            <v>0.20495049504950497</v>
          </cell>
          <cell r="Q2215">
            <v>4.2574257425742577E-2</v>
          </cell>
          <cell r="R2215">
            <v>7.9207920792079209E-3</v>
          </cell>
          <cell r="S2215">
            <v>0</v>
          </cell>
          <cell r="T2215">
            <v>0</v>
          </cell>
          <cell r="U2215">
            <v>0</v>
          </cell>
          <cell r="AO2215" t="str">
            <v>Baden-Württemberg_2008_II 03c_4</v>
          </cell>
          <cell r="AQ2215" t="str">
            <v>Westliche Flächenländer_2008_II 03c_4</v>
          </cell>
        </row>
        <row r="2216">
          <cell r="G2216">
            <v>0</v>
          </cell>
          <cell r="H2216">
            <v>0</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AO2216" t="str">
            <v>Baden-Württemberg_2008_II 03c_5</v>
          </cell>
          <cell r="AQ2216" t="str">
            <v>Westliche Flächenländer_2008_II 03c_5</v>
          </cell>
        </row>
        <row r="2217">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AO2217" t="str">
            <v>Baden-Württemberg_2008_II 03c_6</v>
          </cell>
          <cell r="AQ2217" t="str">
            <v>Westliche Flächenländer_2008_II 03c_6</v>
          </cell>
        </row>
        <row r="2218">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AO2218" t="str">
            <v>Baden-Württemberg_2008_II 03c_7</v>
          </cell>
          <cell r="AQ2218" t="str">
            <v>Westliche Flächenländer_2008_II 03c_7</v>
          </cell>
        </row>
        <row r="2219">
          <cell r="G2219">
            <v>2127</v>
          </cell>
          <cell r="H2219">
            <v>884</v>
          </cell>
          <cell r="I2219">
            <v>939</v>
          </cell>
          <cell r="J2219">
            <v>352</v>
          </cell>
          <cell r="K2219">
            <v>2020</v>
          </cell>
          <cell r="L2219">
            <v>924</v>
          </cell>
          <cell r="M2219">
            <v>891.76304654442879</v>
          </cell>
          <cell r="N2219">
            <v>367.92760180995475</v>
          </cell>
          <cell r="O2219">
            <v>1869</v>
          </cell>
          <cell r="P2219">
            <v>207</v>
          </cell>
          <cell r="Q2219">
            <v>43</v>
          </cell>
          <cell r="R2219">
            <v>8</v>
          </cell>
          <cell r="S2219">
            <v>0</v>
          </cell>
          <cell r="T2219">
            <v>0</v>
          </cell>
          <cell r="U2219">
            <v>0</v>
          </cell>
          <cell r="AO2219" t="str">
            <v>Baden-Württemberg_2008_II 03c_8</v>
          </cell>
          <cell r="AQ2219" t="str">
            <v>Westliche Flächenländer_2008_II 03c_8</v>
          </cell>
        </row>
        <row r="2220">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AO2220" t="str">
            <v>Baden-Württemberg_2008_I 01a_1</v>
          </cell>
          <cell r="AQ2220" t="str">
            <v>Westliche Flächenländer_2008_I 01a_1</v>
          </cell>
        </row>
        <row r="2221">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AO2221" t="str">
            <v>Baden-Württemberg_2008_I 01a_2</v>
          </cell>
          <cell r="AQ2221" t="str">
            <v>Westliche Flächenländer_2008_I 01a_2</v>
          </cell>
        </row>
        <row r="2222">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AO2222" t="str">
            <v>Baden-Württemberg_2008_I 01a_3</v>
          </cell>
          <cell r="AQ2222" t="str">
            <v>Westliche Flächenländer_2008_I 01a_3</v>
          </cell>
        </row>
        <row r="2223">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AO2223" t="str">
            <v>Baden-Württemberg_2008_I 01a_4</v>
          </cell>
          <cell r="AQ2223" t="str">
            <v>Westliche Flächenländer_2008_I 01a_4</v>
          </cell>
        </row>
        <row r="2224">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AO2224" t="str">
            <v>Baden-Württemberg_2008_I 01a_5</v>
          </cell>
          <cell r="AQ2224" t="str">
            <v>Westliche Flächenländer_2008_I 01a_5</v>
          </cell>
        </row>
        <row r="2225">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AO2225" t="str">
            <v>Baden-Württemberg_2008_I 01a_6</v>
          </cell>
          <cell r="AQ2225" t="str">
            <v>Westliche Flächenländer_2008_I 01a_6</v>
          </cell>
        </row>
        <row r="2226">
          <cell r="G2226">
            <v>0</v>
          </cell>
          <cell r="H2226">
            <v>0</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AO2226" t="str">
            <v>Baden-Württemberg_2008_I 01a_7</v>
          </cell>
          <cell r="AQ2226" t="str">
            <v>Westliche Flächenländer_2008_I 01a_7</v>
          </cell>
        </row>
        <row r="2227">
          <cell r="G2227">
            <v>0</v>
          </cell>
          <cell r="H2227">
            <v>0</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AO2227" t="str">
            <v>Baden-Württemberg_2008_I 01a_8</v>
          </cell>
          <cell r="AQ2227" t="str">
            <v>Westliche Flächenländer_2008_I 01a_8</v>
          </cell>
        </row>
        <row r="2228">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AO2228" t="e">
            <v>#N/A</v>
          </cell>
          <cell r="AQ2228" t="e">
            <v>#N/A</v>
          </cell>
        </row>
        <row r="2229">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AO2229" t="e">
            <v>#N/A</v>
          </cell>
          <cell r="AQ2229" t="e">
            <v>#N/A</v>
          </cell>
        </row>
        <row r="2230">
          <cell r="G2230">
            <v>0</v>
          </cell>
          <cell r="H2230">
            <v>0</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AO2230" t="e">
            <v>#N/A</v>
          </cell>
          <cell r="AQ2230" t="e">
            <v>#N/A</v>
          </cell>
        </row>
        <row r="2231">
          <cell r="G2231">
            <v>0</v>
          </cell>
          <cell r="H2231">
            <v>0</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AO2231" t="e">
            <v>#N/A</v>
          </cell>
          <cell r="AQ2231" t="e">
            <v>#N/A</v>
          </cell>
        </row>
        <row r="2232">
          <cell r="G2232">
            <v>0</v>
          </cell>
          <cell r="H2232">
            <v>0</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AO2232" t="e">
            <v>#N/A</v>
          </cell>
          <cell r="AQ2232" t="e">
            <v>#N/A</v>
          </cell>
        </row>
        <row r="2233">
          <cell r="G2233">
            <v>0</v>
          </cell>
          <cell r="H2233">
            <v>0</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AO2233" t="e">
            <v>#N/A</v>
          </cell>
          <cell r="AQ2233" t="e">
            <v>#N/A</v>
          </cell>
        </row>
        <row r="2234">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AO2234" t="e">
            <v>#N/A</v>
          </cell>
          <cell r="AQ2234" t="e">
            <v>#N/A</v>
          </cell>
        </row>
        <row r="2235">
          <cell r="G2235">
            <v>0</v>
          </cell>
          <cell r="H2235">
            <v>0</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AO2235" t="e">
            <v>#N/A</v>
          </cell>
          <cell r="AQ2235" t="e">
            <v>#N/A</v>
          </cell>
        </row>
        <row r="2236">
          <cell r="G2236">
            <v>0</v>
          </cell>
          <cell r="H2236">
            <v>0</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AO2236" t="str">
            <v>Baden-Württemberg_2008_Sonstige_1</v>
          </cell>
          <cell r="AQ2236" t="str">
            <v>Westliche Flächenländer_2008_Sonstige_1</v>
          </cell>
        </row>
        <row r="2237">
          <cell r="G2237">
            <v>493</v>
          </cell>
          <cell r="H2237">
            <v>132</v>
          </cell>
          <cell r="I2237">
            <v>65</v>
          </cell>
          <cell r="J2237">
            <v>23</v>
          </cell>
          <cell r="K2237">
            <v>493</v>
          </cell>
          <cell r="L2237">
            <v>132</v>
          </cell>
          <cell r="M2237">
            <v>65</v>
          </cell>
          <cell r="N2237">
            <v>23</v>
          </cell>
          <cell r="O2237">
            <v>493</v>
          </cell>
          <cell r="P2237">
            <v>0</v>
          </cell>
          <cell r="Q2237">
            <v>0</v>
          </cell>
          <cell r="R2237">
            <v>0</v>
          </cell>
          <cell r="S2237">
            <v>0</v>
          </cell>
          <cell r="T2237">
            <v>0</v>
          </cell>
          <cell r="U2237">
            <v>0</v>
          </cell>
          <cell r="AO2237" t="str">
            <v>Baden-Württemberg_2008_Sonstige_2</v>
          </cell>
          <cell r="AQ2237" t="str">
            <v>Westliche Flächenländer_2008_Sonstige_2</v>
          </cell>
        </row>
        <row r="2238">
          <cell r="G2238">
            <v>0</v>
          </cell>
          <cell r="H2238">
            <v>0</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AO2238" t="str">
            <v>Baden-Württemberg_2008_Sonstige_3</v>
          </cell>
          <cell r="AQ2238" t="str">
            <v>Westliche Flächenländer_2008_Sonstige_3</v>
          </cell>
        </row>
        <row r="2239">
          <cell r="G2239">
            <v>0</v>
          </cell>
          <cell r="H2239">
            <v>0</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AO2239" t="str">
            <v>Baden-Württemberg_2008_Sonstige_4</v>
          </cell>
          <cell r="AQ2239" t="str">
            <v>Westliche Flächenländer_2008_Sonstige_4</v>
          </cell>
        </row>
        <row r="2240">
          <cell r="G2240">
            <v>0</v>
          </cell>
          <cell r="H2240">
            <v>0</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AO2240" t="str">
            <v>Baden-Württemberg_2008_Sonstige_5</v>
          </cell>
          <cell r="AQ2240" t="str">
            <v>Westliche Flächenländer_2008_Sonstige_5</v>
          </cell>
        </row>
        <row r="2241">
          <cell r="G2241">
            <v>0</v>
          </cell>
          <cell r="H2241">
            <v>0</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AO2241" t="str">
            <v>Baden-Württemberg_2008_Sonstige_6</v>
          </cell>
          <cell r="AQ2241" t="str">
            <v>Westliche Flächenländer_2008_Sonstige_6</v>
          </cell>
        </row>
        <row r="2242">
          <cell r="G2242">
            <v>0</v>
          </cell>
          <cell r="H2242">
            <v>0</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AO2242" t="str">
            <v>Baden-Württemberg_2008_Sonstige_7</v>
          </cell>
          <cell r="AQ2242" t="str">
            <v>Westliche Flächenländer_2008_Sonstige_7</v>
          </cell>
        </row>
        <row r="2243">
          <cell r="G2243">
            <v>493</v>
          </cell>
          <cell r="H2243">
            <v>132</v>
          </cell>
          <cell r="I2243">
            <v>65</v>
          </cell>
          <cell r="J2243">
            <v>23</v>
          </cell>
          <cell r="K2243">
            <v>493</v>
          </cell>
          <cell r="L2243">
            <v>132</v>
          </cell>
          <cell r="M2243">
            <v>65</v>
          </cell>
          <cell r="N2243">
            <v>23</v>
          </cell>
          <cell r="O2243">
            <v>493</v>
          </cell>
          <cell r="P2243">
            <v>0</v>
          </cell>
          <cell r="Q2243">
            <v>0</v>
          </cell>
          <cell r="R2243">
            <v>0</v>
          </cell>
          <cell r="S2243">
            <v>0</v>
          </cell>
          <cell r="T2243">
            <v>0</v>
          </cell>
          <cell r="U2243">
            <v>0</v>
          </cell>
          <cell r="AO2243" t="str">
            <v>Baden-Württemberg_2008_Sonstige_8</v>
          </cell>
          <cell r="AQ2243" t="str">
            <v>Westliche Flächenländer_2008_Sonstige_8</v>
          </cell>
        </row>
        <row r="2244">
          <cell r="G2244">
            <v>0</v>
          </cell>
          <cell r="H2244">
            <v>0</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AO2244" t="str">
            <v>Baden-Württemberg_2008_III 02_1</v>
          </cell>
          <cell r="AQ2244" t="str">
            <v>Westliche Flächenländer_2008_III 02_1</v>
          </cell>
        </row>
        <row r="2245">
          <cell r="G2245">
            <v>0</v>
          </cell>
          <cell r="H2245">
            <v>0</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AO2245" t="str">
            <v>Baden-Württemberg_2008_III 02_2</v>
          </cell>
          <cell r="AQ2245" t="str">
            <v>Westliche Flächenländer_2008_III 02_2</v>
          </cell>
        </row>
        <row r="2246">
          <cell r="G2246">
            <v>48150.171303074676</v>
          </cell>
          <cell r="H2246">
            <v>25303.311961087773</v>
          </cell>
          <cell r="I2246">
            <v>3409.2195021961934</v>
          </cell>
          <cell r="J2246">
            <v>1897.3535264205175</v>
          </cell>
          <cell r="K2246">
            <v>16839</v>
          </cell>
          <cell r="L2246">
            <v>8930</v>
          </cell>
          <cell r="M2246">
            <v>1192.2667281105992</v>
          </cell>
          <cell r="N2246">
            <v>669.61064294631706</v>
          </cell>
          <cell r="O2246">
            <v>0</v>
          </cell>
          <cell r="P2246">
            <v>233.72433382137629</v>
          </cell>
          <cell r="Q2246">
            <v>247.53083455344071</v>
          </cell>
          <cell r="R2246">
            <v>176.52597364568084</v>
          </cell>
          <cell r="S2246">
            <v>17362.66084919473</v>
          </cell>
          <cell r="T2246">
            <v>15779.844158125916</v>
          </cell>
          <cell r="U2246">
            <v>14349.885153733529</v>
          </cell>
          <cell r="AO2246" t="str">
            <v>Baden-Württemberg_2008_III 02_3</v>
          </cell>
          <cell r="AQ2246" t="str">
            <v>Westliche Flächenländer_2008_III 02_3</v>
          </cell>
        </row>
        <row r="2247">
          <cell r="G2247">
            <v>0</v>
          </cell>
          <cell r="H2247">
            <v>0</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AO2247" t="str">
            <v>Baden-Württemberg_2008_III 02_4</v>
          </cell>
          <cell r="AQ2247" t="str">
            <v>Westliche Flächenländer_2008_III 02_4</v>
          </cell>
        </row>
        <row r="2248">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AO2248" t="str">
            <v>Baden-Württemberg_2008_III 02_5</v>
          </cell>
          <cell r="AQ2248" t="str">
            <v>Westliche Flächenländer_2008_III 02_5</v>
          </cell>
        </row>
        <row r="2249">
          <cell r="G2249">
            <v>674.82869692532938</v>
          </cell>
          <cell r="H2249">
            <v>328.68803891222638</v>
          </cell>
          <cell r="I2249">
            <v>47.780497803806732</v>
          </cell>
          <cell r="J2249">
            <v>24.646473579482645</v>
          </cell>
          <cell r="K2249">
            <v>236</v>
          </cell>
          <cell r="L2249">
            <v>116</v>
          </cell>
          <cell r="M2249">
            <v>16.709718381976447</v>
          </cell>
          <cell r="N2249">
            <v>8.6981897627965044</v>
          </cell>
          <cell r="O2249">
            <v>0</v>
          </cell>
          <cell r="P2249">
            <v>3.2756661786237187</v>
          </cell>
          <cell r="Q2249">
            <v>3.4691654465592969</v>
          </cell>
          <cell r="R2249">
            <v>2.4740263543191801</v>
          </cell>
          <cell r="S2249">
            <v>243.33915080527086</v>
          </cell>
          <cell r="T2249">
            <v>221.1558418740849</v>
          </cell>
          <cell r="U2249">
            <v>201.11484626647143</v>
          </cell>
          <cell r="AO2249" t="str">
            <v>Baden-Württemberg_2008_III 02_6</v>
          </cell>
          <cell r="AQ2249" t="str">
            <v>Westliche Flächenländer_2008_III 02_6</v>
          </cell>
        </row>
        <row r="2250">
          <cell r="G2250">
            <v>0</v>
          </cell>
          <cell r="H2250">
            <v>0</v>
          </cell>
          <cell r="I2250">
            <v>0</v>
          </cell>
          <cell r="J2250">
            <v>0</v>
          </cell>
          <cell r="K2250">
            <v>0</v>
          </cell>
          <cell r="L2250">
            <v>0</v>
          </cell>
          <cell r="M2250">
            <v>0</v>
          </cell>
          <cell r="N2250">
            <v>0</v>
          </cell>
          <cell r="O2250">
            <v>0</v>
          </cell>
          <cell r="P2250">
            <v>0</v>
          </cell>
          <cell r="Q2250">
            <v>0</v>
          </cell>
          <cell r="R2250">
            <v>0</v>
          </cell>
          <cell r="S2250">
            <v>0</v>
          </cell>
          <cell r="T2250">
            <v>0</v>
          </cell>
          <cell r="U2250">
            <v>14551</v>
          </cell>
          <cell r="AO2250" t="str">
            <v>Baden-Württemberg_2008_III 02_7</v>
          </cell>
          <cell r="AQ2250" t="str">
            <v>Westliche Flächenländer_2008_III 02_7</v>
          </cell>
        </row>
        <row r="2251">
          <cell r="G2251">
            <v>48825</v>
          </cell>
          <cell r="H2251">
            <v>25632</v>
          </cell>
          <cell r="I2251">
            <v>3457</v>
          </cell>
          <cell r="J2251">
            <v>1922</v>
          </cell>
          <cell r="K2251">
            <v>17075</v>
          </cell>
          <cell r="L2251">
            <v>9046</v>
          </cell>
          <cell r="M2251">
            <v>1208.9764464925756</v>
          </cell>
          <cell r="N2251">
            <v>678.30883270911363</v>
          </cell>
          <cell r="O2251">
            <v>0</v>
          </cell>
          <cell r="P2251">
            <v>237</v>
          </cell>
          <cell r="Q2251">
            <v>251</v>
          </cell>
          <cell r="R2251">
            <v>179</v>
          </cell>
          <cell r="S2251">
            <v>17606</v>
          </cell>
          <cell r="T2251">
            <v>16001</v>
          </cell>
          <cell r="U2251">
            <v>14551</v>
          </cell>
          <cell r="AO2251" t="str">
            <v>Baden-Württemberg_2008_III 02_8</v>
          </cell>
          <cell r="AQ2251" t="str">
            <v>Westliche Flächenländer_2008_III 02_8</v>
          </cell>
        </row>
        <row r="2252">
          <cell r="G2252">
            <v>0</v>
          </cell>
          <cell r="H2252">
            <v>0</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AO2252" t="e">
            <v>#N/A</v>
          </cell>
          <cell r="AQ2252" t="e">
            <v>#N/A</v>
          </cell>
        </row>
        <row r="2253">
          <cell r="G2253">
            <v>0</v>
          </cell>
          <cell r="H2253">
            <v>0</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AO2253" t="e">
            <v>#N/A</v>
          </cell>
          <cell r="AQ2253" t="e">
            <v>#N/A</v>
          </cell>
        </row>
        <row r="2254">
          <cell r="G2254">
            <v>0</v>
          </cell>
          <cell r="H2254">
            <v>0</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AO2254" t="e">
            <v>#N/A</v>
          </cell>
          <cell r="AQ2254" t="e">
            <v>#N/A</v>
          </cell>
        </row>
        <row r="2255">
          <cell r="G2255">
            <v>0</v>
          </cell>
          <cell r="H2255">
            <v>0</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AO2255" t="e">
            <v>#N/A</v>
          </cell>
          <cell r="AQ2255" t="e">
            <v>#N/A</v>
          </cell>
        </row>
        <row r="2256">
          <cell r="G2256">
            <v>0</v>
          </cell>
          <cell r="H2256">
            <v>0</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AO2256" t="e">
            <v>#N/A</v>
          </cell>
          <cell r="AQ2256" t="e">
            <v>#N/A</v>
          </cell>
        </row>
        <row r="2257">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AO2257" t="e">
            <v>#N/A</v>
          </cell>
          <cell r="AQ2257" t="e">
            <v>#N/A</v>
          </cell>
        </row>
        <row r="2258">
          <cell r="G2258">
            <v>0</v>
          </cell>
          <cell r="H2258">
            <v>0</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AO2258" t="e">
            <v>#N/A</v>
          </cell>
          <cell r="AQ2258" t="e">
            <v>#N/A</v>
          </cell>
        </row>
        <row r="2259">
          <cell r="G2259">
            <v>0</v>
          </cell>
          <cell r="H2259">
            <v>0</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AO2259" t="e">
            <v>#N/A</v>
          </cell>
          <cell r="AQ2259" t="e">
            <v>#N/A</v>
          </cell>
        </row>
        <row r="2260">
          <cell r="G2260">
            <v>0</v>
          </cell>
          <cell r="H2260">
            <v>0</v>
          </cell>
          <cell r="I2260">
            <v>0</v>
          </cell>
          <cell r="J2260">
            <v>0</v>
          </cell>
          <cell r="K2260">
            <v>0</v>
          </cell>
          <cell r="L2260">
            <v>0</v>
          </cell>
          <cell r="M2260">
            <v>0</v>
          </cell>
          <cell r="N2260">
            <v>0</v>
          </cell>
          <cell r="O2260">
            <v>0</v>
          </cell>
          <cell r="P2260">
            <v>0</v>
          </cell>
          <cell r="Q2260">
            <v>0</v>
          </cell>
          <cell r="R2260">
            <v>0</v>
          </cell>
          <cell r="S2260">
            <v>0</v>
          </cell>
          <cell r="T2260">
            <v>0</v>
          </cell>
          <cell r="U2260">
            <v>0</v>
          </cell>
          <cell r="AO2260" t="str">
            <v>Baden-Württemberg_2008_Sonstige_1</v>
          </cell>
          <cell r="AQ2260" t="str">
            <v>Westliche Flächenländer_2008_Sonstige_1</v>
          </cell>
        </row>
        <row r="2261">
          <cell r="G2261">
            <v>0</v>
          </cell>
          <cell r="H2261">
            <v>0</v>
          </cell>
          <cell r="I2261">
            <v>0</v>
          </cell>
          <cell r="J2261">
            <v>0</v>
          </cell>
          <cell r="K2261">
            <v>0</v>
          </cell>
          <cell r="L2261">
            <v>0</v>
          </cell>
          <cell r="M2261">
            <v>0</v>
          </cell>
          <cell r="N2261">
            <v>0</v>
          </cell>
          <cell r="O2261">
            <v>0</v>
          </cell>
          <cell r="P2261">
            <v>0</v>
          </cell>
          <cell r="Q2261">
            <v>0</v>
          </cell>
          <cell r="R2261">
            <v>0</v>
          </cell>
          <cell r="S2261">
            <v>0</v>
          </cell>
          <cell r="T2261">
            <v>0</v>
          </cell>
          <cell r="U2261">
            <v>0</v>
          </cell>
          <cell r="AO2261" t="str">
            <v>Baden-Württemberg_2008_Sonstige_2</v>
          </cell>
          <cell r="AQ2261" t="str">
            <v>Westliche Flächenländer_2008_Sonstige_2</v>
          </cell>
        </row>
        <row r="2262">
          <cell r="G2262">
            <v>1361.8759864712515</v>
          </cell>
          <cell r="H2262">
            <v>464.25</v>
          </cell>
          <cell r="I2262">
            <v>71.895152198421641</v>
          </cell>
          <cell r="J2262">
            <v>38.25</v>
          </cell>
          <cell r="K2262">
            <v>733</v>
          </cell>
          <cell r="L2262">
            <v>261</v>
          </cell>
          <cell r="M2262">
            <v>38.695995145631066</v>
          </cell>
          <cell r="N2262">
            <v>21.504038772213249</v>
          </cell>
          <cell r="O2262">
            <v>0</v>
          </cell>
          <cell r="P2262">
            <v>733</v>
          </cell>
          <cell r="Q2262">
            <v>628.87598647125139</v>
          </cell>
          <cell r="R2262">
            <v>0</v>
          </cell>
          <cell r="S2262">
            <v>0</v>
          </cell>
          <cell r="T2262">
            <v>0</v>
          </cell>
          <cell r="U2262">
            <v>0</v>
          </cell>
          <cell r="AO2262" t="str">
            <v>Baden-Württemberg_2008_Sonstige_3</v>
          </cell>
          <cell r="AQ2262" t="str">
            <v>Westliche Flächenländer_2008_Sonstige_3</v>
          </cell>
        </row>
        <row r="2263">
          <cell r="G2263">
            <v>286.12401352874861</v>
          </cell>
          <cell r="H2263">
            <v>154.75</v>
          </cell>
          <cell r="I2263">
            <v>15.104847801578355</v>
          </cell>
          <cell r="J2263">
            <v>12.75</v>
          </cell>
          <cell r="K2263">
            <v>154</v>
          </cell>
          <cell r="L2263">
            <v>87</v>
          </cell>
          <cell r="M2263">
            <v>8.1298543689320386</v>
          </cell>
          <cell r="N2263">
            <v>7.1680129240710828</v>
          </cell>
          <cell r="O2263">
            <v>0</v>
          </cell>
          <cell r="P2263">
            <v>154</v>
          </cell>
          <cell r="Q2263">
            <v>132.12401352874861</v>
          </cell>
          <cell r="R2263">
            <v>0</v>
          </cell>
          <cell r="S2263">
            <v>0</v>
          </cell>
          <cell r="T2263">
            <v>0</v>
          </cell>
          <cell r="U2263">
            <v>0</v>
          </cell>
          <cell r="AO2263" t="str">
            <v>Baden-Württemberg_2008_Sonstige_4</v>
          </cell>
          <cell r="AQ2263" t="str">
            <v>Westliche Flächenländer_2008_Sonstige_4</v>
          </cell>
        </row>
        <row r="2264">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AO2264" t="str">
            <v>Baden-Württemberg_2008_Sonstige_5</v>
          </cell>
          <cell r="AQ2264" t="str">
            <v>Westliche Flächenländer_2008_Sonstige_5</v>
          </cell>
        </row>
        <row r="2265">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AO2265" t="str">
            <v>Baden-Württemberg_2008_Sonstige_6</v>
          </cell>
          <cell r="AQ2265" t="str">
            <v>Westliche Flächenländer_2008_Sonstige_6</v>
          </cell>
        </row>
        <row r="2266">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AO2266" t="str">
            <v>Baden-Württemberg_2008_Sonstige_7</v>
          </cell>
          <cell r="AQ2266" t="str">
            <v>Westliche Flächenländer_2008_Sonstige_7</v>
          </cell>
        </row>
        <row r="2267">
          <cell r="G2267">
            <v>1648</v>
          </cell>
          <cell r="H2267">
            <v>619</v>
          </cell>
          <cell r="I2267">
            <v>87</v>
          </cell>
          <cell r="J2267">
            <v>51</v>
          </cell>
          <cell r="K2267">
            <v>887</v>
          </cell>
          <cell r="L2267">
            <v>348</v>
          </cell>
          <cell r="M2267">
            <v>46.82584951456311</v>
          </cell>
          <cell r="N2267">
            <v>28.672051696284331</v>
          </cell>
          <cell r="O2267">
            <v>0</v>
          </cell>
          <cell r="P2267">
            <v>887</v>
          </cell>
          <cell r="Q2267">
            <v>761</v>
          </cell>
          <cell r="R2267">
            <v>0</v>
          </cell>
          <cell r="S2267">
            <v>0</v>
          </cell>
          <cell r="T2267">
            <v>0</v>
          </cell>
          <cell r="U2267">
            <v>0</v>
          </cell>
          <cell r="AO2267" t="str">
            <v>Baden-Württemberg_2008_Sonstige_8</v>
          </cell>
          <cell r="AQ2267" t="str">
            <v>Westliche Flächenländer_2008_Sonstige_8</v>
          </cell>
        </row>
        <row r="2268">
          <cell r="G2268">
            <v>0</v>
          </cell>
          <cell r="H2268">
            <v>0</v>
          </cell>
          <cell r="I2268">
            <v>0</v>
          </cell>
          <cell r="J2268">
            <v>0</v>
          </cell>
          <cell r="K2268">
            <v>0</v>
          </cell>
          <cell r="L2268">
            <v>0</v>
          </cell>
          <cell r="M2268">
            <v>0</v>
          </cell>
          <cell r="N2268">
            <v>0</v>
          </cell>
          <cell r="O2268">
            <v>0</v>
          </cell>
          <cell r="P2268">
            <v>0</v>
          </cell>
          <cell r="Q2268">
            <v>0</v>
          </cell>
          <cell r="R2268">
            <v>0</v>
          </cell>
          <cell r="S2268">
            <v>0</v>
          </cell>
          <cell r="T2268">
            <v>0</v>
          </cell>
          <cell r="U2268">
            <v>0</v>
          </cell>
          <cell r="AO2268" t="e">
            <v>#N/A</v>
          </cell>
          <cell r="AQ2268" t="e">
            <v>#N/A</v>
          </cell>
        </row>
        <row r="2269">
          <cell r="G2269">
            <v>0</v>
          </cell>
          <cell r="H2269">
            <v>0</v>
          </cell>
          <cell r="I2269">
            <v>0</v>
          </cell>
          <cell r="J2269">
            <v>0</v>
          </cell>
          <cell r="K2269">
            <v>0</v>
          </cell>
          <cell r="L2269">
            <v>0</v>
          </cell>
          <cell r="M2269">
            <v>0</v>
          </cell>
          <cell r="N2269">
            <v>0</v>
          </cell>
          <cell r="O2269">
            <v>0</v>
          </cell>
          <cell r="P2269">
            <v>0</v>
          </cell>
          <cell r="Q2269">
            <v>0</v>
          </cell>
          <cell r="R2269">
            <v>0</v>
          </cell>
          <cell r="S2269">
            <v>0</v>
          </cell>
          <cell r="T2269">
            <v>0</v>
          </cell>
          <cell r="U2269">
            <v>0</v>
          </cell>
          <cell r="AO2269" t="e">
            <v>#N/A</v>
          </cell>
          <cell r="AQ2269" t="e">
            <v>#N/A</v>
          </cell>
        </row>
        <row r="2270">
          <cell r="G2270">
            <v>0</v>
          </cell>
          <cell r="H2270">
            <v>0</v>
          </cell>
          <cell r="I2270">
            <v>0</v>
          </cell>
          <cell r="J2270">
            <v>0</v>
          </cell>
          <cell r="K2270">
            <v>0</v>
          </cell>
          <cell r="L2270">
            <v>0</v>
          </cell>
          <cell r="M2270">
            <v>0</v>
          </cell>
          <cell r="N2270">
            <v>0</v>
          </cell>
          <cell r="O2270">
            <v>0</v>
          </cell>
          <cell r="P2270">
            <v>0</v>
          </cell>
          <cell r="Q2270">
            <v>0</v>
          </cell>
          <cell r="R2270">
            <v>0</v>
          </cell>
          <cell r="S2270">
            <v>0</v>
          </cell>
          <cell r="T2270">
            <v>0</v>
          </cell>
          <cell r="U2270">
            <v>0</v>
          </cell>
          <cell r="AO2270" t="e">
            <v>#N/A</v>
          </cell>
          <cell r="AQ2270" t="e">
            <v>#N/A</v>
          </cell>
        </row>
        <row r="2271">
          <cell r="G2271">
            <v>0</v>
          </cell>
          <cell r="H2271">
            <v>0</v>
          </cell>
          <cell r="I2271">
            <v>0</v>
          </cell>
          <cell r="J2271">
            <v>0</v>
          </cell>
          <cell r="K2271">
            <v>0</v>
          </cell>
          <cell r="L2271">
            <v>0</v>
          </cell>
          <cell r="M2271">
            <v>0</v>
          </cell>
          <cell r="N2271">
            <v>0</v>
          </cell>
          <cell r="O2271">
            <v>0</v>
          </cell>
          <cell r="P2271">
            <v>0</v>
          </cell>
          <cell r="Q2271">
            <v>0</v>
          </cell>
          <cell r="R2271">
            <v>0</v>
          </cell>
          <cell r="S2271">
            <v>0</v>
          </cell>
          <cell r="T2271">
            <v>0</v>
          </cell>
          <cell r="U2271">
            <v>0</v>
          </cell>
          <cell r="AO2271" t="e">
            <v>#N/A</v>
          </cell>
          <cell r="AQ2271" t="e">
            <v>#N/A</v>
          </cell>
        </row>
        <row r="2272">
          <cell r="G2272">
            <v>0</v>
          </cell>
          <cell r="H2272">
            <v>0</v>
          </cell>
          <cell r="I2272">
            <v>0</v>
          </cell>
          <cell r="J2272">
            <v>0</v>
          </cell>
          <cell r="K2272">
            <v>0</v>
          </cell>
          <cell r="L2272">
            <v>0</v>
          </cell>
          <cell r="M2272">
            <v>0</v>
          </cell>
          <cell r="N2272">
            <v>0</v>
          </cell>
          <cell r="O2272">
            <v>0</v>
          </cell>
          <cell r="P2272">
            <v>0</v>
          </cell>
          <cell r="Q2272">
            <v>0</v>
          </cell>
          <cell r="R2272">
            <v>0</v>
          </cell>
          <cell r="S2272">
            <v>0</v>
          </cell>
          <cell r="T2272">
            <v>0</v>
          </cell>
          <cell r="U2272">
            <v>0</v>
          </cell>
          <cell r="AO2272" t="e">
            <v>#N/A</v>
          </cell>
          <cell r="AQ2272" t="e">
            <v>#N/A</v>
          </cell>
        </row>
        <row r="2273">
          <cell r="G2273">
            <v>0</v>
          </cell>
          <cell r="H2273">
            <v>0</v>
          </cell>
          <cell r="I2273">
            <v>0</v>
          </cell>
          <cell r="J2273">
            <v>0</v>
          </cell>
          <cell r="K2273">
            <v>0</v>
          </cell>
          <cell r="L2273">
            <v>0</v>
          </cell>
          <cell r="M2273">
            <v>0</v>
          </cell>
          <cell r="N2273">
            <v>0</v>
          </cell>
          <cell r="O2273">
            <v>0</v>
          </cell>
          <cell r="P2273">
            <v>0</v>
          </cell>
          <cell r="Q2273">
            <v>0</v>
          </cell>
          <cell r="R2273">
            <v>0</v>
          </cell>
          <cell r="S2273">
            <v>0</v>
          </cell>
          <cell r="T2273">
            <v>0</v>
          </cell>
          <cell r="U2273">
            <v>0</v>
          </cell>
          <cell r="AO2273" t="e">
            <v>#N/A</v>
          </cell>
          <cell r="AQ2273" t="e">
            <v>#N/A</v>
          </cell>
        </row>
        <row r="2274">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AO2274" t="e">
            <v>#N/A</v>
          </cell>
          <cell r="AQ2274" t="e">
            <v>#N/A</v>
          </cell>
        </row>
        <row r="2275">
          <cell r="G2275">
            <v>0</v>
          </cell>
          <cell r="H2275">
            <v>0</v>
          </cell>
          <cell r="I2275">
            <v>0</v>
          </cell>
          <cell r="J2275">
            <v>0</v>
          </cell>
          <cell r="K2275">
            <v>0</v>
          </cell>
          <cell r="L2275">
            <v>0</v>
          </cell>
          <cell r="M2275">
            <v>0</v>
          </cell>
          <cell r="N2275">
            <v>0</v>
          </cell>
          <cell r="O2275">
            <v>0</v>
          </cell>
          <cell r="P2275">
            <v>0</v>
          </cell>
          <cell r="Q2275">
            <v>0</v>
          </cell>
          <cell r="R2275">
            <v>0</v>
          </cell>
          <cell r="S2275">
            <v>0</v>
          </cell>
          <cell r="T2275">
            <v>0</v>
          </cell>
          <cell r="U2275">
            <v>0</v>
          </cell>
          <cell r="AO2275" t="e">
            <v>#N/A</v>
          </cell>
          <cell r="AQ2275" t="e">
            <v>#N/A</v>
          </cell>
        </row>
        <row r="2276">
          <cell r="G2276">
            <v>0</v>
          </cell>
          <cell r="H2276">
            <v>0</v>
          </cell>
          <cell r="I2276">
            <v>0</v>
          </cell>
          <cell r="J2276">
            <v>0</v>
          </cell>
          <cell r="K2276">
            <v>0</v>
          </cell>
          <cell r="L2276">
            <v>0</v>
          </cell>
          <cell r="M2276">
            <v>0</v>
          </cell>
          <cell r="N2276">
            <v>0</v>
          </cell>
          <cell r="O2276">
            <v>0</v>
          </cell>
          <cell r="P2276">
            <v>0</v>
          </cell>
          <cell r="Q2276">
            <v>0</v>
          </cell>
          <cell r="R2276">
            <v>0</v>
          </cell>
          <cell r="S2276">
            <v>0</v>
          </cell>
          <cell r="T2276">
            <v>0</v>
          </cell>
          <cell r="U2276">
            <v>0</v>
          </cell>
          <cell r="AO2276" t="str">
            <v>Baden-Württemberg_2008_III 03_1</v>
          </cell>
          <cell r="AQ2276" t="str">
            <v>Westliche Flächenländer_2008_III 03_1</v>
          </cell>
        </row>
        <row r="2277">
          <cell r="G2277">
            <v>0</v>
          </cell>
          <cell r="H2277">
            <v>0</v>
          </cell>
          <cell r="I2277">
            <v>0</v>
          </cell>
          <cell r="J2277">
            <v>0</v>
          </cell>
          <cell r="K2277">
            <v>0</v>
          </cell>
          <cell r="L2277">
            <v>0</v>
          </cell>
          <cell r="M2277">
            <v>0</v>
          </cell>
          <cell r="N2277">
            <v>0</v>
          </cell>
          <cell r="O2277">
            <v>0</v>
          </cell>
          <cell r="P2277">
            <v>0</v>
          </cell>
          <cell r="Q2277">
            <v>0</v>
          </cell>
          <cell r="R2277">
            <v>0</v>
          </cell>
          <cell r="S2277">
            <v>0</v>
          </cell>
          <cell r="T2277">
            <v>0</v>
          </cell>
          <cell r="U2277">
            <v>0</v>
          </cell>
          <cell r="AO2277" t="str">
            <v>Baden-Württemberg_2008_III 03_2</v>
          </cell>
          <cell r="AQ2277" t="str">
            <v>Westliche Flächenländer_2008_III 03_2</v>
          </cell>
        </row>
        <row r="2278">
          <cell r="G2278">
            <v>6812</v>
          </cell>
          <cell r="H2278">
            <v>2432</v>
          </cell>
          <cell r="I2278">
            <v>415</v>
          </cell>
          <cell r="J2278">
            <v>160</v>
          </cell>
          <cell r="K2278">
            <v>6313</v>
          </cell>
          <cell r="L2278">
            <v>2213</v>
          </cell>
          <cell r="M2278">
            <v>384.59997064004699</v>
          </cell>
          <cell r="N2278">
            <v>145.59210526315789</v>
          </cell>
          <cell r="O2278">
            <v>6313</v>
          </cell>
          <cell r="P2278">
            <v>499</v>
          </cell>
          <cell r="Q2278">
            <v>0</v>
          </cell>
          <cell r="R2278">
            <v>0</v>
          </cell>
          <cell r="S2278">
            <v>0</v>
          </cell>
          <cell r="T2278">
            <v>0</v>
          </cell>
          <cell r="U2278">
            <v>0</v>
          </cell>
          <cell r="AO2278" t="str">
            <v>Baden-Württemberg_2008_III 03_3</v>
          </cell>
          <cell r="AQ2278" t="str">
            <v>Westliche Flächenländer_2008_III 03_3</v>
          </cell>
        </row>
        <row r="2279">
          <cell r="G2279">
            <v>0</v>
          </cell>
          <cell r="H2279">
            <v>0</v>
          </cell>
          <cell r="I2279">
            <v>0</v>
          </cell>
          <cell r="J2279">
            <v>0</v>
          </cell>
          <cell r="K2279">
            <v>0</v>
          </cell>
          <cell r="L2279">
            <v>0</v>
          </cell>
          <cell r="M2279">
            <v>0</v>
          </cell>
          <cell r="N2279">
            <v>0</v>
          </cell>
          <cell r="O2279">
            <v>0</v>
          </cell>
          <cell r="P2279">
            <v>0</v>
          </cell>
          <cell r="Q2279">
            <v>0</v>
          </cell>
          <cell r="R2279">
            <v>0</v>
          </cell>
          <cell r="S2279">
            <v>0</v>
          </cell>
          <cell r="T2279">
            <v>0</v>
          </cell>
          <cell r="U2279">
            <v>0</v>
          </cell>
          <cell r="AO2279" t="str">
            <v>Baden-Württemberg_2008_III 03_4</v>
          </cell>
          <cell r="AQ2279" t="str">
            <v>Westliche Flächenländer_2008_III 03_4</v>
          </cell>
        </row>
        <row r="2280">
          <cell r="G2280">
            <v>0</v>
          </cell>
          <cell r="H2280">
            <v>0</v>
          </cell>
          <cell r="I2280">
            <v>0</v>
          </cell>
          <cell r="J2280">
            <v>0</v>
          </cell>
          <cell r="K2280">
            <v>0</v>
          </cell>
          <cell r="L2280">
            <v>0</v>
          </cell>
          <cell r="M2280">
            <v>0</v>
          </cell>
          <cell r="N2280">
            <v>0</v>
          </cell>
          <cell r="O2280">
            <v>0</v>
          </cell>
          <cell r="P2280">
            <v>0</v>
          </cell>
          <cell r="Q2280">
            <v>0</v>
          </cell>
          <cell r="R2280">
            <v>0</v>
          </cell>
          <cell r="S2280">
            <v>0</v>
          </cell>
          <cell r="T2280">
            <v>0</v>
          </cell>
          <cell r="U2280">
            <v>0</v>
          </cell>
          <cell r="AO2280" t="str">
            <v>Baden-Württemberg_2008_III 03_5</v>
          </cell>
          <cell r="AQ2280" t="str">
            <v>Westliche Flächenländer_2008_III 03_5</v>
          </cell>
        </row>
        <row r="2281">
          <cell r="G2281">
            <v>0</v>
          </cell>
          <cell r="H2281">
            <v>0</v>
          </cell>
          <cell r="I2281">
            <v>0</v>
          </cell>
          <cell r="J2281">
            <v>0</v>
          </cell>
          <cell r="K2281">
            <v>0</v>
          </cell>
          <cell r="L2281">
            <v>0</v>
          </cell>
          <cell r="M2281">
            <v>0</v>
          </cell>
          <cell r="N2281">
            <v>0</v>
          </cell>
          <cell r="O2281">
            <v>0</v>
          </cell>
          <cell r="P2281">
            <v>0</v>
          </cell>
          <cell r="Q2281">
            <v>0</v>
          </cell>
          <cell r="R2281">
            <v>0</v>
          </cell>
          <cell r="S2281">
            <v>0</v>
          </cell>
          <cell r="T2281">
            <v>0</v>
          </cell>
          <cell r="U2281">
            <v>0</v>
          </cell>
          <cell r="AO2281" t="str">
            <v>Baden-Württemberg_2008_III 03_6</v>
          </cell>
          <cell r="AQ2281" t="str">
            <v>Westliche Flächenländer_2008_III 03_6</v>
          </cell>
        </row>
        <row r="2282">
          <cell r="G2282">
            <v>0</v>
          </cell>
          <cell r="H2282">
            <v>0</v>
          </cell>
          <cell r="I2282">
            <v>0</v>
          </cell>
          <cell r="J2282">
            <v>0</v>
          </cell>
          <cell r="K2282">
            <v>0</v>
          </cell>
          <cell r="L2282">
            <v>0</v>
          </cell>
          <cell r="M2282">
            <v>0</v>
          </cell>
          <cell r="N2282">
            <v>0</v>
          </cell>
          <cell r="O2282">
            <v>0</v>
          </cell>
          <cell r="P2282">
            <v>0</v>
          </cell>
          <cell r="Q2282">
            <v>0</v>
          </cell>
          <cell r="R2282">
            <v>0</v>
          </cell>
          <cell r="S2282">
            <v>0</v>
          </cell>
          <cell r="T2282">
            <v>0</v>
          </cell>
          <cell r="U2282">
            <v>0</v>
          </cell>
          <cell r="AO2282" t="str">
            <v>Baden-Württemberg_2008_III 03_7</v>
          </cell>
          <cell r="AQ2282" t="str">
            <v>Westliche Flächenländer_2008_III 03_7</v>
          </cell>
        </row>
        <row r="2283">
          <cell r="G2283">
            <v>6812</v>
          </cell>
          <cell r="H2283">
            <v>2432</v>
          </cell>
          <cell r="I2283">
            <v>415</v>
          </cell>
          <cell r="J2283">
            <v>160</v>
          </cell>
          <cell r="K2283">
            <v>6313</v>
          </cell>
          <cell r="L2283">
            <v>2213</v>
          </cell>
          <cell r="M2283">
            <v>384.59997064004699</v>
          </cell>
          <cell r="N2283">
            <v>145.59210526315789</v>
          </cell>
          <cell r="O2283">
            <v>6313</v>
          </cell>
          <cell r="P2283">
            <v>499</v>
          </cell>
          <cell r="Q2283">
            <v>0</v>
          </cell>
          <cell r="R2283">
            <v>0</v>
          </cell>
          <cell r="S2283">
            <v>0</v>
          </cell>
          <cell r="T2283">
            <v>0</v>
          </cell>
          <cell r="U2283">
            <v>0</v>
          </cell>
          <cell r="AO2283" t="str">
            <v>Baden-Württemberg_2008_III 03_8</v>
          </cell>
          <cell r="AQ2283" t="str">
            <v>Westliche Flächenländer_2008_III 03_8</v>
          </cell>
        </row>
        <row r="2284">
          <cell r="G2284">
            <v>0</v>
          </cell>
          <cell r="H2284">
            <v>0</v>
          </cell>
          <cell r="I2284">
            <v>0</v>
          </cell>
          <cell r="J2284">
            <v>0</v>
          </cell>
          <cell r="K2284">
            <v>0</v>
          </cell>
          <cell r="L2284">
            <v>0</v>
          </cell>
          <cell r="M2284">
            <v>0</v>
          </cell>
          <cell r="N2284">
            <v>0</v>
          </cell>
          <cell r="O2284">
            <v>0</v>
          </cell>
          <cell r="P2284">
            <v>0</v>
          </cell>
          <cell r="Q2284">
            <v>0</v>
          </cell>
          <cell r="R2284">
            <v>0</v>
          </cell>
          <cell r="S2284">
            <v>0</v>
          </cell>
          <cell r="T2284">
            <v>0</v>
          </cell>
          <cell r="U2284">
            <v>0</v>
          </cell>
          <cell r="AO2284" t="e">
            <v>#N/A</v>
          </cell>
          <cell r="AQ2284" t="e">
            <v>#N/A</v>
          </cell>
        </row>
        <row r="2285">
          <cell r="G2285">
            <v>0</v>
          </cell>
          <cell r="H2285">
            <v>0</v>
          </cell>
          <cell r="I2285">
            <v>0</v>
          </cell>
          <cell r="J2285">
            <v>0</v>
          </cell>
          <cell r="K2285">
            <v>0</v>
          </cell>
          <cell r="L2285">
            <v>0</v>
          </cell>
          <cell r="M2285">
            <v>0</v>
          </cell>
          <cell r="N2285">
            <v>0</v>
          </cell>
          <cell r="O2285">
            <v>0</v>
          </cell>
          <cell r="P2285">
            <v>0</v>
          </cell>
          <cell r="Q2285">
            <v>0</v>
          </cell>
          <cell r="R2285">
            <v>0</v>
          </cell>
          <cell r="S2285">
            <v>0</v>
          </cell>
          <cell r="T2285">
            <v>0</v>
          </cell>
          <cell r="U2285">
            <v>0</v>
          </cell>
          <cell r="AO2285" t="e">
            <v>#N/A</v>
          </cell>
          <cell r="AQ2285" t="e">
            <v>#N/A</v>
          </cell>
        </row>
        <row r="2286">
          <cell r="G2286">
            <v>929</v>
          </cell>
          <cell r="H2286">
            <v>412</v>
          </cell>
          <cell r="I2286">
            <v>52</v>
          </cell>
          <cell r="J2286">
            <v>16</v>
          </cell>
          <cell r="K2286">
            <v>505</v>
          </cell>
          <cell r="L2286">
            <v>233</v>
          </cell>
          <cell r="M2286">
            <v>48.190839694656489</v>
          </cell>
          <cell r="N2286">
            <v>14.559210526315789</v>
          </cell>
          <cell r="O2286">
            <v>505</v>
          </cell>
          <cell r="P2286">
            <v>424</v>
          </cell>
          <cell r="Q2286">
            <v>0</v>
          </cell>
          <cell r="R2286">
            <v>0</v>
          </cell>
          <cell r="S2286">
            <v>0</v>
          </cell>
          <cell r="T2286">
            <v>0</v>
          </cell>
          <cell r="U2286">
            <v>0</v>
          </cell>
          <cell r="AO2286" t="e">
            <v>#N/A</v>
          </cell>
          <cell r="AQ2286" t="e">
            <v>#N/A</v>
          </cell>
        </row>
        <row r="2287">
          <cell r="G2287">
            <v>0</v>
          </cell>
          <cell r="H2287">
            <v>0</v>
          </cell>
          <cell r="I2287">
            <v>0</v>
          </cell>
          <cell r="J2287">
            <v>0</v>
          </cell>
          <cell r="K2287">
            <v>0</v>
          </cell>
          <cell r="L2287">
            <v>0</v>
          </cell>
          <cell r="M2287">
            <v>0</v>
          </cell>
          <cell r="N2287">
            <v>0</v>
          </cell>
          <cell r="O2287">
            <v>0</v>
          </cell>
          <cell r="P2287">
            <v>0</v>
          </cell>
          <cell r="Q2287">
            <v>0</v>
          </cell>
          <cell r="R2287">
            <v>0</v>
          </cell>
          <cell r="S2287">
            <v>0</v>
          </cell>
          <cell r="T2287">
            <v>0</v>
          </cell>
          <cell r="U2287">
            <v>0</v>
          </cell>
          <cell r="AO2287" t="e">
            <v>#N/A</v>
          </cell>
          <cell r="AQ2287" t="e">
            <v>#N/A</v>
          </cell>
        </row>
        <row r="2288">
          <cell r="G2288">
            <v>0</v>
          </cell>
          <cell r="H2288">
            <v>0</v>
          </cell>
          <cell r="I2288">
            <v>0</v>
          </cell>
          <cell r="J2288">
            <v>0</v>
          </cell>
          <cell r="K2288">
            <v>0</v>
          </cell>
          <cell r="L2288">
            <v>0</v>
          </cell>
          <cell r="M2288">
            <v>0</v>
          </cell>
          <cell r="N2288">
            <v>0</v>
          </cell>
          <cell r="O2288">
            <v>0</v>
          </cell>
          <cell r="P2288">
            <v>0</v>
          </cell>
          <cell r="Q2288">
            <v>0</v>
          </cell>
          <cell r="R2288">
            <v>0</v>
          </cell>
          <cell r="S2288">
            <v>0</v>
          </cell>
          <cell r="T2288">
            <v>0</v>
          </cell>
          <cell r="U2288">
            <v>0</v>
          </cell>
          <cell r="AO2288" t="e">
            <v>#N/A</v>
          </cell>
          <cell r="AQ2288" t="e">
            <v>#N/A</v>
          </cell>
        </row>
        <row r="2289">
          <cell r="G2289">
            <v>0</v>
          </cell>
          <cell r="H2289">
            <v>0</v>
          </cell>
          <cell r="I2289">
            <v>0</v>
          </cell>
          <cell r="J2289">
            <v>0</v>
          </cell>
          <cell r="K2289">
            <v>0</v>
          </cell>
          <cell r="L2289">
            <v>0</v>
          </cell>
          <cell r="M2289">
            <v>0</v>
          </cell>
          <cell r="N2289">
            <v>0</v>
          </cell>
          <cell r="O2289">
            <v>0</v>
          </cell>
          <cell r="P2289">
            <v>0</v>
          </cell>
          <cell r="Q2289">
            <v>0</v>
          </cell>
          <cell r="R2289">
            <v>0</v>
          </cell>
          <cell r="S2289">
            <v>0</v>
          </cell>
          <cell r="T2289">
            <v>0</v>
          </cell>
          <cell r="U2289">
            <v>0</v>
          </cell>
          <cell r="AO2289" t="e">
            <v>#N/A</v>
          </cell>
          <cell r="AQ2289" t="e">
            <v>#N/A</v>
          </cell>
        </row>
        <row r="2290">
          <cell r="G2290">
            <v>0</v>
          </cell>
          <cell r="H2290">
            <v>0</v>
          </cell>
          <cell r="I2290">
            <v>0</v>
          </cell>
          <cell r="J2290">
            <v>0</v>
          </cell>
          <cell r="K2290">
            <v>0</v>
          </cell>
          <cell r="L2290">
            <v>0</v>
          </cell>
          <cell r="M2290">
            <v>0</v>
          </cell>
          <cell r="N2290">
            <v>0</v>
          </cell>
          <cell r="O2290">
            <v>0</v>
          </cell>
          <cell r="P2290">
            <v>0</v>
          </cell>
          <cell r="Q2290">
            <v>0</v>
          </cell>
          <cell r="R2290">
            <v>0</v>
          </cell>
          <cell r="S2290">
            <v>0</v>
          </cell>
          <cell r="T2290">
            <v>0</v>
          </cell>
          <cell r="U2290">
            <v>0</v>
          </cell>
          <cell r="AO2290" t="e">
            <v>#N/A</v>
          </cell>
          <cell r="AQ2290" t="e">
            <v>#N/A</v>
          </cell>
        </row>
        <row r="2291">
          <cell r="G2291">
            <v>929</v>
          </cell>
          <cell r="H2291">
            <v>412</v>
          </cell>
          <cell r="I2291">
            <v>52</v>
          </cell>
          <cell r="J2291">
            <v>16</v>
          </cell>
          <cell r="K2291">
            <v>505</v>
          </cell>
          <cell r="L2291">
            <v>233</v>
          </cell>
          <cell r="M2291">
            <v>48.190839694656489</v>
          </cell>
          <cell r="N2291">
            <v>14.559210526315789</v>
          </cell>
          <cell r="O2291">
            <v>505</v>
          </cell>
          <cell r="P2291">
            <v>424</v>
          </cell>
          <cell r="Q2291">
            <v>0</v>
          </cell>
          <cell r="R2291">
            <v>0</v>
          </cell>
          <cell r="S2291">
            <v>0</v>
          </cell>
          <cell r="T2291">
            <v>0</v>
          </cell>
          <cell r="U2291">
            <v>0</v>
          </cell>
          <cell r="AO2291" t="e">
            <v>#N/A</v>
          </cell>
          <cell r="AQ2291" t="e">
            <v>#N/A</v>
          </cell>
        </row>
        <row r="2292">
          <cell r="G2292">
            <v>0</v>
          </cell>
          <cell r="H2292">
            <v>0</v>
          </cell>
          <cell r="I2292">
            <v>0</v>
          </cell>
          <cell r="J2292">
            <v>0</v>
          </cell>
          <cell r="K2292">
            <v>0</v>
          </cell>
          <cell r="L2292">
            <v>0</v>
          </cell>
          <cell r="M2292">
            <v>0</v>
          </cell>
          <cell r="N2292">
            <v>0</v>
          </cell>
          <cell r="O2292">
            <v>0</v>
          </cell>
          <cell r="P2292">
            <v>0</v>
          </cell>
          <cell r="Q2292">
            <v>0</v>
          </cell>
          <cell r="R2292">
            <v>0</v>
          </cell>
          <cell r="S2292">
            <v>0</v>
          </cell>
          <cell r="T2292">
            <v>0</v>
          </cell>
          <cell r="U2292">
            <v>0</v>
          </cell>
          <cell r="AO2292" t="str">
            <v>Baden-Württemberg_2008_Sonstige_1</v>
          </cell>
          <cell r="AQ2292" t="str">
            <v>Westliche Flächenländer_2008_Sonstige_1</v>
          </cell>
        </row>
        <row r="2293">
          <cell r="G2293">
            <v>3023.185687847008</v>
          </cell>
          <cell r="H2293">
            <v>331.48432601880876</v>
          </cell>
          <cell r="I2293">
            <v>146.73460826650216</v>
          </cell>
          <cell r="J2293">
            <v>13.098746081504702</v>
          </cell>
          <cell r="K2293">
            <v>1668</v>
          </cell>
          <cell r="L2293">
            <v>183</v>
          </cell>
          <cell r="M2293">
            <v>80.958747447243027</v>
          </cell>
          <cell r="N2293">
            <v>7.2313239111623879</v>
          </cell>
          <cell r="O2293">
            <v>1668</v>
          </cell>
          <cell r="P2293">
            <v>1055.748303516348</v>
          </cell>
          <cell r="Q2293">
            <v>193.03935842072795</v>
          </cell>
          <cell r="R2293">
            <v>106.39802590993214</v>
          </cell>
          <cell r="S2293">
            <v>0</v>
          </cell>
          <cell r="T2293">
            <v>0</v>
          </cell>
          <cell r="U2293">
            <v>0</v>
          </cell>
          <cell r="AO2293" t="str">
            <v>Baden-Württemberg_2008_Sonstige_2</v>
          </cell>
          <cell r="AQ2293" t="str">
            <v>Westliche Flächenländer_2008_Sonstige_2</v>
          </cell>
        </row>
        <row r="2294">
          <cell r="G2294">
            <v>9743.792720542875</v>
          </cell>
          <cell r="H2294">
            <v>2305.8991640543363</v>
          </cell>
          <cell r="I2294">
            <v>472.92880937692786</v>
          </cell>
          <cell r="J2294">
            <v>91.11859979101358</v>
          </cell>
          <cell r="K2294">
            <v>5376</v>
          </cell>
          <cell r="L2294">
            <v>1273</v>
          </cell>
          <cell r="M2294">
            <v>260.93179033356023</v>
          </cell>
          <cell r="N2294">
            <v>50.303143928468415</v>
          </cell>
          <cell r="O2294">
            <v>5376</v>
          </cell>
          <cell r="P2294">
            <v>3402.6995681677977</v>
          </cell>
          <cell r="Q2294">
            <v>622.17001850709448</v>
          </cell>
          <cell r="R2294">
            <v>342.92313386798276</v>
          </cell>
          <cell r="S2294">
            <v>0</v>
          </cell>
          <cell r="T2294">
            <v>0</v>
          </cell>
          <cell r="U2294">
            <v>0</v>
          </cell>
          <cell r="AO2294" t="str">
            <v>Baden-Württemberg_2008_Sonstige_3</v>
          </cell>
          <cell r="AQ2294" t="str">
            <v>Westliche Flächenländer_2008_Sonstige_3</v>
          </cell>
        </row>
        <row r="2295">
          <cell r="G2295">
            <v>826.48241826033313</v>
          </cell>
          <cell r="H2295">
            <v>237.29205851619645</v>
          </cell>
          <cell r="I2295">
            <v>40.114497223935842</v>
          </cell>
          <cell r="J2295">
            <v>9.3766980146290493</v>
          </cell>
          <cell r="K2295">
            <v>456</v>
          </cell>
          <cell r="L2295">
            <v>131</v>
          </cell>
          <cell r="M2295">
            <v>22.132607215793058</v>
          </cell>
          <cell r="N2295">
            <v>5.1765214883184303</v>
          </cell>
          <cell r="O2295">
            <v>456</v>
          </cell>
          <cell r="P2295">
            <v>288.6218383713757</v>
          </cell>
          <cell r="Q2295">
            <v>52.773349784083898</v>
          </cell>
          <cell r="R2295">
            <v>29.087230104873534</v>
          </cell>
          <cell r="S2295">
            <v>0</v>
          </cell>
          <cell r="T2295">
            <v>0</v>
          </cell>
          <cell r="U2295">
            <v>0</v>
          </cell>
          <cell r="AO2295" t="str">
            <v>Baden-Württemberg_2008_Sonstige_4</v>
          </cell>
          <cell r="AQ2295" t="str">
            <v>Westliche Flächenländer_2008_Sonstige_4</v>
          </cell>
        </row>
        <row r="2296">
          <cell r="G2296">
            <v>1096.5391733497841</v>
          </cell>
          <cell r="H2296">
            <v>592.3244514106583</v>
          </cell>
          <cell r="I2296">
            <v>53.222085132634177</v>
          </cell>
          <cell r="J2296">
            <v>23.405956112852664</v>
          </cell>
          <cell r="K2296">
            <v>605</v>
          </cell>
          <cell r="L2296">
            <v>327</v>
          </cell>
          <cell r="M2296">
            <v>29.364533696392101</v>
          </cell>
          <cell r="N2296">
            <v>12.921546005191809</v>
          </cell>
          <cell r="O2296">
            <v>605</v>
          </cell>
          <cell r="P2296">
            <v>382.93028994447872</v>
          </cell>
          <cell r="Q2296">
            <v>70.017273288093776</v>
          </cell>
          <cell r="R2296">
            <v>38.591610117211602</v>
          </cell>
          <cell r="S2296">
            <v>0</v>
          </cell>
          <cell r="T2296">
            <v>0</v>
          </cell>
          <cell r="U2296">
            <v>0</v>
          </cell>
          <cell r="AO2296" t="str">
            <v>Baden-Württemberg_2008_Sonstige_5</v>
          </cell>
          <cell r="AQ2296" t="str">
            <v>Westliche Flächenländer_2008_Sonstige_5</v>
          </cell>
        </row>
        <row r="2297">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0</v>
          </cell>
          <cell r="AO2297" t="str">
            <v>Baden-Württemberg_2008_Sonstige_6</v>
          </cell>
          <cell r="AQ2297" t="str">
            <v>Westliche Flächenländer_2008_Sonstige_6</v>
          </cell>
        </row>
        <row r="2298">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AO2298" t="str">
            <v>Baden-Württemberg_2008_Sonstige_7</v>
          </cell>
          <cell r="AQ2298" t="str">
            <v>Westliche Flächenländer_2008_Sonstige_7</v>
          </cell>
        </row>
        <row r="2299">
          <cell r="G2299">
            <v>14690</v>
          </cell>
          <cell r="H2299">
            <v>3467</v>
          </cell>
          <cell r="I2299">
            <v>713</v>
          </cell>
          <cell r="J2299">
            <v>137</v>
          </cell>
          <cell r="K2299">
            <v>8105</v>
          </cell>
          <cell r="L2299">
            <v>1914</v>
          </cell>
          <cell r="M2299">
            <v>393.3876786929884</v>
          </cell>
          <cell r="N2299">
            <v>75.632535333141035</v>
          </cell>
          <cell r="O2299">
            <v>8105</v>
          </cell>
          <cell r="P2299">
            <v>5130</v>
          </cell>
          <cell r="Q2299">
            <v>938</v>
          </cell>
          <cell r="R2299">
            <v>517</v>
          </cell>
          <cell r="S2299">
            <v>0</v>
          </cell>
          <cell r="T2299">
            <v>0</v>
          </cell>
          <cell r="U2299">
            <v>0</v>
          </cell>
          <cell r="AO2299" t="str">
            <v>Baden-Württemberg_2008_Sonstige_8</v>
          </cell>
          <cell r="AQ2299" t="str">
            <v>Westliche Flächenländer_2008_Sonstige_8</v>
          </cell>
        </row>
        <row r="2300">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AO2300" t="e">
            <v>#N/A</v>
          </cell>
          <cell r="AQ2300" t="e">
            <v>#N/A</v>
          </cell>
        </row>
        <row r="2301">
          <cell r="G2301">
            <v>1302.0895743368292</v>
          </cell>
          <cell r="H2301">
            <v>205.18181818181819</v>
          </cell>
          <cell r="I2301">
            <v>70.79481801357187</v>
          </cell>
          <cell r="J2301">
            <v>8.4137931034482758</v>
          </cell>
          <cell r="K2301">
            <v>511</v>
          </cell>
          <cell r="L2301">
            <v>105</v>
          </cell>
          <cell r="M2301">
            <v>39.06004084411164</v>
          </cell>
          <cell r="N2301">
            <v>4.6449379867320451</v>
          </cell>
          <cell r="O2301">
            <v>511</v>
          </cell>
          <cell r="P2301">
            <v>438.96903146206046</v>
          </cell>
          <cell r="Q2301">
            <v>193.03935842072795</v>
          </cell>
          <cell r="R2301">
            <v>106.39802590993214</v>
          </cell>
          <cell r="S2301">
            <v>0</v>
          </cell>
          <cell r="T2301">
            <v>0</v>
          </cell>
          <cell r="U2301">
            <v>0</v>
          </cell>
          <cell r="AO2301" t="e">
            <v>#N/A</v>
          </cell>
          <cell r="AQ2301" t="e">
            <v>#N/A</v>
          </cell>
        </row>
        <row r="2302">
          <cell r="G2302">
            <v>4196.6628007402842</v>
          </cell>
          <cell r="H2302">
            <v>1427.3030303030303</v>
          </cell>
          <cell r="I2302">
            <v>228.17322640345466</v>
          </cell>
          <cell r="J2302">
            <v>58.52873563218391</v>
          </cell>
          <cell r="K2302">
            <v>1938</v>
          </cell>
          <cell r="L2302">
            <v>832</v>
          </cell>
          <cell r="M2302">
            <v>125.89135466303608</v>
          </cell>
          <cell r="N2302">
            <v>32.311508508797232</v>
          </cell>
          <cell r="O2302">
            <v>1938</v>
          </cell>
          <cell r="P2302">
            <v>1414.8066625539791</v>
          </cell>
          <cell r="Q2302">
            <v>622.17001850709448</v>
          </cell>
          <cell r="R2302">
            <v>342.92313386798276</v>
          </cell>
          <cell r="S2302">
            <v>0</v>
          </cell>
          <cell r="T2302">
            <v>0</v>
          </cell>
          <cell r="U2302">
            <v>0</v>
          </cell>
          <cell r="AO2302" t="e">
            <v>#N/A</v>
          </cell>
          <cell r="AQ2302" t="e">
            <v>#N/A</v>
          </cell>
        </row>
        <row r="2303">
          <cell r="G2303">
            <v>355.96693399136336</v>
          </cell>
          <cell r="H2303">
            <v>146.87878787878788</v>
          </cell>
          <cell r="I2303">
            <v>19.353979025293029</v>
          </cell>
          <cell r="J2303">
            <v>6.0229885057471266</v>
          </cell>
          <cell r="K2303">
            <v>156</v>
          </cell>
          <cell r="L2303">
            <v>78</v>
          </cell>
          <cell r="M2303">
            <v>10.678284547311096</v>
          </cell>
          <cell r="N2303">
            <v>3.3250648976059991</v>
          </cell>
          <cell r="O2303">
            <v>156</v>
          </cell>
          <cell r="P2303">
            <v>120.00592227020357</v>
          </cell>
          <cell r="Q2303">
            <v>52.773349784083898</v>
          </cell>
          <cell r="R2303">
            <v>29.087230104873534</v>
          </cell>
          <cell r="S2303">
            <v>0</v>
          </cell>
          <cell r="T2303">
            <v>0</v>
          </cell>
          <cell r="U2303">
            <v>0</v>
          </cell>
          <cell r="AO2303" t="e">
            <v>#N/A</v>
          </cell>
          <cell r="AQ2303" t="e">
            <v>#N/A</v>
          </cell>
        </row>
        <row r="2304">
          <cell r="G2304">
            <v>472.28069093152379</v>
          </cell>
          <cell r="H2304">
            <v>366.63636363636363</v>
          </cell>
          <cell r="I2304">
            <v>25.677976557680445</v>
          </cell>
          <cell r="J2304">
            <v>15.03448275862069</v>
          </cell>
          <cell r="K2304">
            <v>134</v>
          </cell>
          <cell r="L2304">
            <v>76</v>
          </cell>
          <cell r="M2304">
            <v>14.167460857726343</v>
          </cell>
          <cell r="N2304">
            <v>8.2999711566195558</v>
          </cell>
          <cell r="O2304">
            <v>134</v>
          </cell>
          <cell r="P2304">
            <v>159.21838371375696</v>
          </cell>
          <cell r="Q2304">
            <v>70.017273288093776</v>
          </cell>
          <cell r="R2304">
            <v>38.591610117211602</v>
          </cell>
          <cell r="S2304">
            <v>0</v>
          </cell>
          <cell r="T2304">
            <v>0</v>
          </cell>
          <cell r="U2304">
            <v>0</v>
          </cell>
          <cell r="AO2304" t="e">
            <v>#N/A</v>
          </cell>
          <cell r="AQ2304" t="e">
            <v>#N/A</v>
          </cell>
        </row>
        <row r="2305">
          <cell r="G2305">
            <v>0</v>
          </cell>
          <cell r="H2305">
            <v>0</v>
          </cell>
          <cell r="I2305">
            <v>0</v>
          </cell>
          <cell r="J2305">
            <v>0</v>
          </cell>
          <cell r="K2305">
            <v>0</v>
          </cell>
          <cell r="L2305">
            <v>0</v>
          </cell>
          <cell r="M2305">
            <v>0</v>
          </cell>
          <cell r="N2305">
            <v>0</v>
          </cell>
          <cell r="O2305">
            <v>0</v>
          </cell>
          <cell r="P2305">
            <v>0</v>
          </cell>
          <cell r="Q2305">
            <v>0</v>
          </cell>
          <cell r="R2305">
            <v>0</v>
          </cell>
          <cell r="S2305">
            <v>0</v>
          </cell>
          <cell r="T2305">
            <v>0</v>
          </cell>
          <cell r="U2305">
            <v>0</v>
          </cell>
          <cell r="AO2305" t="e">
            <v>#N/A</v>
          </cell>
          <cell r="AQ2305" t="e">
            <v>#N/A</v>
          </cell>
        </row>
        <row r="2306">
          <cell r="G2306">
            <v>0</v>
          </cell>
          <cell r="H2306">
            <v>0</v>
          </cell>
          <cell r="I2306">
            <v>0</v>
          </cell>
          <cell r="J2306">
            <v>0</v>
          </cell>
          <cell r="K2306">
            <v>0</v>
          </cell>
          <cell r="L2306">
            <v>0</v>
          </cell>
          <cell r="M2306">
            <v>0</v>
          </cell>
          <cell r="N2306">
            <v>0</v>
          </cell>
          <cell r="O2306">
            <v>0</v>
          </cell>
          <cell r="P2306">
            <v>0</v>
          </cell>
          <cell r="Q2306">
            <v>0</v>
          </cell>
          <cell r="R2306">
            <v>0</v>
          </cell>
          <cell r="S2306">
            <v>0</v>
          </cell>
          <cell r="T2306">
            <v>0</v>
          </cell>
          <cell r="U2306">
            <v>0</v>
          </cell>
          <cell r="AO2306" t="e">
            <v>#N/A</v>
          </cell>
          <cell r="AQ2306" t="e">
            <v>#N/A</v>
          </cell>
        </row>
        <row r="2307">
          <cell r="G2307">
            <v>6327</v>
          </cell>
          <cell r="H2307">
            <v>2146</v>
          </cell>
          <cell r="I2307">
            <v>344</v>
          </cell>
          <cell r="J2307">
            <v>88</v>
          </cell>
          <cell r="K2307">
            <v>2739</v>
          </cell>
          <cell r="L2307">
            <v>1091</v>
          </cell>
          <cell r="M2307">
            <v>189.79714091218517</v>
          </cell>
          <cell r="N2307">
            <v>48.581482549754824</v>
          </cell>
          <cell r="O2307">
            <v>2739</v>
          </cell>
          <cell r="P2307">
            <v>2133</v>
          </cell>
          <cell r="Q2307">
            <v>938</v>
          </cell>
          <cell r="R2307">
            <v>517</v>
          </cell>
          <cell r="S2307">
            <v>0</v>
          </cell>
          <cell r="T2307">
            <v>0</v>
          </cell>
          <cell r="U2307">
            <v>0</v>
          </cell>
          <cell r="AO2307" t="e">
            <v>#N/A</v>
          </cell>
          <cell r="AQ2307" t="e">
            <v>#N/A</v>
          </cell>
        </row>
        <row r="2308">
          <cell r="G2308">
            <v>5483.4515479784523</v>
          </cell>
          <cell r="H2308">
            <v>1497.5741831632304</v>
          </cell>
          <cell r="I2308">
            <v>531.10838808974131</v>
          </cell>
          <cell r="J2308">
            <v>157.45866155216112</v>
          </cell>
          <cell r="K2308">
            <v>1852</v>
          </cell>
          <cell r="L2308">
            <v>557</v>
          </cell>
          <cell r="M2308">
            <v>179.37839445391342</v>
          </cell>
          <cell r="N2308">
            <v>58.564360597684164</v>
          </cell>
          <cell r="O2308">
            <v>1646.359261232463</v>
          </cell>
          <cell r="P2308">
            <v>1824.537382347718</v>
          </cell>
          <cell r="Q2308">
            <v>1644.0295980583674</v>
          </cell>
          <cell r="R2308">
            <v>368.52530633990409</v>
          </cell>
          <cell r="S2308">
            <v>0</v>
          </cell>
          <cell r="T2308">
            <v>0</v>
          </cell>
          <cell r="U2308">
            <v>0</v>
          </cell>
          <cell r="AO2308" t="str">
            <v>Baden-Württemberg_2006_I 01a_1</v>
          </cell>
          <cell r="AQ2308" t="str">
            <v>Westliche Flächenländer_2006_I 01a_1</v>
          </cell>
        </row>
        <row r="2309">
          <cell r="G2309">
            <v>71927.369576155805</v>
          </cell>
          <cell r="H2309">
            <v>21885.554490033566</v>
          </cell>
          <cell r="I2309">
            <v>6966.6393476587937</v>
          </cell>
          <cell r="J2309">
            <v>2301.1014453044731</v>
          </cell>
          <cell r="K2309">
            <v>24293</v>
          </cell>
          <cell r="L2309">
            <v>8140</v>
          </cell>
          <cell r="M2309">
            <v>2352.9370067326772</v>
          </cell>
          <cell r="N2309">
            <v>855.85977605951371</v>
          </cell>
          <cell r="O2309">
            <v>21595.575341857577</v>
          </cell>
          <cell r="P2309">
            <v>23932.76815840881</v>
          </cell>
          <cell r="Q2309">
            <v>21565.016752501037</v>
          </cell>
          <cell r="R2309">
            <v>4834.0093233883863</v>
          </cell>
          <cell r="S2309">
            <v>0</v>
          </cell>
          <cell r="T2309">
            <v>0</v>
          </cell>
          <cell r="U2309">
            <v>0</v>
          </cell>
          <cell r="AO2309" t="str">
            <v>Baden-Württemberg_2006_I 01a_2</v>
          </cell>
          <cell r="AQ2309" t="str">
            <v>Westliche Flächenländer_2006_I 01a_2</v>
          </cell>
        </row>
        <row r="2310">
          <cell r="G2310">
            <v>97189.145282069498</v>
          </cell>
          <cell r="H2310">
            <v>42725.226830604835</v>
          </cell>
          <cell r="I2310">
            <v>9413.4086603918786</v>
          </cell>
          <cell r="J2310">
            <v>4492.2362490581545</v>
          </cell>
          <cell r="K2310">
            <v>32825</v>
          </cell>
          <cell r="L2310">
            <v>15891</v>
          </cell>
          <cell r="M2310">
            <v>3179.3173855020018</v>
          </cell>
          <cell r="N2310">
            <v>1670.8191279314167</v>
          </cell>
          <cell r="O2310">
            <v>29180.206668442552</v>
          </cell>
          <cell r="P2310">
            <v>32338.250310779615</v>
          </cell>
          <cell r="Q2310">
            <v>29138.91552714142</v>
          </cell>
          <cell r="R2310">
            <v>6531.7727757059138</v>
          </cell>
          <cell r="S2310">
            <v>0</v>
          </cell>
          <cell r="T2310">
            <v>0</v>
          </cell>
          <cell r="U2310">
            <v>0</v>
          </cell>
          <cell r="AO2310" t="str">
            <v>Baden-Württemberg_2006_I 01a_3</v>
          </cell>
          <cell r="AQ2310" t="str">
            <v>Westliche Flächenländer_2006_I 01a_3</v>
          </cell>
        </row>
        <row r="2311">
          <cell r="G2311">
            <v>9865.4754632096137</v>
          </cell>
          <cell r="H2311">
            <v>4694.3707788204674</v>
          </cell>
          <cell r="I2311">
            <v>955.5362576215</v>
          </cell>
          <cell r="J2311">
            <v>493.57777929995206</v>
          </cell>
          <cell r="K2311">
            <v>3332</v>
          </cell>
          <cell r="L2311">
            <v>1746</v>
          </cell>
          <cell r="M2311">
            <v>322.72613948187876</v>
          </cell>
          <cell r="N2311">
            <v>183.57876769040672</v>
          </cell>
          <cell r="O2311">
            <v>2962.024329603978</v>
          </cell>
          <cell r="P2311">
            <v>3282.5910140294795</v>
          </cell>
          <cell r="Q2311">
            <v>2957.8329485585746</v>
          </cell>
          <cell r="R2311">
            <v>663.02717101758128</v>
          </cell>
          <cell r="S2311">
            <v>0</v>
          </cell>
          <cell r="T2311">
            <v>0</v>
          </cell>
          <cell r="U2311">
            <v>0</v>
          </cell>
          <cell r="AO2311" t="str">
            <v>Baden-Württemberg_2006_I 01a_4</v>
          </cell>
          <cell r="AQ2311" t="str">
            <v>Westliche Flächenländer_2006_I 01a_4</v>
          </cell>
        </row>
        <row r="2312">
          <cell r="G2312">
            <v>15603.558130586634</v>
          </cell>
          <cell r="H2312">
            <v>7700.2737173779024</v>
          </cell>
          <cell r="I2312">
            <v>1511.3073462380869</v>
          </cell>
          <cell r="J2312">
            <v>809.6258647852593</v>
          </cell>
          <cell r="K2312">
            <v>5270</v>
          </cell>
          <cell r="L2312">
            <v>2864</v>
          </cell>
          <cell r="M2312">
            <v>510.43420020093072</v>
          </cell>
          <cell r="N2312">
            <v>301.12805880030061</v>
          </cell>
          <cell r="O2312">
            <v>4684.8343988634351</v>
          </cell>
          <cell r="P2312">
            <v>5191.853134434381</v>
          </cell>
          <cell r="Q2312">
            <v>4678.2051737406027</v>
          </cell>
          <cell r="R2312">
            <v>1048.6654235482154</v>
          </cell>
          <cell r="S2312">
            <v>0</v>
          </cell>
          <cell r="T2312">
            <v>0</v>
          </cell>
          <cell r="U2312">
            <v>0</v>
          </cell>
          <cell r="AO2312" t="str">
            <v>Baden-Württemberg_2006_I 01a_5</v>
          </cell>
          <cell r="AQ2312" t="str">
            <v>Westliche Flächenländer_2006_I 01a_5</v>
          </cell>
        </row>
        <row r="2313">
          <cell r="G2313">
            <v>0</v>
          </cell>
          <cell r="H2313">
            <v>0</v>
          </cell>
          <cell r="I2313">
            <v>0</v>
          </cell>
          <cell r="J2313">
            <v>0</v>
          </cell>
          <cell r="K2313">
            <v>0</v>
          </cell>
          <cell r="L2313">
            <v>0</v>
          </cell>
          <cell r="M2313">
            <v>0</v>
          </cell>
          <cell r="N2313">
            <v>0</v>
          </cell>
          <cell r="O2313">
            <v>0</v>
          </cell>
          <cell r="P2313">
            <v>0</v>
          </cell>
          <cell r="Q2313">
            <v>0</v>
          </cell>
          <cell r="R2313">
            <v>0</v>
          </cell>
          <cell r="S2313">
            <v>0</v>
          </cell>
          <cell r="T2313">
            <v>0</v>
          </cell>
          <cell r="U2313">
            <v>0</v>
          </cell>
          <cell r="AO2313" t="str">
            <v>Baden-Württemberg_2006_I 01a_6</v>
          </cell>
          <cell r="AQ2313" t="str">
            <v>Westliche Flächenländer_2006_I 01a_6</v>
          </cell>
        </row>
        <row r="2314">
          <cell r="G2314">
            <v>0</v>
          </cell>
          <cell r="H2314">
            <v>0</v>
          </cell>
          <cell r="I2314">
            <v>0</v>
          </cell>
          <cell r="J2314">
            <v>0</v>
          </cell>
          <cell r="K2314">
            <v>0</v>
          </cell>
          <cell r="L2314">
            <v>0</v>
          </cell>
          <cell r="M2314">
            <v>0</v>
          </cell>
          <cell r="N2314">
            <v>0</v>
          </cell>
          <cell r="O2314">
            <v>0</v>
          </cell>
          <cell r="P2314">
            <v>0</v>
          </cell>
          <cell r="Q2314">
            <v>0</v>
          </cell>
          <cell r="R2314">
            <v>0</v>
          </cell>
          <cell r="S2314">
            <v>0</v>
          </cell>
          <cell r="T2314">
            <v>0</v>
          </cell>
          <cell r="U2314">
            <v>0</v>
          </cell>
          <cell r="AO2314" t="str">
            <v>Baden-Württemberg_2006_I 01a_7</v>
          </cell>
          <cell r="AQ2314" t="str">
            <v>Westliche Flächenländer_2006_I 01a_7</v>
          </cell>
        </row>
        <row r="2315">
          <cell r="G2315">
            <v>200069</v>
          </cell>
          <cell r="H2315">
            <v>78503</v>
          </cell>
          <cell r="I2315">
            <v>19378</v>
          </cell>
          <cell r="J2315">
            <v>8254</v>
          </cell>
          <cell r="K2315">
            <v>67572</v>
          </cell>
          <cell r="L2315">
            <v>29198</v>
          </cell>
          <cell r="M2315">
            <v>6544.7931263714017</v>
          </cell>
          <cell r="N2315">
            <v>3069.9500910793217</v>
          </cell>
          <cell r="O2315">
            <v>60069</v>
          </cell>
          <cell r="P2315">
            <v>66570</v>
          </cell>
          <cell r="Q2315">
            <v>59984</v>
          </cell>
          <cell r="R2315">
            <v>13446</v>
          </cell>
          <cell r="S2315">
            <v>0</v>
          </cell>
          <cell r="T2315">
            <v>0</v>
          </cell>
          <cell r="U2315">
            <v>0</v>
          </cell>
          <cell r="AO2315" t="str">
            <v>Baden-Württemberg_2006_I 01a_8</v>
          </cell>
          <cell r="AQ2315" t="str">
            <v>Westliche Flächenländer_2006_I 01a_8</v>
          </cell>
        </row>
        <row r="2316">
          <cell r="G2316">
            <v>0</v>
          </cell>
          <cell r="H2316">
            <v>0</v>
          </cell>
          <cell r="I2316">
            <v>0</v>
          </cell>
          <cell r="J2316">
            <v>0</v>
          </cell>
          <cell r="K2316">
            <v>0</v>
          </cell>
          <cell r="L2316">
            <v>0</v>
          </cell>
          <cell r="M2316">
            <v>0</v>
          </cell>
          <cell r="N2316">
            <v>0</v>
          </cell>
          <cell r="O2316">
            <v>0</v>
          </cell>
          <cell r="P2316">
            <v>0</v>
          </cell>
          <cell r="Q2316">
            <v>0</v>
          </cell>
          <cell r="R2316">
            <v>0</v>
          </cell>
          <cell r="S2316">
            <v>0</v>
          </cell>
          <cell r="T2316">
            <v>0</v>
          </cell>
          <cell r="U2316">
            <v>0</v>
          </cell>
          <cell r="AO2316" t="str">
            <v>Baden-Württemberg_2006_I 01a_1</v>
          </cell>
          <cell r="AQ2316" t="str">
            <v>Westliche Flächenländer_2006_I 01a_1</v>
          </cell>
        </row>
        <row r="2317">
          <cell r="G2317">
            <v>0</v>
          </cell>
          <cell r="H2317">
            <v>0</v>
          </cell>
          <cell r="I2317">
            <v>0</v>
          </cell>
          <cell r="J2317">
            <v>0</v>
          </cell>
          <cell r="K2317">
            <v>0</v>
          </cell>
          <cell r="L2317">
            <v>0</v>
          </cell>
          <cell r="M2317">
            <v>0</v>
          </cell>
          <cell r="N2317">
            <v>0</v>
          </cell>
          <cell r="O2317">
            <v>0</v>
          </cell>
          <cell r="P2317">
            <v>0</v>
          </cell>
          <cell r="Q2317">
            <v>0</v>
          </cell>
          <cell r="R2317">
            <v>0</v>
          </cell>
          <cell r="S2317">
            <v>0</v>
          </cell>
          <cell r="T2317">
            <v>0</v>
          </cell>
          <cell r="U2317">
            <v>0</v>
          </cell>
          <cell r="AO2317" t="str">
            <v>Baden-Württemberg_2006_I 01a_2</v>
          </cell>
          <cell r="AQ2317" t="str">
            <v>Westliche Flächenländer_2006_I 01a_2</v>
          </cell>
        </row>
        <row r="2318">
          <cell r="G2318">
            <v>1819.1461748633881</v>
          </cell>
          <cell r="H2318">
            <v>205.13924050632912</v>
          </cell>
          <cell r="I2318">
            <v>78.743169398907114</v>
          </cell>
          <cell r="J2318">
            <v>16.860759493670887</v>
          </cell>
          <cell r="K2318">
            <v>655</v>
          </cell>
          <cell r="L2318">
            <v>74</v>
          </cell>
          <cell r="M2318">
            <v>28.352188883423512</v>
          </cell>
          <cell r="N2318">
            <v>6.0821917808219172</v>
          </cell>
          <cell r="O2318">
            <v>655</v>
          </cell>
          <cell r="P2318">
            <v>601.31147540983613</v>
          </cell>
          <cell r="Q2318">
            <v>562.83469945355193</v>
          </cell>
          <cell r="R2318">
            <v>0</v>
          </cell>
          <cell r="S2318">
            <v>0</v>
          </cell>
          <cell r="T2318">
            <v>0</v>
          </cell>
          <cell r="U2318">
            <v>0</v>
          </cell>
          <cell r="AO2318" t="str">
            <v>Baden-Württemberg_2006_I 01a_3</v>
          </cell>
          <cell r="AQ2318" t="str">
            <v>Westliche Flächenländer_2006_I 01a_3</v>
          </cell>
        </row>
        <row r="2319">
          <cell r="G2319">
            <v>63.87841530054645</v>
          </cell>
          <cell r="H2319">
            <v>5.5443037974683547</v>
          </cell>
          <cell r="I2319">
            <v>2.7650273224043715</v>
          </cell>
          <cell r="J2319">
            <v>0.45569620253164556</v>
          </cell>
          <cell r="K2319">
            <v>23</v>
          </cell>
          <cell r="L2319">
            <v>2</v>
          </cell>
          <cell r="M2319">
            <v>0.99557304476143627</v>
          </cell>
          <cell r="N2319">
            <v>0.16438356164383561</v>
          </cell>
          <cell r="O2319">
            <v>23</v>
          </cell>
          <cell r="P2319">
            <v>21.114754098360656</v>
          </cell>
          <cell r="Q2319">
            <v>19.763661202185791</v>
          </cell>
          <cell r="R2319">
            <v>0</v>
          </cell>
          <cell r="S2319">
            <v>0</v>
          </cell>
          <cell r="T2319">
            <v>0</v>
          </cell>
          <cell r="U2319">
            <v>0</v>
          </cell>
          <cell r="AO2319" t="str">
            <v>Baden-Württemberg_2006_I 01a_4</v>
          </cell>
          <cell r="AQ2319" t="str">
            <v>Westliche Flächenländer_2006_I 01a_4</v>
          </cell>
        </row>
        <row r="2320">
          <cell r="G2320">
            <v>149.97540983606558</v>
          </cell>
          <cell r="H2320">
            <v>8.3164556962025316</v>
          </cell>
          <cell r="I2320">
            <v>6.4918032786885247</v>
          </cell>
          <cell r="J2320">
            <v>0.68354430379746833</v>
          </cell>
          <cell r="K2320">
            <v>54</v>
          </cell>
          <cell r="L2320">
            <v>3</v>
          </cell>
          <cell r="M2320">
            <v>2.3374323659616332</v>
          </cell>
          <cell r="N2320">
            <v>0.24657534246575341</v>
          </cell>
          <cell r="O2320">
            <v>54</v>
          </cell>
          <cell r="P2320">
            <v>49.57377049180328</v>
          </cell>
          <cell r="Q2320">
            <v>46.401639344262293</v>
          </cell>
          <cell r="R2320">
            <v>0</v>
          </cell>
          <cell r="S2320">
            <v>0</v>
          </cell>
          <cell r="T2320">
            <v>0</v>
          </cell>
          <cell r="U2320">
            <v>0</v>
          </cell>
          <cell r="AO2320" t="str">
            <v>Baden-Württemberg_2006_I 01a_5</v>
          </cell>
          <cell r="AQ2320" t="str">
            <v>Westliche Flächenländer_2006_I 01a_5</v>
          </cell>
        </row>
        <row r="2321">
          <cell r="G2321">
            <v>0</v>
          </cell>
          <cell r="H2321">
            <v>0</v>
          </cell>
          <cell r="I2321">
            <v>0</v>
          </cell>
          <cell r="J2321">
            <v>0</v>
          </cell>
          <cell r="K2321">
            <v>0</v>
          </cell>
          <cell r="L2321">
            <v>0</v>
          </cell>
          <cell r="M2321">
            <v>0</v>
          </cell>
          <cell r="N2321">
            <v>0</v>
          </cell>
          <cell r="O2321">
            <v>0</v>
          </cell>
          <cell r="P2321">
            <v>0</v>
          </cell>
          <cell r="Q2321">
            <v>0</v>
          </cell>
          <cell r="R2321">
            <v>0</v>
          </cell>
          <cell r="S2321">
            <v>0</v>
          </cell>
          <cell r="T2321">
            <v>0</v>
          </cell>
          <cell r="U2321">
            <v>0</v>
          </cell>
          <cell r="AO2321" t="str">
            <v>Baden-Württemberg_2006_I 01a_6</v>
          </cell>
          <cell r="AQ2321" t="str">
            <v>Westliche Flächenländer_2006_I 01a_6</v>
          </cell>
        </row>
        <row r="2322">
          <cell r="G2322">
            <v>0</v>
          </cell>
          <cell r="H2322">
            <v>0</v>
          </cell>
          <cell r="I2322">
            <v>0</v>
          </cell>
          <cell r="J2322">
            <v>0</v>
          </cell>
          <cell r="K2322">
            <v>0</v>
          </cell>
          <cell r="L2322">
            <v>0</v>
          </cell>
          <cell r="M2322">
            <v>0</v>
          </cell>
          <cell r="N2322">
            <v>0</v>
          </cell>
          <cell r="O2322">
            <v>0</v>
          </cell>
          <cell r="P2322">
            <v>0</v>
          </cell>
          <cell r="Q2322">
            <v>0</v>
          </cell>
          <cell r="R2322">
            <v>0</v>
          </cell>
          <cell r="S2322">
            <v>0</v>
          </cell>
          <cell r="T2322">
            <v>0</v>
          </cell>
          <cell r="U2322">
            <v>0</v>
          </cell>
          <cell r="AO2322" t="str">
            <v>Baden-Württemberg_2006_I 01a_7</v>
          </cell>
          <cell r="AQ2322" t="str">
            <v>Westliche Flächenländer_2006_I 01a_7</v>
          </cell>
        </row>
        <row r="2323">
          <cell r="G2323">
            <v>2033</v>
          </cell>
          <cell r="H2323">
            <v>219</v>
          </cell>
          <cell r="I2323">
            <v>88</v>
          </cell>
          <cell r="J2323">
            <v>18</v>
          </cell>
          <cell r="K2323">
            <v>732</v>
          </cell>
          <cell r="L2323">
            <v>79</v>
          </cell>
          <cell r="M2323">
            <v>31.685194294146584</v>
          </cell>
          <cell r="N2323">
            <v>6.4931506849315062</v>
          </cell>
          <cell r="O2323">
            <v>732</v>
          </cell>
          <cell r="P2323">
            <v>672</v>
          </cell>
          <cell r="Q2323">
            <v>629</v>
          </cell>
          <cell r="R2323">
            <v>0</v>
          </cell>
          <cell r="S2323">
            <v>0</v>
          </cell>
          <cell r="T2323">
            <v>0</v>
          </cell>
          <cell r="U2323">
            <v>0</v>
          </cell>
          <cell r="AO2323" t="str">
            <v>Baden-Württemberg_2006_I 01a_8</v>
          </cell>
          <cell r="AQ2323" t="str">
            <v>Westliche Flächenländer_2006_I 01a_8</v>
          </cell>
        </row>
        <row r="2324">
          <cell r="G2324">
            <v>0</v>
          </cell>
          <cell r="H2324">
            <v>0</v>
          </cell>
          <cell r="I2324">
            <v>0</v>
          </cell>
          <cell r="J2324">
            <v>0</v>
          </cell>
          <cell r="K2324">
            <v>0</v>
          </cell>
          <cell r="L2324">
            <v>0</v>
          </cell>
          <cell r="M2324">
            <v>0</v>
          </cell>
          <cell r="N2324">
            <v>0</v>
          </cell>
          <cell r="O2324">
            <v>0</v>
          </cell>
          <cell r="P2324">
            <v>0</v>
          </cell>
          <cell r="Q2324">
            <v>0</v>
          </cell>
          <cell r="R2324">
            <v>0</v>
          </cell>
          <cell r="S2324">
            <v>0</v>
          </cell>
          <cell r="T2324">
            <v>0</v>
          </cell>
          <cell r="U2324">
            <v>0</v>
          </cell>
          <cell r="AO2324" t="str">
            <v>Baden-Württemberg_2006_I 01a_1</v>
          </cell>
          <cell r="AQ2324" t="str">
            <v>Westliche Flächenländer_2006_I 01a_1</v>
          </cell>
        </row>
        <row r="2325">
          <cell r="G2325">
            <v>0</v>
          </cell>
          <cell r="H2325">
            <v>0</v>
          </cell>
          <cell r="I2325">
            <v>0</v>
          </cell>
          <cell r="J2325">
            <v>0</v>
          </cell>
          <cell r="K2325">
            <v>0</v>
          </cell>
          <cell r="L2325">
            <v>0</v>
          </cell>
          <cell r="M2325">
            <v>0</v>
          </cell>
          <cell r="N2325">
            <v>0</v>
          </cell>
          <cell r="O2325">
            <v>0</v>
          </cell>
          <cell r="P2325">
            <v>0</v>
          </cell>
          <cell r="Q2325">
            <v>0</v>
          </cell>
          <cell r="R2325">
            <v>0</v>
          </cell>
          <cell r="S2325">
            <v>0</v>
          </cell>
          <cell r="T2325">
            <v>0</v>
          </cell>
          <cell r="U2325">
            <v>0</v>
          </cell>
          <cell r="AO2325" t="str">
            <v>Baden-Württemberg_2006_I 01a_2</v>
          </cell>
          <cell r="AQ2325" t="str">
            <v>Westliche Flächenländer_2006_I 01a_2</v>
          </cell>
        </row>
        <row r="2326">
          <cell r="G2326">
            <v>0</v>
          </cell>
          <cell r="H2326">
            <v>0</v>
          </cell>
          <cell r="I2326">
            <v>0</v>
          </cell>
          <cell r="J2326">
            <v>0</v>
          </cell>
          <cell r="K2326">
            <v>0</v>
          </cell>
          <cell r="L2326">
            <v>0</v>
          </cell>
          <cell r="M2326">
            <v>0</v>
          </cell>
          <cell r="N2326">
            <v>0</v>
          </cell>
          <cell r="O2326">
            <v>0</v>
          </cell>
          <cell r="P2326">
            <v>0</v>
          </cell>
          <cell r="Q2326">
            <v>0</v>
          </cell>
          <cell r="R2326">
            <v>0</v>
          </cell>
          <cell r="S2326">
            <v>0</v>
          </cell>
          <cell r="T2326">
            <v>0</v>
          </cell>
          <cell r="U2326">
            <v>0</v>
          </cell>
          <cell r="AO2326" t="str">
            <v>Baden-Württemberg_2006_I 01a_3</v>
          </cell>
          <cell r="AQ2326" t="str">
            <v>Westliche Flächenländer_2006_I 01a_3</v>
          </cell>
        </row>
        <row r="2327">
          <cell r="G2327">
            <v>813.94263862332696</v>
          </cell>
          <cell r="H2327">
            <v>447.00511770726712</v>
          </cell>
          <cell r="I2327">
            <v>43.862332695984705</v>
          </cell>
          <cell r="J2327">
            <v>25.430910951893551</v>
          </cell>
          <cell r="K2327">
            <v>372</v>
          </cell>
          <cell r="L2327">
            <v>202</v>
          </cell>
          <cell r="M2327">
            <v>20.046606466647248</v>
          </cell>
          <cell r="N2327">
            <v>11.49213691026827</v>
          </cell>
          <cell r="O2327">
            <v>372</v>
          </cell>
          <cell r="P2327">
            <v>336.91013384321224</v>
          </cell>
          <cell r="Q2327">
            <v>105.03250478011472</v>
          </cell>
          <cell r="R2327">
            <v>0</v>
          </cell>
          <cell r="S2327">
            <v>0</v>
          </cell>
          <cell r="T2327">
            <v>0</v>
          </cell>
          <cell r="U2327">
            <v>0</v>
          </cell>
          <cell r="AO2327" t="str">
            <v>Baden-Württemberg_2006_I 01a_4</v>
          </cell>
          <cell r="AQ2327" t="str">
            <v>Westliche Flächenländer_2006_I 01a_4</v>
          </cell>
        </row>
        <row r="2328">
          <cell r="G2328">
            <v>2619.0573613766728</v>
          </cell>
          <cell r="H2328">
            <v>1714.9948822927329</v>
          </cell>
          <cell r="I2328">
            <v>141.13766730401531</v>
          </cell>
          <cell r="J2328">
            <v>97.569089048106449</v>
          </cell>
          <cell r="K2328">
            <v>1197</v>
          </cell>
          <cell r="L2328">
            <v>775</v>
          </cell>
          <cell r="M2328">
            <v>64.504806291872995</v>
          </cell>
          <cell r="N2328">
            <v>44.091119333950047</v>
          </cell>
          <cell r="O2328">
            <v>1197</v>
          </cell>
          <cell r="P2328">
            <v>1084.0898661567878</v>
          </cell>
          <cell r="Q2328">
            <v>337.96749521988528</v>
          </cell>
          <cell r="R2328">
            <v>0</v>
          </cell>
          <cell r="S2328">
            <v>0</v>
          </cell>
          <cell r="T2328">
            <v>0</v>
          </cell>
          <cell r="U2328">
            <v>0</v>
          </cell>
          <cell r="AO2328" t="str">
            <v>Baden-Württemberg_2006_I 01a_5</v>
          </cell>
          <cell r="AQ2328" t="str">
            <v>Westliche Flächenländer_2006_I 01a_5</v>
          </cell>
        </row>
        <row r="2329">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0</v>
          </cell>
          <cell r="AO2329" t="str">
            <v>Baden-Württemberg_2006_I 01a_6</v>
          </cell>
          <cell r="AQ2329" t="str">
            <v>Westliche Flächenländer_2006_I 01a_6</v>
          </cell>
        </row>
        <row r="2330">
          <cell r="G2330">
            <v>0</v>
          </cell>
          <cell r="H2330">
            <v>0</v>
          </cell>
          <cell r="I2330">
            <v>0</v>
          </cell>
          <cell r="J2330">
            <v>0</v>
          </cell>
          <cell r="K2330">
            <v>0</v>
          </cell>
          <cell r="L2330">
            <v>0</v>
          </cell>
          <cell r="M2330">
            <v>0</v>
          </cell>
          <cell r="N2330">
            <v>0</v>
          </cell>
          <cell r="O2330">
            <v>0</v>
          </cell>
          <cell r="P2330">
            <v>0</v>
          </cell>
          <cell r="Q2330">
            <v>0</v>
          </cell>
          <cell r="R2330">
            <v>0</v>
          </cell>
          <cell r="S2330">
            <v>0</v>
          </cell>
          <cell r="T2330">
            <v>0</v>
          </cell>
          <cell r="U2330">
            <v>0</v>
          </cell>
          <cell r="AO2330" t="str">
            <v>Baden-Württemberg_2006_I 01a_7</v>
          </cell>
          <cell r="AQ2330" t="str">
            <v>Westliche Flächenländer_2006_I 01a_7</v>
          </cell>
        </row>
        <row r="2331">
          <cell r="G2331">
            <v>3433</v>
          </cell>
          <cell r="H2331">
            <v>2162</v>
          </cell>
          <cell r="I2331">
            <v>185</v>
          </cell>
          <cell r="J2331">
            <v>123</v>
          </cell>
          <cell r="K2331">
            <v>1569</v>
          </cell>
          <cell r="L2331">
            <v>977</v>
          </cell>
          <cell r="M2331">
            <v>84.551412758520243</v>
          </cell>
          <cell r="N2331">
            <v>55.583256244218312</v>
          </cell>
          <cell r="O2331">
            <v>1569</v>
          </cell>
          <cell r="P2331">
            <v>1421</v>
          </cell>
          <cell r="Q2331">
            <v>443</v>
          </cell>
          <cell r="R2331">
            <v>0</v>
          </cell>
          <cell r="S2331">
            <v>0</v>
          </cell>
          <cell r="T2331">
            <v>0</v>
          </cell>
          <cell r="U2331">
            <v>0</v>
          </cell>
          <cell r="AO2331" t="str">
            <v>Baden-Württemberg_2006_I 01a_8</v>
          </cell>
          <cell r="AQ2331" t="str">
            <v>Westliche Flächenländer_2006_I 01a_8</v>
          </cell>
        </row>
        <row r="2332">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AO2332" t="str">
            <v>Baden-Württemberg_2006_I 03_1</v>
          </cell>
          <cell r="AQ2332" t="str">
            <v>Westliche Flächenländer_2006_I 03_1</v>
          </cell>
        </row>
        <row r="2333">
          <cell r="G2333">
            <v>26.488249437679361</v>
          </cell>
          <cell r="H2333">
            <v>23.099703012303777</v>
          </cell>
          <cell r="I2333">
            <v>3.0128752035988522</v>
          </cell>
          <cell r="J2333">
            <v>2.4907368123320608</v>
          </cell>
          <cell r="K2333">
            <v>17</v>
          </cell>
          <cell r="L2333">
            <v>14</v>
          </cell>
          <cell r="M2333">
            <v>1.9336452785106277</v>
          </cell>
          <cell r="N2333">
            <v>1.5095568698037198</v>
          </cell>
          <cell r="O2333">
            <v>17</v>
          </cell>
          <cell r="P2333">
            <v>7.7873264562165518</v>
          </cell>
          <cell r="Q2333">
            <v>1.6705964476847903</v>
          </cell>
          <cell r="R2333">
            <v>3.0326533778019082E-2</v>
          </cell>
          <cell r="S2333">
            <v>0</v>
          </cell>
          <cell r="T2333">
            <v>0</v>
          </cell>
          <cell r="U2333">
            <v>0</v>
          </cell>
          <cell r="AO2333" t="str">
            <v>Baden-Württemberg_2006_I 03_2</v>
          </cell>
          <cell r="AQ2333" t="str">
            <v>Westliche Flächenländer_2006_I 03_2</v>
          </cell>
        </row>
        <row r="2334">
          <cell r="G2334">
            <v>17574.174435740326</v>
          </cell>
          <cell r="H2334">
            <v>9749.7246499787871</v>
          </cell>
          <cell r="I2334">
            <v>1998.9540836112621</v>
          </cell>
          <cell r="J2334">
            <v>1051.2688445764391</v>
          </cell>
          <cell r="K2334">
            <v>11279</v>
          </cell>
          <cell r="L2334">
            <v>5909</v>
          </cell>
          <cell r="M2334">
            <v>1282.9167703718454</v>
          </cell>
          <cell r="N2334">
            <v>637.14082454787012</v>
          </cell>
          <cell r="O2334">
            <v>11279</v>
          </cell>
          <cell r="P2334">
            <v>5166.6620646862639</v>
          </cell>
          <cell r="Q2334">
            <v>1108.3916078492205</v>
          </cell>
          <cell r="R2334">
            <v>20.120763204839836</v>
          </cell>
          <cell r="S2334">
            <v>0</v>
          </cell>
          <cell r="T2334">
            <v>0</v>
          </cell>
          <cell r="U2334">
            <v>0</v>
          </cell>
          <cell r="AO2334" t="str">
            <v>Baden-Württemberg_2006_I 03_3</v>
          </cell>
          <cell r="AQ2334" t="str">
            <v>Westliche Flächenländer_2006_I 03_3</v>
          </cell>
        </row>
        <row r="2335">
          <cell r="G2335">
            <v>377.06802140696499</v>
          </cell>
          <cell r="H2335">
            <v>273.89647857445902</v>
          </cell>
          <cell r="I2335">
            <v>42.88916466299542</v>
          </cell>
          <cell r="J2335">
            <v>29.53302220336586</v>
          </cell>
          <cell r="K2335">
            <v>242</v>
          </cell>
          <cell r="L2335">
            <v>166</v>
          </cell>
          <cell r="M2335">
            <v>27.526009258798346</v>
          </cell>
          <cell r="N2335">
            <v>17.899031456244106</v>
          </cell>
          <cell r="O2335">
            <v>242</v>
          </cell>
          <cell r="P2335">
            <v>110.8548824943768</v>
          </cell>
          <cell r="Q2335">
            <v>23.781431784689364</v>
          </cell>
          <cell r="R2335">
            <v>0.43170712789885984</v>
          </cell>
          <cell r="S2335">
            <v>0</v>
          </cell>
          <cell r="T2335">
            <v>0</v>
          </cell>
          <cell r="U2335">
            <v>0</v>
          </cell>
          <cell r="AO2335" t="str">
            <v>Baden-Württemberg_2006_I 03_4</v>
          </cell>
          <cell r="AQ2335" t="str">
            <v>Westliche Flächenländer_2006_I 03_4</v>
          </cell>
        </row>
        <row r="2336">
          <cell r="G2336">
            <v>2111.2692934150314</v>
          </cell>
          <cell r="H2336">
            <v>1620.2791684344506</v>
          </cell>
          <cell r="I2336">
            <v>240.14387652214378</v>
          </cell>
          <cell r="J2336">
            <v>174.70739640786309</v>
          </cell>
          <cell r="K2336">
            <v>1355</v>
          </cell>
          <cell r="L2336">
            <v>982</v>
          </cell>
          <cell r="M2336">
            <v>154.12290308128826</v>
          </cell>
          <cell r="N2336">
            <v>105.88463186766093</v>
          </cell>
          <cell r="O2336">
            <v>1355</v>
          </cell>
          <cell r="P2336">
            <v>620.69572636314274</v>
          </cell>
          <cell r="Q2336">
            <v>133.15636391840533</v>
          </cell>
          <cell r="R2336">
            <v>2.4172031334832855</v>
          </cell>
          <cell r="S2336">
            <v>0</v>
          </cell>
          <cell r="T2336">
            <v>0</v>
          </cell>
          <cell r="U2336">
            <v>0</v>
          </cell>
          <cell r="AO2336" t="str">
            <v>Baden-Württemberg_2006_I 03_5</v>
          </cell>
          <cell r="AQ2336" t="str">
            <v>Westliche Flächenländer_2006_I 03_5</v>
          </cell>
        </row>
        <row r="2337">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AO2337" t="str">
            <v>Baden-Württemberg_2006_I 03_6</v>
          </cell>
          <cell r="AQ2337" t="str">
            <v>Westliche Flächenländer_2006_I 03_6</v>
          </cell>
        </row>
        <row r="2338">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AO2338" t="str">
            <v>Baden-Württemberg_2006_I 03_7</v>
          </cell>
          <cell r="AQ2338" t="str">
            <v>Westliche Flächenländer_2006_I 03_7</v>
          </cell>
        </row>
        <row r="2339">
          <cell r="G2339">
            <v>20089</v>
          </cell>
          <cell r="H2339">
            <v>11667</v>
          </cell>
          <cell r="I2339">
            <v>2285</v>
          </cell>
          <cell r="J2339">
            <v>1258</v>
          </cell>
          <cell r="K2339">
            <v>12893</v>
          </cell>
          <cell r="L2339">
            <v>7071</v>
          </cell>
          <cell r="M2339">
            <v>1466.4993279904425</v>
          </cell>
          <cell r="N2339">
            <v>762.43404474157887</v>
          </cell>
          <cell r="O2339">
            <v>12893</v>
          </cell>
          <cell r="P2339">
            <v>5906</v>
          </cell>
          <cell r="Q2339">
            <v>1267</v>
          </cell>
          <cell r="R2339">
            <v>23</v>
          </cell>
          <cell r="S2339">
            <v>0</v>
          </cell>
          <cell r="T2339">
            <v>0</v>
          </cell>
          <cell r="U2339">
            <v>0</v>
          </cell>
          <cell r="AO2339" t="str">
            <v>Baden-Württemberg_2006_I 03_8</v>
          </cell>
          <cell r="AQ2339" t="str">
            <v>Westliche Flächenländer_2006_I 03_8</v>
          </cell>
        </row>
        <row r="2340">
          <cell r="G2340">
            <v>0</v>
          </cell>
          <cell r="H2340">
            <v>0</v>
          </cell>
          <cell r="I2340">
            <v>0</v>
          </cell>
          <cell r="J2340">
            <v>0</v>
          </cell>
          <cell r="K2340">
            <v>0</v>
          </cell>
          <cell r="L2340">
            <v>0</v>
          </cell>
          <cell r="M2340">
            <v>0</v>
          </cell>
          <cell r="N2340">
            <v>0</v>
          </cell>
          <cell r="O2340">
            <v>0</v>
          </cell>
          <cell r="P2340">
            <v>0</v>
          </cell>
          <cell r="Q2340">
            <v>0</v>
          </cell>
          <cell r="R2340">
            <v>0</v>
          </cell>
          <cell r="S2340">
            <v>0</v>
          </cell>
          <cell r="T2340">
            <v>0</v>
          </cell>
          <cell r="U2340">
            <v>0</v>
          </cell>
          <cell r="AO2340" t="str">
            <v>Baden-Württemberg_2006_I 04b_1</v>
          </cell>
          <cell r="AQ2340" t="str">
            <v>Westliche Flächenländer_2006_I 04b_1</v>
          </cell>
        </row>
        <row r="2341">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AO2341" t="str">
            <v>Baden-Württemberg_2006_I 04b_2</v>
          </cell>
          <cell r="AQ2341" t="str">
            <v>Westliche Flächenländer_2006_I 04b_2</v>
          </cell>
        </row>
        <row r="2342">
          <cell r="G2342">
            <v>16055.97571491421</v>
          </cell>
          <cell r="H2342">
            <v>8944.2088147903596</v>
          </cell>
          <cell r="I2342">
            <v>1859.5421909370875</v>
          </cell>
          <cell r="J2342">
            <v>998.02641135688339</v>
          </cell>
          <cell r="K2342">
            <v>10777</v>
          </cell>
          <cell r="L2342">
            <v>5619</v>
          </cell>
          <cell r="M2342">
            <v>1248.1512520670919</v>
          </cell>
          <cell r="N2342">
            <v>626.98786684641709</v>
          </cell>
          <cell r="O2342">
            <v>10777</v>
          </cell>
          <cell r="P2342">
            <v>4640.7952485701717</v>
          </cell>
          <cell r="Q2342">
            <v>638.18046634403868</v>
          </cell>
          <cell r="R2342">
            <v>0</v>
          </cell>
          <cell r="S2342">
            <v>0</v>
          </cell>
          <cell r="T2342">
            <v>0</v>
          </cell>
          <cell r="U2342">
            <v>0</v>
          </cell>
          <cell r="AO2342" t="str">
            <v>Baden-Württemberg_2006_I 04b_3</v>
          </cell>
          <cell r="AQ2342" t="str">
            <v>Westliche Flächenländer_2006_I 04b_3</v>
          </cell>
        </row>
        <row r="2343">
          <cell r="G2343">
            <v>199.6381874175099</v>
          </cell>
          <cell r="H2343">
            <v>154.40260812149222</v>
          </cell>
          <cell r="I2343">
            <v>23.121337439507258</v>
          </cell>
          <cell r="J2343">
            <v>17.228788379002971</v>
          </cell>
          <cell r="K2343">
            <v>134</v>
          </cell>
          <cell r="L2343">
            <v>97</v>
          </cell>
          <cell r="M2343">
            <v>15.519371604063311</v>
          </cell>
          <cell r="N2343">
            <v>10.823602613294618</v>
          </cell>
          <cell r="O2343">
            <v>134</v>
          </cell>
          <cell r="P2343">
            <v>57.703123625164977</v>
          </cell>
          <cell r="Q2343">
            <v>7.9350637923449181</v>
          </cell>
          <cell r="R2343">
            <v>0</v>
          </cell>
          <cell r="S2343">
            <v>0</v>
          </cell>
          <cell r="T2343">
            <v>0</v>
          </cell>
          <cell r="U2343">
            <v>0</v>
          </cell>
          <cell r="AO2343" t="str">
            <v>Baden-Württemberg_2006_I 04b_4</v>
          </cell>
          <cell r="AQ2343" t="str">
            <v>Westliche Flächenländer_2006_I 04b_4</v>
          </cell>
        </row>
        <row r="2344">
          <cell r="G2344">
            <v>676.38609766827983</v>
          </cell>
          <cell r="H2344">
            <v>544.38857708814794</v>
          </cell>
          <cell r="I2344">
            <v>78.336471623405188</v>
          </cell>
          <cell r="J2344">
            <v>60.744800264113572</v>
          </cell>
          <cell r="K2344">
            <v>454</v>
          </cell>
          <cell r="L2344">
            <v>342</v>
          </cell>
          <cell r="M2344">
            <v>52.580557524214505</v>
          </cell>
          <cell r="N2344">
            <v>38.161567976770712</v>
          </cell>
          <cell r="O2344">
            <v>454</v>
          </cell>
          <cell r="P2344">
            <v>195.50162780466346</v>
          </cell>
          <cell r="Q2344">
            <v>26.884469863616367</v>
          </cell>
          <cell r="R2344">
            <v>0</v>
          </cell>
          <cell r="S2344">
            <v>0</v>
          </cell>
          <cell r="T2344">
            <v>0</v>
          </cell>
          <cell r="U2344">
            <v>0</v>
          </cell>
          <cell r="AO2344" t="str">
            <v>Baden-Württemberg_2006_I 04b_5</v>
          </cell>
          <cell r="AQ2344" t="str">
            <v>Westliche Flächenländer_2006_I 04b_5</v>
          </cell>
        </row>
        <row r="2345">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AO2345" t="str">
            <v>Baden-Württemberg_2006_I 04b_6</v>
          </cell>
          <cell r="AQ2345" t="str">
            <v>Westliche Flächenländer_2006_I 04b_6</v>
          </cell>
        </row>
        <row r="2346">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AO2346" t="str">
            <v>Baden-Württemberg_2006_I 04b_7</v>
          </cell>
          <cell r="AQ2346" t="str">
            <v>Westliche Flächenländer_2006_I 04b_7</v>
          </cell>
        </row>
        <row r="2347">
          <cell r="G2347">
            <v>16932</v>
          </cell>
          <cell r="H2347">
            <v>9643</v>
          </cell>
          <cell r="I2347">
            <v>1961</v>
          </cell>
          <cell r="J2347">
            <v>1076</v>
          </cell>
          <cell r="K2347">
            <v>11365</v>
          </cell>
          <cell r="L2347">
            <v>6058</v>
          </cell>
          <cell r="M2347">
            <v>1316.2511811953698</v>
          </cell>
          <cell r="N2347">
            <v>675.9730374364824</v>
          </cell>
          <cell r="O2347">
            <v>11365</v>
          </cell>
          <cell r="P2347">
            <v>4894</v>
          </cell>
          <cell r="Q2347">
            <v>673</v>
          </cell>
          <cell r="R2347">
            <v>0</v>
          </cell>
          <cell r="S2347">
            <v>0</v>
          </cell>
          <cell r="T2347">
            <v>0</v>
          </cell>
          <cell r="U2347">
            <v>0</v>
          </cell>
          <cell r="AO2347" t="str">
            <v>Baden-Württemberg_2006_I 04b_8</v>
          </cell>
          <cell r="AQ2347" t="str">
            <v>Westliche Flächenländer_2006_I 04b_8</v>
          </cell>
        </row>
        <row r="2348">
          <cell r="G2348">
            <v>76.726355611601505</v>
          </cell>
          <cell r="H2348">
            <v>63.785373608903022</v>
          </cell>
          <cell r="I2348">
            <v>13.366960907944513</v>
          </cell>
          <cell r="J2348">
            <v>13.313195548489666</v>
          </cell>
          <cell r="K2348">
            <v>53</v>
          </cell>
          <cell r="L2348">
            <v>53</v>
          </cell>
          <cell r="M2348">
            <v>9.2334494773519165</v>
          </cell>
          <cell r="N2348">
            <v>11.062087186261559</v>
          </cell>
          <cell r="O2348">
            <v>53</v>
          </cell>
          <cell r="P2348">
            <v>16.508196721311474</v>
          </cell>
          <cell r="Q2348">
            <v>7.218158890290038</v>
          </cell>
          <cell r="R2348">
            <v>0</v>
          </cell>
          <cell r="S2348">
            <v>0</v>
          </cell>
          <cell r="T2348">
            <v>0</v>
          </cell>
          <cell r="U2348">
            <v>0</v>
          </cell>
          <cell r="AO2348" t="str">
            <v>Baden-Württemberg_2006_I 02_1</v>
          </cell>
          <cell r="AQ2348" t="str">
            <v>Westliche Flächenländer_2006_I 02_1</v>
          </cell>
        </row>
        <row r="2349">
          <cell r="G2349">
            <v>293.87641866330392</v>
          </cell>
          <cell r="H2349">
            <v>175.71065182829889</v>
          </cell>
          <cell r="I2349">
            <v>51.197982345523329</v>
          </cell>
          <cell r="J2349">
            <v>36.674085850556438</v>
          </cell>
          <cell r="K2349">
            <v>203</v>
          </cell>
          <cell r="L2349">
            <v>146</v>
          </cell>
          <cell r="M2349">
            <v>35.365853658536587</v>
          </cell>
          <cell r="N2349">
            <v>30.472919418758256</v>
          </cell>
          <cell r="O2349">
            <v>203</v>
          </cell>
          <cell r="P2349">
            <v>63.229508196721312</v>
          </cell>
          <cell r="Q2349">
            <v>27.646910466582597</v>
          </cell>
          <cell r="R2349">
            <v>0</v>
          </cell>
          <cell r="S2349">
            <v>0</v>
          </cell>
          <cell r="T2349">
            <v>0</v>
          </cell>
          <cell r="U2349">
            <v>0</v>
          </cell>
          <cell r="AO2349" t="str">
            <v>Baden-Württemberg_2006_I 02_2</v>
          </cell>
          <cell r="AQ2349" t="str">
            <v>Westliche Flächenländer_2006_I 02_2</v>
          </cell>
        </row>
        <row r="2350">
          <cell r="G2350">
            <v>668.82219419924343</v>
          </cell>
          <cell r="H2350">
            <v>442.88712241653417</v>
          </cell>
          <cell r="I2350">
            <v>116.51954602774275</v>
          </cell>
          <cell r="J2350">
            <v>92.43879173290938</v>
          </cell>
          <cell r="K2350">
            <v>462</v>
          </cell>
          <cell r="L2350">
            <v>368</v>
          </cell>
          <cell r="M2350">
            <v>80.487804878048792</v>
          </cell>
          <cell r="N2350">
            <v>76.80845442536328</v>
          </cell>
          <cell r="O2350">
            <v>462</v>
          </cell>
          <cell r="P2350">
            <v>143.90163934426229</v>
          </cell>
          <cell r="Q2350">
            <v>62.920554854981084</v>
          </cell>
          <cell r="R2350">
            <v>0</v>
          </cell>
          <cell r="S2350">
            <v>0</v>
          </cell>
          <cell r="T2350">
            <v>0</v>
          </cell>
          <cell r="U2350">
            <v>0</v>
          </cell>
          <cell r="AO2350" t="str">
            <v>Baden-Württemberg_2006_I 02_3</v>
          </cell>
          <cell r="AQ2350" t="str">
            <v>Westliche Flächenländer_2006_I 02_3</v>
          </cell>
        </row>
        <row r="2351">
          <cell r="G2351">
            <v>37.639344262295083</v>
          </cell>
          <cell r="H2351">
            <v>28.883942766295707</v>
          </cell>
          <cell r="I2351">
            <v>6.557377049180328</v>
          </cell>
          <cell r="J2351">
            <v>6.0286168521462633</v>
          </cell>
          <cell r="K2351">
            <v>26</v>
          </cell>
          <cell r="L2351">
            <v>24</v>
          </cell>
          <cell r="M2351">
            <v>4.529616724738676</v>
          </cell>
          <cell r="N2351">
            <v>5.0092470277410825</v>
          </cell>
          <cell r="O2351">
            <v>26</v>
          </cell>
          <cell r="P2351">
            <v>8.0983606557377055</v>
          </cell>
          <cell r="Q2351">
            <v>3.5409836065573774</v>
          </cell>
          <cell r="R2351">
            <v>0</v>
          </cell>
          <cell r="S2351">
            <v>0</v>
          </cell>
          <cell r="T2351">
            <v>0</v>
          </cell>
          <cell r="U2351">
            <v>0</v>
          </cell>
          <cell r="AO2351" t="str">
            <v>Baden-Württemberg_2006_I 02_4</v>
          </cell>
          <cell r="AQ2351" t="str">
            <v>Westliche Flächenländer_2006_I 02_4</v>
          </cell>
        </row>
        <row r="2352">
          <cell r="G2352">
            <v>70.935687263556119</v>
          </cell>
          <cell r="H2352">
            <v>45.732909379968206</v>
          </cell>
          <cell r="I2352">
            <v>12.35813366960908</v>
          </cell>
          <cell r="J2352">
            <v>9.5453100158982522</v>
          </cell>
          <cell r="K2352">
            <v>49</v>
          </cell>
          <cell r="L2352">
            <v>38</v>
          </cell>
          <cell r="M2352">
            <v>8.536585365853659</v>
          </cell>
          <cell r="N2352">
            <v>7.9313077939233816</v>
          </cell>
          <cell r="O2352">
            <v>49</v>
          </cell>
          <cell r="P2352">
            <v>15.262295081967213</v>
          </cell>
          <cell r="Q2352">
            <v>6.6733921815889028</v>
          </cell>
          <cell r="R2352">
            <v>0</v>
          </cell>
          <cell r="S2352">
            <v>0</v>
          </cell>
          <cell r="T2352">
            <v>0</v>
          </cell>
          <cell r="U2352">
            <v>0</v>
          </cell>
          <cell r="AO2352" t="str">
            <v>Baden-Württemberg_2006_I 02_5</v>
          </cell>
          <cell r="AQ2352" t="str">
            <v>Westliche Flächenländer_2006_I 02_5</v>
          </cell>
        </row>
        <row r="2353">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AO2353" t="str">
            <v>Baden-Württemberg_2006_I 02_6</v>
          </cell>
          <cell r="AQ2353" t="str">
            <v>Westliche Flächenländer_2006_I 02_6</v>
          </cell>
        </row>
        <row r="2354">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AO2354" t="str">
            <v>Baden-Württemberg_2006_I 02_7</v>
          </cell>
          <cell r="AQ2354" t="str">
            <v>Westliche Flächenländer_2006_I 02_7</v>
          </cell>
        </row>
        <row r="2355">
          <cell r="G2355">
            <v>1148</v>
          </cell>
          <cell r="H2355">
            <v>757</v>
          </cell>
          <cell r="I2355">
            <v>200</v>
          </cell>
          <cell r="J2355">
            <v>158</v>
          </cell>
          <cell r="K2355">
            <v>793</v>
          </cell>
          <cell r="L2355">
            <v>629</v>
          </cell>
          <cell r="M2355">
            <v>138.15331010452962</v>
          </cell>
          <cell r="N2355">
            <v>131.28401585204756</v>
          </cell>
          <cell r="O2355">
            <v>793</v>
          </cell>
          <cell r="P2355">
            <v>247</v>
          </cell>
          <cell r="Q2355">
            <v>108</v>
          </cell>
          <cell r="R2355">
            <v>0</v>
          </cell>
          <cell r="S2355">
            <v>0</v>
          </cell>
          <cell r="T2355">
            <v>0</v>
          </cell>
          <cell r="U2355">
            <v>0</v>
          </cell>
          <cell r="AO2355" t="str">
            <v>Baden-Württemberg_2006_I 02_8</v>
          </cell>
          <cell r="AQ2355" t="str">
            <v>Westliche Flächenländer_2006_I 02_8</v>
          </cell>
        </row>
        <row r="2356">
          <cell r="G2356">
            <v>4.6784363177805801</v>
          </cell>
          <cell r="H2356">
            <v>5.8139904610492845</v>
          </cell>
          <cell r="I2356">
            <v>1.6708701134930641</v>
          </cell>
          <cell r="J2356">
            <v>2.0222575516693162</v>
          </cell>
          <cell r="K2356">
            <v>0</v>
          </cell>
          <cell r="L2356">
            <v>0</v>
          </cell>
          <cell r="M2356">
            <v>1.1541811846689896</v>
          </cell>
          <cell r="N2356">
            <v>1.680317040951123</v>
          </cell>
          <cell r="O2356">
            <v>0</v>
          </cell>
          <cell r="P2356">
            <v>3.0075662042875155</v>
          </cell>
          <cell r="Q2356">
            <v>0</v>
          </cell>
          <cell r="R2356">
            <v>0</v>
          </cell>
          <cell r="S2356">
            <v>0</v>
          </cell>
          <cell r="T2356">
            <v>0</v>
          </cell>
          <cell r="U2356">
            <v>0</v>
          </cell>
          <cell r="AO2356" t="e">
            <v>#N/A</v>
          </cell>
          <cell r="AQ2356" t="e">
            <v>#N/A</v>
          </cell>
        </row>
        <row r="2357">
          <cell r="G2357">
            <v>17.919293820933166</v>
          </cell>
          <cell r="H2357">
            <v>16.015898251192368</v>
          </cell>
          <cell r="I2357">
            <v>6.3997477931904161</v>
          </cell>
          <cell r="J2357">
            <v>5.5707472178060407</v>
          </cell>
          <cell r="K2357">
            <v>0</v>
          </cell>
          <cell r="L2357">
            <v>0</v>
          </cell>
          <cell r="M2357">
            <v>4.4207317073170733</v>
          </cell>
          <cell r="N2357">
            <v>4.6287978863936594</v>
          </cell>
          <cell r="O2357">
            <v>0</v>
          </cell>
          <cell r="P2357">
            <v>11.519546027742749</v>
          </cell>
          <cell r="Q2357">
            <v>0</v>
          </cell>
          <cell r="R2357">
            <v>0</v>
          </cell>
          <cell r="S2357">
            <v>0</v>
          </cell>
          <cell r="T2357">
            <v>0</v>
          </cell>
          <cell r="U2357">
            <v>0</v>
          </cell>
          <cell r="AO2357" t="e">
            <v>#N/A</v>
          </cell>
          <cell r="AQ2357" t="e">
            <v>#N/A</v>
          </cell>
        </row>
        <row r="2358">
          <cell r="G2358">
            <v>40.781841109709958</v>
          </cell>
          <cell r="H2358">
            <v>40.368839427662955</v>
          </cell>
          <cell r="I2358">
            <v>14.564943253467844</v>
          </cell>
          <cell r="J2358">
            <v>14.04133545310016</v>
          </cell>
          <cell r="K2358">
            <v>22</v>
          </cell>
          <cell r="L2358">
            <v>21</v>
          </cell>
          <cell r="M2358">
            <v>10.060975609756099</v>
          </cell>
          <cell r="N2358">
            <v>11.667107001321003</v>
          </cell>
          <cell r="O2358">
            <v>22</v>
          </cell>
          <cell r="P2358">
            <v>26.21689785624212</v>
          </cell>
          <cell r="Q2358">
            <v>0</v>
          </cell>
          <cell r="R2358">
            <v>0</v>
          </cell>
          <cell r="S2358">
            <v>0</v>
          </cell>
          <cell r="T2358">
            <v>0</v>
          </cell>
          <cell r="U2358">
            <v>0</v>
          </cell>
          <cell r="AO2358" t="e">
            <v>#N/A</v>
          </cell>
          <cell r="AQ2358" t="e">
            <v>#N/A</v>
          </cell>
        </row>
        <row r="2359">
          <cell r="G2359">
            <v>2.2950819672131151</v>
          </cell>
          <cell r="H2359">
            <v>2.6327503974562796</v>
          </cell>
          <cell r="I2359">
            <v>0.81967213114754101</v>
          </cell>
          <cell r="J2359">
            <v>0.91573926868044508</v>
          </cell>
          <cell r="K2359">
            <v>3</v>
          </cell>
          <cell r="L2359">
            <v>3</v>
          </cell>
          <cell r="M2359">
            <v>0.56620209059233451</v>
          </cell>
          <cell r="N2359">
            <v>0.76089828269484805</v>
          </cell>
          <cell r="O2359">
            <v>3</v>
          </cell>
          <cell r="P2359">
            <v>1.4754098360655739</v>
          </cell>
          <cell r="Q2359">
            <v>0</v>
          </cell>
          <cell r="R2359">
            <v>0</v>
          </cell>
          <cell r="S2359">
            <v>0</v>
          </cell>
          <cell r="T2359">
            <v>0</v>
          </cell>
          <cell r="U2359">
            <v>0</v>
          </cell>
          <cell r="AO2359" t="e">
            <v>#N/A</v>
          </cell>
          <cell r="AQ2359" t="e">
            <v>#N/A</v>
          </cell>
        </row>
        <row r="2360">
          <cell r="G2360">
            <v>4.3253467843631777</v>
          </cell>
          <cell r="H2360">
            <v>4.1685214626391103</v>
          </cell>
          <cell r="I2360">
            <v>1.544766708701135</v>
          </cell>
          <cell r="J2360">
            <v>1.4499205087440381</v>
          </cell>
          <cell r="K2360">
            <v>0</v>
          </cell>
          <cell r="L2360">
            <v>0</v>
          </cell>
          <cell r="M2360">
            <v>1.0670731707317074</v>
          </cell>
          <cell r="N2360">
            <v>1.2047556142668427</v>
          </cell>
          <cell r="O2360">
            <v>0</v>
          </cell>
          <cell r="P2360">
            <v>2.7805800756620429</v>
          </cell>
          <cell r="Q2360">
            <v>0</v>
          </cell>
          <cell r="R2360">
            <v>0</v>
          </cell>
          <cell r="S2360">
            <v>0</v>
          </cell>
          <cell r="T2360">
            <v>0</v>
          </cell>
          <cell r="U2360">
            <v>0</v>
          </cell>
          <cell r="AO2360" t="e">
            <v>#N/A</v>
          </cell>
          <cell r="AQ2360" t="e">
            <v>#N/A</v>
          </cell>
        </row>
        <row r="2361">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AO2361" t="e">
            <v>#N/A</v>
          </cell>
          <cell r="AQ2361" t="e">
            <v>#N/A</v>
          </cell>
        </row>
        <row r="2362">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AO2362" t="e">
            <v>#N/A</v>
          </cell>
          <cell r="AQ2362" t="e">
            <v>#N/A</v>
          </cell>
        </row>
        <row r="2363">
          <cell r="G2363">
            <v>70</v>
          </cell>
          <cell r="H2363">
            <v>69</v>
          </cell>
          <cell r="I2363">
            <v>25</v>
          </cell>
          <cell r="J2363">
            <v>24</v>
          </cell>
          <cell r="K2363">
            <v>25</v>
          </cell>
          <cell r="L2363">
            <v>24</v>
          </cell>
          <cell r="M2363">
            <v>17.269163763066203</v>
          </cell>
          <cell r="N2363">
            <v>19.941875825627477</v>
          </cell>
          <cell r="O2363">
            <v>25</v>
          </cell>
          <cell r="P2363">
            <v>45</v>
          </cell>
          <cell r="Q2363">
            <v>0</v>
          </cell>
          <cell r="R2363">
            <v>0</v>
          </cell>
          <cell r="S2363">
            <v>0</v>
          </cell>
          <cell r="T2363">
            <v>0</v>
          </cell>
          <cell r="U2363">
            <v>0</v>
          </cell>
          <cell r="AO2363" t="e">
            <v>#N/A</v>
          </cell>
          <cell r="AQ2363" t="e">
            <v>#N/A</v>
          </cell>
        </row>
        <row r="2364">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AO2364" t="str">
            <v>Baden-Württemberg_2006_I 04b_1</v>
          </cell>
          <cell r="AQ2364" t="str">
            <v>Westliche Flächenländer_2006_I 04b_1</v>
          </cell>
        </row>
        <row r="2365">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AO2365" t="str">
            <v>Baden-Württemberg_2006_I 04b_2</v>
          </cell>
          <cell r="AQ2365" t="str">
            <v>Westliche Flächenländer_2006_I 04b_2</v>
          </cell>
        </row>
        <row r="2366">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AO2366" t="str">
            <v>Baden-Württemberg_2006_I 04b_3</v>
          </cell>
          <cell r="AQ2366" t="str">
            <v>Westliche Flächenländer_2006_I 04b_3</v>
          </cell>
        </row>
        <row r="2367">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AO2367" t="str">
            <v>Baden-Württemberg_2006_I 04b_4</v>
          </cell>
          <cell r="AQ2367" t="str">
            <v>Westliche Flächenländer_2006_I 04b_4</v>
          </cell>
        </row>
        <row r="2368">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AO2368" t="str">
            <v>Baden-Württemberg_2006_I 04b_5</v>
          </cell>
          <cell r="AQ2368" t="str">
            <v>Westliche Flächenländer_2006_I 04b_5</v>
          </cell>
        </row>
        <row r="2369">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AO2369" t="str">
            <v>Baden-Württemberg_2006_I 04b_6</v>
          </cell>
          <cell r="AQ2369" t="str">
            <v>Westliche Flächenländer_2006_I 04b_6</v>
          </cell>
        </row>
        <row r="2370">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AO2370" t="str">
            <v>Baden-Württemberg_2006_I 04b_7</v>
          </cell>
          <cell r="AQ2370" t="str">
            <v>Westliche Flächenländer_2006_I 04b_7</v>
          </cell>
        </row>
        <row r="2371">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AO2371" t="str">
            <v>Baden-Württemberg_2006_I 04b_8</v>
          </cell>
          <cell r="AQ2371" t="str">
            <v>Westliche Flächenländer_2006_I 04b_8</v>
          </cell>
        </row>
        <row r="2372">
          <cell r="G2372">
            <v>0</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AO2372" t="str">
            <v>Baden-Württemberg_2006_II 04_1</v>
          </cell>
          <cell r="AQ2372" t="str">
            <v>Westliche Flächenländer_2006_II 04_1</v>
          </cell>
        </row>
        <row r="2373">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AO2373" t="str">
            <v>Baden-Württemberg_2006_II 04_2</v>
          </cell>
          <cell r="AQ2373" t="str">
            <v>Westliche Flächenländer_2006_II 04_2</v>
          </cell>
        </row>
        <row r="2374">
          <cell r="G2374">
            <v>2838</v>
          </cell>
          <cell r="H2374">
            <v>2574</v>
          </cell>
          <cell r="I2374">
            <v>161.59086259802251</v>
          </cell>
          <cell r="J2374">
            <v>147.36271186440678</v>
          </cell>
          <cell r="K2374">
            <v>2838</v>
          </cell>
          <cell r="L2374">
            <v>2574</v>
          </cell>
          <cell r="M2374">
            <v>161.59086259802251</v>
          </cell>
          <cell r="N2374">
            <v>147.36271186440678</v>
          </cell>
          <cell r="O2374">
            <v>0</v>
          </cell>
          <cell r="P2374">
            <v>0</v>
          </cell>
          <cell r="Q2374">
            <v>0</v>
          </cell>
          <cell r="R2374">
            <v>0</v>
          </cell>
          <cell r="S2374">
            <v>0</v>
          </cell>
          <cell r="T2374">
            <v>0</v>
          </cell>
          <cell r="U2374">
            <v>0</v>
          </cell>
          <cell r="AO2374" t="str">
            <v>Baden-Württemberg_2006_II 04_3</v>
          </cell>
          <cell r="AQ2374" t="str">
            <v>Westliche Flächenländer_2006_II 04_3</v>
          </cell>
        </row>
        <row r="2375">
          <cell r="G2375">
            <v>57</v>
          </cell>
          <cell r="H2375">
            <v>48</v>
          </cell>
          <cell r="I2375">
            <v>3.2454824411864989</v>
          </cell>
          <cell r="J2375">
            <v>2.7480225988700564</v>
          </cell>
          <cell r="K2375">
            <v>57</v>
          </cell>
          <cell r="L2375">
            <v>48</v>
          </cell>
          <cell r="M2375">
            <v>3.2454824411864989</v>
          </cell>
          <cell r="N2375">
            <v>2.7480225988700564</v>
          </cell>
          <cell r="O2375">
            <v>0</v>
          </cell>
          <cell r="P2375">
            <v>0</v>
          </cell>
          <cell r="Q2375">
            <v>0</v>
          </cell>
          <cell r="R2375">
            <v>0</v>
          </cell>
          <cell r="S2375">
            <v>0</v>
          </cell>
          <cell r="T2375">
            <v>0</v>
          </cell>
          <cell r="U2375">
            <v>0</v>
          </cell>
          <cell r="AO2375" t="str">
            <v>Baden-Württemberg_2006_II 04_4</v>
          </cell>
          <cell r="AQ2375" t="str">
            <v>Westliche Flächenländer_2006_II 04_4</v>
          </cell>
        </row>
        <row r="2376">
          <cell r="G2376">
            <v>38</v>
          </cell>
          <cell r="H2376">
            <v>33</v>
          </cell>
          <cell r="I2376">
            <v>2.1636549607909989</v>
          </cell>
          <cell r="J2376">
            <v>1.8892655367231639</v>
          </cell>
          <cell r="K2376">
            <v>38</v>
          </cell>
          <cell r="L2376">
            <v>33</v>
          </cell>
          <cell r="M2376">
            <v>2.1636549607909989</v>
          </cell>
          <cell r="N2376">
            <v>1.8892655367231639</v>
          </cell>
          <cell r="O2376">
            <v>0</v>
          </cell>
          <cell r="P2376">
            <v>0</v>
          </cell>
          <cell r="Q2376">
            <v>0</v>
          </cell>
          <cell r="R2376">
            <v>0</v>
          </cell>
          <cell r="S2376">
            <v>0</v>
          </cell>
          <cell r="T2376">
            <v>0</v>
          </cell>
          <cell r="U2376">
            <v>0</v>
          </cell>
          <cell r="AO2376" t="str">
            <v>Baden-Württemberg_2006_II 04_5</v>
          </cell>
          <cell r="AQ2376" t="str">
            <v>Westliche Flächenländer_2006_II 04_5</v>
          </cell>
        </row>
        <row r="2377">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AO2377" t="str">
            <v>Baden-Württemberg_2006_II 04_6</v>
          </cell>
          <cell r="AQ2377" t="str">
            <v>Westliche Flächenländer_2006_II 04_6</v>
          </cell>
        </row>
        <row r="2378">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AO2378" t="str">
            <v>Baden-Württemberg_2006_II 04_7</v>
          </cell>
          <cell r="AQ2378" t="str">
            <v>Westliche Flächenländer_2006_II 04_7</v>
          </cell>
        </row>
        <row r="2379">
          <cell r="G2379">
            <v>2933</v>
          </cell>
          <cell r="H2379">
            <v>2655</v>
          </cell>
          <cell r="I2379">
            <v>167</v>
          </cell>
          <cell r="J2379">
            <v>152</v>
          </cell>
          <cell r="K2379">
            <v>2933</v>
          </cell>
          <cell r="L2379">
            <v>2655</v>
          </cell>
          <cell r="M2379">
            <v>167</v>
          </cell>
          <cell r="N2379">
            <v>152</v>
          </cell>
          <cell r="O2379">
            <v>0</v>
          </cell>
          <cell r="P2379">
            <v>0</v>
          </cell>
          <cell r="Q2379">
            <v>0</v>
          </cell>
          <cell r="R2379">
            <v>0</v>
          </cell>
          <cell r="S2379">
            <v>0</v>
          </cell>
          <cell r="T2379">
            <v>0</v>
          </cell>
          <cell r="U2379">
            <v>0</v>
          </cell>
          <cell r="AO2379" t="str">
            <v>Baden-Württemberg_2006_II 04_8</v>
          </cell>
          <cell r="AQ2379" t="str">
            <v>Westliche Flächenländer_2006_II 04_8</v>
          </cell>
        </row>
        <row r="2380">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AO2380" t="e">
            <v>#N/A</v>
          </cell>
          <cell r="AQ2380" t="e">
            <v>#N/A</v>
          </cell>
        </row>
        <row r="2381">
          <cell r="G2381">
            <v>0</v>
          </cell>
          <cell r="H2381">
            <v>0</v>
          </cell>
          <cell r="I2381">
            <v>0</v>
          </cell>
          <cell r="J2381">
            <v>0</v>
          </cell>
          <cell r="K2381">
            <v>0</v>
          </cell>
          <cell r="L2381">
            <v>0</v>
          </cell>
          <cell r="M2381">
            <v>0</v>
          </cell>
          <cell r="N2381">
            <v>0</v>
          </cell>
          <cell r="O2381">
            <v>0</v>
          </cell>
          <cell r="P2381">
            <v>0</v>
          </cell>
          <cell r="Q2381">
            <v>0</v>
          </cell>
          <cell r="R2381">
            <v>0</v>
          </cell>
          <cell r="S2381">
            <v>0</v>
          </cell>
          <cell r="T2381">
            <v>0</v>
          </cell>
          <cell r="U2381">
            <v>0</v>
          </cell>
          <cell r="AO2381" t="e">
            <v>#N/A</v>
          </cell>
          <cell r="AQ2381" t="e">
            <v>#N/A</v>
          </cell>
        </row>
        <row r="2382">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AO2382" t="e">
            <v>#N/A</v>
          </cell>
          <cell r="AQ2382" t="e">
            <v>#N/A</v>
          </cell>
        </row>
        <row r="2383">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AO2383" t="e">
            <v>#N/A</v>
          </cell>
          <cell r="AQ2383" t="e">
            <v>#N/A</v>
          </cell>
        </row>
        <row r="2384">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AO2384" t="e">
            <v>#N/A</v>
          </cell>
          <cell r="AQ2384" t="e">
            <v>#N/A</v>
          </cell>
        </row>
        <row r="2385">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AO2385" t="e">
            <v>#N/A</v>
          </cell>
          <cell r="AQ2385" t="e">
            <v>#N/A</v>
          </cell>
        </row>
        <row r="2386">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AO2386" t="e">
            <v>#N/A</v>
          </cell>
          <cell r="AQ2386" t="e">
            <v>#N/A</v>
          </cell>
        </row>
        <row r="2387">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AO2387" t="e">
            <v>#N/A</v>
          </cell>
          <cell r="AQ2387" t="e">
            <v>#N/A</v>
          </cell>
        </row>
        <row r="2388">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AO2388" t="str">
            <v>Baden-Württemberg_2006_I 05a_1</v>
          </cell>
          <cell r="AQ2388" t="str">
            <v>Westliche Flächenländer_2006_I 05a_1</v>
          </cell>
        </row>
        <row r="2389">
          <cell r="G2389">
            <v>2595.5839694656488</v>
          </cell>
          <cell r="H2389">
            <v>2246.3425925925926</v>
          </cell>
          <cell r="I2389">
            <v>206.12479256554931</v>
          </cell>
          <cell r="J2389">
            <v>183.55401234567901</v>
          </cell>
          <cell r="K2389">
            <v>1113</v>
          </cell>
          <cell r="L2389">
            <v>968</v>
          </cell>
          <cell r="M2389">
            <v>88.387390592755992</v>
          </cell>
          <cell r="N2389">
            <v>79.097589359933494</v>
          </cell>
          <cell r="O2389">
            <v>1113</v>
          </cell>
          <cell r="P2389">
            <v>1045.9540325257219</v>
          </cell>
          <cell r="Q2389">
            <v>436.62993693992701</v>
          </cell>
          <cell r="R2389">
            <v>0</v>
          </cell>
          <cell r="S2389">
            <v>0</v>
          </cell>
          <cell r="T2389">
            <v>0</v>
          </cell>
          <cell r="U2389">
            <v>0</v>
          </cell>
          <cell r="AO2389" t="str">
            <v>Baden-Württemberg_2006_I 05a_2</v>
          </cell>
          <cell r="AQ2389" t="str">
            <v>Westliche Flächenländer_2006_I 05a_2</v>
          </cell>
        </row>
        <row r="2390">
          <cell r="G2390">
            <v>10393.996183206107</v>
          </cell>
          <cell r="H2390">
            <v>8948.2407407407409</v>
          </cell>
          <cell r="I2390">
            <v>825.42515765018254</v>
          </cell>
          <cell r="J2390">
            <v>731.1820987654321</v>
          </cell>
          <cell r="K2390">
            <v>4457</v>
          </cell>
          <cell r="L2390">
            <v>3856</v>
          </cell>
          <cell r="M2390">
            <v>353.94663061268056</v>
          </cell>
          <cell r="N2390">
            <v>315.08295926849547</v>
          </cell>
          <cell r="O2390">
            <v>4457</v>
          </cell>
          <cell r="P2390">
            <v>4188.514935280451</v>
          </cell>
          <cell r="Q2390">
            <v>1748.4812479256555</v>
          </cell>
          <cell r="R2390">
            <v>0</v>
          </cell>
          <cell r="S2390">
            <v>0</v>
          </cell>
          <cell r="T2390">
            <v>0</v>
          </cell>
          <cell r="U2390">
            <v>0</v>
          </cell>
          <cell r="AO2390" t="str">
            <v>Baden-Württemberg_2006_I 05a_3</v>
          </cell>
          <cell r="AQ2390" t="str">
            <v>Westliche Flächenländer_2006_I 05a_3</v>
          </cell>
        </row>
        <row r="2391">
          <cell r="G2391">
            <v>419.7709923664122</v>
          </cell>
          <cell r="H2391">
            <v>320.24305555555554</v>
          </cell>
          <cell r="I2391">
            <v>33.335545967474275</v>
          </cell>
          <cell r="J2391">
            <v>26.167824074074073</v>
          </cell>
          <cell r="K2391">
            <v>180</v>
          </cell>
          <cell r="L2391">
            <v>138</v>
          </cell>
          <cell r="M2391">
            <v>14.294456699637088</v>
          </cell>
          <cell r="N2391">
            <v>11.276309226932668</v>
          </cell>
          <cell r="O2391">
            <v>180</v>
          </cell>
          <cell r="P2391">
            <v>169.15698639230004</v>
          </cell>
          <cell r="Q2391">
            <v>70.614005974112175</v>
          </cell>
          <cell r="R2391">
            <v>0</v>
          </cell>
          <cell r="S2391">
            <v>0</v>
          </cell>
          <cell r="T2391">
            <v>0</v>
          </cell>
          <cell r="U2391">
            <v>0</v>
          </cell>
          <cell r="AO2391" t="str">
            <v>Baden-Württemberg_2006_I 05a_4</v>
          </cell>
          <cell r="AQ2391" t="str">
            <v>Westliche Flächenländer_2006_I 05a_4</v>
          </cell>
        </row>
        <row r="2392">
          <cell r="G2392">
            <v>643.64885496183206</v>
          </cell>
          <cell r="H2392">
            <v>515.1736111111112</v>
          </cell>
          <cell r="I2392">
            <v>51.114503816793892</v>
          </cell>
          <cell r="J2392">
            <v>42.096064814814817</v>
          </cell>
          <cell r="K2392">
            <v>276</v>
          </cell>
          <cell r="L2392">
            <v>222</v>
          </cell>
          <cell r="M2392">
            <v>21.918166939443534</v>
          </cell>
          <cell r="N2392">
            <v>18.140149625935162</v>
          </cell>
          <cell r="O2392">
            <v>276</v>
          </cell>
          <cell r="P2392">
            <v>259.37404580152673</v>
          </cell>
          <cell r="Q2392">
            <v>108.27480916030534</v>
          </cell>
          <cell r="R2392">
            <v>0</v>
          </cell>
          <cell r="S2392">
            <v>0</v>
          </cell>
          <cell r="T2392">
            <v>0</v>
          </cell>
          <cell r="U2392">
            <v>0</v>
          </cell>
          <cell r="AO2392" t="str">
            <v>Baden-Württemberg_2006_I 05a_5</v>
          </cell>
          <cell r="AQ2392" t="str">
            <v>Westliche Flächenländer_2006_I 05a_5</v>
          </cell>
        </row>
        <row r="2393">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AO2393" t="str">
            <v>Baden-Württemberg_2006_I 05a_6</v>
          </cell>
          <cell r="AQ2393" t="str">
            <v>Westliche Flächenländer_2006_I 05a_6</v>
          </cell>
        </row>
        <row r="2394">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AO2394" t="str">
            <v>Baden-Württemberg_2006_I 05a_7</v>
          </cell>
          <cell r="AQ2394" t="str">
            <v>Westliche Flächenländer_2006_I 05a_7</v>
          </cell>
        </row>
        <row r="2395">
          <cell r="G2395">
            <v>14053</v>
          </cell>
          <cell r="H2395">
            <v>12030</v>
          </cell>
          <cell r="I2395">
            <v>1116</v>
          </cell>
          <cell r="J2395">
            <v>983</v>
          </cell>
          <cell r="K2395">
            <v>6026</v>
          </cell>
          <cell r="L2395">
            <v>5184</v>
          </cell>
          <cell r="M2395">
            <v>478.54664484451717</v>
          </cell>
          <cell r="N2395">
            <v>423.59700748129677</v>
          </cell>
          <cell r="O2395">
            <v>6026</v>
          </cell>
          <cell r="P2395">
            <v>5663</v>
          </cell>
          <cell r="Q2395">
            <v>2364</v>
          </cell>
          <cell r="R2395">
            <v>0</v>
          </cell>
          <cell r="S2395">
            <v>0</v>
          </cell>
          <cell r="T2395">
            <v>0</v>
          </cell>
          <cell r="U2395">
            <v>0</v>
          </cell>
          <cell r="AO2395" t="str">
            <v>Baden-Württemberg_2006_I 05a_8</v>
          </cell>
          <cell r="AQ2395" t="str">
            <v>Westliche Flächenländer_2006_I 05a_8</v>
          </cell>
        </row>
        <row r="2396">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AO2396" t="e">
            <v>#N/A</v>
          </cell>
          <cell r="AQ2396" t="e">
            <v>#N/A</v>
          </cell>
        </row>
        <row r="2397">
          <cell r="G2397">
            <v>1330.5761699303021</v>
          </cell>
          <cell r="H2397">
            <v>1068.6466049382716</v>
          </cell>
          <cell r="I2397">
            <v>137.41652837703288</v>
          </cell>
          <cell r="J2397">
            <v>116.70524691358024</v>
          </cell>
          <cell r="K2397">
            <v>560</v>
          </cell>
          <cell r="L2397">
            <v>451</v>
          </cell>
          <cell r="M2397">
            <v>58.92492706183733</v>
          </cell>
          <cell r="N2397">
            <v>50.290939318370739</v>
          </cell>
          <cell r="O2397">
            <v>560</v>
          </cell>
          <cell r="P2397">
            <v>433.12064387653504</v>
          </cell>
          <cell r="Q2397">
            <v>436.62993693992701</v>
          </cell>
          <cell r="R2397">
            <v>0</v>
          </cell>
          <cell r="S2397">
            <v>0</v>
          </cell>
          <cell r="T2397">
            <v>0</v>
          </cell>
          <cell r="U2397">
            <v>0</v>
          </cell>
          <cell r="AO2397" t="e">
            <v>#N/A</v>
          </cell>
          <cell r="AQ2397" t="e">
            <v>#N/A</v>
          </cell>
        </row>
        <row r="2398">
          <cell r="G2398">
            <v>5328.2821108529706</v>
          </cell>
          <cell r="H2398">
            <v>4256.9228395061727</v>
          </cell>
          <cell r="I2398">
            <v>550.28343843345499</v>
          </cell>
          <cell r="J2398">
            <v>464.89197530864197</v>
          </cell>
          <cell r="K2398">
            <v>1722</v>
          </cell>
          <cell r="L2398">
            <v>1380</v>
          </cell>
          <cell r="M2398">
            <v>235.96442040845372</v>
          </cell>
          <cell r="N2398">
            <v>200.33250207813799</v>
          </cell>
          <cell r="O2398">
            <v>1722</v>
          </cell>
          <cell r="P2398">
            <v>1734.4283106538333</v>
          </cell>
          <cell r="Q2398">
            <v>1748.4812479256555</v>
          </cell>
          <cell r="R2398">
            <v>0</v>
          </cell>
          <cell r="S2398">
            <v>0</v>
          </cell>
          <cell r="T2398">
            <v>0</v>
          </cell>
          <cell r="U2398">
            <v>0</v>
          </cell>
          <cell r="AO2398" t="e">
            <v>#N/A</v>
          </cell>
          <cell r="AQ2398" t="e">
            <v>#N/A</v>
          </cell>
        </row>
        <row r="2399">
          <cell r="G2399">
            <v>215.18752074344508</v>
          </cell>
          <cell r="H2399">
            <v>152.34837962962962</v>
          </cell>
          <cell r="I2399">
            <v>22.22369731164952</v>
          </cell>
          <cell r="J2399">
            <v>16.637731481481481</v>
          </cell>
          <cell r="K2399">
            <v>94</v>
          </cell>
          <cell r="L2399">
            <v>63</v>
          </cell>
          <cell r="M2399">
            <v>9.5296377997580581</v>
          </cell>
          <cell r="N2399">
            <v>7.1695760598503737</v>
          </cell>
          <cell r="O2399">
            <v>94</v>
          </cell>
          <cell r="P2399">
            <v>70.046465316959839</v>
          </cell>
          <cell r="Q2399">
            <v>70.614005974112175</v>
          </cell>
          <cell r="R2399">
            <v>0</v>
          </cell>
          <cell r="S2399">
            <v>0</v>
          </cell>
          <cell r="T2399">
            <v>0</v>
          </cell>
          <cell r="U2399">
            <v>0</v>
          </cell>
          <cell r="AO2399" t="e">
            <v>#N/A</v>
          </cell>
          <cell r="AQ2399" t="e">
            <v>#N/A</v>
          </cell>
        </row>
        <row r="2400">
          <cell r="G2400">
            <v>329.95419847328242</v>
          </cell>
          <cell r="H2400">
            <v>245.08217592592595</v>
          </cell>
          <cell r="I2400">
            <v>34.076335877862597</v>
          </cell>
          <cell r="J2400">
            <v>26.765046296296298</v>
          </cell>
          <cell r="K2400">
            <v>119</v>
          </cell>
          <cell r="L2400">
            <v>80</v>
          </cell>
          <cell r="M2400">
            <v>14.612111292962357</v>
          </cell>
          <cell r="N2400">
            <v>11.533665835411471</v>
          </cell>
          <cell r="O2400">
            <v>119</v>
          </cell>
          <cell r="P2400">
            <v>107.40458015267176</v>
          </cell>
          <cell r="Q2400">
            <v>108.27480916030534</v>
          </cell>
          <cell r="R2400">
            <v>0</v>
          </cell>
          <cell r="S2400">
            <v>0</v>
          </cell>
          <cell r="T2400">
            <v>0</v>
          </cell>
          <cell r="U2400">
            <v>0</v>
          </cell>
          <cell r="AO2400" t="e">
            <v>#N/A</v>
          </cell>
          <cell r="AQ2400" t="e">
            <v>#N/A</v>
          </cell>
        </row>
        <row r="2401">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AO2401" t="e">
            <v>#N/A</v>
          </cell>
          <cell r="AQ2401" t="e">
            <v>#N/A</v>
          </cell>
        </row>
        <row r="2402">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AO2402" t="e">
            <v>#N/A</v>
          </cell>
          <cell r="AQ2402" t="e">
            <v>#N/A</v>
          </cell>
        </row>
        <row r="2403">
          <cell r="G2403">
            <v>7204</v>
          </cell>
          <cell r="H2403">
            <v>5723</v>
          </cell>
          <cell r="I2403">
            <v>744</v>
          </cell>
          <cell r="J2403">
            <v>625</v>
          </cell>
          <cell r="K2403">
            <v>2495</v>
          </cell>
          <cell r="L2403">
            <v>1974</v>
          </cell>
          <cell r="M2403">
            <v>319.03109656301143</v>
          </cell>
          <cell r="N2403">
            <v>269.32668329177056</v>
          </cell>
          <cell r="O2403">
            <v>2495</v>
          </cell>
          <cell r="P2403">
            <v>2345</v>
          </cell>
          <cell r="Q2403">
            <v>2364</v>
          </cell>
          <cell r="R2403">
            <v>0</v>
          </cell>
          <cell r="S2403">
            <v>0</v>
          </cell>
          <cell r="T2403">
            <v>0</v>
          </cell>
          <cell r="U2403">
            <v>0</v>
          </cell>
          <cell r="AO2403" t="e">
            <v>#N/A</v>
          </cell>
          <cell r="AQ2403" t="e">
            <v>#N/A</v>
          </cell>
        </row>
        <row r="2404">
          <cell r="G2404">
            <v>14</v>
          </cell>
          <cell r="H2404">
            <v>7</v>
          </cell>
          <cell r="I2404">
            <v>1.4906148867313915</v>
          </cell>
          <cell r="J2404">
            <v>0.76908752327746732</v>
          </cell>
          <cell r="K2404">
            <v>14</v>
          </cell>
          <cell r="L2404">
            <v>7</v>
          </cell>
          <cell r="M2404">
            <v>1.4906148867313915</v>
          </cell>
          <cell r="N2404">
            <v>0.76908752327746732</v>
          </cell>
          <cell r="O2404">
            <v>14</v>
          </cell>
          <cell r="P2404">
            <v>0</v>
          </cell>
          <cell r="Q2404">
            <v>0</v>
          </cell>
          <cell r="R2404">
            <v>0</v>
          </cell>
          <cell r="S2404">
            <v>0</v>
          </cell>
          <cell r="T2404">
            <v>0</v>
          </cell>
          <cell r="U2404">
            <v>0</v>
          </cell>
          <cell r="AO2404" t="str">
            <v>Baden-Württemberg_2006_I 05a_1</v>
          </cell>
          <cell r="AQ2404" t="str">
            <v>Westliche Flächenländer_2006_I 05a_1</v>
          </cell>
        </row>
        <row r="2405">
          <cell r="G2405">
            <v>587</v>
          </cell>
          <cell r="H2405">
            <v>468</v>
          </cell>
          <cell r="I2405">
            <v>62.499352750809059</v>
          </cell>
          <cell r="J2405">
            <v>51.418994413407823</v>
          </cell>
          <cell r="K2405">
            <v>587</v>
          </cell>
          <cell r="L2405">
            <v>468</v>
          </cell>
          <cell r="M2405">
            <v>62.499352750809059</v>
          </cell>
          <cell r="N2405">
            <v>51.418994413407823</v>
          </cell>
          <cell r="O2405">
            <v>587</v>
          </cell>
          <cell r="P2405">
            <v>0</v>
          </cell>
          <cell r="Q2405">
            <v>0</v>
          </cell>
          <cell r="R2405">
            <v>0</v>
          </cell>
          <cell r="S2405">
            <v>0</v>
          </cell>
          <cell r="T2405">
            <v>0</v>
          </cell>
          <cell r="U2405">
            <v>0</v>
          </cell>
          <cell r="AO2405" t="str">
            <v>Baden-Württemberg_2006_I 05a_2</v>
          </cell>
          <cell r="AQ2405" t="str">
            <v>Westliche Flächenländer_2006_I 05a_2</v>
          </cell>
        </row>
        <row r="2406">
          <cell r="G2406">
            <v>2474</v>
          </cell>
          <cell r="H2406">
            <v>2196</v>
          </cell>
          <cell r="I2406">
            <v>263.41294498381876</v>
          </cell>
          <cell r="J2406">
            <v>241.27374301675979</v>
          </cell>
          <cell r="K2406">
            <v>2474</v>
          </cell>
          <cell r="L2406">
            <v>2196</v>
          </cell>
          <cell r="M2406">
            <v>263.41294498381876</v>
          </cell>
          <cell r="N2406">
            <v>241.27374301675979</v>
          </cell>
          <cell r="O2406">
            <v>2474</v>
          </cell>
          <cell r="P2406">
            <v>0</v>
          </cell>
          <cell r="Q2406">
            <v>0</v>
          </cell>
          <cell r="R2406">
            <v>0</v>
          </cell>
          <cell r="S2406">
            <v>0</v>
          </cell>
          <cell r="T2406">
            <v>0</v>
          </cell>
          <cell r="U2406">
            <v>0</v>
          </cell>
          <cell r="AO2406" t="str">
            <v>Baden-Württemberg_2006_I 05a_3</v>
          </cell>
          <cell r="AQ2406" t="str">
            <v>Westliche Flächenländer_2006_I 05a_3</v>
          </cell>
        </row>
        <row r="2407">
          <cell r="G2407">
            <v>10</v>
          </cell>
          <cell r="H2407">
            <v>9</v>
          </cell>
          <cell r="I2407">
            <v>1.0647249190938513</v>
          </cell>
          <cell r="J2407">
            <v>0.98882681564245811</v>
          </cell>
          <cell r="K2407">
            <v>10</v>
          </cell>
          <cell r="L2407">
            <v>9</v>
          </cell>
          <cell r="M2407">
            <v>1.0647249190938513</v>
          </cell>
          <cell r="N2407">
            <v>0.98882681564245811</v>
          </cell>
          <cell r="O2407">
            <v>10</v>
          </cell>
          <cell r="P2407">
            <v>0</v>
          </cell>
          <cell r="Q2407">
            <v>0</v>
          </cell>
          <cell r="R2407">
            <v>0</v>
          </cell>
          <cell r="S2407">
            <v>0</v>
          </cell>
          <cell r="T2407">
            <v>0</v>
          </cell>
          <cell r="U2407">
            <v>0</v>
          </cell>
          <cell r="AO2407" t="str">
            <v>Baden-Württemberg_2006_I 05a_4</v>
          </cell>
          <cell r="AQ2407" t="str">
            <v>Westliche Flächenländer_2006_I 05a_4</v>
          </cell>
        </row>
        <row r="2408">
          <cell r="G2408">
            <v>5</v>
          </cell>
          <cell r="H2408">
            <v>5</v>
          </cell>
          <cell r="I2408">
            <v>0.53236245954692563</v>
          </cell>
          <cell r="J2408">
            <v>0.54934823091247675</v>
          </cell>
          <cell r="K2408">
            <v>5</v>
          </cell>
          <cell r="L2408">
            <v>5</v>
          </cell>
          <cell r="M2408">
            <v>0.53236245954692563</v>
          </cell>
          <cell r="N2408">
            <v>0.54934823091247675</v>
          </cell>
          <cell r="O2408">
            <v>5</v>
          </cell>
          <cell r="P2408">
            <v>0</v>
          </cell>
          <cell r="Q2408">
            <v>0</v>
          </cell>
          <cell r="R2408">
            <v>0</v>
          </cell>
          <cell r="S2408">
            <v>0</v>
          </cell>
          <cell r="T2408">
            <v>0</v>
          </cell>
          <cell r="U2408">
            <v>0</v>
          </cell>
          <cell r="AO2408" t="str">
            <v>Baden-Württemberg_2006_I 05a_5</v>
          </cell>
          <cell r="AQ2408" t="str">
            <v>Westliche Flächenländer_2006_I 05a_5</v>
          </cell>
        </row>
        <row r="2409">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0</v>
          </cell>
          <cell r="U2409">
            <v>0</v>
          </cell>
          <cell r="AO2409" t="str">
            <v>Baden-Württemberg_2006_I 05a_6</v>
          </cell>
          <cell r="AQ2409" t="str">
            <v>Westliche Flächenländer_2006_I 05a_6</v>
          </cell>
        </row>
        <row r="2410">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AO2410" t="str">
            <v>Baden-Württemberg_2006_I 05a_7</v>
          </cell>
          <cell r="AQ2410" t="str">
            <v>Westliche Flächenländer_2006_I 05a_7</v>
          </cell>
        </row>
        <row r="2411">
          <cell r="G2411">
            <v>3090</v>
          </cell>
          <cell r="H2411">
            <v>2685</v>
          </cell>
          <cell r="I2411">
            <v>329</v>
          </cell>
          <cell r="J2411">
            <v>295</v>
          </cell>
          <cell r="K2411">
            <v>3090</v>
          </cell>
          <cell r="L2411">
            <v>2685</v>
          </cell>
          <cell r="M2411">
            <v>329</v>
          </cell>
          <cell r="N2411">
            <v>295</v>
          </cell>
          <cell r="O2411">
            <v>3090</v>
          </cell>
          <cell r="P2411">
            <v>0</v>
          </cell>
          <cell r="Q2411">
            <v>0</v>
          </cell>
          <cell r="R2411">
            <v>0</v>
          </cell>
          <cell r="S2411">
            <v>0</v>
          </cell>
          <cell r="T2411">
            <v>0</v>
          </cell>
          <cell r="U2411">
            <v>0</v>
          </cell>
          <cell r="AO2411" t="str">
            <v>Baden-Württemberg_2006_I 05a_8</v>
          </cell>
          <cell r="AQ2411" t="str">
            <v>Westliche Flächenländer_2006_I 05a_8</v>
          </cell>
        </row>
        <row r="2412">
          <cell r="G2412">
            <v>14</v>
          </cell>
          <cell r="H2412">
            <v>7</v>
          </cell>
          <cell r="I2412">
            <v>0.4122977346278317</v>
          </cell>
          <cell r="J2412">
            <v>0.20074487895716944</v>
          </cell>
          <cell r="K2412">
            <v>14</v>
          </cell>
          <cell r="L2412">
            <v>7</v>
          </cell>
          <cell r="M2412">
            <v>0.4122977346278317</v>
          </cell>
          <cell r="N2412">
            <v>0.20074487895716944</v>
          </cell>
          <cell r="O2412">
            <v>14</v>
          </cell>
          <cell r="P2412">
            <v>0</v>
          </cell>
          <cell r="Q2412">
            <v>0</v>
          </cell>
          <cell r="R2412">
            <v>0</v>
          </cell>
          <cell r="S2412">
            <v>0</v>
          </cell>
          <cell r="T2412">
            <v>0</v>
          </cell>
          <cell r="U2412">
            <v>0</v>
          </cell>
          <cell r="AO2412" t="e">
            <v>#N/A</v>
          </cell>
          <cell r="AQ2412" t="e">
            <v>#N/A</v>
          </cell>
        </row>
        <row r="2413">
          <cell r="G2413">
            <v>587</v>
          </cell>
          <cell r="H2413">
            <v>468</v>
          </cell>
          <cell r="I2413">
            <v>17.287055016181228</v>
          </cell>
          <cell r="J2413">
            <v>13.421229050279331</v>
          </cell>
          <cell r="K2413">
            <v>587</v>
          </cell>
          <cell r="L2413">
            <v>468</v>
          </cell>
          <cell r="M2413">
            <v>17.287055016181228</v>
          </cell>
          <cell r="N2413">
            <v>13.421229050279331</v>
          </cell>
          <cell r="O2413">
            <v>587</v>
          </cell>
          <cell r="P2413">
            <v>0</v>
          </cell>
          <cell r="Q2413">
            <v>0</v>
          </cell>
          <cell r="R2413">
            <v>0</v>
          </cell>
          <cell r="S2413">
            <v>0</v>
          </cell>
          <cell r="T2413">
            <v>0</v>
          </cell>
          <cell r="U2413">
            <v>0</v>
          </cell>
          <cell r="AO2413" t="e">
            <v>#N/A</v>
          </cell>
          <cell r="AQ2413" t="e">
            <v>#N/A</v>
          </cell>
        </row>
        <row r="2414">
          <cell r="G2414">
            <v>100</v>
          </cell>
          <cell r="H2414">
            <v>80</v>
          </cell>
          <cell r="I2414">
            <v>72.858899676375401</v>
          </cell>
          <cell r="J2414">
            <v>62.976536312849163</v>
          </cell>
          <cell r="K2414">
            <v>100</v>
          </cell>
          <cell r="L2414">
            <v>80</v>
          </cell>
          <cell r="M2414">
            <v>72.858899676375401</v>
          </cell>
          <cell r="N2414">
            <v>62.976536312849163</v>
          </cell>
          <cell r="O2414">
            <v>100</v>
          </cell>
          <cell r="P2414">
            <v>0</v>
          </cell>
          <cell r="Q2414">
            <v>0</v>
          </cell>
          <cell r="R2414">
            <v>0</v>
          </cell>
          <cell r="S2414">
            <v>0</v>
          </cell>
          <cell r="T2414">
            <v>0</v>
          </cell>
          <cell r="U2414">
            <v>0</v>
          </cell>
          <cell r="AO2414" t="e">
            <v>#N/A</v>
          </cell>
          <cell r="AQ2414" t="e">
            <v>#N/A</v>
          </cell>
        </row>
        <row r="2415">
          <cell r="G2415">
            <v>9</v>
          </cell>
          <cell r="H2415">
            <v>8</v>
          </cell>
          <cell r="I2415">
            <v>0.29449838187702265</v>
          </cell>
          <cell r="J2415">
            <v>0.25810055865921788</v>
          </cell>
          <cell r="K2415">
            <v>9</v>
          </cell>
          <cell r="L2415">
            <v>8</v>
          </cell>
          <cell r="M2415">
            <v>0.29449838187702265</v>
          </cell>
          <cell r="N2415">
            <v>0.25810055865921788</v>
          </cell>
          <cell r="O2415">
            <v>9</v>
          </cell>
          <cell r="P2415">
            <v>0</v>
          </cell>
          <cell r="Q2415">
            <v>0</v>
          </cell>
          <cell r="R2415">
            <v>0</v>
          </cell>
          <cell r="S2415">
            <v>0</v>
          </cell>
          <cell r="T2415">
            <v>0</v>
          </cell>
          <cell r="U2415">
            <v>0</v>
          </cell>
          <cell r="AO2415" t="e">
            <v>#N/A</v>
          </cell>
          <cell r="AQ2415" t="e">
            <v>#N/A</v>
          </cell>
        </row>
        <row r="2416">
          <cell r="G2416">
            <v>4</v>
          </cell>
          <cell r="H2416">
            <v>4</v>
          </cell>
          <cell r="I2416">
            <v>0.14724919093851133</v>
          </cell>
          <cell r="J2416">
            <v>0.14338919925512103</v>
          </cell>
          <cell r="K2416">
            <v>4</v>
          </cell>
          <cell r="L2416">
            <v>4</v>
          </cell>
          <cell r="M2416">
            <v>0.14724919093851133</v>
          </cell>
          <cell r="N2416">
            <v>0.14338919925512103</v>
          </cell>
          <cell r="O2416">
            <v>4</v>
          </cell>
          <cell r="P2416">
            <v>0</v>
          </cell>
          <cell r="Q2416">
            <v>0</v>
          </cell>
          <cell r="R2416">
            <v>0</v>
          </cell>
          <cell r="S2416">
            <v>0</v>
          </cell>
          <cell r="T2416">
            <v>0</v>
          </cell>
          <cell r="U2416">
            <v>0</v>
          </cell>
          <cell r="AO2416" t="e">
            <v>#N/A</v>
          </cell>
          <cell r="AQ2416" t="e">
            <v>#N/A</v>
          </cell>
        </row>
        <row r="2417">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AO2417" t="e">
            <v>#N/A</v>
          </cell>
          <cell r="AQ2417" t="e">
            <v>#N/A</v>
          </cell>
        </row>
        <row r="2418">
          <cell r="G2418">
            <v>0</v>
          </cell>
          <cell r="H2418">
            <v>0</v>
          </cell>
          <cell r="I2418">
            <v>0</v>
          </cell>
          <cell r="J2418">
            <v>0</v>
          </cell>
          <cell r="K2418">
            <v>0</v>
          </cell>
          <cell r="L2418">
            <v>0</v>
          </cell>
          <cell r="M2418">
            <v>0</v>
          </cell>
          <cell r="N2418">
            <v>0</v>
          </cell>
          <cell r="O2418">
            <v>0</v>
          </cell>
          <cell r="P2418">
            <v>0</v>
          </cell>
          <cell r="Q2418">
            <v>0</v>
          </cell>
          <cell r="R2418">
            <v>0</v>
          </cell>
          <cell r="S2418">
            <v>0</v>
          </cell>
          <cell r="T2418">
            <v>0</v>
          </cell>
          <cell r="U2418">
            <v>0</v>
          </cell>
          <cell r="AO2418" t="e">
            <v>#N/A</v>
          </cell>
          <cell r="AQ2418" t="e">
            <v>#N/A</v>
          </cell>
        </row>
        <row r="2419">
          <cell r="G2419">
            <v>714</v>
          </cell>
          <cell r="H2419">
            <v>567</v>
          </cell>
          <cell r="I2419">
            <v>91</v>
          </cell>
          <cell r="J2419">
            <v>77</v>
          </cell>
          <cell r="K2419">
            <v>714</v>
          </cell>
          <cell r="L2419">
            <v>567</v>
          </cell>
          <cell r="M2419">
            <v>91</v>
          </cell>
          <cell r="N2419">
            <v>77</v>
          </cell>
          <cell r="O2419">
            <v>714</v>
          </cell>
          <cell r="P2419">
            <v>0</v>
          </cell>
          <cell r="Q2419">
            <v>0</v>
          </cell>
          <cell r="R2419">
            <v>0</v>
          </cell>
          <cell r="S2419">
            <v>0</v>
          </cell>
          <cell r="T2419">
            <v>0</v>
          </cell>
          <cell r="U2419">
            <v>0</v>
          </cell>
          <cell r="AO2419" t="e">
            <v>#N/A</v>
          </cell>
          <cell r="AQ2419" t="e">
            <v>#N/A</v>
          </cell>
        </row>
        <row r="2420">
          <cell r="G2420">
            <v>50.894325871941696</v>
          </cell>
          <cell r="H2420">
            <v>13.875307629204267</v>
          </cell>
          <cell r="I2420">
            <v>1.7980218636127017</v>
          </cell>
          <cell r="J2420">
            <v>0.44790812141099262</v>
          </cell>
          <cell r="K2420">
            <v>22</v>
          </cell>
          <cell r="L2420">
            <v>6</v>
          </cell>
          <cell r="M2420">
            <v>0.77722772277227725</v>
          </cell>
          <cell r="N2420">
            <v>0.19368570415040792</v>
          </cell>
          <cell r="O2420">
            <v>22</v>
          </cell>
          <cell r="P2420">
            <v>18.655908381051535</v>
          </cell>
          <cell r="Q2420">
            <v>9.8490369599167096</v>
          </cell>
          <cell r="R2420">
            <v>0.38938053097345132</v>
          </cell>
          <cell r="S2420">
            <v>0</v>
          </cell>
          <cell r="T2420">
            <v>0</v>
          </cell>
          <cell r="U2420">
            <v>0</v>
          </cell>
          <cell r="AO2420" t="str">
            <v>Baden-Württemberg_2006_I 05c_1</v>
          </cell>
          <cell r="AQ2420" t="str">
            <v>Westliche Flächenländer_2006_I 05c_1</v>
          </cell>
        </row>
        <row r="2421">
          <cell r="G2421">
            <v>351.63352420614262</v>
          </cell>
          <cell r="H2421">
            <v>157.25348646431502</v>
          </cell>
          <cell r="I2421">
            <v>12.422696512233212</v>
          </cell>
          <cell r="J2421">
            <v>5.0762920426579168</v>
          </cell>
          <cell r="K2421">
            <v>152</v>
          </cell>
          <cell r="L2421">
            <v>68</v>
          </cell>
          <cell r="M2421">
            <v>5.3699369936993699</v>
          </cell>
          <cell r="N2421">
            <v>2.1951046470379567</v>
          </cell>
          <cell r="O2421">
            <v>152</v>
          </cell>
          <cell r="P2421">
            <v>128.89536699635607</v>
          </cell>
          <cell r="Q2421">
            <v>68.0478917230609</v>
          </cell>
          <cell r="R2421">
            <v>2.6902654867256635</v>
          </cell>
          <cell r="S2421">
            <v>0</v>
          </cell>
          <cell r="T2421">
            <v>0</v>
          </cell>
          <cell r="U2421">
            <v>0</v>
          </cell>
          <cell r="AO2421" t="str">
            <v>Baden-Württemberg_2006_I 05c_2</v>
          </cell>
          <cell r="AQ2421" t="str">
            <v>Westliche Flächenländer_2006_I 05c_2</v>
          </cell>
        </row>
        <row r="2422">
          <cell r="G2422">
            <v>3007.3919833420096</v>
          </cell>
          <cell r="H2422">
            <v>1947.1681706316654</v>
          </cell>
          <cell r="I2422">
            <v>106.24674648620511</v>
          </cell>
          <cell r="J2422">
            <v>62.856439704675964</v>
          </cell>
          <cell r="K2422">
            <v>1300</v>
          </cell>
          <cell r="L2422">
            <v>842</v>
          </cell>
          <cell r="M2422">
            <v>45.92709270927093</v>
          </cell>
          <cell r="N2422">
            <v>27.180560482440583</v>
          </cell>
          <cell r="O2422">
            <v>1300</v>
          </cell>
          <cell r="P2422">
            <v>1102.3945861530453</v>
          </cell>
          <cell r="Q2422">
            <v>581.98854763144197</v>
          </cell>
          <cell r="R2422">
            <v>23.008849557522126</v>
          </cell>
          <cell r="S2422">
            <v>0</v>
          </cell>
          <cell r="T2422">
            <v>0</v>
          </cell>
          <cell r="U2422">
            <v>0</v>
          </cell>
          <cell r="AO2422" t="str">
            <v>Baden-Württemberg_2006_I 05c_3</v>
          </cell>
          <cell r="AQ2422" t="str">
            <v>Westliche Flächenländer_2006_I 05c_3</v>
          </cell>
        </row>
        <row r="2423">
          <cell r="G2423">
            <v>502.00312337324311</v>
          </cell>
          <cell r="H2423">
            <v>333.00738310090236</v>
          </cell>
          <cell r="I2423">
            <v>17.735033836543465</v>
          </cell>
          <cell r="J2423">
            <v>10.749794913863822</v>
          </cell>
          <cell r="K2423">
            <v>217</v>
          </cell>
          <cell r="L2423">
            <v>144</v>
          </cell>
          <cell r="M2423">
            <v>7.6662916291629166</v>
          </cell>
          <cell r="N2423">
            <v>4.6484568996097906</v>
          </cell>
          <cell r="O2423">
            <v>217</v>
          </cell>
          <cell r="P2423">
            <v>184.01509630400832</v>
          </cell>
          <cell r="Q2423">
            <v>97.147319104632999</v>
          </cell>
          <cell r="R2423">
            <v>3.8407079646017697</v>
          </cell>
          <cell r="S2423">
            <v>0</v>
          </cell>
          <cell r="T2423">
            <v>0</v>
          </cell>
          <cell r="U2423">
            <v>0</v>
          </cell>
          <cell r="AO2423" t="str">
            <v>Baden-Württemberg_2006_I 05c_4</v>
          </cell>
          <cell r="AQ2423" t="str">
            <v>Westliche Flächenländer_2006_I 05c_4</v>
          </cell>
        </row>
        <row r="2424">
          <cell r="G2424">
            <v>532.07704320666323</v>
          </cell>
          <cell r="H2424">
            <v>367.69565217391306</v>
          </cell>
          <cell r="I2424">
            <v>18.797501301405518</v>
          </cell>
          <cell r="J2424">
            <v>11.869565217391305</v>
          </cell>
          <cell r="K2424">
            <v>230</v>
          </cell>
          <cell r="L2424">
            <v>159</v>
          </cell>
          <cell r="M2424">
            <v>8.1255625562556251</v>
          </cell>
          <cell r="N2424">
            <v>5.1326711599858106</v>
          </cell>
          <cell r="O2424">
            <v>230</v>
          </cell>
          <cell r="P2424">
            <v>195.03904216553877</v>
          </cell>
          <cell r="Q2424">
            <v>102.96720458094742</v>
          </cell>
          <cell r="R2424">
            <v>4.0707964601769913</v>
          </cell>
          <cell r="S2424">
            <v>0</v>
          </cell>
          <cell r="T2424">
            <v>0</v>
          </cell>
          <cell r="U2424">
            <v>0</v>
          </cell>
          <cell r="AO2424" t="str">
            <v>Baden-Württemberg_2006_I 05c_5</v>
          </cell>
          <cell r="AQ2424" t="str">
            <v>Westliche Flächenländer_2006_I 05c_5</v>
          </cell>
        </row>
        <row r="2425">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AO2425" t="str">
            <v>Baden-Württemberg_2006_I 05c_6</v>
          </cell>
          <cell r="AQ2425" t="str">
            <v>Westliche Flächenländer_2006_I 05c_6</v>
          </cell>
        </row>
        <row r="2426">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AO2426" t="str">
            <v>Baden-Württemberg_2006_I 05c_7</v>
          </cell>
          <cell r="AQ2426" t="str">
            <v>Westliche Flächenländer_2006_I 05c_7</v>
          </cell>
        </row>
        <row r="2427">
          <cell r="G2427">
            <v>4444</v>
          </cell>
          <cell r="H2427">
            <v>2819</v>
          </cell>
          <cell r="I2427">
            <v>157</v>
          </cell>
          <cell r="J2427">
            <v>91</v>
          </cell>
          <cell r="K2427">
            <v>1921</v>
          </cell>
          <cell r="L2427">
            <v>1219</v>
          </cell>
          <cell r="M2427">
            <v>67.866111611161116</v>
          </cell>
          <cell r="N2427">
            <v>39.350478893224548</v>
          </cell>
          <cell r="O2427">
            <v>1921</v>
          </cell>
          <cell r="P2427">
            <v>1629</v>
          </cell>
          <cell r="Q2427">
            <v>860</v>
          </cell>
          <cell r="R2427">
            <v>34</v>
          </cell>
          <cell r="S2427">
            <v>0</v>
          </cell>
          <cell r="T2427">
            <v>0</v>
          </cell>
          <cell r="U2427">
            <v>0</v>
          </cell>
          <cell r="AO2427" t="str">
            <v>Baden-Württemberg_2006_I 05c_8</v>
          </cell>
          <cell r="AQ2427" t="str">
            <v>Westliche Flächenländer_2006_I 05c_8</v>
          </cell>
        </row>
        <row r="2428">
          <cell r="G2428">
            <v>31.161894846434148</v>
          </cell>
          <cell r="H2428">
            <v>8.7711238720262514</v>
          </cell>
          <cell r="I2428">
            <v>1.2024986985944821</v>
          </cell>
          <cell r="J2428">
            <v>0.32485643970467598</v>
          </cell>
          <cell r="K2428">
            <v>0</v>
          </cell>
          <cell r="L2428">
            <v>0</v>
          </cell>
          <cell r="M2428">
            <v>0.51980198019801982</v>
          </cell>
          <cell r="N2428">
            <v>0.14047534586732882</v>
          </cell>
          <cell r="O2428">
            <v>0</v>
          </cell>
          <cell r="P2428">
            <v>9.4940135346173875</v>
          </cell>
          <cell r="Q2428">
            <v>9.688703800104113</v>
          </cell>
          <cell r="R2428">
            <v>0.38938053097345132</v>
          </cell>
          <cell r="S2428">
            <v>0</v>
          </cell>
          <cell r="T2428">
            <v>0</v>
          </cell>
          <cell r="U2428">
            <v>0</v>
          </cell>
          <cell r="AO2428" t="e">
            <v>#N/A</v>
          </cell>
          <cell r="AQ2428" t="e">
            <v>#N/A</v>
          </cell>
        </row>
        <row r="2429">
          <cell r="G2429">
            <v>215.30036439354504</v>
          </cell>
          <cell r="H2429">
            <v>99.40607054963084</v>
          </cell>
          <cell r="I2429">
            <v>8.3081728266527843</v>
          </cell>
          <cell r="J2429">
            <v>3.6817063166529942</v>
          </cell>
          <cell r="K2429">
            <v>18</v>
          </cell>
          <cell r="L2429">
            <v>5</v>
          </cell>
          <cell r="M2429">
            <v>3.5913591359135917</v>
          </cell>
          <cell r="N2429">
            <v>1.5920539198297268</v>
          </cell>
          <cell r="O2429">
            <v>18</v>
          </cell>
          <cell r="P2429">
            <v>65.595002602811036</v>
          </cell>
          <cell r="Q2429">
            <v>66.940135346173861</v>
          </cell>
          <cell r="R2429">
            <v>2.6902654867256635</v>
          </cell>
          <cell r="S2429">
            <v>0</v>
          </cell>
          <cell r="T2429">
            <v>0</v>
          </cell>
          <cell r="U2429">
            <v>0</v>
          </cell>
          <cell r="AO2429" t="e">
            <v>#N/A</v>
          </cell>
          <cell r="AQ2429" t="e">
            <v>#N/A</v>
          </cell>
        </row>
        <row r="2430">
          <cell r="G2430">
            <v>1841.3846954711089</v>
          </cell>
          <cell r="H2430">
            <v>1230.8810500410173</v>
          </cell>
          <cell r="I2430">
            <v>71.05674128058304</v>
          </cell>
          <cell r="J2430">
            <v>45.588187038556192</v>
          </cell>
          <cell r="K2430">
            <v>749</v>
          </cell>
          <cell r="L2430">
            <v>493</v>
          </cell>
          <cell r="M2430">
            <v>30.715571557155716</v>
          </cell>
          <cell r="N2430">
            <v>19.713373536715146</v>
          </cell>
          <cell r="O2430">
            <v>749</v>
          </cell>
          <cell r="P2430">
            <v>561.00989068193655</v>
          </cell>
          <cell r="Q2430">
            <v>572.51431546069762</v>
          </cell>
          <cell r="R2430">
            <v>23.008849557522126</v>
          </cell>
          <cell r="S2430">
            <v>0</v>
          </cell>
          <cell r="T2430">
            <v>0</v>
          </cell>
          <cell r="U2430">
            <v>0</v>
          </cell>
          <cell r="AO2430" t="e">
            <v>#N/A</v>
          </cell>
          <cell r="AQ2430" t="e">
            <v>#N/A</v>
          </cell>
        </row>
        <row r="2431">
          <cell r="G2431">
            <v>307.36959916710049</v>
          </cell>
          <cell r="H2431">
            <v>210.50697292863001</v>
          </cell>
          <cell r="I2431">
            <v>11.861009890681936</v>
          </cell>
          <cell r="J2431">
            <v>7.7965545529122231</v>
          </cell>
          <cell r="K2431">
            <v>104</v>
          </cell>
          <cell r="L2431">
            <v>79</v>
          </cell>
          <cell r="M2431">
            <v>5.1271377137713774</v>
          </cell>
          <cell r="N2431">
            <v>3.3714083008158924</v>
          </cell>
          <cell r="O2431">
            <v>104</v>
          </cell>
          <cell r="P2431">
            <v>93.645497136907863</v>
          </cell>
          <cell r="Q2431">
            <v>95.565851119208745</v>
          </cell>
          <cell r="R2431">
            <v>3.8407079646017697</v>
          </cell>
          <cell r="S2431">
            <v>0</v>
          </cell>
          <cell r="T2431">
            <v>0</v>
          </cell>
          <cell r="U2431">
            <v>0</v>
          </cell>
          <cell r="AO2431" t="e">
            <v>#N/A</v>
          </cell>
          <cell r="AQ2431" t="e">
            <v>#N/A</v>
          </cell>
        </row>
        <row r="2432">
          <cell r="G2432">
            <v>325.78344612181155</v>
          </cell>
          <cell r="H2432">
            <v>232.43478260869566</v>
          </cell>
          <cell r="I2432">
            <v>12.571577303487766</v>
          </cell>
          <cell r="J2432">
            <v>8.6086956521739122</v>
          </cell>
          <cell r="K2432">
            <v>141</v>
          </cell>
          <cell r="L2432">
            <v>99</v>
          </cell>
          <cell r="M2432">
            <v>5.4342934293429339</v>
          </cell>
          <cell r="N2432">
            <v>3.7225966654842142</v>
          </cell>
          <cell r="O2432">
            <v>141</v>
          </cell>
          <cell r="P2432">
            <v>99.255596043727223</v>
          </cell>
          <cell r="Q2432">
            <v>101.29099427381571</v>
          </cell>
          <cell r="R2432">
            <v>4.0707964601769913</v>
          </cell>
          <cell r="S2432">
            <v>0</v>
          </cell>
          <cell r="T2432">
            <v>0</v>
          </cell>
          <cell r="U2432">
            <v>0</v>
          </cell>
          <cell r="AO2432" t="e">
            <v>#N/A</v>
          </cell>
          <cell r="AQ2432" t="e">
            <v>#N/A</v>
          </cell>
        </row>
        <row r="2433">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AO2433" t="e">
            <v>#N/A</v>
          </cell>
          <cell r="AQ2433" t="e">
            <v>#N/A</v>
          </cell>
        </row>
        <row r="2434">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AO2434" t="e">
            <v>#N/A</v>
          </cell>
          <cell r="AQ2434" t="e">
            <v>#N/A</v>
          </cell>
        </row>
        <row r="2435">
          <cell r="G2435">
            <v>2721</v>
          </cell>
          <cell r="H2435">
            <v>1782</v>
          </cell>
          <cell r="I2435">
            <v>105</v>
          </cell>
          <cell r="J2435">
            <v>66</v>
          </cell>
          <cell r="K2435">
            <v>1012</v>
          </cell>
          <cell r="L2435">
            <v>676</v>
          </cell>
          <cell r="M2435">
            <v>45.388163816381642</v>
          </cell>
          <cell r="N2435">
            <v>28.539907768712311</v>
          </cell>
          <cell r="O2435">
            <v>1012</v>
          </cell>
          <cell r="P2435">
            <v>829</v>
          </cell>
          <cell r="Q2435">
            <v>846</v>
          </cell>
          <cell r="R2435">
            <v>34</v>
          </cell>
          <cell r="S2435">
            <v>0</v>
          </cell>
          <cell r="T2435">
            <v>0</v>
          </cell>
          <cell r="U2435">
            <v>0</v>
          </cell>
          <cell r="AO2435" t="e">
            <v>#N/A</v>
          </cell>
          <cell r="AQ2435" t="e">
            <v>#N/A</v>
          </cell>
        </row>
        <row r="2436">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AO2436" t="str">
            <v>Baden-Württemberg_2006_I 05b_1</v>
          </cell>
          <cell r="AQ2436" t="str">
            <v>Westliche Flächenländer_2006_I 05b_1</v>
          </cell>
        </row>
        <row r="2437">
          <cell r="G2437">
            <v>271.56181589808</v>
          </cell>
          <cell r="H2437">
            <v>188.72312417727073</v>
          </cell>
          <cell r="I2437">
            <v>18.956396913691009</v>
          </cell>
          <cell r="J2437">
            <v>13.024133391838525</v>
          </cell>
          <cell r="K2437">
            <v>98</v>
          </cell>
          <cell r="L2437">
            <v>68</v>
          </cell>
          <cell r="M2437">
            <v>6.840898789095383</v>
          </cell>
          <cell r="N2437">
            <v>4.6928063241106717</v>
          </cell>
          <cell r="O2437">
            <v>98</v>
          </cell>
          <cell r="P2437">
            <v>89.963753813027097</v>
          </cell>
          <cell r="Q2437">
            <v>83.598062085052931</v>
          </cell>
          <cell r="R2437">
            <v>0</v>
          </cell>
          <cell r="S2437">
            <v>0</v>
          </cell>
          <cell r="T2437">
            <v>0</v>
          </cell>
          <cell r="U2437">
            <v>0</v>
          </cell>
          <cell r="AO2437" t="str">
            <v>Baden-Württemberg_2006_I 05b_2</v>
          </cell>
          <cell r="AQ2437" t="str">
            <v>Westliche Flächenländer_2006_I 05b_2</v>
          </cell>
        </row>
        <row r="2438">
          <cell r="G2438">
            <v>9238.6438184101917</v>
          </cell>
          <cell r="H2438">
            <v>7662.7139096094779</v>
          </cell>
          <cell r="I2438">
            <v>644.90436030863088</v>
          </cell>
          <cell r="J2438">
            <v>528.81812198332602</v>
          </cell>
          <cell r="K2438">
            <v>3334</v>
          </cell>
          <cell r="L2438">
            <v>2761</v>
          </cell>
          <cell r="M2438">
            <v>232.73016900861231</v>
          </cell>
          <cell r="N2438">
            <v>190.54173913043479</v>
          </cell>
          <cell r="O2438">
            <v>3334</v>
          </cell>
          <cell r="P2438">
            <v>3060.6036246186968</v>
          </cell>
          <cell r="Q2438">
            <v>2844.0401937914944</v>
          </cell>
          <cell r="R2438">
            <v>0</v>
          </cell>
          <cell r="S2438">
            <v>0</v>
          </cell>
          <cell r="T2438">
            <v>0</v>
          </cell>
          <cell r="U2438">
            <v>0</v>
          </cell>
          <cell r="AO2438" t="str">
            <v>Baden-Württemberg_2006_I 05b_3</v>
          </cell>
          <cell r="AQ2438" t="str">
            <v>Westliche Flächenländer_2006_I 05b_3</v>
          </cell>
        </row>
        <row r="2439">
          <cell r="G2439">
            <v>1598.8894670733896</v>
          </cell>
          <cell r="H2439">
            <v>1346.039929793769</v>
          </cell>
          <cell r="I2439">
            <v>111.61062264489503</v>
          </cell>
          <cell r="J2439">
            <v>92.892716103554179</v>
          </cell>
          <cell r="K2439">
            <v>577</v>
          </cell>
          <cell r="L2439">
            <v>485</v>
          </cell>
          <cell r="M2439">
            <v>40.277536748041186</v>
          </cell>
          <cell r="N2439">
            <v>33.470750988142292</v>
          </cell>
          <cell r="O2439">
            <v>577</v>
          </cell>
          <cell r="P2439">
            <v>529.68455051139426</v>
          </cell>
          <cell r="Q2439">
            <v>492.20491656199533</v>
          </cell>
          <cell r="R2439">
            <v>0</v>
          </cell>
          <cell r="S2439">
            <v>0</v>
          </cell>
          <cell r="T2439">
            <v>0</v>
          </cell>
          <cell r="U2439">
            <v>0</v>
          </cell>
          <cell r="AO2439" t="str">
            <v>Baden-Württemberg_2006_I 05b_4</v>
          </cell>
          <cell r="AQ2439" t="str">
            <v>Westliche Flächenländer_2006_I 05b_4</v>
          </cell>
        </row>
        <row r="2440">
          <cell r="G2440">
            <v>4333.9048986183379</v>
          </cell>
          <cell r="H2440">
            <v>3452.5230364194817</v>
          </cell>
          <cell r="I2440">
            <v>302.52862013278303</v>
          </cell>
          <cell r="J2440">
            <v>238.26502852128124</v>
          </cell>
          <cell r="K2440">
            <v>1564</v>
          </cell>
          <cell r="L2440">
            <v>1244</v>
          </cell>
          <cell r="M2440">
            <v>109.17516026678754</v>
          </cell>
          <cell r="N2440">
            <v>85.850750988142295</v>
          </cell>
          <cell r="O2440">
            <v>1564</v>
          </cell>
          <cell r="P2440">
            <v>1435.7480710568814</v>
          </cell>
          <cell r="Q2440">
            <v>1334.156827561457</v>
          </cell>
          <cell r="R2440">
            <v>0</v>
          </cell>
          <cell r="S2440">
            <v>0</v>
          </cell>
          <cell r="T2440">
            <v>0</v>
          </cell>
          <cell r="U2440">
            <v>0</v>
          </cell>
          <cell r="AO2440" t="str">
            <v>Baden-Württemberg_2006_I 05b_5</v>
          </cell>
          <cell r="AQ2440" t="str">
            <v>Westliche Flächenländer_2006_I 05b_5</v>
          </cell>
        </row>
        <row r="2441">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AO2441" t="str">
            <v>Baden-Württemberg_2006_I 05b_6</v>
          </cell>
          <cell r="AQ2441" t="str">
            <v>Westliche Flächenländer_2006_I 05b_6</v>
          </cell>
        </row>
        <row r="2442">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AO2442" t="str">
            <v>Baden-Württemberg_2006_I 05b_7</v>
          </cell>
          <cell r="AQ2442" t="str">
            <v>Westliche Flächenländer_2006_I 05b_7</v>
          </cell>
        </row>
        <row r="2443">
          <cell r="G2443">
            <v>15443</v>
          </cell>
          <cell r="H2443">
            <v>12650</v>
          </cell>
          <cell r="I2443">
            <v>1078</v>
          </cell>
          <cell r="J2443">
            <v>873</v>
          </cell>
          <cell r="K2443">
            <v>5573</v>
          </cell>
          <cell r="L2443">
            <v>4558</v>
          </cell>
          <cell r="M2443">
            <v>389.02376481253646</v>
          </cell>
          <cell r="N2443">
            <v>314.55604743083006</v>
          </cell>
          <cell r="O2443">
            <v>5573</v>
          </cell>
          <cell r="P2443">
            <v>5116</v>
          </cell>
          <cell r="Q2443">
            <v>4754</v>
          </cell>
          <cell r="R2443">
            <v>0</v>
          </cell>
          <cell r="S2443">
            <v>0</v>
          </cell>
          <cell r="T2443">
            <v>0</v>
          </cell>
          <cell r="U2443">
            <v>0</v>
          </cell>
          <cell r="AO2443" t="str">
            <v>Baden-Württemberg_2006_I 05b_8</v>
          </cell>
          <cell r="AQ2443" t="str">
            <v>Westliche Flächenländer_2006_I 05b_8</v>
          </cell>
        </row>
        <row r="2444">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AO2444" t="str">
            <v>Baden-Württemberg_2006_I 05b_1</v>
          </cell>
          <cell r="AQ2444" t="str">
            <v>Westliche Flächenländer_2006_I 05b_1</v>
          </cell>
        </row>
        <row r="2445">
          <cell r="G2445">
            <v>80</v>
          </cell>
          <cell r="H2445">
            <v>46</v>
          </cell>
          <cell r="I2445">
            <v>4.5845272206303731</v>
          </cell>
          <cell r="J2445">
            <v>4.7393939393939402</v>
          </cell>
          <cell r="K2445">
            <v>80</v>
          </cell>
          <cell r="L2445">
            <v>46</v>
          </cell>
          <cell r="M2445">
            <v>4.5845272206303731</v>
          </cell>
          <cell r="N2445">
            <v>4.7393939393939402</v>
          </cell>
          <cell r="O2445">
            <v>80</v>
          </cell>
          <cell r="P2445">
            <v>0</v>
          </cell>
          <cell r="Q2445">
            <v>0</v>
          </cell>
          <cell r="R2445">
            <v>0</v>
          </cell>
          <cell r="S2445">
            <v>0</v>
          </cell>
          <cell r="T2445">
            <v>0</v>
          </cell>
          <cell r="U2445">
            <v>0</v>
          </cell>
          <cell r="AO2445" t="str">
            <v>Baden-Württemberg_2006_I 05b_2</v>
          </cell>
          <cell r="AQ2445" t="str">
            <v>Westliche Flächenländer_2006_I 05b_2</v>
          </cell>
        </row>
        <row r="2446">
          <cell r="G2446">
            <v>222</v>
          </cell>
          <cell r="H2446">
            <v>99</v>
          </cell>
          <cell r="I2446">
            <v>12.722063037249283</v>
          </cell>
          <cell r="J2446">
            <v>10.199999999999999</v>
          </cell>
          <cell r="K2446">
            <v>222</v>
          </cell>
          <cell r="L2446">
            <v>99</v>
          </cell>
          <cell r="M2446">
            <v>12.722063037249283</v>
          </cell>
          <cell r="N2446">
            <v>10.199999999999999</v>
          </cell>
          <cell r="O2446">
            <v>222</v>
          </cell>
          <cell r="P2446">
            <v>0</v>
          </cell>
          <cell r="Q2446">
            <v>0</v>
          </cell>
          <cell r="R2446">
            <v>0</v>
          </cell>
          <cell r="S2446">
            <v>0</v>
          </cell>
          <cell r="T2446">
            <v>0</v>
          </cell>
          <cell r="U2446">
            <v>0</v>
          </cell>
          <cell r="AO2446" t="str">
            <v>Baden-Württemberg_2006_I 05b_3</v>
          </cell>
          <cell r="AQ2446" t="str">
            <v>Westliche Flächenländer_2006_I 05b_3</v>
          </cell>
        </row>
        <row r="2447">
          <cell r="G2447">
            <v>16</v>
          </cell>
          <cell r="H2447">
            <v>9</v>
          </cell>
          <cell r="I2447">
            <v>0.91690544412607444</v>
          </cell>
          <cell r="J2447">
            <v>0.92727272727272725</v>
          </cell>
          <cell r="K2447">
            <v>16</v>
          </cell>
          <cell r="L2447">
            <v>9</v>
          </cell>
          <cell r="M2447">
            <v>0.91690544412607444</v>
          </cell>
          <cell r="N2447">
            <v>0.92727272727272725</v>
          </cell>
          <cell r="O2447">
            <v>16</v>
          </cell>
          <cell r="P2447">
            <v>0</v>
          </cell>
          <cell r="Q2447">
            <v>0</v>
          </cell>
          <cell r="R2447">
            <v>0</v>
          </cell>
          <cell r="S2447">
            <v>0</v>
          </cell>
          <cell r="T2447">
            <v>0</v>
          </cell>
          <cell r="U2447">
            <v>0</v>
          </cell>
          <cell r="AO2447" t="str">
            <v>Baden-Württemberg_2006_I 05b_4</v>
          </cell>
          <cell r="AQ2447" t="str">
            <v>Westliche Flächenländer_2006_I 05b_4</v>
          </cell>
        </row>
        <row r="2448">
          <cell r="G2448">
            <v>31</v>
          </cell>
          <cell r="H2448">
            <v>11</v>
          </cell>
          <cell r="I2448">
            <v>1.7765042979942693</v>
          </cell>
          <cell r="J2448">
            <v>1.1333333333333333</v>
          </cell>
          <cell r="K2448">
            <v>31</v>
          </cell>
          <cell r="L2448">
            <v>11</v>
          </cell>
          <cell r="M2448">
            <v>1.7765042979942693</v>
          </cell>
          <cell r="N2448">
            <v>1.1333333333333333</v>
          </cell>
          <cell r="O2448">
            <v>31</v>
          </cell>
          <cell r="P2448">
            <v>0</v>
          </cell>
          <cell r="Q2448">
            <v>0</v>
          </cell>
          <cell r="R2448">
            <v>0</v>
          </cell>
          <cell r="S2448">
            <v>0</v>
          </cell>
          <cell r="T2448">
            <v>0</v>
          </cell>
          <cell r="U2448">
            <v>0</v>
          </cell>
          <cell r="AO2448" t="str">
            <v>Baden-Württemberg_2006_I 05b_5</v>
          </cell>
          <cell r="AQ2448" t="str">
            <v>Westliche Flächenländer_2006_I 05b_5</v>
          </cell>
        </row>
        <row r="2449">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AO2449" t="str">
            <v>Baden-Württemberg_2006_I 05b_6</v>
          </cell>
          <cell r="AQ2449" t="str">
            <v>Westliche Flächenländer_2006_I 05b_6</v>
          </cell>
        </row>
        <row r="2450">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AO2450" t="str">
            <v>Baden-Württemberg_2006_I 05b_7</v>
          </cell>
          <cell r="AQ2450" t="str">
            <v>Westliche Flächenländer_2006_I 05b_7</v>
          </cell>
        </row>
        <row r="2451">
          <cell r="G2451">
            <v>349</v>
          </cell>
          <cell r="H2451">
            <v>165</v>
          </cell>
          <cell r="I2451">
            <v>20</v>
          </cell>
          <cell r="J2451">
            <v>17</v>
          </cell>
          <cell r="K2451">
            <v>349</v>
          </cell>
          <cell r="L2451">
            <v>165</v>
          </cell>
          <cell r="M2451">
            <v>20</v>
          </cell>
          <cell r="N2451">
            <v>17</v>
          </cell>
          <cell r="O2451">
            <v>349</v>
          </cell>
          <cell r="P2451">
            <v>0</v>
          </cell>
          <cell r="Q2451">
            <v>0</v>
          </cell>
          <cell r="R2451">
            <v>0</v>
          </cell>
          <cell r="S2451">
            <v>0</v>
          </cell>
          <cell r="T2451">
            <v>0</v>
          </cell>
          <cell r="U2451">
            <v>0</v>
          </cell>
          <cell r="AO2451" t="str">
            <v>Baden-Württemberg_2006_I 05b_8</v>
          </cell>
          <cell r="AQ2451" t="str">
            <v>Westliche Flächenländer_2006_I 05b_8</v>
          </cell>
        </row>
        <row r="2452">
          <cell r="G2452">
            <v>4728</v>
          </cell>
          <cell r="H2452">
            <v>1838</v>
          </cell>
          <cell r="I2452">
            <v>1475.3444642567677</v>
          </cell>
          <cell r="J2452">
            <v>553.32375376973562</v>
          </cell>
          <cell r="K2452">
            <v>4728</v>
          </cell>
          <cell r="L2452">
            <v>1838</v>
          </cell>
          <cell r="M2452">
            <v>1475.3444642567677</v>
          </cell>
          <cell r="N2452">
            <v>553.32375376973562</v>
          </cell>
          <cell r="O2452">
            <v>4728</v>
          </cell>
          <cell r="P2452">
            <v>0</v>
          </cell>
          <cell r="Q2452">
            <v>0</v>
          </cell>
          <cell r="R2452">
            <v>0</v>
          </cell>
          <cell r="S2452">
            <v>0</v>
          </cell>
          <cell r="T2452">
            <v>0</v>
          </cell>
          <cell r="U2452">
            <v>0</v>
          </cell>
          <cell r="AO2452" t="str">
            <v>Baden-Württemberg_2006_II 03b_1</v>
          </cell>
          <cell r="AQ2452" t="str">
            <v>Westliche Flächenländer_2006_II 03b_1</v>
          </cell>
        </row>
        <row r="2453">
          <cell r="G2453">
            <v>7478</v>
          </cell>
          <cell r="H2453">
            <v>3748</v>
          </cell>
          <cell r="I2453">
            <v>2333.46571567515</v>
          </cell>
          <cell r="J2453">
            <v>1128.3228667731064</v>
          </cell>
          <cell r="K2453">
            <v>7478</v>
          </cell>
          <cell r="L2453">
            <v>3748</v>
          </cell>
          <cell r="M2453">
            <v>2333.46571567515</v>
          </cell>
          <cell r="N2453">
            <v>1128.3228667731064</v>
          </cell>
          <cell r="O2453">
            <v>7478</v>
          </cell>
          <cell r="P2453">
            <v>0</v>
          </cell>
          <cell r="Q2453">
            <v>0</v>
          </cell>
          <cell r="R2453">
            <v>0</v>
          </cell>
          <cell r="S2453">
            <v>0</v>
          </cell>
          <cell r="T2453">
            <v>0</v>
          </cell>
          <cell r="U2453">
            <v>0</v>
          </cell>
          <cell r="AO2453" t="str">
            <v>Baden-Württemberg_2006_II 03b_2</v>
          </cell>
          <cell r="AQ2453" t="str">
            <v>Westliche Flächenländer_2006_II 03b_2</v>
          </cell>
        </row>
        <row r="2454">
          <cell r="G2454">
            <v>132</v>
          </cell>
          <cell r="H2454">
            <v>51</v>
          </cell>
          <cell r="I2454">
            <v>41.189820068082348</v>
          </cell>
          <cell r="J2454">
            <v>15.353379457158061</v>
          </cell>
          <cell r="K2454">
            <v>132</v>
          </cell>
          <cell r="L2454">
            <v>51</v>
          </cell>
          <cell r="M2454">
            <v>41.189820068082348</v>
          </cell>
          <cell r="N2454">
            <v>15.353379457158061</v>
          </cell>
          <cell r="O2454">
            <v>132</v>
          </cell>
          <cell r="P2454">
            <v>0</v>
          </cell>
          <cell r="Q2454">
            <v>0</v>
          </cell>
          <cell r="R2454">
            <v>0</v>
          </cell>
          <cell r="S2454">
            <v>0</v>
          </cell>
          <cell r="T2454">
            <v>0</v>
          </cell>
          <cell r="U2454">
            <v>0</v>
          </cell>
          <cell r="AO2454" t="str">
            <v>Baden-Württemberg_2006_II 03b_3</v>
          </cell>
          <cell r="AQ2454" t="str">
            <v>Westliche Flächenländer_2006_II 03b_3</v>
          </cell>
        </row>
        <row r="2455">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AO2455" t="str">
            <v>Baden-Württemberg_2006_II 03b_4</v>
          </cell>
          <cell r="AQ2455" t="str">
            <v>Westliche Flächenländer_2006_II 03b_4</v>
          </cell>
        </row>
        <row r="2456">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AO2456" t="str">
            <v>Baden-Württemberg_2006_II 03b_5</v>
          </cell>
          <cell r="AQ2456" t="str">
            <v>Westliche Flächenländer_2006_II 03b_5</v>
          </cell>
        </row>
        <row r="2457">
          <cell r="G2457">
            <v>0</v>
          </cell>
          <cell r="H2457">
            <v>0</v>
          </cell>
          <cell r="I2457">
            <v>0</v>
          </cell>
          <cell r="J2457">
            <v>0</v>
          </cell>
          <cell r="K2457">
            <v>0</v>
          </cell>
          <cell r="L2457">
            <v>0</v>
          </cell>
          <cell r="M2457">
            <v>0</v>
          </cell>
          <cell r="N2457">
            <v>0</v>
          </cell>
          <cell r="O2457">
            <v>0</v>
          </cell>
          <cell r="P2457">
            <v>0</v>
          </cell>
          <cell r="Q2457">
            <v>0</v>
          </cell>
          <cell r="R2457">
            <v>0</v>
          </cell>
          <cell r="S2457">
            <v>0</v>
          </cell>
          <cell r="T2457">
            <v>0</v>
          </cell>
          <cell r="U2457">
            <v>0</v>
          </cell>
          <cell r="AO2457" t="str">
            <v>Baden-Württemberg_2006_II 03b_6</v>
          </cell>
          <cell r="AQ2457" t="str">
            <v>Westliche Flächenländer_2006_II 03b_6</v>
          </cell>
        </row>
        <row r="2458">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AO2458" t="str">
            <v>Baden-Württemberg_2006_II 03b_7</v>
          </cell>
          <cell r="AQ2458" t="str">
            <v>Westliche Flächenländer_2006_II 03b_7</v>
          </cell>
        </row>
        <row r="2459">
          <cell r="G2459">
            <v>12338</v>
          </cell>
          <cell r="H2459">
            <v>5637</v>
          </cell>
          <cell r="I2459">
            <v>3850</v>
          </cell>
          <cell r="J2459">
            <v>1697</v>
          </cell>
          <cell r="K2459">
            <v>12338</v>
          </cell>
          <cell r="L2459">
            <v>5637</v>
          </cell>
          <cell r="M2459">
            <v>3850</v>
          </cell>
          <cell r="N2459">
            <v>1697</v>
          </cell>
          <cell r="O2459">
            <v>12338</v>
          </cell>
          <cell r="P2459">
            <v>0</v>
          </cell>
          <cell r="Q2459">
            <v>0</v>
          </cell>
          <cell r="R2459">
            <v>0</v>
          </cell>
          <cell r="S2459">
            <v>0</v>
          </cell>
          <cell r="T2459">
            <v>0</v>
          </cell>
          <cell r="U2459">
            <v>0</v>
          </cell>
          <cell r="AO2459" t="str">
            <v>Baden-Württemberg_2006_II 03b_8</v>
          </cell>
          <cell r="AQ2459" t="str">
            <v>Westliche Flächenländer_2006_II 03b_8</v>
          </cell>
        </row>
        <row r="2460">
          <cell r="G2460">
            <v>5</v>
          </cell>
          <cell r="H2460">
            <v>0</v>
          </cell>
          <cell r="I2460">
            <v>3.3112582781456956E-2</v>
          </cell>
          <cell r="J2460">
            <v>0</v>
          </cell>
          <cell r="K2460">
            <v>5</v>
          </cell>
          <cell r="L2460">
            <v>0</v>
          </cell>
          <cell r="M2460">
            <v>3.3112582781456956E-2</v>
          </cell>
          <cell r="N2460">
            <v>0</v>
          </cell>
          <cell r="O2460">
            <v>5</v>
          </cell>
          <cell r="P2460">
            <v>0</v>
          </cell>
          <cell r="Q2460">
            <v>0</v>
          </cell>
          <cell r="R2460">
            <v>0</v>
          </cell>
          <cell r="S2460">
            <v>0</v>
          </cell>
          <cell r="T2460">
            <v>0</v>
          </cell>
          <cell r="U2460">
            <v>0</v>
          </cell>
          <cell r="AO2460" t="str">
            <v>Baden-Württemberg_2006_II 02b_1</v>
          </cell>
          <cell r="AQ2460" t="str">
            <v>Westliche Flächenländer_2006_II 02b_1</v>
          </cell>
        </row>
        <row r="2461">
          <cell r="G2461">
            <v>171</v>
          </cell>
          <cell r="H2461">
            <v>23</v>
          </cell>
          <cell r="I2461">
            <v>1.1324503311258278</v>
          </cell>
          <cell r="J2461">
            <v>0.44230769230769229</v>
          </cell>
          <cell r="K2461">
            <v>171</v>
          </cell>
          <cell r="L2461">
            <v>23</v>
          </cell>
          <cell r="M2461">
            <v>1.1324503311258278</v>
          </cell>
          <cell r="N2461">
            <v>0.44230769230769229</v>
          </cell>
          <cell r="O2461">
            <v>171</v>
          </cell>
          <cell r="P2461">
            <v>0</v>
          </cell>
          <cell r="Q2461">
            <v>0</v>
          </cell>
          <cell r="R2461">
            <v>0</v>
          </cell>
          <cell r="S2461">
            <v>0</v>
          </cell>
          <cell r="T2461">
            <v>0</v>
          </cell>
          <cell r="U2461">
            <v>0</v>
          </cell>
          <cell r="AO2461" t="str">
            <v>Baden-Württemberg_2006_II 02b_2</v>
          </cell>
          <cell r="AQ2461" t="str">
            <v>Westliche Flächenländer_2006_II 02b_2</v>
          </cell>
        </row>
        <row r="2462">
          <cell r="G2462">
            <v>122</v>
          </cell>
          <cell r="H2462">
            <v>28</v>
          </cell>
          <cell r="I2462">
            <v>0.80794701986754969</v>
          </cell>
          <cell r="J2462">
            <v>0.53846153846153844</v>
          </cell>
          <cell r="K2462">
            <v>122</v>
          </cell>
          <cell r="L2462">
            <v>28</v>
          </cell>
          <cell r="M2462">
            <v>0.80794701986754969</v>
          </cell>
          <cell r="N2462">
            <v>0.53846153846153844</v>
          </cell>
          <cell r="O2462">
            <v>122</v>
          </cell>
          <cell r="P2462">
            <v>0</v>
          </cell>
          <cell r="Q2462">
            <v>0</v>
          </cell>
          <cell r="R2462">
            <v>0</v>
          </cell>
          <cell r="S2462">
            <v>0</v>
          </cell>
          <cell r="T2462">
            <v>0</v>
          </cell>
          <cell r="U2462">
            <v>0</v>
          </cell>
          <cell r="AO2462" t="str">
            <v>Baden-Württemberg_2006_II 02b_3</v>
          </cell>
          <cell r="AQ2462" t="str">
            <v>Westliche Flächenländer_2006_II 02b_3</v>
          </cell>
        </row>
        <row r="2463">
          <cell r="G2463">
            <v>2</v>
          </cell>
          <cell r="H2463">
            <v>0</v>
          </cell>
          <cell r="I2463">
            <v>1.3245033112582781E-2</v>
          </cell>
          <cell r="J2463">
            <v>0</v>
          </cell>
          <cell r="K2463">
            <v>2</v>
          </cell>
          <cell r="L2463">
            <v>0</v>
          </cell>
          <cell r="M2463">
            <v>1.3245033112582781E-2</v>
          </cell>
          <cell r="N2463">
            <v>0</v>
          </cell>
          <cell r="O2463">
            <v>2</v>
          </cell>
          <cell r="P2463">
            <v>0</v>
          </cell>
          <cell r="Q2463">
            <v>0</v>
          </cell>
          <cell r="R2463">
            <v>0</v>
          </cell>
          <cell r="S2463">
            <v>0</v>
          </cell>
          <cell r="T2463">
            <v>0</v>
          </cell>
          <cell r="U2463">
            <v>0</v>
          </cell>
          <cell r="AO2463" t="str">
            <v>Baden-Württemberg_2006_II 02b_4</v>
          </cell>
          <cell r="AQ2463" t="str">
            <v>Westliche Flächenländer_2006_II 02b_4</v>
          </cell>
        </row>
        <row r="2464">
          <cell r="G2464">
            <v>2</v>
          </cell>
          <cell r="H2464">
            <v>1</v>
          </cell>
          <cell r="I2464">
            <v>1.3245033112582781E-2</v>
          </cell>
          <cell r="J2464">
            <v>1.9230769230769232E-2</v>
          </cell>
          <cell r="K2464">
            <v>2</v>
          </cell>
          <cell r="L2464">
            <v>1</v>
          </cell>
          <cell r="M2464">
            <v>1.3245033112582781E-2</v>
          </cell>
          <cell r="N2464">
            <v>1.9230769230769232E-2</v>
          </cell>
          <cell r="O2464">
            <v>2</v>
          </cell>
          <cell r="P2464">
            <v>0</v>
          </cell>
          <cell r="Q2464">
            <v>0</v>
          </cell>
          <cell r="R2464">
            <v>0</v>
          </cell>
          <cell r="S2464">
            <v>0</v>
          </cell>
          <cell r="T2464">
            <v>0</v>
          </cell>
          <cell r="U2464">
            <v>0</v>
          </cell>
          <cell r="AO2464" t="str">
            <v>Baden-Württemberg_2006_II 02b_5</v>
          </cell>
          <cell r="AQ2464" t="str">
            <v>Westliche Flächenländer_2006_II 02b_5</v>
          </cell>
        </row>
        <row r="2465">
          <cell r="G2465">
            <v>0</v>
          </cell>
          <cell r="H2465">
            <v>0</v>
          </cell>
          <cell r="I2465">
            <v>0</v>
          </cell>
          <cell r="J2465">
            <v>0</v>
          </cell>
          <cell r="K2465">
            <v>0</v>
          </cell>
          <cell r="L2465">
            <v>0</v>
          </cell>
          <cell r="M2465">
            <v>0</v>
          </cell>
          <cell r="N2465">
            <v>0</v>
          </cell>
          <cell r="O2465">
            <v>0</v>
          </cell>
          <cell r="P2465">
            <v>0</v>
          </cell>
          <cell r="Q2465">
            <v>0</v>
          </cell>
          <cell r="R2465">
            <v>0</v>
          </cell>
          <cell r="S2465">
            <v>0</v>
          </cell>
          <cell r="T2465">
            <v>0</v>
          </cell>
          <cell r="U2465">
            <v>0</v>
          </cell>
          <cell r="AO2465" t="str">
            <v>Baden-Württemberg_2006_II 02b_6</v>
          </cell>
          <cell r="AQ2465" t="str">
            <v>Westliche Flächenländer_2006_II 02b_6</v>
          </cell>
        </row>
        <row r="2466">
          <cell r="G2466">
            <v>0</v>
          </cell>
          <cell r="H2466">
            <v>0</v>
          </cell>
          <cell r="I2466">
            <v>0</v>
          </cell>
          <cell r="J2466">
            <v>0</v>
          </cell>
          <cell r="K2466">
            <v>0</v>
          </cell>
          <cell r="L2466">
            <v>0</v>
          </cell>
          <cell r="M2466">
            <v>0</v>
          </cell>
          <cell r="N2466">
            <v>0</v>
          </cell>
          <cell r="O2466">
            <v>0</v>
          </cell>
          <cell r="P2466">
            <v>0</v>
          </cell>
          <cell r="Q2466">
            <v>0</v>
          </cell>
          <cell r="R2466">
            <v>0</v>
          </cell>
          <cell r="S2466">
            <v>0</v>
          </cell>
          <cell r="T2466">
            <v>0</v>
          </cell>
          <cell r="U2466">
            <v>0</v>
          </cell>
          <cell r="AO2466" t="str">
            <v>Baden-Württemberg_2006_II 02b_7</v>
          </cell>
          <cell r="AQ2466" t="str">
            <v>Westliche Flächenländer_2006_II 02b_7</v>
          </cell>
        </row>
        <row r="2467">
          <cell r="G2467">
            <v>302</v>
          </cell>
          <cell r="H2467">
            <v>52</v>
          </cell>
          <cell r="I2467">
            <v>2</v>
          </cell>
          <cell r="J2467">
            <v>1</v>
          </cell>
          <cell r="K2467">
            <v>302</v>
          </cell>
          <cell r="L2467">
            <v>52</v>
          </cell>
          <cell r="M2467">
            <v>2</v>
          </cell>
          <cell r="N2467">
            <v>1</v>
          </cell>
          <cell r="O2467">
            <v>302</v>
          </cell>
          <cell r="P2467">
            <v>0</v>
          </cell>
          <cell r="Q2467">
            <v>0</v>
          </cell>
          <cell r="R2467">
            <v>0</v>
          </cell>
          <cell r="S2467">
            <v>0</v>
          </cell>
          <cell r="T2467">
            <v>0</v>
          </cell>
          <cell r="U2467">
            <v>0</v>
          </cell>
          <cell r="AO2467" t="str">
            <v>Baden-Württemberg_2006_II 02b_8</v>
          </cell>
          <cell r="AQ2467" t="str">
            <v>Westliche Flächenländer_2006_II 02b_8</v>
          </cell>
        </row>
        <row r="2468">
          <cell r="G2468">
            <v>1706.0386988007203</v>
          </cell>
          <cell r="H2468">
            <v>888.05893468761076</v>
          </cell>
          <cell r="I2468">
            <v>264.74792137629794</v>
          </cell>
          <cell r="J2468">
            <v>140.73945907641433</v>
          </cell>
          <cell r="K2468">
            <v>1682</v>
          </cell>
          <cell r="L2468">
            <v>853</v>
          </cell>
          <cell r="M2468">
            <v>261.01752795406463</v>
          </cell>
          <cell r="N2468">
            <v>135.18332387975042</v>
          </cell>
          <cell r="O2468">
            <v>1682</v>
          </cell>
          <cell r="P2468">
            <v>24.038698800720336</v>
          </cell>
          <cell r="Q2468">
            <v>0</v>
          </cell>
          <cell r="R2468">
            <v>0</v>
          </cell>
          <cell r="S2468">
            <v>0</v>
          </cell>
          <cell r="T2468">
            <v>0</v>
          </cell>
          <cell r="U2468">
            <v>0</v>
          </cell>
          <cell r="AO2468" t="str">
            <v>Baden-Württemberg_2006_II 02a_1</v>
          </cell>
          <cell r="AQ2468" t="str">
            <v>Westliche Flächenländer_2006_II 02a_1</v>
          </cell>
        </row>
        <row r="2469">
          <cell r="G2469">
            <v>16824.057013678685</v>
          </cell>
          <cell r="H2469">
            <v>5337.7235148222508</v>
          </cell>
          <cell r="I2469">
            <v>2610.8048584236944</v>
          </cell>
          <cell r="J2469">
            <v>845.92169599622059</v>
          </cell>
          <cell r="K2469">
            <v>16587</v>
          </cell>
          <cell r="L2469">
            <v>5127</v>
          </cell>
          <cell r="M2469">
            <v>2574.0176790571168</v>
          </cell>
          <cell r="N2469">
            <v>812.52626205331831</v>
          </cell>
          <cell r="O2469">
            <v>16587</v>
          </cell>
          <cell r="P2469">
            <v>237.05701367868502</v>
          </cell>
          <cell r="Q2469">
            <v>0</v>
          </cell>
          <cell r="R2469">
            <v>0</v>
          </cell>
          <cell r="S2469">
            <v>0</v>
          </cell>
          <cell r="T2469">
            <v>0</v>
          </cell>
          <cell r="U2469">
            <v>0</v>
          </cell>
          <cell r="AO2469" t="str">
            <v>Baden-Württemberg_2006_II 02a_2</v>
          </cell>
          <cell r="AQ2469" t="str">
            <v>Westliche Flächenländer_2006_II 02a_2</v>
          </cell>
        </row>
        <row r="2470">
          <cell r="G2470">
            <v>7600.0879727192605</v>
          </cell>
          <cell r="H2470">
            <v>2424.7236329278376</v>
          </cell>
          <cell r="I2470">
            <v>1179.4031955247326</v>
          </cell>
          <cell r="J2470">
            <v>384.26987126491082</v>
          </cell>
          <cell r="K2470">
            <v>7493</v>
          </cell>
          <cell r="L2470">
            <v>2329</v>
          </cell>
          <cell r="M2470">
            <v>1162.7849803566032</v>
          </cell>
          <cell r="N2470">
            <v>369.09960294951787</v>
          </cell>
          <cell r="O2470">
            <v>7493</v>
          </cell>
          <cell r="P2470">
            <v>107.08797271926127</v>
          </cell>
          <cell r="Q2470">
            <v>0</v>
          </cell>
          <cell r="R2470">
            <v>0</v>
          </cell>
          <cell r="S2470">
            <v>0</v>
          </cell>
          <cell r="T2470">
            <v>0</v>
          </cell>
          <cell r="U2470">
            <v>0</v>
          </cell>
          <cell r="AO2470" t="str">
            <v>Baden-Württemberg_2006_II 02a_3</v>
          </cell>
          <cell r="AQ2470" t="str">
            <v>Westliche Flächenländer_2006_II 02a_3</v>
          </cell>
        </row>
        <row r="2471">
          <cell r="G2471">
            <v>122.72929997317905</v>
          </cell>
          <cell r="H2471">
            <v>48.931734971064131</v>
          </cell>
          <cell r="I2471">
            <v>19.045480669757463</v>
          </cell>
          <cell r="J2471">
            <v>7.754694697059171</v>
          </cell>
          <cell r="K2471">
            <v>121</v>
          </cell>
          <cell r="L2471">
            <v>47</v>
          </cell>
          <cell r="M2471">
            <v>18.777122997884558</v>
          </cell>
          <cell r="N2471">
            <v>7.448553601815088</v>
          </cell>
          <cell r="O2471">
            <v>121</v>
          </cell>
          <cell r="P2471">
            <v>1.729299973179049</v>
          </cell>
          <cell r="Q2471">
            <v>0</v>
          </cell>
          <cell r="R2471">
            <v>0</v>
          </cell>
          <cell r="S2471">
            <v>0</v>
          </cell>
          <cell r="T2471">
            <v>0</v>
          </cell>
          <cell r="U2471">
            <v>0</v>
          </cell>
          <cell r="AO2471" t="str">
            <v>Baden-Württemberg_2006_II 02a_4</v>
          </cell>
          <cell r="AQ2471" t="str">
            <v>Westliche Flächenländer_2006_II 02a_4</v>
          </cell>
        </row>
        <row r="2472">
          <cell r="G2472">
            <v>219.08701482815431</v>
          </cell>
          <cell r="H2472">
            <v>115.56218259123656</v>
          </cell>
          <cell r="I2472">
            <v>33.998544005517452</v>
          </cell>
          <cell r="J2472">
            <v>18.314278965395065</v>
          </cell>
          <cell r="K2472">
            <v>216</v>
          </cell>
          <cell r="L2472">
            <v>111</v>
          </cell>
          <cell r="M2472">
            <v>33.519492293744335</v>
          </cell>
          <cell r="N2472">
            <v>17.591264889393081</v>
          </cell>
          <cell r="O2472">
            <v>216</v>
          </cell>
          <cell r="P2472">
            <v>3.0870148281543353</v>
          </cell>
          <cell r="Q2472">
            <v>0</v>
          </cell>
          <cell r="R2472">
            <v>0</v>
          </cell>
          <cell r="S2472">
            <v>0</v>
          </cell>
          <cell r="T2472">
            <v>0</v>
          </cell>
          <cell r="U2472">
            <v>0</v>
          </cell>
          <cell r="AO2472" t="str">
            <v>Baden-Württemberg_2006_II 02a_5</v>
          </cell>
          <cell r="AQ2472" t="str">
            <v>Westliche Flächenländer_2006_II 02a_5</v>
          </cell>
        </row>
        <row r="2473">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AO2473" t="str">
            <v>Baden-Württemberg_2006_II 02a_6</v>
          </cell>
          <cell r="AQ2473" t="str">
            <v>Westliche Flächenländer_2006_II 02a_6</v>
          </cell>
        </row>
        <row r="2474">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AO2474" t="str">
            <v>Baden-Württemberg_2006_II 02a_7</v>
          </cell>
          <cell r="AQ2474" t="str">
            <v>Westliche Flächenländer_2006_II 02a_7</v>
          </cell>
        </row>
        <row r="2475">
          <cell r="G2475">
            <v>26472</v>
          </cell>
          <cell r="H2475">
            <v>8815</v>
          </cell>
          <cell r="I2475">
            <v>4108</v>
          </cell>
          <cell r="J2475">
            <v>1397</v>
          </cell>
          <cell r="K2475">
            <v>26099</v>
          </cell>
          <cell r="L2475">
            <v>8467</v>
          </cell>
          <cell r="M2475">
            <v>4050.1168026594137</v>
          </cell>
          <cell r="N2475">
            <v>1341.8490073737946</v>
          </cell>
          <cell r="O2475">
            <v>26099</v>
          </cell>
          <cell r="P2475">
            <v>373</v>
          </cell>
          <cell r="Q2475">
            <v>0</v>
          </cell>
          <cell r="R2475">
            <v>0</v>
          </cell>
          <cell r="S2475">
            <v>0</v>
          </cell>
          <cell r="T2475">
            <v>0</v>
          </cell>
          <cell r="U2475">
            <v>0</v>
          </cell>
          <cell r="AO2475" t="str">
            <v>Baden-Württemberg_2006_II 02a_8</v>
          </cell>
          <cell r="AQ2475" t="str">
            <v>Westliche Flächenländer_2006_II 02a_8</v>
          </cell>
        </row>
        <row r="2476">
          <cell r="G2476">
            <v>72.696118625234689</v>
          </cell>
          <cell r="H2476">
            <v>94.094956891460967</v>
          </cell>
          <cell r="I2476">
            <v>5.220200007663129</v>
          </cell>
          <cell r="J2476">
            <v>7.4550608243769929</v>
          </cell>
          <cell r="K2476">
            <v>8</v>
          </cell>
          <cell r="L2476">
            <v>7</v>
          </cell>
          <cell r="M2476">
            <v>5.1466455122393473</v>
          </cell>
          <cell r="N2476">
            <v>7.1607487237663072</v>
          </cell>
          <cell r="O2476">
            <v>8</v>
          </cell>
          <cell r="P2476">
            <v>24.038698800720336</v>
          </cell>
          <cell r="Q2476">
            <v>0</v>
          </cell>
          <cell r="R2476">
            <v>0</v>
          </cell>
          <cell r="S2476">
            <v>0</v>
          </cell>
          <cell r="T2476">
            <v>0</v>
          </cell>
          <cell r="U2476">
            <v>0</v>
          </cell>
          <cell r="AO2476" t="e">
            <v>#N/A</v>
          </cell>
          <cell r="AQ2476" t="e">
            <v>#N/A</v>
          </cell>
        </row>
        <row r="2477">
          <cell r="G2477">
            <v>716.89091536074181</v>
          </cell>
          <cell r="H2477">
            <v>565.56253690799576</v>
          </cell>
          <cell r="I2477">
            <v>51.478868922180929</v>
          </cell>
          <cell r="J2477">
            <v>44.809023266800523</v>
          </cell>
          <cell r="K2477">
            <v>215</v>
          </cell>
          <cell r="L2477">
            <v>153</v>
          </cell>
          <cell r="M2477">
            <v>50.753513145965542</v>
          </cell>
          <cell r="N2477">
            <v>43.040045377197963</v>
          </cell>
          <cell r="O2477">
            <v>215</v>
          </cell>
          <cell r="P2477">
            <v>237.05701367868502</v>
          </cell>
          <cell r="Q2477">
            <v>0</v>
          </cell>
          <cell r="R2477">
            <v>0</v>
          </cell>
          <cell r="S2477">
            <v>0</v>
          </cell>
          <cell r="T2477">
            <v>0</v>
          </cell>
          <cell r="U2477">
            <v>0</v>
          </cell>
          <cell r="AO2477" t="e">
            <v>#N/A</v>
          </cell>
          <cell r="AQ2477" t="e">
            <v>#N/A</v>
          </cell>
        </row>
        <row r="2478">
          <cell r="G2478">
            <v>323.84781026092952</v>
          </cell>
          <cell r="H2478">
            <v>256.91342860517301</v>
          </cell>
          <cell r="I2478">
            <v>23.255028928311429</v>
          </cell>
          <cell r="J2478">
            <v>20.355025392701073</v>
          </cell>
          <cell r="K2478">
            <v>472</v>
          </cell>
          <cell r="L2478">
            <v>379</v>
          </cell>
          <cell r="M2478">
            <v>22.927357207615596</v>
          </cell>
          <cell r="N2478">
            <v>19.551446398184915</v>
          </cell>
          <cell r="O2478">
            <v>472</v>
          </cell>
          <cell r="P2478">
            <v>107.08797271926127</v>
          </cell>
          <cell r="Q2478">
            <v>0</v>
          </cell>
          <cell r="R2478">
            <v>0</v>
          </cell>
          <cell r="S2478">
            <v>0</v>
          </cell>
          <cell r="T2478">
            <v>0</v>
          </cell>
          <cell r="U2478">
            <v>0</v>
          </cell>
          <cell r="AO2478" t="e">
            <v>#N/A</v>
          </cell>
          <cell r="AQ2478" t="e">
            <v>#N/A</v>
          </cell>
        </row>
        <row r="2479">
          <cell r="G2479">
            <v>5.2296256561554086</v>
          </cell>
          <cell r="H2479">
            <v>5.1845990315341917</v>
          </cell>
          <cell r="I2479">
            <v>0.37553162956435115</v>
          </cell>
          <cell r="J2479">
            <v>0.4107712294791544</v>
          </cell>
          <cell r="K2479">
            <v>21</v>
          </cell>
          <cell r="L2479">
            <v>17</v>
          </cell>
          <cell r="M2479">
            <v>0.37024025385312787</v>
          </cell>
          <cell r="N2479">
            <v>0.3945547362450369</v>
          </cell>
          <cell r="O2479">
            <v>21</v>
          </cell>
          <cell r="P2479">
            <v>1.729299973179049</v>
          </cell>
          <cell r="Q2479">
            <v>0</v>
          </cell>
          <cell r="R2479">
            <v>0</v>
          </cell>
          <cell r="S2479">
            <v>0</v>
          </cell>
          <cell r="T2479">
            <v>0</v>
          </cell>
          <cell r="U2479">
            <v>0</v>
          </cell>
          <cell r="AO2479" t="e">
            <v>#N/A</v>
          </cell>
          <cell r="AQ2479" t="e">
            <v>#N/A</v>
          </cell>
        </row>
        <row r="2480">
          <cell r="G2480">
            <v>9.3355300969385802</v>
          </cell>
          <cell r="H2480">
            <v>12.24447856383607</v>
          </cell>
          <cell r="I2480">
            <v>0.67037051228016398</v>
          </cell>
          <cell r="J2480">
            <v>0.97011928664225822</v>
          </cell>
          <cell r="K2480">
            <v>39</v>
          </cell>
          <cell r="L2480">
            <v>30</v>
          </cell>
          <cell r="M2480">
            <v>0.6609247506799637</v>
          </cell>
          <cell r="N2480">
            <v>0.9318207600680658</v>
          </cell>
          <cell r="O2480">
            <v>39</v>
          </cell>
          <cell r="P2480">
            <v>3.0870148281543353</v>
          </cell>
          <cell r="Q2480">
            <v>0</v>
          </cell>
          <cell r="R2480">
            <v>0</v>
          </cell>
          <cell r="S2480">
            <v>0</v>
          </cell>
          <cell r="T2480">
            <v>0</v>
          </cell>
          <cell r="U2480">
            <v>0</v>
          </cell>
          <cell r="AO2480" t="e">
            <v>#N/A</v>
          </cell>
          <cell r="AQ2480" t="e">
            <v>#N/A</v>
          </cell>
        </row>
        <row r="2481">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0</v>
          </cell>
          <cell r="AO2481" t="e">
            <v>#N/A</v>
          </cell>
          <cell r="AQ2481" t="e">
            <v>#N/A</v>
          </cell>
        </row>
        <row r="2482">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AO2482" t="e">
            <v>#N/A</v>
          </cell>
          <cell r="AQ2482" t="e">
            <v>#N/A</v>
          </cell>
        </row>
        <row r="2483">
          <cell r="G2483">
            <v>1128</v>
          </cell>
          <cell r="H2483">
            <v>934</v>
          </cell>
          <cell r="I2483">
            <v>81</v>
          </cell>
          <cell r="J2483">
            <v>74</v>
          </cell>
          <cell r="K2483">
            <v>755</v>
          </cell>
          <cell r="L2483">
            <v>586</v>
          </cell>
          <cell r="M2483">
            <v>79.858680870353581</v>
          </cell>
          <cell r="N2483">
            <v>71.078615995462286</v>
          </cell>
          <cell r="O2483">
            <v>755</v>
          </cell>
          <cell r="P2483">
            <v>373</v>
          </cell>
          <cell r="Q2483">
            <v>0</v>
          </cell>
          <cell r="R2483">
            <v>0</v>
          </cell>
          <cell r="S2483">
            <v>0</v>
          </cell>
          <cell r="T2483">
            <v>0</v>
          </cell>
          <cell r="U2483">
            <v>0</v>
          </cell>
          <cell r="AO2483" t="e">
            <v>#N/A</v>
          </cell>
          <cell r="AQ2483" t="e">
            <v>#N/A</v>
          </cell>
        </row>
        <row r="2484">
          <cell r="G2484">
            <v>2860.2192362093351</v>
          </cell>
          <cell r="H2484">
            <v>1139.1855455177206</v>
          </cell>
          <cell r="I2484">
            <v>803.38755304101835</v>
          </cell>
          <cell r="J2484">
            <v>305.39263377345378</v>
          </cell>
          <cell r="K2484">
            <v>2585</v>
          </cell>
          <cell r="L2484">
            <v>1022</v>
          </cell>
          <cell r="M2484">
            <v>726.08309122603146</v>
          </cell>
          <cell r="N2484">
            <v>273.9775561097257</v>
          </cell>
          <cell r="O2484">
            <v>2585</v>
          </cell>
          <cell r="P2484">
            <v>259.92927864214994</v>
          </cell>
          <cell r="Q2484">
            <v>15.28995756718529</v>
          </cell>
          <cell r="R2484">
            <v>0</v>
          </cell>
          <cell r="S2484">
            <v>0</v>
          </cell>
          <cell r="T2484">
            <v>0</v>
          </cell>
          <cell r="U2484">
            <v>0</v>
          </cell>
          <cell r="AO2484" t="str">
            <v>Baden-Württemberg_2006_II 03a_1</v>
          </cell>
          <cell r="AQ2484" t="str">
            <v>Westliche Flächenländer_2006_II 03a_1</v>
          </cell>
        </row>
        <row r="2485">
          <cell r="G2485">
            <v>4983.5309245210237</v>
          </cell>
          <cell r="H2485">
            <v>3028.5392633773454</v>
          </cell>
          <cell r="I2485">
            <v>1399.7901504436159</v>
          </cell>
          <cell r="J2485">
            <v>811.8902015288395</v>
          </cell>
          <cell r="K2485">
            <v>4504</v>
          </cell>
          <cell r="L2485">
            <v>2717</v>
          </cell>
          <cell r="M2485">
            <v>1265.0979662986636</v>
          </cell>
          <cell r="N2485">
            <v>728.37281795511228</v>
          </cell>
          <cell r="O2485">
            <v>4504</v>
          </cell>
          <cell r="P2485">
            <v>452.89031760318892</v>
          </cell>
          <cell r="Q2485">
            <v>26.640606917834642</v>
          </cell>
          <cell r="R2485">
            <v>0</v>
          </cell>
          <cell r="S2485">
            <v>0</v>
          </cell>
          <cell r="T2485">
            <v>0</v>
          </cell>
          <cell r="U2485">
            <v>0</v>
          </cell>
          <cell r="AO2485" t="str">
            <v>Baden-Württemberg_2006_II 03a_2</v>
          </cell>
          <cell r="AQ2485" t="str">
            <v>Westliche Flächenländer_2006_II 03a_2</v>
          </cell>
        </row>
        <row r="2486">
          <cell r="G2486">
            <v>756.82396811109675</v>
          </cell>
          <cell r="H2486">
            <v>639.81653926337731</v>
          </cell>
          <cell r="I2486">
            <v>212.57914362864858</v>
          </cell>
          <cell r="J2486">
            <v>171.52189020152883</v>
          </cell>
          <cell r="K2486">
            <v>684</v>
          </cell>
          <cell r="L2486">
            <v>574</v>
          </cell>
          <cell r="M2486">
            <v>192.12411388727483</v>
          </cell>
          <cell r="N2486">
            <v>153.8778054862843</v>
          </cell>
          <cell r="O2486">
            <v>684</v>
          </cell>
          <cell r="P2486">
            <v>68.77819210492477</v>
          </cell>
          <cell r="Q2486">
            <v>4.045776006172046</v>
          </cell>
          <cell r="R2486">
            <v>0</v>
          </cell>
          <cell r="S2486">
            <v>0</v>
          </cell>
          <cell r="T2486">
            <v>0</v>
          </cell>
          <cell r="U2486">
            <v>0</v>
          </cell>
          <cell r="AO2486" t="str">
            <v>Baden-Württemberg_2006_II 03a_3</v>
          </cell>
          <cell r="AQ2486" t="str">
            <v>Westliche Flächenländer_2006_II 03a_3</v>
          </cell>
        </row>
        <row r="2487">
          <cell r="G2487">
            <v>3.3194033689083193</v>
          </cell>
          <cell r="H2487">
            <v>3.3439888811674772</v>
          </cell>
          <cell r="I2487">
            <v>0.93236466503793236</v>
          </cell>
          <cell r="J2487">
            <v>0.89645587213342592</v>
          </cell>
          <cell r="K2487">
            <v>3</v>
          </cell>
          <cell r="L2487">
            <v>3</v>
          </cell>
          <cell r="M2487">
            <v>0.84264962231260898</v>
          </cell>
          <cell r="N2487">
            <v>0.80423940149625928</v>
          </cell>
          <cell r="O2487">
            <v>3</v>
          </cell>
          <cell r="P2487">
            <v>0.30165873730230164</v>
          </cell>
          <cell r="Q2487">
            <v>1.7744631606017743E-2</v>
          </cell>
          <cell r="R2487">
            <v>0</v>
          </cell>
          <cell r="S2487">
            <v>0</v>
          </cell>
          <cell r="T2487">
            <v>0</v>
          </cell>
          <cell r="U2487">
            <v>0</v>
          </cell>
          <cell r="AO2487" t="str">
            <v>Baden-Württemberg_2006_II 03a_4</v>
          </cell>
          <cell r="AQ2487" t="str">
            <v>Westliche Flächenländer_2006_II 03a_4</v>
          </cell>
        </row>
        <row r="2488">
          <cell r="G2488">
            <v>1.1064677896361064</v>
          </cell>
          <cell r="H2488">
            <v>1.1146629603891591</v>
          </cell>
          <cell r="I2488">
            <v>0.31078822167931075</v>
          </cell>
          <cell r="J2488">
            <v>0.29881862404447534</v>
          </cell>
          <cell r="K2488">
            <v>1</v>
          </cell>
          <cell r="L2488">
            <v>1</v>
          </cell>
          <cell r="M2488">
            <v>0.28088320743753631</v>
          </cell>
          <cell r="N2488">
            <v>0.26807980049875313</v>
          </cell>
          <cell r="O2488">
            <v>1</v>
          </cell>
          <cell r="P2488">
            <v>0.10055291243410056</v>
          </cell>
          <cell r="Q2488">
            <v>5.9148772020059144E-3</v>
          </cell>
          <cell r="R2488">
            <v>0</v>
          </cell>
          <cell r="S2488">
            <v>0</v>
          </cell>
          <cell r="T2488">
            <v>0</v>
          </cell>
          <cell r="U2488">
            <v>0</v>
          </cell>
          <cell r="AO2488" t="str">
            <v>Baden-Württemberg_2006_II 03a_5</v>
          </cell>
          <cell r="AQ2488" t="str">
            <v>Westliche Flächenländer_2006_II 03a_5</v>
          </cell>
        </row>
        <row r="2489">
          <cell r="G2489">
            <v>0</v>
          </cell>
          <cell r="H2489">
            <v>0</v>
          </cell>
          <cell r="I2489">
            <v>0</v>
          </cell>
          <cell r="J2489">
            <v>0</v>
          </cell>
          <cell r="K2489">
            <v>0</v>
          </cell>
          <cell r="L2489">
            <v>0</v>
          </cell>
          <cell r="M2489">
            <v>0</v>
          </cell>
          <cell r="N2489">
            <v>0</v>
          </cell>
          <cell r="O2489">
            <v>0</v>
          </cell>
          <cell r="P2489">
            <v>0</v>
          </cell>
          <cell r="Q2489">
            <v>0</v>
          </cell>
          <cell r="R2489">
            <v>0</v>
          </cell>
          <cell r="S2489">
            <v>0</v>
          </cell>
          <cell r="T2489">
            <v>0</v>
          </cell>
          <cell r="U2489">
            <v>0</v>
          </cell>
          <cell r="AO2489" t="str">
            <v>Baden-Württemberg_2006_II 03a_6</v>
          </cell>
          <cell r="AQ2489" t="str">
            <v>Westliche Flächenländer_2006_II 03a_6</v>
          </cell>
        </row>
        <row r="2490">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AO2490" t="str">
            <v>Baden-Württemberg_2006_II 03a_7</v>
          </cell>
          <cell r="AQ2490" t="str">
            <v>Westliche Flächenländer_2006_II 03a_7</v>
          </cell>
        </row>
        <row r="2491">
          <cell r="G2491">
            <v>8605</v>
          </cell>
          <cell r="H2491">
            <v>4812</v>
          </cell>
          <cell r="I2491">
            <v>2417</v>
          </cell>
          <cell r="J2491">
            <v>1290</v>
          </cell>
          <cell r="K2491">
            <v>7777</v>
          </cell>
          <cell r="L2491">
            <v>4317</v>
          </cell>
          <cell r="M2491">
            <v>2184.42870424172</v>
          </cell>
          <cell r="N2491">
            <v>1157.3004987531174</v>
          </cell>
          <cell r="O2491">
            <v>7777</v>
          </cell>
          <cell r="P2491">
            <v>782</v>
          </cell>
          <cell r="Q2491">
            <v>46</v>
          </cell>
          <cell r="R2491">
            <v>0</v>
          </cell>
          <cell r="S2491">
            <v>0</v>
          </cell>
          <cell r="T2491">
            <v>0</v>
          </cell>
          <cell r="U2491">
            <v>0</v>
          </cell>
          <cell r="AO2491" t="str">
            <v>Baden-Württemberg_2006_II 03a_8</v>
          </cell>
          <cell r="AQ2491" t="str">
            <v>Westliche Flächenländer_2006_II 03a_8</v>
          </cell>
        </row>
        <row r="2492">
          <cell r="G2492">
            <v>3</v>
          </cell>
          <cell r="H2492">
            <v>2</v>
          </cell>
          <cell r="I2492">
            <v>48.52899575671853</v>
          </cell>
          <cell r="J2492">
            <v>32.669909659485754</v>
          </cell>
          <cell r="K2492">
            <v>3</v>
          </cell>
          <cell r="L2492">
            <v>2</v>
          </cell>
          <cell r="M2492">
            <v>48.52899575671853</v>
          </cell>
          <cell r="N2492">
            <v>32.669909659485754</v>
          </cell>
          <cell r="O2492">
            <v>3</v>
          </cell>
          <cell r="P2492">
            <v>0</v>
          </cell>
          <cell r="Q2492">
            <v>0</v>
          </cell>
          <cell r="R2492">
            <v>0</v>
          </cell>
          <cell r="S2492">
            <v>0</v>
          </cell>
          <cell r="T2492">
            <v>0</v>
          </cell>
          <cell r="U2492">
            <v>0</v>
          </cell>
          <cell r="AO2492" t="e">
            <v>#N/A</v>
          </cell>
          <cell r="AQ2492" t="e">
            <v>#N/A</v>
          </cell>
        </row>
        <row r="2493">
          <cell r="G2493">
            <v>338</v>
          </cell>
          <cell r="H2493">
            <v>301</v>
          </cell>
          <cell r="I2493">
            <v>84.554969782692552</v>
          </cell>
          <cell r="J2493">
            <v>86.853370396108417</v>
          </cell>
          <cell r="K2493">
            <v>338</v>
          </cell>
          <cell r="L2493">
            <v>301</v>
          </cell>
          <cell r="M2493">
            <v>84.554969782692552</v>
          </cell>
          <cell r="N2493">
            <v>86.853370396108417</v>
          </cell>
          <cell r="O2493">
            <v>338</v>
          </cell>
          <cell r="P2493">
            <v>0</v>
          </cell>
          <cell r="Q2493">
            <v>0</v>
          </cell>
          <cell r="R2493">
            <v>0</v>
          </cell>
          <cell r="S2493">
            <v>0</v>
          </cell>
          <cell r="T2493">
            <v>0</v>
          </cell>
          <cell r="U2493">
            <v>0</v>
          </cell>
          <cell r="AO2493" t="e">
            <v>#N/A</v>
          </cell>
          <cell r="AQ2493" t="e">
            <v>#N/A</v>
          </cell>
        </row>
        <row r="2494">
          <cell r="G2494">
            <v>602</v>
          </cell>
          <cell r="H2494">
            <v>521</v>
          </cell>
          <cell r="I2494">
            <v>12.840941236980841</v>
          </cell>
          <cell r="J2494">
            <v>18.34885337039611</v>
          </cell>
          <cell r="K2494">
            <v>602</v>
          </cell>
          <cell r="L2494">
            <v>521</v>
          </cell>
          <cell r="M2494">
            <v>12.840941236980841</v>
          </cell>
          <cell r="N2494">
            <v>18.34885337039611</v>
          </cell>
          <cell r="O2494">
            <v>602</v>
          </cell>
          <cell r="P2494">
            <v>0</v>
          </cell>
          <cell r="Q2494">
            <v>0</v>
          </cell>
          <cell r="R2494">
            <v>0</v>
          </cell>
          <cell r="S2494">
            <v>0</v>
          </cell>
          <cell r="T2494">
            <v>0</v>
          </cell>
          <cell r="U2494">
            <v>0</v>
          </cell>
          <cell r="AO2494" t="e">
            <v>#N/A</v>
          </cell>
          <cell r="AQ2494" t="e">
            <v>#N/A</v>
          </cell>
        </row>
        <row r="2495">
          <cell r="G2495">
            <v>2</v>
          </cell>
          <cell r="H2495">
            <v>2</v>
          </cell>
          <cell r="I2495">
            <v>5.6319917706056315E-2</v>
          </cell>
          <cell r="J2495">
            <v>9.5899930507296727E-2</v>
          </cell>
          <cell r="K2495">
            <v>2</v>
          </cell>
          <cell r="L2495">
            <v>2</v>
          </cell>
          <cell r="M2495">
            <v>5.6319917706056315E-2</v>
          </cell>
          <cell r="N2495">
            <v>9.5899930507296727E-2</v>
          </cell>
          <cell r="O2495">
            <v>2</v>
          </cell>
          <cell r="P2495">
            <v>0</v>
          </cell>
          <cell r="Q2495">
            <v>0</v>
          </cell>
          <cell r="R2495">
            <v>0</v>
          </cell>
          <cell r="S2495">
            <v>0</v>
          </cell>
          <cell r="T2495">
            <v>0</v>
          </cell>
          <cell r="U2495">
            <v>0</v>
          </cell>
          <cell r="AO2495" t="e">
            <v>#N/A</v>
          </cell>
          <cell r="AQ2495" t="e">
            <v>#N/A</v>
          </cell>
        </row>
        <row r="2496">
          <cell r="G2496">
            <v>0</v>
          </cell>
          <cell r="H2496">
            <v>0</v>
          </cell>
          <cell r="I2496">
            <v>1.8773305902018773E-2</v>
          </cell>
          <cell r="J2496">
            <v>3.1966643502432245E-2</v>
          </cell>
          <cell r="K2496">
            <v>0</v>
          </cell>
          <cell r="L2496">
            <v>0</v>
          </cell>
          <cell r="M2496">
            <v>1.8773305902018773E-2</v>
          </cell>
          <cell r="N2496">
            <v>3.1966643502432245E-2</v>
          </cell>
          <cell r="O2496">
            <v>0</v>
          </cell>
          <cell r="P2496">
            <v>0</v>
          </cell>
          <cell r="Q2496">
            <v>0</v>
          </cell>
          <cell r="R2496">
            <v>0</v>
          </cell>
          <cell r="S2496">
            <v>0</v>
          </cell>
          <cell r="T2496">
            <v>0</v>
          </cell>
          <cell r="U2496">
            <v>0</v>
          </cell>
          <cell r="AO2496" t="e">
            <v>#N/A</v>
          </cell>
          <cell r="AQ2496" t="e">
            <v>#N/A</v>
          </cell>
        </row>
        <row r="2497">
          <cell r="G2497">
            <v>0</v>
          </cell>
          <cell r="H2497">
            <v>0</v>
          </cell>
          <cell r="I2497">
            <v>0</v>
          </cell>
          <cell r="J2497">
            <v>0</v>
          </cell>
          <cell r="K2497">
            <v>0</v>
          </cell>
          <cell r="L2497">
            <v>0</v>
          </cell>
          <cell r="M2497">
            <v>0</v>
          </cell>
          <cell r="N2497">
            <v>0</v>
          </cell>
          <cell r="O2497">
            <v>0</v>
          </cell>
          <cell r="P2497">
            <v>0</v>
          </cell>
          <cell r="Q2497">
            <v>0</v>
          </cell>
          <cell r="R2497">
            <v>0</v>
          </cell>
          <cell r="S2497">
            <v>0</v>
          </cell>
          <cell r="T2497">
            <v>0</v>
          </cell>
          <cell r="U2497">
            <v>0</v>
          </cell>
          <cell r="AO2497" t="e">
            <v>#N/A</v>
          </cell>
          <cell r="AQ2497" t="e">
            <v>#N/A</v>
          </cell>
        </row>
        <row r="2498">
          <cell r="G2498">
            <v>0</v>
          </cell>
          <cell r="H2498">
            <v>0</v>
          </cell>
          <cell r="I2498">
            <v>0</v>
          </cell>
          <cell r="J2498">
            <v>0</v>
          </cell>
          <cell r="K2498">
            <v>0</v>
          </cell>
          <cell r="L2498">
            <v>0</v>
          </cell>
          <cell r="M2498">
            <v>0</v>
          </cell>
          <cell r="N2498">
            <v>0</v>
          </cell>
          <cell r="O2498">
            <v>0</v>
          </cell>
          <cell r="P2498">
            <v>0</v>
          </cell>
          <cell r="Q2498">
            <v>0</v>
          </cell>
          <cell r="R2498">
            <v>0</v>
          </cell>
          <cell r="S2498">
            <v>0</v>
          </cell>
          <cell r="T2498">
            <v>0</v>
          </cell>
          <cell r="U2498">
            <v>0</v>
          </cell>
          <cell r="AO2498" t="e">
            <v>#N/A</v>
          </cell>
          <cell r="AQ2498" t="e">
            <v>#N/A</v>
          </cell>
        </row>
        <row r="2499">
          <cell r="G2499">
            <v>945</v>
          </cell>
          <cell r="H2499">
            <v>826</v>
          </cell>
          <cell r="I2499">
            <v>146</v>
          </cell>
          <cell r="J2499">
            <v>138</v>
          </cell>
          <cell r="K2499">
            <v>945</v>
          </cell>
          <cell r="L2499">
            <v>826</v>
          </cell>
          <cell r="M2499">
            <v>146</v>
          </cell>
          <cell r="N2499">
            <v>138</v>
          </cell>
          <cell r="O2499">
            <v>945</v>
          </cell>
          <cell r="P2499">
            <v>0</v>
          </cell>
          <cell r="Q2499">
            <v>0</v>
          </cell>
          <cell r="R2499">
            <v>0</v>
          </cell>
          <cell r="S2499">
            <v>0</v>
          </cell>
          <cell r="T2499">
            <v>0</v>
          </cell>
          <cell r="U2499">
            <v>0</v>
          </cell>
          <cell r="AO2499" t="e">
            <v>#N/A</v>
          </cell>
          <cell r="AQ2499" t="e">
            <v>#N/A</v>
          </cell>
        </row>
        <row r="2500">
          <cell r="G2500">
            <v>282.21127761653736</v>
          </cell>
          <cell r="H2500">
            <v>94.01060978333706</v>
          </cell>
          <cell r="I2500">
            <v>47.577977847538946</v>
          </cell>
          <cell r="J2500">
            <v>15.027250390886755</v>
          </cell>
          <cell r="K2500">
            <v>149</v>
          </cell>
          <cell r="L2500">
            <v>49</v>
          </cell>
          <cell r="M2500">
            <v>25.11989867717422</v>
          </cell>
          <cell r="N2500">
            <v>7.8324698760114089</v>
          </cell>
          <cell r="O2500">
            <v>149</v>
          </cell>
          <cell r="P2500">
            <v>132.62879819937217</v>
          </cell>
          <cell r="Q2500">
            <v>0.5824794171651958</v>
          </cell>
          <cell r="R2500">
            <v>0</v>
          </cell>
          <cell r="S2500">
            <v>0</v>
          </cell>
          <cell r="T2500">
            <v>0</v>
          </cell>
          <cell r="U2500">
            <v>0</v>
          </cell>
          <cell r="AO2500" t="str">
            <v>Baden-Württemberg_2006_II 01_1</v>
          </cell>
          <cell r="AQ2500" t="str">
            <v>Westliche Flächenländer_2006_II 01_1</v>
          </cell>
        </row>
        <row r="2501">
          <cell r="G2501">
            <v>31694.788722383462</v>
          </cell>
          <cell r="H2501">
            <v>17084.989390216662</v>
          </cell>
          <cell r="I2501">
            <v>5343.4220221524611</v>
          </cell>
          <cell r="J2501">
            <v>2730.9727496091132</v>
          </cell>
          <cell r="K2501">
            <v>16734</v>
          </cell>
          <cell r="L2501">
            <v>8905</v>
          </cell>
          <cell r="M2501">
            <v>2821.1837883478752</v>
          </cell>
          <cell r="N2501">
            <v>1423.4315152220736</v>
          </cell>
          <cell r="O2501">
            <v>16734</v>
          </cell>
          <cell r="P2501">
            <v>14895.371201800628</v>
          </cell>
          <cell r="Q2501">
            <v>65.417520582834811</v>
          </cell>
          <cell r="R2501">
            <v>0</v>
          </cell>
          <cell r="S2501">
            <v>0</v>
          </cell>
          <cell r="T2501">
            <v>0</v>
          </cell>
          <cell r="U2501">
            <v>0</v>
          </cell>
          <cell r="AO2501" t="str">
            <v>Baden-Württemberg_2006_II 01_2</v>
          </cell>
          <cell r="AQ2501" t="str">
            <v>Westliche Flächenländer_2006_II 01_2</v>
          </cell>
        </row>
        <row r="2502">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AO2502" t="str">
            <v>Baden-Württemberg_2006_II 01_3</v>
          </cell>
          <cell r="AQ2502" t="str">
            <v>Westliche Flächenländer_2006_II 01_3</v>
          </cell>
        </row>
        <row r="2503">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AO2503" t="str">
            <v>Baden-Württemberg_2006_II 01_4</v>
          </cell>
          <cell r="AQ2503" t="str">
            <v>Westliche Flächenländer_2006_II 01_4</v>
          </cell>
        </row>
        <row r="2504">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AO2504" t="str">
            <v>Baden-Württemberg_2006_II 01_5</v>
          </cell>
          <cell r="AQ2504" t="str">
            <v>Westliche Flächenländer_2006_II 01_5</v>
          </cell>
        </row>
        <row r="2505">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AO2505" t="str">
            <v>Baden-Württemberg_2006_II 01_6</v>
          </cell>
          <cell r="AQ2505" t="str">
            <v>Westliche Flächenländer_2006_II 01_6</v>
          </cell>
        </row>
        <row r="2506">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AO2506" t="str">
            <v>Baden-Württemberg_2006_II 01_7</v>
          </cell>
          <cell r="AQ2506" t="str">
            <v>Westliche Flächenländer_2006_II 01_7</v>
          </cell>
        </row>
        <row r="2507">
          <cell r="G2507">
            <v>31977</v>
          </cell>
          <cell r="H2507">
            <v>17179</v>
          </cell>
          <cell r="I2507">
            <v>5391</v>
          </cell>
          <cell r="J2507">
            <v>2746</v>
          </cell>
          <cell r="K2507">
            <v>16883</v>
          </cell>
          <cell r="L2507">
            <v>8954</v>
          </cell>
          <cell r="M2507">
            <v>2846.3036870250489</v>
          </cell>
          <cell r="N2507">
            <v>1431.263985098085</v>
          </cell>
          <cell r="O2507">
            <v>16883</v>
          </cell>
          <cell r="P2507">
            <v>15028</v>
          </cell>
          <cell r="Q2507">
            <v>66</v>
          </cell>
          <cell r="R2507">
            <v>0</v>
          </cell>
          <cell r="S2507">
            <v>0</v>
          </cell>
          <cell r="T2507">
            <v>0</v>
          </cell>
          <cell r="U2507">
            <v>0</v>
          </cell>
          <cell r="AO2507" t="str">
            <v>Baden-Württemberg_2006_II 01_8</v>
          </cell>
          <cell r="AQ2507" t="str">
            <v>Westliche Flächenländer_2006_II 01_8</v>
          </cell>
        </row>
        <row r="2508">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AO2508" t="e">
            <v>#N/A</v>
          </cell>
          <cell r="AQ2508" t="e">
            <v>#N/A</v>
          </cell>
        </row>
        <row r="2509">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AO2509" t="e">
            <v>#N/A</v>
          </cell>
          <cell r="AQ2509" t="e">
            <v>#N/A</v>
          </cell>
        </row>
        <row r="2510">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AO2510" t="e">
            <v>#N/A</v>
          </cell>
          <cell r="AQ2510" t="e">
            <v>#N/A</v>
          </cell>
        </row>
        <row r="2511">
          <cell r="G2511">
            <v>0</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AO2511" t="e">
            <v>#N/A</v>
          </cell>
          <cell r="AQ2511" t="e">
            <v>#N/A</v>
          </cell>
        </row>
        <row r="2512">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AO2512" t="e">
            <v>#N/A</v>
          </cell>
          <cell r="AQ2512" t="e">
            <v>#N/A</v>
          </cell>
        </row>
        <row r="2513">
          <cell r="G2513">
            <v>0</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AO2513" t="e">
            <v>#N/A</v>
          </cell>
          <cell r="AQ2513" t="e">
            <v>#N/A</v>
          </cell>
        </row>
        <row r="2514">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AO2514" t="e">
            <v>#N/A</v>
          </cell>
          <cell r="AQ2514" t="e">
            <v>#N/A</v>
          </cell>
        </row>
        <row r="2515">
          <cell r="G2515">
            <v>0</v>
          </cell>
          <cell r="H2515">
            <v>0</v>
          </cell>
          <cell r="I2515">
            <v>0</v>
          </cell>
          <cell r="J2515">
            <v>0</v>
          </cell>
          <cell r="K2515">
            <v>0</v>
          </cell>
          <cell r="L2515">
            <v>0</v>
          </cell>
          <cell r="M2515">
            <v>0</v>
          </cell>
          <cell r="N2515">
            <v>0</v>
          </cell>
          <cell r="O2515">
            <v>0</v>
          </cell>
          <cell r="P2515">
            <v>0</v>
          </cell>
          <cell r="Q2515">
            <v>0</v>
          </cell>
          <cell r="R2515">
            <v>0</v>
          </cell>
          <cell r="S2515">
            <v>0</v>
          </cell>
          <cell r="T2515">
            <v>0</v>
          </cell>
          <cell r="U2515">
            <v>0</v>
          </cell>
          <cell r="AO2515" t="e">
            <v>#N/A</v>
          </cell>
          <cell r="AQ2515" t="e">
            <v>#N/A</v>
          </cell>
        </row>
        <row r="2516">
          <cell r="G2516">
            <v>768.7373979836774</v>
          </cell>
          <cell r="H2516">
            <v>262.88324873096445</v>
          </cell>
          <cell r="I2516">
            <v>318.34853576572254</v>
          </cell>
          <cell r="J2516">
            <v>112.09390862944161</v>
          </cell>
          <cell r="K2516">
            <v>720</v>
          </cell>
          <cell r="L2516">
            <v>242</v>
          </cell>
          <cell r="M2516">
            <v>298.16546762589928</v>
          </cell>
          <cell r="N2516">
            <v>103.1892523364486</v>
          </cell>
          <cell r="O2516">
            <v>676.4474315890543</v>
          </cell>
          <cell r="P2516">
            <v>74.315890542486798</v>
          </cell>
          <cell r="Q2516">
            <v>17.974075852136345</v>
          </cell>
          <cell r="R2516">
            <v>0</v>
          </cell>
          <cell r="S2516">
            <v>0</v>
          </cell>
          <cell r="T2516">
            <v>0</v>
          </cell>
          <cell r="U2516">
            <v>0</v>
          </cell>
          <cell r="AO2516" t="str">
            <v>Baden-Württemberg_2006_II 03c_1</v>
          </cell>
          <cell r="AQ2516" t="str">
            <v>Westliche Flächenländer_2006_II 03c_1</v>
          </cell>
        </row>
        <row r="2517">
          <cell r="G2517">
            <v>1097.586173787806</v>
          </cell>
          <cell r="H2517">
            <v>386.72081218274116</v>
          </cell>
          <cell r="I2517">
            <v>454.53096495439269</v>
          </cell>
          <cell r="J2517">
            <v>164.89847715736042</v>
          </cell>
          <cell r="K2517">
            <v>1028</v>
          </cell>
          <cell r="L2517">
            <v>356</v>
          </cell>
          <cell r="M2517">
            <v>425.71402877697841</v>
          </cell>
          <cell r="N2517">
            <v>151.79906542056074</v>
          </cell>
          <cell r="O2517">
            <v>965.81661065770516</v>
          </cell>
          <cell r="P2517">
            <v>106.10657705232836</v>
          </cell>
          <cell r="Q2517">
            <v>25.662986077772441</v>
          </cell>
          <cell r="R2517">
            <v>0</v>
          </cell>
          <cell r="S2517">
            <v>0</v>
          </cell>
          <cell r="T2517">
            <v>0</v>
          </cell>
          <cell r="U2517">
            <v>0</v>
          </cell>
          <cell r="AO2517" t="str">
            <v>Baden-Württemberg_2006_II 03c_2</v>
          </cell>
          <cell r="AQ2517" t="str">
            <v>Westliche Flächenländer_2006_II 03c_2</v>
          </cell>
        </row>
        <row r="2518">
          <cell r="G2518">
            <v>353.40566490638503</v>
          </cell>
          <cell r="H2518">
            <v>204.2233502538071</v>
          </cell>
          <cell r="I2518">
            <v>146.35189630340855</v>
          </cell>
          <cell r="J2518">
            <v>87.081218274111677</v>
          </cell>
          <cell r="K2518">
            <v>331</v>
          </cell>
          <cell r="L2518">
            <v>188</v>
          </cell>
          <cell r="M2518">
            <v>137.07329136690646</v>
          </cell>
          <cell r="N2518">
            <v>80.163551401869157</v>
          </cell>
          <cell r="O2518">
            <v>310.97791646663467</v>
          </cell>
          <cell r="P2518">
            <v>34.164666346615455</v>
          </cell>
          <cell r="Q2518">
            <v>8.2630820931349014</v>
          </cell>
          <cell r="R2518">
            <v>0</v>
          </cell>
          <cell r="S2518">
            <v>0</v>
          </cell>
          <cell r="T2518">
            <v>0</v>
          </cell>
          <cell r="U2518">
            <v>0</v>
          </cell>
          <cell r="AO2518" t="str">
            <v>Baden-Württemberg_2006_II 03c_3</v>
          </cell>
          <cell r="AQ2518" t="str">
            <v>Westliche Flächenländer_2006_II 03c_3</v>
          </cell>
        </row>
        <row r="2519">
          <cell r="G2519">
            <v>2.1353816610657703</v>
          </cell>
          <cell r="H2519">
            <v>2.1725888324873095</v>
          </cell>
          <cell r="I2519">
            <v>0.88430148823811805</v>
          </cell>
          <cell r="J2519">
            <v>0.92639593908629436</v>
          </cell>
          <cell r="K2519">
            <v>2</v>
          </cell>
          <cell r="L2519">
            <v>2</v>
          </cell>
          <cell r="M2519">
            <v>0.82823741007194251</v>
          </cell>
          <cell r="N2519">
            <v>0.85280373831775691</v>
          </cell>
          <cell r="O2519">
            <v>1.8790206433029284</v>
          </cell>
          <cell r="P2519">
            <v>0.20643302928468554</v>
          </cell>
          <cell r="Q2519">
            <v>4.99279884781565E-2</v>
          </cell>
          <cell r="R2519">
            <v>0</v>
          </cell>
          <cell r="S2519">
            <v>0</v>
          </cell>
          <cell r="T2519">
            <v>0</v>
          </cell>
          <cell r="U2519">
            <v>0</v>
          </cell>
          <cell r="AO2519" t="str">
            <v>Baden-Württemberg_2006_II 03c_4</v>
          </cell>
          <cell r="AQ2519" t="str">
            <v>Westliche Flächenländer_2006_II 03c_4</v>
          </cell>
        </row>
        <row r="2520">
          <cell r="G2520">
            <v>2.1353816610657703</v>
          </cell>
          <cell r="H2520">
            <v>0</v>
          </cell>
          <cell r="I2520">
            <v>0.88430148823811805</v>
          </cell>
          <cell r="J2520">
            <v>0</v>
          </cell>
          <cell r="K2520">
            <v>2</v>
          </cell>
          <cell r="L2520">
            <v>0</v>
          </cell>
          <cell r="M2520">
            <v>0.82823741007194251</v>
          </cell>
          <cell r="N2520">
            <v>0</v>
          </cell>
          <cell r="O2520">
            <v>1.8790206433029284</v>
          </cell>
          <cell r="P2520">
            <v>0.20643302928468554</v>
          </cell>
          <cell r="Q2520">
            <v>4.99279884781565E-2</v>
          </cell>
          <cell r="R2520">
            <v>0</v>
          </cell>
          <cell r="S2520">
            <v>0</v>
          </cell>
          <cell r="T2520">
            <v>0</v>
          </cell>
          <cell r="U2520">
            <v>0</v>
          </cell>
          <cell r="AO2520" t="str">
            <v>Baden-Württemberg_2006_II 03c_5</v>
          </cell>
          <cell r="AQ2520" t="str">
            <v>Westliche Flächenländer_2006_II 03c_5</v>
          </cell>
        </row>
        <row r="2521">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AO2521" t="str">
            <v>Baden-Württemberg_2006_II 03c_6</v>
          </cell>
          <cell r="AQ2521" t="str">
            <v>Westliche Flächenländer_2006_II 03c_6</v>
          </cell>
        </row>
        <row r="2522">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AO2522" t="str">
            <v>Baden-Württemberg_2006_II 03c_7</v>
          </cell>
          <cell r="AQ2522" t="str">
            <v>Westliche Flächenländer_2006_II 03c_7</v>
          </cell>
        </row>
        <row r="2523">
          <cell r="G2523">
            <v>2224</v>
          </cell>
          <cell r="H2523">
            <v>856</v>
          </cell>
          <cell r="I2523">
            <v>921</v>
          </cell>
          <cell r="J2523">
            <v>365</v>
          </cell>
          <cell r="K2523">
            <v>2083</v>
          </cell>
          <cell r="L2523">
            <v>788</v>
          </cell>
          <cell r="M2523">
            <v>862.60926258992811</v>
          </cell>
          <cell r="N2523">
            <v>336.00467289719626</v>
          </cell>
          <cell r="O2523">
            <v>1957</v>
          </cell>
          <cell r="P2523">
            <v>215</v>
          </cell>
          <cell r="Q2523">
            <v>52</v>
          </cell>
          <cell r="R2523">
            <v>0</v>
          </cell>
          <cell r="S2523">
            <v>0</v>
          </cell>
          <cell r="T2523">
            <v>0</v>
          </cell>
          <cell r="U2523">
            <v>0</v>
          </cell>
          <cell r="AO2523" t="str">
            <v>Baden-Württemberg_2006_II 03c_8</v>
          </cell>
          <cell r="AQ2523" t="str">
            <v>Westliche Flächenländer_2006_II 03c_8</v>
          </cell>
        </row>
        <row r="2524">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AO2524" t="str">
            <v>Baden-Württemberg_2006_I 01a_1</v>
          </cell>
          <cell r="AQ2524" t="str">
            <v>Westliche Flächenländer_2006_I 01a_1</v>
          </cell>
        </row>
        <row r="2525">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AO2525" t="str">
            <v>Baden-Württemberg_2006_I 01a_2</v>
          </cell>
          <cell r="AQ2525" t="str">
            <v>Westliche Flächenländer_2006_I 01a_2</v>
          </cell>
        </row>
        <row r="2526">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AO2526" t="str">
            <v>Baden-Württemberg_2006_I 01a_3</v>
          </cell>
          <cell r="AQ2526" t="str">
            <v>Westliche Flächenländer_2006_I 01a_3</v>
          </cell>
        </row>
        <row r="2527">
          <cell r="G2527">
            <v>0</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AO2527" t="str">
            <v>Baden-Württemberg_2006_I 01a_4</v>
          </cell>
          <cell r="AQ2527" t="str">
            <v>Westliche Flächenländer_2006_I 01a_4</v>
          </cell>
        </row>
        <row r="2528">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AO2528" t="str">
            <v>Baden-Württemberg_2006_I 01a_5</v>
          </cell>
          <cell r="AQ2528" t="str">
            <v>Westliche Flächenländer_2006_I 01a_5</v>
          </cell>
        </row>
        <row r="2529">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AO2529" t="str">
            <v>Baden-Württemberg_2006_I 01a_6</v>
          </cell>
          <cell r="AQ2529" t="str">
            <v>Westliche Flächenländer_2006_I 01a_6</v>
          </cell>
        </row>
        <row r="2530">
          <cell r="G2530">
            <v>0</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AO2530" t="str">
            <v>Baden-Württemberg_2006_I 01a_7</v>
          </cell>
          <cell r="AQ2530" t="str">
            <v>Westliche Flächenländer_2006_I 01a_7</v>
          </cell>
        </row>
        <row r="2531">
          <cell r="G2531">
            <v>0</v>
          </cell>
          <cell r="H2531">
            <v>0</v>
          </cell>
          <cell r="I2531">
            <v>0</v>
          </cell>
          <cell r="J2531">
            <v>0</v>
          </cell>
          <cell r="K2531">
            <v>0</v>
          </cell>
          <cell r="L2531">
            <v>0</v>
          </cell>
          <cell r="M2531">
            <v>0</v>
          </cell>
          <cell r="N2531">
            <v>0</v>
          </cell>
          <cell r="O2531">
            <v>0</v>
          </cell>
          <cell r="P2531">
            <v>0</v>
          </cell>
          <cell r="Q2531">
            <v>0</v>
          </cell>
          <cell r="R2531">
            <v>0</v>
          </cell>
          <cell r="S2531">
            <v>0</v>
          </cell>
          <cell r="T2531">
            <v>0</v>
          </cell>
          <cell r="U2531">
            <v>0</v>
          </cell>
          <cell r="AO2531" t="str">
            <v>Baden-Württemberg_2006_I 01a_8</v>
          </cell>
          <cell r="AQ2531" t="str">
            <v>Westliche Flächenländer_2006_I 01a_8</v>
          </cell>
        </row>
        <row r="2532">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AO2532" t="e">
            <v>#N/A</v>
          </cell>
          <cell r="AQ2532" t="e">
            <v>#N/A</v>
          </cell>
        </row>
        <row r="2533">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AO2533" t="e">
            <v>#N/A</v>
          </cell>
          <cell r="AQ2533" t="e">
            <v>#N/A</v>
          </cell>
        </row>
        <row r="2534">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AO2534" t="e">
            <v>#N/A</v>
          </cell>
          <cell r="AQ2534" t="e">
            <v>#N/A</v>
          </cell>
        </row>
        <row r="2535">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AO2535" t="e">
            <v>#N/A</v>
          </cell>
          <cell r="AQ2535" t="e">
            <v>#N/A</v>
          </cell>
        </row>
        <row r="2536">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AO2536" t="e">
            <v>#N/A</v>
          </cell>
          <cell r="AQ2536" t="e">
            <v>#N/A</v>
          </cell>
        </row>
        <row r="2537">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AO2537" t="e">
            <v>#N/A</v>
          </cell>
          <cell r="AQ2537" t="e">
            <v>#N/A</v>
          </cell>
        </row>
        <row r="2538">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AO2538" t="e">
            <v>#N/A</v>
          </cell>
          <cell r="AQ2538" t="e">
            <v>#N/A</v>
          </cell>
        </row>
        <row r="2539">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AO2539" t="e">
            <v>#N/A</v>
          </cell>
          <cell r="AQ2539" t="e">
            <v>#N/A</v>
          </cell>
        </row>
        <row r="2540">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AO2540" t="str">
            <v>Baden-Württemberg_2006_Sonstige_1</v>
          </cell>
          <cell r="AQ2540" t="str">
            <v>Westliche Flächenländer_2006_Sonstige_1</v>
          </cell>
        </row>
        <row r="2541">
          <cell r="G2541">
            <v>630</v>
          </cell>
          <cell r="H2541">
            <v>160</v>
          </cell>
          <cell r="I2541">
            <v>93</v>
          </cell>
          <cell r="J2541">
            <v>25</v>
          </cell>
          <cell r="K2541">
            <v>630</v>
          </cell>
          <cell r="L2541">
            <v>160</v>
          </cell>
          <cell r="M2541">
            <v>93</v>
          </cell>
          <cell r="N2541">
            <v>25</v>
          </cell>
          <cell r="O2541">
            <v>630</v>
          </cell>
          <cell r="P2541">
            <v>0</v>
          </cell>
          <cell r="Q2541">
            <v>0</v>
          </cell>
          <cell r="R2541">
            <v>0</v>
          </cell>
          <cell r="S2541">
            <v>0</v>
          </cell>
          <cell r="T2541">
            <v>0</v>
          </cell>
          <cell r="U2541">
            <v>0</v>
          </cell>
          <cell r="AO2541" t="str">
            <v>Baden-Württemberg_2006_Sonstige_2</v>
          </cell>
          <cell r="AQ2541" t="str">
            <v>Westliche Flächenländer_2006_Sonstige_2</v>
          </cell>
        </row>
        <row r="2542">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AO2542" t="str">
            <v>Baden-Württemberg_2006_Sonstige_3</v>
          </cell>
          <cell r="AQ2542" t="str">
            <v>Westliche Flächenländer_2006_Sonstige_3</v>
          </cell>
        </row>
        <row r="2543">
          <cell r="G2543">
            <v>0</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AO2543" t="str">
            <v>Baden-Württemberg_2006_Sonstige_4</v>
          </cell>
          <cell r="AQ2543" t="str">
            <v>Westliche Flächenländer_2006_Sonstige_4</v>
          </cell>
        </row>
        <row r="2544">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AO2544" t="str">
            <v>Baden-Württemberg_2006_Sonstige_5</v>
          </cell>
          <cell r="AQ2544" t="str">
            <v>Westliche Flächenländer_2006_Sonstige_5</v>
          </cell>
        </row>
        <row r="2545">
          <cell r="G2545">
            <v>0</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AO2545" t="str">
            <v>Baden-Württemberg_2006_Sonstige_6</v>
          </cell>
          <cell r="AQ2545" t="str">
            <v>Westliche Flächenländer_2006_Sonstige_6</v>
          </cell>
        </row>
        <row r="2546">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AO2546" t="str">
            <v>Baden-Württemberg_2006_Sonstige_7</v>
          </cell>
          <cell r="AQ2546" t="str">
            <v>Westliche Flächenländer_2006_Sonstige_7</v>
          </cell>
        </row>
        <row r="2547">
          <cell r="G2547">
            <v>630</v>
          </cell>
          <cell r="H2547">
            <v>160</v>
          </cell>
          <cell r="I2547">
            <v>93</v>
          </cell>
          <cell r="J2547">
            <v>25</v>
          </cell>
          <cell r="K2547">
            <v>630</v>
          </cell>
          <cell r="L2547">
            <v>160</v>
          </cell>
          <cell r="M2547">
            <v>93</v>
          </cell>
          <cell r="N2547">
            <v>25</v>
          </cell>
          <cell r="O2547">
            <v>630</v>
          </cell>
          <cell r="P2547">
            <v>0</v>
          </cell>
          <cell r="Q2547">
            <v>0</v>
          </cell>
          <cell r="R2547">
            <v>0</v>
          </cell>
          <cell r="S2547">
            <v>0</v>
          </cell>
          <cell r="T2547">
            <v>0</v>
          </cell>
          <cell r="U2547">
            <v>0</v>
          </cell>
          <cell r="AO2547" t="str">
            <v>Baden-Württemberg_2006_Sonstige_8</v>
          </cell>
          <cell r="AQ2547" t="str">
            <v>Westliche Flächenländer_2006_Sonstige_8</v>
          </cell>
        </row>
        <row r="2548">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AO2548" t="str">
            <v>Baden-Württemberg_2006_Sonstige_1</v>
          </cell>
          <cell r="AQ2548" t="str">
            <v>Westliche Flächenländer_2006_Sonstige_1</v>
          </cell>
        </row>
        <row r="2549">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AO2549" t="str">
            <v>Baden-Württemberg_2006_Sonstige_2</v>
          </cell>
          <cell r="AQ2549" t="str">
            <v>Westliche Flächenländer_2006_Sonstige_2</v>
          </cell>
        </row>
        <row r="2550">
          <cell r="G2550">
            <v>1249.8076923076922</v>
          </cell>
          <cell r="H2550">
            <v>411.69924812030075</v>
          </cell>
          <cell r="I2550">
            <v>75.589743589743591</v>
          </cell>
          <cell r="J2550">
            <v>26.796992481203006</v>
          </cell>
          <cell r="K2550">
            <v>670</v>
          </cell>
          <cell r="L2550">
            <v>216</v>
          </cell>
          <cell r="M2550">
            <v>40.522336769759448</v>
          </cell>
          <cell r="N2550">
            <v>14.059171597633137</v>
          </cell>
          <cell r="O2550">
            <v>0</v>
          </cell>
          <cell r="P2550">
            <v>670</v>
          </cell>
          <cell r="Q2550">
            <v>579.80769230769226</v>
          </cell>
          <cell r="R2550">
            <v>0</v>
          </cell>
          <cell r="S2550">
            <v>0</v>
          </cell>
          <cell r="T2550">
            <v>0</v>
          </cell>
          <cell r="U2550">
            <v>0</v>
          </cell>
          <cell r="AO2550" t="str">
            <v>Baden-Württemberg_2006_Sonstige_3</v>
          </cell>
          <cell r="AQ2550" t="str">
            <v>Westliche Flächenländer_2006_Sonstige_3</v>
          </cell>
        </row>
        <row r="2551">
          <cell r="G2551">
            <v>205.19230769230768</v>
          </cell>
          <cell r="H2551">
            <v>95.300751879699249</v>
          </cell>
          <cell r="I2551">
            <v>12.410256410256411</v>
          </cell>
          <cell r="J2551">
            <v>6.2030075187969924</v>
          </cell>
          <cell r="K2551">
            <v>110</v>
          </cell>
          <cell r="L2551">
            <v>50</v>
          </cell>
          <cell r="M2551">
            <v>6.6529209621993122</v>
          </cell>
          <cell r="N2551">
            <v>3.2544378698224854</v>
          </cell>
          <cell r="O2551">
            <v>0</v>
          </cell>
          <cell r="P2551">
            <v>110</v>
          </cell>
          <cell r="Q2551">
            <v>95.192307692307693</v>
          </cell>
          <cell r="R2551">
            <v>0</v>
          </cell>
          <cell r="S2551">
            <v>0</v>
          </cell>
          <cell r="T2551">
            <v>0</v>
          </cell>
          <cell r="U2551">
            <v>0</v>
          </cell>
          <cell r="AO2551" t="str">
            <v>Baden-Württemberg_2006_Sonstige_4</v>
          </cell>
          <cell r="AQ2551" t="str">
            <v>Westliche Flächenländer_2006_Sonstige_4</v>
          </cell>
        </row>
        <row r="2552">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AO2552" t="str">
            <v>Baden-Württemberg_2006_Sonstige_5</v>
          </cell>
          <cell r="AQ2552" t="str">
            <v>Westliche Flächenländer_2006_Sonstige_5</v>
          </cell>
        </row>
        <row r="2553">
          <cell r="G2553">
            <v>0</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AO2553" t="str">
            <v>Baden-Württemberg_2006_Sonstige_6</v>
          </cell>
          <cell r="AQ2553" t="str">
            <v>Westliche Flächenländer_2006_Sonstige_6</v>
          </cell>
        </row>
        <row r="2554">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AO2554" t="str">
            <v>Baden-Württemberg_2006_Sonstige_7</v>
          </cell>
          <cell r="AQ2554" t="str">
            <v>Westliche Flächenländer_2006_Sonstige_7</v>
          </cell>
        </row>
        <row r="2555">
          <cell r="G2555">
            <v>1455</v>
          </cell>
          <cell r="H2555">
            <v>507</v>
          </cell>
          <cell r="I2555">
            <v>88</v>
          </cell>
          <cell r="J2555">
            <v>33</v>
          </cell>
          <cell r="K2555">
            <v>780</v>
          </cell>
          <cell r="L2555">
            <v>266</v>
          </cell>
          <cell r="M2555">
            <v>47.175257731958759</v>
          </cell>
          <cell r="N2555">
            <v>17.31360946745562</v>
          </cell>
          <cell r="O2555">
            <v>0</v>
          </cell>
          <cell r="P2555">
            <v>780</v>
          </cell>
          <cell r="Q2555">
            <v>675</v>
          </cell>
          <cell r="R2555">
            <v>0</v>
          </cell>
          <cell r="S2555">
            <v>0</v>
          </cell>
          <cell r="T2555">
            <v>0</v>
          </cell>
          <cell r="U2555">
            <v>0</v>
          </cell>
          <cell r="AO2555" t="str">
            <v>Baden-Württemberg_2006_Sonstige_8</v>
          </cell>
          <cell r="AQ2555" t="str">
            <v>Westliche Flächenländer_2006_Sonstige_8</v>
          </cell>
        </row>
        <row r="2556">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AO2556" t="e">
            <v>#N/A</v>
          </cell>
          <cell r="AQ2556" t="e">
            <v>#N/A</v>
          </cell>
        </row>
        <row r="2557">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AO2557" t="e">
            <v>#N/A</v>
          </cell>
          <cell r="AQ2557" t="e">
            <v>#N/A</v>
          </cell>
        </row>
        <row r="2558">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AO2558" t="e">
            <v>#N/A</v>
          </cell>
          <cell r="AQ2558" t="e">
            <v>#N/A</v>
          </cell>
        </row>
        <row r="2559">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AO2559" t="e">
            <v>#N/A</v>
          </cell>
          <cell r="AQ2559" t="e">
            <v>#N/A</v>
          </cell>
        </row>
        <row r="2560">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AO2560" t="e">
            <v>#N/A</v>
          </cell>
          <cell r="AQ2560" t="e">
            <v>#N/A</v>
          </cell>
        </row>
        <row r="2561">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AO2561" t="e">
            <v>#N/A</v>
          </cell>
          <cell r="AQ2561" t="e">
            <v>#N/A</v>
          </cell>
        </row>
        <row r="2562">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AO2562" t="e">
            <v>#N/A</v>
          </cell>
          <cell r="AQ2562" t="e">
            <v>#N/A</v>
          </cell>
        </row>
        <row r="2563">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AO2563" t="e">
            <v>#N/A</v>
          </cell>
          <cell r="AQ2563" t="e">
            <v>#N/A</v>
          </cell>
        </row>
        <row r="2564">
          <cell r="G2564">
            <v>0</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AO2564" t="str">
            <v>Baden-Württemberg_2006_III 03_1</v>
          </cell>
          <cell r="AQ2564" t="str">
            <v>Westliche Flächenländer_2006_III 03_1</v>
          </cell>
        </row>
        <row r="2565">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AO2565" t="str">
            <v>Baden-Württemberg_2006_III 03_2</v>
          </cell>
          <cell r="AQ2565" t="str">
            <v>Westliche Flächenländer_2006_III 03_2</v>
          </cell>
        </row>
        <row r="2566">
          <cell r="G2566">
            <v>6671</v>
          </cell>
          <cell r="H2566">
            <v>2461</v>
          </cell>
          <cell r="I2566">
            <v>385</v>
          </cell>
          <cell r="J2566">
            <v>139</v>
          </cell>
          <cell r="K2566">
            <v>6232</v>
          </cell>
          <cell r="L2566">
            <v>2260</v>
          </cell>
          <cell r="M2566">
            <v>359.66421825813222</v>
          </cell>
          <cell r="N2566">
            <v>127.6472978464039</v>
          </cell>
          <cell r="O2566">
            <v>6232</v>
          </cell>
          <cell r="P2566">
            <v>439</v>
          </cell>
          <cell r="Q2566">
            <v>0</v>
          </cell>
          <cell r="R2566">
            <v>0</v>
          </cell>
          <cell r="S2566">
            <v>0</v>
          </cell>
          <cell r="T2566">
            <v>0</v>
          </cell>
          <cell r="U2566">
            <v>0</v>
          </cell>
          <cell r="AO2566" t="str">
            <v>Baden-Württemberg_2006_III 03_3</v>
          </cell>
          <cell r="AQ2566" t="str">
            <v>Westliche Flächenländer_2006_III 03_3</v>
          </cell>
        </row>
        <row r="2567">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AO2567" t="str">
            <v>Baden-Württemberg_2006_III 03_4</v>
          </cell>
          <cell r="AQ2567" t="str">
            <v>Westliche Flächenländer_2006_III 03_4</v>
          </cell>
        </row>
        <row r="2568">
          <cell r="G2568">
            <v>0</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AO2568" t="str">
            <v>Baden-Württemberg_2006_III 03_5</v>
          </cell>
          <cell r="AQ2568" t="str">
            <v>Westliche Flächenländer_2006_III 03_5</v>
          </cell>
        </row>
        <row r="2569">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AO2569" t="str">
            <v>Baden-Württemberg_2006_III 03_6</v>
          </cell>
          <cell r="AQ2569" t="str">
            <v>Westliche Flächenländer_2006_III 03_6</v>
          </cell>
        </row>
        <row r="2570">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AO2570" t="str">
            <v>Baden-Württemberg_2006_III 03_7</v>
          </cell>
          <cell r="AQ2570" t="str">
            <v>Westliche Flächenländer_2006_III 03_7</v>
          </cell>
        </row>
        <row r="2571">
          <cell r="G2571">
            <v>6671</v>
          </cell>
          <cell r="H2571">
            <v>2461</v>
          </cell>
          <cell r="I2571">
            <v>385</v>
          </cell>
          <cell r="J2571">
            <v>139</v>
          </cell>
          <cell r="K2571">
            <v>6232</v>
          </cell>
          <cell r="L2571">
            <v>2260</v>
          </cell>
          <cell r="M2571">
            <v>359.66421825813222</v>
          </cell>
          <cell r="N2571">
            <v>127.6472978464039</v>
          </cell>
          <cell r="O2571">
            <v>6232</v>
          </cell>
          <cell r="P2571">
            <v>439</v>
          </cell>
          <cell r="Q2571">
            <v>0</v>
          </cell>
          <cell r="R2571">
            <v>0</v>
          </cell>
          <cell r="S2571">
            <v>0</v>
          </cell>
          <cell r="T2571">
            <v>0</v>
          </cell>
          <cell r="U2571">
            <v>0</v>
          </cell>
          <cell r="AO2571" t="str">
            <v>Baden-Württemberg_2006_III 03_8</v>
          </cell>
          <cell r="AQ2571" t="str">
            <v>Westliche Flächenländer_2006_III 03_8</v>
          </cell>
        </row>
        <row r="2572">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AO2572" t="e">
            <v>#N/A</v>
          </cell>
          <cell r="AQ2572" t="e">
            <v>#N/A</v>
          </cell>
        </row>
        <row r="2573">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AO2573" t="e">
            <v>#N/A</v>
          </cell>
          <cell r="AQ2573" t="e">
            <v>#N/A</v>
          </cell>
        </row>
        <row r="2574">
          <cell r="G2574">
            <v>832</v>
          </cell>
          <cell r="H2574">
            <v>372</v>
          </cell>
          <cell r="I2574">
            <v>48</v>
          </cell>
          <cell r="J2574">
            <v>18</v>
          </cell>
          <cell r="K2574">
            <v>473</v>
          </cell>
          <cell r="L2574">
            <v>215</v>
          </cell>
          <cell r="M2574">
            <v>44.841253185429473</v>
          </cell>
          <cell r="N2574">
            <v>16.529865908167412</v>
          </cell>
          <cell r="O2574">
            <v>473</v>
          </cell>
          <cell r="P2574">
            <v>359</v>
          </cell>
          <cell r="Q2574">
            <v>0</v>
          </cell>
          <cell r="R2574">
            <v>0</v>
          </cell>
          <cell r="S2574">
            <v>0</v>
          </cell>
          <cell r="T2574">
            <v>0</v>
          </cell>
          <cell r="U2574">
            <v>0</v>
          </cell>
          <cell r="AO2574" t="e">
            <v>#N/A</v>
          </cell>
          <cell r="AQ2574" t="e">
            <v>#N/A</v>
          </cell>
        </row>
        <row r="2575">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AO2575" t="e">
            <v>#N/A</v>
          </cell>
          <cell r="AQ2575" t="e">
            <v>#N/A</v>
          </cell>
        </row>
        <row r="2576">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AO2576" t="e">
            <v>#N/A</v>
          </cell>
          <cell r="AQ2576" t="e">
            <v>#N/A</v>
          </cell>
        </row>
        <row r="2577">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AO2577" t="e">
            <v>#N/A</v>
          </cell>
          <cell r="AQ2577" t="e">
            <v>#N/A</v>
          </cell>
        </row>
        <row r="2578">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AO2578" t="e">
            <v>#N/A</v>
          </cell>
          <cell r="AQ2578" t="e">
            <v>#N/A</v>
          </cell>
        </row>
        <row r="2579">
          <cell r="G2579">
            <v>832</v>
          </cell>
          <cell r="H2579">
            <v>372</v>
          </cell>
          <cell r="I2579">
            <v>48</v>
          </cell>
          <cell r="J2579">
            <v>18</v>
          </cell>
          <cell r="K2579">
            <v>473</v>
          </cell>
          <cell r="L2579">
            <v>215</v>
          </cell>
          <cell r="M2579">
            <v>44.841253185429473</v>
          </cell>
          <cell r="N2579">
            <v>16.529865908167412</v>
          </cell>
          <cell r="O2579">
            <v>473</v>
          </cell>
          <cell r="P2579">
            <v>359</v>
          </cell>
          <cell r="Q2579">
            <v>0</v>
          </cell>
          <cell r="R2579">
            <v>0</v>
          </cell>
          <cell r="S2579">
            <v>0</v>
          </cell>
          <cell r="T2579">
            <v>0</v>
          </cell>
          <cell r="U2579">
            <v>0</v>
          </cell>
          <cell r="AO2579" t="e">
            <v>#N/A</v>
          </cell>
          <cell r="AQ2579" t="e">
            <v>#N/A</v>
          </cell>
        </row>
        <row r="2580">
          <cell r="G2580">
            <v>3.7199893532073465</v>
          </cell>
          <cell r="H2580">
            <v>1.8665577342047932</v>
          </cell>
          <cell r="I2580">
            <v>0.18791589033803568</v>
          </cell>
          <cell r="J2580">
            <v>7.1895424836601315E-2</v>
          </cell>
          <cell r="K2580">
            <v>2</v>
          </cell>
          <cell r="L2580">
            <v>1</v>
          </cell>
          <cell r="M2580">
            <v>0.10103033772180881</v>
          </cell>
          <cell r="N2580">
            <v>3.8517653924715491E-2</v>
          </cell>
          <cell r="O2580">
            <v>2</v>
          </cell>
          <cell r="P2580">
            <v>1.3401650252861326</v>
          </cell>
          <cell r="Q2580">
            <v>0.25472451424008519</v>
          </cell>
          <cell r="R2580">
            <v>0.12509981368112857</v>
          </cell>
          <cell r="S2580">
            <v>0</v>
          </cell>
          <cell r="T2580">
            <v>0</v>
          </cell>
          <cell r="U2580">
            <v>0</v>
          </cell>
          <cell r="AO2580" t="str">
            <v>Baden-Württemberg_2006_Sonstige_1</v>
          </cell>
          <cell r="AQ2580" t="str">
            <v>Westliche Flächenländer_2006_Sonstige_1</v>
          </cell>
        </row>
        <row r="2581">
          <cell r="G2581">
            <v>3013.1913760979505</v>
          </cell>
          <cell r="H2581">
            <v>414.37581699346407</v>
          </cell>
          <cell r="I2581">
            <v>152.2118711738089</v>
          </cell>
          <cell r="J2581">
            <v>15.96078431372549</v>
          </cell>
          <cell r="K2581">
            <v>1620</v>
          </cell>
          <cell r="L2581">
            <v>222</v>
          </cell>
          <cell r="M2581">
            <v>81.834573554665141</v>
          </cell>
          <cell r="N2581">
            <v>8.5509191712868393</v>
          </cell>
          <cell r="O2581">
            <v>1620</v>
          </cell>
          <cell r="P2581">
            <v>1085.5336704817673</v>
          </cell>
          <cell r="Q2581">
            <v>206.32685653446899</v>
          </cell>
          <cell r="R2581">
            <v>101.33084908171413</v>
          </cell>
          <cell r="S2581">
            <v>0</v>
          </cell>
          <cell r="T2581">
            <v>0</v>
          </cell>
          <cell r="U2581">
            <v>0</v>
          </cell>
          <cell r="AO2581" t="str">
            <v>Baden-Württemberg_2006_Sonstige_2</v>
          </cell>
          <cell r="AQ2581" t="str">
            <v>Westliche Flächenländer_2006_Sonstige_2</v>
          </cell>
        </row>
        <row r="2582">
          <cell r="G2582">
            <v>8985.6342826723449</v>
          </cell>
          <cell r="H2582">
            <v>2148.4079520697164</v>
          </cell>
          <cell r="I2582">
            <v>453.91083311152516</v>
          </cell>
          <cell r="J2582">
            <v>82.751633986928098</v>
          </cell>
          <cell r="K2582">
            <v>4831</v>
          </cell>
          <cell r="L2582">
            <v>1151</v>
          </cell>
          <cell r="M2582">
            <v>244.03878076702918</v>
          </cell>
          <cell r="N2582">
            <v>44.333819667347534</v>
          </cell>
          <cell r="O2582">
            <v>4831</v>
          </cell>
          <cell r="P2582">
            <v>3237.168618578653</v>
          </cell>
          <cell r="Q2582">
            <v>615.28706414692579</v>
          </cell>
          <cell r="R2582">
            <v>302.17859994676604</v>
          </cell>
          <cell r="S2582">
            <v>0</v>
          </cell>
          <cell r="T2582">
            <v>0</v>
          </cell>
          <cell r="U2582">
            <v>0</v>
          </cell>
          <cell r="AO2582" t="str">
            <v>Baden-Württemberg_2006_Sonstige_3</v>
          </cell>
          <cell r="AQ2582" t="str">
            <v>Westliche Flächenländer_2006_Sonstige_3</v>
          </cell>
        </row>
        <row r="2583">
          <cell r="G2583">
            <v>987.65717327655034</v>
          </cell>
          <cell r="H2583">
            <v>321.04793028322439</v>
          </cell>
          <cell r="I2583">
            <v>49.891668884748462</v>
          </cell>
          <cell r="J2583">
            <v>12.366013071895424</v>
          </cell>
          <cell r="K2583">
            <v>531</v>
          </cell>
          <cell r="L2583">
            <v>172</v>
          </cell>
          <cell r="M2583">
            <v>26.823554665140243</v>
          </cell>
          <cell r="N2583">
            <v>6.6250364750510657</v>
          </cell>
          <cell r="O2583">
            <v>531</v>
          </cell>
          <cell r="P2583">
            <v>355.81381421346816</v>
          </cell>
          <cell r="Q2583">
            <v>67.629358530742607</v>
          </cell>
          <cell r="R2583">
            <v>33.214000532339632</v>
          </cell>
          <cell r="S2583">
            <v>0</v>
          </cell>
          <cell r="T2583">
            <v>0</v>
          </cell>
          <cell r="U2583">
            <v>0</v>
          </cell>
          <cell r="AO2583" t="str">
            <v>Baden-Württemberg_2006_Sonstige_4</v>
          </cell>
          <cell r="AQ2583" t="str">
            <v>Westliche Flächenländer_2006_Sonstige_4</v>
          </cell>
        </row>
        <row r="2584">
          <cell r="G2584">
            <v>985.79717859994685</v>
          </cell>
          <cell r="H2584">
            <v>541.30174291938999</v>
          </cell>
          <cell r="I2584">
            <v>49.797710939579453</v>
          </cell>
          <cell r="J2584">
            <v>20.84967320261438</v>
          </cell>
          <cell r="K2584">
            <v>530</v>
          </cell>
          <cell r="L2584">
            <v>290</v>
          </cell>
          <cell r="M2584">
            <v>26.773039496279335</v>
          </cell>
          <cell r="N2584">
            <v>11.170119638167494</v>
          </cell>
          <cell r="O2584">
            <v>530</v>
          </cell>
          <cell r="P2584">
            <v>355.14373170082513</v>
          </cell>
          <cell r="Q2584">
            <v>67.501996273622566</v>
          </cell>
          <cell r="R2584">
            <v>33.151450625499066</v>
          </cell>
          <cell r="S2584">
            <v>0</v>
          </cell>
          <cell r="T2584">
            <v>0</v>
          </cell>
          <cell r="U2584">
            <v>0</v>
          </cell>
          <cell r="AO2584" t="str">
            <v>Baden-Württemberg_2006_Sonstige_5</v>
          </cell>
          <cell r="AQ2584" t="str">
            <v>Westliche Flächenländer_2006_Sonstige_5</v>
          </cell>
        </row>
        <row r="2585">
          <cell r="G2585">
            <v>0</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AO2585" t="str">
            <v>Baden-Württemberg_2006_Sonstige_6</v>
          </cell>
          <cell r="AQ2585" t="str">
            <v>Westliche Flächenländer_2006_Sonstige_6</v>
          </cell>
        </row>
        <row r="2586">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AO2586" t="str">
            <v>Baden-Württemberg_2006_Sonstige_7</v>
          </cell>
          <cell r="AQ2586" t="str">
            <v>Westliche Flächenländer_2006_Sonstige_7</v>
          </cell>
        </row>
        <row r="2587">
          <cell r="G2587">
            <v>13976</v>
          </cell>
          <cell r="H2587">
            <v>3427</v>
          </cell>
          <cell r="I2587">
            <v>706</v>
          </cell>
          <cell r="J2587">
            <v>132</v>
          </cell>
          <cell r="K2587">
            <v>7514</v>
          </cell>
          <cell r="L2587">
            <v>1836</v>
          </cell>
          <cell r="M2587">
            <v>379.57097882083571</v>
          </cell>
          <cell r="N2587">
            <v>70.718412605777658</v>
          </cell>
          <cell r="O2587">
            <v>7514</v>
          </cell>
          <cell r="P2587">
            <v>5035</v>
          </cell>
          <cell r="Q2587">
            <v>957</v>
          </cell>
          <cell r="R2587">
            <v>470</v>
          </cell>
          <cell r="S2587">
            <v>0</v>
          </cell>
          <cell r="T2587">
            <v>0</v>
          </cell>
          <cell r="U2587">
            <v>0</v>
          </cell>
          <cell r="AO2587" t="str">
            <v>Baden-Württemberg_2006_Sonstige_8</v>
          </cell>
          <cell r="AQ2587" t="str">
            <v>Westliche Flächenländer_2006_Sonstige_8</v>
          </cell>
        </row>
        <row r="2588">
          <cell r="G2588">
            <v>1.5789193505456482</v>
          </cell>
          <cell r="H2588">
            <v>1.1683006535947713</v>
          </cell>
          <cell r="I2588">
            <v>9.3159435719989359E-2</v>
          </cell>
          <cell r="J2588">
            <v>4.3028322440087148E-2</v>
          </cell>
          <cell r="K2588">
            <v>2</v>
          </cell>
          <cell r="L2588">
            <v>1</v>
          </cell>
          <cell r="M2588">
            <v>5.00858614768174E-2</v>
          </cell>
          <cell r="N2588">
            <v>2.3052232273125181E-2</v>
          </cell>
          <cell r="O2588">
            <v>2</v>
          </cell>
          <cell r="P2588">
            <v>0.5435187649720522</v>
          </cell>
          <cell r="Q2588">
            <v>0.25472451424008519</v>
          </cell>
          <cell r="R2588">
            <v>0.12509981368112857</v>
          </cell>
          <cell r="S2588">
            <v>0</v>
          </cell>
          <cell r="T2588">
            <v>0</v>
          </cell>
          <cell r="U2588">
            <v>0</v>
          </cell>
          <cell r="AO2588" t="e">
            <v>#N/A</v>
          </cell>
          <cell r="AQ2588" t="e">
            <v>#N/A</v>
          </cell>
        </row>
        <row r="2589">
          <cell r="G2589">
            <v>1278.924673941975</v>
          </cell>
          <cell r="H2589">
            <v>259.36274509803923</v>
          </cell>
          <cell r="I2589">
            <v>75.459142933191373</v>
          </cell>
          <cell r="J2589">
            <v>9.5522875816993462</v>
          </cell>
          <cell r="K2589">
            <v>500</v>
          </cell>
          <cell r="L2589">
            <v>170</v>
          </cell>
          <cell r="M2589">
            <v>40.569547796222096</v>
          </cell>
          <cell r="N2589">
            <v>5.1175955646337909</v>
          </cell>
          <cell r="O2589">
            <v>500</v>
          </cell>
          <cell r="P2589">
            <v>440.25019962736224</v>
          </cell>
          <cell r="Q2589">
            <v>206.32685653446899</v>
          </cell>
          <cell r="R2589">
            <v>101.33084908171413</v>
          </cell>
          <cell r="S2589">
            <v>0</v>
          </cell>
          <cell r="T2589">
            <v>0</v>
          </cell>
          <cell r="U2589">
            <v>0</v>
          </cell>
          <cell r="AO2589" t="e">
            <v>#N/A</v>
          </cell>
          <cell r="AQ2589" t="e">
            <v>#N/A</v>
          </cell>
        </row>
        <row r="2590">
          <cell r="G2590">
            <v>3813.879691243013</v>
          </cell>
          <cell r="H2590">
            <v>1344.7140522875816</v>
          </cell>
          <cell r="I2590">
            <v>225.02661698163428</v>
          </cell>
          <cell r="J2590">
            <v>49.5255991285403</v>
          </cell>
          <cell r="K2590">
            <v>1691</v>
          </cell>
          <cell r="L2590">
            <v>723</v>
          </cell>
          <cell r="M2590">
            <v>120.98239839725244</v>
          </cell>
          <cell r="N2590">
            <v>26.533119346367084</v>
          </cell>
          <cell r="O2590">
            <v>1691</v>
          </cell>
          <cell r="P2590">
            <v>1312.8695767899919</v>
          </cell>
          <cell r="Q2590">
            <v>615.28706414692579</v>
          </cell>
          <cell r="R2590">
            <v>302.17859994676604</v>
          </cell>
          <cell r="S2590">
            <v>0</v>
          </cell>
          <cell r="T2590">
            <v>0</v>
          </cell>
          <cell r="U2590">
            <v>0</v>
          </cell>
          <cell r="AO2590" t="e">
            <v>#N/A</v>
          </cell>
          <cell r="AQ2590" t="e">
            <v>#N/A</v>
          </cell>
        </row>
        <row r="2591">
          <cell r="G2591">
            <v>419.20308756986952</v>
          </cell>
          <cell r="H2591">
            <v>200.94771241830065</v>
          </cell>
          <cell r="I2591">
            <v>24.733830183657172</v>
          </cell>
          <cell r="J2591">
            <v>7.4008714596949892</v>
          </cell>
          <cell r="K2591">
            <v>145</v>
          </cell>
          <cell r="L2591">
            <v>91</v>
          </cell>
          <cell r="M2591">
            <v>13.297796222095021</v>
          </cell>
          <cell r="N2591">
            <v>3.9649839509775315</v>
          </cell>
          <cell r="O2591">
            <v>145</v>
          </cell>
          <cell r="P2591">
            <v>144.30423210007984</v>
          </cell>
          <cell r="Q2591">
            <v>67.629358530742607</v>
          </cell>
          <cell r="R2591">
            <v>33.214000532339632</v>
          </cell>
          <cell r="S2591">
            <v>0</v>
          </cell>
          <cell r="T2591">
            <v>0</v>
          </cell>
          <cell r="U2591">
            <v>0</v>
          </cell>
          <cell r="AO2591" t="e">
            <v>#N/A</v>
          </cell>
          <cell r="AQ2591" t="e">
            <v>#N/A</v>
          </cell>
        </row>
        <row r="2592">
          <cell r="G2592">
            <v>418.41362789459674</v>
          </cell>
          <cell r="H2592">
            <v>338.80718954248368</v>
          </cell>
          <cell r="I2592">
            <v>24.687250465797181</v>
          </cell>
          <cell r="J2592">
            <v>12.478213507625274</v>
          </cell>
          <cell r="K2592">
            <v>125</v>
          </cell>
          <cell r="L2592">
            <v>85</v>
          </cell>
          <cell r="M2592">
            <v>13.272753291356612</v>
          </cell>
          <cell r="N2592">
            <v>6.6851473592063027</v>
          </cell>
          <cell r="O2592">
            <v>125</v>
          </cell>
          <cell r="P2592">
            <v>144.03247271759383</v>
          </cell>
          <cell r="Q2592">
            <v>67.501996273622566</v>
          </cell>
          <cell r="R2592">
            <v>33.151450625499066</v>
          </cell>
          <cell r="S2592">
            <v>0</v>
          </cell>
          <cell r="T2592">
            <v>0</v>
          </cell>
          <cell r="U2592">
            <v>0</v>
          </cell>
          <cell r="AO2592" t="e">
            <v>#N/A</v>
          </cell>
          <cell r="AQ2592" t="e">
            <v>#N/A</v>
          </cell>
        </row>
        <row r="2593">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AO2593" t="e">
            <v>#N/A</v>
          </cell>
          <cell r="AQ2593" t="e">
            <v>#N/A</v>
          </cell>
        </row>
        <row r="2594">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AO2594" t="e">
            <v>#N/A</v>
          </cell>
          <cell r="AQ2594" t="e">
            <v>#N/A</v>
          </cell>
        </row>
        <row r="2595">
          <cell r="G2595">
            <v>5932</v>
          </cell>
          <cell r="H2595">
            <v>2145</v>
          </cell>
          <cell r="I2595">
            <v>350</v>
          </cell>
          <cell r="J2595">
            <v>79</v>
          </cell>
          <cell r="K2595">
            <v>2463</v>
          </cell>
          <cell r="L2595">
            <v>1070</v>
          </cell>
          <cell r="M2595">
            <v>188.17258156840299</v>
          </cell>
          <cell r="N2595">
            <v>42.323898453457836</v>
          </cell>
          <cell r="O2595">
            <v>2463</v>
          </cell>
          <cell r="P2595">
            <v>2042</v>
          </cell>
          <cell r="Q2595">
            <v>957</v>
          </cell>
          <cell r="R2595">
            <v>470</v>
          </cell>
          <cell r="S2595">
            <v>0</v>
          </cell>
          <cell r="T2595">
            <v>0</v>
          </cell>
          <cell r="U2595">
            <v>0</v>
          </cell>
          <cell r="AO2595" t="e">
            <v>#N/A</v>
          </cell>
          <cell r="AQ2595" t="e">
            <v>#N/A</v>
          </cell>
        </row>
        <row r="2596">
          <cell r="G2596">
            <v>3163</v>
          </cell>
          <cell r="H2596">
            <v>866</v>
          </cell>
          <cell r="I2596">
            <v>7.0887156378895169</v>
          </cell>
          <cell r="J2596">
            <v>2.1653961090443374</v>
          </cell>
          <cell r="K2596">
            <v>1085</v>
          </cell>
          <cell r="L2596">
            <v>313.42487046632124</v>
          </cell>
          <cell r="M2596">
            <v>2.468197391119817</v>
          </cell>
          <cell r="N2596">
            <v>0.78044256757462016</v>
          </cell>
          <cell r="O2596">
            <v>1080</v>
          </cell>
          <cell r="P2596">
            <v>1201</v>
          </cell>
          <cell r="Q2596">
            <v>845</v>
          </cell>
          <cell r="R2596">
            <v>37</v>
          </cell>
          <cell r="S2596">
            <v>0</v>
          </cell>
          <cell r="T2596">
            <v>0</v>
          </cell>
          <cell r="U2596">
            <v>0</v>
          </cell>
          <cell r="AO2596" t="str">
            <v>Mecklenburg-Vorpommern_2006_I 01a_1</v>
          </cell>
          <cell r="AQ2596" t="str">
            <v>Östliche Flächenländer_2006_I 01a_1</v>
          </cell>
        </row>
        <row r="2597">
          <cell r="G2597">
            <v>11610</v>
          </cell>
          <cell r="H2597">
            <v>3746</v>
          </cell>
          <cell r="I2597">
            <v>26.019598025892282</v>
          </cell>
          <cell r="J2597">
            <v>9.3667134231871678</v>
          </cell>
          <cell r="K2597">
            <v>4360</v>
          </cell>
          <cell r="L2597">
            <v>1467.5800524934384</v>
          </cell>
          <cell r="M2597">
            <v>9.0596812238068551</v>
          </cell>
          <cell r="N2597">
            <v>3.3759097668989924</v>
          </cell>
          <cell r="O2597">
            <v>4283</v>
          </cell>
          <cell r="P2597">
            <v>4236</v>
          </cell>
          <cell r="Q2597">
            <v>2806</v>
          </cell>
          <cell r="R2597">
            <v>285</v>
          </cell>
          <cell r="S2597">
            <v>0</v>
          </cell>
          <cell r="T2597">
            <v>0</v>
          </cell>
          <cell r="U2597">
            <v>0</v>
          </cell>
          <cell r="AO2597" t="str">
            <v>Mecklenburg-Vorpommern_2006_I 01a_2</v>
          </cell>
          <cell r="AQ2597" t="str">
            <v>Östliche Flächenländer_2006_I 01a_2</v>
          </cell>
        </row>
        <row r="2598">
          <cell r="G2598">
            <v>22988</v>
          </cell>
          <cell r="H2598">
            <v>9501</v>
          </cell>
          <cell r="I2598">
            <v>51.519252318622897</v>
          </cell>
          <cell r="J2598">
            <v>23.756845764469112</v>
          </cell>
          <cell r="K2598">
            <v>7659</v>
          </cell>
          <cell r="L2598">
            <v>3307.181818181818</v>
          </cell>
          <cell r="M2598">
            <v>17.938324889997585</v>
          </cell>
          <cell r="N2598">
            <v>8.5623381461044676</v>
          </cell>
          <cell r="O2598">
            <v>7549</v>
          </cell>
          <cell r="P2598">
            <v>7204</v>
          </cell>
          <cell r="Q2598">
            <v>7025</v>
          </cell>
          <cell r="R2598">
            <v>1210</v>
          </cell>
          <cell r="S2598">
            <v>0</v>
          </cell>
          <cell r="T2598">
            <v>0</v>
          </cell>
          <cell r="U2598">
            <v>0</v>
          </cell>
          <cell r="AO2598" t="str">
            <v>Mecklenburg-Vorpommern_2006_I 01a_3</v>
          </cell>
          <cell r="AQ2598" t="str">
            <v>Östliche Flächenländer_2006_I 01a_3</v>
          </cell>
        </row>
        <row r="2599">
          <cell r="G2599">
            <v>783</v>
          </cell>
          <cell r="H2599">
            <v>411</v>
          </cell>
          <cell r="I2599">
            <v>1.7548100994206424</v>
          </cell>
          <cell r="J2599">
            <v>1.0276879917057999</v>
          </cell>
          <cell r="K2599">
            <v>267</v>
          </cell>
          <cell r="L2599">
            <v>142.625</v>
          </cell>
          <cell r="M2599">
            <v>0.61100175695441572</v>
          </cell>
          <cell r="N2599">
            <v>0.37039479823691568</v>
          </cell>
          <cell r="O2599">
            <v>262</v>
          </cell>
          <cell r="P2599">
            <v>247</v>
          </cell>
          <cell r="Q2599">
            <v>258</v>
          </cell>
          <cell r="R2599">
            <v>16</v>
          </cell>
          <cell r="S2599">
            <v>0</v>
          </cell>
          <cell r="T2599">
            <v>0</v>
          </cell>
          <cell r="U2599">
            <v>0</v>
          </cell>
          <cell r="AO2599" t="str">
            <v>Mecklenburg-Vorpommern_2006_I 01a_4</v>
          </cell>
          <cell r="AQ2599" t="str">
            <v>Östliche Flächenländer_2006_I 01a_4</v>
          </cell>
        </row>
        <row r="2600">
          <cell r="G2600">
            <v>3287</v>
          </cell>
          <cell r="H2600">
            <v>1845</v>
          </cell>
          <cell r="I2600">
            <v>7.3666165987173073</v>
          </cell>
          <cell r="J2600">
            <v>4.6133439043727513</v>
          </cell>
          <cell r="K2600">
            <v>1172</v>
          </cell>
          <cell r="L2600">
            <v>656.92307692307691</v>
          </cell>
          <cell r="M2600">
            <v>2.564958844328435</v>
          </cell>
          <cell r="N2600">
            <v>1.6627211745671759</v>
          </cell>
          <cell r="O2600">
            <v>1137</v>
          </cell>
          <cell r="P2600">
            <v>1104</v>
          </cell>
          <cell r="Q2600">
            <v>1002</v>
          </cell>
          <cell r="R2600">
            <v>44</v>
          </cell>
          <cell r="S2600">
            <v>0</v>
          </cell>
          <cell r="T2600">
            <v>0</v>
          </cell>
          <cell r="U2600">
            <v>0</v>
          </cell>
          <cell r="AO2600" t="str">
            <v>Mecklenburg-Vorpommern_2006_I 01a_5</v>
          </cell>
          <cell r="AQ2600" t="str">
            <v>Östliche Flächenländer_2006_I 01a_5</v>
          </cell>
        </row>
        <row r="2601">
          <cell r="G2601">
            <v>112</v>
          </cell>
          <cell r="H2601">
            <v>28</v>
          </cell>
          <cell r="I2601">
            <v>0.25100731945735877</v>
          </cell>
          <cell r="J2601">
            <v>7.001280722083307E-2</v>
          </cell>
          <cell r="K2601">
            <v>61</v>
          </cell>
          <cell r="L2601">
            <v>22</v>
          </cell>
          <cell r="M2601">
            <v>8.7397441607783607E-2</v>
          </cell>
          <cell r="N2601">
            <v>2.523370888232029E-2</v>
          </cell>
          <cell r="O2601">
            <v>60</v>
          </cell>
          <cell r="P2601">
            <v>45</v>
          </cell>
          <cell r="Q2601">
            <v>7</v>
          </cell>
          <cell r="R2601">
            <v>0</v>
          </cell>
          <cell r="S2601">
            <v>0</v>
          </cell>
          <cell r="T2601">
            <v>0</v>
          </cell>
          <cell r="U2601">
            <v>0</v>
          </cell>
          <cell r="AO2601" t="str">
            <v>Mecklenburg-Vorpommern_2006_I 01a_6</v>
          </cell>
          <cell r="AQ2601" t="str">
            <v>Östliche Flächenländer_2006_I 01a_6</v>
          </cell>
        </row>
        <row r="2602">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AO2602" t="str">
            <v>Mecklenburg-Vorpommern_2006_I 01a_7</v>
          </cell>
          <cell r="AQ2602" t="str">
            <v>Östliche Flächenländer_2006_I 01a_7</v>
          </cell>
        </row>
        <row r="2603">
          <cell r="G2603">
            <v>41943</v>
          </cell>
          <cell r="H2603">
            <v>16397</v>
          </cell>
          <cell r="I2603">
            <v>94</v>
          </cell>
          <cell r="J2603">
            <v>41</v>
          </cell>
          <cell r="K2603">
            <v>14604</v>
          </cell>
          <cell r="L2603">
            <v>5909.734818064655</v>
          </cell>
          <cell r="M2603">
            <v>32.729561547814889</v>
          </cell>
          <cell r="N2603">
            <v>14.777040162264491</v>
          </cell>
          <cell r="O2603">
            <v>14371</v>
          </cell>
          <cell r="P2603">
            <v>14037</v>
          </cell>
          <cell r="Q2603">
            <v>11943</v>
          </cell>
          <cell r="R2603">
            <v>1592</v>
          </cell>
          <cell r="S2603">
            <v>0</v>
          </cell>
          <cell r="T2603">
            <v>0</v>
          </cell>
          <cell r="U2603">
            <v>0</v>
          </cell>
          <cell r="AO2603" t="str">
            <v>Mecklenburg-Vorpommern_2006_I 01a_8</v>
          </cell>
          <cell r="AQ2603" t="str">
            <v>Östliche Flächenländer_2006_I 01a_8</v>
          </cell>
        </row>
        <row r="2604">
          <cell r="G2604">
            <v>7.6787567267549886E-2</v>
          </cell>
          <cell r="H2604">
            <v>7.3713608666215305E-2</v>
          </cell>
          <cell r="I2604">
            <v>0</v>
          </cell>
          <cell r="J2604">
            <v>0</v>
          </cell>
          <cell r="K2604">
            <v>3.5650365210661249E-2</v>
          </cell>
          <cell r="L2604">
            <v>3.2784129119031606E-2</v>
          </cell>
          <cell r="M2604">
            <v>0</v>
          </cell>
          <cell r="N2604">
            <v>0</v>
          </cell>
          <cell r="O2604">
            <v>3.5570356427519968E-2</v>
          </cell>
          <cell r="P2604">
            <v>2.9392601172808223E-2</v>
          </cell>
          <cell r="Q2604">
            <v>1.0376698279398635E-2</v>
          </cell>
          <cell r="R2604">
            <v>1.4479113878230652E-3</v>
          </cell>
          <cell r="S2604">
            <v>0</v>
          </cell>
          <cell r="T2604">
            <v>0</v>
          </cell>
          <cell r="U2604">
            <v>0</v>
          </cell>
          <cell r="AO2604" t="str">
            <v>Mecklenburg-Vorpommern_2006_I 03_1</v>
          </cell>
          <cell r="AQ2604" t="str">
            <v>Östliche Flächenländer_2006_I 03_1</v>
          </cell>
        </row>
        <row r="2605">
          <cell r="G2605">
            <v>69.262385675330009</v>
          </cell>
          <cell r="H2605">
            <v>61.477149627623554</v>
          </cell>
          <cell r="I2605">
            <v>0.30742300701367464</v>
          </cell>
          <cell r="J2605">
            <v>0.24649807920846811</v>
          </cell>
          <cell r="K2605">
            <v>35.293861558554639</v>
          </cell>
          <cell r="L2605">
            <v>30.128614660390046</v>
          </cell>
          <cell r="M2605">
            <v>0.16160328317591616</v>
          </cell>
          <cell r="N2605">
            <v>0.12488242239878322</v>
          </cell>
          <cell r="O2605">
            <v>32.08446149762301</v>
          </cell>
          <cell r="P2605">
            <v>26.512126257873017</v>
          </cell>
          <cell r="Q2605">
            <v>9.3597818480175672</v>
          </cell>
          <cell r="R2605">
            <v>1.3060160718164049</v>
          </cell>
          <cell r="S2605">
            <v>0</v>
          </cell>
          <cell r="T2605">
            <v>0</v>
          </cell>
          <cell r="U2605">
            <v>0</v>
          </cell>
          <cell r="AO2605" t="str">
            <v>Mecklenburg-Vorpommern_2006_I 03_2</v>
          </cell>
          <cell r="AQ2605" t="str">
            <v>Östliche Flächenländer_2006_I 03_2</v>
          </cell>
        </row>
        <row r="2606">
          <cell r="G2606">
            <v>1304.1600424720673</v>
          </cell>
          <cell r="H2606">
            <v>667.73472410291129</v>
          </cell>
          <cell r="I2606">
            <v>6.3790273955337495</v>
          </cell>
          <cell r="J2606">
            <v>2.4803869220352102</v>
          </cell>
          <cell r="K2606">
            <v>599.28263919121559</v>
          </cell>
          <cell r="L2606">
            <v>295.77841291190316</v>
          </cell>
          <cell r="M2606">
            <v>2.90885909716649</v>
          </cell>
          <cell r="N2606">
            <v>1.0739888326295355</v>
          </cell>
          <cell r="O2606">
            <v>604.12693356499915</v>
          </cell>
          <cell r="P2606">
            <v>499.20393831897485</v>
          </cell>
          <cell r="Q2606">
            <v>176.23784357730639</v>
          </cell>
          <cell r="R2606">
            <v>24.591327010786937</v>
          </cell>
          <cell r="S2606">
            <v>0</v>
          </cell>
          <cell r="T2606">
            <v>0</v>
          </cell>
          <cell r="U2606">
            <v>0</v>
          </cell>
          <cell r="AO2606" t="str">
            <v>Mecklenburg-Vorpommern_2006_I 03_3</v>
          </cell>
          <cell r="AQ2606" t="str">
            <v>Östliche Flächenländer_2006_I 03_3</v>
          </cell>
        </row>
        <row r="2607">
          <cell r="G2607">
            <v>35.783006346678249</v>
          </cell>
          <cell r="H2607">
            <v>19.607819905213269</v>
          </cell>
          <cell r="I2607">
            <v>7.6855751753418661E-2</v>
          </cell>
          <cell r="J2607">
            <v>3.0812259901058514E-2</v>
          </cell>
          <cell r="K2607">
            <v>15.614859962269627</v>
          </cell>
          <cell r="L2607">
            <v>8.4255211835911226</v>
          </cell>
          <cell r="M2607">
            <v>3.2320656635183222E-2</v>
          </cell>
          <cell r="N2607">
            <v>1.248824223987832E-2</v>
          </cell>
          <cell r="O2607">
            <v>16.575786095224306</v>
          </cell>
          <cell r="P2607">
            <v>13.696952146528634</v>
          </cell>
          <cell r="Q2607">
            <v>4.8355413981997639</v>
          </cell>
          <cell r="R2607">
            <v>0.67472670672554846</v>
          </cell>
          <cell r="S2607">
            <v>0</v>
          </cell>
          <cell r="T2607">
            <v>0</v>
          </cell>
          <cell r="U2607">
            <v>0</v>
          </cell>
          <cell r="AO2607" t="str">
            <v>Mecklenburg-Vorpommern_2006_I 03_4</v>
          </cell>
          <cell r="AQ2607" t="str">
            <v>Östliche Flächenländer_2006_I 03_4</v>
          </cell>
        </row>
        <row r="2608">
          <cell r="G2608">
            <v>181.10347740051643</v>
          </cell>
          <cell r="H2608">
            <v>121.70116790792146</v>
          </cell>
          <cell r="I2608">
            <v>0.71091570371912272</v>
          </cell>
          <cell r="J2608">
            <v>0.43137163861481914</v>
          </cell>
          <cell r="K2608">
            <v>86.487786001064194</v>
          </cell>
          <cell r="L2608">
            <v>55.437962340282439</v>
          </cell>
          <cell r="M2608">
            <v>0.3555272229870155</v>
          </cell>
          <cell r="N2608">
            <v>0.21230011807793142</v>
          </cell>
          <cell r="O2608">
            <v>83.892685634305849</v>
          </cell>
          <cell r="P2608">
            <v>69.322449866068197</v>
          </cell>
          <cell r="Q2608">
            <v>24.473442891961678</v>
          </cell>
          <cell r="R2608">
            <v>3.4148990081806994</v>
          </cell>
          <cell r="S2608">
            <v>0</v>
          </cell>
          <cell r="T2608">
            <v>0</v>
          </cell>
          <cell r="U2608">
            <v>0</v>
          </cell>
          <cell r="AO2608" t="str">
            <v>Mecklenburg-Vorpommern_2006_I 03_5</v>
          </cell>
          <cell r="AQ2608" t="str">
            <v>Östliche Flächenländer_2006_I 03_5</v>
          </cell>
        </row>
        <row r="2609">
          <cell r="G2609">
            <v>0.53751297087284922</v>
          </cell>
          <cell r="H2609">
            <v>0.33171123899796884</v>
          </cell>
          <cell r="I2609">
            <v>9.6069689691773333E-2</v>
          </cell>
          <cell r="J2609">
            <v>4.6218389851587764E-2</v>
          </cell>
          <cell r="K2609">
            <v>0.21390219126396751</v>
          </cell>
          <cell r="L2609">
            <v>0.13113651647612642</v>
          </cell>
          <cell r="M2609">
            <v>4.848098495277485E-2</v>
          </cell>
          <cell r="N2609">
            <v>2.4976484479756641E-2</v>
          </cell>
          <cell r="O2609">
            <v>0.24899249499263978</v>
          </cell>
          <cell r="P2609">
            <v>0.20574820820965756</v>
          </cell>
          <cell r="Q2609">
            <v>7.263688795579043E-2</v>
          </cell>
          <cell r="R2609">
            <v>1.0135379714761457E-2</v>
          </cell>
          <cell r="S2609">
            <v>0</v>
          </cell>
          <cell r="T2609">
            <v>0</v>
          </cell>
          <cell r="U2609">
            <v>0</v>
          </cell>
          <cell r="AO2609" t="str">
            <v>Mecklenburg-Vorpommern_2006_I 03_6</v>
          </cell>
          <cell r="AQ2609" t="str">
            <v>Östliche Flächenländer_2006_I 03_6</v>
          </cell>
        </row>
        <row r="2610">
          <cell r="G2610">
            <v>7.6787567267549886E-2</v>
          </cell>
          <cell r="H2610">
            <v>7.3713608666215305E-2</v>
          </cell>
          <cell r="I2610">
            <v>0</v>
          </cell>
          <cell r="J2610">
            <v>0</v>
          </cell>
          <cell r="K2610">
            <v>7.1300730421322497E-2</v>
          </cell>
          <cell r="L2610">
            <v>6.5568258238063212E-2</v>
          </cell>
          <cell r="M2610">
            <v>0</v>
          </cell>
          <cell r="N2610">
            <v>0</v>
          </cell>
          <cell r="O2610">
            <v>3.5570356427519968E-2</v>
          </cell>
          <cell r="P2610">
            <v>2.9392601172808223E-2</v>
          </cell>
          <cell r="Q2610">
            <v>1.0376698279398635E-2</v>
          </cell>
          <cell r="R2610">
            <v>1.4479113878230652E-3</v>
          </cell>
          <cell r="S2610">
            <v>0</v>
          </cell>
          <cell r="T2610">
            <v>0</v>
          </cell>
          <cell r="U2610">
            <v>0</v>
          </cell>
          <cell r="AO2610" t="str">
            <v>Mecklenburg-Vorpommern_2006_I 03_7</v>
          </cell>
          <cell r="AQ2610" t="str">
            <v>Östliche Flächenländer_2006_I 03_7</v>
          </cell>
        </row>
        <row r="2611">
          <cell r="G2611">
            <v>1591</v>
          </cell>
          <cell r="H2611">
            <v>871</v>
          </cell>
          <cell r="I2611">
            <v>7.5702915477117392</v>
          </cell>
          <cell r="J2611">
            <v>3.2352872896111435</v>
          </cell>
          <cell r="K2611">
            <v>737</v>
          </cell>
          <cell r="L2611">
            <v>390</v>
          </cell>
          <cell r="M2611">
            <v>3.5067912449173799</v>
          </cell>
          <cell r="N2611">
            <v>1.4486360998258851</v>
          </cell>
          <cell r="O2611">
            <v>737</v>
          </cell>
          <cell r="P2611">
            <v>609</v>
          </cell>
          <cell r="Q2611">
            <v>215</v>
          </cell>
          <cell r="R2611">
            <v>30</v>
          </cell>
          <cell r="S2611">
            <v>0</v>
          </cell>
          <cell r="T2611">
            <v>0</v>
          </cell>
          <cell r="U2611">
            <v>0</v>
          </cell>
          <cell r="AO2611" t="str">
            <v>Mecklenburg-Vorpommern_2006_I 03_8</v>
          </cell>
          <cell r="AQ2611" t="str">
            <v>Östliche Flächenländer_2006_I 03_8</v>
          </cell>
        </row>
        <row r="2612">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AO2612" t="str">
            <v>Mecklenburg-Vorpommern_2006_I 04b_1</v>
          </cell>
          <cell r="AQ2612" t="str">
            <v>Östliche Flächenländer_2006_I 04b_1</v>
          </cell>
        </row>
        <row r="2613">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AO2613" t="str">
            <v>Mecklenburg-Vorpommern_2006_I 04b_2</v>
          </cell>
          <cell r="AQ2613" t="str">
            <v>Östliche Flächenländer_2006_I 04b_2</v>
          </cell>
        </row>
        <row r="2614">
          <cell r="G2614">
            <v>0</v>
          </cell>
          <cell r="H2614">
            <v>0</v>
          </cell>
          <cell r="I2614">
            <v>0</v>
          </cell>
          <cell r="J2614">
            <v>0</v>
          </cell>
          <cell r="K2614">
            <v>0</v>
          </cell>
          <cell r="L2614">
            <v>0</v>
          </cell>
          <cell r="M2614">
            <v>0</v>
          </cell>
          <cell r="N2614">
            <v>0</v>
          </cell>
          <cell r="O2614">
            <v>0</v>
          </cell>
          <cell r="P2614">
            <v>0</v>
          </cell>
          <cell r="Q2614">
            <v>0</v>
          </cell>
          <cell r="R2614">
            <v>0</v>
          </cell>
          <cell r="S2614">
            <v>0</v>
          </cell>
          <cell r="T2614">
            <v>0</v>
          </cell>
          <cell r="U2614">
            <v>0</v>
          </cell>
          <cell r="AO2614" t="str">
            <v>Mecklenburg-Vorpommern_2006_I 04b_3</v>
          </cell>
          <cell r="AQ2614" t="str">
            <v>Östliche Flächenländer_2006_I 04b_3</v>
          </cell>
        </row>
        <row r="2615">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AO2615" t="str">
            <v>Mecklenburg-Vorpommern_2006_I 04b_4</v>
          </cell>
          <cell r="AQ2615" t="str">
            <v>Östliche Flächenländer_2006_I 04b_4</v>
          </cell>
        </row>
        <row r="2616">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AO2616" t="str">
            <v>Mecklenburg-Vorpommern_2006_I 04b_5</v>
          </cell>
          <cell r="AQ2616" t="str">
            <v>Östliche Flächenländer_2006_I 04b_5</v>
          </cell>
        </row>
        <row r="2617">
          <cell r="G2617">
            <v>0</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AO2617" t="str">
            <v>Mecklenburg-Vorpommern_2006_I 04b_6</v>
          </cell>
          <cell r="AQ2617" t="str">
            <v>Östliche Flächenländer_2006_I 04b_6</v>
          </cell>
        </row>
        <row r="2618">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AO2618" t="str">
            <v>Mecklenburg-Vorpommern_2006_I 04b_7</v>
          </cell>
          <cell r="AQ2618" t="str">
            <v>Östliche Flächenländer_2006_I 04b_7</v>
          </cell>
        </row>
        <row r="2619">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AO2619" t="str">
            <v>Mecklenburg-Vorpommern_2006_I 04b_8</v>
          </cell>
          <cell r="AQ2619" t="str">
            <v>Östliche Flächenländer_2006_I 04b_8</v>
          </cell>
        </row>
        <row r="2620">
          <cell r="G2620">
            <v>54.291183294663568</v>
          </cell>
          <cell r="H2620">
            <v>29.416557161629434</v>
          </cell>
          <cell r="I2620">
            <v>0.50378965502655149</v>
          </cell>
          <cell r="J2620">
            <v>0.19580465964679544</v>
          </cell>
          <cell r="K2620">
            <v>21.177115393721294</v>
          </cell>
          <cell r="L2620">
            <v>11.394218134034166</v>
          </cell>
          <cell r="M2620">
            <v>0.10076488854180041</v>
          </cell>
          <cell r="N2620">
            <v>4.2323271072442638E-2</v>
          </cell>
          <cell r="O2620">
            <v>21.177115393721294</v>
          </cell>
          <cell r="P2620">
            <v>17.769544012500592</v>
          </cell>
          <cell r="Q2620">
            <v>14.884606278706377</v>
          </cell>
          <cell r="R2620">
            <v>0.45991760973530943</v>
          </cell>
          <cell r="S2620">
            <v>0</v>
          </cell>
          <cell r="T2620">
            <v>0</v>
          </cell>
          <cell r="U2620">
            <v>0</v>
          </cell>
          <cell r="AO2620" t="str">
            <v>Mecklenburg-Vorpommern_2006_I 02_1</v>
          </cell>
          <cell r="AQ2620" t="str">
            <v>Östliche Flächenländer_2006_I 02_1</v>
          </cell>
        </row>
        <row r="2621">
          <cell r="G2621">
            <v>1015.0237819025523</v>
          </cell>
          <cell r="H2621">
            <v>631.4039698457708</v>
          </cell>
          <cell r="I2621">
            <v>5.0308009213214788</v>
          </cell>
          <cell r="J2621">
            <v>2.4251222950004148</v>
          </cell>
          <cell r="K2621">
            <v>395.9257185472797</v>
          </cell>
          <cell r="L2621">
            <v>244.56820434792633</v>
          </cell>
          <cell r="M2621">
            <v>1.8838925962540345</v>
          </cell>
          <cell r="N2621">
            <v>0.90843674278974385</v>
          </cell>
          <cell r="O2621">
            <v>395.9257185472797</v>
          </cell>
          <cell r="P2621">
            <v>332.21802642170559</v>
          </cell>
          <cell r="Q2621">
            <v>278.28145272029928</v>
          </cell>
          <cell r="R2621">
            <v>8.5985842132676744</v>
          </cell>
          <cell r="S2621">
            <v>0</v>
          </cell>
          <cell r="T2621">
            <v>0</v>
          </cell>
          <cell r="U2621">
            <v>0</v>
          </cell>
          <cell r="AO2621" t="str">
            <v>Mecklenburg-Vorpommern_2006_I 02_2</v>
          </cell>
          <cell r="AQ2621" t="str">
            <v>Östliche Flächenländer_2006_I 02_2</v>
          </cell>
        </row>
        <row r="2622">
          <cell r="G2622">
            <v>1369.7610208816704</v>
          </cell>
          <cell r="H2622">
            <v>922.07607718376084</v>
          </cell>
          <cell r="I2622">
            <v>6.2814055227078134</v>
          </cell>
          <cell r="J2622">
            <v>3.344996268966089</v>
          </cell>
          <cell r="K2622">
            <v>534.29646290070548</v>
          </cell>
          <cell r="L2622">
            <v>357.15722617977264</v>
          </cell>
          <cell r="M2622">
            <v>2.5422878674226834</v>
          </cell>
          <cell r="N2622">
            <v>1.3266432080966597</v>
          </cell>
          <cell r="O2622">
            <v>534.29646290070548</v>
          </cell>
          <cell r="P2622">
            <v>448.32378427008854</v>
          </cell>
          <cell r="Q2622">
            <v>375.53709929447416</v>
          </cell>
          <cell r="R2622">
            <v>11.603674416402292</v>
          </cell>
          <cell r="S2622">
            <v>0</v>
          </cell>
          <cell r="T2622">
            <v>0</v>
          </cell>
          <cell r="U2622">
            <v>0</v>
          </cell>
          <cell r="AO2622" t="str">
            <v>Mecklenburg-Vorpommern_2006_I 02_3</v>
          </cell>
          <cell r="AQ2622" t="str">
            <v>Östliche Flächenländer_2006_I 02_3</v>
          </cell>
        </row>
        <row r="2623">
          <cell r="G2623">
            <v>43.992459396751741</v>
          </cell>
          <cell r="H2623">
            <v>37.753233280309843</v>
          </cell>
          <cell r="I2623">
            <v>0.13304304270067382</v>
          </cell>
          <cell r="J2623">
            <v>9.9941961694718515E-2</v>
          </cell>
          <cell r="K2623">
            <v>17.159938917562386</v>
          </cell>
          <cell r="L2623">
            <v>14.623348779307006</v>
          </cell>
          <cell r="M2623">
            <v>8.1650371179680853E-2</v>
          </cell>
          <cell r="N2623">
            <v>5.4317720364228002E-2</v>
          </cell>
          <cell r="O2623">
            <v>17.159938917562386</v>
          </cell>
          <cell r="P2623">
            <v>14.398764146029642</v>
          </cell>
          <cell r="Q2623">
            <v>12.061082437615418</v>
          </cell>
          <cell r="R2623">
            <v>0.37267389554429664</v>
          </cell>
          <cell r="S2623">
            <v>0</v>
          </cell>
          <cell r="T2623">
            <v>0</v>
          </cell>
          <cell r="U2623">
            <v>0</v>
          </cell>
          <cell r="AO2623" t="str">
            <v>Mecklenburg-Vorpommern_2006_I 02_4</v>
          </cell>
          <cell r="AQ2623" t="str">
            <v>Östliche Flächenländer_2006_I 02_4</v>
          </cell>
        </row>
        <row r="2624">
          <cell r="G2624">
            <v>84.879930394431554</v>
          </cell>
          <cell r="H2624">
            <v>74.037623625423606</v>
          </cell>
          <cell r="I2624">
            <v>0.23060794068116794</v>
          </cell>
          <cell r="J2624">
            <v>0.16113091783434211</v>
          </cell>
          <cell r="K2624">
            <v>33.108729106491786</v>
          </cell>
          <cell r="L2624">
            <v>28.677755492542133</v>
          </cell>
          <cell r="M2624">
            <v>0.15753785802033463</v>
          </cell>
          <cell r="N2624">
            <v>0.10652213299609382</v>
          </cell>
          <cell r="O2624">
            <v>33.108729106491786</v>
          </cell>
          <cell r="P2624">
            <v>27.781263317391922</v>
          </cell>
          <cell r="Q2624">
            <v>23.270893508215352</v>
          </cell>
          <cell r="R2624">
            <v>0.71904446233249675</v>
          </cell>
          <cell r="S2624">
            <v>0</v>
          </cell>
          <cell r="T2624">
            <v>0</v>
          </cell>
          <cell r="U2624">
            <v>0</v>
          </cell>
          <cell r="AO2624" t="str">
            <v>Mecklenburg-Vorpommern_2006_I 02_5</v>
          </cell>
          <cell r="AQ2624" t="str">
            <v>Östliche Flächenländer_2006_I 02_5</v>
          </cell>
        </row>
        <row r="2625">
          <cell r="G2625">
            <v>3.4431554524361947</v>
          </cell>
          <cell r="H2625">
            <v>3.1361781589321533</v>
          </cell>
          <cell r="I2625">
            <v>3.5478144720179683E-2</v>
          </cell>
          <cell r="J2625">
            <v>2.651521432717022E-2</v>
          </cell>
          <cell r="K2625">
            <v>1.3430560159098441</v>
          </cell>
          <cell r="L2625">
            <v>1.2147681951264495</v>
          </cell>
          <cell r="M2625">
            <v>6.3905252076340013E-3</v>
          </cell>
          <cell r="N2625">
            <v>4.5121975907192555E-3</v>
          </cell>
          <cell r="O2625">
            <v>1.3430560159098441</v>
          </cell>
          <cell r="P2625">
            <v>1.126947298641034</v>
          </cell>
          <cell r="Q2625">
            <v>0.94398409015578388</v>
          </cell>
          <cell r="R2625">
            <v>2.9168047729532645E-2</v>
          </cell>
          <cell r="S2625">
            <v>0</v>
          </cell>
          <cell r="T2625">
            <v>0</v>
          </cell>
          <cell r="U2625">
            <v>0</v>
          </cell>
          <cell r="AO2625" t="str">
            <v>Mecklenburg-Vorpommern_2006_I 02_6</v>
          </cell>
          <cell r="AQ2625" t="str">
            <v>Östliche Flächenländer_2006_I 02_6</v>
          </cell>
        </row>
        <row r="2626">
          <cell r="G2626">
            <v>25.608468677494198</v>
          </cell>
          <cell r="H2626">
            <v>24.176360744173177</v>
          </cell>
          <cell r="I2626">
            <v>0.14191257888071873</v>
          </cell>
          <cell r="J2626">
            <v>0.14277423099245504</v>
          </cell>
          <cell r="K2626">
            <v>9.9889791183294658</v>
          </cell>
          <cell r="L2626">
            <v>9.3644788712912366</v>
          </cell>
          <cell r="M2626">
            <v>4.7529531231777881E-2</v>
          </cell>
          <cell r="N2626">
            <v>3.4783902946177551E-2</v>
          </cell>
          <cell r="O2626">
            <v>9.9889791183294658</v>
          </cell>
          <cell r="P2626">
            <v>8.3816705336426907</v>
          </cell>
          <cell r="Q2626">
            <v>7.0208816705336421</v>
          </cell>
          <cell r="R2626">
            <v>0.21693735498839906</v>
          </cell>
          <cell r="S2626">
            <v>0</v>
          </cell>
          <cell r="T2626">
            <v>0</v>
          </cell>
          <cell r="U2626">
            <v>0</v>
          </cell>
          <cell r="AO2626" t="str">
            <v>Mecklenburg-Vorpommern_2006_I 02_7</v>
          </cell>
          <cell r="AQ2626" t="str">
            <v>Östliche Flächenländer_2006_I 02_7</v>
          </cell>
        </row>
        <row r="2627">
          <cell r="G2627">
            <v>2597</v>
          </cell>
          <cell r="H2627">
            <v>1722</v>
          </cell>
          <cell r="I2627">
            <v>12.357037806038583</v>
          </cell>
          <cell r="J2627">
            <v>6.3962855484619849</v>
          </cell>
          <cell r="K2627">
            <v>1013</v>
          </cell>
          <cell r="L2627">
            <v>667</v>
          </cell>
          <cell r="M2627">
            <v>4.8200536378579457</v>
          </cell>
          <cell r="N2627">
            <v>2.4775391758560654</v>
          </cell>
          <cell r="O2627">
            <v>1013</v>
          </cell>
          <cell r="P2627">
            <v>850</v>
          </cell>
          <cell r="Q2627">
            <v>712</v>
          </cell>
          <cell r="R2627">
            <v>22</v>
          </cell>
          <cell r="S2627">
            <v>0</v>
          </cell>
          <cell r="T2627">
            <v>0</v>
          </cell>
          <cell r="U2627">
            <v>0</v>
          </cell>
          <cell r="AO2627" t="str">
            <v>Mecklenburg-Vorpommern_2006_I 02_8</v>
          </cell>
          <cell r="AQ2627" t="str">
            <v>Östliche Flächenländer_2006_I 02_8</v>
          </cell>
        </row>
        <row r="2628">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AO2628" t="e">
            <v>#N/A</v>
          </cell>
          <cell r="AQ2628" t="e">
            <v>#N/A</v>
          </cell>
        </row>
        <row r="2629">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AO2629" t="e">
            <v>#N/A</v>
          </cell>
          <cell r="AQ2629" t="e">
            <v>#N/A</v>
          </cell>
        </row>
        <row r="2630">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AO2630" t="e">
            <v>#N/A</v>
          </cell>
          <cell r="AQ2630" t="e">
            <v>#N/A</v>
          </cell>
        </row>
        <row r="2631">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AO2631" t="e">
            <v>#N/A</v>
          </cell>
          <cell r="AQ2631" t="e">
            <v>#N/A</v>
          </cell>
        </row>
        <row r="2632">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AO2632" t="e">
            <v>#N/A</v>
          </cell>
          <cell r="AQ2632" t="e">
            <v>#N/A</v>
          </cell>
        </row>
        <row r="2633">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AO2633" t="e">
            <v>#N/A</v>
          </cell>
          <cell r="AQ2633" t="e">
            <v>#N/A</v>
          </cell>
        </row>
        <row r="2634">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AO2634" t="e">
            <v>#N/A</v>
          </cell>
          <cell r="AQ2634" t="e">
            <v>#N/A</v>
          </cell>
        </row>
        <row r="2635">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AO2635" t="e">
            <v>#N/A</v>
          </cell>
          <cell r="AQ2635" t="e">
            <v>#N/A</v>
          </cell>
        </row>
        <row r="2636">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AO2636" t="str">
            <v>Mecklenburg-Vorpommern_2006_I 04b_1</v>
          </cell>
          <cell r="AQ2636" t="str">
            <v>Östliche Flächenländer_2006_I 04b_1</v>
          </cell>
        </row>
        <row r="2637">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AO2637" t="str">
            <v>Mecklenburg-Vorpommern_2006_I 04b_2</v>
          </cell>
          <cell r="AQ2637" t="str">
            <v>Östliche Flächenländer_2006_I 04b_2</v>
          </cell>
        </row>
        <row r="2638">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AO2638" t="str">
            <v>Mecklenburg-Vorpommern_2006_I 04b_3</v>
          </cell>
          <cell r="AQ2638" t="str">
            <v>Östliche Flächenländer_2006_I 04b_3</v>
          </cell>
        </row>
        <row r="2639">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AO2639" t="str">
            <v>Mecklenburg-Vorpommern_2006_I 04b_4</v>
          </cell>
          <cell r="AQ2639" t="str">
            <v>Östliche Flächenländer_2006_I 04b_4</v>
          </cell>
        </row>
        <row r="2640">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AO2640" t="str">
            <v>Mecklenburg-Vorpommern_2006_I 04b_5</v>
          </cell>
          <cell r="AQ2640" t="str">
            <v>Östliche Flächenländer_2006_I 04b_5</v>
          </cell>
        </row>
        <row r="2641">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AO2641" t="str">
            <v>Mecklenburg-Vorpommern_2006_I 04b_6</v>
          </cell>
          <cell r="AQ2641" t="str">
            <v>Östliche Flächenländer_2006_I 04b_6</v>
          </cell>
        </row>
        <row r="2642">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AO2642" t="str">
            <v>Mecklenburg-Vorpommern_2006_I 04b_7</v>
          </cell>
          <cell r="AQ2642" t="str">
            <v>Östliche Flächenländer_2006_I 04b_7</v>
          </cell>
        </row>
        <row r="2643">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AO2643" t="str">
            <v>Mecklenburg-Vorpommern_2006_I 04b_8</v>
          </cell>
          <cell r="AQ2643" t="str">
            <v>Östliche Flächenländer_2006_I 04b_8</v>
          </cell>
        </row>
        <row r="2644">
          <cell r="G2644">
            <v>0.71548442066890283</v>
          </cell>
          <cell r="H2644">
            <v>0.71176424237648728</v>
          </cell>
          <cell r="I2644">
            <v>0</v>
          </cell>
          <cell r="J2644">
            <v>0</v>
          </cell>
          <cell r="K2644">
            <v>0.50872824356933821</v>
          </cell>
          <cell r="L2644">
            <v>0.49826924287242746</v>
          </cell>
          <cell r="M2644">
            <v>0</v>
          </cell>
          <cell r="N2644">
            <v>0</v>
          </cell>
          <cell r="O2644">
            <v>0.27479804570799943</v>
          </cell>
          <cell r="P2644">
            <v>0.26149980047239507</v>
          </cell>
          <cell r="Q2644">
            <v>0.17918657448850828</v>
          </cell>
          <cell r="R2644">
            <v>0</v>
          </cell>
          <cell r="S2644">
            <v>0</v>
          </cell>
          <cell r="T2644">
            <v>0</v>
          </cell>
          <cell r="U2644">
            <v>0</v>
          </cell>
          <cell r="AO2644" t="str">
            <v>Mecklenburg-Vorpommern_2006_I 05a_1</v>
          </cell>
          <cell r="AQ2644" t="str">
            <v>Östliche Flächenländer_2006_I 05a_1</v>
          </cell>
        </row>
        <row r="2645">
          <cell r="G2645">
            <v>1081.4944509755283</v>
          </cell>
          <cell r="H2645">
            <v>861.39290310718877</v>
          </cell>
          <cell r="I2645">
            <v>6.3130807163249418</v>
          </cell>
          <cell r="J2645">
            <v>4.103560378626872</v>
          </cell>
          <cell r="K2645">
            <v>530.74890896955378</v>
          </cell>
          <cell r="L2645">
            <v>413.06520234124235</v>
          </cell>
          <cell r="M2645">
            <v>2.9588284683706165</v>
          </cell>
          <cell r="N2645">
            <v>1.8810647863410743</v>
          </cell>
          <cell r="O2645">
            <v>415.37251264573604</v>
          </cell>
          <cell r="P2645">
            <v>395.27147618071808</v>
          </cell>
          <cell r="Q2645">
            <v>270.85046214907408</v>
          </cell>
          <cell r="R2645">
            <v>0</v>
          </cell>
          <cell r="S2645">
            <v>0</v>
          </cell>
          <cell r="T2645">
            <v>0</v>
          </cell>
          <cell r="U2645">
            <v>0</v>
          </cell>
          <cell r="AO2645" t="str">
            <v>Mecklenburg-Vorpommern_2006_I 05a_2</v>
          </cell>
          <cell r="AQ2645" t="str">
            <v>Östliche Flächenländer_2006_I 05a_2</v>
          </cell>
        </row>
        <row r="2646">
          <cell r="G2646">
            <v>4996.068712993022</v>
          </cell>
          <cell r="H2646">
            <v>4121.1940482756809</v>
          </cell>
          <cell r="I2646">
            <v>23.147962626524787</v>
          </cell>
          <cell r="J2646">
            <v>14.965926086756825</v>
          </cell>
          <cell r="K2646">
            <v>1860.4918621964366</v>
          </cell>
          <cell r="L2646">
            <v>1505.0578387563723</v>
          </cell>
          <cell r="M2646">
            <v>8.4093019627375405</v>
          </cell>
          <cell r="N2646">
            <v>5.2669814017550092</v>
          </cell>
          <cell r="O2646">
            <v>1918.8536869465806</v>
          </cell>
          <cell r="P2646">
            <v>1825.9949956319633</v>
          </cell>
          <cell r="Q2646">
            <v>1251.2200304144783</v>
          </cell>
          <cell r="R2646">
            <v>0</v>
          </cell>
          <cell r="S2646">
            <v>0</v>
          </cell>
          <cell r="T2646">
            <v>0</v>
          </cell>
          <cell r="U2646">
            <v>0</v>
          </cell>
          <cell r="AO2646" t="str">
            <v>Mecklenburg-Vorpommern_2006_I 05a_3</v>
          </cell>
          <cell r="AQ2646" t="str">
            <v>Östliche Flächenländer_2006_I 05a_3</v>
          </cell>
        </row>
        <row r="2647">
          <cell r="G2647">
            <v>241.75423591712592</v>
          </cell>
          <cell r="H2647">
            <v>195.33974207443597</v>
          </cell>
          <cell r="I2647">
            <v>0.20041526083571243</v>
          </cell>
          <cell r="J2647">
            <v>8.0461968208370038E-2</v>
          </cell>
          <cell r="K2647">
            <v>74.783051804692718</v>
          </cell>
          <cell r="L2647">
            <v>59.365221222229216</v>
          </cell>
          <cell r="M2647">
            <v>7.7863907062384635E-2</v>
          </cell>
          <cell r="N2647">
            <v>6.2702159544702485E-2</v>
          </cell>
          <cell r="O2647">
            <v>92.851206333114035</v>
          </cell>
          <cell r="P2647">
            <v>88.357877026283717</v>
          </cell>
          <cell r="Q2647">
            <v>60.545152557728187</v>
          </cell>
          <cell r="R2647">
            <v>0</v>
          </cell>
          <cell r="S2647">
            <v>0</v>
          </cell>
          <cell r="T2647">
            <v>0</v>
          </cell>
          <cell r="U2647">
            <v>0</v>
          </cell>
          <cell r="AO2647" t="str">
            <v>Mecklenburg-Vorpommern_2006_I 05a_4</v>
          </cell>
          <cell r="AQ2647" t="str">
            <v>Östliche Flächenländer_2006_I 05a_4</v>
          </cell>
        </row>
        <row r="2648">
          <cell r="G2648">
            <v>1042.8582922594073</v>
          </cell>
          <cell r="H2648">
            <v>836.5602395398314</v>
          </cell>
          <cell r="I2648">
            <v>4.3089281079678177</v>
          </cell>
          <cell r="J2648">
            <v>2.4943210144594712</v>
          </cell>
          <cell r="K2648">
            <v>362.4325358114699</v>
          </cell>
          <cell r="L2648">
            <v>282.44747938825606</v>
          </cell>
          <cell r="M2648">
            <v>1.5572781412476928</v>
          </cell>
          <cell r="N2648">
            <v>0.94053239317053716</v>
          </cell>
          <cell r="O2648">
            <v>400.53341817750407</v>
          </cell>
          <cell r="P2648">
            <v>381.15048695520875</v>
          </cell>
          <cell r="Q2648">
            <v>261.17438712669463</v>
          </cell>
          <cell r="R2648">
            <v>0</v>
          </cell>
          <cell r="S2648">
            <v>0</v>
          </cell>
          <cell r="T2648">
            <v>0</v>
          </cell>
          <cell r="U2648">
            <v>0</v>
          </cell>
          <cell r="AO2648" t="str">
            <v>Mecklenburg-Vorpommern_2006_I 05a_5</v>
          </cell>
          <cell r="AQ2648" t="str">
            <v>Östliche Flächenländer_2006_I 05a_5</v>
          </cell>
        </row>
        <row r="2649">
          <cell r="G2649">
            <v>8.1088234342475651</v>
          </cell>
          <cell r="H2649">
            <v>6.8013027604864336</v>
          </cell>
          <cell r="I2649">
            <v>1.1022839345964184</v>
          </cell>
          <cell r="J2649">
            <v>0.72415771387533034</v>
          </cell>
          <cell r="K2649">
            <v>2.0349129742773528</v>
          </cell>
          <cell r="L2649">
            <v>1.5659890490276291</v>
          </cell>
          <cell r="M2649">
            <v>0.46718344237430776</v>
          </cell>
          <cell r="N2649">
            <v>0.25080863817880994</v>
          </cell>
          <cell r="O2649">
            <v>3.114377851357327</v>
          </cell>
          <cell r="P2649">
            <v>2.963664405353811</v>
          </cell>
          <cell r="Q2649">
            <v>2.0307811775364275</v>
          </cell>
          <cell r="R2649">
            <v>0</v>
          </cell>
          <cell r="S2649">
            <v>0</v>
          </cell>
          <cell r="T2649">
            <v>0</v>
          </cell>
          <cell r="U2649">
            <v>0</v>
          </cell>
          <cell r="AO2649" t="str">
            <v>Mecklenburg-Vorpommern_2006_I 05a_6</v>
          </cell>
          <cell r="AQ2649" t="str">
            <v>Östliche Flächenländer_2006_I 05a_6</v>
          </cell>
        </row>
        <row r="2650">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AO2650" t="str">
            <v>Mecklenburg-Vorpommern_2006_I 05a_7</v>
          </cell>
          <cell r="AQ2650" t="str">
            <v>Östliche Flächenländer_2006_I 05a_7</v>
          </cell>
        </row>
        <row r="2651">
          <cell r="G2651">
            <v>7371</v>
          </cell>
          <cell r="H2651">
            <v>6022</v>
          </cell>
          <cell r="I2651">
            <v>35.072670646249676</v>
          </cell>
          <cell r="J2651">
            <v>22.368427161926871</v>
          </cell>
          <cell r="K2651">
            <v>2831</v>
          </cell>
          <cell r="L2651">
            <v>2262</v>
          </cell>
          <cell r="M2651">
            <v>13.470455921792544</v>
          </cell>
          <cell r="N2651">
            <v>8.4020893789901336</v>
          </cell>
          <cell r="O2651">
            <v>2831</v>
          </cell>
          <cell r="P2651">
            <v>2694</v>
          </cell>
          <cell r="Q2651">
            <v>1846</v>
          </cell>
          <cell r="R2651">
            <v>0</v>
          </cell>
          <cell r="S2651">
            <v>0</v>
          </cell>
          <cell r="T2651">
            <v>0</v>
          </cell>
          <cell r="U2651">
            <v>0</v>
          </cell>
          <cell r="AO2651" t="str">
            <v>Mecklenburg-Vorpommern_2006_I 05a_8</v>
          </cell>
          <cell r="AQ2651" t="str">
            <v>Östliche Flächenländer_2006_I 05a_8</v>
          </cell>
        </row>
        <row r="2652">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AO2652" t="e">
            <v>#N/A</v>
          </cell>
          <cell r="AQ2652" t="e">
            <v>#N/A</v>
          </cell>
        </row>
        <row r="2653">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AO2653" t="e">
            <v>#N/A</v>
          </cell>
          <cell r="AQ2653" t="e">
            <v>#N/A</v>
          </cell>
        </row>
        <row r="2654">
          <cell r="G2654">
            <v>13</v>
          </cell>
          <cell r="H2654">
            <v>13</v>
          </cell>
          <cell r="I2654">
            <v>0</v>
          </cell>
          <cell r="J2654">
            <v>0</v>
          </cell>
          <cell r="K2654">
            <v>0</v>
          </cell>
          <cell r="L2654">
            <v>0</v>
          </cell>
          <cell r="M2654">
            <v>0</v>
          </cell>
          <cell r="N2654">
            <v>0</v>
          </cell>
          <cell r="O2654">
            <v>0</v>
          </cell>
          <cell r="P2654">
            <v>0</v>
          </cell>
          <cell r="Q2654">
            <v>13</v>
          </cell>
          <cell r="R2654">
            <v>0</v>
          </cell>
          <cell r="S2654">
            <v>0</v>
          </cell>
          <cell r="T2654">
            <v>0</v>
          </cell>
          <cell r="U2654">
            <v>0</v>
          </cell>
          <cell r="AO2654" t="e">
            <v>#N/A</v>
          </cell>
          <cell r="AQ2654" t="e">
            <v>#N/A</v>
          </cell>
        </row>
        <row r="2655">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AO2655" t="e">
            <v>#N/A</v>
          </cell>
          <cell r="AQ2655" t="e">
            <v>#N/A</v>
          </cell>
        </row>
        <row r="2656">
          <cell r="G2656">
            <v>1</v>
          </cell>
          <cell r="H2656">
            <v>1</v>
          </cell>
          <cell r="I2656">
            <v>0</v>
          </cell>
          <cell r="J2656">
            <v>0</v>
          </cell>
          <cell r="K2656">
            <v>0</v>
          </cell>
          <cell r="L2656">
            <v>0</v>
          </cell>
          <cell r="M2656">
            <v>0</v>
          </cell>
          <cell r="N2656">
            <v>0</v>
          </cell>
          <cell r="O2656">
            <v>0</v>
          </cell>
          <cell r="P2656">
            <v>0</v>
          </cell>
          <cell r="Q2656">
            <v>1</v>
          </cell>
          <cell r="R2656">
            <v>0</v>
          </cell>
          <cell r="S2656">
            <v>0</v>
          </cell>
          <cell r="T2656">
            <v>0</v>
          </cell>
          <cell r="U2656">
            <v>0</v>
          </cell>
          <cell r="AO2656" t="e">
            <v>#N/A</v>
          </cell>
          <cell r="AQ2656" t="e">
            <v>#N/A</v>
          </cell>
        </row>
        <row r="2657">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AO2657" t="e">
            <v>#N/A</v>
          </cell>
          <cell r="AQ2657" t="e">
            <v>#N/A</v>
          </cell>
        </row>
        <row r="2658">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AO2658" t="e">
            <v>#N/A</v>
          </cell>
          <cell r="AQ2658" t="e">
            <v>#N/A</v>
          </cell>
        </row>
        <row r="2659">
          <cell r="G2659">
            <v>14</v>
          </cell>
          <cell r="H2659">
            <v>14</v>
          </cell>
          <cell r="I2659">
            <v>0</v>
          </cell>
          <cell r="J2659">
            <v>0</v>
          </cell>
          <cell r="K2659">
            <v>0</v>
          </cell>
          <cell r="L2659">
            <v>0</v>
          </cell>
          <cell r="M2659">
            <v>0</v>
          </cell>
          <cell r="N2659">
            <v>0</v>
          </cell>
          <cell r="O2659">
            <v>0</v>
          </cell>
          <cell r="P2659">
            <v>0</v>
          </cell>
          <cell r="Q2659">
            <v>14</v>
          </cell>
          <cell r="R2659">
            <v>0</v>
          </cell>
          <cell r="S2659">
            <v>0</v>
          </cell>
          <cell r="T2659">
            <v>0</v>
          </cell>
          <cell r="U2659">
            <v>0</v>
          </cell>
          <cell r="AO2659" t="e">
            <v>#N/A</v>
          </cell>
          <cell r="AQ2659" t="e">
            <v>#N/A</v>
          </cell>
        </row>
        <row r="2660">
          <cell r="G2660">
            <v>0</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AO2660" t="str">
            <v>Mecklenburg-Vorpommern_2006_I 05c_1</v>
          </cell>
          <cell r="AQ2660" t="str">
            <v>Östliche Flächenländer_2006_I 05c_1</v>
          </cell>
        </row>
        <row r="2661">
          <cell r="G2661">
            <v>6</v>
          </cell>
          <cell r="H2661">
            <v>6</v>
          </cell>
          <cell r="I2661">
            <v>8.253094910591471E-3</v>
          </cell>
          <cell r="J2661">
            <v>9.7719869706840382E-3</v>
          </cell>
          <cell r="K2661">
            <v>1</v>
          </cell>
          <cell r="L2661">
            <v>1</v>
          </cell>
          <cell r="M2661">
            <v>0</v>
          </cell>
          <cell r="N2661">
            <v>0</v>
          </cell>
          <cell r="O2661">
            <v>1</v>
          </cell>
          <cell r="P2661">
            <v>0</v>
          </cell>
          <cell r="Q2661">
            <v>5</v>
          </cell>
          <cell r="R2661">
            <v>0</v>
          </cell>
          <cell r="S2661">
            <v>0</v>
          </cell>
          <cell r="T2661">
            <v>0</v>
          </cell>
          <cell r="U2661">
            <v>0</v>
          </cell>
          <cell r="AO2661" t="str">
            <v>Mecklenburg-Vorpommern_2006_I 05c_2</v>
          </cell>
          <cell r="AQ2661" t="str">
            <v>Östliche Flächenländer_2006_I 05c_2</v>
          </cell>
        </row>
        <row r="2662">
          <cell r="G2662">
            <v>1308</v>
          </cell>
          <cell r="H2662">
            <v>1110</v>
          </cell>
          <cell r="I2662">
            <v>1.7991746905089407</v>
          </cell>
          <cell r="J2662">
            <v>1.8078175895765471</v>
          </cell>
          <cell r="K2662">
            <v>490</v>
          </cell>
          <cell r="L2662">
            <v>426</v>
          </cell>
          <cell r="M2662">
            <v>0</v>
          </cell>
          <cell r="N2662">
            <v>0</v>
          </cell>
          <cell r="O2662">
            <v>492</v>
          </cell>
          <cell r="P2662">
            <v>330</v>
          </cell>
          <cell r="Q2662">
            <v>411</v>
          </cell>
          <cell r="R2662">
            <v>75</v>
          </cell>
          <cell r="S2662">
            <v>0</v>
          </cell>
          <cell r="T2662">
            <v>0</v>
          </cell>
          <cell r="U2662">
            <v>0</v>
          </cell>
          <cell r="AO2662" t="str">
            <v>Mecklenburg-Vorpommern_2006_I 05c_3</v>
          </cell>
          <cell r="AQ2662" t="str">
            <v>Östliche Flächenländer_2006_I 05c_3</v>
          </cell>
        </row>
        <row r="2663">
          <cell r="G2663">
            <v>39</v>
          </cell>
          <cell r="H2663">
            <v>31</v>
          </cell>
          <cell r="I2663">
            <v>5.364511691884457E-2</v>
          </cell>
          <cell r="J2663">
            <v>5.0488599348534204E-2</v>
          </cell>
          <cell r="K2663">
            <v>14</v>
          </cell>
          <cell r="L2663">
            <v>13</v>
          </cell>
          <cell r="M2663">
            <v>0</v>
          </cell>
          <cell r="N2663">
            <v>0</v>
          </cell>
          <cell r="O2663">
            <v>14</v>
          </cell>
          <cell r="P2663">
            <v>12</v>
          </cell>
          <cell r="Q2663">
            <v>11</v>
          </cell>
          <cell r="R2663">
            <v>2</v>
          </cell>
          <cell r="S2663">
            <v>0</v>
          </cell>
          <cell r="T2663">
            <v>0</v>
          </cell>
          <cell r="U2663">
            <v>0</v>
          </cell>
          <cell r="AO2663" t="str">
            <v>Mecklenburg-Vorpommern_2006_I 05c_4</v>
          </cell>
          <cell r="AQ2663" t="str">
            <v>Östliche Flächenländer_2006_I 05c_4</v>
          </cell>
        </row>
        <row r="2664">
          <cell r="G2664">
            <v>101</v>
          </cell>
          <cell r="H2664">
            <v>81</v>
          </cell>
          <cell r="I2664">
            <v>0.13892709766162312</v>
          </cell>
          <cell r="J2664">
            <v>0.13192182410423453</v>
          </cell>
          <cell r="K2664">
            <v>55</v>
          </cell>
          <cell r="L2664">
            <v>42</v>
          </cell>
          <cell r="M2664">
            <v>0</v>
          </cell>
          <cell r="N2664">
            <v>0</v>
          </cell>
          <cell r="O2664">
            <v>55</v>
          </cell>
          <cell r="P2664">
            <v>16</v>
          </cell>
          <cell r="Q2664">
            <v>28</v>
          </cell>
          <cell r="R2664">
            <v>2</v>
          </cell>
          <cell r="S2664">
            <v>0</v>
          </cell>
          <cell r="T2664">
            <v>0</v>
          </cell>
          <cell r="U2664">
            <v>0</v>
          </cell>
          <cell r="AO2664" t="str">
            <v>Mecklenburg-Vorpommern_2006_I 05c_5</v>
          </cell>
          <cell r="AQ2664" t="str">
            <v>Östliche Flächenländer_2006_I 05c_5</v>
          </cell>
        </row>
        <row r="2665">
          <cell r="G2665">
            <v>0</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AO2665" t="str">
            <v>Mecklenburg-Vorpommern_2006_I 05c_6</v>
          </cell>
          <cell r="AQ2665" t="str">
            <v>Östliche Flächenländer_2006_I 05c_6</v>
          </cell>
        </row>
        <row r="2666">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AO2666" t="str">
            <v>Mecklenburg-Vorpommern_2006_I 05c_7</v>
          </cell>
          <cell r="AQ2666" t="str">
            <v>Östliche Flächenländer_2006_I 05c_7</v>
          </cell>
        </row>
        <row r="2667">
          <cell r="G2667">
            <v>1454</v>
          </cell>
          <cell r="H2667">
            <v>1228</v>
          </cell>
          <cell r="I2667">
            <v>2</v>
          </cell>
          <cell r="J2667">
            <v>2</v>
          </cell>
          <cell r="K2667">
            <v>560</v>
          </cell>
          <cell r="L2667">
            <v>482</v>
          </cell>
          <cell r="M2667">
            <v>0</v>
          </cell>
          <cell r="N2667">
            <v>0</v>
          </cell>
          <cell r="O2667">
            <v>562</v>
          </cell>
          <cell r="P2667">
            <v>358</v>
          </cell>
          <cell r="Q2667">
            <v>455</v>
          </cell>
          <cell r="R2667">
            <v>79</v>
          </cell>
          <cell r="S2667">
            <v>0</v>
          </cell>
          <cell r="T2667">
            <v>0</v>
          </cell>
          <cell r="U2667">
            <v>0</v>
          </cell>
          <cell r="AO2667" t="str">
            <v>Mecklenburg-Vorpommern_2006_I 05c_8</v>
          </cell>
          <cell r="AQ2667" t="str">
            <v>Östliche Flächenländer_2006_I 05c_8</v>
          </cell>
        </row>
        <row r="2668">
          <cell r="G2668">
            <v>0</v>
          </cell>
          <cell r="H2668">
            <v>0</v>
          </cell>
          <cell r="I2668">
            <v>0</v>
          </cell>
          <cell r="J2668">
            <v>0</v>
          </cell>
          <cell r="K2668">
            <v>0</v>
          </cell>
          <cell r="L2668">
            <v>0</v>
          </cell>
          <cell r="M2668">
            <v>0</v>
          </cell>
          <cell r="N2668">
            <v>0</v>
          </cell>
          <cell r="O2668">
            <v>0</v>
          </cell>
          <cell r="P2668">
            <v>0</v>
          </cell>
          <cell r="Q2668">
            <v>0</v>
          </cell>
          <cell r="R2668">
            <v>0</v>
          </cell>
          <cell r="S2668">
            <v>0</v>
          </cell>
          <cell r="T2668">
            <v>0</v>
          </cell>
          <cell r="U2668">
            <v>0</v>
          </cell>
          <cell r="AO2668" t="e">
            <v>#N/A</v>
          </cell>
          <cell r="AQ2668" t="e">
            <v>#N/A</v>
          </cell>
        </row>
        <row r="2669">
          <cell r="G2669">
            <v>2</v>
          </cell>
          <cell r="H2669">
            <v>2</v>
          </cell>
          <cell r="I2669">
            <v>0</v>
          </cell>
          <cell r="J2669">
            <v>0</v>
          </cell>
          <cell r="K2669">
            <v>1</v>
          </cell>
          <cell r="L2669">
            <v>1</v>
          </cell>
          <cell r="M2669">
            <v>0</v>
          </cell>
          <cell r="N2669">
            <v>0</v>
          </cell>
          <cell r="O2669">
            <v>1</v>
          </cell>
          <cell r="P2669">
            <v>0</v>
          </cell>
          <cell r="Q2669">
            <v>1</v>
          </cell>
          <cell r="R2669">
            <v>0</v>
          </cell>
          <cell r="S2669">
            <v>0</v>
          </cell>
          <cell r="T2669">
            <v>0</v>
          </cell>
          <cell r="U2669">
            <v>0</v>
          </cell>
          <cell r="AO2669" t="e">
            <v>#N/A</v>
          </cell>
          <cell r="AQ2669" t="e">
            <v>#N/A</v>
          </cell>
        </row>
        <row r="2670">
          <cell r="G2670">
            <v>292</v>
          </cell>
          <cell r="H2670">
            <v>232</v>
          </cell>
          <cell r="I2670">
            <v>0</v>
          </cell>
          <cell r="J2670">
            <v>0</v>
          </cell>
          <cell r="K2670">
            <v>147</v>
          </cell>
          <cell r="L2670">
            <v>129</v>
          </cell>
          <cell r="M2670">
            <v>0</v>
          </cell>
          <cell r="N2670">
            <v>0</v>
          </cell>
          <cell r="O2670">
            <v>147</v>
          </cell>
          <cell r="P2670">
            <v>0</v>
          </cell>
          <cell r="Q2670">
            <v>70</v>
          </cell>
          <cell r="R2670">
            <v>75</v>
          </cell>
          <cell r="S2670">
            <v>0</v>
          </cell>
          <cell r="T2670">
            <v>0</v>
          </cell>
          <cell r="U2670">
            <v>0</v>
          </cell>
          <cell r="AO2670" t="e">
            <v>#N/A</v>
          </cell>
          <cell r="AQ2670" t="e">
            <v>#N/A</v>
          </cell>
        </row>
        <row r="2671">
          <cell r="G2671">
            <v>5</v>
          </cell>
          <cell r="H2671">
            <v>4</v>
          </cell>
          <cell r="I2671">
            <v>0</v>
          </cell>
          <cell r="J2671">
            <v>0</v>
          </cell>
          <cell r="K2671">
            <v>3</v>
          </cell>
          <cell r="L2671">
            <v>3</v>
          </cell>
          <cell r="M2671">
            <v>0</v>
          </cell>
          <cell r="N2671">
            <v>0</v>
          </cell>
          <cell r="O2671">
            <v>3</v>
          </cell>
          <cell r="P2671">
            <v>0</v>
          </cell>
          <cell r="Q2671">
            <v>0</v>
          </cell>
          <cell r="R2671">
            <v>2</v>
          </cell>
          <cell r="S2671">
            <v>0</v>
          </cell>
          <cell r="T2671">
            <v>0</v>
          </cell>
          <cell r="U2671">
            <v>0</v>
          </cell>
          <cell r="AO2671" t="e">
            <v>#N/A</v>
          </cell>
          <cell r="AQ2671" t="e">
            <v>#N/A</v>
          </cell>
        </row>
        <row r="2672">
          <cell r="G2672">
            <v>10</v>
          </cell>
          <cell r="H2672">
            <v>8</v>
          </cell>
          <cell r="I2672">
            <v>0</v>
          </cell>
          <cell r="J2672">
            <v>0</v>
          </cell>
          <cell r="K2672">
            <v>5</v>
          </cell>
          <cell r="L2672">
            <v>4</v>
          </cell>
          <cell r="M2672">
            <v>0</v>
          </cell>
          <cell r="N2672">
            <v>0</v>
          </cell>
          <cell r="O2672">
            <v>5</v>
          </cell>
          <cell r="P2672">
            <v>0</v>
          </cell>
          <cell r="Q2672">
            <v>3</v>
          </cell>
          <cell r="R2672">
            <v>2</v>
          </cell>
          <cell r="S2672">
            <v>0</v>
          </cell>
          <cell r="T2672">
            <v>0</v>
          </cell>
          <cell r="U2672">
            <v>0</v>
          </cell>
          <cell r="AO2672" t="e">
            <v>#N/A</v>
          </cell>
          <cell r="AQ2672" t="e">
            <v>#N/A</v>
          </cell>
        </row>
        <row r="2673">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AO2673" t="e">
            <v>#N/A</v>
          </cell>
          <cell r="AQ2673" t="e">
            <v>#N/A</v>
          </cell>
        </row>
        <row r="2674">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AO2674" t="e">
            <v>#N/A</v>
          </cell>
          <cell r="AQ2674" t="e">
            <v>#N/A</v>
          </cell>
        </row>
        <row r="2675">
          <cell r="G2675">
            <v>309</v>
          </cell>
          <cell r="H2675">
            <v>246</v>
          </cell>
          <cell r="I2675">
            <v>0</v>
          </cell>
          <cell r="J2675">
            <v>0</v>
          </cell>
          <cell r="K2675">
            <v>156</v>
          </cell>
          <cell r="L2675">
            <v>137</v>
          </cell>
          <cell r="M2675">
            <v>0</v>
          </cell>
          <cell r="N2675">
            <v>0</v>
          </cell>
          <cell r="O2675">
            <v>156</v>
          </cell>
          <cell r="P2675">
            <v>0</v>
          </cell>
          <cell r="Q2675">
            <v>74</v>
          </cell>
          <cell r="R2675">
            <v>79</v>
          </cell>
          <cell r="S2675">
            <v>0</v>
          </cell>
          <cell r="T2675">
            <v>0</v>
          </cell>
          <cell r="U2675">
            <v>0</v>
          </cell>
          <cell r="AO2675" t="e">
            <v>#N/A</v>
          </cell>
          <cell r="AQ2675" t="e">
            <v>#N/A</v>
          </cell>
        </row>
        <row r="2676">
          <cell r="G2676">
            <v>3293</v>
          </cell>
          <cell r="H2676">
            <v>1087</v>
          </cell>
          <cell r="I2676">
            <v>12.678216818642349</v>
          </cell>
          <cell r="J2676">
            <v>5.0499419279907087</v>
          </cell>
          <cell r="K2676">
            <v>2859</v>
          </cell>
          <cell r="L2676">
            <v>920</v>
          </cell>
          <cell r="M2676">
            <v>11.343667679837893</v>
          </cell>
          <cell r="N2676">
            <v>5.0499419279907087</v>
          </cell>
          <cell r="O2676">
            <v>3293</v>
          </cell>
          <cell r="P2676">
            <v>0</v>
          </cell>
          <cell r="Q2676">
            <v>0</v>
          </cell>
          <cell r="R2676">
            <v>0</v>
          </cell>
          <cell r="S2676">
            <v>0</v>
          </cell>
          <cell r="T2676">
            <v>0</v>
          </cell>
          <cell r="U2676">
            <v>0</v>
          </cell>
          <cell r="AO2676" t="str">
            <v>Mecklenburg-Vorpommern_2006_II 03b_1</v>
          </cell>
          <cell r="AQ2676" t="str">
            <v>Östliche Flächenländer_2006_II 03b_1</v>
          </cell>
        </row>
        <row r="2677">
          <cell r="G2677">
            <v>1212</v>
          </cell>
          <cell r="H2677">
            <v>433</v>
          </cell>
          <cell r="I2677">
            <v>4.6662613981762915</v>
          </cell>
          <cell r="J2677">
            <v>2.0116144018583042</v>
          </cell>
          <cell r="K2677">
            <v>1210</v>
          </cell>
          <cell r="L2677">
            <v>433</v>
          </cell>
          <cell r="M2677">
            <v>4.1750759878419448</v>
          </cell>
          <cell r="N2677">
            <v>2.0116144018583042</v>
          </cell>
          <cell r="O2677">
            <v>1212</v>
          </cell>
          <cell r="P2677">
            <v>0</v>
          </cell>
          <cell r="Q2677">
            <v>0</v>
          </cell>
          <cell r="R2677">
            <v>0</v>
          </cell>
          <cell r="S2677">
            <v>0</v>
          </cell>
          <cell r="T2677">
            <v>0</v>
          </cell>
          <cell r="U2677">
            <v>0</v>
          </cell>
          <cell r="AO2677" t="str">
            <v>Mecklenburg-Vorpommern_2006_II 03b_2</v>
          </cell>
          <cell r="AQ2677" t="str">
            <v>Östliche Flächenländer_2006_II 03b_2</v>
          </cell>
        </row>
        <row r="2678">
          <cell r="G2678">
            <v>389</v>
          </cell>
          <cell r="H2678">
            <v>188</v>
          </cell>
          <cell r="I2678">
            <v>1.4976697061803446</v>
          </cell>
          <cell r="J2678">
            <v>0.8734030197444832</v>
          </cell>
          <cell r="K2678">
            <v>389</v>
          </cell>
          <cell r="L2678">
            <v>188</v>
          </cell>
          <cell r="M2678">
            <v>1.3400202634245189</v>
          </cell>
          <cell r="N2678">
            <v>0.8734030197444832</v>
          </cell>
          <cell r="O2678">
            <v>389</v>
          </cell>
          <cell r="P2678">
            <v>0</v>
          </cell>
          <cell r="Q2678">
            <v>0</v>
          </cell>
          <cell r="R2678">
            <v>0</v>
          </cell>
          <cell r="S2678">
            <v>0</v>
          </cell>
          <cell r="T2678">
            <v>0</v>
          </cell>
          <cell r="U2678">
            <v>0</v>
          </cell>
          <cell r="AO2678" t="str">
            <v>Mecklenburg-Vorpommern_2006_II 03b_3</v>
          </cell>
          <cell r="AQ2678" t="str">
            <v>Östliche Flächenländer_2006_II 03b_3</v>
          </cell>
        </row>
        <row r="2679">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AO2679" t="str">
            <v>Mecklenburg-Vorpommern_2006_II 03b_4</v>
          </cell>
          <cell r="AQ2679" t="str">
            <v>Östliche Flächenländer_2006_II 03b_4</v>
          </cell>
        </row>
        <row r="2680">
          <cell r="G2680">
            <v>1</v>
          </cell>
          <cell r="H2680">
            <v>1</v>
          </cell>
          <cell r="I2680">
            <v>3.8500506585612965E-3</v>
          </cell>
          <cell r="J2680">
            <v>4.6457607433217189E-3</v>
          </cell>
          <cell r="K2680">
            <v>1</v>
          </cell>
          <cell r="L2680">
            <v>1</v>
          </cell>
          <cell r="M2680">
            <v>3.4447821681864231E-3</v>
          </cell>
          <cell r="N2680">
            <v>4.6457607433217189E-3</v>
          </cell>
          <cell r="O2680">
            <v>1</v>
          </cell>
          <cell r="P2680">
            <v>0</v>
          </cell>
          <cell r="Q2680">
            <v>0</v>
          </cell>
          <cell r="R2680">
            <v>0</v>
          </cell>
          <cell r="S2680">
            <v>0</v>
          </cell>
          <cell r="T2680">
            <v>0</v>
          </cell>
          <cell r="U2680">
            <v>0</v>
          </cell>
          <cell r="AO2680" t="str">
            <v>Mecklenburg-Vorpommern_2006_II 03b_5</v>
          </cell>
          <cell r="AQ2680" t="str">
            <v>Östliche Flächenländer_2006_II 03b_5</v>
          </cell>
        </row>
        <row r="2681">
          <cell r="G2681">
            <v>40</v>
          </cell>
          <cell r="H2681">
            <v>13</v>
          </cell>
          <cell r="I2681">
            <v>0.15400202634245189</v>
          </cell>
          <cell r="J2681">
            <v>6.039488966318235E-2</v>
          </cell>
          <cell r="K2681">
            <v>40</v>
          </cell>
          <cell r="L2681">
            <v>13</v>
          </cell>
          <cell r="M2681">
            <v>0.13779128672745694</v>
          </cell>
          <cell r="N2681">
            <v>6.039488966318235E-2</v>
          </cell>
          <cell r="O2681">
            <v>40</v>
          </cell>
          <cell r="P2681">
            <v>0</v>
          </cell>
          <cell r="Q2681">
            <v>0</v>
          </cell>
          <cell r="R2681">
            <v>0</v>
          </cell>
          <cell r="S2681">
            <v>0</v>
          </cell>
          <cell r="T2681">
            <v>0</v>
          </cell>
          <cell r="U2681">
            <v>0</v>
          </cell>
          <cell r="AO2681" t="str">
            <v>Mecklenburg-Vorpommern_2006_II 03b_6</v>
          </cell>
          <cell r="AQ2681" t="str">
            <v>Östliche Flächenländer_2006_II 03b_6</v>
          </cell>
        </row>
        <row r="2682">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AO2682" t="str">
            <v>Mecklenburg-Vorpommern_2006_II 03b_7</v>
          </cell>
          <cell r="AQ2682" t="str">
            <v>Östliche Flächenländer_2006_II 03b_7</v>
          </cell>
        </row>
        <row r="2683">
          <cell r="G2683">
            <v>4935</v>
          </cell>
          <cell r="H2683">
            <v>1722</v>
          </cell>
          <cell r="I2683">
            <v>19</v>
          </cell>
          <cell r="J2683">
            <v>8</v>
          </cell>
          <cell r="K2683">
            <v>4499</v>
          </cell>
          <cell r="L2683">
            <v>1555</v>
          </cell>
          <cell r="M2683">
            <v>17</v>
          </cell>
          <cell r="N2683">
            <v>8</v>
          </cell>
          <cell r="O2683">
            <v>4935</v>
          </cell>
          <cell r="P2683">
            <v>0</v>
          </cell>
          <cell r="Q2683">
            <v>0</v>
          </cell>
          <cell r="R2683">
            <v>0</v>
          </cell>
          <cell r="S2683">
            <v>0</v>
          </cell>
          <cell r="T2683">
            <v>0</v>
          </cell>
          <cell r="U2683">
            <v>0</v>
          </cell>
          <cell r="AO2683" t="str">
            <v>Mecklenburg-Vorpommern_2006_II 03b_8</v>
          </cell>
          <cell r="AQ2683" t="str">
            <v>Östliche Flächenländer_2006_II 03b_8</v>
          </cell>
        </row>
        <row r="2684">
          <cell r="G2684">
            <v>193</v>
          </cell>
          <cell r="H2684">
            <v>40</v>
          </cell>
          <cell r="I2684">
            <v>1.3180487804878049</v>
          </cell>
          <cell r="J2684">
            <v>0.28880866425992779</v>
          </cell>
          <cell r="K2684">
            <v>162</v>
          </cell>
          <cell r="L2684">
            <v>33.575129533678755</v>
          </cell>
          <cell r="M2684">
            <v>0.56965425342058296</v>
          </cell>
          <cell r="N2684">
            <v>0.11183795637669755</v>
          </cell>
          <cell r="O2684">
            <v>162</v>
          </cell>
          <cell r="P2684">
            <v>21</v>
          </cell>
          <cell r="Q2684">
            <v>10</v>
          </cell>
          <cell r="R2684">
            <v>0</v>
          </cell>
          <cell r="S2684">
            <v>0</v>
          </cell>
          <cell r="T2684">
            <v>0</v>
          </cell>
          <cell r="U2684">
            <v>0</v>
          </cell>
          <cell r="AO2684" t="str">
            <v>Mecklenburg-Vorpommern_2006_II 03c_1</v>
          </cell>
          <cell r="AQ2684" t="str">
            <v>Östliche Flächenländer_2006_II 03c_1</v>
          </cell>
        </row>
        <row r="2685">
          <cell r="G2685">
            <v>381</v>
          </cell>
          <cell r="H2685">
            <v>65</v>
          </cell>
          <cell r="I2685">
            <v>2.6019512195121952</v>
          </cell>
          <cell r="J2685">
            <v>0.46931407942238268</v>
          </cell>
          <cell r="K2685">
            <v>149</v>
          </cell>
          <cell r="L2685">
            <v>25.41994750656168</v>
          </cell>
          <cell r="M2685">
            <v>1.1245506246281973</v>
          </cell>
          <cell r="N2685">
            <v>0.18173667911213351</v>
          </cell>
          <cell r="O2685">
            <v>149</v>
          </cell>
          <cell r="P2685">
            <v>163</v>
          </cell>
          <cell r="Q2685">
            <v>65</v>
          </cell>
          <cell r="R2685">
            <v>4</v>
          </cell>
          <cell r="S2685">
            <v>0</v>
          </cell>
          <cell r="T2685">
            <v>0</v>
          </cell>
          <cell r="U2685">
            <v>0</v>
          </cell>
          <cell r="AO2685" t="str">
            <v>Mecklenburg-Vorpommern_2006_II 03c_2</v>
          </cell>
          <cell r="AQ2685" t="str">
            <v>Östliche Flächenländer_2006_II 03c_2</v>
          </cell>
        </row>
        <row r="2686">
          <cell r="G2686">
            <v>407</v>
          </cell>
          <cell r="H2686">
            <v>148</v>
          </cell>
          <cell r="I2686">
            <v>2.7795121951219515</v>
          </cell>
          <cell r="J2686">
            <v>1.0685920577617329</v>
          </cell>
          <cell r="K2686">
            <v>126</v>
          </cell>
          <cell r="L2686">
            <v>45.81818181818182</v>
          </cell>
          <cell r="M2686">
            <v>1.2012916121356334</v>
          </cell>
          <cell r="N2686">
            <v>0.41380043859378091</v>
          </cell>
          <cell r="O2686">
            <v>126</v>
          </cell>
          <cell r="P2686">
            <v>121</v>
          </cell>
          <cell r="Q2686">
            <v>150</v>
          </cell>
          <cell r="R2686">
            <v>10</v>
          </cell>
          <cell r="S2686">
            <v>0</v>
          </cell>
          <cell r="T2686">
            <v>0</v>
          </cell>
          <cell r="U2686">
            <v>0</v>
          </cell>
          <cell r="AO2686" t="str">
            <v>Mecklenburg-Vorpommern_2006_II 03c_3</v>
          </cell>
          <cell r="AQ2686" t="str">
            <v>Östliche Flächenländer_2006_II 03c_3</v>
          </cell>
        </row>
        <row r="2687">
          <cell r="G2687">
            <v>16</v>
          </cell>
          <cell r="H2687">
            <v>6</v>
          </cell>
          <cell r="I2687">
            <v>0.10926829268292683</v>
          </cell>
          <cell r="J2687">
            <v>4.3321299638989168E-2</v>
          </cell>
          <cell r="K2687">
            <v>1</v>
          </cell>
          <cell r="L2687">
            <v>0.375</v>
          </cell>
          <cell r="M2687">
            <v>4.722522308149911E-2</v>
          </cell>
          <cell r="N2687">
            <v>1.677569345650463E-2</v>
          </cell>
          <cell r="O2687">
            <v>1</v>
          </cell>
          <cell r="P2687">
            <v>5</v>
          </cell>
          <cell r="Q2687">
            <v>9</v>
          </cell>
          <cell r="R2687">
            <v>1</v>
          </cell>
          <cell r="S2687">
            <v>0</v>
          </cell>
          <cell r="T2687">
            <v>0</v>
          </cell>
          <cell r="U2687">
            <v>0</v>
          </cell>
          <cell r="AO2687" t="str">
            <v>Mecklenburg-Vorpommern_2006_II 03c_4</v>
          </cell>
          <cell r="AQ2687" t="str">
            <v>Östliche Flächenländer_2006_II 03c_4</v>
          </cell>
        </row>
        <row r="2688">
          <cell r="G2688">
            <v>26</v>
          </cell>
          <cell r="H2688">
            <v>18</v>
          </cell>
          <cell r="I2688">
            <v>0.17756097560975612</v>
          </cell>
          <cell r="J2688">
            <v>0.1299638989169675</v>
          </cell>
          <cell r="K2688">
            <v>3</v>
          </cell>
          <cell r="L2688">
            <v>2.0769230769230766</v>
          </cell>
          <cell r="M2688">
            <v>7.6740987507436048E-2</v>
          </cell>
          <cell r="N2688">
            <v>5.0327080369513895E-2</v>
          </cell>
          <cell r="O2688">
            <v>3</v>
          </cell>
          <cell r="P2688">
            <v>9</v>
          </cell>
          <cell r="Q2688">
            <v>13</v>
          </cell>
          <cell r="R2688">
            <v>1</v>
          </cell>
          <cell r="S2688">
            <v>0</v>
          </cell>
          <cell r="T2688">
            <v>0</v>
          </cell>
          <cell r="U2688">
            <v>0</v>
          </cell>
          <cell r="AO2688" t="str">
            <v>Mecklenburg-Vorpommern_2006_II 03c_5</v>
          </cell>
          <cell r="AQ2688" t="str">
            <v>Östliche Flächenländer_2006_II 03c_5</v>
          </cell>
        </row>
        <row r="2689">
          <cell r="G2689">
            <v>2</v>
          </cell>
          <cell r="H2689">
            <v>0</v>
          </cell>
          <cell r="I2689">
            <v>1.3658536585365854E-2</v>
          </cell>
          <cell r="J2689">
            <v>0</v>
          </cell>
          <cell r="K2689">
            <v>2</v>
          </cell>
          <cell r="L2689">
            <v>0</v>
          </cell>
          <cell r="M2689">
            <v>5.9031528851873887E-3</v>
          </cell>
          <cell r="N2689">
            <v>0</v>
          </cell>
          <cell r="O2689">
            <v>2</v>
          </cell>
          <cell r="P2689">
            <v>0</v>
          </cell>
          <cell r="Q2689">
            <v>0</v>
          </cell>
          <cell r="R2689">
            <v>0</v>
          </cell>
          <cell r="S2689">
            <v>0</v>
          </cell>
          <cell r="T2689">
            <v>0</v>
          </cell>
          <cell r="U2689">
            <v>0</v>
          </cell>
          <cell r="AO2689" t="str">
            <v>Mecklenburg-Vorpommern_2006_II 03c_6</v>
          </cell>
          <cell r="AQ2689" t="str">
            <v>Östliche Flächenländer_2006_II 03c_6</v>
          </cell>
        </row>
        <row r="2690">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AO2690" t="str">
            <v>Mecklenburg-Vorpommern_2006_II 03c_7</v>
          </cell>
          <cell r="AQ2690" t="str">
            <v>Östliche Flächenländer_2006_II 03c_7</v>
          </cell>
        </row>
        <row r="2691">
          <cell r="G2691">
            <v>1025</v>
          </cell>
          <cell r="H2691">
            <v>277</v>
          </cell>
          <cell r="I2691">
            <v>7</v>
          </cell>
          <cell r="J2691">
            <v>2</v>
          </cell>
          <cell r="K2691">
            <v>443</v>
          </cell>
          <cell r="L2691">
            <v>107.26518193534532</v>
          </cell>
          <cell r="M2691">
            <v>3.0253658536585366</v>
          </cell>
          <cell r="N2691">
            <v>0.7744778479086305</v>
          </cell>
          <cell r="O2691">
            <v>443</v>
          </cell>
          <cell r="P2691">
            <v>319</v>
          </cell>
          <cell r="Q2691">
            <v>247</v>
          </cell>
          <cell r="R2691">
            <v>16</v>
          </cell>
          <cell r="S2691">
            <v>0</v>
          </cell>
          <cell r="T2691">
            <v>0</v>
          </cell>
          <cell r="U2691">
            <v>0</v>
          </cell>
          <cell r="AO2691" t="str">
            <v>Mecklenburg-Vorpommern_2006_II 03c_8</v>
          </cell>
          <cell r="AQ2691" t="str">
            <v>Östliche Flächenländer_2006_II 03c_8</v>
          </cell>
        </row>
        <row r="2692">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AO2692" t="str">
            <v>Mecklenburg-Vorpommern_2006_Sonstige_1</v>
          </cell>
          <cell r="AQ2692" t="str">
            <v>Östliche Flächenländer_2006_Sonstige_1</v>
          </cell>
        </row>
        <row r="2693">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AO2693" t="str">
            <v>Mecklenburg-Vorpommern_2006_Sonstige_2</v>
          </cell>
          <cell r="AQ2693" t="str">
            <v>Östliche Flächenländer_2006_Sonstige_2</v>
          </cell>
        </row>
        <row r="2694">
          <cell r="G2694">
            <v>838</v>
          </cell>
          <cell r="H2694">
            <v>373</v>
          </cell>
          <cell r="I2694">
            <v>3</v>
          </cell>
          <cell r="J2694">
            <v>1</v>
          </cell>
          <cell r="K2694">
            <v>834</v>
          </cell>
          <cell r="L2694">
            <v>373</v>
          </cell>
          <cell r="M2694">
            <v>2.9856801909307875</v>
          </cell>
          <cell r="N2694">
            <v>1</v>
          </cell>
          <cell r="O2694">
            <v>0</v>
          </cell>
          <cell r="P2694">
            <v>838</v>
          </cell>
          <cell r="Q2694">
            <v>0</v>
          </cell>
          <cell r="R2694">
            <v>0</v>
          </cell>
          <cell r="S2694">
            <v>0</v>
          </cell>
          <cell r="T2694">
            <v>0</v>
          </cell>
          <cell r="U2694">
            <v>0</v>
          </cell>
          <cell r="AO2694" t="str">
            <v>Mecklenburg-Vorpommern_2006_Sonstige_3</v>
          </cell>
          <cell r="AQ2694" t="str">
            <v>Östliche Flächenländer_2006_Sonstige_3</v>
          </cell>
        </row>
        <row r="2695">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AO2695" t="str">
            <v>Mecklenburg-Vorpommern_2006_Sonstige_4</v>
          </cell>
          <cell r="AQ2695" t="str">
            <v>Östliche Flächenländer_2006_Sonstige_4</v>
          </cell>
        </row>
        <row r="2696">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AO2696" t="str">
            <v>Mecklenburg-Vorpommern_2006_Sonstige_5</v>
          </cell>
          <cell r="AQ2696" t="str">
            <v>Östliche Flächenländer_2006_Sonstige_5</v>
          </cell>
        </row>
        <row r="2697">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AO2697" t="str">
            <v>Mecklenburg-Vorpommern_2006_Sonstige_6</v>
          </cell>
          <cell r="AQ2697" t="str">
            <v>Östliche Flächenländer_2006_Sonstige_6</v>
          </cell>
        </row>
        <row r="2698">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AO2698" t="str">
            <v>Mecklenburg-Vorpommern_2006_Sonstige_7</v>
          </cell>
          <cell r="AQ2698" t="str">
            <v>Östliche Flächenländer_2006_Sonstige_7</v>
          </cell>
        </row>
        <row r="2699">
          <cell r="G2699">
            <v>838</v>
          </cell>
          <cell r="H2699">
            <v>373</v>
          </cell>
          <cell r="I2699">
            <v>3</v>
          </cell>
          <cell r="J2699">
            <v>1</v>
          </cell>
          <cell r="K2699">
            <v>834</v>
          </cell>
          <cell r="L2699">
            <v>373</v>
          </cell>
          <cell r="M2699">
            <v>2.9856801909307875</v>
          </cell>
          <cell r="N2699">
            <v>1</v>
          </cell>
          <cell r="O2699">
            <v>0</v>
          </cell>
          <cell r="P2699">
            <v>838</v>
          </cell>
          <cell r="Q2699">
            <v>0</v>
          </cell>
          <cell r="R2699">
            <v>0</v>
          </cell>
          <cell r="S2699">
            <v>0</v>
          </cell>
          <cell r="T2699">
            <v>0</v>
          </cell>
          <cell r="U2699">
            <v>0</v>
          </cell>
          <cell r="AO2699" t="str">
            <v>Mecklenburg-Vorpommern_2006_Sonstige_8</v>
          </cell>
          <cell r="AQ2699" t="str">
            <v>Östliche Flächenländer_2006_Sonstige_8</v>
          </cell>
        </row>
        <row r="2700">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AO2700" t="e">
            <v>#N/A</v>
          </cell>
          <cell r="AQ2700" t="e">
            <v>#N/A</v>
          </cell>
        </row>
        <row r="2701">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AO2701" t="e">
            <v>#N/A</v>
          </cell>
          <cell r="AQ2701" t="e">
            <v>#N/A</v>
          </cell>
        </row>
        <row r="2702">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AO2702" t="e">
            <v>#N/A</v>
          </cell>
          <cell r="AQ2702" t="e">
            <v>#N/A</v>
          </cell>
        </row>
        <row r="2703">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AO2703" t="e">
            <v>#N/A</v>
          </cell>
          <cell r="AQ2703" t="e">
            <v>#N/A</v>
          </cell>
        </row>
        <row r="2704">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AO2704" t="e">
            <v>#N/A</v>
          </cell>
          <cell r="AQ2704" t="e">
            <v>#N/A</v>
          </cell>
        </row>
        <row r="2705">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AO2705" t="e">
            <v>#N/A</v>
          </cell>
          <cell r="AQ2705" t="e">
            <v>#N/A</v>
          </cell>
        </row>
        <row r="2706">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AO2706" t="e">
            <v>#N/A</v>
          </cell>
          <cell r="AQ2706" t="e">
            <v>#N/A</v>
          </cell>
        </row>
        <row r="2707">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AO2707" t="e">
            <v>#N/A</v>
          </cell>
          <cell r="AQ2707" t="e">
            <v>#N/A</v>
          </cell>
        </row>
        <row r="2708">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AO2708" t="str">
            <v>Mecklenburg-Vorpommern_2006_III 01_1</v>
          </cell>
          <cell r="AQ2708" t="str">
            <v>Östliche Flächenländer_2006_III 01_1</v>
          </cell>
        </row>
        <row r="2709">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AO2709" t="str">
            <v>Mecklenburg-Vorpommern_2006_III 01_2</v>
          </cell>
          <cell r="AQ2709" t="str">
            <v>Östliche Flächenländer_2006_III 01_2</v>
          </cell>
        </row>
        <row r="2710">
          <cell r="G2710">
            <v>119</v>
          </cell>
          <cell r="H2710">
            <v>88</v>
          </cell>
          <cell r="I2710">
            <v>4</v>
          </cell>
          <cell r="J2710">
            <v>2</v>
          </cell>
          <cell r="K2710">
            <v>74</v>
          </cell>
          <cell r="L2710">
            <v>54</v>
          </cell>
          <cell r="M2710">
            <v>2.4873949579831933</v>
          </cell>
          <cell r="N2710">
            <v>1.2272727272727273</v>
          </cell>
          <cell r="O2710">
            <v>76</v>
          </cell>
          <cell r="P2710">
            <v>43</v>
          </cell>
          <cell r="Q2710">
            <v>0</v>
          </cell>
          <cell r="R2710">
            <v>0</v>
          </cell>
          <cell r="S2710">
            <v>0</v>
          </cell>
          <cell r="T2710">
            <v>0</v>
          </cell>
          <cell r="U2710">
            <v>0</v>
          </cell>
          <cell r="AO2710" t="str">
            <v>Mecklenburg-Vorpommern_2006_III 01_3</v>
          </cell>
          <cell r="AQ2710" t="str">
            <v>Östliche Flächenländer_2006_III 01_3</v>
          </cell>
        </row>
        <row r="2711">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AO2711" t="str">
            <v>Mecklenburg-Vorpommern_2006_III 01_4</v>
          </cell>
          <cell r="AQ2711" t="str">
            <v>Östliche Flächenländer_2006_III 01_4</v>
          </cell>
        </row>
        <row r="2712">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AO2712" t="str">
            <v>Mecklenburg-Vorpommern_2006_III 01_5</v>
          </cell>
          <cell r="AQ2712" t="str">
            <v>Östliche Flächenländer_2006_III 01_5</v>
          </cell>
        </row>
        <row r="2713">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AO2713" t="str">
            <v>Mecklenburg-Vorpommern_2006_III 01_6</v>
          </cell>
          <cell r="AQ2713" t="str">
            <v>Östliche Flächenländer_2006_III 01_6</v>
          </cell>
        </row>
        <row r="2714">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AO2714" t="str">
            <v>Mecklenburg-Vorpommern_2006_III 01_7</v>
          </cell>
          <cell r="AQ2714" t="str">
            <v>Östliche Flächenländer_2006_III 01_7</v>
          </cell>
        </row>
        <row r="2715">
          <cell r="G2715">
            <v>119</v>
          </cell>
          <cell r="H2715">
            <v>88</v>
          </cell>
          <cell r="I2715">
            <v>4</v>
          </cell>
          <cell r="J2715">
            <v>2</v>
          </cell>
          <cell r="K2715">
            <v>74</v>
          </cell>
          <cell r="L2715">
            <v>54</v>
          </cell>
          <cell r="M2715">
            <v>2.4873949579831933</v>
          </cell>
          <cell r="N2715">
            <v>1.2272727272727273</v>
          </cell>
          <cell r="O2715">
            <v>76</v>
          </cell>
          <cell r="P2715">
            <v>43</v>
          </cell>
          <cell r="Q2715">
            <v>0</v>
          </cell>
          <cell r="R2715">
            <v>0</v>
          </cell>
          <cell r="S2715">
            <v>0</v>
          </cell>
          <cell r="T2715">
            <v>0</v>
          </cell>
          <cell r="U2715">
            <v>0</v>
          </cell>
          <cell r="AO2715" t="str">
            <v>Mecklenburg-Vorpommern_2006_III 01_8</v>
          </cell>
          <cell r="AQ2715" t="str">
            <v>Östliche Flächenländer_2006_III 01_8</v>
          </cell>
        </row>
        <row r="2716">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AO2716" t="e">
            <v>#N/A</v>
          </cell>
          <cell r="AQ2716" t="e">
            <v>#N/A</v>
          </cell>
        </row>
        <row r="2717">
          <cell r="G2717">
            <v>0</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AO2717" t="e">
            <v>#N/A</v>
          </cell>
          <cell r="AQ2717" t="e">
            <v>#N/A</v>
          </cell>
        </row>
        <row r="2718">
          <cell r="G2718">
            <v>0</v>
          </cell>
          <cell r="H2718">
            <v>0</v>
          </cell>
          <cell r="I2718">
            <v>0</v>
          </cell>
          <cell r="J2718">
            <v>0</v>
          </cell>
          <cell r="K2718">
            <v>0</v>
          </cell>
          <cell r="L2718">
            <v>0</v>
          </cell>
          <cell r="M2718">
            <v>0</v>
          </cell>
          <cell r="N2718">
            <v>0</v>
          </cell>
          <cell r="O2718">
            <v>0</v>
          </cell>
          <cell r="P2718">
            <v>0</v>
          </cell>
          <cell r="Q2718">
            <v>0</v>
          </cell>
          <cell r="R2718">
            <v>0</v>
          </cell>
          <cell r="S2718">
            <v>0</v>
          </cell>
          <cell r="T2718">
            <v>0</v>
          </cell>
          <cell r="U2718">
            <v>0</v>
          </cell>
          <cell r="AO2718" t="e">
            <v>#N/A</v>
          </cell>
          <cell r="AQ2718" t="e">
            <v>#N/A</v>
          </cell>
        </row>
        <row r="2719">
          <cell r="G2719">
            <v>0</v>
          </cell>
          <cell r="H2719">
            <v>0</v>
          </cell>
          <cell r="I2719">
            <v>0</v>
          </cell>
          <cell r="J2719">
            <v>0</v>
          </cell>
          <cell r="K2719">
            <v>0</v>
          </cell>
          <cell r="L2719">
            <v>0</v>
          </cell>
          <cell r="M2719">
            <v>0</v>
          </cell>
          <cell r="N2719">
            <v>0</v>
          </cell>
          <cell r="O2719">
            <v>0</v>
          </cell>
          <cell r="P2719">
            <v>0</v>
          </cell>
          <cell r="Q2719">
            <v>0</v>
          </cell>
          <cell r="R2719">
            <v>0</v>
          </cell>
          <cell r="S2719">
            <v>0</v>
          </cell>
          <cell r="T2719">
            <v>0</v>
          </cell>
          <cell r="U2719">
            <v>0</v>
          </cell>
          <cell r="AO2719" t="e">
            <v>#N/A</v>
          </cell>
          <cell r="AQ2719" t="e">
            <v>#N/A</v>
          </cell>
        </row>
        <row r="2720">
          <cell r="G2720">
            <v>0</v>
          </cell>
          <cell r="H2720">
            <v>0</v>
          </cell>
          <cell r="I2720">
            <v>0</v>
          </cell>
          <cell r="J2720">
            <v>0</v>
          </cell>
          <cell r="K2720">
            <v>0</v>
          </cell>
          <cell r="L2720">
            <v>0</v>
          </cell>
          <cell r="M2720">
            <v>0</v>
          </cell>
          <cell r="N2720">
            <v>0</v>
          </cell>
          <cell r="O2720">
            <v>0</v>
          </cell>
          <cell r="P2720">
            <v>0</v>
          </cell>
          <cell r="Q2720">
            <v>0</v>
          </cell>
          <cell r="R2720">
            <v>0</v>
          </cell>
          <cell r="S2720">
            <v>0</v>
          </cell>
          <cell r="T2720">
            <v>0</v>
          </cell>
          <cell r="U2720">
            <v>0</v>
          </cell>
          <cell r="AO2720" t="e">
            <v>#N/A</v>
          </cell>
          <cell r="AQ2720" t="e">
            <v>#N/A</v>
          </cell>
        </row>
        <row r="2721">
          <cell r="G2721">
            <v>0</v>
          </cell>
          <cell r="H2721">
            <v>0</v>
          </cell>
          <cell r="I2721">
            <v>0</v>
          </cell>
          <cell r="J2721">
            <v>0</v>
          </cell>
          <cell r="K2721">
            <v>0</v>
          </cell>
          <cell r="L2721">
            <v>0</v>
          </cell>
          <cell r="M2721">
            <v>0</v>
          </cell>
          <cell r="N2721">
            <v>0</v>
          </cell>
          <cell r="O2721">
            <v>0</v>
          </cell>
          <cell r="P2721">
            <v>0</v>
          </cell>
          <cell r="Q2721">
            <v>0</v>
          </cell>
          <cell r="R2721">
            <v>0</v>
          </cell>
          <cell r="S2721">
            <v>0</v>
          </cell>
          <cell r="T2721">
            <v>0</v>
          </cell>
          <cell r="U2721">
            <v>0</v>
          </cell>
          <cell r="AO2721" t="e">
            <v>#N/A</v>
          </cell>
          <cell r="AQ2721" t="e">
            <v>#N/A</v>
          </cell>
        </row>
        <row r="2722">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AO2722" t="e">
            <v>#N/A</v>
          </cell>
          <cell r="AQ2722" t="e">
            <v>#N/A</v>
          </cell>
        </row>
        <row r="2723">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AO2723" t="e">
            <v>#N/A</v>
          </cell>
          <cell r="AQ2723" t="e">
            <v>#N/A</v>
          </cell>
        </row>
        <row r="2724">
          <cell r="G2724">
            <v>0</v>
          </cell>
          <cell r="H2724">
            <v>0</v>
          </cell>
          <cell r="I2724">
            <v>0</v>
          </cell>
          <cell r="J2724">
            <v>0</v>
          </cell>
          <cell r="K2724">
            <v>0</v>
          </cell>
          <cell r="L2724">
            <v>0</v>
          </cell>
          <cell r="M2724">
            <v>0</v>
          </cell>
          <cell r="N2724">
            <v>0</v>
          </cell>
          <cell r="O2724">
            <v>0</v>
          </cell>
          <cell r="P2724">
            <v>0</v>
          </cell>
          <cell r="Q2724">
            <v>0</v>
          </cell>
          <cell r="R2724">
            <v>0</v>
          </cell>
          <cell r="S2724">
            <v>0</v>
          </cell>
          <cell r="T2724">
            <v>0</v>
          </cell>
          <cell r="U2724">
            <v>0</v>
          </cell>
          <cell r="AO2724" t="str">
            <v>Mecklenburg-Vorpommern_2006_III 02_1</v>
          </cell>
          <cell r="AQ2724" t="str">
            <v>Östliche Flächenländer_2006_III 02_1</v>
          </cell>
        </row>
        <row r="2725">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AO2725" t="str">
            <v>Mecklenburg-Vorpommern_2006_III 02_2</v>
          </cell>
          <cell r="AQ2725" t="str">
            <v>Östliche Flächenländer_2006_III 02_2</v>
          </cell>
        </row>
        <row r="2726">
          <cell r="G2726">
            <v>3511</v>
          </cell>
          <cell r="H2726">
            <v>1772</v>
          </cell>
          <cell r="I2726">
            <v>36.518573551263003</v>
          </cell>
          <cell r="J2726">
            <v>14.584362139917697</v>
          </cell>
          <cell r="K2726">
            <v>1346.61645785877</v>
          </cell>
          <cell r="L2726">
            <v>629.56624075319439</v>
          </cell>
          <cell r="M2726">
            <v>14.006411894519152</v>
          </cell>
          <cell r="N2726">
            <v>5.1816151502320524</v>
          </cell>
          <cell r="O2726">
            <v>0</v>
          </cell>
          <cell r="P2726">
            <v>0</v>
          </cell>
          <cell r="Q2726">
            <v>0</v>
          </cell>
          <cell r="R2726">
            <v>0</v>
          </cell>
          <cell r="S2726">
            <v>1347</v>
          </cell>
          <cell r="T2726">
            <v>1088</v>
          </cell>
          <cell r="U2726">
            <v>1076</v>
          </cell>
          <cell r="AO2726" t="str">
            <v>Mecklenburg-Vorpommern_2006_III 02_3</v>
          </cell>
          <cell r="AQ2726" t="str">
            <v>Östliche Flächenländer_2006_III 02_3</v>
          </cell>
        </row>
        <row r="2727">
          <cell r="G2727">
            <v>1</v>
          </cell>
          <cell r="H2727">
            <v>0</v>
          </cell>
          <cell r="I2727">
            <v>1.0401188707280832E-2</v>
          </cell>
          <cell r="J2727">
            <v>0</v>
          </cell>
          <cell r="K2727">
            <v>0.3835421412300683</v>
          </cell>
          <cell r="L2727">
            <v>0</v>
          </cell>
          <cell r="M2727">
            <v>3.9892941881284972E-3</v>
          </cell>
          <cell r="N2727">
            <v>0</v>
          </cell>
          <cell r="O2727">
            <v>0</v>
          </cell>
          <cell r="P2727">
            <v>0</v>
          </cell>
          <cell r="Q2727">
            <v>0</v>
          </cell>
          <cell r="R2727">
            <v>0</v>
          </cell>
          <cell r="S2727">
            <v>0</v>
          </cell>
          <cell r="T2727">
            <v>0</v>
          </cell>
          <cell r="U2727">
            <v>1</v>
          </cell>
          <cell r="AO2727" t="str">
            <v>Mecklenburg-Vorpommern_2006_III 02_4</v>
          </cell>
          <cell r="AQ2727" t="str">
            <v>Östliche Flächenländer_2006_III 02_4</v>
          </cell>
        </row>
        <row r="2728">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AO2728" t="str">
            <v>Mecklenburg-Vorpommern_2006_III 02_5</v>
          </cell>
          <cell r="AQ2728" t="str">
            <v>Östliche Flächenländer_2006_III 02_5</v>
          </cell>
        </row>
        <row r="2729">
          <cell r="G2729">
            <v>0</v>
          </cell>
          <cell r="H2729">
            <v>0</v>
          </cell>
          <cell r="I2729">
            <v>0</v>
          </cell>
          <cell r="J2729">
            <v>0</v>
          </cell>
          <cell r="K2729">
            <v>0</v>
          </cell>
          <cell r="L2729">
            <v>0</v>
          </cell>
          <cell r="M2729">
            <v>0</v>
          </cell>
          <cell r="N2729">
            <v>0</v>
          </cell>
          <cell r="O2729">
            <v>0</v>
          </cell>
          <cell r="P2729">
            <v>0</v>
          </cell>
          <cell r="Q2729">
            <v>0</v>
          </cell>
          <cell r="R2729">
            <v>0</v>
          </cell>
          <cell r="S2729">
            <v>0</v>
          </cell>
          <cell r="T2729">
            <v>0</v>
          </cell>
          <cell r="U2729">
            <v>0</v>
          </cell>
          <cell r="AO2729" t="str">
            <v>Mecklenburg-Vorpommern_2006_III 02_6</v>
          </cell>
          <cell r="AQ2729" t="str">
            <v>Östliche Flächenländer_2006_III 02_6</v>
          </cell>
        </row>
        <row r="2730">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AO2730" t="str">
            <v>Mecklenburg-Vorpommern_2006_III 02_7</v>
          </cell>
          <cell r="AQ2730" t="str">
            <v>Östliche Flächenländer_2006_III 02_7</v>
          </cell>
        </row>
        <row r="2731">
          <cell r="G2731">
            <v>3512</v>
          </cell>
          <cell r="H2731">
            <v>1772</v>
          </cell>
          <cell r="I2731">
            <v>36.52897473997028</v>
          </cell>
          <cell r="J2731">
            <v>14.584362139917697</v>
          </cell>
          <cell r="K2731">
            <v>1347</v>
          </cell>
          <cell r="L2731">
            <v>629.56624075319439</v>
          </cell>
          <cell r="M2731">
            <v>14.010401188707279</v>
          </cell>
          <cell r="N2731">
            <v>5.1816151502320524</v>
          </cell>
          <cell r="O2731">
            <v>0</v>
          </cell>
          <cell r="P2731">
            <v>0</v>
          </cell>
          <cell r="Q2731">
            <v>0</v>
          </cell>
          <cell r="R2731">
            <v>0</v>
          </cell>
          <cell r="S2731">
            <v>1347</v>
          </cell>
          <cell r="T2731">
            <v>1088</v>
          </cell>
          <cell r="U2731">
            <v>1077</v>
          </cell>
          <cell r="AO2731" t="str">
            <v>Mecklenburg-Vorpommern_2006_III 02_8</v>
          </cell>
          <cell r="AQ2731" t="str">
            <v>Östliche Flächenländer_2006_III 02_8</v>
          </cell>
        </row>
        <row r="2732">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AO2732" t="e">
            <v>#N/A</v>
          </cell>
          <cell r="AQ2732" t="e">
            <v>#N/A</v>
          </cell>
        </row>
        <row r="2733">
          <cell r="G2733">
            <v>0</v>
          </cell>
          <cell r="H2733">
            <v>0</v>
          </cell>
          <cell r="I2733">
            <v>0</v>
          </cell>
          <cell r="J2733">
            <v>0</v>
          </cell>
          <cell r="K2733">
            <v>0</v>
          </cell>
          <cell r="L2733">
            <v>0</v>
          </cell>
          <cell r="M2733">
            <v>0</v>
          </cell>
          <cell r="N2733">
            <v>0</v>
          </cell>
          <cell r="O2733">
            <v>0</v>
          </cell>
          <cell r="P2733">
            <v>0</v>
          </cell>
          <cell r="Q2733">
            <v>0</v>
          </cell>
          <cell r="R2733">
            <v>0</v>
          </cell>
          <cell r="S2733">
            <v>0</v>
          </cell>
          <cell r="T2733">
            <v>0</v>
          </cell>
          <cell r="U2733">
            <v>0</v>
          </cell>
          <cell r="AO2733" t="e">
            <v>#N/A</v>
          </cell>
          <cell r="AQ2733" t="e">
            <v>#N/A</v>
          </cell>
        </row>
        <row r="2734">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AO2734" t="e">
            <v>#N/A</v>
          </cell>
          <cell r="AQ2734" t="e">
            <v>#N/A</v>
          </cell>
        </row>
        <row r="2735">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AO2735" t="e">
            <v>#N/A</v>
          </cell>
          <cell r="AQ2735" t="e">
            <v>#N/A</v>
          </cell>
        </row>
        <row r="2736">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AO2736" t="e">
            <v>#N/A</v>
          </cell>
          <cell r="AQ2736" t="e">
            <v>#N/A</v>
          </cell>
        </row>
        <row r="2737">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AO2737" t="e">
            <v>#N/A</v>
          </cell>
          <cell r="AQ2737" t="e">
            <v>#N/A</v>
          </cell>
        </row>
        <row r="2738">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AO2738" t="e">
            <v>#N/A</v>
          </cell>
          <cell r="AQ2738" t="e">
            <v>#N/A</v>
          </cell>
        </row>
        <row r="2739">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AO2739" t="e">
            <v>#N/A</v>
          </cell>
          <cell r="AQ2739" t="e">
            <v>#N/A</v>
          </cell>
        </row>
        <row r="2740">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AO2740" t="str">
            <v>Mecklenburg-Vorpommern_2006_I 04a_1</v>
          </cell>
          <cell r="AQ2740" t="str">
            <v>Östliche Flächenländer_2006_I 04a_1</v>
          </cell>
        </row>
        <row r="2741">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AO2741" t="str">
            <v>Mecklenburg-Vorpommern_2006_I 04a_2</v>
          </cell>
          <cell r="AQ2741" t="str">
            <v>Östliche Flächenländer_2006_I 04a_2</v>
          </cell>
        </row>
        <row r="2742">
          <cell r="G2742">
            <v>526</v>
          </cell>
          <cell r="H2742">
            <v>172</v>
          </cell>
          <cell r="I2742">
            <v>5.4710252600297178</v>
          </cell>
          <cell r="J2742">
            <v>1.4156378600823047</v>
          </cell>
          <cell r="K2742">
            <v>140</v>
          </cell>
          <cell r="L2742">
            <v>65.43375924680565</v>
          </cell>
          <cell r="M2742">
            <v>1.4561664190193164</v>
          </cell>
          <cell r="N2742">
            <v>0.53854945882144578</v>
          </cell>
          <cell r="O2742">
            <v>0</v>
          </cell>
          <cell r="P2742">
            <v>0</v>
          </cell>
          <cell r="Q2742">
            <v>0</v>
          </cell>
          <cell r="R2742">
            <v>140</v>
          </cell>
          <cell r="S2742">
            <v>144</v>
          </cell>
          <cell r="T2742">
            <v>130</v>
          </cell>
          <cell r="U2742">
            <v>112</v>
          </cell>
          <cell r="AO2742" t="str">
            <v>Mecklenburg-Vorpommern_2006_I 04a_3</v>
          </cell>
          <cell r="AQ2742" t="str">
            <v>Östliche Flächenländer_2006_I 04a_3</v>
          </cell>
        </row>
        <row r="2743">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AO2743" t="str">
            <v>Mecklenburg-Vorpommern_2006_I 04a_4</v>
          </cell>
          <cell r="AQ2743" t="str">
            <v>Östliche Flächenländer_2006_I 04a_4</v>
          </cell>
        </row>
        <row r="2744">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AO2744" t="str">
            <v>Mecklenburg-Vorpommern_2006_I 04a_5</v>
          </cell>
          <cell r="AQ2744" t="str">
            <v>Östliche Flächenländer_2006_I 04a_5</v>
          </cell>
        </row>
        <row r="2745">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AO2745" t="str">
            <v>Mecklenburg-Vorpommern_2006_I 04a_6</v>
          </cell>
          <cell r="AQ2745" t="str">
            <v>Östliche Flächenländer_2006_I 04a_6</v>
          </cell>
        </row>
        <row r="2746">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AO2746" t="str">
            <v>Mecklenburg-Vorpommern_2006_I 04a_7</v>
          </cell>
          <cell r="AQ2746" t="str">
            <v>Östliche Flächenländer_2006_I 04a_7</v>
          </cell>
        </row>
        <row r="2747">
          <cell r="G2747">
            <v>526</v>
          </cell>
          <cell r="H2747">
            <v>172</v>
          </cell>
          <cell r="I2747">
            <v>5.4710252600297178</v>
          </cell>
          <cell r="J2747">
            <v>1.4156378600823047</v>
          </cell>
          <cell r="K2747">
            <v>140</v>
          </cell>
          <cell r="L2747">
            <v>65.43375924680565</v>
          </cell>
          <cell r="M2747">
            <v>1.4561664190193164</v>
          </cell>
          <cell r="N2747">
            <v>0.53854945882144578</v>
          </cell>
          <cell r="O2747">
            <v>0</v>
          </cell>
          <cell r="P2747">
            <v>0</v>
          </cell>
          <cell r="Q2747">
            <v>0</v>
          </cell>
          <cell r="R2747">
            <v>140</v>
          </cell>
          <cell r="S2747">
            <v>144</v>
          </cell>
          <cell r="T2747">
            <v>130</v>
          </cell>
          <cell r="U2747">
            <v>112</v>
          </cell>
          <cell r="AO2747" t="str">
            <v>Mecklenburg-Vorpommern_2006_I 04a_8</v>
          </cell>
          <cell r="AQ2747" t="str">
            <v>Östliche Flächenländer_2006_I 04a_8</v>
          </cell>
        </row>
        <row r="2748">
          <cell r="G2748">
            <v>2</v>
          </cell>
          <cell r="H2748">
            <v>0</v>
          </cell>
          <cell r="I2748">
            <v>0</v>
          </cell>
          <cell r="J2748">
            <v>0</v>
          </cell>
          <cell r="K2748">
            <v>1</v>
          </cell>
          <cell r="L2748">
            <v>0</v>
          </cell>
          <cell r="M2748">
            <v>0</v>
          </cell>
          <cell r="N2748">
            <v>0</v>
          </cell>
          <cell r="O2748">
            <v>0</v>
          </cell>
          <cell r="P2748">
            <v>1</v>
          </cell>
          <cell r="Q2748">
            <v>0</v>
          </cell>
          <cell r="R2748">
            <v>1</v>
          </cell>
          <cell r="S2748">
            <v>0</v>
          </cell>
          <cell r="T2748">
            <v>0</v>
          </cell>
          <cell r="U2748">
            <v>0</v>
          </cell>
          <cell r="AO2748" t="str">
            <v>Mecklenburg-Vorpommern_2006_Sonstige_1</v>
          </cell>
          <cell r="AQ2748" t="str">
            <v>Östliche Flächenländer_2006_Sonstige_1</v>
          </cell>
        </row>
        <row r="2749">
          <cell r="G2749">
            <v>50</v>
          </cell>
          <cell r="H2749">
            <v>14</v>
          </cell>
          <cell r="I2749">
            <v>0</v>
          </cell>
          <cell r="J2749">
            <v>0</v>
          </cell>
          <cell r="K2749">
            <v>19</v>
          </cell>
          <cell r="L2749">
            <v>3</v>
          </cell>
          <cell r="M2749">
            <v>0</v>
          </cell>
          <cell r="N2749">
            <v>0</v>
          </cell>
          <cell r="O2749">
            <v>16</v>
          </cell>
          <cell r="P2749">
            <v>29</v>
          </cell>
          <cell r="Q2749">
            <v>5</v>
          </cell>
          <cell r="R2749">
            <v>0</v>
          </cell>
          <cell r="S2749">
            <v>0</v>
          </cell>
          <cell r="T2749">
            <v>0</v>
          </cell>
          <cell r="U2749">
            <v>0</v>
          </cell>
          <cell r="AO2749" t="str">
            <v>Mecklenburg-Vorpommern_2006_Sonstige_2</v>
          </cell>
          <cell r="AQ2749" t="str">
            <v>Östliche Flächenländer_2006_Sonstige_2</v>
          </cell>
        </row>
        <row r="2750">
          <cell r="G2750">
            <v>737</v>
          </cell>
          <cell r="H2750">
            <v>156</v>
          </cell>
          <cell r="I2750">
            <v>0</v>
          </cell>
          <cell r="J2750">
            <v>0</v>
          </cell>
          <cell r="K2750">
            <v>380</v>
          </cell>
          <cell r="L2750">
            <v>57</v>
          </cell>
          <cell r="M2750">
            <v>0</v>
          </cell>
          <cell r="N2750">
            <v>0</v>
          </cell>
          <cell r="O2750">
            <v>368</v>
          </cell>
          <cell r="P2750">
            <v>256</v>
          </cell>
          <cell r="Q2750">
            <v>72</v>
          </cell>
          <cell r="R2750">
            <v>41</v>
          </cell>
          <cell r="S2750">
            <v>0</v>
          </cell>
          <cell r="T2750">
            <v>0</v>
          </cell>
          <cell r="U2750">
            <v>0</v>
          </cell>
          <cell r="AO2750" t="str">
            <v>Mecklenburg-Vorpommern_2006_Sonstige_3</v>
          </cell>
          <cell r="AQ2750" t="str">
            <v>Östliche Flächenländer_2006_Sonstige_3</v>
          </cell>
        </row>
        <row r="2751">
          <cell r="G2751">
            <v>65</v>
          </cell>
          <cell r="H2751">
            <v>21</v>
          </cell>
          <cell r="I2751">
            <v>0</v>
          </cell>
          <cell r="J2751">
            <v>0</v>
          </cell>
          <cell r="K2751">
            <v>35</v>
          </cell>
          <cell r="L2751">
            <v>10</v>
          </cell>
          <cell r="M2751">
            <v>0</v>
          </cell>
          <cell r="N2751">
            <v>0</v>
          </cell>
          <cell r="O2751">
            <v>31</v>
          </cell>
          <cell r="P2751">
            <v>20</v>
          </cell>
          <cell r="Q2751">
            <v>10</v>
          </cell>
          <cell r="R2751">
            <v>4</v>
          </cell>
          <cell r="S2751">
            <v>0</v>
          </cell>
          <cell r="T2751">
            <v>0</v>
          </cell>
          <cell r="U2751">
            <v>0</v>
          </cell>
          <cell r="AO2751" t="str">
            <v>Mecklenburg-Vorpommern_2006_Sonstige_4</v>
          </cell>
          <cell r="AQ2751" t="str">
            <v>Östliche Flächenländer_2006_Sonstige_4</v>
          </cell>
        </row>
        <row r="2752">
          <cell r="G2752">
            <v>86</v>
          </cell>
          <cell r="H2752">
            <v>43</v>
          </cell>
          <cell r="I2752">
            <v>0</v>
          </cell>
          <cell r="J2752">
            <v>0</v>
          </cell>
          <cell r="K2752">
            <v>34</v>
          </cell>
          <cell r="L2752">
            <v>19</v>
          </cell>
          <cell r="M2752">
            <v>0</v>
          </cell>
          <cell r="N2752">
            <v>0</v>
          </cell>
          <cell r="O2752">
            <v>33</v>
          </cell>
          <cell r="P2752">
            <v>25</v>
          </cell>
          <cell r="Q2752">
            <v>20</v>
          </cell>
          <cell r="R2752">
            <v>8</v>
          </cell>
          <cell r="S2752">
            <v>0</v>
          </cell>
          <cell r="T2752">
            <v>0</v>
          </cell>
          <cell r="U2752">
            <v>0</v>
          </cell>
          <cell r="AO2752" t="str">
            <v>Mecklenburg-Vorpommern_2006_Sonstige_5</v>
          </cell>
          <cell r="AQ2752" t="str">
            <v>Östliche Flächenländer_2006_Sonstige_5</v>
          </cell>
        </row>
        <row r="2753">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AO2753" t="str">
            <v>Mecklenburg-Vorpommern_2006_Sonstige_6</v>
          </cell>
          <cell r="AQ2753" t="str">
            <v>Östliche Flächenländer_2006_Sonstige_6</v>
          </cell>
        </row>
        <row r="2754">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AO2754" t="str">
            <v>Mecklenburg-Vorpommern_2006_Sonstige_7</v>
          </cell>
          <cell r="AQ2754" t="str">
            <v>Östliche Flächenländer_2006_Sonstige_7</v>
          </cell>
        </row>
        <row r="2755">
          <cell r="G2755">
            <v>940</v>
          </cell>
          <cell r="H2755">
            <v>234</v>
          </cell>
          <cell r="I2755">
            <v>0</v>
          </cell>
          <cell r="J2755">
            <v>0</v>
          </cell>
          <cell r="K2755">
            <v>469</v>
          </cell>
          <cell r="L2755">
            <v>89</v>
          </cell>
          <cell r="M2755">
            <v>0</v>
          </cell>
          <cell r="N2755">
            <v>0</v>
          </cell>
          <cell r="O2755">
            <v>448</v>
          </cell>
          <cell r="P2755">
            <v>331</v>
          </cell>
          <cell r="Q2755">
            <v>107</v>
          </cell>
          <cell r="R2755">
            <v>54</v>
          </cell>
          <cell r="S2755">
            <v>0</v>
          </cell>
          <cell r="T2755">
            <v>0</v>
          </cell>
          <cell r="U2755">
            <v>0</v>
          </cell>
          <cell r="AO2755" t="str">
            <v>Mecklenburg-Vorpommern_2006_Sonstige_8</v>
          </cell>
          <cell r="AQ2755" t="str">
            <v>Östliche Flächenländer_2006_Sonstige_8</v>
          </cell>
        </row>
        <row r="2756">
          <cell r="G2756">
            <v>2</v>
          </cell>
          <cell r="H2756">
            <v>0</v>
          </cell>
          <cell r="I2756">
            <v>0</v>
          </cell>
          <cell r="J2756">
            <v>0</v>
          </cell>
          <cell r="K2756">
            <v>1</v>
          </cell>
          <cell r="L2756">
            <v>0</v>
          </cell>
          <cell r="M2756">
            <v>0</v>
          </cell>
          <cell r="N2756">
            <v>0</v>
          </cell>
          <cell r="O2756">
            <v>0</v>
          </cell>
          <cell r="P2756">
            <v>1</v>
          </cell>
          <cell r="Q2756">
            <v>0</v>
          </cell>
          <cell r="R2756">
            <v>1</v>
          </cell>
          <cell r="S2756">
            <v>0</v>
          </cell>
          <cell r="T2756">
            <v>0</v>
          </cell>
          <cell r="U2756">
            <v>0</v>
          </cell>
          <cell r="AO2756" t="e">
            <v>#N/A</v>
          </cell>
          <cell r="AQ2756" t="e">
            <v>#N/A</v>
          </cell>
        </row>
        <row r="2757">
          <cell r="G2757">
            <v>20</v>
          </cell>
          <cell r="H2757">
            <v>3</v>
          </cell>
          <cell r="I2757">
            <v>0</v>
          </cell>
          <cell r="J2757">
            <v>0</v>
          </cell>
          <cell r="K2757">
            <v>6</v>
          </cell>
          <cell r="L2757">
            <v>1</v>
          </cell>
          <cell r="M2757">
            <v>0</v>
          </cell>
          <cell r="N2757">
            <v>0</v>
          </cell>
          <cell r="O2757">
            <v>3</v>
          </cell>
          <cell r="P2757">
            <v>14</v>
          </cell>
          <cell r="Q2757">
            <v>3</v>
          </cell>
          <cell r="R2757">
            <v>0</v>
          </cell>
          <cell r="S2757">
            <v>0</v>
          </cell>
          <cell r="T2757">
            <v>0</v>
          </cell>
          <cell r="U2757">
            <v>0</v>
          </cell>
          <cell r="AO2757" t="e">
            <v>#N/A</v>
          </cell>
          <cell r="AQ2757" t="e">
            <v>#N/A</v>
          </cell>
        </row>
        <row r="2758">
          <cell r="G2758">
            <v>210</v>
          </cell>
          <cell r="H2758">
            <v>106</v>
          </cell>
          <cell r="I2758">
            <v>0</v>
          </cell>
          <cell r="J2758">
            <v>0</v>
          </cell>
          <cell r="K2758">
            <v>71</v>
          </cell>
          <cell r="L2758">
            <v>35</v>
          </cell>
          <cell r="M2758">
            <v>0</v>
          </cell>
          <cell r="N2758">
            <v>0</v>
          </cell>
          <cell r="O2758">
            <v>59</v>
          </cell>
          <cell r="P2758">
            <v>71</v>
          </cell>
          <cell r="Q2758">
            <v>39</v>
          </cell>
          <cell r="R2758">
            <v>41</v>
          </cell>
          <cell r="S2758">
            <v>0</v>
          </cell>
          <cell r="T2758">
            <v>0</v>
          </cell>
          <cell r="U2758">
            <v>0</v>
          </cell>
          <cell r="AO2758" t="e">
            <v>#N/A</v>
          </cell>
          <cell r="AQ2758" t="e">
            <v>#N/A</v>
          </cell>
        </row>
        <row r="2759">
          <cell r="G2759">
            <v>24</v>
          </cell>
          <cell r="H2759">
            <v>19</v>
          </cell>
          <cell r="I2759">
            <v>0</v>
          </cell>
          <cell r="J2759">
            <v>0</v>
          </cell>
          <cell r="K2759">
            <v>11</v>
          </cell>
          <cell r="L2759">
            <v>9</v>
          </cell>
          <cell r="M2759">
            <v>0</v>
          </cell>
          <cell r="N2759">
            <v>0</v>
          </cell>
          <cell r="O2759">
            <v>7</v>
          </cell>
          <cell r="P2759">
            <v>5</v>
          </cell>
          <cell r="Q2759">
            <v>8</v>
          </cell>
          <cell r="R2759">
            <v>4</v>
          </cell>
          <cell r="S2759">
            <v>0</v>
          </cell>
          <cell r="T2759">
            <v>0</v>
          </cell>
          <cell r="U2759">
            <v>0</v>
          </cell>
          <cell r="AO2759" t="e">
            <v>#N/A</v>
          </cell>
          <cell r="AQ2759" t="e">
            <v>#N/A</v>
          </cell>
        </row>
        <row r="2760">
          <cell r="G2760">
            <v>58</v>
          </cell>
          <cell r="H2760">
            <v>34</v>
          </cell>
          <cell r="I2760">
            <v>0</v>
          </cell>
          <cell r="J2760">
            <v>0</v>
          </cell>
          <cell r="K2760">
            <v>19</v>
          </cell>
          <cell r="L2760">
            <v>15</v>
          </cell>
          <cell r="M2760">
            <v>0</v>
          </cell>
          <cell r="N2760">
            <v>0</v>
          </cell>
          <cell r="O2760">
            <v>18</v>
          </cell>
          <cell r="P2760">
            <v>14</v>
          </cell>
          <cell r="Q2760">
            <v>18</v>
          </cell>
          <cell r="R2760">
            <v>8</v>
          </cell>
          <cell r="S2760">
            <v>0</v>
          </cell>
          <cell r="T2760">
            <v>0</v>
          </cell>
          <cell r="U2760">
            <v>0</v>
          </cell>
          <cell r="AO2760" t="e">
            <v>#N/A</v>
          </cell>
          <cell r="AQ2760" t="e">
            <v>#N/A</v>
          </cell>
        </row>
        <row r="2761">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AO2761" t="e">
            <v>#N/A</v>
          </cell>
          <cell r="AQ2761" t="e">
            <v>#N/A</v>
          </cell>
        </row>
        <row r="2762">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AO2762" t="e">
            <v>#N/A</v>
          </cell>
          <cell r="AQ2762" t="e">
            <v>#N/A</v>
          </cell>
        </row>
        <row r="2763">
          <cell r="G2763">
            <v>314</v>
          </cell>
          <cell r="H2763">
            <v>162</v>
          </cell>
          <cell r="I2763">
            <v>0</v>
          </cell>
          <cell r="J2763">
            <v>0</v>
          </cell>
          <cell r="K2763">
            <v>108</v>
          </cell>
          <cell r="L2763">
            <v>60</v>
          </cell>
          <cell r="M2763">
            <v>0</v>
          </cell>
          <cell r="N2763">
            <v>0</v>
          </cell>
          <cell r="O2763">
            <v>87</v>
          </cell>
          <cell r="P2763">
            <v>105</v>
          </cell>
          <cell r="Q2763">
            <v>68</v>
          </cell>
          <cell r="R2763">
            <v>54</v>
          </cell>
          <cell r="S2763">
            <v>0</v>
          </cell>
          <cell r="T2763">
            <v>0</v>
          </cell>
          <cell r="U2763">
            <v>0</v>
          </cell>
          <cell r="AO2763" t="e">
            <v>#N/A</v>
          </cell>
          <cell r="AQ2763" t="e">
            <v>#N/A</v>
          </cell>
        </row>
        <row r="2764">
          <cell r="G2764">
            <v>3689</v>
          </cell>
          <cell r="H2764">
            <v>994</v>
          </cell>
          <cell r="I2764">
            <v>8.7688005406539116</v>
          </cell>
          <cell r="J2764">
            <v>2.8804778520314627</v>
          </cell>
          <cell r="K2764">
            <v>981</v>
          </cell>
          <cell r="L2764">
            <v>259.77586206896552</v>
          </cell>
          <cell r="M2764">
            <v>2.9996323352114556</v>
          </cell>
          <cell r="N2764">
            <v>1.01136547741723</v>
          </cell>
          <cell r="O2764">
            <v>1335</v>
          </cell>
          <cell r="P2764">
            <v>1340</v>
          </cell>
          <cell r="Q2764">
            <v>958</v>
          </cell>
          <cell r="R2764">
            <v>56</v>
          </cell>
          <cell r="S2764">
            <v>0</v>
          </cell>
          <cell r="T2764">
            <v>0</v>
          </cell>
          <cell r="U2764">
            <v>0</v>
          </cell>
          <cell r="AO2764" t="str">
            <v>Mecklenburg-Vorpommern_2005_I 01a_1</v>
          </cell>
          <cell r="AQ2764" t="str">
            <v>Östliche Flächenländer_2005_I 01a_1</v>
          </cell>
        </row>
        <row r="2765">
          <cell r="G2765">
            <v>12348</v>
          </cell>
          <cell r="H2765">
            <v>4053</v>
          </cell>
          <cell r="I2765">
            <v>29.351355130386146</v>
          </cell>
          <cell r="J2765">
            <v>11.745047016381809</v>
          </cell>
          <cell r="K2765">
            <v>4485</v>
          </cell>
          <cell r="L2765">
            <v>1563.6106194690265</v>
          </cell>
          <cell r="M2765">
            <v>10.040515065110071</v>
          </cell>
          <cell r="N2765">
            <v>4.1238071227082829</v>
          </cell>
          <cell r="O2765">
            <v>4450</v>
          </cell>
          <cell r="P2765">
            <v>4317</v>
          </cell>
          <cell r="Q2765">
            <v>3250</v>
          </cell>
          <cell r="R2765">
            <v>331</v>
          </cell>
          <cell r="S2765">
            <v>0</v>
          </cell>
          <cell r="T2765">
            <v>0</v>
          </cell>
          <cell r="U2765">
            <v>0</v>
          </cell>
          <cell r="AO2765" t="str">
            <v>Mecklenburg-Vorpommern_2005_I 01a_2</v>
          </cell>
          <cell r="AQ2765" t="str">
            <v>Östliche Flächenländer_2005_I 01a_2</v>
          </cell>
        </row>
        <row r="2766">
          <cell r="G2766">
            <v>23114</v>
          </cell>
          <cell r="H2766">
            <v>9752</v>
          </cell>
          <cell r="I2766">
            <v>54.942275873319197</v>
          </cell>
          <cell r="J2766">
            <v>28.259979892365013</v>
          </cell>
          <cell r="K2766">
            <v>7483</v>
          </cell>
          <cell r="L2766">
            <v>3257.4950495049507</v>
          </cell>
          <cell r="M2766">
            <v>18.79466028627747</v>
          </cell>
          <cell r="N2766">
            <v>9.9223703579203484</v>
          </cell>
          <cell r="O2766">
            <v>7415</v>
          </cell>
          <cell r="P2766">
            <v>7600</v>
          </cell>
          <cell r="Q2766">
            <v>6906</v>
          </cell>
          <cell r="R2766">
            <v>1193</v>
          </cell>
          <cell r="S2766">
            <v>0</v>
          </cell>
          <cell r="T2766">
            <v>0</v>
          </cell>
          <cell r="U2766">
            <v>0</v>
          </cell>
          <cell r="AO2766" t="str">
            <v>Mecklenburg-Vorpommern_2005_I 01a_3</v>
          </cell>
          <cell r="AQ2766" t="str">
            <v>Östliche Flächenländer_2005_I 01a_3</v>
          </cell>
        </row>
        <row r="2767">
          <cell r="G2767">
            <v>745</v>
          </cell>
          <cell r="H2767">
            <v>405</v>
          </cell>
          <cell r="I2767">
            <v>1.7708746009181793</v>
          </cell>
          <cell r="J2767">
            <v>1.1736353421254953</v>
          </cell>
          <cell r="K2767">
            <v>246</v>
          </cell>
          <cell r="L2767">
            <v>126.88888888888889</v>
          </cell>
          <cell r="M2767">
            <v>0.60578099477704905</v>
          </cell>
          <cell r="N2767">
            <v>0.41207547118106452</v>
          </cell>
          <cell r="O2767">
            <v>246</v>
          </cell>
          <cell r="P2767">
            <v>254</v>
          </cell>
          <cell r="Q2767">
            <v>238</v>
          </cell>
          <cell r="R2767">
            <v>7</v>
          </cell>
          <cell r="S2767">
            <v>0</v>
          </cell>
          <cell r="T2767">
            <v>0</v>
          </cell>
          <cell r="U2767">
            <v>0</v>
          </cell>
          <cell r="AO2767" t="str">
            <v>Mecklenburg-Vorpommern_2005_I 01a_4</v>
          </cell>
          <cell r="AQ2767" t="str">
            <v>Östliche Flächenländer_2005_I 01a_4</v>
          </cell>
        </row>
        <row r="2768">
          <cell r="G2768">
            <v>2958</v>
          </cell>
          <cell r="H2768">
            <v>1699</v>
          </cell>
          <cell r="I2768">
            <v>7.031204120155671</v>
          </cell>
          <cell r="J2768">
            <v>4.9234727068425101</v>
          </cell>
          <cell r="K2768">
            <v>1073</v>
          </cell>
          <cell r="L2768">
            <v>592.15384615384619</v>
          </cell>
          <cell r="M2768">
            <v>2.4052351443631026</v>
          </cell>
          <cell r="N2768">
            <v>1.7286820383620458</v>
          </cell>
          <cell r="O2768">
            <v>1058</v>
          </cell>
          <cell r="P2768">
            <v>1026</v>
          </cell>
          <cell r="Q2768">
            <v>844</v>
          </cell>
          <cell r="R2768">
            <v>30</v>
          </cell>
          <cell r="S2768">
            <v>0</v>
          </cell>
          <cell r="T2768">
            <v>0</v>
          </cell>
          <cell r="U2768">
            <v>0</v>
          </cell>
          <cell r="AO2768" t="str">
            <v>Mecklenburg-Vorpommern_2005_I 01a_5</v>
          </cell>
          <cell r="AQ2768" t="str">
            <v>Östliche Flächenländer_2005_I 01a_5</v>
          </cell>
        </row>
        <row r="2769">
          <cell r="G2769">
            <v>57</v>
          </cell>
          <cell r="H2769">
            <v>6</v>
          </cell>
          <cell r="I2769">
            <v>0.13548973456689425</v>
          </cell>
          <cell r="J2769">
            <v>1.7387190253711042E-2</v>
          </cell>
          <cell r="K2769">
            <v>49</v>
          </cell>
          <cell r="L2769">
            <v>3</v>
          </cell>
          <cell r="M2769">
            <v>4.6348344566834634E-2</v>
          </cell>
          <cell r="N2769">
            <v>6.1048217952750306E-3</v>
          </cell>
          <cell r="O2769">
            <v>47</v>
          </cell>
          <cell r="P2769">
            <v>2</v>
          </cell>
          <cell r="Q2769">
            <v>8</v>
          </cell>
          <cell r="R2769">
            <v>0</v>
          </cell>
          <cell r="S2769">
            <v>0</v>
          </cell>
          <cell r="T2769">
            <v>0</v>
          </cell>
          <cell r="U2769">
            <v>0</v>
          </cell>
          <cell r="AO2769" t="str">
            <v>Mecklenburg-Vorpommern_2005_I 01a_6</v>
          </cell>
          <cell r="AQ2769" t="str">
            <v>Östliche Flächenländer_2005_I 01a_6</v>
          </cell>
        </row>
        <row r="2770">
          <cell r="G2770">
            <v>0</v>
          </cell>
          <cell r="H2770">
            <v>0</v>
          </cell>
          <cell r="I2770">
            <v>0</v>
          </cell>
          <cell r="J2770">
            <v>0</v>
          </cell>
          <cell r="K2770">
            <v>362</v>
          </cell>
          <cell r="L2770">
            <v>134</v>
          </cell>
          <cell r="M2770">
            <v>0</v>
          </cell>
          <cell r="N2770">
            <v>0</v>
          </cell>
          <cell r="O2770">
            <v>0</v>
          </cell>
          <cell r="P2770">
            <v>0</v>
          </cell>
          <cell r="Q2770">
            <v>0</v>
          </cell>
          <cell r="R2770">
            <v>0</v>
          </cell>
          <cell r="S2770">
            <v>0</v>
          </cell>
          <cell r="T2770">
            <v>0</v>
          </cell>
          <cell r="U2770">
            <v>0</v>
          </cell>
          <cell r="AO2770" t="str">
            <v>Mecklenburg-Vorpommern_2005_I 01a_7</v>
          </cell>
          <cell r="AQ2770" t="str">
            <v>Östliche Flächenländer_2005_I 01a_7</v>
          </cell>
        </row>
        <row r="2771">
          <cell r="G2771">
            <v>42911</v>
          </cell>
          <cell r="H2771">
            <v>16909</v>
          </cell>
          <cell r="I2771">
            <v>102</v>
          </cell>
          <cell r="J2771">
            <v>49</v>
          </cell>
          <cell r="K2771">
            <v>14679</v>
          </cell>
          <cell r="L2771">
            <v>5936.924266085678</v>
          </cell>
          <cell r="M2771">
            <v>34.892172170305983</v>
          </cell>
          <cell r="N2771">
            <v>17.204405289384248</v>
          </cell>
          <cell r="O2771">
            <v>14551</v>
          </cell>
          <cell r="P2771">
            <v>14539</v>
          </cell>
          <cell r="Q2771">
            <v>12204</v>
          </cell>
          <cell r="R2771">
            <v>1617</v>
          </cell>
          <cell r="S2771">
            <v>0</v>
          </cell>
          <cell r="T2771">
            <v>0</v>
          </cell>
          <cell r="U2771">
            <v>0</v>
          </cell>
          <cell r="AO2771" t="str">
            <v>Mecklenburg-Vorpommern_2005_I 01a_8</v>
          </cell>
          <cell r="AQ2771" t="str">
            <v>Östliche Flächenländer_2005_I 01a_8</v>
          </cell>
        </row>
        <row r="2772">
          <cell r="G2772">
            <v>8.8901759212336201E-2</v>
          </cell>
          <cell r="H2772">
            <v>7.9468517264725799E-2</v>
          </cell>
          <cell r="I2772">
            <v>0</v>
          </cell>
          <cell r="J2772">
            <v>0</v>
          </cell>
          <cell r="K2772">
            <v>4.0681081604024574E-2</v>
          </cell>
          <cell r="L2772">
            <v>3.496973772696705E-2</v>
          </cell>
          <cell r="M2772">
            <v>0</v>
          </cell>
          <cell r="N2772">
            <v>0</v>
          </cell>
          <cell r="O2772">
            <v>4.0589782571973258E-2</v>
          </cell>
          <cell r="P2772">
            <v>3.6680421824850984E-2</v>
          </cell>
          <cell r="Q2772">
            <v>1.0618016844035811E-2</v>
          </cell>
          <cell r="R2772">
            <v>1.0135379714761457E-3</v>
          </cell>
          <cell r="S2772">
            <v>0</v>
          </cell>
          <cell r="T2772">
            <v>0</v>
          </cell>
          <cell r="U2772">
            <v>0</v>
          </cell>
          <cell r="AO2772" t="str">
            <v>Mecklenburg-Vorpommern_2005_I 03_1</v>
          </cell>
          <cell r="AQ2772" t="str">
            <v>Östliche Flächenländer_2005_I 03_1</v>
          </cell>
        </row>
        <row r="2773">
          <cell r="G2773">
            <v>80.18938680952725</v>
          </cell>
          <cell r="H2773">
            <v>66.276743398781306</v>
          </cell>
          <cell r="I2773">
            <v>0.4174997048754574</v>
          </cell>
          <cell r="J2773">
            <v>0.348199531085779</v>
          </cell>
          <cell r="K2773">
            <v>40.274270787984328</v>
          </cell>
          <cell r="L2773">
            <v>32.137188971082715</v>
          </cell>
          <cell r="M2773">
            <v>0.21631122066230846</v>
          </cell>
          <cell r="N2773">
            <v>0.17454091290517729</v>
          </cell>
          <cell r="O2773">
            <v>36.611983879919883</v>
          </cell>
          <cell r="P2773">
            <v>33.085740486015588</v>
          </cell>
          <cell r="Q2773">
            <v>9.5774511933203019</v>
          </cell>
          <cell r="R2773">
            <v>0.91421125027148342</v>
          </cell>
          <cell r="S2773">
            <v>0</v>
          </cell>
          <cell r="T2773">
            <v>0</v>
          </cell>
          <cell r="U2773">
            <v>0</v>
          </cell>
          <cell r="AO2773" t="str">
            <v>Mecklenburg-Vorpommern_2005_I 03_2</v>
          </cell>
          <cell r="AQ2773" t="str">
            <v>Östliche Flächenländer_2005_I 03_2</v>
          </cell>
        </row>
        <row r="2774">
          <cell r="G2774">
            <v>1509.9074784623181</v>
          </cell>
          <cell r="H2774">
            <v>719.86556364251862</v>
          </cell>
          <cell r="I2774">
            <v>8.6631188761657416</v>
          </cell>
          <cell r="J2774">
            <v>3.5037577815506511</v>
          </cell>
          <cell r="K2774">
            <v>683.848981763653</v>
          </cell>
          <cell r="L2774">
            <v>315.49697377269672</v>
          </cell>
          <cell r="M2774">
            <v>3.893601971921552</v>
          </cell>
          <cell r="N2774">
            <v>1.501051850984525</v>
          </cell>
          <cell r="O2774">
            <v>689.3768672023939</v>
          </cell>
          <cell r="P2774">
            <v>622.98028427326915</v>
          </cell>
          <cell r="Q2774">
            <v>180.33639807910421</v>
          </cell>
          <cell r="R2774">
            <v>17.213928907550859</v>
          </cell>
          <cell r="S2774">
            <v>0</v>
          </cell>
          <cell r="T2774">
            <v>0</v>
          </cell>
          <cell r="U2774">
            <v>0</v>
          </cell>
          <cell r="AO2774" t="str">
            <v>Mecklenburg-Vorpommern_2005_I 03_3</v>
          </cell>
          <cell r="AQ2774" t="str">
            <v>Östliche Flächenländer_2005_I 03_3</v>
          </cell>
        </row>
        <row r="2775">
          <cell r="G2775">
            <v>41.428219792948674</v>
          </cell>
          <cell r="H2775">
            <v>21.138625592417061</v>
          </cell>
          <cell r="I2775">
            <v>0.10437492621886435</v>
          </cell>
          <cell r="J2775">
            <v>4.3524941385722375E-2</v>
          </cell>
          <cell r="K2775">
            <v>17.818313742562761</v>
          </cell>
          <cell r="L2775">
            <v>8.9872225958305307</v>
          </cell>
          <cell r="M2775">
            <v>4.3262244132461686E-2</v>
          </cell>
          <cell r="N2775">
            <v>1.7454091290517729E-2</v>
          </cell>
          <cell r="O2775">
            <v>18.914838678539542</v>
          </cell>
          <cell r="P2775">
            <v>17.09307657038056</v>
          </cell>
          <cell r="Q2775">
            <v>4.9479958493206881</v>
          </cell>
          <cell r="R2775">
            <v>0.47230869470788389</v>
          </cell>
          <cell r="S2775">
            <v>0</v>
          </cell>
          <cell r="T2775">
            <v>0</v>
          </cell>
          <cell r="U2775">
            <v>0</v>
          </cell>
          <cell r="AO2775" t="str">
            <v>Mecklenburg-Vorpommern_2005_I 03_4</v>
          </cell>
          <cell r="AQ2775" t="str">
            <v>Östliche Flächenländer_2005_I 03_4</v>
          </cell>
        </row>
        <row r="2776">
          <cell r="G2776">
            <v>209.67479910229494</v>
          </cell>
          <cell r="H2776">
            <v>131.20252200406227</v>
          </cell>
          <cell r="I2776">
            <v>0.96546806752449543</v>
          </cell>
          <cell r="J2776">
            <v>0.60934917940011313</v>
          </cell>
          <cell r="K2776">
            <v>98.692303971363614</v>
          </cell>
          <cell r="L2776">
            <v>59.133826496301275</v>
          </cell>
          <cell r="M2776">
            <v>0.47588468545707852</v>
          </cell>
          <cell r="N2776">
            <v>0.2967195519388014</v>
          </cell>
          <cell r="O2776">
            <v>95.73100219599894</v>
          </cell>
          <cell r="P2776">
            <v>86.510774873911046</v>
          </cell>
          <cell r="Q2776">
            <v>25.042592726658462</v>
          </cell>
          <cell r="R2776">
            <v>2.3904293057264896</v>
          </cell>
          <cell r="S2776">
            <v>0</v>
          </cell>
          <cell r="T2776">
            <v>0</v>
          </cell>
          <cell r="U2776">
            <v>0</v>
          </cell>
          <cell r="AO2776" t="str">
            <v>Mecklenburg-Vorpommern_2005_I 03_5</v>
          </cell>
          <cell r="AQ2776" t="str">
            <v>Östliche Flächenländer_2005_I 03_5</v>
          </cell>
        </row>
        <row r="2777">
          <cell r="G2777">
            <v>0.62231231448635338</v>
          </cell>
          <cell r="H2777">
            <v>0.3576083276912661</v>
          </cell>
          <cell r="I2777">
            <v>0.13046865777358044</v>
          </cell>
          <cell r="J2777">
            <v>6.5287412078583545E-2</v>
          </cell>
          <cell r="K2777">
            <v>0.24408648962414745</v>
          </cell>
          <cell r="L2777">
            <v>0.1398789509078682</v>
          </cell>
          <cell r="M2777">
            <v>6.4893366198692543E-2</v>
          </cell>
          <cell r="N2777">
            <v>3.4908182581035459E-2</v>
          </cell>
          <cell r="O2777">
            <v>0.2841284780038128</v>
          </cell>
          <cell r="P2777">
            <v>0.25676295277395689</v>
          </cell>
          <cell r="Q2777">
            <v>7.432611790825068E-2</v>
          </cell>
          <cell r="R2777">
            <v>7.0947658003330197E-3</v>
          </cell>
          <cell r="S2777">
            <v>0</v>
          </cell>
          <cell r="T2777">
            <v>0</v>
          </cell>
          <cell r="U2777">
            <v>0</v>
          </cell>
          <cell r="AO2777" t="str">
            <v>Mecklenburg-Vorpommern_2005_I 03_6</v>
          </cell>
          <cell r="AQ2777" t="str">
            <v>Östliche Flächenländer_2005_I 03_6</v>
          </cell>
        </row>
        <row r="2778">
          <cell r="G2778">
            <v>8.8901759212336201E-2</v>
          </cell>
          <cell r="H2778">
            <v>7.9468517264725799E-2</v>
          </cell>
          <cell r="I2778">
            <v>0</v>
          </cell>
          <cell r="J2778">
            <v>0</v>
          </cell>
          <cell r="K2778">
            <v>8.1362163208049149E-2</v>
          </cell>
          <cell r="L2778">
            <v>6.99394754539341E-2</v>
          </cell>
          <cell r="M2778">
            <v>0</v>
          </cell>
          <cell r="N2778">
            <v>0</v>
          </cell>
          <cell r="O2778">
            <v>4.0589782571973258E-2</v>
          </cell>
          <cell r="P2778">
            <v>3.6680421824850984E-2</v>
          </cell>
          <cell r="Q2778">
            <v>1.0618016844035811E-2</v>
          </cell>
          <cell r="R2778">
            <v>1.0135379714761457E-3</v>
          </cell>
          <cell r="S2778">
            <v>0</v>
          </cell>
          <cell r="T2778">
            <v>0</v>
          </cell>
          <cell r="U2778">
            <v>0</v>
          </cell>
          <cell r="AO2778" t="str">
            <v>Mecklenburg-Vorpommern_2005_I 03_7</v>
          </cell>
          <cell r="AQ2778" t="str">
            <v>Östliche Flächenländer_2005_I 03_7</v>
          </cell>
        </row>
        <row r="2779">
          <cell r="G2779">
            <v>1842</v>
          </cell>
          <cell r="H2779">
            <v>939</v>
          </cell>
          <cell r="I2779">
            <v>10.28093023255814</v>
          </cell>
          <cell r="J2779">
            <v>4.5701188455008488</v>
          </cell>
          <cell r="K2779">
            <v>841</v>
          </cell>
          <cell r="L2779">
            <v>416</v>
          </cell>
          <cell r="M2779">
            <v>4.6939534883720935</v>
          </cell>
          <cell r="N2779">
            <v>2.0246745897000564</v>
          </cell>
          <cell r="O2779">
            <v>841</v>
          </cell>
          <cell r="P2779">
            <v>760</v>
          </cell>
          <cell r="Q2779">
            <v>220</v>
          </cell>
          <cell r="R2779">
            <v>21</v>
          </cell>
          <cell r="S2779">
            <v>0</v>
          </cell>
          <cell r="T2779">
            <v>0</v>
          </cell>
          <cell r="U2779">
            <v>0</v>
          </cell>
          <cell r="AO2779" t="str">
            <v>Mecklenburg-Vorpommern_2005_I 03_8</v>
          </cell>
          <cell r="AQ2779" t="str">
            <v>Östliche Flächenländer_2005_I 03_8</v>
          </cell>
        </row>
        <row r="2780">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AO2780" t="str">
            <v>Mecklenburg-Vorpommern_2005_I 04b_1</v>
          </cell>
          <cell r="AQ2780" t="str">
            <v>Östliche Flächenländer_2005_I 04b_1</v>
          </cell>
        </row>
        <row r="2781">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AO2781" t="str">
            <v>Mecklenburg-Vorpommern_2005_I 04b_2</v>
          </cell>
          <cell r="AQ2781" t="str">
            <v>Östliche Flächenländer_2005_I 04b_2</v>
          </cell>
        </row>
        <row r="2782">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AO2782" t="str">
            <v>Mecklenburg-Vorpommern_2005_I 04b_3</v>
          </cell>
          <cell r="AQ2782" t="str">
            <v>Östliche Flächenländer_2005_I 04b_3</v>
          </cell>
        </row>
        <row r="2783">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AO2783" t="str">
            <v>Mecklenburg-Vorpommern_2005_I 04b_4</v>
          </cell>
          <cell r="AQ2783" t="str">
            <v>Östliche Flächenländer_2005_I 04b_4</v>
          </cell>
        </row>
        <row r="2784">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AO2784" t="str">
            <v>Mecklenburg-Vorpommern_2005_I 04b_5</v>
          </cell>
          <cell r="AQ2784" t="str">
            <v>Östliche Flächenländer_2005_I 04b_5</v>
          </cell>
        </row>
        <row r="2785">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AO2785" t="str">
            <v>Mecklenburg-Vorpommern_2005_I 04b_6</v>
          </cell>
          <cell r="AQ2785" t="str">
            <v>Östliche Flächenländer_2005_I 04b_6</v>
          </cell>
        </row>
        <row r="2786">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AO2786" t="str">
            <v>Mecklenburg-Vorpommern_2005_I 04b_7</v>
          </cell>
          <cell r="AQ2786" t="str">
            <v>Östliche Flächenländer_2005_I 04b_7</v>
          </cell>
        </row>
        <row r="2787">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AO2787" t="str">
            <v>Mecklenburg-Vorpommern_2005_I 04b_8</v>
          </cell>
          <cell r="AQ2787" t="str">
            <v>Östliche Flächenländer_2005_I 04b_8</v>
          </cell>
        </row>
        <row r="2788">
          <cell r="G2788">
            <v>51.928879208295847</v>
          </cell>
          <cell r="H2788">
            <v>29.296977660972402</v>
          </cell>
          <cell r="I2788">
            <v>0.56523526230394805</v>
          </cell>
          <cell r="J2788">
            <v>0.2555178268251273</v>
          </cell>
          <cell r="K2788">
            <v>18.919338036838866</v>
          </cell>
          <cell r="L2788">
            <v>11.035479632063074</v>
          </cell>
          <cell r="M2788">
            <v>0.10559630532189135</v>
          </cell>
          <cell r="N2788">
            <v>5.3709748067765947E-2</v>
          </cell>
          <cell r="O2788">
            <v>18.919338036838866</v>
          </cell>
          <cell r="P2788">
            <v>17.309626402765282</v>
          </cell>
          <cell r="Q2788">
            <v>15.428145272029925</v>
          </cell>
          <cell r="R2788">
            <v>0.27176949666177375</v>
          </cell>
          <cell r="S2788">
            <v>0</v>
          </cell>
          <cell r="T2788">
            <v>0</v>
          </cell>
          <cell r="U2788">
            <v>0</v>
          </cell>
          <cell r="AO2788" t="str">
            <v>Mecklenburg-Vorpommern_2005_I 02_1</v>
          </cell>
          <cell r="AQ2788" t="str">
            <v>Östliche Flächenländer_2005_I 02_1</v>
          </cell>
        </row>
        <row r="2789">
          <cell r="G2789">
            <v>970.85832662531379</v>
          </cell>
          <cell r="H2789">
            <v>628.83728704151974</v>
          </cell>
          <cell r="I2789">
            <v>5.6443915630070309</v>
          </cell>
          <cell r="J2789">
            <v>3.1646947509903791</v>
          </cell>
          <cell r="K2789">
            <v>353.71448695487476</v>
          </cell>
          <cell r="L2789">
            <v>236.86815593517304</v>
          </cell>
          <cell r="M2789">
            <v>1.9742203923062778</v>
          </cell>
          <cell r="N2789">
            <v>1.1528387894977294</v>
          </cell>
          <cell r="O2789">
            <v>353.71448695487476</v>
          </cell>
          <cell r="P2789">
            <v>323.61944220843793</v>
          </cell>
          <cell r="Q2789">
            <v>288.44341588143379</v>
          </cell>
          <cell r="R2789">
            <v>5.0809815805672622</v>
          </cell>
          <cell r="S2789">
            <v>0</v>
          </cell>
          <cell r="T2789">
            <v>0</v>
          </cell>
          <cell r="U2789">
            <v>0</v>
          </cell>
          <cell r="AO2789" t="str">
            <v>Mecklenburg-Vorpommern_2005_I 02_2</v>
          </cell>
          <cell r="AQ2789" t="str">
            <v>Östliche Flächenländer_2005_I 02_2</v>
          </cell>
        </row>
        <row r="2790">
          <cell r="G2790">
            <v>1310.1603295610587</v>
          </cell>
          <cell r="H2790">
            <v>918.32780044724154</v>
          </cell>
          <cell r="I2790">
            <v>7.0475283937263393</v>
          </cell>
          <cell r="J2790">
            <v>4.3650962082625915</v>
          </cell>
          <cell r="K2790">
            <v>477.33297031109424</v>
          </cell>
          <cell r="L2790">
            <v>345.91239597021462</v>
          </cell>
          <cell r="M2790">
            <v>2.6641840203409912</v>
          </cell>
          <cell r="N2790">
            <v>1.6835577845748984</v>
          </cell>
          <cell r="O2790">
            <v>477.33297031109424</v>
          </cell>
          <cell r="P2790">
            <v>436.72010985368621</v>
          </cell>
          <cell r="Q2790">
            <v>389.25053269567684</v>
          </cell>
          <cell r="R2790">
            <v>6.8567167006013534</v>
          </cell>
          <cell r="S2790">
            <v>0</v>
          </cell>
          <cell r="T2790">
            <v>0</v>
          </cell>
          <cell r="U2790">
            <v>0</v>
          </cell>
          <cell r="AO2790" t="str">
            <v>Mecklenburg-Vorpommern_2005_I 02_3</v>
          </cell>
          <cell r="AQ2790" t="str">
            <v>Östliche Flächenländer_2005_I 02_3</v>
          </cell>
        </row>
        <row r="2791">
          <cell r="G2791">
            <v>42.078270751456039</v>
          </cell>
          <cell r="H2791">
            <v>37.599764852341103</v>
          </cell>
          <cell r="I2791">
            <v>0.14926987560843702</v>
          </cell>
          <cell r="J2791">
            <v>0.13042055744199207</v>
          </cell>
          <cell r="K2791">
            <v>15.330448884890384</v>
          </cell>
          <cell r="L2791">
            <v>14.162943495400789</v>
          </cell>
          <cell r="M2791">
            <v>8.5565296101713761E-2</v>
          </cell>
          <cell r="N2791">
            <v>6.8931134159845378E-2</v>
          </cell>
          <cell r="O2791">
            <v>15.330448884890384</v>
          </cell>
          <cell r="P2791">
            <v>14.026090250485344</v>
          </cell>
          <cell r="Q2791">
            <v>12.501515223258677</v>
          </cell>
          <cell r="R2791">
            <v>0.2202163928216298</v>
          </cell>
          <cell r="S2791">
            <v>0</v>
          </cell>
          <cell r="T2791">
            <v>0</v>
          </cell>
          <cell r="U2791">
            <v>0</v>
          </cell>
          <cell r="AO2791" t="str">
            <v>Mecklenburg-Vorpommern_2005_I 02_4</v>
          </cell>
          <cell r="AQ2791" t="str">
            <v>Östliche Flächenländer_2005_I 02_4</v>
          </cell>
        </row>
        <row r="2792">
          <cell r="G2792">
            <v>81.186656565178268</v>
          </cell>
          <cell r="H2792">
            <v>73.736657675726775</v>
          </cell>
          <cell r="I2792">
            <v>0.25873445105462411</v>
          </cell>
          <cell r="J2792">
            <v>0.21026987832484437</v>
          </cell>
          <cell r="K2792">
            <v>29.578874473223163</v>
          </cell>
          <cell r="L2792">
            <v>27.7748576434516</v>
          </cell>
          <cell r="M2792">
            <v>0.16509139240868742</v>
          </cell>
          <cell r="N2792">
            <v>0.13518040505584819</v>
          </cell>
          <cell r="O2792">
            <v>29.578874473223163</v>
          </cell>
          <cell r="P2792">
            <v>27.062218855059424</v>
          </cell>
          <cell r="Q2792">
            <v>24.120673327335574</v>
          </cell>
          <cell r="R2792">
            <v>0.42488990956011174</v>
          </cell>
          <cell r="S2792">
            <v>0</v>
          </cell>
          <cell r="T2792">
            <v>0</v>
          </cell>
          <cell r="U2792">
            <v>0</v>
          </cell>
          <cell r="AO2792" t="str">
            <v>Mecklenburg-Vorpommern_2005_I 02_5</v>
          </cell>
          <cell r="AQ2792" t="str">
            <v>Östliche Flächenländer_2005_I 02_5</v>
          </cell>
        </row>
        <row r="2793">
          <cell r="G2793">
            <v>3.2933377527345042</v>
          </cell>
          <cell r="H2793">
            <v>3.1234294672291769</v>
          </cell>
          <cell r="I2793">
            <v>3.9805300162249868E-2</v>
          </cell>
          <cell r="J2793">
            <v>3.4601372382569329E-2</v>
          </cell>
          <cell r="K2793">
            <v>1.1998674179648656</v>
          </cell>
          <cell r="L2793">
            <v>1.1765221200175209</v>
          </cell>
          <cell r="M2793">
            <v>6.696934425850413E-3</v>
          </cell>
          <cell r="N2793">
            <v>5.7261404822584487E-3</v>
          </cell>
          <cell r="O2793">
            <v>1.1998674179648656</v>
          </cell>
          <cell r="P2793">
            <v>1.0977792509115014</v>
          </cell>
          <cell r="Q2793">
            <v>0.97845541929068602</v>
          </cell>
          <cell r="R2793">
            <v>1.7235664567451108E-2</v>
          </cell>
          <cell r="S2793">
            <v>0</v>
          </cell>
          <cell r="T2793">
            <v>0</v>
          </cell>
          <cell r="U2793">
            <v>0</v>
          </cell>
          <cell r="AO2793" t="str">
            <v>Mecklenburg-Vorpommern_2005_I 02_6</v>
          </cell>
          <cell r="AQ2793" t="str">
            <v>Östliche Flächenländer_2005_I 02_6</v>
          </cell>
        </row>
        <row r="2794">
          <cell r="G2794">
            <v>24.494199535962878</v>
          </cell>
          <cell r="H2794">
            <v>24.078082854969221</v>
          </cell>
          <cell r="I2794">
            <v>0.15922120064899947</v>
          </cell>
          <cell r="J2794">
            <v>0.18631508205998867</v>
          </cell>
          <cell r="K2794">
            <v>8.9240139211136889</v>
          </cell>
          <cell r="L2794">
            <v>9.0696452036793698</v>
          </cell>
          <cell r="M2794">
            <v>4.9808449792262448E-2</v>
          </cell>
          <cell r="N2794">
            <v>4.4142019667030317E-2</v>
          </cell>
          <cell r="O2794">
            <v>8.9240139211136889</v>
          </cell>
          <cell r="P2794">
            <v>8.1647331786542914</v>
          </cell>
          <cell r="Q2794">
            <v>7.2772621809744775</v>
          </cell>
          <cell r="R2794">
            <v>0.12819025522041763</v>
          </cell>
          <cell r="S2794">
            <v>0</v>
          </cell>
          <cell r="T2794">
            <v>0</v>
          </cell>
          <cell r="U2794">
            <v>0</v>
          </cell>
          <cell r="AO2794" t="str">
            <v>Mecklenburg-Vorpommern_2005_I 02_7</v>
          </cell>
          <cell r="AQ2794" t="str">
            <v>Östliche Flächenländer_2005_I 02_7</v>
          </cell>
        </row>
        <row r="2795">
          <cell r="G2795">
            <v>2484</v>
          </cell>
          <cell r="H2795">
            <v>1715</v>
          </cell>
          <cell r="I2795">
            <v>13.864186046511628</v>
          </cell>
          <cell r="J2795">
            <v>8.3469156762874928</v>
          </cell>
          <cell r="K2795">
            <v>905</v>
          </cell>
          <cell r="L2795">
            <v>646</v>
          </cell>
          <cell r="M2795">
            <v>5.0511627906976742</v>
          </cell>
          <cell r="N2795">
            <v>3.1440860215053763</v>
          </cell>
          <cell r="O2795">
            <v>905</v>
          </cell>
          <cell r="P2795">
            <v>828</v>
          </cell>
          <cell r="Q2795">
            <v>738</v>
          </cell>
          <cell r="R2795">
            <v>13</v>
          </cell>
          <cell r="S2795">
            <v>0</v>
          </cell>
          <cell r="T2795">
            <v>0</v>
          </cell>
          <cell r="U2795">
            <v>0</v>
          </cell>
          <cell r="AO2795" t="str">
            <v>Mecklenburg-Vorpommern_2005_I 02_8</v>
          </cell>
          <cell r="AQ2795" t="str">
            <v>Östliche Flächenländer_2005_I 02_8</v>
          </cell>
        </row>
        <row r="2796">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AO2796" t="e">
            <v>#N/A</v>
          </cell>
          <cell r="AQ2796" t="e">
            <v>#N/A</v>
          </cell>
        </row>
        <row r="2797">
          <cell r="G2797">
            <v>0</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AO2797" t="e">
            <v>#N/A</v>
          </cell>
          <cell r="AQ2797" t="e">
            <v>#N/A</v>
          </cell>
        </row>
        <row r="2798">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AO2798" t="e">
            <v>#N/A</v>
          </cell>
          <cell r="AQ2798" t="e">
            <v>#N/A</v>
          </cell>
        </row>
        <row r="2799">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AO2799" t="e">
            <v>#N/A</v>
          </cell>
          <cell r="AQ2799" t="e">
            <v>#N/A</v>
          </cell>
        </row>
        <row r="2800">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AO2800" t="e">
            <v>#N/A</v>
          </cell>
          <cell r="AQ2800" t="e">
            <v>#N/A</v>
          </cell>
        </row>
        <row r="2801">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AO2801" t="e">
            <v>#N/A</v>
          </cell>
          <cell r="AQ2801" t="e">
            <v>#N/A</v>
          </cell>
        </row>
        <row r="2802">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AO2802" t="e">
            <v>#N/A</v>
          </cell>
          <cell r="AQ2802" t="e">
            <v>#N/A</v>
          </cell>
        </row>
        <row r="2803">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AO2803" t="e">
            <v>#N/A</v>
          </cell>
          <cell r="AQ2803" t="e">
            <v>#N/A</v>
          </cell>
        </row>
        <row r="2804">
          <cell r="G2804">
            <v>0</v>
          </cell>
          <cell r="H2804">
            <v>0</v>
          </cell>
          <cell r="I2804">
            <v>0</v>
          </cell>
          <cell r="J2804">
            <v>0</v>
          </cell>
          <cell r="K2804">
            <v>0</v>
          </cell>
          <cell r="L2804">
            <v>0</v>
          </cell>
          <cell r="M2804">
            <v>0</v>
          </cell>
          <cell r="N2804">
            <v>0</v>
          </cell>
          <cell r="O2804">
            <v>0</v>
          </cell>
          <cell r="P2804">
            <v>0</v>
          </cell>
          <cell r="Q2804">
            <v>0</v>
          </cell>
          <cell r="R2804">
            <v>0</v>
          </cell>
          <cell r="S2804">
            <v>0</v>
          </cell>
          <cell r="T2804">
            <v>0</v>
          </cell>
          <cell r="U2804">
            <v>0</v>
          </cell>
          <cell r="AO2804" t="str">
            <v>Mecklenburg-Vorpommern_2005_I 04b_1</v>
          </cell>
          <cell r="AQ2804" t="str">
            <v>Östliche Flächenländer_2005_I 04b_1</v>
          </cell>
        </row>
        <row r="2805">
          <cell r="G2805">
            <v>0</v>
          </cell>
          <cell r="H2805">
            <v>0</v>
          </cell>
          <cell r="I2805">
            <v>0</v>
          </cell>
          <cell r="J2805">
            <v>0</v>
          </cell>
          <cell r="K2805">
            <v>0</v>
          </cell>
          <cell r="L2805">
            <v>0</v>
          </cell>
          <cell r="M2805">
            <v>0</v>
          </cell>
          <cell r="N2805">
            <v>0</v>
          </cell>
          <cell r="O2805">
            <v>0</v>
          </cell>
          <cell r="P2805">
            <v>0</v>
          </cell>
          <cell r="Q2805">
            <v>0</v>
          </cell>
          <cell r="R2805">
            <v>0</v>
          </cell>
          <cell r="S2805">
            <v>0</v>
          </cell>
          <cell r="T2805">
            <v>0</v>
          </cell>
          <cell r="U2805">
            <v>0</v>
          </cell>
          <cell r="AO2805" t="str">
            <v>Mecklenburg-Vorpommern_2005_I 04b_2</v>
          </cell>
          <cell r="AQ2805" t="str">
            <v>Östliche Flächenländer_2005_I 04b_2</v>
          </cell>
        </row>
        <row r="2806">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AO2806" t="str">
            <v>Mecklenburg-Vorpommern_2005_I 04b_3</v>
          </cell>
          <cell r="AQ2806" t="str">
            <v>Östliche Flächenländer_2005_I 04b_3</v>
          </cell>
        </row>
        <row r="2807">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AO2807" t="str">
            <v>Mecklenburg-Vorpommern_2005_I 04b_4</v>
          </cell>
          <cell r="AQ2807" t="str">
            <v>Östliche Flächenländer_2005_I 04b_4</v>
          </cell>
        </row>
        <row r="2808">
          <cell r="G2808">
            <v>0</v>
          </cell>
          <cell r="H2808">
            <v>0</v>
          </cell>
          <cell r="I2808">
            <v>0</v>
          </cell>
          <cell r="J2808">
            <v>0</v>
          </cell>
          <cell r="K2808">
            <v>0</v>
          </cell>
          <cell r="L2808">
            <v>0</v>
          </cell>
          <cell r="M2808">
            <v>0</v>
          </cell>
          <cell r="N2808">
            <v>0</v>
          </cell>
          <cell r="O2808">
            <v>0</v>
          </cell>
          <cell r="P2808">
            <v>0</v>
          </cell>
          <cell r="Q2808">
            <v>0</v>
          </cell>
          <cell r="R2808">
            <v>0</v>
          </cell>
          <cell r="S2808">
            <v>0</v>
          </cell>
          <cell r="T2808">
            <v>0</v>
          </cell>
          <cell r="U2808">
            <v>0</v>
          </cell>
          <cell r="AO2808" t="str">
            <v>Mecklenburg-Vorpommern_2005_I 04b_5</v>
          </cell>
          <cell r="AQ2808" t="str">
            <v>Östliche Flächenländer_2005_I 04b_5</v>
          </cell>
        </row>
        <row r="2809">
          <cell r="G2809">
            <v>0</v>
          </cell>
          <cell r="H2809">
            <v>0</v>
          </cell>
          <cell r="I2809">
            <v>0</v>
          </cell>
          <cell r="J2809">
            <v>0</v>
          </cell>
          <cell r="K2809">
            <v>0</v>
          </cell>
          <cell r="L2809">
            <v>0</v>
          </cell>
          <cell r="M2809">
            <v>0</v>
          </cell>
          <cell r="N2809">
            <v>0</v>
          </cell>
          <cell r="O2809">
            <v>0</v>
          </cell>
          <cell r="P2809">
            <v>0</v>
          </cell>
          <cell r="Q2809">
            <v>0</v>
          </cell>
          <cell r="R2809">
            <v>0</v>
          </cell>
          <cell r="S2809">
            <v>0</v>
          </cell>
          <cell r="T2809">
            <v>0</v>
          </cell>
          <cell r="U2809">
            <v>0</v>
          </cell>
          <cell r="AO2809" t="str">
            <v>Mecklenburg-Vorpommern_2005_I 04b_6</v>
          </cell>
          <cell r="AQ2809" t="str">
            <v>Östliche Flächenländer_2005_I 04b_6</v>
          </cell>
        </row>
        <row r="2810">
          <cell r="G2810">
            <v>0</v>
          </cell>
          <cell r="H2810">
            <v>0</v>
          </cell>
          <cell r="I2810">
            <v>0</v>
          </cell>
          <cell r="J2810">
            <v>0</v>
          </cell>
          <cell r="K2810">
            <v>0</v>
          </cell>
          <cell r="L2810">
            <v>0</v>
          </cell>
          <cell r="M2810">
            <v>0</v>
          </cell>
          <cell r="N2810">
            <v>0</v>
          </cell>
          <cell r="O2810">
            <v>0</v>
          </cell>
          <cell r="P2810">
            <v>0</v>
          </cell>
          <cell r="Q2810">
            <v>0</v>
          </cell>
          <cell r="R2810">
            <v>0</v>
          </cell>
          <cell r="S2810">
            <v>0</v>
          </cell>
          <cell r="T2810">
            <v>0</v>
          </cell>
          <cell r="U2810">
            <v>0</v>
          </cell>
          <cell r="AO2810" t="str">
            <v>Mecklenburg-Vorpommern_2005_I 04b_7</v>
          </cell>
          <cell r="AQ2810" t="str">
            <v>Östliche Flächenländer_2005_I 04b_7</v>
          </cell>
        </row>
        <row r="2811">
          <cell r="G2811">
            <v>0</v>
          </cell>
          <cell r="H2811">
            <v>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AO2811" t="str">
            <v>Mecklenburg-Vorpommern_2005_I 04b_8</v>
          </cell>
          <cell r="AQ2811" t="str">
            <v>Östliche Flächenländer_2005_I 04b_8</v>
          </cell>
        </row>
        <row r="2812">
          <cell r="G2812">
            <v>0.72790905855326304</v>
          </cell>
          <cell r="H2812">
            <v>0.73055708769994487</v>
          </cell>
          <cell r="I2812">
            <v>0</v>
          </cell>
          <cell r="J2812">
            <v>0</v>
          </cell>
          <cell r="K2812">
            <v>0.52723725419725831</v>
          </cell>
          <cell r="L2812">
            <v>0.5236012335578073</v>
          </cell>
          <cell r="M2812">
            <v>0</v>
          </cell>
          <cell r="N2812">
            <v>0</v>
          </cell>
          <cell r="O2812">
            <v>0.28479599650557058</v>
          </cell>
          <cell r="P2812">
            <v>0.26460595994348518</v>
          </cell>
          <cell r="Q2812">
            <v>0.17850710210420734</v>
          </cell>
          <cell r="R2812">
            <v>0</v>
          </cell>
          <cell r="S2812">
            <v>0</v>
          </cell>
          <cell r="T2812">
            <v>0</v>
          </cell>
          <cell r="U2812">
            <v>0</v>
          </cell>
          <cell r="AO2812" t="str">
            <v>Mecklenburg-Vorpommern_2005_I 05a_1</v>
          </cell>
          <cell r="AQ2812" t="str">
            <v>Östliche Flächenländer_2005_I 05a_1</v>
          </cell>
        </row>
        <row r="2813">
          <cell r="G2813">
            <v>1100.274981395399</v>
          </cell>
          <cell r="H2813">
            <v>884.13642213642208</v>
          </cell>
          <cell r="I2813">
            <v>7.5338790697674414</v>
          </cell>
          <cell r="J2813">
            <v>5.5188174078733621</v>
          </cell>
          <cell r="K2813">
            <v>550.05909534322529</v>
          </cell>
          <cell r="L2813">
            <v>434.06542261942224</v>
          </cell>
          <cell r="M2813">
            <v>3.5969995967199888</v>
          </cell>
          <cell r="N2813">
            <v>2.5900463725515039</v>
          </cell>
          <cell r="O2813">
            <v>430.48497071797584</v>
          </cell>
          <cell r="P2813">
            <v>399.96660878568582</v>
          </cell>
          <cell r="Q2813">
            <v>269.82340189173743</v>
          </cell>
          <cell r="R2813">
            <v>0</v>
          </cell>
          <cell r="S2813">
            <v>0</v>
          </cell>
          <cell r="T2813">
            <v>0</v>
          </cell>
          <cell r="U2813">
            <v>0</v>
          </cell>
          <cell r="AO2813" t="str">
            <v>Mecklenburg-Vorpommern_2005_I 05a_2</v>
          </cell>
          <cell r="AQ2813" t="str">
            <v>Östliche Flächenländer_2005_I 05a_2</v>
          </cell>
        </row>
        <row r="2814">
          <cell r="G2814">
            <v>5082.8271983088689</v>
          </cell>
          <cell r="H2814">
            <v>4230.0067107924251</v>
          </cell>
          <cell r="I2814">
            <v>27.624223255813956</v>
          </cell>
          <cell r="J2814">
            <v>20.127451722832259</v>
          </cell>
          <cell r="K2814">
            <v>1928.1819582071159</v>
          </cell>
          <cell r="L2814">
            <v>1581.5749260494681</v>
          </cell>
          <cell r="M2814">
            <v>10.223051485414706</v>
          </cell>
          <cell r="N2814">
            <v>7.2521298431442114</v>
          </cell>
          <cell r="O2814">
            <v>1988.6671555991761</v>
          </cell>
          <cell r="P2814">
            <v>1847.684616960925</v>
          </cell>
          <cell r="Q2814">
            <v>1246.475425748768</v>
          </cell>
          <cell r="R2814">
            <v>0</v>
          </cell>
          <cell r="S2814">
            <v>0</v>
          </cell>
          <cell r="T2814">
            <v>0</v>
          </cell>
          <cell r="U2814">
            <v>0</v>
          </cell>
          <cell r="AO2814" t="str">
            <v>Mecklenburg-Vorpommern_2005_I 05a_3</v>
          </cell>
          <cell r="AQ2814" t="str">
            <v>Östliche Flächenländer_2005_I 05a_3</v>
          </cell>
        </row>
        <row r="2815">
          <cell r="G2815">
            <v>245.95238300671923</v>
          </cell>
          <cell r="H2815">
            <v>200.49733406876265</v>
          </cell>
          <cell r="I2815">
            <v>0.23917076411960134</v>
          </cell>
          <cell r="J2815">
            <v>0.10821210603673259</v>
          </cell>
          <cell r="K2815">
            <v>77.503876366996977</v>
          </cell>
          <cell r="L2815">
            <v>62.383346969601611</v>
          </cell>
          <cell r="M2815">
            <v>9.4657884124210237E-2</v>
          </cell>
          <cell r="N2815">
            <v>8.6334879085050137E-2</v>
          </cell>
          <cell r="O2815">
            <v>96.229402819271129</v>
          </cell>
          <cell r="P2815">
            <v>89.407413798682029</v>
          </cell>
          <cell r="Q2815">
            <v>60.315566388766051</v>
          </cell>
          <cell r="R2815">
            <v>0</v>
          </cell>
          <cell r="S2815">
            <v>0</v>
          </cell>
          <cell r="T2815">
            <v>0</v>
          </cell>
          <cell r="U2815">
            <v>0</v>
          </cell>
          <cell r="AO2815" t="str">
            <v>Mecklenburg-Vorpommern_2005_I 05a_4</v>
          </cell>
          <cell r="AQ2815" t="str">
            <v>Östliche Flächenländer_2005_I 05a_4</v>
          </cell>
        </row>
        <row r="2816">
          <cell r="G2816">
            <v>1060.9678922335227</v>
          </cell>
          <cell r="H2816">
            <v>858.64809707666848</v>
          </cell>
          <cell r="I2816">
            <v>5.1421714285714284</v>
          </cell>
          <cell r="J2816">
            <v>3.3545752871387102</v>
          </cell>
          <cell r="K2816">
            <v>375.61888381167529</v>
          </cell>
          <cell r="L2816">
            <v>296.80709925105418</v>
          </cell>
          <cell r="M2816">
            <v>1.8931576824842049</v>
          </cell>
          <cell r="N2816">
            <v>1.295023186275752</v>
          </cell>
          <cell r="O2816">
            <v>415.10598690667501</v>
          </cell>
          <cell r="P2816">
            <v>385.67788694873758</v>
          </cell>
          <cell r="Q2816">
            <v>260.18401837811018</v>
          </cell>
          <cell r="R2816">
            <v>0</v>
          </cell>
          <cell r="S2816">
            <v>0</v>
          </cell>
          <cell r="T2816">
            <v>0</v>
          </cell>
          <cell r="U2816">
            <v>0</v>
          </cell>
          <cell r="AO2816" t="str">
            <v>Mecklenburg-Vorpommern_2005_I 05a_5</v>
          </cell>
          <cell r="AQ2816" t="str">
            <v>Östliche Flächenländer_2005_I 05a_5</v>
          </cell>
        </row>
        <row r="2817">
          <cell r="G2817">
            <v>8.2496359969369824</v>
          </cell>
          <cell r="H2817">
            <v>6.9808788380216953</v>
          </cell>
          <cell r="I2817">
            <v>1.3154392026578074</v>
          </cell>
          <cell r="J2817">
            <v>0.97390895433059321</v>
          </cell>
          <cell r="K2817">
            <v>2.1089490167890332</v>
          </cell>
          <cell r="L2817">
            <v>1.6456038768959658</v>
          </cell>
          <cell r="M2817">
            <v>0.56794730474526145</v>
          </cell>
          <cell r="N2817">
            <v>0.34533951634020055</v>
          </cell>
          <cell r="O2817">
            <v>3.2276879603964668</v>
          </cell>
          <cell r="P2817">
            <v>2.9988675460261653</v>
          </cell>
          <cell r="Q2817">
            <v>2.0230804905143498</v>
          </cell>
          <cell r="R2817">
            <v>0</v>
          </cell>
          <cell r="S2817">
            <v>0</v>
          </cell>
          <cell r="T2817">
            <v>0</v>
          </cell>
          <cell r="U2817">
            <v>0</v>
          </cell>
          <cell r="AO2817" t="str">
            <v>Mecklenburg-Vorpommern_2005_I 05a_6</v>
          </cell>
          <cell r="AQ2817" t="str">
            <v>Östliche Flächenländer_2005_I 05a_6</v>
          </cell>
        </row>
        <row r="2818">
          <cell r="G2818">
            <v>0</v>
          </cell>
          <cell r="H2818">
            <v>0</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AO2818" t="str">
            <v>Mecklenburg-Vorpommern_2005_I 05a_7</v>
          </cell>
          <cell r="AQ2818" t="str">
            <v>Östliche Flächenländer_2005_I 05a_7</v>
          </cell>
        </row>
        <row r="2819">
          <cell r="G2819">
            <v>7499</v>
          </cell>
          <cell r="H2819">
            <v>6181</v>
          </cell>
          <cell r="I2819">
            <v>41.854883720930232</v>
          </cell>
          <cell r="J2819">
            <v>30.082965478211658</v>
          </cell>
          <cell r="K2819">
            <v>2934</v>
          </cell>
          <cell r="L2819">
            <v>2377</v>
          </cell>
          <cell r="M2819">
            <v>16.375813953488372</v>
          </cell>
          <cell r="N2819">
            <v>11.568873797396719</v>
          </cell>
          <cell r="O2819">
            <v>2934</v>
          </cell>
          <cell r="P2819">
            <v>2726</v>
          </cell>
          <cell r="Q2819">
            <v>1839</v>
          </cell>
          <cell r="R2819">
            <v>0</v>
          </cell>
          <cell r="S2819">
            <v>0</v>
          </cell>
          <cell r="T2819">
            <v>0</v>
          </cell>
          <cell r="U2819">
            <v>0</v>
          </cell>
          <cell r="AO2819" t="str">
            <v>Mecklenburg-Vorpommern_2005_I 05a_8</v>
          </cell>
          <cell r="AQ2819" t="str">
            <v>Östliche Flächenländer_2005_I 05a_8</v>
          </cell>
        </row>
        <row r="2820">
          <cell r="G2820">
            <v>0</v>
          </cell>
          <cell r="H2820">
            <v>0</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AO2820" t="e">
            <v>#N/A</v>
          </cell>
          <cell r="AQ2820" t="e">
            <v>#N/A</v>
          </cell>
        </row>
        <row r="2821">
          <cell r="G2821">
            <v>0</v>
          </cell>
          <cell r="H2821">
            <v>0</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AO2821" t="e">
            <v>#N/A</v>
          </cell>
          <cell r="AQ2821" t="e">
            <v>#N/A</v>
          </cell>
        </row>
        <row r="2822">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AO2822" t="e">
            <v>#N/A</v>
          </cell>
          <cell r="AQ2822" t="e">
            <v>#N/A</v>
          </cell>
        </row>
        <row r="2823">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AO2823" t="e">
            <v>#N/A</v>
          </cell>
          <cell r="AQ2823" t="e">
            <v>#N/A</v>
          </cell>
        </row>
        <row r="2824">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AO2824" t="e">
            <v>#N/A</v>
          </cell>
          <cell r="AQ2824" t="e">
            <v>#N/A</v>
          </cell>
        </row>
        <row r="2825">
          <cell r="G2825">
            <v>0</v>
          </cell>
          <cell r="H2825">
            <v>0</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AO2825" t="e">
            <v>#N/A</v>
          </cell>
          <cell r="AQ2825" t="e">
            <v>#N/A</v>
          </cell>
        </row>
        <row r="2826">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AO2826" t="e">
            <v>#N/A</v>
          </cell>
          <cell r="AQ2826" t="e">
            <v>#N/A</v>
          </cell>
        </row>
        <row r="2827">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AO2827" t="e">
            <v>#N/A</v>
          </cell>
          <cell r="AQ2827" t="e">
            <v>#N/A</v>
          </cell>
        </row>
        <row r="2828">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AO2828" t="str">
            <v>Mecklenburg-Vorpommern_2005_I 05c_1</v>
          </cell>
          <cell r="AQ2828" t="str">
            <v>Östliche Flächenländer_2005_I 05c_1</v>
          </cell>
        </row>
        <row r="2829">
          <cell r="G2829">
            <v>6</v>
          </cell>
          <cell r="H2829">
            <v>6</v>
          </cell>
          <cell r="I2829">
            <v>1.7391304347826087E-2</v>
          </cell>
          <cell r="J2829">
            <v>2.1182700794351281E-2</v>
          </cell>
          <cell r="K2829">
            <v>1</v>
          </cell>
          <cell r="L2829">
            <v>1</v>
          </cell>
          <cell r="M2829">
            <v>8.6956521739130436E-3</v>
          </cell>
          <cell r="N2829">
            <v>1.0591350397175641E-2</v>
          </cell>
          <cell r="O2829">
            <v>1</v>
          </cell>
          <cell r="P2829">
            <v>5</v>
          </cell>
          <cell r="Q2829">
            <v>0</v>
          </cell>
          <cell r="R2829">
            <v>0</v>
          </cell>
          <cell r="S2829">
            <v>0</v>
          </cell>
          <cell r="T2829">
            <v>0</v>
          </cell>
          <cell r="U2829">
            <v>0</v>
          </cell>
          <cell r="AO2829" t="str">
            <v>Mecklenburg-Vorpommern_2005_I 05c_2</v>
          </cell>
          <cell r="AQ2829" t="str">
            <v>Östliche Flächenländer_2005_I 05c_2</v>
          </cell>
        </row>
        <row r="2830">
          <cell r="G2830">
            <v>1267</v>
          </cell>
          <cell r="H2830">
            <v>1042</v>
          </cell>
          <cell r="I2830">
            <v>3.672463768115942</v>
          </cell>
          <cell r="J2830">
            <v>3.6787290379523387</v>
          </cell>
          <cell r="K2830">
            <v>362</v>
          </cell>
          <cell r="L2830">
            <v>322</v>
          </cell>
          <cell r="M2830">
            <v>1.836231884057971</v>
          </cell>
          <cell r="N2830">
            <v>1.8393645189761694</v>
          </cell>
          <cell r="O2830">
            <v>363</v>
          </cell>
          <cell r="P2830">
            <v>463</v>
          </cell>
          <cell r="Q2830">
            <v>371</v>
          </cell>
          <cell r="R2830">
            <v>70</v>
          </cell>
          <cell r="S2830">
            <v>0</v>
          </cell>
          <cell r="T2830">
            <v>0</v>
          </cell>
          <cell r="U2830">
            <v>0</v>
          </cell>
          <cell r="AO2830" t="str">
            <v>Mecklenburg-Vorpommern_2005_I 05c_3</v>
          </cell>
          <cell r="AQ2830" t="str">
            <v>Östliche Flächenländer_2005_I 05c_3</v>
          </cell>
        </row>
        <row r="2831">
          <cell r="G2831">
            <v>39</v>
          </cell>
          <cell r="H2831">
            <v>31</v>
          </cell>
          <cell r="I2831">
            <v>0.11304347826086956</v>
          </cell>
          <cell r="J2831">
            <v>0.10944395410414828</v>
          </cell>
          <cell r="K2831">
            <v>15</v>
          </cell>
          <cell r="L2831">
            <v>9</v>
          </cell>
          <cell r="M2831">
            <v>5.6521739130434782E-2</v>
          </cell>
          <cell r="N2831">
            <v>5.4721977052074142E-2</v>
          </cell>
          <cell r="O2831">
            <v>15</v>
          </cell>
          <cell r="P2831">
            <v>15</v>
          </cell>
          <cell r="Q2831">
            <v>9</v>
          </cell>
          <cell r="R2831">
            <v>0</v>
          </cell>
          <cell r="S2831">
            <v>0</v>
          </cell>
          <cell r="T2831">
            <v>0</v>
          </cell>
          <cell r="U2831">
            <v>0</v>
          </cell>
          <cell r="AO2831" t="str">
            <v>Mecklenburg-Vorpommern_2005_I 05c_4</v>
          </cell>
          <cell r="AQ2831" t="str">
            <v>Östliche Flächenländer_2005_I 05c_4</v>
          </cell>
        </row>
        <row r="2832">
          <cell r="G2832">
            <v>68</v>
          </cell>
          <cell r="H2832">
            <v>54</v>
          </cell>
          <cell r="I2832">
            <v>0.19710144927536233</v>
          </cell>
          <cell r="J2832">
            <v>0.19064430714916153</v>
          </cell>
          <cell r="K2832">
            <v>17</v>
          </cell>
          <cell r="L2832">
            <v>16</v>
          </cell>
          <cell r="M2832">
            <v>9.8550724637681164E-2</v>
          </cell>
          <cell r="N2832">
            <v>9.5322153574580765E-2</v>
          </cell>
          <cell r="O2832">
            <v>16</v>
          </cell>
          <cell r="P2832">
            <v>30</v>
          </cell>
          <cell r="Q2832">
            <v>21</v>
          </cell>
          <cell r="R2832">
            <v>1</v>
          </cell>
          <cell r="S2832">
            <v>0</v>
          </cell>
          <cell r="T2832">
            <v>0</v>
          </cell>
          <cell r="U2832">
            <v>0</v>
          </cell>
          <cell r="AO2832" t="str">
            <v>Mecklenburg-Vorpommern_2005_I 05c_5</v>
          </cell>
          <cell r="AQ2832" t="str">
            <v>Östliche Flächenländer_2005_I 05c_5</v>
          </cell>
        </row>
        <row r="2833">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AO2833" t="str">
            <v>Mecklenburg-Vorpommern_2005_I 05c_6</v>
          </cell>
          <cell r="AQ2833" t="str">
            <v>Östliche Flächenländer_2005_I 05c_6</v>
          </cell>
        </row>
        <row r="2834">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AO2834" t="str">
            <v>Mecklenburg-Vorpommern_2005_I 05c_7</v>
          </cell>
          <cell r="AQ2834" t="str">
            <v>Östliche Flächenländer_2005_I 05c_7</v>
          </cell>
        </row>
        <row r="2835">
          <cell r="G2835">
            <v>1380</v>
          </cell>
          <cell r="H2835">
            <v>1133</v>
          </cell>
          <cell r="I2835">
            <v>4</v>
          </cell>
          <cell r="J2835">
            <v>4</v>
          </cell>
          <cell r="K2835">
            <v>395</v>
          </cell>
          <cell r="L2835">
            <v>348</v>
          </cell>
          <cell r="M2835">
            <v>2</v>
          </cell>
          <cell r="N2835">
            <v>2</v>
          </cell>
          <cell r="O2835">
            <v>395</v>
          </cell>
          <cell r="P2835">
            <v>513</v>
          </cell>
          <cell r="Q2835">
            <v>401</v>
          </cell>
          <cell r="R2835">
            <v>71</v>
          </cell>
          <cell r="S2835">
            <v>0</v>
          </cell>
          <cell r="T2835">
            <v>0</v>
          </cell>
          <cell r="U2835">
            <v>0</v>
          </cell>
          <cell r="AO2835" t="str">
            <v>Mecklenburg-Vorpommern_2005_I 05c_8</v>
          </cell>
          <cell r="AQ2835" t="str">
            <v>Östliche Flächenländer_2005_I 05c_8</v>
          </cell>
        </row>
        <row r="2836">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AO2836" t="e">
            <v>#N/A</v>
          </cell>
          <cell r="AQ2836" t="e">
            <v>#N/A</v>
          </cell>
        </row>
        <row r="2837">
          <cell r="G2837">
            <v>1</v>
          </cell>
          <cell r="H2837">
            <v>1</v>
          </cell>
          <cell r="I2837">
            <v>8.6956521739130436E-3</v>
          </cell>
          <cell r="J2837">
            <v>1.0591350397175641E-2</v>
          </cell>
          <cell r="K2837">
            <v>1</v>
          </cell>
          <cell r="L2837">
            <v>1</v>
          </cell>
          <cell r="M2837">
            <v>4.3776000000000002E-2</v>
          </cell>
          <cell r="N2837">
            <v>5.9803278688524593E-2</v>
          </cell>
          <cell r="O2837">
            <v>0</v>
          </cell>
          <cell r="P2837">
            <v>1</v>
          </cell>
          <cell r="Q2837">
            <v>0</v>
          </cell>
          <cell r="R2837">
            <v>0</v>
          </cell>
          <cell r="S2837">
            <v>0</v>
          </cell>
          <cell r="T2837">
            <v>0</v>
          </cell>
          <cell r="U2837">
            <v>0</v>
          </cell>
          <cell r="AO2837" t="e">
            <v>#N/A</v>
          </cell>
          <cell r="AQ2837" t="e">
            <v>#N/A</v>
          </cell>
        </row>
        <row r="2838">
          <cell r="G2838">
            <v>233</v>
          </cell>
          <cell r="H2838">
            <v>169</v>
          </cell>
          <cell r="I2838">
            <v>1.836231884057971</v>
          </cell>
          <cell r="J2838">
            <v>1.8393645189761694</v>
          </cell>
          <cell r="K2838">
            <v>103</v>
          </cell>
          <cell r="L2838">
            <v>74.708154506437765</v>
          </cell>
          <cell r="M2838">
            <v>9.2440319999999989</v>
          </cell>
          <cell r="N2838">
            <v>10.385836065573772</v>
          </cell>
          <cell r="O2838">
            <v>0</v>
          </cell>
          <cell r="P2838">
            <v>103</v>
          </cell>
          <cell r="Q2838">
            <v>60</v>
          </cell>
          <cell r="R2838">
            <v>70</v>
          </cell>
          <cell r="S2838">
            <v>0</v>
          </cell>
          <cell r="T2838">
            <v>0</v>
          </cell>
          <cell r="U2838">
            <v>0</v>
          </cell>
          <cell r="AO2838" t="e">
            <v>#N/A</v>
          </cell>
          <cell r="AQ2838" t="e">
            <v>#N/A</v>
          </cell>
        </row>
        <row r="2839">
          <cell r="G2839">
            <v>5</v>
          </cell>
          <cell r="H2839">
            <v>5</v>
          </cell>
          <cell r="I2839">
            <v>5.6521739130434782E-2</v>
          </cell>
          <cell r="J2839">
            <v>5.4721977052074142E-2</v>
          </cell>
          <cell r="K2839">
            <v>4</v>
          </cell>
          <cell r="L2839">
            <v>4</v>
          </cell>
          <cell r="M2839">
            <v>0.28454399999999996</v>
          </cell>
          <cell r="N2839">
            <v>0.30898360655737711</v>
          </cell>
          <cell r="O2839">
            <v>0</v>
          </cell>
          <cell r="P2839">
            <v>4</v>
          </cell>
          <cell r="Q2839">
            <v>1</v>
          </cell>
          <cell r="R2839">
            <v>0</v>
          </cell>
          <cell r="S2839">
            <v>0</v>
          </cell>
          <cell r="T2839">
            <v>0</v>
          </cell>
          <cell r="U2839">
            <v>0</v>
          </cell>
          <cell r="AO2839" t="e">
            <v>#N/A</v>
          </cell>
          <cell r="AQ2839" t="e">
            <v>#N/A</v>
          </cell>
        </row>
        <row r="2840">
          <cell r="G2840">
            <v>11</v>
          </cell>
          <cell r="H2840">
            <v>8</v>
          </cell>
          <cell r="I2840">
            <v>9.8550724637681164E-2</v>
          </cell>
          <cell r="J2840">
            <v>9.5322153574580765E-2</v>
          </cell>
          <cell r="K2840">
            <v>6</v>
          </cell>
          <cell r="L2840">
            <v>4.3636363636363633</v>
          </cell>
          <cell r="M2840">
            <v>0.49612800000000001</v>
          </cell>
          <cell r="N2840">
            <v>0.53822950819672133</v>
          </cell>
          <cell r="O2840">
            <v>0</v>
          </cell>
          <cell r="P2840">
            <v>6</v>
          </cell>
          <cell r="Q2840">
            <v>4</v>
          </cell>
          <cell r="R2840">
            <v>1</v>
          </cell>
          <cell r="S2840">
            <v>0</v>
          </cell>
          <cell r="T2840">
            <v>0</v>
          </cell>
          <cell r="U2840">
            <v>0</v>
          </cell>
          <cell r="AO2840" t="e">
            <v>#N/A</v>
          </cell>
          <cell r="AQ2840" t="e">
            <v>#N/A</v>
          </cell>
        </row>
        <row r="2841">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AO2841" t="e">
            <v>#N/A</v>
          </cell>
          <cell r="AQ2841" t="e">
            <v>#N/A</v>
          </cell>
        </row>
        <row r="2842">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AO2842" t="e">
            <v>#N/A</v>
          </cell>
          <cell r="AQ2842" t="e">
            <v>#N/A</v>
          </cell>
        </row>
        <row r="2843">
          <cell r="G2843">
            <v>250</v>
          </cell>
          <cell r="H2843">
            <v>183</v>
          </cell>
          <cell r="I2843">
            <v>2</v>
          </cell>
          <cell r="J2843">
            <v>2</v>
          </cell>
          <cell r="K2843">
            <v>114</v>
          </cell>
          <cell r="L2843">
            <v>83.448000000000008</v>
          </cell>
          <cell r="M2843">
            <v>10.068479999999999</v>
          </cell>
          <cell r="N2843">
            <v>11.292852459016395</v>
          </cell>
          <cell r="O2843">
            <v>0</v>
          </cell>
          <cell r="P2843">
            <v>114</v>
          </cell>
          <cell r="Q2843">
            <v>65</v>
          </cell>
          <cell r="R2843">
            <v>71</v>
          </cell>
          <cell r="S2843">
            <v>0</v>
          </cell>
          <cell r="T2843">
            <v>0</v>
          </cell>
          <cell r="U2843">
            <v>0</v>
          </cell>
          <cell r="AO2843" t="e">
            <v>#N/A</v>
          </cell>
          <cell r="AQ2843" t="e">
            <v>#N/A</v>
          </cell>
        </row>
        <row r="2844">
          <cell r="G2844">
            <v>3327</v>
          </cell>
          <cell r="H2844">
            <v>1081</v>
          </cell>
          <cell r="I2844">
            <v>6.2619988706945229</v>
          </cell>
          <cell r="J2844">
            <v>1.1506120276742948</v>
          </cell>
          <cell r="K2844">
            <v>2835</v>
          </cell>
          <cell r="L2844">
            <v>905</v>
          </cell>
          <cell r="M2844">
            <v>6.2619988706945229</v>
          </cell>
          <cell r="N2844">
            <v>1.1506120276742948</v>
          </cell>
          <cell r="O2844">
            <v>3327</v>
          </cell>
          <cell r="P2844">
            <v>0</v>
          </cell>
          <cell r="Q2844">
            <v>0</v>
          </cell>
          <cell r="R2844">
            <v>0</v>
          </cell>
          <cell r="S2844">
            <v>0</v>
          </cell>
          <cell r="T2844">
            <v>0</v>
          </cell>
          <cell r="U2844">
            <v>0</v>
          </cell>
          <cell r="AO2844" t="str">
            <v>Mecklenburg-Vorpommern_2005_II 03b_1</v>
          </cell>
          <cell r="AQ2844" t="str">
            <v>Östliche Flächenländer_2005_II 03b_1</v>
          </cell>
        </row>
        <row r="2845">
          <cell r="G2845">
            <v>1415</v>
          </cell>
          <cell r="H2845">
            <v>526</v>
          </cell>
          <cell r="I2845">
            <v>2.6632787502352717</v>
          </cell>
          <cell r="J2845">
            <v>0.55987227248536453</v>
          </cell>
          <cell r="K2845">
            <v>1412</v>
          </cell>
          <cell r="L2845">
            <v>525</v>
          </cell>
          <cell r="M2845">
            <v>2.6632787502352717</v>
          </cell>
          <cell r="N2845">
            <v>0.55987227248536453</v>
          </cell>
          <cell r="O2845">
            <v>1415</v>
          </cell>
          <cell r="P2845">
            <v>0</v>
          </cell>
          <cell r="Q2845">
            <v>0</v>
          </cell>
          <cell r="R2845">
            <v>0</v>
          </cell>
          <cell r="S2845">
            <v>0</v>
          </cell>
          <cell r="T2845">
            <v>0</v>
          </cell>
          <cell r="U2845">
            <v>0</v>
          </cell>
          <cell r="AO2845" t="str">
            <v>Mecklenburg-Vorpommern_2005_II 03b_2</v>
          </cell>
          <cell r="AQ2845" t="str">
            <v>Östliche Flächenländer_2005_II 03b_2</v>
          </cell>
        </row>
        <row r="2846">
          <cell r="G2846">
            <v>509</v>
          </cell>
          <cell r="H2846">
            <v>243</v>
          </cell>
          <cell r="I2846">
            <v>0.95802747976661018</v>
          </cell>
          <cell r="J2846">
            <v>0.25864821713677488</v>
          </cell>
          <cell r="K2846">
            <v>509</v>
          </cell>
          <cell r="L2846">
            <v>243</v>
          </cell>
          <cell r="M2846">
            <v>0.95802747976661018</v>
          </cell>
          <cell r="N2846">
            <v>0.25864821713677488</v>
          </cell>
          <cell r="O2846">
            <v>509</v>
          </cell>
          <cell r="P2846">
            <v>0</v>
          </cell>
          <cell r="Q2846">
            <v>0</v>
          </cell>
          <cell r="R2846">
            <v>0</v>
          </cell>
          <cell r="S2846">
            <v>0</v>
          </cell>
          <cell r="T2846">
            <v>0</v>
          </cell>
          <cell r="U2846">
            <v>0</v>
          </cell>
          <cell r="AO2846" t="str">
            <v>Mecklenburg-Vorpommern_2005_II 03b_3</v>
          </cell>
          <cell r="AQ2846" t="str">
            <v>Östliche Flächenländer_2005_II 03b_3</v>
          </cell>
        </row>
        <row r="2847">
          <cell r="G2847">
            <v>2</v>
          </cell>
          <cell r="H2847">
            <v>1</v>
          </cell>
          <cell r="I2847">
            <v>3.764351590438547E-3</v>
          </cell>
          <cell r="J2847">
            <v>1.0643959552953698E-3</v>
          </cell>
          <cell r="K2847">
            <v>2</v>
          </cell>
          <cell r="L2847">
            <v>1</v>
          </cell>
          <cell r="M2847">
            <v>3.764351590438547E-3</v>
          </cell>
          <cell r="N2847">
            <v>1.0643959552953698E-3</v>
          </cell>
          <cell r="O2847">
            <v>2</v>
          </cell>
          <cell r="P2847">
            <v>0</v>
          </cell>
          <cell r="Q2847">
            <v>0</v>
          </cell>
          <cell r="R2847">
            <v>0</v>
          </cell>
          <cell r="S2847">
            <v>0</v>
          </cell>
          <cell r="T2847">
            <v>0</v>
          </cell>
          <cell r="U2847">
            <v>0</v>
          </cell>
          <cell r="AO2847" t="str">
            <v>Mecklenburg-Vorpommern_2005_II 03b_4</v>
          </cell>
          <cell r="AQ2847" t="str">
            <v>Östliche Flächenländer_2005_II 03b_4</v>
          </cell>
        </row>
        <row r="2848">
          <cell r="G2848">
            <v>3</v>
          </cell>
          <cell r="H2848">
            <v>2</v>
          </cell>
          <cell r="I2848">
            <v>5.6465273856578201E-3</v>
          </cell>
          <cell r="J2848">
            <v>2.1287919105907396E-3</v>
          </cell>
          <cell r="K2848">
            <v>3</v>
          </cell>
          <cell r="L2848">
            <v>2</v>
          </cell>
          <cell r="M2848">
            <v>5.6465273856578201E-3</v>
          </cell>
          <cell r="N2848">
            <v>2.1287919105907396E-3</v>
          </cell>
          <cell r="O2848">
            <v>3</v>
          </cell>
          <cell r="P2848">
            <v>0</v>
          </cell>
          <cell r="Q2848">
            <v>0</v>
          </cell>
          <cell r="R2848">
            <v>0</v>
          </cell>
          <cell r="S2848">
            <v>0</v>
          </cell>
          <cell r="T2848">
            <v>0</v>
          </cell>
          <cell r="U2848">
            <v>0</v>
          </cell>
          <cell r="AO2848" t="str">
            <v>Mecklenburg-Vorpommern_2005_II 03b_5</v>
          </cell>
          <cell r="AQ2848" t="str">
            <v>Östliche Flächenländer_2005_II 03b_5</v>
          </cell>
        </row>
        <row r="2849">
          <cell r="G2849">
            <v>57</v>
          </cell>
          <cell r="H2849">
            <v>26</v>
          </cell>
          <cell r="I2849">
            <v>0.10728402032749858</v>
          </cell>
          <cell r="J2849">
            <v>2.7674294837679615E-2</v>
          </cell>
          <cell r="K2849">
            <v>57</v>
          </cell>
          <cell r="L2849">
            <v>26</v>
          </cell>
          <cell r="M2849">
            <v>0.10728402032749858</v>
          </cell>
          <cell r="N2849">
            <v>2.7674294837679615E-2</v>
          </cell>
          <cell r="O2849">
            <v>57</v>
          </cell>
          <cell r="P2849">
            <v>0</v>
          </cell>
          <cell r="Q2849">
            <v>0</v>
          </cell>
          <cell r="R2849">
            <v>0</v>
          </cell>
          <cell r="S2849">
            <v>0</v>
          </cell>
          <cell r="T2849">
            <v>0</v>
          </cell>
          <cell r="U2849">
            <v>0</v>
          </cell>
          <cell r="AO2849" t="str">
            <v>Mecklenburg-Vorpommern_2005_II 03b_6</v>
          </cell>
          <cell r="AQ2849" t="str">
            <v>Östliche Flächenländer_2005_II 03b_6</v>
          </cell>
        </row>
        <row r="2850">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AO2850" t="str">
            <v>Mecklenburg-Vorpommern_2005_II 03b_7</v>
          </cell>
          <cell r="AQ2850" t="str">
            <v>Östliche Flächenländer_2005_II 03b_7</v>
          </cell>
        </row>
        <row r="2851">
          <cell r="G2851">
            <v>5313</v>
          </cell>
          <cell r="H2851">
            <v>1879</v>
          </cell>
          <cell r="I2851">
            <v>10</v>
          </cell>
          <cell r="J2851">
            <v>2</v>
          </cell>
          <cell r="K2851">
            <v>4818</v>
          </cell>
          <cell r="L2851">
            <v>1702</v>
          </cell>
          <cell r="M2851">
            <v>10</v>
          </cell>
          <cell r="N2851">
            <v>2</v>
          </cell>
          <cell r="O2851">
            <v>5313</v>
          </cell>
          <cell r="P2851">
            <v>0</v>
          </cell>
          <cell r="Q2851">
            <v>0</v>
          </cell>
          <cell r="R2851">
            <v>0</v>
          </cell>
          <cell r="S2851">
            <v>0</v>
          </cell>
          <cell r="T2851">
            <v>0</v>
          </cell>
          <cell r="U2851">
            <v>0</v>
          </cell>
          <cell r="AO2851" t="str">
            <v>Mecklenburg-Vorpommern_2005_II 03b_8</v>
          </cell>
          <cell r="AQ2851" t="str">
            <v>Östliche Flächenländer_2005_II 03b_8</v>
          </cell>
        </row>
        <row r="2852">
          <cell r="G2852">
            <v>116</v>
          </cell>
          <cell r="H2852">
            <v>22</v>
          </cell>
          <cell r="I2852">
            <v>1.3869565217391304</v>
          </cell>
          <cell r="J2852">
            <v>0.33460076045627374</v>
          </cell>
          <cell r="K2852">
            <v>75</v>
          </cell>
          <cell r="L2852">
            <v>14.224137931034482</v>
          </cell>
          <cell r="M2852">
            <v>0.53669187145557662</v>
          </cell>
          <cell r="N2852">
            <v>0.10696503613555741</v>
          </cell>
          <cell r="O2852">
            <v>75</v>
          </cell>
          <cell r="P2852">
            <v>36</v>
          </cell>
          <cell r="Q2852">
            <v>2</v>
          </cell>
          <cell r="R2852">
            <v>3</v>
          </cell>
          <cell r="S2852">
            <v>0</v>
          </cell>
          <cell r="T2852">
            <v>0</v>
          </cell>
          <cell r="U2852">
            <v>0</v>
          </cell>
          <cell r="AO2852" t="str">
            <v>Mecklenburg-Vorpommern_2005_II 03c_1</v>
          </cell>
          <cell r="AQ2852" t="str">
            <v>Östliche Flächenländer_2005_II 03c_1</v>
          </cell>
        </row>
        <row r="2853">
          <cell r="G2853">
            <v>339</v>
          </cell>
          <cell r="H2853">
            <v>46</v>
          </cell>
          <cell r="I2853">
            <v>4.053260869565217</v>
          </cell>
          <cell r="J2853">
            <v>0.69961977186311786</v>
          </cell>
          <cell r="K2853">
            <v>165</v>
          </cell>
          <cell r="L2853">
            <v>22.389380530973451</v>
          </cell>
          <cell r="M2853">
            <v>1.5684357277882797</v>
          </cell>
          <cell r="N2853">
            <v>0.22365416646525643</v>
          </cell>
          <cell r="O2853">
            <v>165</v>
          </cell>
          <cell r="P2853">
            <v>124</v>
          </cell>
          <cell r="Q2853">
            <v>47</v>
          </cell>
          <cell r="R2853">
            <v>3</v>
          </cell>
          <cell r="S2853">
            <v>0</v>
          </cell>
          <cell r="T2853">
            <v>0</v>
          </cell>
          <cell r="U2853">
            <v>0</v>
          </cell>
          <cell r="AO2853" t="str">
            <v>Mecklenburg-Vorpommern_2005_II 03c_2</v>
          </cell>
          <cell r="AQ2853" t="str">
            <v>Östliche Flächenländer_2005_II 03c_2</v>
          </cell>
        </row>
        <row r="2854">
          <cell r="G2854">
            <v>404</v>
          </cell>
          <cell r="H2854">
            <v>159</v>
          </cell>
          <cell r="I2854">
            <v>4.8304347826086955</v>
          </cell>
          <cell r="J2854">
            <v>2.418250950570342</v>
          </cell>
          <cell r="K2854">
            <v>108</v>
          </cell>
          <cell r="L2854">
            <v>42.504950495049506</v>
          </cell>
          <cell r="M2854">
            <v>1.8691682419659736</v>
          </cell>
          <cell r="N2854">
            <v>0.77306548843425582</v>
          </cell>
          <cell r="O2854">
            <v>108</v>
          </cell>
          <cell r="P2854">
            <v>142</v>
          </cell>
          <cell r="Q2854">
            <v>149</v>
          </cell>
          <cell r="R2854">
            <v>5</v>
          </cell>
          <cell r="S2854">
            <v>0</v>
          </cell>
          <cell r="T2854">
            <v>0</v>
          </cell>
          <cell r="U2854">
            <v>0</v>
          </cell>
          <cell r="AO2854" t="str">
            <v>Mecklenburg-Vorpommern_2005_II 03c_3</v>
          </cell>
          <cell r="AQ2854" t="str">
            <v>Östliche Flächenländer_2005_II 03c_3</v>
          </cell>
        </row>
        <row r="2855">
          <cell r="G2855">
            <v>18</v>
          </cell>
          <cell r="H2855">
            <v>10</v>
          </cell>
          <cell r="I2855">
            <v>0.21521739130434783</v>
          </cell>
          <cell r="J2855">
            <v>0.15209125475285171</v>
          </cell>
          <cell r="K2855">
            <v>2</v>
          </cell>
          <cell r="L2855">
            <v>1.1111111111111112</v>
          </cell>
          <cell r="M2855">
            <v>8.3279773156899814E-2</v>
          </cell>
          <cell r="N2855">
            <v>4.8620470970707923E-2</v>
          </cell>
          <cell r="O2855">
            <v>2</v>
          </cell>
          <cell r="P2855">
            <v>9</v>
          </cell>
          <cell r="Q2855">
            <v>7</v>
          </cell>
          <cell r="R2855">
            <v>0</v>
          </cell>
          <cell r="S2855">
            <v>0</v>
          </cell>
          <cell r="T2855">
            <v>0</v>
          </cell>
          <cell r="U2855">
            <v>0</v>
          </cell>
          <cell r="AO2855" t="str">
            <v>Mecklenburg-Vorpommern_2005_II 03c_4</v>
          </cell>
          <cell r="AQ2855" t="str">
            <v>Östliche Flächenländer_2005_II 03c_4</v>
          </cell>
        </row>
        <row r="2856">
          <cell r="G2856">
            <v>39</v>
          </cell>
          <cell r="H2856">
            <v>25</v>
          </cell>
          <cell r="I2856">
            <v>0.46630434782608693</v>
          </cell>
          <cell r="J2856">
            <v>0.38022813688212925</v>
          </cell>
          <cell r="K2856">
            <v>6</v>
          </cell>
          <cell r="L2856">
            <v>3.8461538461538467</v>
          </cell>
          <cell r="M2856">
            <v>0.18043950850661625</v>
          </cell>
          <cell r="N2856">
            <v>0.12155117742676978</v>
          </cell>
          <cell r="O2856">
            <v>6</v>
          </cell>
          <cell r="P2856">
            <v>11</v>
          </cell>
          <cell r="Q2856">
            <v>22</v>
          </cell>
          <cell r="R2856">
            <v>0</v>
          </cell>
          <cell r="S2856">
            <v>0</v>
          </cell>
          <cell r="T2856">
            <v>0</v>
          </cell>
          <cell r="U2856">
            <v>0</v>
          </cell>
          <cell r="AO2856" t="str">
            <v>Mecklenburg-Vorpommern_2005_II 03c_5</v>
          </cell>
          <cell r="AQ2856" t="str">
            <v>Östliche Flächenländer_2005_II 03c_5</v>
          </cell>
        </row>
        <row r="2857">
          <cell r="G2857">
            <v>4</v>
          </cell>
          <cell r="H2857">
            <v>1</v>
          </cell>
          <cell r="I2857">
            <v>4.7826086956521741E-2</v>
          </cell>
          <cell r="J2857">
            <v>1.5209125475285171E-2</v>
          </cell>
          <cell r="K2857">
            <v>0</v>
          </cell>
          <cell r="L2857">
            <v>0</v>
          </cell>
          <cell r="M2857">
            <v>1.8506616257088847E-2</v>
          </cell>
          <cell r="N2857">
            <v>4.8620470970707919E-3</v>
          </cell>
          <cell r="O2857">
            <v>0</v>
          </cell>
          <cell r="P2857">
            <v>3</v>
          </cell>
          <cell r="Q2857">
            <v>1</v>
          </cell>
          <cell r="R2857">
            <v>0</v>
          </cell>
          <cell r="S2857">
            <v>0</v>
          </cell>
          <cell r="T2857">
            <v>0</v>
          </cell>
          <cell r="U2857">
            <v>0</v>
          </cell>
          <cell r="AO2857" t="str">
            <v>Mecklenburg-Vorpommern_2005_II 03c_6</v>
          </cell>
          <cell r="AQ2857" t="str">
            <v>Östliche Flächenländer_2005_II 03c_6</v>
          </cell>
        </row>
        <row r="2858">
          <cell r="G2858">
            <v>0</v>
          </cell>
          <cell r="H2858">
            <v>0</v>
          </cell>
          <cell r="I2858">
            <v>0</v>
          </cell>
          <cell r="J2858">
            <v>0</v>
          </cell>
          <cell r="K2858">
            <v>0</v>
          </cell>
          <cell r="L2858">
            <v>0</v>
          </cell>
          <cell r="M2858">
            <v>0</v>
          </cell>
          <cell r="N2858">
            <v>0</v>
          </cell>
          <cell r="O2858">
            <v>0</v>
          </cell>
          <cell r="P2858">
            <v>0</v>
          </cell>
          <cell r="Q2858">
            <v>0</v>
          </cell>
          <cell r="R2858">
            <v>0</v>
          </cell>
          <cell r="S2858">
            <v>0</v>
          </cell>
          <cell r="T2858">
            <v>0</v>
          </cell>
          <cell r="U2858">
            <v>0</v>
          </cell>
          <cell r="AO2858" t="str">
            <v>Mecklenburg-Vorpommern_2005_II 03c_7</v>
          </cell>
          <cell r="AQ2858" t="str">
            <v>Östliche Flächenländer_2005_II 03c_7</v>
          </cell>
        </row>
        <row r="2859">
          <cell r="G2859">
            <v>920</v>
          </cell>
          <cell r="H2859">
            <v>263</v>
          </cell>
          <cell r="I2859">
            <v>11</v>
          </cell>
          <cell r="J2859">
            <v>4</v>
          </cell>
          <cell r="K2859">
            <v>356</v>
          </cell>
          <cell r="L2859">
            <v>84.075733914322399</v>
          </cell>
          <cell r="M2859">
            <v>4.2565217391304344</v>
          </cell>
          <cell r="N2859">
            <v>1.2787183865296183</v>
          </cell>
          <cell r="O2859">
            <v>356</v>
          </cell>
          <cell r="P2859">
            <v>325</v>
          </cell>
          <cell r="Q2859">
            <v>228</v>
          </cell>
          <cell r="R2859">
            <v>11</v>
          </cell>
          <cell r="S2859">
            <v>0</v>
          </cell>
          <cell r="T2859">
            <v>0</v>
          </cell>
          <cell r="U2859">
            <v>0</v>
          </cell>
          <cell r="AO2859" t="str">
            <v>Mecklenburg-Vorpommern_2005_II 03c_8</v>
          </cell>
          <cell r="AQ2859" t="str">
            <v>Östliche Flächenländer_2005_II 03c_8</v>
          </cell>
        </row>
        <row r="2860">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AO2860" t="str">
            <v>Mecklenburg-Vorpommern_2005_Sonstige_1</v>
          </cell>
          <cell r="AQ2860" t="str">
            <v>Östliche Flächenländer_2005_Sonstige_1</v>
          </cell>
        </row>
        <row r="2861">
          <cell r="G2861">
            <v>0</v>
          </cell>
          <cell r="H2861">
            <v>0</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AO2861" t="str">
            <v>Mecklenburg-Vorpommern_2005_Sonstige_2</v>
          </cell>
          <cell r="AQ2861" t="str">
            <v>Östliche Flächenländer_2005_Sonstige_2</v>
          </cell>
        </row>
        <row r="2862">
          <cell r="G2862">
            <v>799</v>
          </cell>
          <cell r="H2862">
            <v>332</v>
          </cell>
          <cell r="I2862">
            <v>1</v>
          </cell>
          <cell r="J2862">
            <v>0</v>
          </cell>
          <cell r="K2862">
            <v>786</v>
          </cell>
          <cell r="L2862">
            <v>327</v>
          </cell>
          <cell r="M2862">
            <v>1</v>
          </cell>
          <cell r="N2862">
            <v>0</v>
          </cell>
          <cell r="O2862">
            <v>0</v>
          </cell>
          <cell r="P2862">
            <v>799</v>
          </cell>
          <cell r="Q2862">
            <v>0</v>
          </cell>
          <cell r="R2862">
            <v>0</v>
          </cell>
          <cell r="S2862">
            <v>0</v>
          </cell>
          <cell r="T2862">
            <v>0</v>
          </cell>
          <cell r="U2862">
            <v>0</v>
          </cell>
          <cell r="AO2862" t="str">
            <v>Mecklenburg-Vorpommern_2005_Sonstige_3</v>
          </cell>
          <cell r="AQ2862" t="str">
            <v>Östliche Flächenländer_2005_Sonstige_3</v>
          </cell>
        </row>
        <row r="2863">
          <cell r="G2863">
            <v>0</v>
          </cell>
          <cell r="H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AO2863" t="str">
            <v>Mecklenburg-Vorpommern_2005_Sonstige_4</v>
          </cell>
          <cell r="AQ2863" t="str">
            <v>Östliche Flächenländer_2005_Sonstige_4</v>
          </cell>
        </row>
        <row r="2864">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AO2864" t="str">
            <v>Mecklenburg-Vorpommern_2005_Sonstige_5</v>
          </cell>
          <cell r="AQ2864" t="str">
            <v>Östliche Flächenländer_2005_Sonstige_5</v>
          </cell>
        </row>
        <row r="2865">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AO2865" t="str">
            <v>Mecklenburg-Vorpommern_2005_Sonstige_6</v>
          </cell>
          <cell r="AQ2865" t="str">
            <v>Östliche Flächenländer_2005_Sonstige_6</v>
          </cell>
        </row>
        <row r="2866">
          <cell r="G2866">
            <v>0</v>
          </cell>
          <cell r="H2866">
            <v>0</v>
          </cell>
          <cell r="I2866">
            <v>0</v>
          </cell>
          <cell r="J2866">
            <v>0</v>
          </cell>
          <cell r="K2866">
            <v>0</v>
          </cell>
          <cell r="L2866">
            <v>0</v>
          </cell>
          <cell r="M2866">
            <v>0</v>
          </cell>
          <cell r="N2866">
            <v>0</v>
          </cell>
          <cell r="O2866">
            <v>0</v>
          </cell>
          <cell r="P2866">
            <v>0</v>
          </cell>
          <cell r="Q2866">
            <v>0</v>
          </cell>
          <cell r="R2866">
            <v>0</v>
          </cell>
          <cell r="S2866">
            <v>0</v>
          </cell>
          <cell r="T2866">
            <v>0</v>
          </cell>
          <cell r="U2866">
            <v>0</v>
          </cell>
          <cell r="AO2866" t="str">
            <v>Mecklenburg-Vorpommern_2005_Sonstige_7</v>
          </cell>
          <cell r="AQ2866" t="str">
            <v>Östliche Flächenländer_2005_Sonstige_7</v>
          </cell>
        </row>
        <row r="2867">
          <cell r="G2867">
            <v>799</v>
          </cell>
          <cell r="H2867">
            <v>332</v>
          </cell>
          <cell r="I2867">
            <v>1</v>
          </cell>
          <cell r="J2867">
            <v>0</v>
          </cell>
          <cell r="K2867">
            <v>786</v>
          </cell>
          <cell r="L2867">
            <v>327</v>
          </cell>
          <cell r="M2867">
            <v>1</v>
          </cell>
          <cell r="N2867">
            <v>0</v>
          </cell>
          <cell r="O2867">
            <v>0</v>
          </cell>
          <cell r="P2867">
            <v>799</v>
          </cell>
          <cell r="Q2867">
            <v>0</v>
          </cell>
          <cell r="R2867">
            <v>0</v>
          </cell>
          <cell r="S2867">
            <v>0</v>
          </cell>
          <cell r="T2867">
            <v>0</v>
          </cell>
          <cell r="U2867">
            <v>0</v>
          </cell>
          <cell r="AO2867" t="str">
            <v>Mecklenburg-Vorpommern_2005_Sonstige_8</v>
          </cell>
          <cell r="AQ2867" t="str">
            <v>Östliche Flächenländer_2005_Sonstige_8</v>
          </cell>
        </row>
        <row r="2868">
          <cell r="G2868">
            <v>0</v>
          </cell>
          <cell r="H2868">
            <v>0</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AO2868" t="e">
            <v>#N/A</v>
          </cell>
          <cell r="AQ2868" t="e">
            <v>#N/A</v>
          </cell>
        </row>
        <row r="2869">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AO2869" t="e">
            <v>#N/A</v>
          </cell>
          <cell r="AQ2869" t="e">
            <v>#N/A</v>
          </cell>
        </row>
        <row r="2870">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AO2870" t="e">
            <v>#N/A</v>
          </cell>
          <cell r="AQ2870" t="e">
            <v>#N/A</v>
          </cell>
        </row>
        <row r="2871">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AO2871" t="e">
            <v>#N/A</v>
          </cell>
          <cell r="AQ2871" t="e">
            <v>#N/A</v>
          </cell>
        </row>
        <row r="2872">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AO2872" t="e">
            <v>#N/A</v>
          </cell>
          <cell r="AQ2872" t="e">
            <v>#N/A</v>
          </cell>
        </row>
        <row r="2873">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AO2873" t="e">
            <v>#N/A</v>
          </cell>
          <cell r="AQ2873" t="e">
            <v>#N/A</v>
          </cell>
        </row>
        <row r="2874">
          <cell r="G2874">
            <v>0</v>
          </cell>
          <cell r="H2874">
            <v>0</v>
          </cell>
          <cell r="I2874">
            <v>0</v>
          </cell>
          <cell r="J2874">
            <v>0</v>
          </cell>
          <cell r="K2874">
            <v>0</v>
          </cell>
          <cell r="L2874">
            <v>0</v>
          </cell>
          <cell r="M2874">
            <v>0</v>
          </cell>
          <cell r="N2874">
            <v>0</v>
          </cell>
          <cell r="O2874">
            <v>0</v>
          </cell>
          <cell r="P2874">
            <v>0</v>
          </cell>
          <cell r="Q2874">
            <v>0</v>
          </cell>
          <cell r="R2874">
            <v>0</v>
          </cell>
          <cell r="S2874">
            <v>0</v>
          </cell>
          <cell r="T2874">
            <v>0</v>
          </cell>
          <cell r="U2874">
            <v>0</v>
          </cell>
          <cell r="AO2874" t="e">
            <v>#N/A</v>
          </cell>
          <cell r="AQ2874" t="e">
            <v>#N/A</v>
          </cell>
        </row>
        <row r="2875">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AO2875" t="e">
            <v>#N/A</v>
          </cell>
          <cell r="AQ2875" t="e">
            <v>#N/A</v>
          </cell>
        </row>
        <row r="2876">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AO2876" t="str">
            <v>Mecklenburg-Vorpommern_2005_III 01_1</v>
          </cell>
          <cell r="AQ2876" t="str">
            <v>Östliche Flächenländer_2005_III 01_1</v>
          </cell>
        </row>
        <row r="2877">
          <cell r="G2877">
            <v>0</v>
          </cell>
          <cell r="H2877">
            <v>0</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AO2877" t="str">
            <v>Mecklenburg-Vorpommern_2005_III 01_2</v>
          </cell>
          <cell r="AQ2877" t="str">
            <v>Östliche Flächenländer_2005_III 01_2</v>
          </cell>
        </row>
        <row r="2878">
          <cell r="G2878">
            <v>109</v>
          </cell>
          <cell r="H2878">
            <v>88</v>
          </cell>
          <cell r="I2878">
            <v>3</v>
          </cell>
          <cell r="J2878">
            <v>2</v>
          </cell>
          <cell r="K2878">
            <v>47</v>
          </cell>
          <cell r="L2878">
            <v>35</v>
          </cell>
          <cell r="M2878">
            <v>0</v>
          </cell>
          <cell r="N2878">
            <v>0</v>
          </cell>
          <cell r="O2878">
            <v>49</v>
          </cell>
          <cell r="P2878">
            <v>60</v>
          </cell>
          <cell r="Q2878">
            <v>0</v>
          </cell>
          <cell r="R2878">
            <v>0</v>
          </cell>
          <cell r="S2878">
            <v>0</v>
          </cell>
          <cell r="T2878">
            <v>0</v>
          </cell>
          <cell r="U2878">
            <v>0</v>
          </cell>
          <cell r="AO2878" t="str">
            <v>Mecklenburg-Vorpommern_2005_III 01_3</v>
          </cell>
          <cell r="AQ2878" t="str">
            <v>Östliche Flächenländer_2005_III 01_3</v>
          </cell>
        </row>
        <row r="2879">
          <cell r="G2879">
            <v>0</v>
          </cell>
          <cell r="H2879">
            <v>0</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AO2879" t="str">
            <v>Mecklenburg-Vorpommern_2005_III 01_4</v>
          </cell>
          <cell r="AQ2879" t="str">
            <v>Östliche Flächenländer_2005_III 01_4</v>
          </cell>
        </row>
        <row r="2880">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AO2880" t="str">
            <v>Mecklenburg-Vorpommern_2005_III 01_5</v>
          </cell>
          <cell r="AQ2880" t="str">
            <v>Östliche Flächenländer_2005_III 01_5</v>
          </cell>
        </row>
        <row r="2881">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AO2881" t="str">
            <v>Mecklenburg-Vorpommern_2005_III 01_6</v>
          </cell>
          <cell r="AQ2881" t="str">
            <v>Östliche Flächenländer_2005_III 01_6</v>
          </cell>
        </row>
        <row r="2882">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AO2882" t="str">
            <v>Mecklenburg-Vorpommern_2005_III 01_7</v>
          </cell>
          <cell r="AQ2882" t="str">
            <v>Östliche Flächenländer_2005_III 01_7</v>
          </cell>
        </row>
        <row r="2883">
          <cell r="G2883">
            <v>109</v>
          </cell>
          <cell r="H2883">
            <v>88</v>
          </cell>
          <cell r="I2883">
            <v>3</v>
          </cell>
          <cell r="J2883">
            <v>2</v>
          </cell>
          <cell r="K2883">
            <v>47</v>
          </cell>
          <cell r="L2883">
            <v>35</v>
          </cell>
          <cell r="M2883">
            <v>0</v>
          </cell>
          <cell r="N2883">
            <v>0</v>
          </cell>
          <cell r="O2883">
            <v>49</v>
          </cell>
          <cell r="P2883">
            <v>60</v>
          </cell>
          <cell r="Q2883">
            <v>0</v>
          </cell>
          <cell r="R2883">
            <v>0</v>
          </cell>
          <cell r="S2883">
            <v>0</v>
          </cell>
          <cell r="T2883">
            <v>0</v>
          </cell>
          <cell r="U2883">
            <v>0</v>
          </cell>
          <cell r="AO2883" t="str">
            <v>Mecklenburg-Vorpommern_2005_III 01_8</v>
          </cell>
          <cell r="AQ2883" t="str">
            <v>Östliche Flächenländer_2005_III 01_8</v>
          </cell>
        </row>
        <row r="2884">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AO2884" t="e">
            <v>#N/A</v>
          </cell>
          <cell r="AQ2884" t="e">
            <v>#N/A</v>
          </cell>
        </row>
        <row r="2885">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AO2885" t="e">
            <v>#N/A</v>
          </cell>
          <cell r="AQ2885" t="e">
            <v>#N/A</v>
          </cell>
        </row>
        <row r="2886">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AO2886" t="e">
            <v>#N/A</v>
          </cell>
          <cell r="AQ2886" t="e">
            <v>#N/A</v>
          </cell>
        </row>
        <row r="2887">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AO2887" t="e">
            <v>#N/A</v>
          </cell>
          <cell r="AQ2887" t="e">
            <v>#N/A</v>
          </cell>
        </row>
        <row r="2888">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AO2888" t="e">
            <v>#N/A</v>
          </cell>
          <cell r="AQ2888" t="e">
            <v>#N/A</v>
          </cell>
        </row>
        <row r="2889">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AO2889" t="e">
            <v>#N/A</v>
          </cell>
          <cell r="AQ2889" t="e">
            <v>#N/A</v>
          </cell>
        </row>
        <row r="2890">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AO2890" t="e">
            <v>#N/A</v>
          </cell>
          <cell r="AQ2890" t="e">
            <v>#N/A</v>
          </cell>
        </row>
        <row r="2891">
          <cell r="G2891">
            <v>0</v>
          </cell>
          <cell r="H2891">
            <v>0</v>
          </cell>
          <cell r="I2891">
            <v>0</v>
          </cell>
          <cell r="J2891">
            <v>0</v>
          </cell>
          <cell r="K2891">
            <v>0</v>
          </cell>
          <cell r="L2891">
            <v>0</v>
          </cell>
          <cell r="M2891">
            <v>0</v>
          </cell>
          <cell r="N2891">
            <v>0</v>
          </cell>
          <cell r="O2891">
            <v>0</v>
          </cell>
          <cell r="P2891">
            <v>0</v>
          </cell>
          <cell r="Q2891">
            <v>0</v>
          </cell>
          <cell r="R2891">
            <v>0</v>
          </cell>
          <cell r="S2891">
            <v>0</v>
          </cell>
          <cell r="T2891">
            <v>0</v>
          </cell>
          <cell r="U2891">
            <v>0</v>
          </cell>
          <cell r="AO2891" t="e">
            <v>#N/A</v>
          </cell>
          <cell r="AQ2891" t="e">
            <v>#N/A</v>
          </cell>
        </row>
        <row r="2892">
          <cell r="G2892">
            <v>0</v>
          </cell>
          <cell r="H2892">
            <v>0</v>
          </cell>
          <cell r="I2892">
            <v>0</v>
          </cell>
          <cell r="J2892">
            <v>0</v>
          </cell>
          <cell r="K2892">
            <v>0</v>
          </cell>
          <cell r="L2892">
            <v>0</v>
          </cell>
          <cell r="M2892">
            <v>0</v>
          </cell>
          <cell r="N2892">
            <v>0</v>
          </cell>
          <cell r="O2892">
            <v>0</v>
          </cell>
          <cell r="P2892">
            <v>0</v>
          </cell>
          <cell r="Q2892">
            <v>0</v>
          </cell>
          <cell r="R2892">
            <v>0</v>
          </cell>
          <cell r="S2892">
            <v>0</v>
          </cell>
          <cell r="T2892">
            <v>0</v>
          </cell>
          <cell r="U2892">
            <v>0</v>
          </cell>
          <cell r="AO2892" t="str">
            <v>Mecklenburg-Vorpommern_2005_III 02_1</v>
          </cell>
          <cell r="AQ2892" t="str">
            <v>Östliche Flächenländer_2005_III 02_1</v>
          </cell>
        </row>
        <row r="2893">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AO2893" t="str">
            <v>Mecklenburg-Vorpommern_2005_III 02_2</v>
          </cell>
          <cell r="AQ2893" t="str">
            <v>Östliche Flächenländer_2005_III 02_2</v>
          </cell>
        </row>
        <row r="2894">
          <cell r="G2894">
            <v>3567</v>
          </cell>
          <cell r="H2894">
            <v>1863</v>
          </cell>
          <cell r="I2894">
            <v>25.366110838646396</v>
          </cell>
          <cell r="J2894">
            <v>13.793188548864759</v>
          </cell>
          <cell r="K2894">
            <v>1321.6294843049327</v>
          </cell>
          <cell r="L2894">
            <v>656.88873531444369</v>
          </cell>
          <cell r="M2894">
            <v>9.398542188534341</v>
          </cell>
          <cell r="N2894">
            <v>4.8634407846577767</v>
          </cell>
          <cell r="O2894">
            <v>0</v>
          </cell>
          <cell r="P2894">
            <v>0</v>
          </cell>
          <cell r="Q2894">
            <v>0</v>
          </cell>
          <cell r="R2894">
            <v>0</v>
          </cell>
          <cell r="S2894">
            <v>1322</v>
          </cell>
          <cell r="T2894">
            <v>1193</v>
          </cell>
          <cell r="U2894">
            <v>1052</v>
          </cell>
          <cell r="AO2894" t="str">
            <v>Mecklenburg-Vorpommern_2005_III 02_3</v>
          </cell>
          <cell r="AQ2894" t="str">
            <v>Östliche Flächenländer_2005_III 02_3</v>
          </cell>
        </row>
        <row r="2895">
          <cell r="G2895">
            <v>1</v>
          </cell>
          <cell r="H2895">
            <v>0</v>
          </cell>
          <cell r="I2895">
            <v>7.1113290828837663E-3</v>
          </cell>
          <cell r="J2895">
            <v>0</v>
          </cell>
          <cell r="K2895">
            <v>0.37051569506726456</v>
          </cell>
          <cell r="L2895">
            <v>0</v>
          </cell>
          <cell r="M2895">
            <v>2.6348590379967314E-3</v>
          </cell>
          <cell r="N2895">
            <v>0</v>
          </cell>
          <cell r="O2895">
            <v>0</v>
          </cell>
          <cell r="P2895">
            <v>0</v>
          </cell>
          <cell r="Q2895">
            <v>0</v>
          </cell>
          <cell r="R2895">
            <v>0</v>
          </cell>
          <cell r="S2895">
            <v>0</v>
          </cell>
          <cell r="T2895">
            <v>1</v>
          </cell>
          <cell r="U2895">
            <v>0</v>
          </cell>
          <cell r="AO2895" t="str">
            <v>Mecklenburg-Vorpommern_2005_III 02_4</v>
          </cell>
          <cell r="AQ2895" t="str">
            <v>Östliche Flächenländer_2005_III 02_4</v>
          </cell>
        </row>
        <row r="2896">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AO2896" t="str">
            <v>Mecklenburg-Vorpommern_2005_III 02_5</v>
          </cell>
          <cell r="AQ2896" t="str">
            <v>Östliche Flächenländer_2005_III 02_5</v>
          </cell>
        </row>
        <row r="2897">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AO2897" t="str">
            <v>Mecklenburg-Vorpommern_2005_III 02_6</v>
          </cell>
          <cell r="AQ2897" t="str">
            <v>Östliche Flächenländer_2005_III 02_6</v>
          </cell>
        </row>
        <row r="2898">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AO2898" t="str">
            <v>Mecklenburg-Vorpommern_2005_III 02_7</v>
          </cell>
          <cell r="AQ2898" t="str">
            <v>Östliche Flächenländer_2005_III 02_7</v>
          </cell>
        </row>
        <row r="2899">
          <cell r="G2899">
            <v>3568</v>
          </cell>
          <cell r="H2899">
            <v>1863</v>
          </cell>
          <cell r="I2899">
            <v>25.373222167729278</v>
          </cell>
          <cell r="J2899">
            <v>13.793188548864759</v>
          </cell>
          <cell r="K2899">
            <v>1322</v>
          </cell>
          <cell r="L2899">
            <v>656.88873531444369</v>
          </cell>
          <cell r="M2899">
            <v>9.4011770475723395</v>
          </cell>
          <cell r="N2899">
            <v>4.8634407846577767</v>
          </cell>
          <cell r="O2899">
            <v>0</v>
          </cell>
          <cell r="P2899">
            <v>0</v>
          </cell>
          <cell r="Q2899">
            <v>0</v>
          </cell>
          <cell r="R2899">
            <v>0</v>
          </cell>
          <cell r="S2899">
            <v>1322</v>
          </cell>
          <cell r="T2899">
            <v>1194</v>
          </cell>
          <cell r="U2899">
            <v>1052</v>
          </cell>
          <cell r="AO2899" t="str">
            <v>Mecklenburg-Vorpommern_2005_III 02_8</v>
          </cell>
          <cell r="AQ2899" t="str">
            <v>Östliche Flächenländer_2005_III 02_8</v>
          </cell>
        </row>
        <row r="2900">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AO2900" t="e">
            <v>#N/A</v>
          </cell>
          <cell r="AQ2900" t="e">
            <v>#N/A</v>
          </cell>
        </row>
        <row r="2901">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AO2901" t="e">
            <v>#N/A</v>
          </cell>
          <cell r="AQ2901" t="e">
            <v>#N/A</v>
          </cell>
        </row>
        <row r="2902">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AO2902" t="e">
            <v>#N/A</v>
          </cell>
          <cell r="AQ2902" t="e">
            <v>#N/A</v>
          </cell>
        </row>
        <row r="2903">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AO2903" t="e">
            <v>#N/A</v>
          </cell>
          <cell r="AQ2903" t="e">
            <v>#N/A</v>
          </cell>
        </row>
        <row r="2904">
          <cell r="G2904">
            <v>0</v>
          </cell>
          <cell r="H2904">
            <v>0</v>
          </cell>
          <cell r="I2904">
            <v>0</v>
          </cell>
          <cell r="J2904">
            <v>0</v>
          </cell>
          <cell r="K2904">
            <v>0</v>
          </cell>
          <cell r="L2904">
            <v>0</v>
          </cell>
          <cell r="M2904">
            <v>0</v>
          </cell>
          <cell r="N2904">
            <v>0</v>
          </cell>
          <cell r="O2904">
            <v>0</v>
          </cell>
          <cell r="P2904">
            <v>0</v>
          </cell>
          <cell r="Q2904">
            <v>0</v>
          </cell>
          <cell r="R2904">
            <v>0</v>
          </cell>
          <cell r="S2904">
            <v>0</v>
          </cell>
          <cell r="T2904">
            <v>0</v>
          </cell>
          <cell r="U2904">
            <v>0</v>
          </cell>
          <cell r="AO2904" t="e">
            <v>#N/A</v>
          </cell>
          <cell r="AQ2904" t="e">
            <v>#N/A</v>
          </cell>
        </row>
        <row r="2905">
          <cell r="G2905">
            <v>0</v>
          </cell>
          <cell r="H2905">
            <v>0</v>
          </cell>
          <cell r="I2905">
            <v>0</v>
          </cell>
          <cell r="J2905">
            <v>0</v>
          </cell>
          <cell r="K2905">
            <v>0</v>
          </cell>
          <cell r="L2905">
            <v>0</v>
          </cell>
          <cell r="M2905">
            <v>0</v>
          </cell>
          <cell r="N2905">
            <v>0</v>
          </cell>
          <cell r="O2905">
            <v>0</v>
          </cell>
          <cell r="P2905">
            <v>0</v>
          </cell>
          <cell r="Q2905">
            <v>0</v>
          </cell>
          <cell r="R2905">
            <v>0</v>
          </cell>
          <cell r="S2905">
            <v>0</v>
          </cell>
          <cell r="T2905">
            <v>0</v>
          </cell>
          <cell r="U2905">
            <v>0</v>
          </cell>
          <cell r="AO2905" t="e">
            <v>#N/A</v>
          </cell>
          <cell r="AQ2905" t="e">
            <v>#N/A</v>
          </cell>
        </row>
        <row r="2906">
          <cell r="G2906">
            <v>0</v>
          </cell>
          <cell r="H2906">
            <v>0</v>
          </cell>
          <cell r="I2906">
            <v>0</v>
          </cell>
          <cell r="J2906">
            <v>0</v>
          </cell>
          <cell r="K2906">
            <v>0</v>
          </cell>
          <cell r="L2906">
            <v>0</v>
          </cell>
          <cell r="M2906">
            <v>0</v>
          </cell>
          <cell r="N2906">
            <v>0</v>
          </cell>
          <cell r="O2906">
            <v>0</v>
          </cell>
          <cell r="P2906">
            <v>0</v>
          </cell>
          <cell r="Q2906">
            <v>0</v>
          </cell>
          <cell r="R2906">
            <v>0</v>
          </cell>
          <cell r="S2906">
            <v>0</v>
          </cell>
          <cell r="T2906">
            <v>0</v>
          </cell>
          <cell r="U2906">
            <v>0</v>
          </cell>
          <cell r="AO2906" t="e">
            <v>#N/A</v>
          </cell>
          <cell r="AQ2906" t="e">
            <v>#N/A</v>
          </cell>
        </row>
        <row r="2907">
          <cell r="G2907">
            <v>0</v>
          </cell>
          <cell r="H2907">
            <v>0</v>
          </cell>
          <cell r="I2907">
            <v>0</v>
          </cell>
          <cell r="J2907">
            <v>0</v>
          </cell>
          <cell r="K2907">
            <v>0</v>
          </cell>
          <cell r="L2907">
            <v>0</v>
          </cell>
          <cell r="M2907">
            <v>0</v>
          </cell>
          <cell r="N2907">
            <v>0</v>
          </cell>
          <cell r="O2907">
            <v>0</v>
          </cell>
          <cell r="P2907">
            <v>0</v>
          </cell>
          <cell r="Q2907">
            <v>0</v>
          </cell>
          <cell r="R2907">
            <v>0</v>
          </cell>
          <cell r="S2907">
            <v>0</v>
          </cell>
          <cell r="T2907">
            <v>0</v>
          </cell>
          <cell r="U2907">
            <v>0</v>
          </cell>
          <cell r="AO2907" t="e">
            <v>#N/A</v>
          </cell>
          <cell r="AQ2907" t="e">
            <v>#N/A</v>
          </cell>
        </row>
        <row r="2908">
          <cell r="G2908">
            <v>0</v>
          </cell>
          <cell r="H2908">
            <v>0</v>
          </cell>
          <cell r="I2908">
            <v>0</v>
          </cell>
          <cell r="J2908">
            <v>0</v>
          </cell>
          <cell r="K2908">
            <v>0</v>
          </cell>
          <cell r="L2908">
            <v>0</v>
          </cell>
          <cell r="M2908">
            <v>0</v>
          </cell>
          <cell r="N2908">
            <v>0</v>
          </cell>
          <cell r="O2908">
            <v>0</v>
          </cell>
          <cell r="P2908">
            <v>0</v>
          </cell>
          <cell r="Q2908">
            <v>0</v>
          </cell>
          <cell r="R2908">
            <v>0</v>
          </cell>
          <cell r="S2908">
            <v>0</v>
          </cell>
          <cell r="T2908">
            <v>0</v>
          </cell>
          <cell r="U2908">
            <v>0</v>
          </cell>
          <cell r="AO2908" t="str">
            <v>Mecklenburg-Vorpommern_2005_I 04a_1</v>
          </cell>
          <cell r="AQ2908" t="str">
            <v>Östliche Flächenländer_2005_I 04a_1</v>
          </cell>
        </row>
        <row r="2909">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AO2909" t="str">
            <v>Mecklenburg-Vorpommern_2005_I 04a_2</v>
          </cell>
          <cell r="AQ2909" t="str">
            <v>Östliche Flächenländer_2005_I 04a_2</v>
          </cell>
        </row>
        <row r="2910">
          <cell r="G2910">
            <v>510</v>
          </cell>
          <cell r="H2910">
            <v>163</v>
          </cell>
          <cell r="I2910">
            <v>3.6267778322707209</v>
          </cell>
          <cell r="J2910">
            <v>1.2068114511352419</v>
          </cell>
          <cell r="K2910">
            <v>125</v>
          </cell>
          <cell r="L2910">
            <v>62.111264685556328</v>
          </cell>
          <cell r="M2910">
            <v>0.88891613536047076</v>
          </cell>
          <cell r="N2910">
            <v>0.45985635255841312</v>
          </cell>
          <cell r="O2910">
            <v>0</v>
          </cell>
          <cell r="P2910">
            <v>0</v>
          </cell>
          <cell r="Q2910">
            <v>0</v>
          </cell>
          <cell r="R2910">
            <v>125</v>
          </cell>
          <cell r="S2910">
            <v>144</v>
          </cell>
          <cell r="T2910">
            <v>117</v>
          </cell>
          <cell r="U2910">
            <v>124</v>
          </cell>
          <cell r="AO2910" t="str">
            <v>Mecklenburg-Vorpommern_2005_I 04a_3</v>
          </cell>
          <cell r="AQ2910" t="str">
            <v>Östliche Flächenländer_2005_I 04a_3</v>
          </cell>
        </row>
        <row r="2911">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AO2911" t="str">
            <v>Mecklenburg-Vorpommern_2005_I 04a_4</v>
          </cell>
          <cell r="AQ2911" t="str">
            <v>Östliche Flächenländer_2005_I 04a_4</v>
          </cell>
        </row>
        <row r="2912">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AO2912" t="str">
            <v>Mecklenburg-Vorpommern_2005_I 04a_5</v>
          </cell>
          <cell r="AQ2912" t="str">
            <v>Östliche Flächenländer_2005_I 04a_5</v>
          </cell>
        </row>
        <row r="2913">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AO2913" t="str">
            <v>Mecklenburg-Vorpommern_2005_I 04a_6</v>
          </cell>
          <cell r="AQ2913" t="str">
            <v>Östliche Flächenländer_2005_I 04a_6</v>
          </cell>
        </row>
        <row r="2914">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AO2914" t="str">
            <v>Mecklenburg-Vorpommern_2005_I 04a_7</v>
          </cell>
          <cell r="AQ2914" t="str">
            <v>Östliche Flächenländer_2005_I 04a_7</v>
          </cell>
        </row>
        <row r="2915">
          <cell r="G2915">
            <v>510</v>
          </cell>
          <cell r="H2915">
            <v>163</v>
          </cell>
          <cell r="I2915">
            <v>3.6267778322707209</v>
          </cell>
          <cell r="J2915">
            <v>1.2068114511352419</v>
          </cell>
          <cell r="K2915">
            <v>125</v>
          </cell>
          <cell r="L2915">
            <v>62.111264685556328</v>
          </cell>
          <cell r="M2915">
            <v>0.88891613536047076</v>
          </cell>
          <cell r="N2915">
            <v>0.45985635255841312</v>
          </cell>
          <cell r="O2915">
            <v>0</v>
          </cell>
          <cell r="P2915">
            <v>0</v>
          </cell>
          <cell r="Q2915">
            <v>0</v>
          </cell>
          <cell r="R2915">
            <v>125</v>
          </cell>
          <cell r="S2915">
            <v>144</v>
          </cell>
          <cell r="T2915">
            <v>117</v>
          </cell>
          <cell r="U2915">
            <v>124</v>
          </cell>
          <cell r="AO2915" t="str">
            <v>Mecklenburg-Vorpommern_2005_I 04a_8</v>
          </cell>
          <cell r="AQ2915" t="str">
            <v>Östliche Flächenländer_2005_I 04a_8</v>
          </cell>
        </row>
        <row r="2916">
          <cell r="G2916">
            <v>3</v>
          </cell>
          <cell r="H2916">
            <v>0</v>
          </cell>
          <cell r="I2916">
            <v>0</v>
          </cell>
          <cell r="J2916">
            <v>0</v>
          </cell>
          <cell r="K2916">
            <v>2</v>
          </cell>
          <cell r="L2916">
            <v>0</v>
          </cell>
          <cell r="M2916">
            <v>0</v>
          </cell>
          <cell r="N2916">
            <v>0</v>
          </cell>
          <cell r="O2916">
            <v>2</v>
          </cell>
          <cell r="P2916">
            <v>0</v>
          </cell>
          <cell r="Q2916">
            <v>1</v>
          </cell>
          <cell r="R2916">
            <v>0</v>
          </cell>
          <cell r="S2916">
            <v>0</v>
          </cell>
          <cell r="T2916">
            <v>0</v>
          </cell>
          <cell r="U2916">
            <v>0</v>
          </cell>
          <cell r="AO2916" t="str">
            <v>Mecklenburg-Vorpommern_2005_Sonstige_1</v>
          </cell>
          <cell r="AQ2916" t="str">
            <v>Östliche Flächenländer_2005_Sonstige_1</v>
          </cell>
        </row>
        <row r="2917">
          <cell r="G2917">
            <v>73</v>
          </cell>
          <cell r="H2917">
            <v>20</v>
          </cell>
          <cell r="I2917">
            <v>0</v>
          </cell>
          <cell r="J2917">
            <v>0</v>
          </cell>
          <cell r="K2917">
            <v>46</v>
          </cell>
          <cell r="L2917">
            <v>17</v>
          </cell>
          <cell r="M2917">
            <v>0</v>
          </cell>
          <cell r="N2917">
            <v>0</v>
          </cell>
          <cell r="O2917">
            <v>46</v>
          </cell>
          <cell r="P2917">
            <v>15</v>
          </cell>
          <cell r="Q2917">
            <v>12</v>
          </cell>
          <cell r="R2917">
            <v>0</v>
          </cell>
          <cell r="S2917">
            <v>0</v>
          </cell>
          <cell r="T2917">
            <v>0</v>
          </cell>
          <cell r="U2917">
            <v>0</v>
          </cell>
          <cell r="AO2917" t="str">
            <v>Mecklenburg-Vorpommern_2005_Sonstige_2</v>
          </cell>
          <cell r="AQ2917" t="str">
            <v>Östliche Flächenländer_2005_Sonstige_2</v>
          </cell>
        </row>
        <row r="2918">
          <cell r="G2918">
            <v>670</v>
          </cell>
          <cell r="H2918">
            <v>172</v>
          </cell>
          <cell r="I2918">
            <v>0</v>
          </cell>
          <cell r="J2918">
            <v>0</v>
          </cell>
          <cell r="K2918">
            <v>335</v>
          </cell>
          <cell r="L2918">
            <v>70</v>
          </cell>
          <cell r="M2918">
            <v>0</v>
          </cell>
          <cell r="N2918">
            <v>0</v>
          </cell>
          <cell r="O2918">
            <v>335</v>
          </cell>
          <cell r="P2918">
            <v>236</v>
          </cell>
          <cell r="Q2918">
            <v>77</v>
          </cell>
          <cell r="R2918">
            <v>22</v>
          </cell>
          <cell r="S2918">
            <v>0</v>
          </cell>
          <cell r="T2918">
            <v>0</v>
          </cell>
          <cell r="U2918">
            <v>0</v>
          </cell>
          <cell r="AO2918" t="str">
            <v>Mecklenburg-Vorpommern_2005_Sonstige_3</v>
          </cell>
          <cell r="AQ2918" t="str">
            <v>Östliche Flächenländer_2005_Sonstige_3</v>
          </cell>
        </row>
        <row r="2919">
          <cell r="G2919">
            <v>60</v>
          </cell>
          <cell r="H2919">
            <v>29</v>
          </cell>
          <cell r="I2919">
            <v>0</v>
          </cell>
          <cell r="J2919">
            <v>0</v>
          </cell>
          <cell r="K2919">
            <v>19</v>
          </cell>
          <cell r="L2919">
            <v>6</v>
          </cell>
          <cell r="M2919">
            <v>0</v>
          </cell>
          <cell r="N2919">
            <v>0</v>
          </cell>
          <cell r="O2919">
            <v>19</v>
          </cell>
          <cell r="P2919">
            <v>24</v>
          </cell>
          <cell r="Q2919">
            <v>5</v>
          </cell>
          <cell r="R2919">
            <v>12</v>
          </cell>
          <cell r="S2919">
            <v>0</v>
          </cell>
          <cell r="T2919">
            <v>0</v>
          </cell>
          <cell r="U2919">
            <v>0</v>
          </cell>
          <cell r="AO2919" t="str">
            <v>Mecklenburg-Vorpommern_2005_Sonstige_4</v>
          </cell>
          <cell r="AQ2919" t="str">
            <v>Östliche Flächenländer_2005_Sonstige_4</v>
          </cell>
        </row>
        <row r="2920">
          <cell r="G2920">
            <v>88</v>
          </cell>
          <cell r="H2920">
            <v>45</v>
          </cell>
          <cell r="I2920">
            <v>0</v>
          </cell>
          <cell r="J2920">
            <v>0</v>
          </cell>
          <cell r="K2920">
            <v>31</v>
          </cell>
          <cell r="L2920">
            <v>18</v>
          </cell>
          <cell r="M2920">
            <v>0</v>
          </cell>
          <cell r="N2920">
            <v>0</v>
          </cell>
          <cell r="O2920">
            <v>31</v>
          </cell>
          <cell r="P2920">
            <v>30</v>
          </cell>
          <cell r="Q2920">
            <v>11</v>
          </cell>
          <cell r="R2920">
            <v>16</v>
          </cell>
          <cell r="S2920">
            <v>0</v>
          </cell>
          <cell r="T2920">
            <v>0</v>
          </cell>
          <cell r="U2920">
            <v>0</v>
          </cell>
          <cell r="AO2920" t="str">
            <v>Mecklenburg-Vorpommern_2005_Sonstige_5</v>
          </cell>
          <cell r="AQ2920" t="str">
            <v>Östliche Flächenländer_2005_Sonstige_5</v>
          </cell>
        </row>
        <row r="2921">
          <cell r="G2921">
            <v>0</v>
          </cell>
          <cell r="H2921">
            <v>0</v>
          </cell>
          <cell r="I2921">
            <v>0</v>
          </cell>
          <cell r="J2921">
            <v>0</v>
          </cell>
          <cell r="K2921">
            <v>0</v>
          </cell>
          <cell r="L2921">
            <v>0</v>
          </cell>
          <cell r="M2921">
            <v>0</v>
          </cell>
          <cell r="N2921">
            <v>0</v>
          </cell>
          <cell r="O2921">
            <v>0</v>
          </cell>
          <cell r="P2921">
            <v>0</v>
          </cell>
          <cell r="Q2921">
            <v>0</v>
          </cell>
          <cell r="R2921">
            <v>0</v>
          </cell>
          <cell r="S2921">
            <v>0</v>
          </cell>
          <cell r="T2921">
            <v>0</v>
          </cell>
          <cell r="U2921">
            <v>0</v>
          </cell>
          <cell r="AO2921" t="str">
            <v>Mecklenburg-Vorpommern_2005_Sonstige_6</v>
          </cell>
          <cell r="AQ2921" t="str">
            <v>Östliche Flächenländer_2005_Sonstige_6</v>
          </cell>
        </row>
        <row r="2922">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AO2922" t="str">
            <v>Mecklenburg-Vorpommern_2005_Sonstige_7</v>
          </cell>
          <cell r="AQ2922" t="str">
            <v>Östliche Flächenländer_2005_Sonstige_7</v>
          </cell>
        </row>
        <row r="2923">
          <cell r="G2923">
            <v>894</v>
          </cell>
          <cell r="H2923">
            <v>266</v>
          </cell>
          <cell r="I2923">
            <v>0</v>
          </cell>
          <cell r="J2923">
            <v>0</v>
          </cell>
          <cell r="K2923">
            <v>433</v>
          </cell>
          <cell r="L2923">
            <v>111</v>
          </cell>
          <cell r="M2923">
            <v>0</v>
          </cell>
          <cell r="N2923">
            <v>0</v>
          </cell>
          <cell r="O2923">
            <v>433</v>
          </cell>
          <cell r="P2923">
            <v>305</v>
          </cell>
          <cell r="Q2923">
            <v>106</v>
          </cell>
          <cell r="R2923">
            <v>50</v>
          </cell>
          <cell r="S2923">
            <v>0</v>
          </cell>
          <cell r="T2923">
            <v>0</v>
          </cell>
          <cell r="U2923">
            <v>0</v>
          </cell>
          <cell r="AO2923" t="str">
            <v>Mecklenburg-Vorpommern_2005_Sonstige_8</v>
          </cell>
          <cell r="AQ2923" t="str">
            <v>Östliche Flächenländer_2005_Sonstige_8</v>
          </cell>
        </row>
        <row r="2924">
          <cell r="G2924">
            <v>2</v>
          </cell>
          <cell r="H2924">
            <v>0</v>
          </cell>
          <cell r="I2924">
            <v>0</v>
          </cell>
          <cell r="J2924">
            <v>0</v>
          </cell>
          <cell r="K2924">
            <v>1</v>
          </cell>
          <cell r="L2924">
            <v>0</v>
          </cell>
          <cell r="M2924">
            <v>0</v>
          </cell>
          <cell r="N2924">
            <v>0</v>
          </cell>
          <cell r="O2924">
            <v>1</v>
          </cell>
          <cell r="P2924">
            <v>0</v>
          </cell>
          <cell r="Q2924">
            <v>1</v>
          </cell>
          <cell r="R2924">
            <v>0</v>
          </cell>
          <cell r="S2924">
            <v>0</v>
          </cell>
          <cell r="T2924">
            <v>0</v>
          </cell>
          <cell r="U2924">
            <v>0</v>
          </cell>
          <cell r="AO2924" t="e">
            <v>#N/A</v>
          </cell>
          <cell r="AQ2924" t="e">
            <v>#N/A</v>
          </cell>
        </row>
        <row r="2925">
          <cell r="G2925">
            <v>25</v>
          </cell>
          <cell r="H2925">
            <v>4</v>
          </cell>
          <cell r="I2925">
            <v>0</v>
          </cell>
          <cell r="J2925">
            <v>0</v>
          </cell>
          <cell r="K2925">
            <v>15</v>
          </cell>
          <cell r="L2925">
            <v>3</v>
          </cell>
          <cell r="M2925">
            <v>0</v>
          </cell>
          <cell r="N2925">
            <v>0</v>
          </cell>
          <cell r="O2925">
            <v>15</v>
          </cell>
          <cell r="P2925">
            <v>7</v>
          </cell>
          <cell r="Q2925">
            <v>3</v>
          </cell>
          <cell r="R2925">
            <v>0</v>
          </cell>
          <cell r="S2925">
            <v>0</v>
          </cell>
          <cell r="T2925">
            <v>0</v>
          </cell>
          <cell r="U2925">
            <v>0</v>
          </cell>
          <cell r="AO2925" t="e">
            <v>#N/A</v>
          </cell>
          <cell r="AQ2925" t="e">
            <v>#N/A</v>
          </cell>
        </row>
        <row r="2926">
          <cell r="G2926">
            <v>224</v>
          </cell>
          <cell r="H2926">
            <v>117</v>
          </cell>
          <cell r="I2926">
            <v>0</v>
          </cell>
          <cell r="J2926">
            <v>0</v>
          </cell>
          <cell r="K2926">
            <v>88</v>
          </cell>
          <cell r="L2926">
            <v>40</v>
          </cell>
          <cell r="M2926">
            <v>0</v>
          </cell>
          <cell r="N2926">
            <v>0</v>
          </cell>
          <cell r="O2926">
            <v>88</v>
          </cell>
          <cell r="P2926">
            <v>62</v>
          </cell>
          <cell r="Q2926">
            <v>52</v>
          </cell>
          <cell r="R2926">
            <v>22</v>
          </cell>
          <cell r="S2926">
            <v>0</v>
          </cell>
          <cell r="T2926">
            <v>0</v>
          </cell>
          <cell r="U2926">
            <v>0</v>
          </cell>
          <cell r="AO2926" t="e">
            <v>#N/A</v>
          </cell>
          <cell r="AQ2926" t="e">
            <v>#N/A</v>
          </cell>
        </row>
        <row r="2927">
          <cell r="G2927">
            <v>33</v>
          </cell>
          <cell r="H2927">
            <v>26</v>
          </cell>
          <cell r="I2927">
            <v>0</v>
          </cell>
          <cell r="J2927">
            <v>0</v>
          </cell>
          <cell r="K2927">
            <v>5</v>
          </cell>
          <cell r="L2927">
            <v>5</v>
          </cell>
          <cell r="M2927">
            <v>0</v>
          </cell>
          <cell r="N2927">
            <v>0</v>
          </cell>
          <cell r="O2927">
            <v>5</v>
          </cell>
          <cell r="P2927">
            <v>12</v>
          </cell>
          <cell r="Q2927">
            <v>4</v>
          </cell>
          <cell r="R2927">
            <v>12</v>
          </cell>
          <cell r="S2927">
            <v>0</v>
          </cell>
          <cell r="T2927">
            <v>0</v>
          </cell>
          <cell r="U2927">
            <v>0</v>
          </cell>
          <cell r="AO2927" t="e">
            <v>#N/A</v>
          </cell>
          <cell r="AQ2927" t="e">
            <v>#N/A</v>
          </cell>
        </row>
        <row r="2928">
          <cell r="G2928">
            <v>60</v>
          </cell>
          <cell r="H2928">
            <v>33</v>
          </cell>
          <cell r="I2928">
            <v>0</v>
          </cell>
          <cell r="J2928">
            <v>0</v>
          </cell>
          <cell r="K2928">
            <v>15</v>
          </cell>
          <cell r="L2928">
            <v>11</v>
          </cell>
          <cell r="M2928">
            <v>0</v>
          </cell>
          <cell r="N2928">
            <v>0</v>
          </cell>
          <cell r="O2928">
            <v>15</v>
          </cell>
          <cell r="P2928">
            <v>18</v>
          </cell>
          <cell r="Q2928">
            <v>11</v>
          </cell>
          <cell r="R2928">
            <v>16</v>
          </cell>
          <cell r="S2928">
            <v>0</v>
          </cell>
          <cell r="T2928">
            <v>0</v>
          </cell>
          <cell r="U2928">
            <v>0</v>
          </cell>
          <cell r="AO2928" t="e">
            <v>#N/A</v>
          </cell>
          <cell r="AQ2928" t="e">
            <v>#N/A</v>
          </cell>
        </row>
        <row r="2929">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AO2929" t="e">
            <v>#N/A</v>
          </cell>
          <cell r="AQ2929" t="e">
            <v>#N/A</v>
          </cell>
        </row>
        <row r="2930">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AO2930" t="e">
            <v>#N/A</v>
          </cell>
          <cell r="AQ2930" t="e">
            <v>#N/A</v>
          </cell>
        </row>
        <row r="2931">
          <cell r="G2931">
            <v>344</v>
          </cell>
          <cell r="H2931">
            <v>180</v>
          </cell>
          <cell r="I2931">
            <v>0</v>
          </cell>
          <cell r="J2931">
            <v>0</v>
          </cell>
          <cell r="K2931">
            <v>124</v>
          </cell>
          <cell r="L2931">
            <v>59</v>
          </cell>
          <cell r="M2931">
            <v>0</v>
          </cell>
          <cell r="N2931">
            <v>0</v>
          </cell>
          <cell r="O2931">
            <v>124</v>
          </cell>
          <cell r="P2931">
            <v>99</v>
          </cell>
          <cell r="Q2931">
            <v>71</v>
          </cell>
          <cell r="R2931">
            <v>50</v>
          </cell>
          <cell r="S2931">
            <v>0</v>
          </cell>
          <cell r="T2931">
            <v>0</v>
          </cell>
          <cell r="U2931">
            <v>0</v>
          </cell>
          <cell r="AO2931" t="e">
            <v>#N/A</v>
          </cell>
          <cell r="AQ2931" t="e">
            <v>#N/A</v>
          </cell>
        </row>
        <row r="2932">
          <cell r="G2932">
            <v>1306</v>
          </cell>
          <cell r="H2932">
            <v>301</v>
          </cell>
          <cell r="I2932">
            <v>109</v>
          </cell>
          <cell r="J2932">
            <v>20</v>
          </cell>
          <cell r="K2932">
            <v>496</v>
          </cell>
          <cell r="L2932">
            <v>116</v>
          </cell>
          <cell r="M2932">
            <v>38</v>
          </cell>
          <cell r="N2932">
            <v>9</v>
          </cell>
          <cell r="O2932">
            <v>499</v>
          </cell>
          <cell r="P2932">
            <v>443</v>
          </cell>
          <cell r="Q2932">
            <v>333</v>
          </cell>
          <cell r="R2932">
            <v>31</v>
          </cell>
          <cell r="S2932">
            <v>0</v>
          </cell>
          <cell r="T2932">
            <v>0</v>
          </cell>
          <cell r="U2932">
            <v>0</v>
          </cell>
          <cell r="AO2932" t="str">
            <v>Rheinland-Pfalz_2007_I 01a_1</v>
          </cell>
          <cell r="AQ2932" t="str">
            <v>Westliche Flächenländer_2007_I 01a_1</v>
          </cell>
        </row>
        <row r="2933">
          <cell r="G2933">
            <v>30933</v>
          </cell>
          <cell r="H2933">
            <v>9173</v>
          </cell>
          <cell r="I2933">
            <v>1996</v>
          </cell>
          <cell r="J2933">
            <v>725</v>
          </cell>
          <cell r="K2933">
            <v>11151</v>
          </cell>
          <cell r="L2933">
            <v>3737</v>
          </cell>
          <cell r="M2933">
            <v>772</v>
          </cell>
          <cell r="N2933">
            <v>311</v>
          </cell>
          <cell r="O2933">
            <v>11211</v>
          </cell>
          <cell r="P2933">
            <v>9806</v>
          </cell>
          <cell r="Q2933">
            <v>7875</v>
          </cell>
          <cell r="R2933">
            <v>2041</v>
          </cell>
          <cell r="S2933">
            <v>0</v>
          </cell>
          <cell r="T2933">
            <v>0</v>
          </cell>
          <cell r="U2933">
            <v>0</v>
          </cell>
          <cell r="AO2933" t="str">
            <v>Rheinland-Pfalz_2007_I 01a_2</v>
          </cell>
          <cell r="AQ2933" t="str">
            <v>Westliche Flächenländer_2007_I 01a_2</v>
          </cell>
        </row>
        <row r="2934">
          <cell r="G2934">
            <v>37971</v>
          </cell>
          <cell r="H2934">
            <v>15995</v>
          </cell>
          <cell r="I2934">
            <v>1337</v>
          </cell>
          <cell r="J2934">
            <v>640</v>
          </cell>
          <cell r="K2934">
            <v>12503</v>
          </cell>
          <cell r="L2934">
            <v>5513</v>
          </cell>
          <cell r="M2934">
            <v>521</v>
          </cell>
          <cell r="N2934">
            <v>257</v>
          </cell>
          <cell r="O2934">
            <v>12520</v>
          </cell>
          <cell r="P2934">
            <v>11905</v>
          </cell>
          <cell r="Q2934">
            <v>11064</v>
          </cell>
          <cell r="R2934">
            <v>2482</v>
          </cell>
          <cell r="S2934">
            <v>0</v>
          </cell>
          <cell r="T2934">
            <v>0</v>
          </cell>
          <cell r="U2934">
            <v>0</v>
          </cell>
          <cell r="AO2934" t="str">
            <v>Rheinland-Pfalz_2007_I 01a_3</v>
          </cell>
          <cell r="AQ2934" t="str">
            <v>Westliche Flächenländer_2007_I 01a_3</v>
          </cell>
        </row>
        <row r="2935">
          <cell r="G2935">
            <v>4394</v>
          </cell>
          <cell r="H2935">
            <v>2114</v>
          </cell>
          <cell r="I2935">
            <v>169</v>
          </cell>
          <cell r="J2935">
            <v>99</v>
          </cell>
          <cell r="K2935">
            <v>1218</v>
          </cell>
          <cell r="L2935">
            <v>605</v>
          </cell>
          <cell r="M2935">
            <v>49</v>
          </cell>
          <cell r="N2935">
            <v>29</v>
          </cell>
          <cell r="O2935">
            <v>1219</v>
          </cell>
          <cell r="P2935">
            <v>1573</v>
          </cell>
          <cell r="Q2935">
            <v>1523</v>
          </cell>
          <cell r="R2935">
            <v>79</v>
          </cell>
          <cell r="S2935">
            <v>0</v>
          </cell>
          <cell r="T2935">
            <v>0</v>
          </cell>
          <cell r="U2935">
            <v>0</v>
          </cell>
          <cell r="AO2935" t="str">
            <v>Rheinland-Pfalz_2007_I 01a_4</v>
          </cell>
          <cell r="AQ2935" t="str">
            <v>Westliche Flächenländer_2007_I 01a_4</v>
          </cell>
        </row>
        <row r="2936">
          <cell r="G2936">
            <v>5926</v>
          </cell>
          <cell r="H2936">
            <v>3240</v>
          </cell>
          <cell r="I2936">
            <v>160</v>
          </cell>
          <cell r="J2936">
            <v>100</v>
          </cell>
          <cell r="K2936">
            <v>1725</v>
          </cell>
          <cell r="L2936">
            <v>980</v>
          </cell>
          <cell r="M2936">
            <v>46</v>
          </cell>
          <cell r="N2936">
            <v>28</v>
          </cell>
          <cell r="O2936">
            <v>1726</v>
          </cell>
          <cell r="P2936">
            <v>2118</v>
          </cell>
          <cell r="Q2936">
            <v>1977</v>
          </cell>
          <cell r="R2936">
            <v>105</v>
          </cell>
          <cell r="S2936">
            <v>0</v>
          </cell>
          <cell r="T2936">
            <v>0</v>
          </cell>
          <cell r="U2936">
            <v>0</v>
          </cell>
          <cell r="AO2936" t="str">
            <v>Rheinland-Pfalz_2007_I 01a_5</v>
          </cell>
          <cell r="AQ2936" t="str">
            <v>Westliche Flächenländer_2007_I 01a_5</v>
          </cell>
        </row>
        <row r="2937">
          <cell r="G2937">
            <v>45</v>
          </cell>
          <cell r="H2937">
            <v>26</v>
          </cell>
          <cell r="I2937">
            <v>18</v>
          </cell>
          <cell r="J2937">
            <v>12</v>
          </cell>
          <cell r="K2937">
            <v>12</v>
          </cell>
          <cell r="L2937">
            <v>6</v>
          </cell>
          <cell r="M2937">
            <v>4</v>
          </cell>
          <cell r="N2937">
            <v>2</v>
          </cell>
          <cell r="O2937">
            <v>14</v>
          </cell>
          <cell r="P2937">
            <v>14</v>
          </cell>
          <cell r="Q2937">
            <v>13</v>
          </cell>
          <cell r="R2937">
            <v>4</v>
          </cell>
          <cell r="S2937">
            <v>0</v>
          </cell>
          <cell r="T2937">
            <v>0</v>
          </cell>
          <cell r="U2937">
            <v>0</v>
          </cell>
          <cell r="AO2937" t="str">
            <v>Rheinland-Pfalz_2007_I 01a_6</v>
          </cell>
          <cell r="AQ2937" t="str">
            <v>Westliche Flächenländer_2007_I 01a_6</v>
          </cell>
        </row>
        <row r="2938">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AO2938" t="str">
            <v>Rheinland-Pfalz_2007_I 01a_7</v>
          </cell>
          <cell r="AQ2938" t="str">
            <v>Westliche Flächenländer_2007_I 01a_7</v>
          </cell>
        </row>
        <row r="2939">
          <cell r="G2939">
            <v>80575</v>
          </cell>
          <cell r="H2939">
            <v>30849</v>
          </cell>
          <cell r="I2939">
            <v>3789</v>
          </cell>
          <cell r="J2939">
            <v>1596</v>
          </cell>
          <cell r="K2939">
            <v>27105</v>
          </cell>
          <cell r="L2939">
            <v>10957</v>
          </cell>
          <cell r="M2939">
            <v>1430</v>
          </cell>
          <cell r="N2939">
            <v>636</v>
          </cell>
          <cell r="O2939">
            <v>27189</v>
          </cell>
          <cell r="P2939">
            <v>25859</v>
          </cell>
          <cell r="Q2939">
            <v>22785</v>
          </cell>
          <cell r="R2939">
            <v>4742</v>
          </cell>
          <cell r="S2939">
            <v>0</v>
          </cell>
          <cell r="T2939">
            <v>0</v>
          </cell>
          <cell r="U2939">
            <v>0</v>
          </cell>
          <cell r="AO2939" t="str">
            <v>Rheinland-Pfalz_2007_I 01a_8</v>
          </cell>
          <cell r="AQ2939" t="str">
            <v>Westliche Flächenländer_2007_I 01a_8</v>
          </cell>
        </row>
        <row r="2940">
          <cell r="G2940">
            <v>0</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AO2940" t="str">
            <v>Rheinland-Pfalz_2007_I 03_1</v>
          </cell>
          <cell r="AQ2940" t="str">
            <v>Westliche Flächenländer_2007_I 03_1</v>
          </cell>
        </row>
        <row r="2941">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AO2941" t="str">
            <v>Rheinland-Pfalz_2007_I 03_2</v>
          </cell>
          <cell r="AQ2941" t="str">
            <v>Westliche Flächenländer_2007_I 03_2</v>
          </cell>
        </row>
        <row r="2942">
          <cell r="G2942">
            <v>8285</v>
          </cell>
          <cell r="H2942">
            <v>3830</v>
          </cell>
          <cell r="I2942">
            <v>771</v>
          </cell>
          <cell r="J2942">
            <v>347</v>
          </cell>
          <cell r="K2942">
            <v>4323</v>
          </cell>
          <cell r="L2942">
            <v>2044</v>
          </cell>
          <cell r="M2942">
            <v>411</v>
          </cell>
          <cell r="N2942">
            <v>196</v>
          </cell>
          <cell r="O2942">
            <v>4743</v>
          </cell>
          <cell r="P2942">
            <v>3542</v>
          </cell>
          <cell r="Q2942">
            <v>0</v>
          </cell>
          <cell r="R2942">
            <v>0</v>
          </cell>
          <cell r="S2942">
            <v>0</v>
          </cell>
          <cell r="T2942">
            <v>0</v>
          </cell>
          <cell r="U2942">
            <v>0</v>
          </cell>
          <cell r="AO2942" t="str">
            <v>Rheinland-Pfalz_2007_I 03_3</v>
          </cell>
          <cell r="AQ2942" t="str">
            <v>Westliche Flächenländer_2007_I 03_3</v>
          </cell>
        </row>
        <row r="2943">
          <cell r="G2943">
            <v>43</v>
          </cell>
          <cell r="H2943">
            <v>20</v>
          </cell>
          <cell r="I2943">
            <v>3</v>
          </cell>
          <cell r="J2943">
            <v>2</v>
          </cell>
          <cell r="K2943">
            <v>17</v>
          </cell>
          <cell r="L2943">
            <v>10</v>
          </cell>
          <cell r="M2943">
            <v>1</v>
          </cell>
          <cell r="N2943">
            <v>1</v>
          </cell>
          <cell r="O2943">
            <v>20</v>
          </cell>
          <cell r="P2943">
            <v>23</v>
          </cell>
          <cell r="Q2943">
            <v>0</v>
          </cell>
          <cell r="R2943">
            <v>0</v>
          </cell>
          <cell r="S2943">
            <v>0</v>
          </cell>
          <cell r="T2943">
            <v>0</v>
          </cell>
          <cell r="U2943">
            <v>0</v>
          </cell>
          <cell r="AO2943" t="str">
            <v>Rheinland-Pfalz_2007_I 03_4</v>
          </cell>
          <cell r="AQ2943" t="str">
            <v>Westliche Flächenländer_2007_I 03_4</v>
          </cell>
        </row>
        <row r="2944">
          <cell r="G2944">
            <v>240</v>
          </cell>
          <cell r="H2944">
            <v>172</v>
          </cell>
          <cell r="I2944">
            <v>5</v>
          </cell>
          <cell r="J2944">
            <v>2</v>
          </cell>
          <cell r="K2944">
            <v>136</v>
          </cell>
          <cell r="L2944">
            <v>99</v>
          </cell>
          <cell r="M2944">
            <v>3</v>
          </cell>
          <cell r="N2944">
            <v>1</v>
          </cell>
          <cell r="O2944">
            <v>136</v>
          </cell>
          <cell r="P2944">
            <v>104</v>
          </cell>
          <cell r="Q2944">
            <v>0</v>
          </cell>
          <cell r="R2944">
            <v>0</v>
          </cell>
          <cell r="S2944">
            <v>0</v>
          </cell>
          <cell r="T2944">
            <v>0</v>
          </cell>
          <cell r="U2944">
            <v>0</v>
          </cell>
          <cell r="AO2944" t="str">
            <v>Rheinland-Pfalz_2007_I 03_5</v>
          </cell>
          <cell r="AQ2944" t="str">
            <v>Westliche Flächenländer_2007_I 03_5</v>
          </cell>
        </row>
        <row r="2945">
          <cell r="G2945">
            <v>1</v>
          </cell>
          <cell r="H2945">
            <v>1</v>
          </cell>
          <cell r="I2945">
            <v>0</v>
          </cell>
          <cell r="J2945">
            <v>0</v>
          </cell>
          <cell r="K2945">
            <v>1</v>
          </cell>
          <cell r="L2945">
            <v>1</v>
          </cell>
          <cell r="M2945">
            <v>0</v>
          </cell>
          <cell r="N2945">
            <v>0</v>
          </cell>
          <cell r="O2945">
            <v>1</v>
          </cell>
          <cell r="P2945">
            <v>0</v>
          </cell>
          <cell r="Q2945">
            <v>0</v>
          </cell>
          <cell r="R2945">
            <v>0</v>
          </cell>
          <cell r="S2945">
            <v>0</v>
          </cell>
          <cell r="T2945">
            <v>0</v>
          </cell>
          <cell r="U2945">
            <v>0</v>
          </cell>
          <cell r="AO2945" t="str">
            <v>Rheinland-Pfalz_2007_I 03_6</v>
          </cell>
          <cell r="AQ2945" t="str">
            <v>Westliche Flächenländer_2007_I 03_6</v>
          </cell>
        </row>
        <row r="2946">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AO2946" t="str">
            <v>Rheinland-Pfalz_2007_I 03_7</v>
          </cell>
          <cell r="AQ2946" t="str">
            <v>Westliche Flächenländer_2007_I 03_7</v>
          </cell>
        </row>
        <row r="2947">
          <cell r="G2947">
            <v>8569</v>
          </cell>
          <cell r="H2947">
            <v>4023</v>
          </cell>
          <cell r="I2947">
            <v>779</v>
          </cell>
          <cell r="J2947">
            <v>351</v>
          </cell>
          <cell r="K2947">
            <v>4477</v>
          </cell>
          <cell r="L2947">
            <v>2154</v>
          </cell>
          <cell r="M2947">
            <v>415</v>
          </cell>
          <cell r="N2947">
            <v>198</v>
          </cell>
          <cell r="O2947">
            <v>4900</v>
          </cell>
          <cell r="P2947">
            <v>3669</v>
          </cell>
          <cell r="Q2947">
            <v>0</v>
          </cell>
          <cell r="R2947">
            <v>0</v>
          </cell>
          <cell r="S2947">
            <v>0</v>
          </cell>
          <cell r="T2947">
            <v>0</v>
          </cell>
          <cell r="U2947">
            <v>0</v>
          </cell>
          <cell r="AO2947" t="str">
            <v>Rheinland-Pfalz_2007_I 03_8</v>
          </cell>
          <cell r="AQ2947" t="str">
            <v>Westliche Flächenländer_2007_I 03_8</v>
          </cell>
        </row>
        <row r="2948">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AO2948" t="str">
            <v>Rheinland-Pfalz_2007_I 04b_1</v>
          </cell>
          <cell r="AQ2948" t="str">
            <v>Westliche Flächenländer_2007_I 04b_1</v>
          </cell>
        </row>
        <row r="2949">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AO2949" t="str">
            <v>Rheinland-Pfalz_2007_I 04b_2</v>
          </cell>
          <cell r="AQ2949" t="str">
            <v>Westliche Flächenländer_2007_I 04b_2</v>
          </cell>
        </row>
        <row r="2950">
          <cell r="G2950">
            <v>8285</v>
          </cell>
          <cell r="H2950">
            <v>3830</v>
          </cell>
          <cell r="I2950">
            <v>771</v>
          </cell>
          <cell r="J2950">
            <v>347</v>
          </cell>
          <cell r="K2950">
            <v>4323</v>
          </cell>
          <cell r="L2950">
            <v>2044</v>
          </cell>
          <cell r="M2950">
            <v>411</v>
          </cell>
          <cell r="N2950">
            <v>196</v>
          </cell>
          <cell r="O2950">
            <v>4743</v>
          </cell>
          <cell r="P2950">
            <v>3542</v>
          </cell>
          <cell r="Q2950">
            <v>0</v>
          </cell>
          <cell r="R2950">
            <v>0</v>
          </cell>
          <cell r="S2950">
            <v>0</v>
          </cell>
          <cell r="T2950">
            <v>0</v>
          </cell>
          <cell r="U2950">
            <v>0</v>
          </cell>
          <cell r="AO2950" t="str">
            <v>Rheinland-Pfalz_2007_I 04b_3</v>
          </cell>
          <cell r="AQ2950" t="str">
            <v>Westliche Flächenländer_2007_I 04b_3</v>
          </cell>
        </row>
        <row r="2951">
          <cell r="G2951">
            <v>43</v>
          </cell>
          <cell r="H2951">
            <v>20</v>
          </cell>
          <cell r="I2951">
            <v>3</v>
          </cell>
          <cell r="J2951">
            <v>2</v>
          </cell>
          <cell r="K2951">
            <v>17</v>
          </cell>
          <cell r="L2951">
            <v>10</v>
          </cell>
          <cell r="M2951">
            <v>1</v>
          </cell>
          <cell r="N2951">
            <v>1</v>
          </cell>
          <cell r="O2951">
            <v>20</v>
          </cell>
          <cell r="P2951">
            <v>23</v>
          </cell>
          <cell r="Q2951">
            <v>0</v>
          </cell>
          <cell r="R2951">
            <v>0</v>
          </cell>
          <cell r="S2951">
            <v>0</v>
          </cell>
          <cell r="T2951">
            <v>0</v>
          </cell>
          <cell r="U2951">
            <v>0</v>
          </cell>
          <cell r="AO2951" t="str">
            <v>Rheinland-Pfalz_2007_I 04b_4</v>
          </cell>
          <cell r="AQ2951" t="str">
            <v>Westliche Flächenländer_2007_I 04b_4</v>
          </cell>
        </row>
        <row r="2952">
          <cell r="G2952">
            <v>240</v>
          </cell>
          <cell r="H2952">
            <v>172</v>
          </cell>
          <cell r="I2952">
            <v>5</v>
          </cell>
          <cell r="J2952">
            <v>2</v>
          </cell>
          <cell r="K2952">
            <v>136</v>
          </cell>
          <cell r="L2952">
            <v>99</v>
          </cell>
          <cell r="M2952">
            <v>3</v>
          </cell>
          <cell r="N2952">
            <v>1</v>
          </cell>
          <cell r="O2952">
            <v>136</v>
          </cell>
          <cell r="P2952">
            <v>104</v>
          </cell>
          <cell r="Q2952">
            <v>0</v>
          </cell>
          <cell r="R2952">
            <v>0</v>
          </cell>
          <cell r="S2952">
            <v>0</v>
          </cell>
          <cell r="T2952">
            <v>0</v>
          </cell>
          <cell r="U2952">
            <v>0</v>
          </cell>
          <cell r="AO2952" t="str">
            <v>Rheinland-Pfalz_2007_I 04b_5</v>
          </cell>
          <cell r="AQ2952" t="str">
            <v>Westliche Flächenländer_2007_I 04b_5</v>
          </cell>
        </row>
        <row r="2953">
          <cell r="G2953">
            <v>1</v>
          </cell>
          <cell r="H2953">
            <v>1</v>
          </cell>
          <cell r="I2953">
            <v>0</v>
          </cell>
          <cell r="J2953">
            <v>0</v>
          </cell>
          <cell r="K2953">
            <v>1</v>
          </cell>
          <cell r="L2953">
            <v>1</v>
          </cell>
          <cell r="M2953">
            <v>0</v>
          </cell>
          <cell r="N2953">
            <v>0</v>
          </cell>
          <cell r="O2953">
            <v>1</v>
          </cell>
          <cell r="P2953">
            <v>0</v>
          </cell>
          <cell r="Q2953">
            <v>0</v>
          </cell>
          <cell r="R2953">
            <v>0</v>
          </cell>
          <cell r="S2953">
            <v>0</v>
          </cell>
          <cell r="T2953">
            <v>0</v>
          </cell>
          <cell r="U2953">
            <v>0</v>
          </cell>
          <cell r="AO2953" t="str">
            <v>Rheinland-Pfalz_2007_I 04b_6</v>
          </cell>
          <cell r="AQ2953" t="str">
            <v>Westliche Flächenländer_2007_I 04b_6</v>
          </cell>
        </row>
        <row r="2954">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AO2954" t="str">
            <v>Rheinland-Pfalz_2007_I 04b_7</v>
          </cell>
          <cell r="AQ2954" t="str">
            <v>Westliche Flächenländer_2007_I 04b_7</v>
          </cell>
        </row>
        <row r="2955">
          <cell r="G2955">
            <v>8569</v>
          </cell>
          <cell r="H2955">
            <v>4023</v>
          </cell>
          <cell r="I2955">
            <v>779</v>
          </cell>
          <cell r="J2955">
            <v>351</v>
          </cell>
          <cell r="K2955">
            <v>4477</v>
          </cell>
          <cell r="L2955">
            <v>2154</v>
          </cell>
          <cell r="M2955">
            <v>415</v>
          </cell>
          <cell r="N2955">
            <v>198</v>
          </cell>
          <cell r="O2955">
            <v>4900</v>
          </cell>
          <cell r="P2955">
            <v>3669</v>
          </cell>
          <cell r="Q2955">
            <v>0</v>
          </cell>
          <cell r="R2955">
            <v>0</v>
          </cell>
          <cell r="S2955">
            <v>0</v>
          </cell>
          <cell r="T2955">
            <v>0</v>
          </cell>
          <cell r="U2955">
            <v>0</v>
          </cell>
          <cell r="AO2955" t="str">
            <v>Rheinland-Pfalz_2007_I 04b_8</v>
          </cell>
          <cell r="AQ2955" t="str">
            <v>Westliche Flächenländer_2007_I 04b_8</v>
          </cell>
        </row>
        <row r="2956">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AO2956" t="str">
            <v>Rheinland-Pfalz_2007_I 02_1</v>
          </cell>
          <cell r="AQ2956" t="str">
            <v>Westliche Flächenländer_2007_I 02_1</v>
          </cell>
        </row>
        <row r="2957">
          <cell r="G2957">
            <v>290</v>
          </cell>
          <cell r="H2957">
            <v>48</v>
          </cell>
          <cell r="I2957">
            <v>18</v>
          </cell>
          <cell r="J2957">
            <v>4</v>
          </cell>
          <cell r="K2957">
            <v>101</v>
          </cell>
          <cell r="L2957">
            <v>19</v>
          </cell>
          <cell r="M2957">
            <v>5</v>
          </cell>
          <cell r="N2957">
            <v>1</v>
          </cell>
          <cell r="O2957">
            <v>126</v>
          </cell>
          <cell r="P2957">
            <v>95</v>
          </cell>
          <cell r="Q2957">
            <v>69</v>
          </cell>
          <cell r="R2957">
            <v>0</v>
          </cell>
          <cell r="S2957">
            <v>0</v>
          </cell>
          <cell r="T2957">
            <v>0</v>
          </cell>
          <cell r="U2957">
            <v>0</v>
          </cell>
          <cell r="AO2957" t="str">
            <v>Rheinland-Pfalz_2007_I 02_2</v>
          </cell>
          <cell r="AQ2957" t="str">
            <v>Westliche Flächenländer_2007_I 02_2</v>
          </cell>
        </row>
        <row r="2958">
          <cell r="G2958">
            <v>273</v>
          </cell>
          <cell r="H2958">
            <v>119</v>
          </cell>
          <cell r="I2958">
            <v>10</v>
          </cell>
          <cell r="J2958">
            <v>1</v>
          </cell>
          <cell r="K2958">
            <v>112</v>
          </cell>
          <cell r="L2958">
            <v>50</v>
          </cell>
          <cell r="M2958">
            <v>5</v>
          </cell>
          <cell r="N2958">
            <v>0</v>
          </cell>
          <cell r="O2958">
            <v>116</v>
          </cell>
          <cell r="P2958">
            <v>64</v>
          </cell>
          <cell r="Q2958">
            <v>93</v>
          </cell>
          <cell r="R2958">
            <v>0</v>
          </cell>
          <cell r="S2958">
            <v>0</v>
          </cell>
          <cell r="T2958">
            <v>0</v>
          </cell>
          <cell r="U2958">
            <v>0</v>
          </cell>
          <cell r="AO2958" t="str">
            <v>Rheinland-Pfalz_2007_I 02_3</v>
          </cell>
          <cell r="AQ2958" t="str">
            <v>Westliche Flächenländer_2007_I 02_3</v>
          </cell>
        </row>
        <row r="2959">
          <cell r="G2959">
            <v>29</v>
          </cell>
          <cell r="H2959">
            <v>23</v>
          </cell>
          <cell r="I2959">
            <v>1</v>
          </cell>
          <cell r="J2959">
            <v>1</v>
          </cell>
          <cell r="K2959">
            <v>6</v>
          </cell>
          <cell r="L2959">
            <v>6</v>
          </cell>
          <cell r="M2959">
            <v>0</v>
          </cell>
          <cell r="N2959">
            <v>0</v>
          </cell>
          <cell r="O2959">
            <v>6</v>
          </cell>
          <cell r="P2959">
            <v>9</v>
          </cell>
          <cell r="Q2959">
            <v>14</v>
          </cell>
          <cell r="R2959">
            <v>0</v>
          </cell>
          <cell r="S2959">
            <v>0</v>
          </cell>
          <cell r="T2959">
            <v>0</v>
          </cell>
          <cell r="U2959">
            <v>0</v>
          </cell>
          <cell r="AO2959" t="str">
            <v>Rheinland-Pfalz_2007_I 02_4</v>
          </cell>
          <cell r="AQ2959" t="str">
            <v>Westliche Flächenländer_2007_I 02_4</v>
          </cell>
        </row>
        <row r="2960">
          <cell r="G2960">
            <v>25</v>
          </cell>
          <cell r="H2960">
            <v>17</v>
          </cell>
          <cell r="I2960">
            <v>0</v>
          </cell>
          <cell r="J2960">
            <v>0</v>
          </cell>
          <cell r="K2960">
            <v>7</v>
          </cell>
          <cell r="L2960">
            <v>6</v>
          </cell>
          <cell r="M2960">
            <v>0</v>
          </cell>
          <cell r="N2960">
            <v>0</v>
          </cell>
          <cell r="O2960">
            <v>7</v>
          </cell>
          <cell r="P2960">
            <v>10</v>
          </cell>
          <cell r="Q2960">
            <v>8</v>
          </cell>
          <cell r="R2960">
            <v>0</v>
          </cell>
          <cell r="S2960">
            <v>0</v>
          </cell>
          <cell r="T2960">
            <v>0</v>
          </cell>
          <cell r="U2960">
            <v>0</v>
          </cell>
          <cell r="AO2960" t="str">
            <v>Rheinland-Pfalz_2007_I 02_5</v>
          </cell>
          <cell r="AQ2960" t="str">
            <v>Westliche Flächenländer_2007_I 02_5</v>
          </cell>
        </row>
        <row r="2961">
          <cell r="G2961">
            <v>0</v>
          </cell>
          <cell r="H2961">
            <v>0</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AO2961" t="str">
            <v>Rheinland-Pfalz_2007_I 02_6</v>
          </cell>
          <cell r="AQ2961" t="str">
            <v>Westliche Flächenländer_2007_I 02_6</v>
          </cell>
        </row>
        <row r="2962">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AO2962" t="str">
            <v>Rheinland-Pfalz_2007_I 02_7</v>
          </cell>
          <cell r="AQ2962" t="str">
            <v>Westliche Flächenländer_2007_I 02_7</v>
          </cell>
        </row>
        <row r="2963">
          <cell r="G2963">
            <v>617</v>
          </cell>
          <cell r="H2963">
            <v>207</v>
          </cell>
          <cell r="I2963">
            <v>29</v>
          </cell>
          <cell r="J2963">
            <v>6</v>
          </cell>
          <cell r="K2963">
            <v>226</v>
          </cell>
          <cell r="L2963">
            <v>81</v>
          </cell>
          <cell r="M2963">
            <v>10</v>
          </cell>
          <cell r="N2963">
            <v>1</v>
          </cell>
          <cell r="O2963">
            <v>255</v>
          </cell>
          <cell r="P2963">
            <v>178</v>
          </cell>
          <cell r="Q2963">
            <v>184</v>
          </cell>
          <cell r="R2963">
            <v>0</v>
          </cell>
          <cell r="S2963">
            <v>0</v>
          </cell>
          <cell r="T2963">
            <v>0</v>
          </cell>
          <cell r="U2963">
            <v>0</v>
          </cell>
          <cell r="AO2963" t="str">
            <v>Rheinland-Pfalz_2007_I 02_8</v>
          </cell>
          <cell r="AQ2963" t="str">
            <v>Westliche Flächenländer_2007_I 02_8</v>
          </cell>
        </row>
        <row r="2964">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AO2964" t="e">
            <v>#N/A</v>
          </cell>
          <cell r="AQ2964" t="e">
            <v>#N/A</v>
          </cell>
        </row>
        <row r="2965">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AO2965" t="e">
            <v>#N/A</v>
          </cell>
          <cell r="AQ2965" t="e">
            <v>#N/A</v>
          </cell>
        </row>
        <row r="2966">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AO2966" t="e">
            <v>#N/A</v>
          </cell>
          <cell r="AQ2966" t="e">
            <v>#N/A</v>
          </cell>
        </row>
        <row r="2967">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AO2967" t="e">
            <v>#N/A</v>
          </cell>
          <cell r="AQ2967" t="e">
            <v>#N/A</v>
          </cell>
        </row>
        <row r="2968">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AO2968" t="e">
            <v>#N/A</v>
          </cell>
          <cell r="AQ2968" t="e">
            <v>#N/A</v>
          </cell>
        </row>
        <row r="2969">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AO2969" t="e">
            <v>#N/A</v>
          </cell>
          <cell r="AQ2969" t="e">
            <v>#N/A</v>
          </cell>
        </row>
        <row r="2970">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AO2970" t="e">
            <v>#N/A</v>
          </cell>
          <cell r="AQ2970" t="e">
            <v>#N/A</v>
          </cell>
        </row>
        <row r="2971">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AO2971" t="e">
            <v>#N/A</v>
          </cell>
          <cell r="AQ2971" t="e">
            <v>#N/A</v>
          </cell>
        </row>
        <row r="2972">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AO2972" t="str">
            <v>Rheinland-Pfalz_2007_I 04b_1</v>
          </cell>
          <cell r="AQ2972" t="str">
            <v>Westliche Flächenländer_2007_I 04b_1</v>
          </cell>
        </row>
        <row r="2973">
          <cell r="G2973">
            <v>290</v>
          </cell>
          <cell r="H2973">
            <v>48</v>
          </cell>
          <cell r="I2973">
            <v>18</v>
          </cell>
          <cell r="J2973">
            <v>4</v>
          </cell>
          <cell r="K2973">
            <v>101</v>
          </cell>
          <cell r="L2973">
            <v>19</v>
          </cell>
          <cell r="M2973">
            <v>5</v>
          </cell>
          <cell r="N2973">
            <v>1</v>
          </cell>
          <cell r="O2973">
            <v>126</v>
          </cell>
          <cell r="P2973">
            <v>95</v>
          </cell>
          <cell r="Q2973">
            <v>69</v>
          </cell>
          <cell r="R2973">
            <v>0</v>
          </cell>
          <cell r="S2973">
            <v>0</v>
          </cell>
          <cell r="T2973">
            <v>0</v>
          </cell>
          <cell r="U2973">
            <v>0</v>
          </cell>
          <cell r="AO2973" t="str">
            <v>Rheinland-Pfalz_2007_I 04b_2</v>
          </cell>
          <cell r="AQ2973" t="str">
            <v>Westliche Flächenländer_2007_I 04b_2</v>
          </cell>
        </row>
        <row r="2974">
          <cell r="G2974">
            <v>273</v>
          </cell>
          <cell r="H2974">
            <v>119</v>
          </cell>
          <cell r="I2974">
            <v>10</v>
          </cell>
          <cell r="J2974">
            <v>1</v>
          </cell>
          <cell r="K2974">
            <v>112</v>
          </cell>
          <cell r="L2974">
            <v>50</v>
          </cell>
          <cell r="M2974">
            <v>5</v>
          </cell>
          <cell r="N2974">
            <v>0</v>
          </cell>
          <cell r="O2974">
            <v>116</v>
          </cell>
          <cell r="P2974">
            <v>64</v>
          </cell>
          <cell r="Q2974">
            <v>93</v>
          </cell>
          <cell r="R2974">
            <v>0</v>
          </cell>
          <cell r="S2974">
            <v>0</v>
          </cell>
          <cell r="T2974">
            <v>0</v>
          </cell>
          <cell r="U2974">
            <v>0</v>
          </cell>
          <cell r="AO2974" t="str">
            <v>Rheinland-Pfalz_2007_I 04b_3</v>
          </cell>
          <cell r="AQ2974" t="str">
            <v>Westliche Flächenländer_2007_I 04b_3</v>
          </cell>
        </row>
        <row r="2975">
          <cell r="G2975">
            <v>29</v>
          </cell>
          <cell r="H2975">
            <v>23</v>
          </cell>
          <cell r="I2975">
            <v>1</v>
          </cell>
          <cell r="J2975">
            <v>1</v>
          </cell>
          <cell r="K2975">
            <v>6</v>
          </cell>
          <cell r="L2975">
            <v>6</v>
          </cell>
          <cell r="M2975">
            <v>0</v>
          </cell>
          <cell r="N2975">
            <v>0</v>
          </cell>
          <cell r="O2975">
            <v>6</v>
          </cell>
          <cell r="P2975">
            <v>9</v>
          </cell>
          <cell r="Q2975">
            <v>14</v>
          </cell>
          <cell r="R2975">
            <v>0</v>
          </cell>
          <cell r="S2975">
            <v>0</v>
          </cell>
          <cell r="T2975">
            <v>0</v>
          </cell>
          <cell r="U2975">
            <v>0</v>
          </cell>
          <cell r="AO2975" t="str">
            <v>Rheinland-Pfalz_2007_I 04b_4</v>
          </cell>
          <cell r="AQ2975" t="str">
            <v>Westliche Flächenländer_2007_I 04b_4</v>
          </cell>
        </row>
        <row r="2976">
          <cell r="G2976">
            <v>25</v>
          </cell>
          <cell r="H2976">
            <v>17</v>
          </cell>
          <cell r="I2976">
            <v>0</v>
          </cell>
          <cell r="J2976">
            <v>0</v>
          </cell>
          <cell r="K2976">
            <v>7</v>
          </cell>
          <cell r="L2976">
            <v>6</v>
          </cell>
          <cell r="M2976">
            <v>0</v>
          </cell>
          <cell r="N2976">
            <v>0</v>
          </cell>
          <cell r="O2976">
            <v>7</v>
          </cell>
          <cell r="P2976">
            <v>10</v>
          </cell>
          <cell r="Q2976">
            <v>8</v>
          </cell>
          <cell r="R2976">
            <v>0</v>
          </cell>
          <cell r="S2976">
            <v>0</v>
          </cell>
          <cell r="T2976">
            <v>0</v>
          </cell>
          <cell r="U2976">
            <v>0</v>
          </cell>
          <cell r="AO2976" t="str">
            <v>Rheinland-Pfalz_2007_I 04b_5</v>
          </cell>
          <cell r="AQ2976" t="str">
            <v>Westliche Flächenländer_2007_I 04b_5</v>
          </cell>
        </row>
        <row r="2977">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AO2977" t="str">
            <v>Rheinland-Pfalz_2007_I 04b_6</v>
          </cell>
          <cell r="AQ2977" t="str">
            <v>Westliche Flächenländer_2007_I 04b_6</v>
          </cell>
        </row>
        <row r="2978">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AO2978" t="str">
            <v>Rheinland-Pfalz_2007_I 04b_7</v>
          </cell>
          <cell r="AQ2978" t="str">
            <v>Westliche Flächenländer_2007_I 04b_7</v>
          </cell>
        </row>
        <row r="2979">
          <cell r="G2979">
            <v>617</v>
          </cell>
          <cell r="H2979">
            <v>207</v>
          </cell>
          <cell r="I2979">
            <v>29</v>
          </cell>
          <cell r="J2979">
            <v>6</v>
          </cell>
          <cell r="K2979">
            <v>226</v>
          </cell>
          <cell r="L2979">
            <v>81</v>
          </cell>
          <cell r="M2979">
            <v>10</v>
          </cell>
          <cell r="N2979">
            <v>1</v>
          </cell>
          <cell r="O2979">
            <v>255</v>
          </cell>
          <cell r="P2979">
            <v>178</v>
          </cell>
          <cell r="Q2979">
            <v>184</v>
          </cell>
          <cell r="R2979">
            <v>0</v>
          </cell>
          <cell r="S2979">
            <v>0</v>
          </cell>
          <cell r="T2979">
            <v>0</v>
          </cell>
          <cell r="U2979">
            <v>0</v>
          </cell>
          <cell r="AO2979" t="str">
            <v>Rheinland-Pfalz_2007_I 04b_8</v>
          </cell>
          <cell r="AQ2979" t="str">
            <v>Westliche Flächenländer_2007_I 04b_8</v>
          </cell>
        </row>
        <row r="2980">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AO2980" t="str">
            <v>Rheinland-Pfalz_2007_I 05a_1</v>
          </cell>
          <cell r="AQ2980" t="str">
            <v>Westliche Flächenländer_2007_I 05a_1</v>
          </cell>
        </row>
        <row r="2981">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AO2981" t="str">
            <v>Rheinland-Pfalz_2007_I 05a_2</v>
          </cell>
          <cell r="AQ2981" t="str">
            <v>Westliche Flächenländer_2007_I 05a_2</v>
          </cell>
        </row>
        <row r="2982">
          <cell r="G2982">
            <v>2474</v>
          </cell>
          <cell r="H2982">
            <v>2177</v>
          </cell>
          <cell r="I2982">
            <v>117</v>
          </cell>
          <cell r="J2982">
            <v>108</v>
          </cell>
          <cell r="K2982">
            <v>1312</v>
          </cell>
          <cell r="L2982">
            <v>1150</v>
          </cell>
          <cell r="M2982">
            <v>58</v>
          </cell>
          <cell r="N2982">
            <v>53</v>
          </cell>
          <cell r="O2982">
            <v>1340</v>
          </cell>
          <cell r="P2982">
            <v>1134</v>
          </cell>
          <cell r="Q2982">
            <v>0</v>
          </cell>
          <cell r="R2982">
            <v>0</v>
          </cell>
          <cell r="S2982">
            <v>0</v>
          </cell>
          <cell r="T2982">
            <v>0</v>
          </cell>
          <cell r="U2982">
            <v>0</v>
          </cell>
          <cell r="AO2982" t="str">
            <v>Rheinland-Pfalz_2007_I 05a_3</v>
          </cell>
          <cell r="AQ2982" t="str">
            <v>Westliche Flächenländer_2007_I 05a_3</v>
          </cell>
        </row>
        <row r="2983">
          <cell r="G2983">
            <v>3</v>
          </cell>
          <cell r="H2983">
            <v>3</v>
          </cell>
          <cell r="I2983">
            <v>1</v>
          </cell>
          <cell r="J2983">
            <v>1</v>
          </cell>
          <cell r="K2983">
            <v>1</v>
          </cell>
          <cell r="L2983">
            <v>1</v>
          </cell>
          <cell r="M2983">
            <v>0</v>
          </cell>
          <cell r="N2983">
            <v>0</v>
          </cell>
          <cell r="O2983">
            <v>1</v>
          </cell>
          <cell r="P2983">
            <v>2</v>
          </cell>
          <cell r="Q2983">
            <v>0</v>
          </cell>
          <cell r="R2983">
            <v>0</v>
          </cell>
          <cell r="S2983">
            <v>0</v>
          </cell>
          <cell r="T2983">
            <v>0</v>
          </cell>
          <cell r="U2983">
            <v>0</v>
          </cell>
          <cell r="AO2983" t="str">
            <v>Rheinland-Pfalz_2007_I 05a_4</v>
          </cell>
          <cell r="AQ2983" t="str">
            <v>Westliche Flächenländer_2007_I 05a_4</v>
          </cell>
        </row>
        <row r="2984">
          <cell r="G2984">
            <v>2</v>
          </cell>
          <cell r="H2984">
            <v>0</v>
          </cell>
          <cell r="I2984">
            <v>0</v>
          </cell>
          <cell r="J2984">
            <v>0</v>
          </cell>
          <cell r="K2984">
            <v>0</v>
          </cell>
          <cell r="L2984">
            <v>0</v>
          </cell>
          <cell r="M2984">
            <v>0</v>
          </cell>
          <cell r="N2984">
            <v>0</v>
          </cell>
          <cell r="O2984">
            <v>0</v>
          </cell>
          <cell r="P2984">
            <v>2</v>
          </cell>
          <cell r="Q2984">
            <v>0</v>
          </cell>
          <cell r="R2984">
            <v>0</v>
          </cell>
          <cell r="S2984">
            <v>0</v>
          </cell>
          <cell r="T2984">
            <v>0</v>
          </cell>
          <cell r="U2984">
            <v>0</v>
          </cell>
          <cell r="AO2984" t="str">
            <v>Rheinland-Pfalz_2007_I 05a_5</v>
          </cell>
          <cell r="AQ2984" t="str">
            <v>Westliche Flächenländer_2007_I 05a_5</v>
          </cell>
        </row>
        <row r="2985">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AO2985" t="str">
            <v>Rheinland-Pfalz_2007_I 05a_6</v>
          </cell>
          <cell r="AQ2985" t="str">
            <v>Westliche Flächenländer_2007_I 05a_6</v>
          </cell>
        </row>
        <row r="2986">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AO2986" t="str">
            <v>Rheinland-Pfalz_2007_I 05a_7</v>
          </cell>
          <cell r="AQ2986" t="str">
            <v>Westliche Flächenländer_2007_I 05a_7</v>
          </cell>
        </row>
        <row r="2987">
          <cell r="G2987">
            <v>2479</v>
          </cell>
          <cell r="H2987">
            <v>2180</v>
          </cell>
          <cell r="I2987">
            <v>118</v>
          </cell>
          <cell r="J2987">
            <v>109</v>
          </cell>
          <cell r="K2987">
            <v>1313</v>
          </cell>
          <cell r="L2987">
            <v>1151</v>
          </cell>
          <cell r="M2987">
            <v>58</v>
          </cell>
          <cell r="N2987">
            <v>53</v>
          </cell>
          <cell r="O2987">
            <v>1341</v>
          </cell>
          <cell r="P2987">
            <v>1138</v>
          </cell>
          <cell r="Q2987">
            <v>0</v>
          </cell>
          <cell r="R2987">
            <v>0</v>
          </cell>
          <cell r="S2987">
            <v>0</v>
          </cell>
          <cell r="T2987">
            <v>0</v>
          </cell>
          <cell r="U2987">
            <v>0</v>
          </cell>
          <cell r="AO2987" t="str">
            <v>Rheinland-Pfalz_2007_I 05a_8</v>
          </cell>
          <cell r="AQ2987" t="str">
            <v>Westliche Flächenländer_2007_I 05a_8</v>
          </cell>
        </row>
        <row r="2988">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AO2988" t="e">
            <v>#N/A</v>
          </cell>
          <cell r="AQ2988" t="e">
            <v>#N/A</v>
          </cell>
        </row>
        <row r="2989">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AO2989" t="e">
            <v>#N/A</v>
          </cell>
          <cell r="AQ2989" t="e">
            <v>#N/A</v>
          </cell>
        </row>
        <row r="2990">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AO2990" t="e">
            <v>#N/A</v>
          </cell>
          <cell r="AQ2990" t="e">
            <v>#N/A</v>
          </cell>
        </row>
        <row r="2991">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AO2991" t="e">
            <v>#N/A</v>
          </cell>
          <cell r="AQ2991" t="e">
            <v>#N/A</v>
          </cell>
        </row>
        <row r="2992">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AO2992" t="e">
            <v>#N/A</v>
          </cell>
          <cell r="AQ2992" t="e">
            <v>#N/A</v>
          </cell>
        </row>
        <row r="2993">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AO2993" t="e">
            <v>#N/A</v>
          </cell>
          <cell r="AQ2993" t="e">
            <v>#N/A</v>
          </cell>
        </row>
        <row r="2994">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AO2994" t="e">
            <v>#N/A</v>
          </cell>
          <cell r="AQ2994" t="e">
            <v>#N/A</v>
          </cell>
        </row>
        <row r="2995">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AO2995" t="e">
            <v>#N/A</v>
          </cell>
          <cell r="AQ2995" t="e">
            <v>#N/A</v>
          </cell>
        </row>
        <row r="2996">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AO2996" t="str">
            <v>Rheinland-Pfalz_2007_I 05c_1</v>
          </cell>
          <cell r="AQ2996" t="str">
            <v>Westliche Flächenländer_2007_I 05c_1</v>
          </cell>
        </row>
        <row r="2997">
          <cell r="G2997">
            <v>784</v>
          </cell>
          <cell r="H2997">
            <v>625</v>
          </cell>
          <cell r="I2997">
            <v>38</v>
          </cell>
          <cell r="J2997">
            <v>32</v>
          </cell>
          <cell r="K2997">
            <v>356</v>
          </cell>
          <cell r="L2997">
            <v>298</v>
          </cell>
          <cell r="M2997">
            <v>14</v>
          </cell>
          <cell r="N2997">
            <v>13</v>
          </cell>
          <cell r="O2997">
            <v>372</v>
          </cell>
          <cell r="P2997">
            <v>245</v>
          </cell>
          <cell r="Q2997">
            <v>166</v>
          </cell>
          <cell r="R2997">
            <v>1</v>
          </cell>
          <cell r="S2997">
            <v>0</v>
          </cell>
          <cell r="T2997">
            <v>0</v>
          </cell>
          <cell r="U2997">
            <v>0</v>
          </cell>
          <cell r="AO2997" t="str">
            <v>Rheinland-Pfalz_2007_I 05c_2</v>
          </cell>
          <cell r="AQ2997" t="str">
            <v>Westliche Flächenländer_2007_I 05c_2</v>
          </cell>
        </row>
        <row r="2998">
          <cell r="G2998">
            <v>4083</v>
          </cell>
          <cell r="H2998">
            <v>3475</v>
          </cell>
          <cell r="I2998">
            <v>184</v>
          </cell>
          <cell r="J2998">
            <v>173</v>
          </cell>
          <cell r="K2998">
            <v>1245</v>
          </cell>
          <cell r="L2998">
            <v>1077</v>
          </cell>
          <cell r="M2998">
            <v>67</v>
          </cell>
          <cell r="N2998">
            <v>65</v>
          </cell>
          <cell r="O2998">
            <v>1268</v>
          </cell>
          <cell r="P2998">
            <v>1077</v>
          </cell>
          <cell r="Q2998">
            <v>1653</v>
          </cell>
          <cell r="R2998">
            <v>85</v>
          </cell>
          <cell r="S2998">
            <v>0</v>
          </cell>
          <cell r="T2998">
            <v>0</v>
          </cell>
          <cell r="U2998">
            <v>0</v>
          </cell>
          <cell r="AO2998" t="str">
            <v>Rheinland-Pfalz_2007_I 05c_3</v>
          </cell>
          <cell r="AQ2998" t="str">
            <v>Westliche Flächenländer_2007_I 05c_3</v>
          </cell>
        </row>
        <row r="2999">
          <cell r="G2999">
            <v>635</v>
          </cell>
          <cell r="H2999">
            <v>535</v>
          </cell>
          <cell r="I2999">
            <v>19</v>
          </cell>
          <cell r="J2999">
            <v>18</v>
          </cell>
          <cell r="K2999">
            <v>237</v>
          </cell>
          <cell r="L2999">
            <v>200</v>
          </cell>
          <cell r="M2999">
            <v>7</v>
          </cell>
          <cell r="N2999">
            <v>6</v>
          </cell>
          <cell r="O2999">
            <v>238</v>
          </cell>
          <cell r="P2999">
            <v>228</v>
          </cell>
          <cell r="Q2999">
            <v>150</v>
          </cell>
          <cell r="R2999">
            <v>19</v>
          </cell>
          <cell r="S2999">
            <v>0</v>
          </cell>
          <cell r="T2999">
            <v>0</v>
          </cell>
          <cell r="U2999">
            <v>0</v>
          </cell>
          <cell r="AO2999" t="str">
            <v>Rheinland-Pfalz_2007_I 05c_4</v>
          </cell>
          <cell r="AQ2999" t="str">
            <v>Westliche Flächenländer_2007_I 05c_4</v>
          </cell>
        </row>
        <row r="3000">
          <cell r="G3000">
            <v>387</v>
          </cell>
          <cell r="H3000">
            <v>312</v>
          </cell>
          <cell r="I3000">
            <v>39</v>
          </cell>
          <cell r="J3000">
            <v>33</v>
          </cell>
          <cell r="K3000">
            <v>137</v>
          </cell>
          <cell r="L3000">
            <v>105</v>
          </cell>
          <cell r="M3000">
            <v>13</v>
          </cell>
          <cell r="N3000">
            <v>11</v>
          </cell>
          <cell r="O3000">
            <v>137</v>
          </cell>
          <cell r="P3000">
            <v>127</v>
          </cell>
          <cell r="Q3000">
            <v>104</v>
          </cell>
          <cell r="R3000">
            <v>19</v>
          </cell>
          <cell r="S3000">
            <v>0</v>
          </cell>
          <cell r="T3000">
            <v>0</v>
          </cell>
          <cell r="U3000">
            <v>0</v>
          </cell>
          <cell r="AO3000" t="str">
            <v>Rheinland-Pfalz_2007_I 05c_5</v>
          </cell>
          <cell r="AQ3000" t="str">
            <v>Westliche Flächenländer_2007_I 05c_5</v>
          </cell>
        </row>
        <row r="3001">
          <cell r="G3001">
            <v>80</v>
          </cell>
          <cell r="H3001">
            <v>74</v>
          </cell>
          <cell r="I3001">
            <v>2</v>
          </cell>
          <cell r="J3001">
            <v>2</v>
          </cell>
          <cell r="K3001">
            <v>39</v>
          </cell>
          <cell r="L3001">
            <v>37</v>
          </cell>
          <cell r="M3001">
            <v>0</v>
          </cell>
          <cell r="N3001">
            <v>0</v>
          </cell>
          <cell r="O3001">
            <v>39</v>
          </cell>
          <cell r="P3001">
            <v>39</v>
          </cell>
          <cell r="Q3001">
            <v>2</v>
          </cell>
          <cell r="R3001">
            <v>0</v>
          </cell>
          <cell r="S3001">
            <v>0</v>
          </cell>
          <cell r="T3001">
            <v>0</v>
          </cell>
          <cell r="U3001">
            <v>0</v>
          </cell>
          <cell r="AO3001" t="str">
            <v>Rheinland-Pfalz_2007_I 05c_6</v>
          </cell>
          <cell r="AQ3001" t="str">
            <v>Westliche Flächenländer_2007_I 05c_6</v>
          </cell>
        </row>
        <row r="3002">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AO3002" t="str">
            <v>Rheinland-Pfalz_2007_I 05c_7</v>
          </cell>
          <cell r="AQ3002" t="str">
            <v>Westliche Flächenländer_2007_I 05c_7</v>
          </cell>
        </row>
        <row r="3003">
          <cell r="G3003">
            <v>5969</v>
          </cell>
          <cell r="H3003">
            <v>5021</v>
          </cell>
          <cell r="I3003">
            <v>282</v>
          </cell>
          <cell r="J3003">
            <v>258</v>
          </cell>
          <cell r="K3003">
            <v>2014</v>
          </cell>
          <cell r="L3003">
            <v>1717</v>
          </cell>
          <cell r="M3003">
            <v>101</v>
          </cell>
          <cell r="N3003">
            <v>95</v>
          </cell>
          <cell r="O3003">
            <v>2054</v>
          </cell>
          <cell r="P3003">
            <v>1716</v>
          </cell>
          <cell r="Q3003">
            <v>2075</v>
          </cell>
          <cell r="R3003">
            <v>124</v>
          </cell>
          <cell r="S3003">
            <v>0</v>
          </cell>
          <cell r="T3003">
            <v>0</v>
          </cell>
          <cell r="U3003">
            <v>0</v>
          </cell>
          <cell r="AO3003" t="str">
            <v>Rheinland-Pfalz_2007_I 05c_8</v>
          </cell>
          <cell r="AQ3003" t="str">
            <v>Westliche Flächenländer_2007_I 05c_8</v>
          </cell>
        </row>
        <row r="3004">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AO3004" t="e">
            <v>#N/A</v>
          </cell>
          <cell r="AQ3004" t="e">
            <v>#N/A</v>
          </cell>
        </row>
        <row r="3005">
          <cell r="G3005">
            <v>54</v>
          </cell>
          <cell r="H3005">
            <v>35</v>
          </cell>
          <cell r="I3005">
            <v>0</v>
          </cell>
          <cell r="J3005">
            <v>0</v>
          </cell>
          <cell r="K3005">
            <v>7</v>
          </cell>
          <cell r="L3005">
            <v>6</v>
          </cell>
          <cell r="M3005">
            <v>0</v>
          </cell>
          <cell r="N3005">
            <v>0</v>
          </cell>
          <cell r="O3005">
            <v>7</v>
          </cell>
          <cell r="P3005">
            <v>16</v>
          </cell>
          <cell r="Q3005">
            <v>30</v>
          </cell>
          <cell r="R3005">
            <v>1</v>
          </cell>
          <cell r="S3005">
            <v>0</v>
          </cell>
          <cell r="T3005">
            <v>0</v>
          </cell>
          <cell r="U3005">
            <v>0</v>
          </cell>
          <cell r="AO3005" t="e">
            <v>#N/A</v>
          </cell>
          <cell r="AQ3005" t="e">
            <v>#N/A</v>
          </cell>
        </row>
        <row r="3006">
          <cell r="G3006">
            <v>1650</v>
          </cell>
          <cell r="H3006">
            <v>1372</v>
          </cell>
          <cell r="I3006">
            <v>64</v>
          </cell>
          <cell r="J3006">
            <v>60</v>
          </cell>
          <cell r="K3006">
            <v>196</v>
          </cell>
          <cell r="L3006">
            <v>143</v>
          </cell>
          <cell r="M3006">
            <v>7</v>
          </cell>
          <cell r="N3006">
            <v>7</v>
          </cell>
          <cell r="O3006">
            <v>197</v>
          </cell>
          <cell r="P3006">
            <v>236</v>
          </cell>
          <cell r="Q3006">
            <v>1161</v>
          </cell>
          <cell r="R3006">
            <v>56</v>
          </cell>
          <cell r="S3006">
            <v>0</v>
          </cell>
          <cell r="T3006">
            <v>0</v>
          </cell>
          <cell r="U3006">
            <v>0</v>
          </cell>
          <cell r="AO3006" t="e">
            <v>#N/A</v>
          </cell>
          <cell r="AQ3006" t="e">
            <v>#N/A</v>
          </cell>
        </row>
        <row r="3007">
          <cell r="G3007">
            <v>285</v>
          </cell>
          <cell r="H3007">
            <v>242</v>
          </cell>
          <cell r="I3007">
            <v>5</v>
          </cell>
          <cell r="J3007">
            <v>5</v>
          </cell>
          <cell r="K3007">
            <v>80</v>
          </cell>
          <cell r="L3007">
            <v>69</v>
          </cell>
          <cell r="M3007">
            <v>1</v>
          </cell>
          <cell r="N3007">
            <v>1</v>
          </cell>
          <cell r="O3007">
            <v>81</v>
          </cell>
          <cell r="P3007">
            <v>78</v>
          </cell>
          <cell r="Q3007">
            <v>114</v>
          </cell>
          <cell r="R3007">
            <v>12</v>
          </cell>
          <cell r="S3007">
            <v>0</v>
          </cell>
          <cell r="T3007">
            <v>0</v>
          </cell>
          <cell r="U3007">
            <v>0</v>
          </cell>
          <cell r="AO3007" t="e">
            <v>#N/A</v>
          </cell>
          <cell r="AQ3007" t="e">
            <v>#N/A</v>
          </cell>
        </row>
        <row r="3008">
          <cell r="G3008">
            <v>153</v>
          </cell>
          <cell r="H3008">
            <v>116</v>
          </cell>
          <cell r="I3008">
            <v>12</v>
          </cell>
          <cell r="J3008">
            <v>10</v>
          </cell>
          <cell r="K3008">
            <v>25</v>
          </cell>
          <cell r="L3008">
            <v>13</v>
          </cell>
          <cell r="M3008">
            <v>3</v>
          </cell>
          <cell r="N3008">
            <v>2</v>
          </cell>
          <cell r="O3008">
            <v>25</v>
          </cell>
          <cell r="P3008">
            <v>33</v>
          </cell>
          <cell r="Q3008">
            <v>87</v>
          </cell>
          <cell r="R3008">
            <v>8</v>
          </cell>
          <cell r="S3008">
            <v>0</v>
          </cell>
          <cell r="T3008">
            <v>0</v>
          </cell>
          <cell r="U3008">
            <v>0</v>
          </cell>
          <cell r="AO3008" t="e">
            <v>#N/A</v>
          </cell>
          <cell r="AQ3008" t="e">
            <v>#N/A</v>
          </cell>
        </row>
        <row r="3009">
          <cell r="G3009">
            <v>1</v>
          </cell>
          <cell r="H3009">
            <v>1</v>
          </cell>
          <cell r="I3009">
            <v>0</v>
          </cell>
          <cell r="J3009">
            <v>0</v>
          </cell>
          <cell r="K3009">
            <v>0</v>
          </cell>
          <cell r="L3009">
            <v>0</v>
          </cell>
          <cell r="M3009">
            <v>0</v>
          </cell>
          <cell r="N3009">
            <v>0</v>
          </cell>
          <cell r="O3009">
            <v>0</v>
          </cell>
          <cell r="P3009">
            <v>0</v>
          </cell>
          <cell r="Q3009">
            <v>1</v>
          </cell>
          <cell r="R3009">
            <v>0</v>
          </cell>
          <cell r="S3009">
            <v>0</v>
          </cell>
          <cell r="T3009">
            <v>0</v>
          </cell>
          <cell r="U3009">
            <v>0</v>
          </cell>
          <cell r="AO3009" t="e">
            <v>#N/A</v>
          </cell>
          <cell r="AQ3009" t="e">
            <v>#N/A</v>
          </cell>
        </row>
        <row r="3010">
          <cell r="G3010">
            <v>0</v>
          </cell>
          <cell r="H3010">
            <v>0</v>
          </cell>
          <cell r="I3010">
            <v>0</v>
          </cell>
          <cell r="J3010">
            <v>0</v>
          </cell>
          <cell r="K3010">
            <v>0</v>
          </cell>
          <cell r="L3010">
            <v>0</v>
          </cell>
          <cell r="M3010">
            <v>0</v>
          </cell>
          <cell r="N3010">
            <v>0</v>
          </cell>
          <cell r="O3010">
            <v>0</v>
          </cell>
          <cell r="P3010">
            <v>0</v>
          </cell>
          <cell r="Q3010">
            <v>0</v>
          </cell>
          <cell r="R3010">
            <v>0</v>
          </cell>
          <cell r="S3010">
            <v>0</v>
          </cell>
          <cell r="T3010">
            <v>0</v>
          </cell>
          <cell r="U3010">
            <v>0</v>
          </cell>
          <cell r="AO3010" t="e">
            <v>#N/A</v>
          </cell>
          <cell r="AQ3010" t="e">
            <v>#N/A</v>
          </cell>
        </row>
        <row r="3011">
          <cell r="G3011">
            <v>2143</v>
          </cell>
          <cell r="H3011">
            <v>1766</v>
          </cell>
          <cell r="I3011">
            <v>81</v>
          </cell>
          <cell r="J3011">
            <v>75</v>
          </cell>
          <cell r="K3011">
            <v>308</v>
          </cell>
          <cell r="L3011">
            <v>231</v>
          </cell>
          <cell r="M3011">
            <v>11</v>
          </cell>
          <cell r="N3011">
            <v>10</v>
          </cell>
          <cell r="O3011">
            <v>310</v>
          </cell>
          <cell r="P3011">
            <v>363</v>
          </cell>
          <cell r="Q3011">
            <v>1393</v>
          </cell>
          <cell r="R3011">
            <v>77</v>
          </cell>
          <cell r="S3011">
            <v>0</v>
          </cell>
          <cell r="T3011">
            <v>0</v>
          </cell>
          <cell r="U3011">
            <v>0</v>
          </cell>
          <cell r="AO3011" t="e">
            <v>#N/A</v>
          </cell>
          <cell r="AQ3011" t="e">
            <v>#N/A</v>
          </cell>
        </row>
        <row r="3012">
          <cell r="G3012">
            <v>5</v>
          </cell>
          <cell r="H3012">
            <v>5</v>
          </cell>
          <cell r="I3012">
            <v>0.2083692095746513</v>
          </cell>
          <cell r="J3012">
            <v>0.19956850053937431</v>
          </cell>
          <cell r="K3012">
            <v>0</v>
          </cell>
          <cell r="L3012">
            <v>0</v>
          </cell>
          <cell r="M3012">
            <v>0</v>
          </cell>
          <cell r="N3012">
            <v>0</v>
          </cell>
          <cell r="O3012">
            <v>1.9597038057516791</v>
          </cell>
          <cell r="P3012">
            <v>1.569657310142931</v>
          </cell>
          <cell r="Q3012">
            <v>1.4706388841053901</v>
          </cell>
          <cell r="R3012">
            <v>0</v>
          </cell>
          <cell r="S3012">
            <v>0</v>
          </cell>
          <cell r="T3012">
            <v>0</v>
          </cell>
          <cell r="U3012">
            <v>0</v>
          </cell>
          <cell r="AO3012" t="str">
            <v>Rheinland-Pfalz_2007_I 05b_1</v>
          </cell>
          <cell r="AQ3012" t="str">
            <v>Westliche Flächenländer_2007_I 05b_1</v>
          </cell>
        </row>
        <row r="3013">
          <cell r="G3013">
            <v>264</v>
          </cell>
          <cell r="H3013">
            <v>160</v>
          </cell>
          <cell r="I3013">
            <v>11.001894265541589</v>
          </cell>
          <cell r="J3013">
            <v>6.3861920172599778</v>
          </cell>
          <cell r="K3013">
            <v>103</v>
          </cell>
          <cell r="L3013">
            <v>61</v>
          </cell>
          <cell r="M3013">
            <v>4</v>
          </cell>
          <cell r="N3013">
            <v>3</v>
          </cell>
          <cell r="O3013">
            <v>103.47236094368866</v>
          </cell>
          <cell r="P3013">
            <v>82.877905975546767</v>
          </cell>
          <cell r="Q3013">
            <v>77.649733080764605</v>
          </cell>
          <cell r="R3013">
            <v>0</v>
          </cell>
          <cell r="S3013">
            <v>0</v>
          </cell>
          <cell r="T3013">
            <v>0</v>
          </cell>
          <cell r="U3013">
            <v>0</v>
          </cell>
          <cell r="AO3013" t="str">
            <v>Rheinland-Pfalz_2007_I 05b_2</v>
          </cell>
          <cell r="AQ3013" t="str">
            <v>Westliche Flächenländer_2007_I 05b_2</v>
          </cell>
        </row>
        <row r="3014">
          <cell r="G3014">
            <v>3290</v>
          </cell>
          <cell r="H3014">
            <v>2745</v>
          </cell>
          <cell r="I3014">
            <v>137.10693990012055</v>
          </cell>
          <cell r="J3014">
            <v>109.5631067961165</v>
          </cell>
          <cell r="K3014">
            <v>1290</v>
          </cell>
          <cell r="L3014">
            <v>1032</v>
          </cell>
          <cell r="M3014">
            <v>54</v>
          </cell>
          <cell r="N3014">
            <v>41</v>
          </cell>
          <cell r="O3014">
            <v>1289.4851041846048</v>
          </cell>
          <cell r="P3014">
            <v>1032.8345100740487</v>
          </cell>
          <cell r="Q3014">
            <v>967.68038574134664</v>
          </cell>
          <cell r="R3014">
            <v>0</v>
          </cell>
          <cell r="S3014">
            <v>0</v>
          </cell>
          <cell r="T3014">
            <v>0</v>
          </cell>
          <cell r="U3014">
            <v>0</v>
          </cell>
          <cell r="AO3014" t="str">
            <v>Rheinland-Pfalz_2007_I 05b_3</v>
          </cell>
          <cell r="AQ3014" t="str">
            <v>Westliche Flächenländer_2007_I 05b_3</v>
          </cell>
        </row>
        <row r="3015">
          <cell r="G3015">
            <v>638</v>
          </cell>
          <cell r="H3015">
            <v>474</v>
          </cell>
          <cell r="I3015">
            <v>26.587911141725503</v>
          </cell>
          <cell r="J3015">
            <v>18.919093851132686</v>
          </cell>
          <cell r="K3015">
            <v>250</v>
          </cell>
          <cell r="L3015">
            <v>178</v>
          </cell>
          <cell r="M3015">
            <v>11</v>
          </cell>
          <cell r="N3015">
            <v>7</v>
          </cell>
          <cell r="O3015">
            <v>250.05820561391423</v>
          </cell>
          <cell r="P3015">
            <v>200.28827277423798</v>
          </cell>
          <cell r="Q3015">
            <v>187.65352161184776</v>
          </cell>
          <cell r="R3015">
            <v>0</v>
          </cell>
          <cell r="S3015">
            <v>0</v>
          </cell>
          <cell r="T3015">
            <v>0</v>
          </cell>
          <cell r="U3015">
            <v>0</v>
          </cell>
          <cell r="AO3015" t="str">
            <v>Rheinland-Pfalz_2007_I 05b_4</v>
          </cell>
          <cell r="AQ3015" t="str">
            <v>Westliche Flächenländer_2007_I 05b_4</v>
          </cell>
        </row>
        <row r="3016">
          <cell r="G3016">
            <v>1554</v>
          </cell>
          <cell r="H3016">
            <v>1200</v>
          </cell>
          <cell r="I3016">
            <v>64.761150335801617</v>
          </cell>
          <cell r="J3016">
            <v>47.896440129449836</v>
          </cell>
          <cell r="K3016">
            <v>610</v>
          </cell>
          <cell r="L3016">
            <v>452</v>
          </cell>
          <cell r="M3016">
            <v>26</v>
          </cell>
          <cell r="N3016">
            <v>18</v>
          </cell>
          <cell r="O3016">
            <v>609.07594282762182</v>
          </cell>
          <cell r="P3016">
            <v>487.84949199242294</v>
          </cell>
          <cell r="Q3016">
            <v>457.07456517995524</v>
          </cell>
          <cell r="R3016">
            <v>0</v>
          </cell>
          <cell r="S3016">
            <v>0</v>
          </cell>
          <cell r="T3016">
            <v>0</v>
          </cell>
          <cell r="U3016">
            <v>0</v>
          </cell>
          <cell r="AO3016" t="str">
            <v>Rheinland-Pfalz_2007_I 05b_5</v>
          </cell>
          <cell r="AQ3016" t="str">
            <v>Westliche Flächenländer_2007_I 05b_5</v>
          </cell>
        </row>
        <row r="3017">
          <cell r="G3017">
            <v>56</v>
          </cell>
          <cell r="H3017">
            <v>51</v>
          </cell>
          <cell r="I3017">
            <v>2.3337351472360943</v>
          </cell>
          <cell r="J3017">
            <v>2.0355987055016178</v>
          </cell>
          <cell r="K3017">
            <v>23</v>
          </cell>
          <cell r="L3017">
            <v>21</v>
          </cell>
          <cell r="M3017">
            <v>1</v>
          </cell>
          <cell r="N3017">
            <v>1</v>
          </cell>
          <cell r="O3017">
            <v>21.948682624418804</v>
          </cell>
          <cell r="P3017">
            <v>17.580161873600829</v>
          </cell>
          <cell r="Q3017">
            <v>16.47115550198037</v>
          </cell>
          <cell r="R3017">
            <v>0</v>
          </cell>
          <cell r="S3017">
            <v>0</v>
          </cell>
          <cell r="T3017">
            <v>0</v>
          </cell>
          <cell r="U3017">
            <v>0</v>
          </cell>
          <cell r="AO3017" t="str">
            <v>Rheinland-Pfalz_2007_I 05b_6</v>
          </cell>
          <cell r="AQ3017" t="str">
            <v>Westliche Flächenländer_2007_I 05b_6</v>
          </cell>
        </row>
        <row r="3018">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AO3018" t="str">
            <v>Rheinland-Pfalz_2007_I 05b_7</v>
          </cell>
          <cell r="AQ3018" t="str">
            <v>Westliche Flächenländer_2007_I 05b_7</v>
          </cell>
        </row>
        <row r="3019">
          <cell r="G3019">
            <v>5807</v>
          </cell>
          <cell r="H3019">
            <v>4635</v>
          </cell>
          <cell r="I3019">
            <v>242</v>
          </cell>
          <cell r="J3019">
            <v>185</v>
          </cell>
          <cell r="K3019">
            <v>2276</v>
          </cell>
          <cell r="L3019">
            <v>1744</v>
          </cell>
          <cell r="M3019">
            <v>96</v>
          </cell>
          <cell r="N3019">
            <v>70</v>
          </cell>
          <cell r="O3019">
            <v>2276</v>
          </cell>
          <cell r="P3019">
            <v>1823</v>
          </cell>
          <cell r="Q3019">
            <v>1708</v>
          </cell>
          <cell r="R3019">
            <v>0</v>
          </cell>
          <cell r="S3019">
            <v>0</v>
          </cell>
          <cell r="T3019">
            <v>0</v>
          </cell>
          <cell r="U3019">
            <v>0</v>
          </cell>
          <cell r="AO3019" t="str">
            <v>Rheinland-Pfalz_2007_I 05b_8</v>
          </cell>
          <cell r="AQ3019" t="str">
            <v>Westliche Flächenländer_2007_I 05b_8</v>
          </cell>
        </row>
        <row r="3020">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AO3020" t="str">
            <v>Rheinland-Pfalz_2007_I 05b_1</v>
          </cell>
          <cell r="AQ3020" t="str">
            <v>Westliche Flächenländer_2007_I 05b_1</v>
          </cell>
        </row>
        <row r="3021">
          <cell r="G3021">
            <v>47</v>
          </cell>
          <cell r="H3021">
            <v>40</v>
          </cell>
          <cell r="I3021">
            <v>3.1333333333333337</v>
          </cell>
          <cell r="J3021">
            <v>1.935483870967742</v>
          </cell>
          <cell r="K3021">
            <v>47</v>
          </cell>
          <cell r="L3021">
            <v>40</v>
          </cell>
          <cell r="M3021">
            <v>3.1333333333333333</v>
          </cell>
          <cell r="N3021">
            <v>1.935483870967742</v>
          </cell>
          <cell r="O3021">
            <v>47</v>
          </cell>
          <cell r="P3021">
            <v>0</v>
          </cell>
          <cell r="Q3021">
            <v>0</v>
          </cell>
          <cell r="R3021">
            <v>0</v>
          </cell>
          <cell r="S3021">
            <v>0</v>
          </cell>
          <cell r="T3021">
            <v>0</v>
          </cell>
          <cell r="U3021">
            <v>0</v>
          </cell>
          <cell r="AO3021" t="str">
            <v>Rheinland-Pfalz_2007_I 05b_2</v>
          </cell>
          <cell r="AQ3021" t="str">
            <v>Westliche Flächenländer_2007_I 05b_2</v>
          </cell>
        </row>
        <row r="3022">
          <cell r="G3022">
            <v>26</v>
          </cell>
          <cell r="H3022">
            <v>21</v>
          </cell>
          <cell r="I3022">
            <v>1.7333333333333334</v>
          </cell>
          <cell r="J3022">
            <v>1.0161290322580645</v>
          </cell>
          <cell r="K3022">
            <v>26</v>
          </cell>
          <cell r="L3022">
            <v>21</v>
          </cell>
          <cell r="M3022">
            <v>1.7333333333333334</v>
          </cell>
          <cell r="N3022">
            <v>1.0161290322580645</v>
          </cell>
          <cell r="O3022">
            <v>26</v>
          </cell>
          <cell r="P3022">
            <v>0</v>
          </cell>
          <cell r="Q3022">
            <v>0</v>
          </cell>
          <cell r="R3022">
            <v>0</v>
          </cell>
          <cell r="S3022">
            <v>0</v>
          </cell>
          <cell r="T3022">
            <v>0</v>
          </cell>
          <cell r="U3022">
            <v>0</v>
          </cell>
          <cell r="AO3022" t="str">
            <v>Rheinland-Pfalz_2007_I 05b_3</v>
          </cell>
          <cell r="AQ3022" t="str">
            <v>Westliche Flächenländer_2007_I 05b_3</v>
          </cell>
        </row>
        <row r="3023">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AO3023" t="str">
            <v>Rheinland-Pfalz_2007_I 05b_4</v>
          </cell>
          <cell r="AQ3023" t="str">
            <v>Westliche Flächenländer_2007_I 05b_4</v>
          </cell>
        </row>
        <row r="3024">
          <cell r="G3024">
            <v>2</v>
          </cell>
          <cell r="H3024">
            <v>1</v>
          </cell>
          <cell r="I3024">
            <v>0.13333333333333333</v>
          </cell>
          <cell r="J3024">
            <v>4.8387096774193547E-2</v>
          </cell>
          <cell r="K3024">
            <v>2</v>
          </cell>
          <cell r="L3024">
            <v>1</v>
          </cell>
          <cell r="M3024">
            <v>0.13333333333333333</v>
          </cell>
          <cell r="N3024">
            <v>4.8387096774193547E-2</v>
          </cell>
          <cell r="O3024">
            <v>2</v>
          </cell>
          <cell r="P3024">
            <v>0</v>
          </cell>
          <cell r="Q3024">
            <v>0</v>
          </cell>
          <cell r="R3024">
            <v>0</v>
          </cell>
          <cell r="S3024">
            <v>0</v>
          </cell>
          <cell r="T3024">
            <v>0</v>
          </cell>
          <cell r="U3024">
            <v>0</v>
          </cell>
          <cell r="AO3024" t="str">
            <v>Rheinland-Pfalz_2007_I 05b_5</v>
          </cell>
          <cell r="AQ3024" t="str">
            <v>Westliche Flächenländer_2007_I 05b_5</v>
          </cell>
        </row>
        <row r="3025">
          <cell r="G3025">
            <v>0</v>
          </cell>
          <cell r="H3025">
            <v>0</v>
          </cell>
          <cell r="I3025">
            <v>0</v>
          </cell>
          <cell r="J3025">
            <v>0</v>
          </cell>
          <cell r="K3025">
            <v>0</v>
          </cell>
          <cell r="L3025">
            <v>0</v>
          </cell>
          <cell r="M3025">
            <v>0</v>
          </cell>
          <cell r="N3025">
            <v>0</v>
          </cell>
          <cell r="O3025">
            <v>0</v>
          </cell>
          <cell r="P3025">
            <v>0</v>
          </cell>
          <cell r="Q3025">
            <v>0</v>
          </cell>
          <cell r="R3025">
            <v>0</v>
          </cell>
          <cell r="S3025">
            <v>0</v>
          </cell>
          <cell r="T3025">
            <v>0</v>
          </cell>
          <cell r="U3025">
            <v>0</v>
          </cell>
          <cell r="AO3025" t="str">
            <v>Rheinland-Pfalz_2007_I 05b_6</v>
          </cell>
          <cell r="AQ3025" t="str">
            <v>Westliche Flächenländer_2007_I 05b_6</v>
          </cell>
        </row>
        <row r="3026">
          <cell r="G3026">
            <v>0</v>
          </cell>
          <cell r="H3026">
            <v>0</v>
          </cell>
          <cell r="I3026">
            <v>0</v>
          </cell>
          <cell r="J3026">
            <v>0</v>
          </cell>
          <cell r="K3026">
            <v>0</v>
          </cell>
          <cell r="L3026">
            <v>0</v>
          </cell>
          <cell r="M3026">
            <v>0</v>
          </cell>
          <cell r="N3026">
            <v>0</v>
          </cell>
          <cell r="O3026">
            <v>0</v>
          </cell>
          <cell r="P3026">
            <v>0</v>
          </cell>
          <cell r="Q3026">
            <v>0</v>
          </cell>
          <cell r="R3026">
            <v>0</v>
          </cell>
          <cell r="S3026">
            <v>0</v>
          </cell>
          <cell r="T3026">
            <v>0</v>
          </cell>
          <cell r="U3026">
            <v>0</v>
          </cell>
          <cell r="AO3026" t="str">
            <v>Rheinland-Pfalz_2007_I 05b_7</v>
          </cell>
          <cell r="AQ3026" t="str">
            <v>Westliche Flächenländer_2007_I 05b_7</v>
          </cell>
        </row>
        <row r="3027">
          <cell r="G3027">
            <v>75</v>
          </cell>
          <cell r="H3027">
            <v>62</v>
          </cell>
          <cell r="I3027">
            <v>5</v>
          </cell>
          <cell r="J3027">
            <v>3</v>
          </cell>
          <cell r="K3027">
            <v>75</v>
          </cell>
          <cell r="L3027">
            <v>62</v>
          </cell>
          <cell r="M3027">
            <v>5</v>
          </cell>
          <cell r="N3027">
            <v>3</v>
          </cell>
          <cell r="O3027">
            <v>75</v>
          </cell>
          <cell r="P3027">
            <v>0</v>
          </cell>
          <cell r="Q3027">
            <v>0</v>
          </cell>
          <cell r="R3027">
            <v>0</v>
          </cell>
          <cell r="S3027">
            <v>0</v>
          </cell>
          <cell r="T3027">
            <v>0</v>
          </cell>
          <cell r="U3027">
            <v>0</v>
          </cell>
          <cell r="AO3027" t="str">
            <v>Rheinland-Pfalz_2007_I 05b_8</v>
          </cell>
          <cell r="AQ3027" t="str">
            <v>Westliche Flächenländer_2007_I 05b_8</v>
          </cell>
        </row>
        <row r="3028">
          <cell r="G3028">
            <v>3290</v>
          </cell>
          <cell r="H3028">
            <v>1155</v>
          </cell>
          <cell r="I3028">
            <v>501</v>
          </cell>
          <cell r="J3028">
            <v>161</v>
          </cell>
          <cell r="K3028">
            <v>3224</v>
          </cell>
          <cell r="L3028">
            <v>1137</v>
          </cell>
          <cell r="M3028">
            <v>495</v>
          </cell>
          <cell r="N3028">
            <v>157</v>
          </cell>
          <cell r="O3028">
            <v>3290</v>
          </cell>
          <cell r="P3028">
            <v>0</v>
          </cell>
          <cell r="Q3028">
            <v>0</v>
          </cell>
          <cell r="R3028">
            <v>0</v>
          </cell>
          <cell r="S3028">
            <v>0</v>
          </cell>
          <cell r="T3028">
            <v>0</v>
          </cell>
          <cell r="U3028">
            <v>0</v>
          </cell>
          <cell r="AO3028" t="str">
            <v>Rheinland-Pfalz_2007_II 03b_1</v>
          </cell>
          <cell r="AQ3028" t="str">
            <v>Westliche Flächenländer_2007_II 03b_1</v>
          </cell>
        </row>
        <row r="3029">
          <cell r="G3029">
            <v>29</v>
          </cell>
          <cell r="H3029">
            <v>7</v>
          </cell>
          <cell r="I3029">
            <v>1</v>
          </cell>
          <cell r="J3029">
            <v>0</v>
          </cell>
          <cell r="K3029">
            <v>28</v>
          </cell>
          <cell r="L3029">
            <v>7</v>
          </cell>
          <cell r="M3029">
            <v>1</v>
          </cell>
          <cell r="N3029">
            <v>0</v>
          </cell>
          <cell r="O3029">
            <v>29</v>
          </cell>
          <cell r="P3029">
            <v>0</v>
          </cell>
          <cell r="Q3029">
            <v>0</v>
          </cell>
          <cell r="R3029">
            <v>0</v>
          </cell>
          <cell r="S3029">
            <v>0</v>
          </cell>
          <cell r="T3029">
            <v>0</v>
          </cell>
          <cell r="U3029">
            <v>0</v>
          </cell>
          <cell r="AO3029" t="str">
            <v>Rheinland-Pfalz_2007_II 03b_2</v>
          </cell>
          <cell r="AQ3029" t="str">
            <v>Westliche Flächenländer_2007_II 03b_2</v>
          </cell>
        </row>
        <row r="3030">
          <cell r="G3030">
            <v>7</v>
          </cell>
          <cell r="H3030">
            <v>4</v>
          </cell>
          <cell r="I3030">
            <v>0</v>
          </cell>
          <cell r="J3030">
            <v>0</v>
          </cell>
          <cell r="K3030">
            <v>7</v>
          </cell>
          <cell r="L3030">
            <v>4</v>
          </cell>
          <cell r="M3030">
            <v>0</v>
          </cell>
          <cell r="N3030">
            <v>0</v>
          </cell>
          <cell r="O3030">
            <v>7</v>
          </cell>
          <cell r="P3030">
            <v>0</v>
          </cell>
          <cell r="Q3030">
            <v>0</v>
          </cell>
          <cell r="R3030">
            <v>0</v>
          </cell>
          <cell r="S3030">
            <v>0</v>
          </cell>
          <cell r="T3030">
            <v>0</v>
          </cell>
          <cell r="U3030">
            <v>0</v>
          </cell>
          <cell r="AO3030" t="str">
            <v>Rheinland-Pfalz_2007_II 03b_3</v>
          </cell>
          <cell r="AQ3030" t="str">
            <v>Westliche Flächenländer_2007_II 03b_3</v>
          </cell>
        </row>
        <row r="3031">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AO3031" t="str">
            <v>Rheinland-Pfalz_2007_II 03b_4</v>
          </cell>
          <cell r="AQ3031" t="str">
            <v>Westliche Flächenländer_2007_II 03b_4</v>
          </cell>
        </row>
        <row r="3032">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AO3032" t="str">
            <v>Rheinland-Pfalz_2007_II 03b_5</v>
          </cell>
          <cell r="AQ3032" t="str">
            <v>Westliche Flächenländer_2007_II 03b_5</v>
          </cell>
        </row>
        <row r="3033">
          <cell r="G3033">
            <v>5</v>
          </cell>
          <cell r="H3033">
            <v>2</v>
          </cell>
          <cell r="I3033">
            <v>5</v>
          </cell>
          <cell r="J3033">
            <v>2</v>
          </cell>
          <cell r="K3033">
            <v>4</v>
          </cell>
          <cell r="L3033">
            <v>1</v>
          </cell>
          <cell r="M3033">
            <v>4</v>
          </cell>
          <cell r="N3033">
            <v>1</v>
          </cell>
          <cell r="O3033">
            <v>5</v>
          </cell>
          <cell r="P3033">
            <v>0</v>
          </cell>
          <cell r="Q3033">
            <v>0</v>
          </cell>
          <cell r="R3033">
            <v>0</v>
          </cell>
          <cell r="S3033">
            <v>0</v>
          </cell>
          <cell r="T3033">
            <v>0</v>
          </cell>
          <cell r="U3033">
            <v>0</v>
          </cell>
          <cell r="AO3033" t="str">
            <v>Rheinland-Pfalz_2007_II 03b_6</v>
          </cell>
          <cell r="AQ3033" t="str">
            <v>Westliche Flächenländer_2007_II 03b_6</v>
          </cell>
        </row>
        <row r="3034">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AO3034" t="str">
            <v>Rheinland-Pfalz_2007_II 03b_7</v>
          </cell>
          <cell r="AQ3034" t="str">
            <v>Westliche Flächenländer_2007_II 03b_7</v>
          </cell>
        </row>
        <row r="3035">
          <cell r="G3035">
            <v>3331</v>
          </cell>
          <cell r="H3035">
            <v>1168</v>
          </cell>
          <cell r="I3035">
            <v>507</v>
          </cell>
          <cell r="J3035">
            <v>163</v>
          </cell>
          <cell r="K3035">
            <v>3263</v>
          </cell>
          <cell r="L3035">
            <v>1149</v>
          </cell>
          <cell r="M3035">
            <v>500</v>
          </cell>
          <cell r="N3035">
            <v>158</v>
          </cell>
          <cell r="O3035">
            <v>3331</v>
          </cell>
          <cell r="P3035">
            <v>0</v>
          </cell>
          <cell r="Q3035">
            <v>0</v>
          </cell>
          <cell r="R3035">
            <v>0</v>
          </cell>
          <cell r="S3035">
            <v>0</v>
          </cell>
          <cell r="T3035">
            <v>0</v>
          </cell>
          <cell r="U3035">
            <v>0</v>
          </cell>
          <cell r="AO3035" t="str">
            <v>Rheinland-Pfalz_2007_II 03b_8</v>
          </cell>
          <cell r="AQ3035" t="str">
            <v>Westliche Flächenländer_2007_II 03b_8</v>
          </cell>
        </row>
        <row r="3036">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AO3036" t="str">
            <v>Rheinland-Pfalz_2007_II 03a_1</v>
          </cell>
          <cell r="AQ3036" t="str">
            <v>Westliche Flächenländer_2007_II 03a_1</v>
          </cell>
        </row>
        <row r="3037">
          <cell r="G3037">
            <v>9950</v>
          </cell>
          <cell r="H3037">
            <v>4816</v>
          </cell>
          <cell r="I3037">
            <v>1224</v>
          </cell>
          <cell r="J3037">
            <v>586</v>
          </cell>
          <cell r="K3037">
            <v>9784</v>
          </cell>
          <cell r="L3037">
            <v>4719</v>
          </cell>
          <cell r="M3037">
            <v>1194</v>
          </cell>
          <cell r="N3037">
            <v>573</v>
          </cell>
          <cell r="O3037">
            <v>9950</v>
          </cell>
          <cell r="P3037">
            <v>0</v>
          </cell>
          <cell r="Q3037">
            <v>0</v>
          </cell>
          <cell r="R3037">
            <v>0</v>
          </cell>
          <cell r="S3037">
            <v>0</v>
          </cell>
          <cell r="T3037">
            <v>0</v>
          </cell>
          <cell r="U3037">
            <v>0</v>
          </cell>
          <cell r="AO3037" t="str">
            <v>Rheinland-Pfalz_2007_II 03a_2</v>
          </cell>
          <cell r="AQ3037" t="str">
            <v>Westliche Flächenländer_2007_II 03a_2</v>
          </cell>
        </row>
        <row r="3038">
          <cell r="G3038">
            <v>81</v>
          </cell>
          <cell r="H3038">
            <v>7</v>
          </cell>
          <cell r="I3038">
            <v>1</v>
          </cell>
          <cell r="J3038">
            <v>0</v>
          </cell>
          <cell r="K3038">
            <v>80</v>
          </cell>
          <cell r="L3038">
            <v>6</v>
          </cell>
          <cell r="M3038">
            <v>1</v>
          </cell>
          <cell r="N3038">
            <v>0</v>
          </cell>
          <cell r="O3038">
            <v>81</v>
          </cell>
          <cell r="P3038">
            <v>0</v>
          </cell>
          <cell r="Q3038">
            <v>0</v>
          </cell>
          <cell r="R3038">
            <v>0</v>
          </cell>
          <cell r="S3038">
            <v>0</v>
          </cell>
          <cell r="T3038">
            <v>0</v>
          </cell>
          <cell r="U3038">
            <v>0</v>
          </cell>
          <cell r="AO3038" t="str">
            <v>Rheinland-Pfalz_2007_II 03a_3</v>
          </cell>
          <cell r="AQ3038" t="str">
            <v>Westliche Flächenländer_2007_II 03a_3</v>
          </cell>
        </row>
        <row r="3039">
          <cell r="G3039">
            <v>1</v>
          </cell>
          <cell r="H3039">
            <v>0</v>
          </cell>
          <cell r="I3039">
            <v>0</v>
          </cell>
          <cell r="J3039">
            <v>0</v>
          </cell>
          <cell r="K3039">
            <v>1</v>
          </cell>
          <cell r="L3039">
            <v>0</v>
          </cell>
          <cell r="M3039">
            <v>0</v>
          </cell>
          <cell r="N3039">
            <v>0</v>
          </cell>
          <cell r="O3039">
            <v>1</v>
          </cell>
          <cell r="P3039">
            <v>0</v>
          </cell>
          <cell r="Q3039">
            <v>0</v>
          </cell>
          <cell r="R3039">
            <v>0</v>
          </cell>
          <cell r="S3039">
            <v>0</v>
          </cell>
          <cell r="T3039">
            <v>0</v>
          </cell>
          <cell r="U3039">
            <v>0</v>
          </cell>
          <cell r="AO3039" t="str">
            <v>Rheinland-Pfalz_2007_II 03a_4</v>
          </cell>
          <cell r="AQ3039" t="str">
            <v>Westliche Flächenländer_2007_II 03a_4</v>
          </cell>
        </row>
        <row r="3040">
          <cell r="G3040">
            <v>1</v>
          </cell>
          <cell r="H3040">
            <v>0</v>
          </cell>
          <cell r="I3040">
            <v>0</v>
          </cell>
          <cell r="J3040">
            <v>0</v>
          </cell>
          <cell r="K3040">
            <v>1</v>
          </cell>
          <cell r="L3040">
            <v>0</v>
          </cell>
          <cell r="M3040">
            <v>0</v>
          </cell>
          <cell r="N3040">
            <v>0</v>
          </cell>
          <cell r="O3040">
            <v>1</v>
          </cell>
          <cell r="P3040">
            <v>0</v>
          </cell>
          <cell r="Q3040">
            <v>0</v>
          </cell>
          <cell r="R3040">
            <v>0</v>
          </cell>
          <cell r="S3040">
            <v>0</v>
          </cell>
          <cell r="T3040">
            <v>0</v>
          </cell>
          <cell r="U3040">
            <v>0</v>
          </cell>
          <cell r="AO3040" t="str">
            <v>Rheinland-Pfalz_2007_II 03a_5</v>
          </cell>
          <cell r="AQ3040" t="str">
            <v>Westliche Flächenländer_2007_II 03a_5</v>
          </cell>
        </row>
        <row r="3041">
          <cell r="G3041">
            <v>4</v>
          </cell>
          <cell r="H3041">
            <v>3</v>
          </cell>
          <cell r="I3041">
            <v>1</v>
          </cell>
          <cell r="J3041">
            <v>1</v>
          </cell>
          <cell r="K3041">
            <v>4</v>
          </cell>
          <cell r="L3041">
            <v>3</v>
          </cell>
          <cell r="M3041">
            <v>1</v>
          </cell>
          <cell r="N3041">
            <v>1</v>
          </cell>
          <cell r="O3041">
            <v>4</v>
          </cell>
          <cell r="P3041">
            <v>0</v>
          </cell>
          <cell r="Q3041">
            <v>0</v>
          </cell>
          <cell r="R3041">
            <v>0</v>
          </cell>
          <cell r="S3041">
            <v>0</v>
          </cell>
          <cell r="T3041">
            <v>0</v>
          </cell>
          <cell r="U3041">
            <v>0</v>
          </cell>
          <cell r="AO3041" t="str">
            <v>Rheinland-Pfalz_2007_II 03a_6</v>
          </cell>
          <cell r="AQ3041" t="str">
            <v>Westliche Flächenländer_2007_II 03a_6</v>
          </cell>
        </row>
        <row r="3042">
          <cell r="G3042">
            <v>0</v>
          </cell>
          <cell r="H3042">
            <v>0</v>
          </cell>
          <cell r="I3042">
            <v>0</v>
          </cell>
          <cell r="J3042">
            <v>0</v>
          </cell>
          <cell r="K3042">
            <v>0</v>
          </cell>
          <cell r="L3042">
            <v>0</v>
          </cell>
          <cell r="M3042">
            <v>0</v>
          </cell>
          <cell r="N3042">
            <v>0</v>
          </cell>
          <cell r="O3042">
            <v>0</v>
          </cell>
          <cell r="P3042">
            <v>0</v>
          </cell>
          <cell r="Q3042">
            <v>0</v>
          </cell>
          <cell r="R3042">
            <v>0</v>
          </cell>
          <cell r="S3042">
            <v>0</v>
          </cell>
          <cell r="T3042">
            <v>0</v>
          </cell>
          <cell r="U3042">
            <v>0</v>
          </cell>
          <cell r="AO3042" t="str">
            <v>Rheinland-Pfalz_2007_II 03a_7</v>
          </cell>
          <cell r="AQ3042" t="str">
            <v>Westliche Flächenländer_2007_II 03a_7</v>
          </cell>
        </row>
        <row r="3043">
          <cell r="G3043">
            <v>10037</v>
          </cell>
          <cell r="H3043">
            <v>4826</v>
          </cell>
          <cell r="I3043">
            <v>1226</v>
          </cell>
          <cell r="J3043">
            <v>587</v>
          </cell>
          <cell r="K3043">
            <v>9870</v>
          </cell>
          <cell r="L3043">
            <v>4728</v>
          </cell>
          <cell r="M3043">
            <v>1196</v>
          </cell>
          <cell r="N3043">
            <v>574</v>
          </cell>
          <cell r="O3043">
            <v>10037</v>
          </cell>
          <cell r="P3043">
            <v>0</v>
          </cell>
          <cell r="Q3043">
            <v>0</v>
          </cell>
          <cell r="R3043">
            <v>0</v>
          </cell>
          <cell r="S3043">
            <v>0</v>
          </cell>
          <cell r="T3043">
            <v>0</v>
          </cell>
          <cell r="U3043">
            <v>0</v>
          </cell>
          <cell r="AO3043" t="str">
            <v>Rheinland-Pfalz_2007_II 03a_8</v>
          </cell>
          <cell r="AQ3043" t="str">
            <v>Westliche Flächenländer_2007_II 03a_8</v>
          </cell>
        </row>
        <row r="3044">
          <cell r="G3044">
            <v>0</v>
          </cell>
          <cell r="H3044">
            <v>0</v>
          </cell>
          <cell r="I3044">
            <v>0</v>
          </cell>
          <cell r="J3044">
            <v>0</v>
          </cell>
          <cell r="K3044">
            <v>0</v>
          </cell>
          <cell r="L3044">
            <v>0</v>
          </cell>
          <cell r="M3044">
            <v>0</v>
          </cell>
          <cell r="N3044">
            <v>0</v>
          </cell>
          <cell r="O3044">
            <v>0</v>
          </cell>
          <cell r="P3044">
            <v>0</v>
          </cell>
          <cell r="Q3044">
            <v>0</v>
          </cell>
          <cell r="R3044">
            <v>0</v>
          </cell>
          <cell r="S3044">
            <v>0</v>
          </cell>
          <cell r="T3044">
            <v>0</v>
          </cell>
          <cell r="U3044">
            <v>0</v>
          </cell>
          <cell r="AO3044" t="str">
            <v>Rheinland-Pfalz_2007_II 01_1</v>
          </cell>
          <cell r="AQ3044" t="str">
            <v>Westliche Flächenländer_2007_II 01_1</v>
          </cell>
        </row>
        <row r="3045">
          <cell r="G3045">
            <v>4132</v>
          </cell>
          <cell r="H3045">
            <v>2269</v>
          </cell>
          <cell r="I3045">
            <v>428</v>
          </cell>
          <cell r="J3045">
            <v>213</v>
          </cell>
          <cell r="K3045">
            <v>3901</v>
          </cell>
          <cell r="L3045">
            <v>2153</v>
          </cell>
          <cell r="M3045">
            <v>399</v>
          </cell>
          <cell r="N3045">
            <v>197</v>
          </cell>
          <cell r="O3045">
            <v>4132</v>
          </cell>
          <cell r="P3045">
            <v>0</v>
          </cell>
          <cell r="Q3045">
            <v>0</v>
          </cell>
          <cell r="R3045">
            <v>0</v>
          </cell>
          <cell r="S3045">
            <v>0</v>
          </cell>
          <cell r="T3045">
            <v>0</v>
          </cell>
          <cell r="U3045">
            <v>0</v>
          </cell>
          <cell r="AO3045" t="str">
            <v>Rheinland-Pfalz_2007_II 01_2</v>
          </cell>
          <cell r="AQ3045" t="str">
            <v>Westliche Flächenländer_2007_II 01_2</v>
          </cell>
        </row>
        <row r="3046">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AO3046" t="str">
            <v>Rheinland-Pfalz_2007_II 01_3</v>
          </cell>
          <cell r="AQ3046" t="str">
            <v>Westliche Flächenländer_2007_II 01_3</v>
          </cell>
        </row>
        <row r="3047">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AO3047" t="str">
            <v>Rheinland-Pfalz_2007_II 01_4</v>
          </cell>
          <cell r="AQ3047" t="str">
            <v>Westliche Flächenländer_2007_II 01_4</v>
          </cell>
        </row>
        <row r="3048">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AO3048" t="str">
            <v>Rheinland-Pfalz_2007_II 01_5</v>
          </cell>
          <cell r="AQ3048" t="str">
            <v>Westliche Flächenländer_2007_II 01_5</v>
          </cell>
        </row>
        <row r="3049">
          <cell r="G3049">
            <v>1</v>
          </cell>
          <cell r="H3049">
            <v>0</v>
          </cell>
          <cell r="I3049">
            <v>1</v>
          </cell>
          <cell r="J3049">
            <v>0</v>
          </cell>
          <cell r="K3049">
            <v>1</v>
          </cell>
          <cell r="L3049">
            <v>0</v>
          </cell>
          <cell r="M3049">
            <v>1</v>
          </cell>
          <cell r="N3049">
            <v>0</v>
          </cell>
          <cell r="O3049">
            <v>1</v>
          </cell>
          <cell r="P3049">
            <v>0</v>
          </cell>
          <cell r="Q3049">
            <v>0</v>
          </cell>
          <cell r="R3049">
            <v>0</v>
          </cell>
          <cell r="S3049">
            <v>0</v>
          </cell>
          <cell r="T3049">
            <v>0</v>
          </cell>
          <cell r="U3049">
            <v>0</v>
          </cell>
          <cell r="AO3049" t="str">
            <v>Rheinland-Pfalz_2007_II 01_6</v>
          </cell>
          <cell r="AQ3049" t="str">
            <v>Westliche Flächenländer_2007_II 01_6</v>
          </cell>
        </row>
        <row r="3050">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AO3050" t="str">
            <v>Rheinland-Pfalz_2007_II 01_7</v>
          </cell>
          <cell r="AQ3050" t="str">
            <v>Westliche Flächenländer_2007_II 01_7</v>
          </cell>
        </row>
        <row r="3051">
          <cell r="G3051">
            <v>4133</v>
          </cell>
          <cell r="H3051">
            <v>2269</v>
          </cell>
          <cell r="I3051">
            <v>429</v>
          </cell>
          <cell r="J3051">
            <v>213</v>
          </cell>
          <cell r="K3051">
            <v>3902</v>
          </cell>
          <cell r="L3051">
            <v>2153</v>
          </cell>
          <cell r="M3051">
            <v>400</v>
          </cell>
          <cell r="N3051">
            <v>197</v>
          </cell>
          <cell r="O3051">
            <v>4133</v>
          </cell>
          <cell r="P3051">
            <v>0</v>
          </cell>
          <cell r="Q3051">
            <v>0</v>
          </cell>
          <cell r="R3051">
            <v>0</v>
          </cell>
          <cell r="S3051">
            <v>0</v>
          </cell>
          <cell r="T3051">
            <v>0</v>
          </cell>
          <cell r="U3051">
            <v>0</v>
          </cell>
          <cell r="AO3051" t="str">
            <v>Rheinland-Pfalz_2007_II 01_8</v>
          </cell>
          <cell r="AQ3051" t="str">
            <v>Westliche Flächenländer_2007_II 01_8</v>
          </cell>
        </row>
        <row r="3052">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AO3052" t="e">
            <v>#N/A</v>
          </cell>
          <cell r="AQ3052" t="e">
            <v>#N/A</v>
          </cell>
        </row>
        <row r="3053">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AO3053" t="e">
            <v>#N/A</v>
          </cell>
          <cell r="AQ3053" t="e">
            <v>#N/A</v>
          </cell>
        </row>
        <row r="3054">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AO3054" t="e">
            <v>#N/A</v>
          </cell>
          <cell r="AQ3054" t="e">
            <v>#N/A</v>
          </cell>
        </row>
        <row r="3055">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AO3055" t="e">
            <v>#N/A</v>
          </cell>
          <cell r="AQ3055" t="e">
            <v>#N/A</v>
          </cell>
        </row>
        <row r="3056">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AO3056" t="e">
            <v>#N/A</v>
          </cell>
          <cell r="AQ3056" t="e">
            <v>#N/A</v>
          </cell>
        </row>
        <row r="3057">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AO3057" t="e">
            <v>#N/A</v>
          </cell>
          <cell r="AQ3057" t="e">
            <v>#N/A</v>
          </cell>
        </row>
        <row r="3058">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AO3058" t="e">
            <v>#N/A</v>
          </cell>
          <cell r="AQ3058" t="e">
            <v>#N/A</v>
          </cell>
        </row>
        <row r="3059">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AO3059" t="e">
            <v>#N/A</v>
          </cell>
          <cell r="AQ3059" t="e">
            <v>#N/A</v>
          </cell>
        </row>
        <row r="3060">
          <cell r="G3060">
            <v>53</v>
          </cell>
          <cell r="H3060">
            <v>12</v>
          </cell>
          <cell r="I3060">
            <v>7</v>
          </cell>
          <cell r="J3060">
            <v>1</v>
          </cell>
          <cell r="K3060">
            <v>24</v>
          </cell>
          <cell r="L3060">
            <v>4</v>
          </cell>
          <cell r="M3060">
            <v>1</v>
          </cell>
          <cell r="N3060">
            <v>0</v>
          </cell>
          <cell r="O3060">
            <v>24</v>
          </cell>
          <cell r="P3060">
            <v>17</v>
          </cell>
          <cell r="Q3060">
            <v>12</v>
          </cell>
          <cell r="R3060">
            <v>0</v>
          </cell>
          <cell r="S3060">
            <v>0</v>
          </cell>
          <cell r="T3060">
            <v>0</v>
          </cell>
          <cell r="U3060">
            <v>0</v>
          </cell>
          <cell r="AO3060" t="str">
            <v>Rheinland-Pfalz_2007_II 03c_1</v>
          </cell>
          <cell r="AQ3060" t="str">
            <v>Westliche Flächenländer_2007_II 03c_1</v>
          </cell>
        </row>
        <row r="3061">
          <cell r="G3061">
            <v>217</v>
          </cell>
          <cell r="H3061">
            <v>97</v>
          </cell>
          <cell r="I3061">
            <v>28</v>
          </cell>
          <cell r="J3061">
            <v>11</v>
          </cell>
          <cell r="K3061">
            <v>126</v>
          </cell>
          <cell r="L3061">
            <v>53</v>
          </cell>
          <cell r="M3061">
            <v>14</v>
          </cell>
          <cell r="N3061">
            <v>6</v>
          </cell>
          <cell r="O3061">
            <v>126</v>
          </cell>
          <cell r="P3061">
            <v>71</v>
          </cell>
          <cell r="Q3061">
            <v>20</v>
          </cell>
          <cell r="R3061">
            <v>0</v>
          </cell>
          <cell r="S3061">
            <v>0</v>
          </cell>
          <cell r="T3061">
            <v>0</v>
          </cell>
          <cell r="U3061">
            <v>0</v>
          </cell>
          <cell r="AO3061" t="str">
            <v>Rheinland-Pfalz_2007_II 03c_2</v>
          </cell>
          <cell r="AQ3061" t="str">
            <v>Westliche Flächenländer_2007_II 03c_2</v>
          </cell>
        </row>
        <row r="3062">
          <cell r="G3062">
            <v>24</v>
          </cell>
          <cell r="H3062">
            <v>11</v>
          </cell>
          <cell r="I3062">
            <v>5</v>
          </cell>
          <cell r="J3062">
            <v>3</v>
          </cell>
          <cell r="K3062">
            <v>21</v>
          </cell>
          <cell r="L3062">
            <v>10</v>
          </cell>
          <cell r="M3062">
            <v>5</v>
          </cell>
          <cell r="N3062">
            <v>3</v>
          </cell>
          <cell r="O3062">
            <v>21</v>
          </cell>
          <cell r="P3062">
            <v>3</v>
          </cell>
          <cell r="Q3062">
            <v>0</v>
          </cell>
          <cell r="R3062">
            <v>0</v>
          </cell>
          <cell r="S3062">
            <v>0</v>
          </cell>
          <cell r="T3062">
            <v>0</v>
          </cell>
          <cell r="U3062">
            <v>0</v>
          </cell>
          <cell r="AO3062" t="str">
            <v>Rheinland-Pfalz_2007_II 03c_3</v>
          </cell>
          <cell r="AQ3062" t="str">
            <v>Westliche Flächenländer_2007_II 03c_3</v>
          </cell>
        </row>
        <row r="3063">
          <cell r="G3063">
            <v>3</v>
          </cell>
          <cell r="H3063">
            <v>1</v>
          </cell>
          <cell r="I3063">
            <v>0</v>
          </cell>
          <cell r="J3063">
            <v>0</v>
          </cell>
          <cell r="K3063">
            <v>1</v>
          </cell>
          <cell r="L3063">
            <v>0</v>
          </cell>
          <cell r="M3063">
            <v>0</v>
          </cell>
          <cell r="N3063">
            <v>0</v>
          </cell>
          <cell r="O3063">
            <v>1</v>
          </cell>
          <cell r="P3063">
            <v>2</v>
          </cell>
          <cell r="Q3063">
            <v>0</v>
          </cell>
          <cell r="R3063">
            <v>0</v>
          </cell>
          <cell r="S3063">
            <v>0</v>
          </cell>
          <cell r="T3063">
            <v>0</v>
          </cell>
          <cell r="U3063">
            <v>0</v>
          </cell>
          <cell r="AO3063" t="str">
            <v>Rheinland-Pfalz_2007_II 03c_4</v>
          </cell>
          <cell r="AQ3063" t="str">
            <v>Westliche Flächenländer_2007_II 03c_4</v>
          </cell>
        </row>
        <row r="3064">
          <cell r="G3064">
            <v>0</v>
          </cell>
          <cell r="H3064">
            <v>0</v>
          </cell>
          <cell r="I3064">
            <v>0</v>
          </cell>
          <cell r="J3064">
            <v>0</v>
          </cell>
          <cell r="K3064">
            <v>0</v>
          </cell>
          <cell r="L3064">
            <v>0</v>
          </cell>
          <cell r="M3064">
            <v>0</v>
          </cell>
          <cell r="N3064">
            <v>0</v>
          </cell>
          <cell r="O3064">
            <v>1</v>
          </cell>
          <cell r="P3064">
            <v>0</v>
          </cell>
          <cell r="Q3064">
            <v>0</v>
          </cell>
          <cell r="R3064">
            <v>0</v>
          </cell>
          <cell r="S3064">
            <v>0</v>
          </cell>
          <cell r="T3064">
            <v>0</v>
          </cell>
          <cell r="U3064">
            <v>0</v>
          </cell>
          <cell r="AO3064" t="str">
            <v>Rheinland-Pfalz_2007_II 03c_5</v>
          </cell>
          <cell r="AQ3064" t="str">
            <v>Westliche Flächenländer_2007_II 03c_5</v>
          </cell>
        </row>
        <row r="3065">
          <cell r="G3065">
            <v>1</v>
          </cell>
          <cell r="H3065">
            <v>0</v>
          </cell>
          <cell r="I3065">
            <v>1</v>
          </cell>
          <cell r="J3065">
            <v>0</v>
          </cell>
          <cell r="K3065">
            <v>1</v>
          </cell>
          <cell r="L3065">
            <v>0</v>
          </cell>
          <cell r="M3065">
            <v>1</v>
          </cell>
          <cell r="N3065">
            <v>0</v>
          </cell>
          <cell r="O3065">
            <v>0</v>
          </cell>
          <cell r="P3065">
            <v>0</v>
          </cell>
          <cell r="Q3065">
            <v>0</v>
          </cell>
          <cell r="R3065">
            <v>0</v>
          </cell>
          <cell r="S3065">
            <v>0</v>
          </cell>
          <cell r="T3065">
            <v>0</v>
          </cell>
          <cell r="U3065">
            <v>0</v>
          </cell>
          <cell r="AO3065" t="str">
            <v>Rheinland-Pfalz_2007_II 03c_6</v>
          </cell>
          <cell r="AQ3065" t="str">
            <v>Westliche Flächenländer_2007_II 03c_6</v>
          </cell>
        </row>
        <row r="3066">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AO3066" t="str">
            <v>Rheinland-Pfalz_2007_II 03c_7</v>
          </cell>
          <cell r="AQ3066" t="str">
            <v>Westliche Flächenländer_2007_II 03c_7</v>
          </cell>
        </row>
        <row r="3067">
          <cell r="G3067">
            <v>298</v>
          </cell>
          <cell r="H3067">
            <v>121</v>
          </cell>
          <cell r="I3067">
            <v>41</v>
          </cell>
          <cell r="J3067">
            <v>15</v>
          </cell>
          <cell r="K3067">
            <v>173</v>
          </cell>
          <cell r="L3067">
            <v>67</v>
          </cell>
          <cell r="M3067">
            <v>21</v>
          </cell>
          <cell r="N3067">
            <v>9</v>
          </cell>
          <cell r="O3067">
            <v>173</v>
          </cell>
          <cell r="P3067">
            <v>93</v>
          </cell>
          <cell r="Q3067">
            <v>32</v>
          </cell>
          <cell r="R3067">
            <v>0</v>
          </cell>
          <cell r="S3067">
            <v>0</v>
          </cell>
          <cell r="T3067">
            <v>0</v>
          </cell>
          <cell r="U3067">
            <v>0</v>
          </cell>
          <cell r="AO3067" t="str">
            <v>Rheinland-Pfalz_2007_II 03c_8</v>
          </cell>
          <cell r="AQ3067" t="str">
            <v>Westliche Flächenländer_2007_II 03c_8</v>
          </cell>
        </row>
        <row r="3068">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AO3068" t="str">
            <v>Rheinland-Pfalz_2007_III 02_1</v>
          </cell>
          <cell r="AQ3068" t="str">
            <v>Westliche Flächenländer_2007_III 02_1</v>
          </cell>
        </row>
        <row r="3069">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AO3069" t="str">
            <v>Rheinland-Pfalz_2007_III 02_2</v>
          </cell>
          <cell r="AQ3069" t="str">
            <v>Westliche Flächenländer_2007_III 02_2</v>
          </cell>
        </row>
        <row r="3070">
          <cell r="G3070">
            <v>6372</v>
          </cell>
          <cell r="H3070">
            <v>2923</v>
          </cell>
          <cell r="I3070">
            <v>489</v>
          </cell>
          <cell r="J3070">
            <v>237</v>
          </cell>
          <cell r="K3070">
            <v>2418</v>
          </cell>
          <cell r="L3070">
            <v>1133</v>
          </cell>
          <cell r="M3070">
            <v>193</v>
          </cell>
          <cell r="N3070">
            <v>100</v>
          </cell>
          <cell r="O3070">
            <v>0</v>
          </cell>
          <cell r="P3070">
            <v>0</v>
          </cell>
          <cell r="Q3070">
            <v>0</v>
          </cell>
          <cell r="R3070">
            <v>0</v>
          </cell>
          <cell r="S3070">
            <v>2658</v>
          </cell>
          <cell r="T3070">
            <v>2053</v>
          </cell>
          <cell r="U3070">
            <v>1661</v>
          </cell>
          <cell r="AO3070" t="str">
            <v>Rheinland-Pfalz_2007_III 02_3</v>
          </cell>
          <cell r="AQ3070" t="str">
            <v>Westliche Flächenländer_2007_III 02_3</v>
          </cell>
        </row>
        <row r="3071">
          <cell r="G3071">
            <v>1</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1</v>
          </cell>
          <cell r="AO3071" t="str">
            <v>Rheinland-Pfalz_2007_III 02_4</v>
          </cell>
          <cell r="AQ3071" t="str">
            <v>Westliche Flächenländer_2007_III 02_4</v>
          </cell>
        </row>
        <row r="3072">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AO3072" t="str">
            <v>Rheinland-Pfalz_2007_III 02_5</v>
          </cell>
          <cell r="AQ3072" t="str">
            <v>Westliche Flächenländer_2007_III 02_5</v>
          </cell>
        </row>
        <row r="3073">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AO3073" t="str">
            <v>Rheinland-Pfalz_2007_III 02_6</v>
          </cell>
          <cell r="AQ3073" t="str">
            <v>Westliche Flächenländer_2007_III 02_6</v>
          </cell>
        </row>
        <row r="3074">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AO3074" t="str">
            <v>Rheinland-Pfalz_2007_III 02_7</v>
          </cell>
          <cell r="AQ3074" t="str">
            <v>Westliche Flächenländer_2007_III 02_7</v>
          </cell>
        </row>
        <row r="3075">
          <cell r="G3075">
            <v>6373</v>
          </cell>
          <cell r="H3075">
            <v>2923</v>
          </cell>
          <cell r="I3075">
            <v>489</v>
          </cell>
          <cell r="J3075">
            <v>237</v>
          </cell>
          <cell r="K3075">
            <v>2418</v>
          </cell>
          <cell r="L3075">
            <v>1133</v>
          </cell>
          <cell r="M3075">
            <v>193</v>
          </cell>
          <cell r="N3075">
            <v>100</v>
          </cell>
          <cell r="O3075">
            <v>0</v>
          </cell>
          <cell r="P3075">
            <v>0</v>
          </cell>
          <cell r="Q3075">
            <v>0</v>
          </cell>
          <cell r="R3075">
            <v>0</v>
          </cell>
          <cell r="S3075">
            <v>2658</v>
          </cell>
          <cell r="T3075">
            <v>2053</v>
          </cell>
          <cell r="U3075">
            <v>1662</v>
          </cell>
          <cell r="AO3075" t="str">
            <v>Rheinland-Pfalz_2007_III 02_8</v>
          </cell>
          <cell r="AQ3075" t="str">
            <v>Westliche Flächenländer_2007_III 02_8</v>
          </cell>
        </row>
        <row r="3076">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AO3076" t="e">
            <v>#N/A</v>
          </cell>
          <cell r="AQ3076" t="e">
            <v>#N/A</v>
          </cell>
        </row>
        <row r="3077">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AO3077" t="e">
            <v>#N/A</v>
          </cell>
          <cell r="AQ3077" t="e">
            <v>#N/A</v>
          </cell>
        </row>
        <row r="3078">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AO3078" t="e">
            <v>#N/A</v>
          </cell>
          <cell r="AQ3078" t="e">
            <v>#N/A</v>
          </cell>
        </row>
        <row r="3079">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AO3079" t="e">
            <v>#N/A</v>
          </cell>
          <cell r="AQ3079" t="e">
            <v>#N/A</v>
          </cell>
        </row>
        <row r="3080">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AO3080" t="e">
            <v>#N/A</v>
          </cell>
          <cell r="AQ3080" t="e">
            <v>#N/A</v>
          </cell>
        </row>
        <row r="3081">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AO3081" t="e">
            <v>#N/A</v>
          </cell>
          <cell r="AQ3081" t="e">
            <v>#N/A</v>
          </cell>
        </row>
        <row r="3082">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AO3082" t="e">
            <v>#N/A</v>
          </cell>
          <cell r="AQ3082" t="e">
            <v>#N/A</v>
          </cell>
        </row>
        <row r="3083">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AO3083" t="e">
            <v>#N/A</v>
          </cell>
          <cell r="AQ3083" t="e">
            <v>#N/A</v>
          </cell>
        </row>
        <row r="3084">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AO3084" t="str">
            <v>Rheinland-Pfalz_2007_Sonstige_1</v>
          </cell>
          <cell r="AQ3084" t="str">
            <v>Westliche Flächenländer_2007_Sonstige_1</v>
          </cell>
        </row>
        <row r="3085">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AO3085" t="str">
            <v>Rheinland-Pfalz_2007_Sonstige_2</v>
          </cell>
          <cell r="AQ3085" t="str">
            <v>Westliche Flächenländer_2007_Sonstige_2</v>
          </cell>
        </row>
        <row r="3086">
          <cell r="G3086">
            <v>3461</v>
          </cell>
          <cell r="H3086">
            <v>1291</v>
          </cell>
          <cell r="I3086">
            <v>154</v>
          </cell>
          <cell r="J3086">
            <v>71</v>
          </cell>
          <cell r="K3086">
            <v>2907</v>
          </cell>
          <cell r="L3086">
            <v>1095</v>
          </cell>
          <cell r="M3086">
            <v>122</v>
          </cell>
          <cell r="N3086">
            <v>62</v>
          </cell>
          <cell r="O3086">
            <v>649</v>
          </cell>
          <cell r="P3086">
            <v>2812</v>
          </cell>
          <cell r="Q3086">
            <v>0</v>
          </cell>
          <cell r="R3086">
            <v>0</v>
          </cell>
          <cell r="S3086">
            <v>0</v>
          </cell>
          <cell r="T3086">
            <v>0</v>
          </cell>
          <cell r="U3086">
            <v>0</v>
          </cell>
          <cell r="AO3086" t="str">
            <v>Rheinland-Pfalz_2007_Sonstige_3</v>
          </cell>
          <cell r="AQ3086" t="str">
            <v>Westliche Flächenländer_2007_Sonstige_3</v>
          </cell>
        </row>
        <row r="3087">
          <cell r="G3087">
            <v>772</v>
          </cell>
          <cell r="H3087">
            <v>380</v>
          </cell>
          <cell r="I3087">
            <v>30</v>
          </cell>
          <cell r="J3087">
            <v>17</v>
          </cell>
          <cell r="K3087">
            <v>742</v>
          </cell>
          <cell r="L3087">
            <v>368</v>
          </cell>
          <cell r="M3087">
            <v>30</v>
          </cell>
          <cell r="N3087">
            <v>17</v>
          </cell>
          <cell r="O3087">
            <v>0</v>
          </cell>
          <cell r="P3087">
            <v>0</v>
          </cell>
          <cell r="Q3087">
            <v>772</v>
          </cell>
          <cell r="R3087">
            <v>0</v>
          </cell>
          <cell r="S3087">
            <v>0</v>
          </cell>
          <cell r="T3087">
            <v>0</v>
          </cell>
          <cell r="U3087">
            <v>0</v>
          </cell>
          <cell r="AO3087" t="str">
            <v>Rheinland-Pfalz_2007_Sonstige_4</v>
          </cell>
          <cell r="AQ3087" t="str">
            <v>Westliche Flächenländer_2007_Sonstige_4</v>
          </cell>
        </row>
        <row r="3088">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AO3088" t="str">
            <v>Rheinland-Pfalz_2007_Sonstige_5</v>
          </cell>
          <cell r="AQ3088" t="str">
            <v>Westliche Flächenländer_2007_Sonstige_5</v>
          </cell>
        </row>
        <row r="3089">
          <cell r="G3089">
            <v>2</v>
          </cell>
          <cell r="H3089">
            <v>0</v>
          </cell>
          <cell r="I3089">
            <v>1</v>
          </cell>
          <cell r="J3089">
            <v>0</v>
          </cell>
          <cell r="K3089">
            <v>2</v>
          </cell>
          <cell r="L3089">
            <v>0</v>
          </cell>
          <cell r="M3089">
            <v>1</v>
          </cell>
          <cell r="N3089">
            <v>0</v>
          </cell>
          <cell r="O3089">
            <v>0</v>
          </cell>
          <cell r="P3089">
            <v>2</v>
          </cell>
          <cell r="Q3089">
            <v>0</v>
          </cell>
          <cell r="R3089">
            <v>0</v>
          </cell>
          <cell r="S3089">
            <v>0</v>
          </cell>
          <cell r="T3089">
            <v>0</v>
          </cell>
          <cell r="U3089">
            <v>0</v>
          </cell>
          <cell r="AO3089" t="str">
            <v>Rheinland-Pfalz_2007_Sonstige_6</v>
          </cell>
          <cell r="AQ3089" t="str">
            <v>Westliche Flächenländer_2007_Sonstige_6</v>
          </cell>
        </row>
        <row r="3090">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AO3090" t="str">
            <v>Rheinland-Pfalz_2007_Sonstige_7</v>
          </cell>
          <cell r="AQ3090" t="str">
            <v>Westliche Flächenländer_2007_Sonstige_7</v>
          </cell>
        </row>
        <row r="3091">
          <cell r="G3091">
            <v>4235</v>
          </cell>
          <cell r="H3091">
            <v>1671</v>
          </cell>
          <cell r="I3091">
            <v>185</v>
          </cell>
          <cell r="J3091">
            <v>88</v>
          </cell>
          <cell r="K3091">
            <v>3651</v>
          </cell>
          <cell r="L3091">
            <v>1463</v>
          </cell>
          <cell r="M3091">
            <v>153</v>
          </cell>
          <cell r="N3091">
            <v>79</v>
          </cell>
          <cell r="O3091">
            <v>649</v>
          </cell>
          <cell r="P3091">
            <v>2814</v>
          </cell>
          <cell r="Q3091">
            <v>772</v>
          </cell>
          <cell r="R3091">
            <v>0</v>
          </cell>
          <cell r="S3091">
            <v>0</v>
          </cell>
          <cell r="T3091">
            <v>0</v>
          </cell>
          <cell r="U3091">
            <v>0</v>
          </cell>
          <cell r="AO3091" t="str">
            <v>Rheinland-Pfalz_2007_Sonstige_8</v>
          </cell>
          <cell r="AQ3091" t="str">
            <v>Westliche Flächenländer_2007_Sonstige_8</v>
          </cell>
        </row>
        <row r="3092">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AO3092" t="e">
            <v>#N/A</v>
          </cell>
          <cell r="AQ3092" t="e">
            <v>#N/A</v>
          </cell>
        </row>
        <row r="3093">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AO3093" t="e">
            <v>#N/A</v>
          </cell>
          <cell r="AQ3093" t="e">
            <v>#N/A</v>
          </cell>
        </row>
        <row r="3094">
          <cell r="G3094">
            <v>1790</v>
          </cell>
          <cell r="H3094">
            <v>704</v>
          </cell>
          <cell r="I3094">
            <v>96</v>
          </cell>
          <cell r="J3094">
            <v>37</v>
          </cell>
          <cell r="K3094">
            <v>1347</v>
          </cell>
          <cell r="L3094">
            <v>535</v>
          </cell>
          <cell r="M3094">
            <v>70</v>
          </cell>
          <cell r="N3094">
            <v>28</v>
          </cell>
          <cell r="O3094">
            <v>649</v>
          </cell>
          <cell r="P3094">
            <v>1141</v>
          </cell>
          <cell r="Q3094">
            <v>0</v>
          </cell>
          <cell r="R3094">
            <v>0</v>
          </cell>
          <cell r="S3094">
            <v>0</v>
          </cell>
          <cell r="T3094">
            <v>0</v>
          </cell>
          <cell r="U3094">
            <v>0</v>
          </cell>
          <cell r="AO3094" t="e">
            <v>#N/A</v>
          </cell>
          <cell r="AQ3094" t="e">
            <v>#N/A</v>
          </cell>
        </row>
        <row r="3095">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AO3095" t="e">
            <v>#N/A</v>
          </cell>
          <cell r="AQ3095" t="e">
            <v>#N/A</v>
          </cell>
        </row>
        <row r="3096">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AO3096" t="e">
            <v>#N/A</v>
          </cell>
          <cell r="AQ3096" t="e">
            <v>#N/A</v>
          </cell>
        </row>
        <row r="3097">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AO3097" t="e">
            <v>#N/A</v>
          </cell>
          <cell r="AQ3097" t="e">
            <v>#N/A</v>
          </cell>
        </row>
        <row r="3098">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AO3098" t="e">
            <v>#N/A</v>
          </cell>
          <cell r="AQ3098" t="e">
            <v>#N/A</v>
          </cell>
        </row>
        <row r="3099">
          <cell r="G3099">
            <v>1790</v>
          </cell>
          <cell r="H3099">
            <v>704</v>
          </cell>
          <cell r="I3099">
            <v>96</v>
          </cell>
          <cell r="J3099">
            <v>37</v>
          </cell>
          <cell r="K3099">
            <v>1347</v>
          </cell>
          <cell r="L3099">
            <v>535</v>
          </cell>
          <cell r="M3099">
            <v>70</v>
          </cell>
          <cell r="N3099">
            <v>28</v>
          </cell>
          <cell r="O3099">
            <v>649</v>
          </cell>
          <cell r="P3099">
            <v>1141</v>
          </cell>
          <cell r="Q3099">
            <v>0</v>
          </cell>
          <cell r="R3099">
            <v>0</v>
          </cell>
          <cell r="S3099">
            <v>0</v>
          </cell>
          <cell r="T3099">
            <v>0</v>
          </cell>
          <cell r="U3099">
            <v>0</v>
          </cell>
          <cell r="AO3099" t="e">
            <v>#N/A</v>
          </cell>
          <cell r="AQ3099" t="e">
            <v>#N/A</v>
          </cell>
        </row>
        <row r="3100">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AO3100" t="str">
            <v>Rheinland-Pfalz_2007_Sonstige_1</v>
          </cell>
          <cell r="AQ3100" t="str">
            <v>Westliche Flächenländer_2007_Sonstige_1</v>
          </cell>
        </row>
        <row r="3101">
          <cell r="G3101">
            <v>862</v>
          </cell>
          <cell r="H3101">
            <v>55</v>
          </cell>
          <cell r="I3101">
            <v>48</v>
          </cell>
          <cell r="J3101">
            <v>6</v>
          </cell>
          <cell r="K3101">
            <v>398</v>
          </cell>
          <cell r="L3101">
            <v>32</v>
          </cell>
          <cell r="M3101">
            <v>14</v>
          </cell>
          <cell r="N3101">
            <v>3</v>
          </cell>
          <cell r="O3101">
            <v>446</v>
          </cell>
          <cell r="P3101">
            <v>240</v>
          </cell>
          <cell r="Q3101">
            <v>98</v>
          </cell>
          <cell r="R3101">
            <v>78</v>
          </cell>
          <cell r="S3101">
            <v>0</v>
          </cell>
          <cell r="T3101">
            <v>0</v>
          </cell>
          <cell r="U3101">
            <v>0</v>
          </cell>
          <cell r="AO3101" t="str">
            <v>Rheinland-Pfalz_2007_Sonstige_2</v>
          </cell>
          <cell r="AQ3101" t="str">
            <v>Westliche Flächenländer_2007_Sonstige_2</v>
          </cell>
        </row>
        <row r="3102">
          <cell r="G3102">
            <v>2794</v>
          </cell>
          <cell r="H3102">
            <v>627</v>
          </cell>
          <cell r="I3102">
            <v>92</v>
          </cell>
          <cell r="J3102">
            <v>19</v>
          </cell>
          <cell r="K3102">
            <v>1172</v>
          </cell>
          <cell r="L3102">
            <v>293</v>
          </cell>
          <cell r="M3102">
            <v>46</v>
          </cell>
          <cell r="N3102">
            <v>14</v>
          </cell>
          <cell r="O3102">
            <v>1272</v>
          </cell>
          <cell r="P3102">
            <v>840</v>
          </cell>
          <cell r="Q3102">
            <v>380</v>
          </cell>
          <cell r="R3102">
            <v>302</v>
          </cell>
          <cell r="S3102">
            <v>0</v>
          </cell>
          <cell r="T3102">
            <v>0</v>
          </cell>
          <cell r="U3102">
            <v>0</v>
          </cell>
          <cell r="AO3102" t="str">
            <v>Rheinland-Pfalz_2007_Sonstige_3</v>
          </cell>
          <cell r="AQ3102" t="str">
            <v>Westliche Flächenländer_2007_Sonstige_3</v>
          </cell>
        </row>
        <row r="3103">
          <cell r="G3103">
            <v>387</v>
          </cell>
          <cell r="H3103">
            <v>79</v>
          </cell>
          <cell r="I3103">
            <v>10</v>
          </cell>
          <cell r="J3103">
            <v>3</v>
          </cell>
          <cell r="K3103">
            <v>163</v>
          </cell>
          <cell r="L3103">
            <v>38</v>
          </cell>
          <cell r="M3103">
            <v>3</v>
          </cell>
          <cell r="N3103">
            <v>0</v>
          </cell>
          <cell r="O3103">
            <v>173</v>
          </cell>
          <cell r="P3103">
            <v>158</v>
          </cell>
          <cell r="Q3103">
            <v>35</v>
          </cell>
          <cell r="R3103">
            <v>21</v>
          </cell>
          <cell r="S3103">
            <v>0</v>
          </cell>
          <cell r="T3103">
            <v>0</v>
          </cell>
          <cell r="U3103">
            <v>0</v>
          </cell>
          <cell r="AO3103" t="str">
            <v>Rheinland-Pfalz_2007_Sonstige_4</v>
          </cell>
          <cell r="AQ3103" t="str">
            <v>Westliche Flächenländer_2007_Sonstige_4</v>
          </cell>
        </row>
        <row r="3104">
          <cell r="G3104">
            <v>231</v>
          </cell>
          <cell r="H3104">
            <v>129</v>
          </cell>
          <cell r="I3104">
            <v>5</v>
          </cell>
          <cell r="J3104">
            <v>4</v>
          </cell>
          <cell r="K3104">
            <v>76</v>
          </cell>
          <cell r="L3104">
            <v>36</v>
          </cell>
          <cell r="M3104">
            <v>2</v>
          </cell>
          <cell r="N3104">
            <v>1</v>
          </cell>
          <cell r="O3104">
            <v>93</v>
          </cell>
          <cell r="P3104">
            <v>87</v>
          </cell>
          <cell r="Q3104">
            <v>31</v>
          </cell>
          <cell r="R3104">
            <v>20</v>
          </cell>
          <cell r="S3104">
            <v>0</v>
          </cell>
          <cell r="T3104">
            <v>0</v>
          </cell>
          <cell r="U3104">
            <v>0</v>
          </cell>
          <cell r="AO3104" t="str">
            <v>Rheinland-Pfalz_2007_Sonstige_5</v>
          </cell>
          <cell r="AQ3104" t="str">
            <v>Westliche Flächenländer_2007_Sonstige_5</v>
          </cell>
        </row>
        <row r="3105">
          <cell r="G3105">
            <v>2</v>
          </cell>
          <cell r="H3105">
            <v>1</v>
          </cell>
          <cell r="I3105">
            <v>2</v>
          </cell>
          <cell r="J3105">
            <v>1</v>
          </cell>
          <cell r="K3105">
            <v>2</v>
          </cell>
          <cell r="L3105">
            <v>1</v>
          </cell>
          <cell r="M3105">
            <v>2</v>
          </cell>
          <cell r="N3105">
            <v>1</v>
          </cell>
          <cell r="O3105">
            <v>2</v>
          </cell>
          <cell r="P3105">
            <v>0</v>
          </cell>
          <cell r="Q3105">
            <v>0</v>
          </cell>
          <cell r="R3105">
            <v>0</v>
          </cell>
          <cell r="S3105">
            <v>0</v>
          </cell>
          <cell r="T3105">
            <v>0</v>
          </cell>
          <cell r="U3105">
            <v>0</v>
          </cell>
          <cell r="AO3105" t="str">
            <v>Rheinland-Pfalz_2007_Sonstige_6</v>
          </cell>
          <cell r="AQ3105" t="str">
            <v>Westliche Flächenländer_2007_Sonstige_6</v>
          </cell>
        </row>
        <row r="3106">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AO3106" t="str">
            <v>Rheinland-Pfalz_2007_Sonstige_7</v>
          </cell>
          <cell r="AQ3106" t="str">
            <v>Westliche Flächenländer_2007_Sonstige_7</v>
          </cell>
        </row>
        <row r="3107">
          <cell r="G3107">
            <v>4276</v>
          </cell>
          <cell r="H3107">
            <v>891</v>
          </cell>
          <cell r="I3107">
            <v>157</v>
          </cell>
          <cell r="J3107">
            <v>33</v>
          </cell>
          <cell r="K3107">
            <v>1811</v>
          </cell>
          <cell r="L3107">
            <v>400</v>
          </cell>
          <cell r="M3107">
            <v>67</v>
          </cell>
          <cell r="N3107">
            <v>19</v>
          </cell>
          <cell r="O3107">
            <v>1986</v>
          </cell>
          <cell r="P3107">
            <v>1325</v>
          </cell>
          <cell r="Q3107">
            <v>544</v>
          </cell>
          <cell r="R3107">
            <v>421</v>
          </cell>
          <cell r="S3107">
            <v>0</v>
          </cell>
          <cell r="T3107">
            <v>0</v>
          </cell>
          <cell r="U3107">
            <v>0</v>
          </cell>
          <cell r="AO3107" t="str">
            <v>Rheinland-Pfalz_2007_Sonstige_8</v>
          </cell>
          <cell r="AQ3107" t="str">
            <v>Westliche Flächenländer_2007_Sonstige_8</v>
          </cell>
        </row>
        <row r="3108">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AO3108" t="e">
            <v>#N/A</v>
          </cell>
          <cell r="AQ3108" t="e">
            <v>#N/A</v>
          </cell>
        </row>
        <row r="3109">
          <cell r="G3109">
            <v>465</v>
          </cell>
          <cell r="H3109">
            <v>25</v>
          </cell>
          <cell r="I3109">
            <v>35</v>
          </cell>
          <cell r="J3109">
            <v>4</v>
          </cell>
          <cell r="K3109">
            <v>154</v>
          </cell>
          <cell r="L3109">
            <v>10</v>
          </cell>
          <cell r="M3109">
            <v>9</v>
          </cell>
          <cell r="N3109">
            <v>1</v>
          </cell>
          <cell r="O3109">
            <v>157</v>
          </cell>
          <cell r="P3109">
            <v>132</v>
          </cell>
          <cell r="Q3109">
            <v>98</v>
          </cell>
          <cell r="R3109">
            <v>78</v>
          </cell>
          <cell r="S3109">
            <v>0</v>
          </cell>
          <cell r="T3109">
            <v>0</v>
          </cell>
          <cell r="U3109">
            <v>0</v>
          </cell>
          <cell r="AO3109" t="e">
            <v>#N/A</v>
          </cell>
          <cell r="AQ3109" t="e">
            <v>#N/A</v>
          </cell>
        </row>
        <row r="3110">
          <cell r="G3110">
            <v>1891</v>
          </cell>
          <cell r="H3110">
            <v>479</v>
          </cell>
          <cell r="I3110">
            <v>76</v>
          </cell>
          <cell r="J3110">
            <v>16</v>
          </cell>
          <cell r="K3110">
            <v>712</v>
          </cell>
          <cell r="L3110">
            <v>212</v>
          </cell>
          <cell r="M3110">
            <v>35</v>
          </cell>
          <cell r="N3110">
            <v>11</v>
          </cell>
          <cell r="O3110">
            <v>723</v>
          </cell>
          <cell r="P3110">
            <v>492</v>
          </cell>
          <cell r="Q3110">
            <v>374</v>
          </cell>
          <cell r="R3110">
            <v>302</v>
          </cell>
          <cell r="S3110">
            <v>0</v>
          </cell>
          <cell r="T3110">
            <v>0</v>
          </cell>
          <cell r="U3110">
            <v>0</v>
          </cell>
          <cell r="AO3110" t="e">
            <v>#N/A</v>
          </cell>
          <cell r="AQ3110" t="e">
            <v>#N/A</v>
          </cell>
        </row>
        <row r="3111">
          <cell r="G3111">
            <v>260</v>
          </cell>
          <cell r="H3111">
            <v>57</v>
          </cell>
          <cell r="I3111">
            <v>8</v>
          </cell>
          <cell r="J3111">
            <v>3</v>
          </cell>
          <cell r="K3111">
            <v>102</v>
          </cell>
          <cell r="L3111">
            <v>27</v>
          </cell>
          <cell r="M3111">
            <v>2</v>
          </cell>
          <cell r="N3111">
            <v>0</v>
          </cell>
          <cell r="O3111">
            <v>104</v>
          </cell>
          <cell r="P3111">
            <v>100</v>
          </cell>
          <cell r="Q3111">
            <v>35</v>
          </cell>
          <cell r="R3111">
            <v>21</v>
          </cell>
          <cell r="S3111">
            <v>0</v>
          </cell>
          <cell r="T3111">
            <v>0</v>
          </cell>
          <cell r="U3111">
            <v>0</v>
          </cell>
          <cell r="AO3111" t="e">
            <v>#N/A</v>
          </cell>
          <cell r="AQ3111" t="e">
            <v>#N/A</v>
          </cell>
        </row>
        <row r="3112">
          <cell r="G3112">
            <v>176</v>
          </cell>
          <cell r="H3112">
            <v>101</v>
          </cell>
          <cell r="I3112">
            <v>3</v>
          </cell>
          <cell r="J3112">
            <v>2</v>
          </cell>
          <cell r="K3112">
            <v>52</v>
          </cell>
          <cell r="L3112">
            <v>26</v>
          </cell>
          <cell r="M3112">
            <v>1</v>
          </cell>
          <cell r="N3112">
            <v>0</v>
          </cell>
          <cell r="O3112">
            <v>60</v>
          </cell>
          <cell r="P3112">
            <v>67</v>
          </cell>
          <cell r="Q3112">
            <v>29</v>
          </cell>
          <cell r="R3112">
            <v>20</v>
          </cell>
          <cell r="S3112">
            <v>0</v>
          </cell>
          <cell r="T3112">
            <v>0</v>
          </cell>
          <cell r="U3112">
            <v>0</v>
          </cell>
          <cell r="AO3112" t="e">
            <v>#N/A</v>
          </cell>
          <cell r="AQ3112" t="e">
            <v>#N/A</v>
          </cell>
        </row>
        <row r="3113">
          <cell r="G3113">
            <v>1</v>
          </cell>
          <cell r="H3113">
            <v>1</v>
          </cell>
          <cell r="I3113">
            <v>1</v>
          </cell>
          <cell r="J3113">
            <v>1</v>
          </cell>
          <cell r="K3113">
            <v>1</v>
          </cell>
          <cell r="L3113">
            <v>1</v>
          </cell>
          <cell r="M3113">
            <v>1</v>
          </cell>
          <cell r="N3113">
            <v>1</v>
          </cell>
          <cell r="O3113">
            <v>1</v>
          </cell>
          <cell r="P3113">
            <v>0</v>
          </cell>
          <cell r="Q3113">
            <v>0</v>
          </cell>
          <cell r="R3113">
            <v>0</v>
          </cell>
          <cell r="S3113">
            <v>0</v>
          </cell>
          <cell r="T3113">
            <v>0</v>
          </cell>
          <cell r="U3113">
            <v>0</v>
          </cell>
          <cell r="AO3113" t="e">
            <v>#N/A</v>
          </cell>
          <cell r="AQ3113" t="e">
            <v>#N/A</v>
          </cell>
        </row>
        <row r="3114">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AO3114" t="e">
            <v>#N/A</v>
          </cell>
          <cell r="AQ3114" t="e">
            <v>#N/A</v>
          </cell>
        </row>
        <row r="3115">
          <cell r="G3115">
            <v>2793</v>
          </cell>
          <cell r="H3115">
            <v>663</v>
          </cell>
          <cell r="I3115">
            <v>123</v>
          </cell>
          <cell r="J3115">
            <v>26</v>
          </cell>
          <cell r="K3115">
            <v>1021</v>
          </cell>
          <cell r="L3115">
            <v>276</v>
          </cell>
          <cell r="M3115">
            <v>48</v>
          </cell>
          <cell r="N3115">
            <v>13</v>
          </cell>
          <cell r="O3115">
            <v>1045</v>
          </cell>
          <cell r="P3115">
            <v>791</v>
          </cell>
          <cell r="Q3115">
            <v>536</v>
          </cell>
          <cell r="R3115">
            <v>421</v>
          </cell>
          <cell r="S3115">
            <v>0</v>
          </cell>
          <cell r="T3115">
            <v>0</v>
          </cell>
          <cell r="U3115">
            <v>0</v>
          </cell>
          <cell r="AO3115" t="e">
            <v>#N/A</v>
          </cell>
          <cell r="AQ3115" t="e">
            <v>#N/A</v>
          </cell>
        </row>
        <row r="3116">
          <cell r="G3116">
            <v>1377</v>
          </cell>
          <cell r="H3116">
            <v>315</v>
          </cell>
          <cell r="I3116">
            <v>110</v>
          </cell>
          <cell r="J3116">
            <v>23</v>
          </cell>
          <cell r="K3116">
            <v>481</v>
          </cell>
          <cell r="L3116">
            <v>126</v>
          </cell>
          <cell r="M3116">
            <v>42</v>
          </cell>
          <cell r="N3116">
            <v>9</v>
          </cell>
          <cell r="O3116">
            <v>483</v>
          </cell>
          <cell r="P3116">
            <v>453</v>
          </cell>
          <cell r="Q3116">
            <v>398</v>
          </cell>
          <cell r="R3116">
            <v>43</v>
          </cell>
          <cell r="S3116">
            <v>0</v>
          </cell>
          <cell r="T3116">
            <v>0</v>
          </cell>
          <cell r="U3116">
            <v>0</v>
          </cell>
          <cell r="AO3116" t="str">
            <v>Rheinland-Pfalz_2006_I 01a_1</v>
          </cell>
          <cell r="AQ3116" t="str">
            <v>Westliche Flächenländer_2006_I 01a_1</v>
          </cell>
        </row>
        <row r="3117">
          <cell r="G3117">
            <v>29383</v>
          </cell>
          <cell r="H3117">
            <v>8435</v>
          </cell>
          <cell r="I3117">
            <v>1882</v>
          </cell>
          <cell r="J3117">
            <v>672</v>
          </cell>
          <cell r="K3117">
            <v>9755</v>
          </cell>
          <cell r="L3117">
            <v>3101</v>
          </cell>
          <cell r="M3117">
            <v>686</v>
          </cell>
          <cell r="N3117">
            <v>247</v>
          </cell>
          <cell r="O3117">
            <v>9831</v>
          </cell>
          <cell r="P3117">
            <v>9266</v>
          </cell>
          <cell r="Q3117">
            <v>8068</v>
          </cell>
          <cell r="R3117">
            <v>2218</v>
          </cell>
          <cell r="S3117">
            <v>0</v>
          </cell>
          <cell r="T3117">
            <v>0</v>
          </cell>
          <cell r="U3117">
            <v>0</v>
          </cell>
          <cell r="AO3117" t="str">
            <v>Rheinland-Pfalz_2006_I 01a_2</v>
          </cell>
          <cell r="AQ3117" t="str">
            <v>Westliche Flächenländer_2006_I 01a_2</v>
          </cell>
        </row>
        <row r="3118">
          <cell r="G3118">
            <v>35938</v>
          </cell>
          <cell r="H3118">
            <v>15441</v>
          </cell>
          <cell r="I3118">
            <v>1279</v>
          </cell>
          <cell r="J3118">
            <v>655</v>
          </cell>
          <cell r="K3118">
            <v>11215</v>
          </cell>
          <cell r="L3118">
            <v>5062</v>
          </cell>
          <cell r="M3118">
            <v>455</v>
          </cell>
          <cell r="N3118">
            <v>247</v>
          </cell>
          <cell r="O3118">
            <v>11284</v>
          </cell>
          <cell r="P3118">
            <v>11592</v>
          </cell>
          <cell r="Q3118">
            <v>10747</v>
          </cell>
          <cell r="R3118">
            <v>2315</v>
          </cell>
          <cell r="S3118">
            <v>0</v>
          </cell>
          <cell r="T3118">
            <v>0</v>
          </cell>
          <cell r="U3118">
            <v>0</v>
          </cell>
          <cell r="AO3118" t="str">
            <v>Rheinland-Pfalz_2006_I 01a_3</v>
          </cell>
          <cell r="AQ3118" t="str">
            <v>Westliche Flächenländer_2006_I 01a_3</v>
          </cell>
        </row>
        <row r="3119">
          <cell r="G3119">
            <v>4312</v>
          </cell>
          <cell r="H3119">
            <v>2057</v>
          </cell>
          <cell r="I3119">
            <v>195</v>
          </cell>
          <cell r="J3119">
            <v>104</v>
          </cell>
          <cell r="K3119">
            <v>1238</v>
          </cell>
          <cell r="L3119">
            <v>606</v>
          </cell>
          <cell r="M3119">
            <v>57</v>
          </cell>
          <cell r="N3119">
            <v>34</v>
          </cell>
          <cell r="O3119">
            <v>1250</v>
          </cell>
          <cell r="P3119">
            <v>1558</v>
          </cell>
          <cell r="Q3119">
            <v>1434</v>
          </cell>
          <cell r="R3119">
            <v>70</v>
          </cell>
          <cell r="S3119">
            <v>0</v>
          </cell>
          <cell r="T3119">
            <v>0</v>
          </cell>
          <cell r="U3119">
            <v>0</v>
          </cell>
          <cell r="AO3119" t="str">
            <v>Rheinland-Pfalz_2006_I 01a_4</v>
          </cell>
          <cell r="AQ3119" t="str">
            <v>Westliche Flächenländer_2006_I 01a_4</v>
          </cell>
        </row>
        <row r="3120">
          <cell r="G3120">
            <v>5616</v>
          </cell>
          <cell r="H3120">
            <v>3003</v>
          </cell>
          <cell r="I3120">
            <v>170</v>
          </cell>
          <cell r="J3120">
            <v>103</v>
          </cell>
          <cell r="K3120">
            <v>1569</v>
          </cell>
          <cell r="L3120">
            <v>869</v>
          </cell>
          <cell r="M3120">
            <v>46</v>
          </cell>
          <cell r="N3120">
            <v>30</v>
          </cell>
          <cell r="O3120">
            <v>1575</v>
          </cell>
          <cell r="P3120">
            <v>2074</v>
          </cell>
          <cell r="Q3120">
            <v>1899</v>
          </cell>
          <cell r="R3120">
            <v>68</v>
          </cell>
          <cell r="S3120">
            <v>0</v>
          </cell>
          <cell r="T3120">
            <v>0</v>
          </cell>
          <cell r="U3120">
            <v>0</v>
          </cell>
          <cell r="AO3120" t="str">
            <v>Rheinland-Pfalz_2006_I 01a_5</v>
          </cell>
          <cell r="AQ3120" t="str">
            <v>Westliche Flächenländer_2006_I 01a_5</v>
          </cell>
        </row>
        <row r="3121">
          <cell r="G3121">
            <v>37</v>
          </cell>
          <cell r="H3121">
            <v>15</v>
          </cell>
          <cell r="I3121">
            <v>18</v>
          </cell>
          <cell r="J3121">
            <v>12</v>
          </cell>
          <cell r="K3121">
            <v>8</v>
          </cell>
          <cell r="L3121">
            <v>5</v>
          </cell>
          <cell r="M3121">
            <v>4</v>
          </cell>
          <cell r="N3121">
            <v>3</v>
          </cell>
          <cell r="O3121">
            <v>8</v>
          </cell>
          <cell r="P3121">
            <v>14</v>
          </cell>
          <cell r="Q3121">
            <v>12</v>
          </cell>
          <cell r="R3121">
            <v>3</v>
          </cell>
          <cell r="S3121">
            <v>0</v>
          </cell>
          <cell r="T3121">
            <v>0</v>
          </cell>
          <cell r="U3121">
            <v>0</v>
          </cell>
          <cell r="AO3121" t="str">
            <v>Rheinland-Pfalz_2006_I 01a_6</v>
          </cell>
          <cell r="AQ3121" t="str">
            <v>Westliche Flächenländer_2006_I 01a_6</v>
          </cell>
        </row>
        <row r="3122">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AO3122" t="str">
            <v>Rheinland-Pfalz_2006_I 01a_7</v>
          </cell>
          <cell r="AQ3122" t="str">
            <v>Westliche Flächenländer_2006_I 01a_7</v>
          </cell>
        </row>
        <row r="3123">
          <cell r="G3123">
            <v>76663</v>
          </cell>
          <cell r="H3123">
            <v>29266</v>
          </cell>
          <cell r="I3123">
            <v>3654</v>
          </cell>
          <cell r="J3123">
            <v>1569</v>
          </cell>
          <cell r="K3123">
            <v>24266</v>
          </cell>
          <cell r="L3123">
            <v>9769</v>
          </cell>
          <cell r="M3123">
            <v>1290</v>
          </cell>
          <cell r="N3123">
            <v>570</v>
          </cell>
          <cell r="O3123">
            <v>24431</v>
          </cell>
          <cell r="P3123">
            <v>24957</v>
          </cell>
          <cell r="Q3123">
            <v>22558</v>
          </cell>
          <cell r="R3123">
            <v>4717</v>
          </cell>
          <cell r="S3123">
            <v>0</v>
          </cell>
          <cell r="T3123">
            <v>0</v>
          </cell>
          <cell r="U3123">
            <v>0</v>
          </cell>
          <cell r="AO3123" t="str">
            <v>Rheinland-Pfalz_2006_I 01a_8</v>
          </cell>
          <cell r="AQ3123" t="str">
            <v>Westliche Flächenländer_2006_I 01a_8</v>
          </cell>
        </row>
        <row r="3124">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AO3124" t="str">
            <v>Rheinland-Pfalz_2006_I 03_1</v>
          </cell>
          <cell r="AQ3124" t="str">
            <v>Westliche Flächenländer_2006_I 03_1</v>
          </cell>
        </row>
        <row r="3125">
          <cell r="G3125">
            <v>7</v>
          </cell>
          <cell r="H3125">
            <v>3</v>
          </cell>
          <cell r="I3125">
            <v>1</v>
          </cell>
          <cell r="J3125">
            <v>0</v>
          </cell>
          <cell r="K3125">
            <v>7</v>
          </cell>
          <cell r="L3125">
            <v>3</v>
          </cell>
          <cell r="M3125">
            <v>1</v>
          </cell>
          <cell r="N3125">
            <v>0</v>
          </cell>
          <cell r="O3125">
            <v>7</v>
          </cell>
          <cell r="P3125">
            <v>0</v>
          </cell>
          <cell r="Q3125">
            <v>0</v>
          </cell>
          <cell r="R3125">
            <v>0</v>
          </cell>
          <cell r="S3125">
            <v>0</v>
          </cell>
          <cell r="T3125">
            <v>0</v>
          </cell>
          <cell r="U3125">
            <v>0</v>
          </cell>
          <cell r="AO3125" t="str">
            <v>Rheinland-Pfalz_2006_I 03_2</v>
          </cell>
          <cell r="AQ3125" t="str">
            <v>Westliche Flächenländer_2006_I 03_2</v>
          </cell>
        </row>
        <row r="3126">
          <cell r="G3126">
            <v>7693</v>
          </cell>
          <cell r="H3126">
            <v>3517</v>
          </cell>
          <cell r="I3126">
            <v>687</v>
          </cell>
          <cell r="J3126">
            <v>313</v>
          </cell>
          <cell r="K3126">
            <v>4211</v>
          </cell>
          <cell r="L3126">
            <v>1963</v>
          </cell>
          <cell r="M3126">
            <v>368</v>
          </cell>
          <cell r="N3126">
            <v>178</v>
          </cell>
          <cell r="O3126">
            <v>4586</v>
          </cell>
          <cell r="P3126">
            <v>3107</v>
          </cell>
          <cell r="Q3126">
            <v>0</v>
          </cell>
          <cell r="R3126">
            <v>0</v>
          </cell>
          <cell r="S3126">
            <v>0</v>
          </cell>
          <cell r="T3126">
            <v>0</v>
          </cell>
          <cell r="U3126">
            <v>0</v>
          </cell>
          <cell r="AO3126" t="str">
            <v>Rheinland-Pfalz_2006_I 03_3</v>
          </cell>
          <cell r="AQ3126" t="str">
            <v>Westliche Flächenländer_2006_I 03_3</v>
          </cell>
        </row>
        <row r="3127">
          <cell r="G3127">
            <v>322</v>
          </cell>
          <cell r="H3127">
            <v>128</v>
          </cell>
          <cell r="I3127">
            <v>35</v>
          </cell>
          <cell r="J3127">
            <v>9</v>
          </cell>
          <cell r="K3127">
            <v>50</v>
          </cell>
          <cell r="L3127">
            <v>29</v>
          </cell>
          <cell r="M3127">
            <v>2</v>
          </cell>
          <cell r="N3127">
            <v>1</v>
          </cell>
          <cell r="O3127">
            <v>53</v>
          </cell>
          <cell r="P3127">
            <v>269</v>
          </cell>
          <cell r="Q3127">
            <v>0</v>
          </cell>
          <cell r="R3127">
            <v>0</v>
          </cell>
          <cell r="S3127">
            <v>0</v>
          </cell>
          <cell r="T3127">
            <v>0</v>
          </cell>
          <cell r="U3127">
            <v>0</v>
          </cell>
          <cell r="AO3127" t="str">
            <v>Rheinland-Pfalz_2006_I 03_4</v>
          </cell>
          <cell r="AQ3127" t="str">
            <v>Westliche Flächenländer_2006_I 03_4</v>
          </cell>
        </row>
        <row r="3128">
          <cell r="G3128">
            <v>189</v>
          </cell>
          <cell r="H3128">
            <v>139</v>
          </cell>
          <cell r="I3128">
            <v>6</v>
          </cell>
          <cell r="J3128">
            <v>4</v>
          </cell>
          <cell r="K3128">
            <v>98</v>
          </cell>
          <cell r="L3128">
            <v>67</v>
          </cell>
          <cell r="M3128">
            <v>2</v>
          </cell>
          <cell r="N3128">
            <v>1</v>
          </cell>
          <cell r="O3128">
            <v>99</v>
          </cell>
          <cell r="P3128">
            <v>90</v>
          </cell>
          <cell r="Q3128">
            <v>0</v>
          </cell>
          <cell r="R3128">
            <v>0</v>
          </cell>
          <cell r="S3128">
            <v>0</v>
          </cell>
          <cell r="T3128">
            <v>0</v>
          </cell>
          <cell r="U3128">
            <v>0</v>
          </cell>
          <cell r="AO3128" t="str">
            <v>Rheinland-Pfalz_2006_I 03_5</v>
          </cell>
          <cell r="AQ3128" t="str">
            <v>Westliche Flächenländer_2006_I 03_5</v>
          </cell>
        </row>
        <row r="3129">
          <cell r="G3129">
            <v>2</v>
          </cell>
          <cell r="H3129">
            <v>2</v>
          </cell>
          <cell r="I3129">
            <v>1</v>
          </cell>
          <cell r="J3129">
            <v>1</v>
          </cell>
          <cell r="K3129">
            <v>0</v>
          </cell>
          <cell r="L3129">
            <v>0</v>
          </cell>
          <cell r="M3129">
            <v>0</v>
          </cell>
          <cell r="N3129">
            <v>0</v>
          </cell>
          <cell r="O3129">
            <v>0</v>
          </cell>
          <cell r="P3129">
            <v>2</v>
          </cell>
          <cell r="Q3129">
            <v>0</v>
          </cell>
          <cell r="R3129">
            <v>0</v>
          </cell>
          <cell r="S3129">
            <v>0</v>
          </cell>
          <cell r="T3129">
            <v>0</v>
          </cell>
          <cell r="U3129">
            <v>0</v>
          </cell>
          <cell r="AO3129" t="str">
            <v>Rheinland-Pfalz_2006_I 03_6</v>
          </cell>
          <cell r="AQ3129" t="str">
            <v>Westliche Flächenländer_2006_I 03_6</v>
          </cell>
        </row>
        <row r="3130">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AO3130" t="str">
            <v>Rheinland-Pfalz_2006_I 03_7</v>
          </cell>
          <cell r="AQ3130" t="str">
            <v>Westliche Flächenländer_2006_I 03_7</v>
          </cell>
        </row>
        <row r="3131">
          <cell r="G3131">
            <v>8213</v>
          </cell>
          <cell r="H3131">
            <v>3789</v>
          </cell>
          <cell r="I3131">
            <v>730</v>
          </cell>
          <cell r="J3131">
            <v>327</v>
          </cell>
          <cell r="K3131">
            <v>4366</v>
          </cell>
          <cell r="L3131">
            <v>2062</v>
          </cell>
          <cell r="M3131">
            <v>373</v>
          </cell>
          <cell r="N3131">
            <v>180</v>
          </cell>
          <cell r="O3131">
            <v>4745</v>
          </cell>
          <cell r="P3131">
            <v>3468</v>
          </cell>
          <cell r="Q3131">
            <v>0</v>
          </cell>
          <cell r="R3131">
            <v>0</v>
          </cell>
          <cell r="S3131">
            <v>0</v>
          </cell>
          <cell r="T3131">
            <v>0</v>
          </cell>
          <cell r="U3131">
            <v>0</v>
          </cell>
          <cell r="AO3131" t="str">
            <v>Rheinland-Pfalz_2006_I 03_8</v>
          </cell>
          <cell r="AQ3131" t="str">
            <v>Westliche Flächenländer_2006_I 03_8</v>
          </cell>
        </row>
        <row r="3132">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AO3132" t="str">
            <v>Rheinland-Pfalz_2006_I 04b_1</v>
          </cell>
          <cell r="AQ3132" t="str">
            <v>Westliche Flächenländer_2006_I 04b_1</v>
          </cell>
        </row>
        <row r="3133">
          <cell r="G3133">
            <v>7</v>
          </cell>
          <cell r="H3133">
            <v>3</v>
          </cell>
          <cell r="I3133">
            <v>1</v>
          </cell>
          <cell r="J3133">
            <v>0</v>
          </cell>
          <cell r="K3133">
            <v>7</v>
          </cell>
          <cell r="L3133">
            <v>3</v>
          </cell>
          <cell r="M3133">
            <v>1</v>
          </cell>
          <cell r="N3133">
            <v>0</v>
          </cell>
          <cell r="O3133">
            <v>7</v>
          </cell>
          <cell r="P3133">
            <v>0</v>
          </cell>
          <cell r="Q3133">
            <v>0</v>
          </cell>
          <cell r="R3133">
            <v>0</v>
          </cell>
          <cell r="S3133">
            <v>0</v>
          </cell>
          <cell r="T3133">
            <v>0</v>
          </cell>
          <cell r="U3133">
            <v>0</v>
          </cell>
          <cell r="AO3133" t="str">
            <v>Rheinland-Pfalz_2006_I 04b_2</v>
          </cell>
          <cell r="AQ3133" t="str">
            <v>Westliche Flächenländer_2006_I 04b_2</v>
          </cell>
        </row>
        <row r="3134">
          <cell r="G3134">
            <v>7693</v>
          </cell>
          <cell r="H3134">
            <v>3517</v>
          </cell>
          <cell r="I3134">
            <v>687</v>
          </cell>
          <cell r="J3134">
            <v>313</v>
          </cell>
          <cell r="K3134">
            <v>4211</v>
          </cell>
          <cell r="L3134">
            <v>1963</v>
          </cell>
          <cell r="M3134">
            <v>368</v>
          </cell>
          <cell r="N3134">
            <v>178</v>
          </cell>
          <cell r="O3134">
            <v>4586</v>
          </cell>
          <cell r="P3134">
            <v>3107</v>
          </cell>
          <cell r="Q3134">
            <v>0</v>
          </cell>
          <cell r="R3134">
            <v>0</v>
          </cell>
          <cell r="S3134">
            <v>0</v>
          </cell>
          <cell r="T3134">
            <v>0</v>
          </cell>
          <cell r="U3134">
            <v>0</v>
          </cell>
          <cell r="AO3134" t="str">
            <v>Rheinland-Pfalz_2006_I 04b_3</v>
          </cell>
          <cell r="AQ3134" t="str">
            <v>Westliche Flächenländer_2006_I 04b_3</v>
          </cell>
        </row>
        <row r="3135">
          <cell r="G3135">
            <v>322</v>
          </cell>
          <cell r="H3135">
            <v>128</v>
          </cell>
          <cell r="I3135">
            <v>35</v>
          </cell>
          <cell r="J3135">
            <v>9</v>
          </cell>
          <cell r="K3135">
            <v>50</v>
          </cell>
          <cell r="L3135">
            <v>29</v>
          </cell>
          <cell r="M3135">
            <v>2</v>
          </cell>
          <cell r="N3135">
            <v>1</v>
          </cell>
          <cell r="O3135">
            <v>53</v>
          </cell>
          <cell r="P3135">
            <v>269</v>
          </cell>
          <cell r="Q3135">
            <v>0</v>
          </cell>
          <cell r="R3135">
            <v>0</v>
          </cell>
          <cell r="S3135">
            <v>0</v>
          </cell>
          <cell r="T3135">
            <v>0</v>
          </cell>
          <cell r="U3135">
            <v>0</v>
          </cell>
          <cell r="AO3135" t="str">
            <v>Rheinland-Pfalz_2006_I 04b_4</v>
          </cell>
          <cell r="AQ3135" t="str">
            <v>Westliche Flächenländer_2006_I 04b_4</v>
          </cell>
        </row>
        <row r="3136">
          <cell r="G3136">
            <v>189</v>
          </cell>
          <cell r="H3136">
            <v>139</v>
          </cell>
          <cell r="I3136">
            <v>6</v>
          </cell>
          <cell r="J3136">
            <v>4</v>
          </cell>
          <cell r="K3136">
            <v>98</v>
          </cell>
          <cell r="L3136">
            <v>67</v>
          </cell>
          <cell r="M3136">
            <v>2</v>
          </cell>
          <cell r="N3136">
            <v>1</v>
          </cell>
          <cell r="O3136">
            <v>99</v>
          </cell>
          <cell r="P3136">
            <v>90</v>
          </cell>
          <cell r="Q3136">
            <v>0</v>
          </cell>
          <cell r="R3136">
            <v>0</v>
          </cell>
          <cell r="S3136">
            <v>0</v>
          </cell>
          <cell r="T3136">
            <v>0</v>
          </cell>
          <cell r="U3136">
            <v>0</v>
          </cell>
          <cell r="AO3136" t="str">
            <v>Rheinland-Pfalz_2006_I 04b_5</v>
          </cell>
          <cell r="AQ3136" t="str">
            <v>Westliche Flächenländer_2006_I 04b_5</v>
          </cell>
        </row>
        <row r="3137">
          <cell r="G3137">
            <v>2</v>
          </cell>
          <cell r="H3137">
            <v>2</v>
          </cell>
          <cell r="I3137">
            <v>1</v>
          </cell>
          <cell r="J3137">
            <v>1</v>
          </cell>
          <cell r="K3137">
            <v>0</v>
          </cell>
          <cell r="L3137">
            <v>0</v>
          </cell>
          <cell r="M3137">
            <v>0</v>
          </cell>
          <cell r="N3137">
            <v>0</v>
          </cell>
          <cell r="O3137">
            <v>0</v>
          </cell>
          <cell r="P3137">
            <v>2</v>
          </cell>
          <cell r="Q3137">
            <v>0</v>
          </cell>
          <cell r="R3137">
            <v>0</v>
          </cell>
          <cell r="S3137">
            <v>0</v>
          </cell>
          <cell r="T3137">
            <v>0</v>
          </cell>
          <cell r="U3137">
            <v>0</v>
          </cell>
          <cell r="AO3137" t="str">
            <v>Rheinland-Pfalz_2006_I 04b_6</v>
          </cell>
          <cell r="AQ3137" t="str">
            <v>Westliche Flächenländer_2006_I 04b_6</v>
          </cell>
        </row>
        <row r="3138">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AO3138" t="str">
            <v>Rheinland-Pfalz_2006_I 04b_7</v>
          </cell>
          <cell r="AQ3138" t="str">
            <v>Westliche Flächenländer_2006_I 04b_7</v>
          </cell>
        </row>
        <row r="3139">
          <cell r="G3139">
            <v>8213</v>
          </cell>
          <cell r="H3139">
            <v>3789</v>
          </cell>
          <cell r="I3139">
            <v>730</v>
          </cell>
          <cell r="J3139">
            <v>327</v>
          </cell>
          <cell r="K3139">
            <v>4366</v>
          </cell>
          <cell r="L3139">
            <v>2062</v>
          </cell>
          <cell r="M3139">
            <v>373</v>
          </cell>
          <cell r="N3139">
            <v>180</v>
          </cell>
          <cell r="O3139">
            <v>4745</v>
          </cell>
          <cell r="P3139">
            <v>3468</v>
          </cell>
          <cell r="Q3139">
            <v>0</v>
          </cell>
          <cell r="R3139">
            <v>0</v>
          </cell>
          <cell r="S3139">
            <v>0</v>
          </cell>
          <cell r="T3139">
            <v>0</v>
          </cell>
          <cell r="U3139">
            <v>0</v>
          </cell>
          <cell r="AO3139" t="str">
            <v>Rheinland-Pfalz_2006_I 04b_8</v>
          </cell>
          <cell r="AQ3139" t="str">
            <v>Westliche Flächenländer_2006_I 04b_8</v>
          </cell>
        </row>
        <row r="3140">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AO3140" t="str">
            <v>Rheinland-Pfalz_2006_I 02_1</v>
          </cell>
          <cell r="AQ3140" t="str">
            <v>Westliche Flächenländer_2006_I 02_1</v>
          </cell>
        </row>
        <row r="3141">
          <cell r="G3141">
            <v>280</v>
          </cell>
          <cell r="H3141">
            <v>46</v>
          </cell>
          <cell r="I3141">
            <v>16</v>
          </cell>
          <cell r="J3141">
            <v>4</v>
          </cell>
          <cell r="K3141">
            <v>106</v>
          </cell>
          <cell r="L3141">
            <v>13</v>
          </cell>
          <cell r="M3141">
            <v>9</v>
          </cell>
          <cell r="N3141">
            <v>1</v>
          </cell>
          <cell r="O3141">
            <v>123</v>
          </cell>
          <cell r="P3141">
            <v>90</v>
          </cell>
          <cell r="Q3141">
            <v>67</v>
          </cell>
          <cell r="R3141">
            <v>0</v>
          </cell>
          <cell r="S3141">
            <v>0</v>
          </cell>
          <cell r="T3141">
            <v>0</v>
          </cell>
          <cell r="U3141">
            <v>0</v>
          </cell>
          <cell r="AO3141" t="str">
            <v>Rheinland-Pfalz_2006_I 02_2</v>
          </cell>
          <cell r="AQ3141" t="str">
            <v>Westliche Flächenländer_2006_I 02_2</v>
          </cell>
        </row>
        <row r="3142">
          <cell r="G3142">
            <v>258</v>
          </cell>
          <cell r="H3142">
            <v>112</v>
          </cell>
          <cell r="I3142">
            <v>10</v>
          </cell>
          <cell r="J3142">
            <v>3</v>
          </cell>
          <cell r="K3142">
            <v>61</v>
          </cell>
          <cell r="L3142">
            <v>25</v>
          </cell>
          <cell r="M3142">
            <v>0</v>
          </cell>
          <cell r="N3142">
            <v>0</v>
          </cell>
          <cell r="O3142">
            <v>68</v>
          </cell>
          <cell r="P3142">
            <v>101</v>
          </cell>
          <cell r="Q3142">
            <v>89</v>
          </cell>
          <cell r="R3142">
            <v>0</v>
          </cell>
          <cell r="S3142">
            <v>0</v>
          </cell>
          <cell r="T3142">
            <v>0</v>
          </cell>
          <cell r="U3142">
            <v>0</v>
          </cell>
          <cell r="AO3142" t="str">
            <v>Rheinland-Pfalz_2006_I 02_3</v>
          </cell>
          <cell r="AQ3142" t="str">
            <v>Westliche Flächenländer_2006_I 02_3</v>
          </cell>
        </row>
        <row r="3143">
          <cell r="G3143">
            <v>33</v>
          </cell>
          <cell r="H3143">
            <v>26</v>
          </cell>
          <cell r="I3143">
            <v>1</v>
          </cell>
          <cell r="J3143">
            <v>1</v>
          </cell>
          <cell r="K3143">
            <v>8</v>
          </cell>
          <cell r="L3143">
            <v>6</v>
          </cell>
          <cell r="M3143">
            <v>1</v>
          </cell>
          <cell r="N3143">
            <v>1</v>
          </cell>
          <cell r="O3143">
            <v>8</v>
          </cell>
          <cell r="P3143">
            <v>14</v>
          </cell>
          <cell r="Q3143">
            <v>11</v>
          </cell>
          <cell r="R3143">
            <v>0</v>
          </cell>
          <cell r="S3143">
            <v>0</v>
          </cell>
          <cell r="T3143">
            <v>0</v>
          </cell>
          <cell r="U3143">
            <v>0</v>
          </cell>
          <cell r="AO3143" t="str">
            <v>Rheinland-Pfalz_2006_I 02_4</v>
          </cell>
          <cell r="AQ3143" t="str">
            <v>Westliche Flächenländer_2006_I 02_4</v>
          </cell>
        </row>
        <row r="3144">
          <cell r="G3144">
            <v>26</v>
          </cell>
          <cell r="H3144">
            <v>18</v>
          </cell>
          <cell r="I3144">
            <v>0</v>
          </cell>
          <cell r="J3144">
            <v>0</v>
          </cell>
          <cell r="K3144">
            <v>10</v>
          </cell>
          <cell r="L3144">
            <v>5</v>
          </cell>
          <cell r="M3144">
            <v>0</v>
          </cell>
          <cell r="N3144">
            <v>0</v>
          </cell>
          <cell r="O3144">
            <v>10</v>
          </cell>
          <cell r="P3144">
            <v>8</v>
          </cell>
          <cell r="Q3144">
            <v>8</v>
          </cell>
          <cell r="R3144">
            <v>0</v>
          </cell>
          <cell r="S3144">
            <v>0</v>
          </cell>
          <cell r="T3144">
            <v>0</v>
          </cell>
          <cell r="U3144">
            <v>0</v>
          </cell>
          <cell r="AO3144" t="str">
            <v>Rheinland-Pfalz_2006_I 02_5</v>
          </cell>
          <cell r="AQ3144" t="str">
            <v>Westliche Flächenländer_2006_I 02_5</v>
          </cell>
        </row>
        <row r="3145">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AO3145" t="str">
            <v>Rheinland-Pfalz_2006_I 02_6</v>
          </cell>
          <cell r="AQ3145" t="str">
            <v>Westliche Flächenländer_2006_I 02_6</v>
          </cell>
        </row>
        <row r="3146">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AO3146" t="str">
            <v>Rheinland-Pfalz_2006_I 02_7</v>
          </cell>
          <cell r="AQ3146" t="str">
            <v>Westliche Flächenländer_2006_I 02_7</v>
          </cell>
        </row>
        <row r="3147">
          <cell r="G3147">
            <v>597</v>
          </cell>
          <cell r="H3147">
            <v>202</v>
          </cell>
          <cell r="I3147">
            <v>27</v>
          </cell>
          <cell r="J3147">
            <v>8</v>
          </cell>
          <cell r="K3147">
            <v>185</v>
          </cell>
          <cell r="L3147">
            <v>49</v>
          </cell>
          <cell r="M3147">
            <v>10</v>
          </cell>
          <cell r="N3147">
            <v>2</v>
          </cell>
          <cell r="O3147">
            <v>209</v>
          </cell>
          <cell r="P3147">
            <v>213</v>
          </cell>
          <cell r="Q3147">
            <v>175</v>
          </cell>
          <cell r="R3147">
            <v>0</v>
          </cell>
          <cell r="S3147">
            <v>0</v>
          </cell>
          <cell r="T3147">
            <v>0</v>
          </cell>
          <cell r="U3147">
            <v>0</v>
          </cell>
          <cell r="AO3147" t="str">
            <v>Rheinland-Pfalz_2006_I 02_8</v>
          </cell>
          <cell r="AQ3147" t="str">
            <v>Westliche Flächenländer_2006_I 02_8</v>
          </cell>
        </row>
        <row r="3148">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AO3148" t="e">
            <v>#N/A</v>
          </cell>
          <cell r="AQ3148" t="e">
            <v>#N/A</v>
          </cell>
        </row>
        <row r="3149">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AO3149" t="e">
            <v>#N/A</v>
          </cell>
          <cell r="AQ3149" t="e">
            <v>#N/A</v>
          </cell>
        </row>
        <row r="3150">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AO3150" t="e">
            <v>#N/A</v>
          </cell>
          <cell r="AQ3150" t="e">
            <v>#N/A</v>
          </cell>
        </row>
        <row r="3151">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AO3151" t="e">
            <v>#N/A</v>
          </cell>
          <cell r="AQ3151" t="e">
            <v>#N/A</v>
          </cell>
        </row>
        <row r="3152">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AO3152" t="e">
            <v>#N/A</v>
          </cell>
          <cell r="AQ3152" t="e">
            <v>#N/A</v>
          </cell>
        </row>
        <row r="3153">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AO3153" t="e">
            <v>#N/A</v>
          </cell>
          <cell r="AQ3153" t="e">
            <v>#N/A</v>
          </cell>
        </row>
        <row r="3154">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AO3154" t="e">
            <v>#N/A</v>
          </cell>
          <cell r="AQ3154" t="e">
            <v>#N/A</v>
          </cell>
        </row>
        <row r="3155">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AO3155" t="e">
            <v>#N/A</v>
          </cell>
          <cell r="AQ3155" t="e">
            <v>#N/A</v>
          </cell>
        </row>
        <row r="3156">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AO3156" t="str">
            <v>Rheinland-Pfalz_2006_I 04b_1</v>
          </cell>
          <cell r="AQ3156" t="str">
            <v>Westliche Flächenländer_2006_I 04b_1</v>
          </cell>
        </row>
        <row r="3157">
          <cell r="G3157">
            <v>280</v>
          </cell>
          <cell r="H3157">
            <v>46</v>
          </cell>
          <cell r="I3157">
            <v>16</v>
          </cell>
          <cell r="J3157">
            <v>4</v>
          </cell>
          <cell r="K3157">
            <v>106</v>
          </cell>
          <cell r="L3157">
            <v>13</v>
          </cell>
          <cell r="M3157">
            <v>9</v>
          </cell>
          <cell r="N3157">
            <v>1</v>
          </cell>
          <cell r="O3157">
            <v>123</v>
          </cell>
          <cell r="P3157">
            <v>90</v>
          </cell>
          <cell r="Q3157">
            <v>67</v>
          </cell>
          <cell r="R3157">
            <v>0</v>
          </cell>
          <cell r="S3157">
            <v>0</v>
          </cell>
          <cell r="T3157">
            <v>0</v>
          </cell>
          <cell r="U3157">
            <v>0</v>
          </cell>
          <cell r="AO3157" t="str">
            <v>Rheinland-Pfalz_2006_I 04b_2</v>
          </cell>
          <cell r="AQ3157" t="str">
            <v>Westliche Flächenländer_2006_I 04b_2</v>
          </cell>
        </row>
        <row r="3158">
          <cell r="G3158">
            <v>258</v>
          </cell>
          <cell r="H3158">
            <v>112</v>
          </cell>
          <cell r="I3158">
            <v>10</v>
          </cell>
          <cell r="J3158">
            <v>3</v>
          </cell>
          <cell r="K3158">
            <v>61</v>
          </cell>
          <cell r="L3158">
            <v>25</v>
          </cell>
          <cell r="M3158">
            <v>0</v>
          </cell>
          <cell r="N3158">
            <v>0</v>
          </cell>
          <cell r="O3158">
            <v>68</v>
          </cell>
          <cell r="P3158">
            <v>101</v>
          </cell>
          <cell r="Q3158">
            <v>89</v>
          </cell>
          <cell r="R3158">
            <v>0</v>
          </cell>
          <cell r="S3158">
            <v>0</v>
          </cell>
          <cell r="T3158">
            <v>0</v>
          </cell>
          <cell r="U3158">
            <v>0</v>
          </cell>
          <cell r="AO3158" t="str">
            <v>Rheinland-Pfalz_2006_I 04b_3</v>
          </cell>
          <cell r="AQ3158" t="str">
            <v>Westliche Flächenländer_2006_I 04b_3</v>
          </cell>
        </row>
        <row r="3159">
          <cell r="G3159">
            <v>33</v>
          </cell>
          <cell r="H3159">
            <v>26</v>
          </cell>
          <cell r="I3159">
            <v>1</v>
          </cell>
          <cell r="J3159">
            <v>1</v>
          </cell>
          <cell r="K3159">
            <v>8</v>
          </cell>
          <cell r="L3159">
            <v>6</v>
          </cell>
          <cell r="M3159">
            <v>1</v>
          </cell>
          <cell r="N3159">
            <v>1</v>
          </cell>
          <cell r="O3159">
            <v>8</v>
          </cell>
          <cell r="P3159">
            <v>14</v>
          </cell>
          <cell r="Q3159">
            <v>11</v>
          </cell>
          <cell r="R3159">
            <v>0</v>
          </cell>
          <cell r="S3159">
            <v>0</v>
          </cell>
          <cell r="T3159">
            <v>0</v>
          </cell>
          <cell r="U3159">
            <v>0</v>
          </cell>
          <cell r="AO3159" t="str">
            <v>Rheinland-Pfalz_2006_I 04b_4</v>
          </cell>
          <cell r="AQ3159" t="str">
            <v>Westliche Flächenländer_2006_I 04b_4</v>
          </cell>
        </row>
        <row r="3160">
          <cell r="G3160">
            <v>26</v>
          </cell>
          <cell r="H3160">
            <v>18</v>
          </cell>
          <cell r="I3160">
            <v>0</v>
          </cell>
          <cell r="J3160">
            <v>0</v>
          </cell>
          <cell r="K3160">
            <v>10</v>
          </cell>
          <cell r="L3160">
            <v>5</v>
          </cell>
          <cell r="M3160">
            <v>0</v>
          </cell>
          <cell r="N3160">
            <v>0</v>
          </cell>
          <cell r="O3160">
            <v>10</v>
          </cell>
          <cell r="P3160">
            <v>8</v>
          </cell>
          <cell r="Q3160">
            <v>8</v>
          </cell>
          <cell r="R3160">
            <v>0</v>
          </cell>
          <cell r="S3160">
            <v>0</v>
          </cell>
          <cell r="T3160">
            <v>0</v>
          </cell>
          <cell r="U3160">
            <v>0</v>
          </cell>
          <cell r="AO3160" t="str">
            <v>Rheinland-Pfalz_2006_I 04b_5</v>
          </cell>
          <cell r="AQ3160" t="str">
            <v>Westliche Flächenländer_2006_I 04b_5</v>
          </cell>
        </row>
        <row r="3161">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AO3161" t="str">
            <v>Rheinland-Pfalz_2006_I 04b_6</v>
          </cell>
          <cell r="AQ3161" t="str">
            <v>Westliche Flächenländer_2006_I 04b_6</v>
          </cell>
        </row>
        <row r="3162">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AO3162" t="str">
            <v>Rheinland-Pfalz_2006_I 04b_7</v>
          </cell>
          <cell r="AQ3162" t="str">
            <v>Westliche Flächenländer_2006_I 04b_7</v>
          </cell>
        </row>
        <row r="3163">
          <cell r="G3163">
            <v>597</v>
          </cell>
          <cell r="H3163">
            <v>202</v>
          </cell>
          <cell r="I3163">
            <v>27</v>
          </cell>
          <cell r="J3163">
            <v>8</v>
          </cell>
          <cell r="K3163">
            <v>185</v>
          </cell>
          <cell r="L3163">
            <v>49</v>
          </cell>
          <cell r="M3163">
            <v>10</v>
          </cell>
          <cell r="N3163">
            <v>2</v>
          </cell>
          <cell r="O3163">
            <v>209</v>
          </cell>
          <cell r="P3163">
            <v>213</v>
          </cell>
          <cell r="Q3163">
            <v>175</v>
          </cell>
          <cell r="R3163">
            <v>0</v>
          </cell>
          <cell r="S3163">
            <v>0</v>
          </cell>
          <cell r="T3163">
            <v>0</v>
          </cell>
          <cell r="U3163">
            <v>0</v>
          </cell>
          <cell r="AO3163" t="str">
            <v>Rheinland-Pfalz_2006_I 04b_8</v>
          </cell>
          <cell r="AQ3163" t="str">
            <v>Westliche Flächenländer_2006_I 04b_8</v>
          </cell>
        </row>
        <row r="3164">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AO3164" t="str">
            <v>Rheinland-Pfalz_2006_I 05a_1</v>
          </cell>
          <cell r="AQ3164" t="str">
            <v>Westliche Flächenländer_2006_I 05a_1</v>
          </cell>
        </row>
        <row r="3165">
          <cell r="G3165">
            <v>1</v>
          </cell>
          <cell r="H3165">
            <v>0</v>
          </cell>
          <cell r="I3165">
            <v>0</v>
          </cell>
          <cell r="J3165">
            <v>0</v>
          </cell>
          <cell r="K3165">
            <v>1</v>
          </cell>
          <cell r="L3165">
            <v>0</v>
          </cell>
          <cell r="M3165">
            <v>0</v>
          </cell>
          <cell r="N3165">
            <v>0</v>
          </cell>
          <cell r="O3165">
            <v>1</v>
          </cell>
          <cell r="P3165">
            <v>0</v>
          </cell>
          <cell r="Q3165">
            <v>0</v>
          </cell>
          <cell r="R3165">
            <v>0</v>
          </cell>
          <cell r="S3165">
            <v>0</v>
          </cell>
          <cell r="T3165">
            <v>0</v>
          </cell>
          <cell r="U3165">
            <v>0</v>
          </cell>
          <cell r="AO3165" t="str">
            <v>Rheinland-Pfalz_2006_I 05a_2</v>
          </cell>
          <cell r="AQ3165" t="str">
            <v>Westliche Flächenländer_2006_I 05a_2</v>
          </cell>
        </row>
        <row r="3166">
          <cell r="G3166">
            <v>1990</v>
          </cell>
          <cell r="H3166">
            <v>1754</v>
          </cell>
          <cell r="I3166">
            <v>97</v>
          </cell>
          <cell r="J3166">
            <v>87</v>
          </cell>
          <cell r="K3166">
            <v>1358</v>
          </cell>
          <cell r="L3166">
            <v>1198</v>
          </cell>
          <cell r="M3166">
            <v>69</v>
          </cell>
          <cell r="N3166">
            <v>61</v>
          </cell>
          <cell r="O3166">
            <v>1381</v>
          </cell>
          <cell r="P3166">
            <v>609</v>
          </cell>
          <cell r="Q3166">
            <v>0</v>
          </cell>
          <cell r="R3166">
            <v>0</v>
          </cell>
          <cell r="S3166">
            <v>0</v>
          </cell>
          <cell r="T3166">
            <v>0</v>
          </cell>
          <cell r="U3166">
            <v>0</v>
          </cell>
          <cell r="AO3166" t="str">
            <v>Rheinland-Pfalz_2006_I 05a_3</v>
          </cell>
          <cell r="AQ3166" t="str">
            <v>Westliche Flächenländer_2006_I 05a_3</v>
          </cell>
        </row>
        <row r="3167">
          <cell r="G3167">
            <v>2</v>
          </cell>
          <cell r="H3167">
            <v>2</v>
          </cell>
          <cell r="I3167">
            <v>1</v>
          </cell>
          <cell r="J3167">
            <v>1</v>
          </cell>
          <cell r="K3167">
            <v>2</v>
          </cell>
          <cell r="L3167">
            <v>2</v>
          </cell>
          <cell r="M3167">
            <v>1</v>
          </cell>
          <cell r="N3167">
            <v>1</v>
          </cell>
          <cell r="O3167">
            <v>2</v>
          </cell>
          <cell r="P3167">
            <v>0</v>
          </cell>
          <cell r="Q3167">
            <v>0</v>
          </cell>
          <cell r="R3167">
            <v>0</v>
          </cell>
          <cell r="S3167">
            <v>0</v>
          </cell>
          <cell r="T3167">
            <v>0</v>
          </cell>
          <cell r="U3167">
            <v>0</v>
          </cell>
          <cell r="AO3167" t="str">
            <v>Rheinland-Pfalz_2006_I 05a_4</v>
          </cell>
          <cell r="AQ3167" t="str">
            <v>Westliche Flächenländer_2006_I 05a_4</v>
          </cell>
        </row>
        <row r="3168">
          <cell r="G3168">
            <v>1</v>
          </cell>
          <cell r="H3168">
            <v>1</v>
          </cell>
          <cell r="I3168">
            <v>0</v>
          </cell>
          <cell r="J3168">
            <v>0</v>
          </cell>
          <cell r="K3168">
            <v>1</v>
          </cell>
          <cell r="L3168">
            <v>1</v>
          </cell>
          <cell r="M3168">
            <v>0</v>
          </cell>
          <cell r="N3168">
            <v>0</v>
          </cell>
          <cell r="O3168">
            <v>1</v>
          </cell>
          <cell r="P3168">
            <v>0</v>
          </cell>
          <cell r="Q3168">
            <v>0</v>
          </cell>
          <cell r="R3168">
            <v>0</v>
          </cell>
          <cell r="S3168">
            <v>0</v>
          </cell>
          <cell r="T3168">
            <v>0</v>
          </cell>
          <cell r="U3168">
            <v>0</v>
          </cell>
          <cell r="AO3168" t="str">
            <v>Rheinland-Pfalz_2006_I 05a_5</v>
          </cell>
          <cell r="AQ3168" t="str">
            <v>Westliche Flächenländer_2006_I 05a_5</v>
          </cell>
        </row>
        <row r="3169">
          <cell r="G3169">
            <v>2</v>
          </cell>
          <cell r="H3169">
            <v>2</v>
          </cell>
          <cell r="I3169">
            <v>0</v>
          </cell>
          <cell r="J3169">
            <v>0</v>
          </cell>
          <cell r="K3169">
            <v>2</v>
          </cell>
          <cell r="L3169">
            <v>2</v>
          </cell>
          <cell r="M3169">
            <v>0</v>
          </cell>
          <cell r="N3169">
            <v>0</v>
          </cell>
          <cell r="O3169">
            <v>2</v>
          </cell>
          <cell r="P3169">
            <v>0</v>
          </cell>
          <cell r="Q3169">
            <v>0</v>
          </cell>
          <cell r="R3169">
            <v>0</v>
          </cell>
          <cell r="S3169">
            <v>0</v>
          </cell>
          <cell r="T3169">
            <v>0</v>
          </cell>
          <cell r="U3169">
            <v>0</v>
          </cell>
          <cell r="AO3169" t="str">
            <v>Rheinland-Pfalz_2006_I 05a_6</v>
          </cell>
          <cell r="AQ3169" t="str">
            <v>Westliche Flächenländer_2006_I 05a_6</v>
          </cell>
        </row>
        <row r="3170">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AO3170" t="str">
            <v>Rheinland-Pfalz_2006_I 05a_7</v>
          </cell>
          <cell r="AQ3170" t="str">
            <v>Westliche Flächenländer_2006_I 05a_7</v>
          </cell>
        </row>
        <row r="3171">
          <cell r="G3171">
            <v>1996</v>
          </cell>
          <cell r="H3171">
            <v>1759</v>
          </cell>
          <cell r="I3171">
            <v>98</v>
          </cell>
          <cell r="J3171">
            <v>88</v>
          </cell>
          <cell r="K3171">
            <v>1364</v>
          </cell>
          <cell r="L3171">
            <v>1203</v>
          </cell>
          <cell r="M3171">
            <v>70</v>
          </cell>
          <cell r="N3171">
            <v>62</v>
          </cell>
          <cell r="O3171">
            <v>1387</v>
          </cell>
          <cell r="P3171">
            <v>609</v>
          </cell>
          <cell r="Q3171">
            <v>0</v>
          </cell>
          <cell r="R3171">
            <v>0</v>
          </cell>
          <cell r="S3171">
            <v>0</v>
          </cell>
          <cell r="T3171">
            <v>0</v>
          </cell>
          <cell r="U3171">
            <v>0</v>
          </cell>
          <cell r="AO3171" t="str">
            <v>Rheinland-Pfalz_2006_I 05a_8</v>
          </cell>
          <cell r="AQ3171" t="str">
            <v>Westliche Flächenländer_2006_I 05a_8</v>
          </cell>
        </row>
        <row r="3172">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AO3172" t="e">
            <v>#N/A</v>
          </cell>
          <cell r="AQ3172" t="e">
            <v>#N/A</v>
          </cell>
        </row>
        <row r="3173">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AO3173" t="e">
            <v>#N/A</v>
          </cell>
          <cell r="AQ3173" t="e">
            <v>#N/A</v>
          </cell>
        </row>
        <row r="3174">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AO3174" t="e">
            <v>#N/A</v>
          </cell>
          <cell r="AQ3174" t="e">
            <v>#N/A</v>
          </cell>
        </row>
        <row r="3175">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AO3175" t="e">
            <v>#N/A</v>
          </cell>
          <cell r="AQ3175" t="e">
            <v>#N/A</v>
          </cell>
        </row>
        <row r="3176">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AO3176" t="e">
            <v>#N/A</v>
          </cell>
          <cell r="AQ3176" t="e">
            <v>#N/A</v>
          </cell>
        </row>
        <row r="3177">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AO3177" t="e">
            <v>#N/A</v>
          </cell>
          <cell r="AQ3177" t="e">
            <v>#N/A</v>
          </cell>
        </row>
        <row r="3178">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AO3178" t="e">
            <v>#N/A</v>
          </cell>
          <cell r="AQ3178" t="e">
            <v>#N/A</v>
          </cell>
        </row>
        <row r="3179">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AO3179" t="e">
            <v>#N/A</v>
          </cell>
          <cell r="AQ3179" t="e">
            <v>#N/A</v>
          </cell>
        </row>
        <row r="3180">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AO3180" t="str">
            <v>Rheinland-Pfalz_2006_I 05c_1</v>
          </cell>
          <cell r="AQ3180" t="str">
            <v>Westliche Flächenländer_2006_I 05c_1</v>
          </cell>
        </row>
        <row r="3181">
          <cell r="G3181">
            <v>770</v>
          </cell>
          <cell r="H3181">
            <v>600</v>
          </cell>
          <cell r="I3181">
            <v>37</v>
          </cell>
          <cell r="J3181">
            <v>28</v>
          </cell>
          <cell r="K3181">
            <v>372</v>
          </cell>
          <cell r="L3181">
            <v>285</v>
          </cell>
          <cell r="M3181">
            <v>19</v>
          </cell>
          <cell r="N3181">
            <v>13</v>
          </cell>
          <cell r="O3181">
            <v>378</v>
          </cell>
          <cell r="P3181">
            <v>190</v>
          </cell>
          <cell r="Q3181">
            <v>199</v>
          </cell>
          <cell r="R3181">
            <v>3</v>
          </cell>
          <cell r="S3181">
            <v>0</v>
          </cell>
          <cell r="T3181">
            <v>0</v>
          </cell>
          <cell r="U3181">
            <v>0</v>
          </cell>
          <cell r="AO3181" t="str">
            <v>Rheinland-Pfalz_2006_I 05c_2</v>
          </cell>
          <cell r="AQ3181" t="str">
            <v>Westliche Flächenländer_2006_I 05c_2</v>
          </cell>
        </row>
        <row r="3182">
          <cell r="G3182">
            <v>4628</v>
          </cell>
          <cell r="H3182">
            <v>3946</v>
          </cell>
          <cell r="I3182">
            <v>215</v>
          </cell>
          <cell r="J3182">
            <v>194</v>
          </cell>
          <cell r="K3182">
            <v>1371</v>
          </cell>
          <cell r="L3182">
            <v>1163</v>
          </cell>
          <cell r="M3182">
            <v>78</v>
          </cell>
          <cell r="N3182">
            <v>71</v>
          </cell>
          <cell r="O3182">
            <v>1392</v>
          </cell>
          <cell r="P3182">
            <v>1483</v>
          </cell>
          <cell r="Q3182">
            <v>1587</v>
          </cell>
          <cell r="R3182">
            <v>166</v>
          </cell>
          <cell r="S3182">
            <v>0</v>
          </cell>
          <cell r="T3182">
            <v>0</v>
          </cell>
          <cell r="U3182">
            <v>0</v>
          </cell>
          <cell r="AO3182" t="str">
            <v>Rheinland-Pfalz_2006_I 05c_3</v>
          </cell>
          <cell r="AQ3182" t="str">
            <v>Westliche Flächenländer_2006_I 05c_3</v>
          </cell>
        </row>
        <row r="3183">
          <cell r="G3183">
            <v>487</v>
          </cell>
          <cell r="H3183">
            <v>404</v>
          </cell>
          <cell r="I3183">
            <v>19</v>
          </cell>
          <cell r="J3183">
            <v>17</v>
          </cell>
          <cell r="K3183">
            <v>250</v>
          </cell>
          <cell r="L3183">
            <v>212</v>
          </cell>
          <cell r="M3183">
            <v>11</v>
          </cell>
          <cell r="N3183">
            <v>11</v>
          </cell>
          <cell r="O3183">
            <v>251</v>
          </cell>
          <cell r="P3183">
            <v>148</v>
          </cell>
          <cell r="Q3183">
            <v>87</v>
          </cell>
          <cell r="R3183">
            <v>1</v>
          </cell>
          <cell r="S3183">
            <v>0</v>
          </cell>
          <cell r="T3183">
            <v>0</v>
          </cell>
          <cell r="U3183">
            <v>0</v>
          </cell>
          <cell r="AO3183" t="str">
            <v>Rheinland-Pfalz_2006_I 05c_4</v>
          </cell>
          <cell r="AQ3183" t="str">
            <v>Westliche Flächenländer_2006_I 05c_4</v>
          </cell>
        </row>
        <row r="3184">
          <cell r="G3184">
            <v>318</v>
          </cell>
          <cell r="H3184">
            <v>250</v>
          </cell>
          <cell r="I3184">
            <v>31</v>
          </cell>
          <cell r="J3184">
            <v>24</v>
          </cell>
          <cell r="K3184">
            <v>129</v>
          </cell>
          <cell r="L3184">
            <v>100</v>
          </cell>
          <cell r="M3184">
            <v>19</v>
          </cell>
          <cell r="N3184">
            <v>14</v>
          </cell>
          <cell r="O3184">
            <v>129</v>
          </cell>
          <cell r="P3184">
            <v>109</v>
          </cell>
          <cell r="Q3184">
            <v>68</v>
          </cell>
          <cell r="R3184">
            <v>12</v>
          </cell>
          <cell r="S3184">
            <v>0</v>
          </cell>
          <cell r="T3184">
            <v>0</v>
          </cell>
          <cell r="U3184">
            <v>0</v>
          </cell>
          <cell r="AO3184" t="str">
            <v>Rheinland-Pfalz_2006_I 05c_5</v>
          </cell>
          <cell r="AQ3184" t="str">
            <v>Westliche Flächenländer_2006_I 05c_5</v>
          </cell>
        </row>
        <row r="3185">
          <cell r="G3185">
            <v>47</v>
          </cell>
          <cell r="H3185">
            <v>42</v>
          </cell>
          <cell r="I3185">
            <v>5</v>
          </cell>
          <cell r="J3185">
            <v>5</v>
          </cell>
          <cell r="K3185">
            <v>40</v>
          </cell>
          <cell r="L3185">
            <v>36</v>
          </cell>
          <cell r="M3185">
            <v>4</v>
          </cell>
          <cell r="N3185">
            <v>4</v>
          </cell>
          <cell r="O3185">
            <v>40</v>
          </cell>
          <cell r="P3185">
            <v>4</v>
          </cell>
          <cell r="Q3185">
            <v>1</v>
          </cell>
          <cell r="R3185">
            <v>2</v>
          </cell>
          <cell r="S3185">
            <v>0</v>
          </cell>
          <cell r="T3185">
            <v>0</v>
          </cell>
          <cell r="U3185">
            <v>0</v>
          </cell>
          <cell r="AO3185" t="str">
            <v>Rheinland-Pfalz_2006_I 05c_6</v>
          </cell>
          <cell r="AQ3185" t="str">
            <v>Westliche Flächenländer_2006_I 05c_6</v>
          </cell>
        </row>
        <row r="3186">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AO3186" t="str">
            <v>Rheinland-Pfalz_2006_I 05c_7</v>
          </cell>
          <cell r="AQ3186" t="str">
            <v>Westliche Flächenländer_2006_I 05c_7</v>
          </cell>
        </row>
        <row r="3187">
          <cell r="G3187">
            <v>6250</v>
          </cell>
          <cell r="H3187">
            <v>5242</v>
          </cell>
          <cell r="I3187">
            <v>307</v>
          </cell>
          <cell r="J3187">
            <v>268</v>
          </cell>
          <cell r="K3187">
            <v>2162</v>
          </cell>
          <cell r="L3187">
            <v>1796</v>
          </cell>
          <cell r="M3187">
            <v>131</v>
          </cell>
          <cell r="N3187">
            <v>113</v>
          </cell>
          <cell r="O3187">
            <v>2190</v>
          </cell>
          <cell r="P3187">
            <v>1934</v>
          </cell>
          <cell r="Q3187">
            <v>1942</v>
          </cell>
          <cell r="R3187">
            <v>184</v>
          </cell>
          <cell r="S3187">
            <v>0</v>
          </cell>
          <cell r="T3187">
            <v>0</v>
          </cell>
          <cell r="U3187">
            <v>0</v>
          </cell>
          <cell r="AO3187" t="str">
            <v>Rheinland-Pfalz_2006_I 05c_8</v>
          </cell>
          <cell r="AQ3187" t="str">
            <v>Westliche Flächenländer_2006_I 05c_8</v>
          </cell>
        </row>
        <row r="3188">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AO3188" t="e">
            <v>#N/A</v>
          </cell>
          <cell r="AQ3188" t="e">
            <v>#N/A</v>
          </cell>
        </row>
        <row r="3189">
          <cell r="G3189">
            <v>48</v>
          </cell>
          <cell r="H3189">
            <v>31</v>
          </cell>
          <cell r="I3189">
            <v>2</v>
          </cell>
          <cell r="J3189">
            <v>2</v>
          </cell>
          <cell r="K3189">
            <v>7</v>
          </cell>
          <cell r="L3189">
            <v>2</v>
          </cell>
          <cell r="M3189">
            <v>0</v>
          </cell>
          <cell r="N3189">
            <v>0</v>
          </cell>
          <cell r="O3189">
            <v>7</v>
          </cell>
          <cell r="P3189">
            <v>12</v>
          </cell>
          <cell r="Q3189">
            <v>26</v>
          </cell>
          <cell r="R3189">
            <v>3</v>
          </cell>
          <cell r="S3189">
            <v>0</v>
          </cell>
          <cell r="T3189">
            <v>0</v>
          </cell>
          <cell r="U3189">
            <v>0</v>
          </cell>
          <cell r="AO3189" t="e">
            <v>#N/A</v>
          </cell>
          <cell r="AQ3189" t="e">
            <v>#N/A</v>
          </cell>
        </row>
        <row r="3190">
          <cell r="G3190">
            <v>1808</v>
          </cell>
          <cell r="H3190">
            <v>1509</v>
          </cell>
          <cell r="I3190">
            <v>79</v>
          </cell>
          <cell r="J3190">
            <v>68</v>
          </cell>
          <cell r="K3190">
            <v>191</v>
          </cell>
          <cell r="L3190">
            <v>136</v>
          </cell>
          <cell r="M3190">
            <v>12</v>
          </cell>
          <cell r="N3190">
            <v>10</v>
          </cell>
          <cell r="O3190">
            <v>191</v>
          </cell>
          <cell r="P3190">
            <v>255</v>
          </cell>
          <cell r="Q3190">
            <v>1196</v>
          </cell>
          <cell r="R3190">
            <v>166</v>
          </cell>
          <cell r="S3190">
            <v>0</v>
          </cell>
          <cell r="T3190">
            <v>0</v>
          </cell>
          <cell r="U3190">
            <v>0</v>
          </cell>
          <cell r="AO3190" t="e">
            <v>#N/A</v>
          </cell>
          <cell r="AQ3190" t="e">
            <v>#N/A</v>
          </cell>
        </row>
        <row r="3191">
          <cell r="G3191">
            <v>239</v>
          </cell>
          <cell r="H3191">
            <v>202</v>
          </cell>
          <cell r="I3191">
            <v>6</v>
          </cell>
          <cell r="J3191">
            <v>5</v>
          </cell>
          <cell r="K3191">
            <v>85</v>
          </cell>
          <cell r="L3191">
            <v>75</v>
          </cell>
          <cell r="M3191">
            <v>3</v>
          </cell>
          <cell r="N3191">
            <v>3</v>
          </cell>
          <cell r="O3191">
            <v>85</v>
          </cell>
          <cell r="P3191">
            <v>77</v>
          </cell>
          <cell r="Q3191">
            <v>76</v>
          </cell>
          <cell r="R3191">
            <v>1</v>
          </cell>
          <cell r="S3191">
            <v>0</v>
          </cell>
          <cell r="T3191">
            <v>0</v>
          </cell>
          <cell r="U3191">
            <v>0</v>
          </cell>
          <cell r="AO3191" t="e">
            <v>#N/A</v>
          </cell>
          <cell r="AQ3191" t="e">
            <v>#N/A</v>
          </cell>
        </row>
        <row r="3192">
          <cell r="G3192">
            <v>126</v>
          </cell>
          <cell r="H3192">
            <v>98</v>
          </cell>
          <cell r="I3192">
            <v>8</v>
          </cell>
          <cell r="J3192">
            <v>5</v>
          </cell>
          <cell r="K3192">
            <v>27</v>
          </cell>
          <cell r="L3192">
            <v>19</v>
          </cell>
          <cell r="M3192">
            <v>3</v>
          </cell>
          <cell r="N3192">
            <v>1</v>
          </cell>
          <cell r="O3192">
            <v>27</v>
          </cell>
          <cell r="P3192">
            <v>32</v>
          </cell>
          <cell r="Q3192">
            <v>55</v>
          </cell>
          <cell r="R3192">
            <v>12</v>
          </cell>
          <cell r="S3192">
            <v>0</v>
          </cell>
          <cell r="T3192">
            <v>0</v>
          </cell>
          <cell r="U3192">
            <v>0</v>
          </cell>
          <cell r="AO3192" t="e">
            <v>#N/A</v>
          </cell>
          <cell r="AQ3192" t="e">
            <v>#N/A</v>
          </cell>
        </row>
        <row r="3193">
          <cell r="G3193">
            <v>4</v>
          </cell>
          <cell r="H3193">
            <v>3</v>
          </cell>
          <cell r="I3193">
            <v>1</v>
          </cell>
          <cell r="J3193">
            <v>1</v>
          </cell>
          <cell r="K3193">
            <v>0</v>
          </cell>
          <cell r="L3193">
            <v>0</v>
          </cell>
          <cell r="M3193">
            <v>0</v>
          </cell>
          <cell r="N3193">
            <v>0</v>
          </cell>
          <cell r="O3193">
            <v>0</v>
          </cell>
          <cell r="P3193">
            <v>1</v>
          </cell>
          <cell r="Q3193">
            <v>1</v>
          </cell>
          <cell r="R3193">
            <v>2</v>
          </cell>
          <cell r="S3193">
            <v>0</v>
          </cell>
          <cell r="T3193">
            <v>0</v>
          </cell>
          <cell r="U3193">
            <v>0</v>
          </cell>
          <cell r="AO3193" t="e">
            <v>#N/A</v>
          </cell>
          <cell r="AQ3193" t="e">
            <v>#N/A</v>
          </cell>
        </row>
        <row r="3194">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AO3194" t="e">
            <v>#N/A</v>
          </cell>
          <cell r="AQ3194" t="e">
            <v>#N/A</v>
          </cell>
        </row>
        <row r="3195">
          <cell r="G3195">
            <v>2225</v>
          </cell>
          <cell r="H3195">
            <v>1843</v>
          </cell>
          <cell r="I3195">
            <v>96</v>
          </cell>
          <cell r="J3195">
            <v>81</v>
          </cell>
          <cell r="K3195">
            <v>310</v>
          </cell>
          <cell r="L3195">
            <v>232</v>
          </cell>
          <cell r="M3195">
            <v>18</v>
          </cell>
          <cell r="N3195">
            <v>14</v>
          </cell>
          <cell r="O3195">
            <v>310</v>
          </cell>
          <cell r="P3195">
            <v>377</v>
          </cell>
          <cell r="Q3195">
            <v>1354</v>
          </cell>
          <cell r="R3195">
            <v>184</v>
          </cell>
          <cell r="S3195">
            <v>0</v>
          </cell>
          <cell r="T3195">
            <v>0</v>
          </cell>
          <cell r="U3195">
            <v>0</v>
          </cell>
          <cell r="AO3195" t="e">
            <v>#N/A</v>
          </cell>
          <cell r="AQ3195" t="e">
            <v>#N/A</v>
          </cell>
        </row>
        <row r="3196">
          <cell r="G3196">
            <v>0</v>
          </cell>
          <cell r="H3196">
            <v>0</v>
          </cell>
          <cell r="I3196">
            <v>0</v>
          </cell>
          <cell r="J3196">
            <v>5.9989156365213621</v>
          </cell>
          <cell r="K3196">
            <v>0</v>
          </cell>
          <cell r="L3196">
            <v>0</v>
          </cell>
          <cell r="M3196">
            <v>0</v>
          </cell>
          <cell r="N3196">
            <v>0</v>
          </cell>
          <cell r="O3196">
            <v>0</v>
          </cell>
          <cell r="P3196">
            <v>0</v>
          </cell>
          <cell r="Q3196">
            <v>0</v>
          </cell>
          <cell r="R3196">
            <v>0</v>
          </cell>
          <cell r="S3196">
            <v>0</v>
          </cell>
          <cell r="T3196">
            <v>0</v>
          </cell>
          <cell r="U3196">
            <v>0</v>
          </cell>
          <cell r="AO3196" t="str">
            <v>Rheinland-Pfalz_2006_I 05b_1</v>
          </cell>
          <cell r="AQ3196" t="str">
            <v>Westliche Flächenländer_2006_I 05b_1</v>
          </cell>
        </row>
        <row r="3197">
          <cell r="G3197">
            <v>252</v>
          </cell>
          <cell r="H3197">
            <v>139</v>
          </cell>
          <cell r="I3197">
            <v>10.134165366614665</v>
          </cell>
          <cell r="J3197">
            <v>123.38776837996097</v>
          </cell>
          <cell r="K3197">
            <v>101</v>
          </cell>
          <cell r="L3197">
            <v>54</v>
          </cell>
          <cell r="M3197">
            <v>4</v>
          </cell>
          <cell r="N3197">
            <v>2</v>
          </cell>
          <cell r="O3197">
            <v>100.94851794071764</v>
          </cell>
          <cell r="P3197">
            <v>82.034321372854919</v>
          </cell>
          <cell r="Q3197">
            <v>69.017160686427459</v>
          </cell>
          <cell r="R3197">
            <v>0</v>
          </cell>
          <cell r="S3197">
            <v>0</v>
          </cell>
          <cell r="T3197">
            <v>0</v>
          </cell>
          <cell r="U3197">
            <v>0</v>
          </cell>
          <cell r="AO3197" t="str">
            <v>Rheinland-Pfalz_2006_I 05b_2</v>
          </cell>
          <cell r="AQ3197" t="str">
            <v>Westliche Flächenländer_2006_I 05b_2</v>
          </cell>
        </row>
        <row r="3198">
          <cell r="G3198">
            <v>3431</v>
          </cell>
          <cell r="H3198">
            <v>2859</v>
          </cell>
          <cell r="I3198">
            <v>137.97746576529727</v>
          </cell>
          <cell r="J3198">
            <v>20.586206896551722</v>
          </cell>
          <cell r="K3198">
            <v>1374</v>
          </cell>
          <cell r="L3198">
            <v>1101</v>
          </cell>
          <cell r="M3198">
            <v>55</v>
          </cell>
          <cell r="N3198">
            <v>47</v>
          </cell>
          <cell r="O3198">
            <v>1374.4220835500087</v>
          </cell>
          <cell r="P3198">
            <v>1116.9037961518461</v>
          </cell>
          <cell r="Q3198">
            <v>939.67412029814523</v>
          </cell>
          <cell r="R3198">
            <v>0</v>
          </cell>
          <cell r="S3198">
            <v>0</v>
          </cell>
          <cell r="T3198">
            <v>0</v>
          </cell>
          <cell r="U3198">
            <v>0</v>
          </cell>
          <cell r="AO3198" t="str">
            <v>Rheinland-Pfalz_2006_I 05b_3</v>
          </cell>
          <cell r="AQ3198" t="str">
            <v>Westliche Flächenländer_2006_I 05b_3</v>
          </cell>
        </row>
        <row r="3199">
          <cell r="G3199">
            <v>627</v>
          </cell>
          <cell r="H3199">
            <v>477</v>
          </cell>
          <cell r="I3199">
            <v>25.214768590743631</v>
          </cell>
          <cell r="J3199">
            <v>47.775536759921927</v>
          </cell>
          <cell r="K3199">
            <v>251</v>
          </cell>
          <cell r="L3199">
            <v>184</v>
          </cell>
          <cell r="M3199">
            <v>10</v>
          </cell>
          <cell r="N3199">
            <v>8</v>
          </cell>
          <cell r="O3199">
            <v>251.16952678107126</v>
          </cell>
          <cell r="P3199">
            <v>204.10920436817472</v>
          </cell>
          <cell r="Q3199">
            <v>171.72126885075403</v>
          </cell>
          <cell r="R3199">
            <v>0</v>
          </cell>
          <cell r="S3199">
            <v>0</v>
          </cell>
          <cell r="T3199">
            <v>0</v>
          </cell>
          <cell r="U3199">
            <v>0</v>
          </cell>
          <cell r="AO3199" t="str">
            <v>Rheinland-Pfalz_2006_I 05b_4</v>
          </cell>
          <cell r="AQ3199" t="str">
            <v>Westliche Flächenländer_2006_I 05b_4</v>
          </cell>
        </row>
        <row r="3200">
          <cell r="G3200">
            <v>1417</v>
          </cell>
          <cell r="H3200">
            <v>1107</v>
          </cell>
          <cell r="I3200">
            <v>56.984572716241985</v>
          </cell>
          <cell r="J3200">
            <v>1.2515723270440253</v>
          </cell>
          <cell r="K3200">
            <v>568</v>
          </cell>
          <cell r="L3200">
            <v>426</v>
          </cell>
          <cell r="M3200">
            <v>23</v>
          </cell>
          <cell r="N3200">
            <v>18</v>
          </cell>
          <cell r="O3200">
            <v>567.63511873808284</v>
          </cell>
          <cell r="P3200">
            <v>461.28029121164843</v>
          </cell>
          <cell r="Q3200">
            <v>388.08459005026867</v>
          </cell>
          <cell r="R3200">
            <v>0</v>
          </cell>
          <cell r="S3200">
            <v>0</v>
          </cell>
          <cell r="T3200">
            <v>0</v>
          </cell>
          <cell r="U3200">
            <v>0</v>
          </cell>
          <cell r="AO3200" t="str">
            <v>Rheinland-Pfalz_2006_I 05b_5</v>
          </cell>
          <cell r="AQ3200" t="str">
            <v>Westliche Flächenländer_2006_I 05b_5</v>
          </cell>
        </row>
        <row r="3201">
          <cell r="G3201">
            <v>42</v>
          </cell>
          <cell r="H3201">
            <v>29</v>
          </cell>
          <cell r="I3201">
            <v>1.6890275611024441</v>
          </cell>
          <cell r="J3201">
            <v>0</v>
          </cell>
          <cell r="K3201">
            <v>17</v>
          </cell>
          <cell r="L3201">
            <v>11</v>
          </cell>
          <cell r="M3201">
            <v>1</v>
          </cell>
          <cell r="N3201">
            <v>1</v>
          </cell>
          <cell r="O3201">
            <v>16.824752990119602</v>
          </cell>
          <cell r="P3201">
            <v>13.672386895475819</v>
          </cell>
          <cell r="Q3201">
            <v>11.502860114404575</v>
          </cell>
          <cell r="R3201">
            <v>0</v>
          </cell>
          <cell r="S3201">
            <v>0</v>
          </cell>
          <cell r="T3201">
            <v>0</v>
          </cell>
          <cell r="U3201">
            <v>0</v>
          </cell>
          <cell r="AO3201" t="str">
            <v>Rheinland-Pfalz_2006_I 05b_6</v>
          </cell>
          <cell r="AQ3201" t="str">
            <v>Westliche Flächenländer_2006_I 05b_6</v>
          </cell>
        </row>
        <row r="3202">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AO3202" t="str">
            <v>Rheinland-Pfalz_2006_I 05b_7</v>
          </cell>
          <cell r="AQ3202" t="str">
            <v>Westliche Flächenländer_2006_I 05b_7</v>
          </cell>
        </row>
        <row r="3203">
          <cell r="G3203">
            <v>5769</v>
          </cell>
          <cell r="H3203">
            <v>4611</v>
          </cell>
          <cell r="I3203">
            <v>232</v>
          </cell>
          <cell r="J3203">
            <v>199</v>
          </cell>
          <cell r="K3203">
            <v>2311</v>
          </cell>
          <cell r="L3203">
            <v>1776</v>
          </cell>
          <cell r="M3203">
            <v>93</v>
          </cell>
          <cell r="N3203">
            <v>76</v>
          </cell>
          <cell r="O3203">
            <v>2311</v>
          </cell>
          <cell r="P3203">
            <v>1878</v>
          </cell>
          <cell r="Q3203">
            <v>1580</v>
          </cell>
          <cell r="R3203">
            <v>0</v>
          </cell>
          <cell r="S3203">
            <v>0</v>
          </cell>
          <cell r="T3203">
            <v>0</v>
          </cell>
          <cell r="U3203">
            <v>0</v>
          </cell>
          <cell r="AO3203" t="str">
            <v>Rheinland-Pfalz_2006_I 05b_8</v>
          </cell>
          <cell r="AQ3203" t="str">
            <v>Westliche Flächenländer_2006_I 05b_8</v>
          </cell>
        </row>
        <row r="3204">
          <cell r="G3204">
            <v>1</v>
          </cell>
          <cell r="H3204">
            <v>0</v>
          </cell>
          <cell r="I3204">
            <v>4.2253521126760563E-2</v>
          </cell>
          <cell r="J3204">
            <v>0</v>
          </cell>
          <cell r="K3204">
            <v>0</v>
          </cell>
          <cell r="L3204">
            <v>0</v>
          </cell>
          <cell r="M3204">
            <v>0</v>
          </cell>
          <cell r="N3204">
            <v>0</v>
          </cell>
          <cell r="O3204">
            <v>1</v>
          </cell>
          <cell r="P3204">
            <v>0</v>
          </cell>
          <cell r="Q3204">
            <v>0</v>
          </cell>
          <cell r="R3204">
            <v>0</v>
          </cell>
          <cell r="S3204">
            <v>0</v>
          </cell>
          <cell r="T3204">
            <v>0</v>
          </cell>
          <cell r="U3204">
            <v>0</v>
          </cell>
          <cell r="AO3204" t="str">
            <v>Rheinland-Pfalz_2006_I 05b_1</v>
          </cell>
          <cell r="AQ3204" t="str">
            <v>Westliche Flächenländer_2006_I 05b_1</v>
          </cell>
        </row>
        <row r="3205">
          <cell r="G3205">
            <v>48</v>
          </cell>
          <cell r="H3205">
            <v>39</v>
          </cell>
          <cell r="I3205">
            <v>2.028169014084507</v>
          </cell>
          <cell r="J3205">
            <v>1.3928571428571428</v>
          </cell>
          <cell r="K3205">
            <v>48</v>
          </cell>
          <cell r="L3205">
            <v>39</v>
          </cell>
          <cell r="M3205">
            <v>2</v>
          </cell>
          <cell r="N3205">
            <v>1</v>
          </cell>
          <cell r="O3205">
            <v>48</v>
          </cell>
          <cell r="P3205">
            <v>0</v>
          </cell>
          <cell r="Q3205">
            <v>0</v>
          </cell>
          <cell r="R3205">
            <v>0</v>
          </cell>
          <cell r="S3205">
            <v>0</v>
          </cell>
          <cell r="T3205">
            <v>0</v>
          </cell>
          <cell r="U3205">
            <v>0</v>
          </cell>
          <cell r="AO3205" t="str">
            <v>Rheinland-Pfalz_2006_I 05b_2</v>
          </cell>
          <cell r="AQ3205" t="str">
            <v>Westliche Flächenländer_2006_I 05b_2</v>
          </cell>
        </row>
        <row r="3206">
          <cell r="G3206">
            <v>20</v>
          </cell>
          <cell r="H3206">
            <v>16</v>
          </cell>
          <cell r="I3206">
            <v>0.84507042253521125</v>
          </cell>
          <cell r="J3206">
            <v>0.5714285714285714</v>
          </cell>
          <cell r="K3206">
            <v>20</v>
          </cell>
          <cell r="L3206">
            <v>16</v>
          </cell>
          <cell r="M3206">
            <v>1</v>
          </cell>
          <cell r="N3206">
            <v>1</v>
          </cell>
          <cell r="O3206">
            <v>20</v>
          </cell>
          <cell r="P3206">
            <v>0</v>
          </cell>
          <cell r="Q3206">
            <v>0</v>
          </cell>
          <cell r="R3206">
            <v>0</v>
          </cell>
          <cell r="S3206">
            <v>0</v>
          </cell>
          <cell r="T3206">
            <v>0</v>
          </cell>
          <cell r="U3206">
            <v>0</v>
          </cell>
          <cell r="AO3206" t="str">
            <v>Rheinland-Pfalz_2006_I 05b_3</v>
          </cell>
          <cell r="AQ3206" t="str">
            <v>Westliche Flächenländer_2006_I 05b_3</v>
          </cell>
        </row>
        <row r="3207">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AO3207" t="str">
            <v>Rheinland-Pfalz_2006_I 05b_4</v>
          </cell>
          <cell r="AQ3207" t="str">
            <v>Westliche Flächenländer_2006_I 05b_4</v>
          </cell>
        </row>
        <row r="3208">
          <cell r="G3208">
            <v>2</v>
          </cell>
          <cell r="H3208">
            <v>1</v>
          </cell>
          <cell r="I3208">
            <v>8.4507042253521125E-2</v>
          </cell>
          <cell r="J3208">
            <v>3.5714285714285712E-2</v>
          </cell>
          <cell r="K3208">
            <v>2</v>
          </cell>
          <cell r="L3208">
            <v>1</v>
          </cell>
          <cell r="M3208">
            <v>0</v>
          </cell>
          <cell r="N3208">
            <v>0</v>
          </cell>
          <cell r="O3208">
            <v>2</v>
          </cell>
          <cell r="P3208">
            <v>0</v>
          </cell>
          <cell r="Q3208">
            <v>0</v>
          </cell>
          <cell r="R3208">
            <v>0</v>
          </cell>
          <cell r="S3208">
            <v>0</v>
          </cell>
          <cell r="T3208">
            <v>0</v>
          </cell>
          <cell r="U3208">
            <v>0</v>
          </cell>
          <cell r="AO3208" t="str">
            <v>Rheinland-Pfalz_2006_I 05b_5</v>
          </cell>
          <cell r="AQ3208" t="str">
            <v>Westliche Flächenländer_2006_I 05b_5</v>
          </cell>
        </row>
        <row r="3209">
          <cell r="G3209">
            <v>0</v>
          </cell>
          <cell r="H3209">
            <v>0</v>
          </cell>
          <cell r="I3209">
            <v>0</v>
          </cell>
          <cell r="J3209">
            <v>0</v>
          </cell>
          <cell r="K3209">
            <v>1</v>
          </cell>
          <cell r="L3209">
            <v>0</v>
          </cell>
          <cell r="M3209">
            <v>0</v>
          </cell>
          <cell r="N3209">
            <v>0</v>
          </cell>
          <cell r="O3209">
            <v>0</v>
          </cell>
          <cell r="P3209">
            <v>0</v>
          </cell>
          <cell r="Q3209">
            <v>0</v>
          </cell>
          <cell r="R3209">
            <v>0</v>
          </cell>
          <cell r="S3209">
            <v>0</v>
          </cell>
          <cell r="T3209">
            <v>0</v>
          </cell>
          <cell r="U3209">
            <v>0</v>
          </cell>
          <cell r="AO3209" t="str">
            <v>Rheinland-Pfalz_2006_I 05b_6</v>
          </cell>
          <cell r="AQ3209" t="str">
            <v>Westliche Flächenländer_2006_I 05b_6</v>
          </cell>
        </row>
        <row r="3210">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AO3210" t="str">
            <v>Rheinland-Pfalz_2006_I 05b_7</v>
          </cell>
          <cell r="AQ3210" t="str">
            <v>Westliche Flächenländer_2006_I 05b_7</v>
          </cell>
        </row>
        <row r="3211">
          <cell r="G3211">
            <v>71</v>
          </cell>
          <cell r="H3211">
            <v>56</v>
          </cell>
          <cell r="I3211">
            <v>3</v>
          </cell>
          <cell r="J3211">
            <v>2</v>
          </cell>
          <cell r="K3211">
            <v>71</v>
          </cell>
          <cell r="L3211">
            <v>56</v>
          </cell>
          <cell r="M3211">
            <v>3</v>
          </cell>
          <cell r="N3211">
            <v>2</v>
          </cell>
          <cell r="O3211">
            <v>71</v>
          </cell>
          <cell r="P3211">
            <v>0</v>
          </cell>
          <cell r="Q3211">
            <v>0</v>
          </cell>
          <cell r="R3211">
            <v>0</v>
          </cell>
          <cell r="S3211">
            <v>0</v>
          </cell>
          <cell r="T3211">
            <v>0</v>
          </cell>
          <cell r="U3211">
            <v>0</v>
          </cell>
          <cell r="AO3211" t="str">
            <v>Rheinland-Pfalz_2006_I 05b_8</v>
          </cell>
          <cell r="AQ3211" t="str">
            <v>Westliche Flächenländer_2006_I 05b_8</v>
          </cell>
        </row>
        <row r="3212">
          <cell r="G3212">
            <v>3552</v>
          </cell>
          <cell r="H3212">
            <v>1240</v>
          </cell>
          <cell r="I3212">
            <v>531</v>
          </cell>
          <cell r="J3212">
            <v>171</v>
          </cell>
          <cell r="K3212">
            <v>3511</v>
          </cell>
          <cell r="L3212">
            <v>1219</v>
          </cell>
          <cell r="M3212">
            <v>529</v>
          </cell>
          <cell r="N3212">
            <v>170</v>
          </cell>
          <cell r="O3212">
            <v>3552</v>
          </cell>
          <cell r="P3212">
            <v>0</v>
          </cell>
          <cell r="Q3212">
            <v>0</v>
          </cell>
          <cell r="R3212">
            <v>0</v>
          </cell>
          <cell r="S3212">
            <v>0</v>
          </cell>
          <cell r="T3212">
            <v>0</v>
          </cell>
          <cell r="U3212">
            <v>0</v>
          </cell>
          <cell r="AO3212" t="str">
            <v>Rheinland-Pfalz_2006_II 03b_1</v>
          </cell>
          <cell r="AQ3212" t="str">
            <v>Westliche Flächenländer_2006_II 03b_1</v>
          </cell>
        </row>
        <row r="3213">
          <cell r="G3213">
            <v>21</v>
          </cell>
          <cell r="H3213">
            <v>6</v>
          </cell>
          <cell r="I3213">
            <v>1</v>
          </cell>
          <cell r="J3213">
            <v>0</v>
          </cell>
          <cell r="K3213">
            <v>21</v>
          </cell>
          <cell r="L3213">
            <v>6</v>
          </cell>
          <cell r="M3213">
            <v>1</v>
          </cell>
          <cell r="N3213">
            <v>0</v>
          </cell>
          <cell r="O3213">
            <v>21</v>
          </cell>
          <cell r="P3213">
            <v>0</v>
          </cell>
          <cell r="Q3213">
            <v>0</v>
          </cell>
          <cell r="R3213">
            <v>0</v>
          </cell>
          <cell r="S3213">
            <v>0</v>
          </cell>
          <cell r="T3213">
            <v>0</v>
          </cell>
          <cell r="U3213">
            <v>0</v>
          </cell>
          <cell r="AO3213" t="str">
            <v>Rheinland-Pfalz_2006_II 03b_2</v>
          </cell>
          <cell r="AQ3213" t="str">
            <v>Westliche Flächenländer_2006_II 03b_2</v>
          </cell>
        </row>
        <row r="3214">
          <cell r="G3214">
            <v>5</v>
          </cell>
          <cell r="H3214">
            <v>1</v>
          </cell>
          <cell r="I3214">
            <v>0</v>
          </cell>
          <cell r="J3214">
            <v>0</v>
          </cell>
          <cell r="K3214">
            <v>5</v>
          </cell>
          <cell r="L3214">
            <v>1</v>
          </cell>
          <cell r="M3214">
            <v>0</v>
          </cell>
          <cell r="N3214">
            <v>0</v>
          </cell>
          <cell r="O3214">
            <v>5</v>
          </cell>
          <cell r="P3214">
            <v>0</v>
          </cell>
          <cell r="Q3214">
            <v>0</v>
          </cell>
          <cell r="R3214">
            <v>0</v>
          </cell>
          <cell r="S3214">
            <v>0</v>
          </cell>
          <cell r="T3214">
            <v>0</v>
          </cell>
          <cell r="U3214">
            <v>0</v>
          </cell>
          <cell r="AO3214" t="str">
            <v>Rheinland-Pfalz_2006_II 03b_3</v>
          </cell>
          <cell r="AQ3214" t="str">
            <v>Westliche Flächenländer_2006_II 03b_3</v>
          </cell>
        </row>
        <row r="3215">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AO3215" t="str">
            <v>Rheinland-Pfalz_2006_II 03b_4</v>
          </cell>
          <cell r="AQ3215" t="str">
            <v>Westliche Flächenländer_2006_II 03b_4</v>
          </cell>
        </row>
        <row r="3216">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AO3216" t="str">
            <v>Rheinland-Pfalz_2006_II 03b_5</v>
          </cell>
          <cell r="AQ3216" t="str">
            <v>Westliche Flächenländer_2006_II 03b_5</v>
          </cell>
        </row>
        <row r="3217">
          <cell r="G3217">
            <v>14</v>
          </cell>
          <cell r="H3217">
            <v>6</v>
          </cell>
          <cell r="I3217">
            <v>12</v>
          </cell>
          <cell r="J3217">
            <v>5</v>
          </cell>
          <cell r="K3217">
            <v>11</v>
          </cell>
          <cell r="L3217">
            <v>4</v>
          </cell>
          <cell r="M3217">
            <v>9</v>
          </cell>
          <cell r="N3217">
            <v>3</v>
          </cell>
          <cell r="O3217">
            <v>14</v>
          </cell>
          <cell r="P3217">
            <v>0</v>
          </cell>
          <cell r="Q3217">
            <v>0</v>
          </cell>
          <cell r="R3217">
            <v>0</v>
          </cell>
          <cell r="S3217">
            <v>0</v>
          </cell>
          <cell r="T3217">
            <v>0</v>
          </cell>
          <cell r="U3217">
            <v>0</v>
          </cell>
          <cell r="AO3217" t="str">
            <v>Rheinland-Pfalz_2006_II 03b_6</v>
          </cell>
          <cell r="AQ3217" t="str">
            <v>Westliche Flächenländer_2006_II 03b_6</v>
          </cell>
        </row>
        <row r="3218">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AO3218" t="str">
            <v>Rheinland-Pfalz_2006_II 03b_7</v>
          </cell>
          <cell r="AQ3218" t="str">
            <v>Westliche Flächenländer_2006_II 03b_7</v>
          </cell>
        </row>
        <row r="3219">
          <cell r="G3219">
            <v>3592</v>
          </cell>
          <cell r="H3219">
            <v>1253</v>
          </cell>
          <cell r="I3219">
            <v>544</v>
          </cell>
          <cell r="J3219">
            <v>176</v>
          </cell>
          <cell r="K3219">
            <v>3548</v>
          </cell>
          <cell r="L3219">
            <v>1230</v>
          </cell>
          <cell r="M3219">
            <v>539</v>
          </cell>
          <cell r="N3219">
            <v>173</v>
          </cell>
          <cell r="O3219">
            <v>3592</v>
          </cell>
          <cell r="P3219">
            <v>0</v>
          </cell>
          <cell r="Q3219">
            <v>0</v>
          </cell>
          <cell r="R3219">
            <v>0</v>
          </cell>
          <cell r="S3219">
            <v>0</v>
          </cell>
          <cell r="T3219">
            <v>0</v>
          </cell>
          <cell r="U3219">
            <v>0</v>
          </cell>
          <cell r="AO3219" t="str">
            <v>Rheinland-Pfalz_2006_II 03b_8</v>
          </cell>
          <cell r="AQ3219" t="str">
            <v>Westliche Flächenländer_2006_II 03b_8</v>
          </cell>
        </row>
        <row r="3220">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AO3220" t="str">
            <v>Rheinland-Pfalz_2006_II 03a_1</v>
          </cell>
          <cell r="AQ3220" t="str">
            <v>Westliche Flächenländer_2006_II 03a_1</v>
          </cell>
        </row>
        <row r="3221">
          <cell r="G3221">
            <v>10811</v>
          </cell>
          <cell r="H3221">
            <v>5124</v>
          </cell>
          <cell r="I3221">
            <v>1238</v>
          </cell>
          <cell r="J3221">
            <v>563</v>
          </cell>
          <cell r="K3221">
            <v>10582</v>
          </cell>
          <cell r="L3221">
            <v>5023</v>
          </cell>
          <cell r="M3221">
            <v>1203</v>
          </cell>
          <cell r="N3221">
            <v>554</v>
          </cell>
          <cell r="O3221">
            <v>10811</v>
          </cell>
          <cell r="P3221">
            <v>0</v>
          </cell>
          <cell r="Q3221">
            <v>0</v>
          </cell>
          <cell r="R3221">
            <v>0</v>
          </cell>
          <cell r="S3221">
            <v>0</v>
          </cell>
          <cell r="T3221">
            <v>0</v>
          </cell>
          <cell r="U3221">
            <v>0</v>
          </cell>
          <cell r="AO3221" t="str">
            <v>Rheinland-Pfalz_2006_II 03a_2</v>
          </cell>
          <cell r="AQ3221" t="str">
            <v>Westliche Flächenländer_2006_II 03a_2</v>
          </cell>
        </row>
        <row r="3222">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AO3222" t="str">
            <v>Rheinland-Pfalz_2006_II 03a_3</v>
          </cell>
          <cell r="AQ3222" t="str">
            <v>Westliche Flächenländer_2006_II 03a_3</v>
          </cell>
        </row>
        <row r="3223">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AO3223" t="str">
            <v>Rheinland-Pfalz_2006_II 03a_4</v>
          </cell>
          <cell r="AQ3223" t="str">
            <v>Westliche Flächenländer_2006_II 03a_4</v>
          </cell>
        </row>
        <row r="3224">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AO3224" t="str">
            <v>Rheinland-Pfalz_2006_II 03a_5</v>
          </cell>
          <cell r="AQ3224" t="str">
            <v>Westliche Flächenländer_2006_II 03a_5</v>
          </cell>
        </row>
        <row r="3225">
          <cell r="G3225">
            <v>3</v>
          </cell>
          <cell r="H3225">
            <v>1</v>
          </cell>
          <cell r="I3225">
            <v>1</v>
          </cell>
          <cell r="J3225">
            <v>0</v>
          </cell>
          <cell r="K3225">
            <v>2</v>
          </cell>
          <cell r="L3225">
            <v>1</v>
          </cell>
          <cell r="M3225">
            <v>1</v>
          </cell>
          <cell r="N3225">
            <v>0</v>
          </cell>
          <cell r="O3225">
            <v>3</v>
          </cell>
          <cell r="P3225">
            <v>0</v>
          </cell>
          <cell r="Q3225">
            <v>0</v>
          </cell>
          <cell r="R3225">
            <v>0</v>
          </cell>
          <cell r="S3225">
            <v>0</v>
          </cell>
          <cell r="T3225">
            <v>0</v>
          </cell>
          <cell r="U3225">
            <v>0</v>
          </cell>
          <cell r="AO3225" t="str">
            <v>Rheinland-Pfalz_2006_II 03a_6</v>
          </cell>
          <cell r="AQ3225" t="str">
            <v>Westliche Flächenländer_2006_II 03a_6</v>
          </cell>
        </row>
        <row r="3226">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AO3226" t="str">
            <v>Rheinland-Pfalz_2006_II 03a_7</v>
          </cell>
          <cell r="AQ3226" t="str">
            <v>Westliche Flächenländer_2006_II 03a_7</v>
          </cell>
        </row>
        <row r="3227">
          <cell r="G3227">
            <v>10814</v>
          </cell>
          <cell r="H3227">
            <v>5125</v>
          </cell>
          <cell r="I3227">
            <v>1239</v>
          </cell>
          <cell r="J3227">
            <v>563</v>
          </cell>
          <cell r="K3227">
            <v>10584</v>
          </cell>
          <cell r="L3227">
            <v>5024</v>
          </cell>
          <cell r="M3227">
            <v>1204</v>
          </cell>
          <cell r="N3227">
            <v>554</v>
          </cell>
          <cell r="O3227">
            <v>10814</v>
          </cell>
          <cell r="P3227">
            <v>0</v>
          </cell>
          <cell r="Q3227">
            <v>0</v>
          </cell>
          <cell r="R3227">
            <v>0</v>
          </cell>
          <cell r="S3227">
            <v>0</v>
          </cell>
          <cell r="T3227">
            <v>0</v>
          </cell>
          <cell r="U3227">
            <v>0</v>
          </cell>
          <cell r="AO3227" t="str">
            <v>Rheinland-Pfalz_2006_II 03a_8</v>
          </cell>
          <cell r="AQ3227" t="str">
            <v>Westliche Flächenländer_2006_II 03a_8</v>
          </cell>
        </row>
        <row r="3228">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AO3228" t="str">
            <v>Rheinland-Pfalz_2006_II 01_1</v>
          </cell>
          <cell r="AQ3228" t="str">
            <v>Westliche Flächenländer_2006_II 01_1</v>
          </cell>
        </row>
        <row r="3229">
          <cell r="G3229">
            <v>4440</v>
          </cell>
          <cell r="H3229">
            <v>2543</v>
          </cell>
          <cell r="I3229">
            <v>482</v>
          </cell>
          <cell r="J3229">
            <v>255</v>
          </cell>
          <cell r="K3229">
            <v>4203</v>
          </cell>
          <cell r="L3229">
            <v>2420</v>
          </cell>
          <cell r="M3229">
            <v>452</v>
          </cell>
          <cell r="N3229">
            <v>237</v>
          </cell>
          <cell r="O3229">
            <v>4440</v>
          </cell>
          <cell r="P3229">
            <v>0</v>
          </cell>
          <cell r="Q3229">
            <v>0</v>
          </cell>
          <cell r="R3229">
            <v>0</v>
          </cell>
          <cell r="S3229">
            <v>0</v>
          </cell>
          <cell r="T3229">
            <v>0</v>
          </cell>
          <cell r="U3229">
            <v>0</v>
          </cell>
          <cell r="AO3229" t="str">
            <v>Rheinland-Pfalz_2006_II 01_2</v>
          </cell>
          <cell r="AQ3229" t="str">
            <v>Westliche Flächenländer_2006_II 01_2</v>
          </cell>
        </row>
        <row r="3230">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AO3230" t="str">
            <v>Rheinland-Pfalz_2006_II 01_3</v>
          </cell>
          <cell r="AQ3230" t="str">
            <v>Westliche Flächenländer_2006_II 01_3</v>
          </cell>
        </row>
        <row r="3231">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AO3231" t="str">
            <v>Rheinland-Pfalz_2006_II 01_4</v>
          </cell>
          <cell r="AQ3231" t="str">
            <v>Westliche Flächenländer_2006_II 01_4</v>
          </cell>
        </row>
        <row r="3232">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AO3232" t="str">
            <v>Rheinland-Pfalz_2006_II 01_5</v>
          </cell>
          <cell r="AQ3232" t="str">
            <v>Westliche Flächenländer_2006_II 01_5</v>
          </cell>
        </row>
        <row r="3233">
          <cell r="G3233">
            <v>2</v>
          </cell>
          <cell r="H3233">
            <v>2</v>
          </cell>
          <cell r="I3233">
            <v>0</v>
          </cell>
          <cell r="J3233">
            <v>0</v>
          </cell>
          <cell r="K3233">
            <v>2</v>
          </cell>
          <cell r="L3233">
            <v>2</v>
          </cell>
          <cell r="M3233">
            <v>0</v>
          </cell>
          <cell r="N3233">
            <v>0</v>
          </cell>
          <cell r="O3233">
            <v>2</v>
          </cell>
          <cell r="P3233">
            <v>0</v>
          </cell>
          <cell r="Q3233">
            <v>0</v>
          </cell>
          <cell r="R3233">
            <v>0</v>
          </cell>
          <cell r="S3233">
            <v>0</v>
          </cell>
          <cell r="T3233">
            <v>0</v>
          </cell>
          <cell r="U3233">
            <v>0</v>
          </cell>
          <cell r="AO3233" t="str">
            <v>Rheinland-Pfalz_2006_II 01_6</v>
          </cell>
          <cell r="AQ3233" t="str">
            <v>Westliche Flächenländer_2006_II 01_6</v>
          </cell>
        </row>
        <row r="3234">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AO3234" t="str">
            <v>Rheinland-Pfalz_2006_II 01_7</v>
          </cell>
          <cell r="AQ3234" t="str">
            <v>Westliche Flächenländer_2006_II 01_7</v>
          </cell>
        </row>
        <row r="3235">
          <cell r="G3235">
            <v>4442</v>
          </cell>
          <cell r="H3235">
            <v>2545</v>
          </cell>
          <cell r="I3235">
            <v>482</v>
          </cell>
          <cell r="J3235">
            <v>255</v>
          </cell>
          <cell r="K3235">
            <v>4205</v>
          </cell>
          <cell r="L3235">
            <v>2422</v>
          </cell>
          <cell r="M3235">
            <v>452</v>
          </cell>
          <cell r="N3235">
            <v>237</v>
          </cell>
          <cell r="O3235">
            <v>4442</v>
          </cell>
          <cell r="P3235">
            <v>0</v>
          </cell>
          <cell r="Q3235">
            <v>0</v>
          </cell>
          <cell r="R3235">
            <v>0</v>
          </cell>
          <cell r="S3235">
            <v>0</v>
          </cell>
          <cell r="T3235">
            <v>0</v>
          </cell>
          <cell r="U3235">
            <v>0</v>
          </cell>
          <cell r="AO3235" t="str">
            <v>Rheinland-Pfalz_2006_II 01_8</v>
          </cell>
          <cell r="AQ3235" t="str">
            <v>Westliche Flächenländer_2006_II 01_8</v>
          </cell>
        </row>
        <row r="3236">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AO3236" t="e">
            <v>#N/A</v>
          </cell>
          <cell r="AQ3236" t="e">
            <v>#N/A</v>
          </cell>
        </row>
        <row r="3237">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AO3237" t="e">
            <v>#N/A</v>
          </cell>
          <cell r="AQ3237" t="e">
            <v>#N/A</v>
          </cell>
        </row>
        <row r="3238">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AO3238" t="e">
            <v>#N/A</v>
          </cell>
          <cell r="AQ3238" t="e">
            <v>#N/A</v>
          </cell>
        </row>
        <row r="3239">
          <cell r="G3239">
            <v>0</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AO3239" t="e">
            <v>#N/A</v>
          </cell>
          <cell r="AQ3239" t="e">
            <v>#N/A</v>
          </cell>
        </row>
        <row r="3240">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AO3240" t="e">
            <v>#N/A</v>
          </cell>
          <cell r="AQ3240" t="e">
            <v>#N/A</v>
          </cell>
        </row>
        <row r="3241">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AO3241" t="e">
            <v>#N/A</v>
          </cell>
          <cell r="AQ3241" t="e">
            <v>#N/A</v>
          </cell>
        </row>
        <row r="3242">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AO3242" t="e">
            <v>#N/A</v>
          </cell>
          <cell r="AQ3242" t="e">
            <v>#N/A</v>
          </cell>
        </row>
        <row r="3243">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AO3243" t="e">
            <v>#N/A</v>
          </cell>
          <cell r="AQ3243" t="e">
            <v>#N/A</v>
          </cell>
        </row>
        <row r="3244">
          <cell r="G3244">
            <v>55</v>
          </cell>
          <cell r="H3244">
            <v>10</v>
          </cell>
          <cell r="I3244">
            <v>9</v>
          </cell>
          <cell r="J3244">
            <v>2</v>
          </cell>
          <cell r="K3244">
            <v>25</v>
          </cell>
          <cell r="L3244">
            <v>3</v>
          </cell>
          <cell r="M3244">
            <v>4</v>
          </cell>
          <cell r="N3244">
            <v>0</v>
          </cell>
          <cell r="O3244">
            <v>26</v>
          </cell>
          <cell r="P3244">
            <v>18</v>
          </cell>
          <cell r="Q3244">
            <v>11</v>
          </cell>
          <cell r="R3244">
            <v>0</v>
          </cell>
          <cell r="S3244">
            <v>0</v>
          </cell>
          <cell r="T3244">
            <v>0</v>
          </cell>
          <cell r="U3244">
            <v>0</v>
          </cell>
          <cell r="AO3244" t="str">
            <v>Rheinland-Pfalz_2006_II 03c_1</v>
          </cell>
          <cell r="AQ3244" t="str">
            <v>Westliche Flächenländer_2006_II 03c_1</v>
          </cell>
        </row>
        <row r="3245">
          <cell r="G3245">
            <v>388</v>
          </cell>
          <cell r="H3245">
            <v>163</v>
          </cell>
          <cell r="I3245">
            <v>33</v>
          </cell>
          <cell r="J3245">
            <v>14</v>
          </cell>
          <cell r="K3245">
            <v>221</v>
          </cell>
          <cell r="L3245">
            <v>72</v>
          </cell>
          <cell r="M3245">
            <v>21</v>
          </cell>
          <cell r="N3245">
            <v>5</v>
          </cell>
          <cell r="O3245">
            <v>225</v>
          </cell>
          <cell r="P3245">
            <v>113</v>
          </cell>
          <cell r="Q3245">
            <v>50</v>
          </cell>
          <cell r="R3245">
            <v>0</v>
          </cell>
          <cell r="S3245">
            <v>0</v>
          </cell>
          <cell r="T3245">
            <v>0</v>
          </cell>
          <cell r="U3245">
            <v>0</v>
          </cell>
          <cell r="AO3245" t="str">
            <v>Rheinland-Pfalz_2006_II 03c_2</v>
          </cell>
          <cell r="AQ3245" t="str">
            <v>Westliche Flächenländer_2006_II 03c_2</v>
          </cell>
        </row>
        <row r="3246">
          <cell r="G3246">
            <v>24</v>
          </cell>
          <cell r="H3246">
            <v>14</v>
          </cell>
          <cell r="I3246">
            <v>1</v>
          </cell>
          <cell r="J3246">
            <v>1</v>
          </cell>
          <cell r="K3246">
            <v>17</v>
          </cell>
          <cell r="L3246">
            <v>12</v>
          </cell>
          <cell r="M3246">
            <v>1</v>
          </cell>
          <cell r="N3246">
            <v>1</v>
          </cell>
          <cell r="O3246">
            <v>17</v>
          </cell>
          <cell r="P3246">
            <v>2</v>
          </cell>
          <cell r="Q3246">
            <v>5</v>
          </cell>
          <cell r="R3246">
            <v>0</v>
          </cell>
          <cell r="S3246">
            <v>0</v>
          </cell>
          <cell r="T3246">
            <v>0</v>
          </cell>
          <cell r="U3246">
            <v>0</v>
          </cell>
          <cell r="AO3246" t="str">
            <v>Rheinland-Pfalz_2006_II 03c_3</v>
          </cell>
          <cell r="AQ3246" t="str">
            <v>Westliche Flächenländer_2006_II 03c_3</v>
          </cell>
        </row>
        <row r="3247">
          <cell r="G3247">
            <v>1</v>
          </cell>
          <cell r="H3247">
            <v>1</v>
          </cell>
          <cell r="I3247">
            <v>1</v>
          </cell>
          <cell r="J3247">
            <v>1</v>
          </cell>
          <cell r="K3247">
            <v>1</v>
          </cell>
          <cell r="L3247">
            <v>1</v>
          </cell>
          <cell r="M3247">
            <v>1</v>
          </cell>
          <cell r="N3247">
            <v>1</v>
          </cell>
          <cell r="O3247">
            <v>1</v>
          </cell>
          <cell r="P3247">
            <v>0</v>
          </cell>
          <cell r="Q3247">
            <v>0</v>
          </cell>
          <cell r="R3247">
            <v>0</v>
          </cell>
          <cell r="S3247">
            <v>0</v>
          </cell>
          <cell r="T3247">
            <v>0</v>
          </cell>
          <cell r="U3247">
            <v>0</v>
          </cell>
          <cell r="AO3247" t="str">
            <v>Rheinland-Pfalz_2006_II 03c_4</v>
          </cell>
          <cell r="AQ3247" t="str">
            <v>Westliche Flächenländer_2006_II 03c_4</v>
          </cell>
        </row>
        <row r="3248">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AO3248" t="str">
            <v>Rheinland-Pfalz_2006_II 03c_5</v>
          </cell>
          <cell r="AQ3248" t="str">
            <v>Westliche Flächenländer_2006_II 03c_5</v>
          </cell>
        </row>
        <row r="3249">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AO3249" t="str">
            <v>Rheinland-Pfalz_2006_II 03c_6</v>
          </cell>
          <cell r="AQ3249" t="str">
            <v>Westliche Flächenländer_2006_II 03c_6</v>
          </cell>
        </row>
        <row r="3250">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AO3250" t="str">
            <v>Rheinland-Pfalz_2006_II 03c_7</v>
          </cell>
          <cell r="AQ3250" t="str">
            <v>Westliche Flächenländer_2006_II 03c_7</v>
          </cell>
        </row>
        <row r="3251">
          <cell r="G3251">
            <v>468</v>
          </cell>
          <cell r="H3251">
            <v>188</v>
          </cell>
          <cell r="I3251">
            <v>44</v>
          </cell>
          <cell r="J3251">
            <v>18</v>
          </cell>
          <cell r="K3251">
            <v>264</v>
          </cell>
          <cell r="L3251">
            <v>88</v>
          </cell>
          <cell r="M3251">
            <v>27</v>
          </cell>
          <cell r="N3251">
            <v>7</v>
          </cell>
          <cell r="O3251">
            <v>269</v>
          </cell>
          <cell r="P3251">
            <v>133</v>
          </cell>
          <cell r="Q3251">
            <v>66</v>
          </cell>
          <cell r="R3251">
            <v>0</v>
          </cell>
          <cell r="S3251">
            <v>0</v>
          </cell>
          <cell r="T3251">
            <v>0</v>
          </cell>
          <cell r="U3251">
            <v>0</v>
          </cell>
          <cell r="AO3251" t="str">
            <v>Rheinland-Pfalz_2006_II 03c_8</v>
          </cell>
          <cell r="AQ3251" t="str">
            <v>Westliche Flächenländer_2006_II 03c_8</v>
          </cell>
        </row>
        <row r="3252">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AO3252" t="str">
            <v>Rheinland-Pfalz_2006_III 02_1</v>
          </cell>
          <cell r="AQ3252" t="str">
            <v>Westliche Flächenländer_2006_III 02_1</v>
          </cell>
        </row>
        <row r="3253">
          <cell r="G3253">
            <v>0</v>
          </cell>
          <cell r="H3253">
            <v>0</v>
          </cell>
          <cell r="I3253">
            <v>0</v>
          </cell>
          <cell r="J3253">
            <v>0</v>
          </cell>
          <cell r="K3253">
            <v>0</v>
          </cell>
          <cell r="L3253">
            <v>0</v>
          </cell>
          <cell r="M3253">
            <v>0</v>
          </cell>
          <cell r="N3253">
            <v>0</v>
          </cell>
          <cell r="O3253">
            <v>0</v>
          </cell>
          <cell r="P3253">
            <v>0</v>
          </cell>
          <cell r="Q3253">
            <v>0</v>
          </cell>
          <cell r="R3253">
            <v>0</v>
          </cell>
          <cell r="S3253">
            <v>0</v>
          </cell>
          <cell r="T3253">
            <v>0</v>
          </cell>
          <cell r="U3253">
            <v>0</v>
          </cell>
          <cell r="AO3253" t="str">
            <v>Rheinland-Pfalz_2006_III 02_2</v>
          </cell>
          <cell r="AQ3253" t="str">
            <v>Westliche Flächenländer_2006_III 02_2</v>
          </cell>
        </row>
        <row r="3254">
          <cell r="G3254">
            <v>6190</v>
          </cell>
          <cell r="H3254">
            <v>2813</v>
          </cell>
          <cell r="I3254">
            <v>477</v>
          </cell>
          <cell r="J3254">
            <v>229</v>
          </cell>
          <cell r="K3254">
            <v>2234</v>
          </cell>
          <cell r="L3254">
            <v>1038</v>
          </cell>
          <cell r="M3254">
            <v>198</v>
          </cell>
          <cell r="N3254">
            <v>96</v>
          </cell>
          <cell r="O3254">
            <v>0</v>
          </cell>
          <cell r="P3254">
            <v>0</v>
          </cell>
          <cell r="Q3254">
            <v>0</v>
          </cell>
          <cell r="R3254">
            <v>0</v>
          </cell>
          <cell r="S3254">
            <v>2533</v>
          </cell>
          <cell r="T3254">
            <v>2059</v>
          </cell>
          <cell r="U3254">
            <v>1598</v>
          </cell>
          <cell r="AO3254" t="str">
            <v>Rheinland-Pfalz_2006_III 02_3</v>
          </cell>
          <cell r="AQ3254" t="str">
            <v>Westliche Flächenländer_2006_III 02_3</v>
          </cell>
        </row>
        <row r="3255">
          <cell r="G3255">
            <v>8</v>
          </cell>
          <cell r="H3255">
            <v>3</v>
          </cell>
          <cell r="I3255">
            <v>0</v>
          </cell>
          <cell r="J3255">
            <v>0</v>
          </cell>
          <cell r="K3255">
            <v>0</v>
          </cell>
          <cell r="L3255">
            <v>0</v>
          </cell>
          <cell r="M3255">
            <v>0</v>
          </cell>
          <cell r="N3255">
            <v>0</v>
          </cell>
          <cell r="O3255">
            <v>0</v>
          </cell>
          <cell r="P3255">
            <v>0</v>
          </cell>
          <cell r="Q3255">
            <v>0</v>
          </cell>
          <cell r="R3255">
            <v>0</v>
          </cell>
          <cell r="S3255">
            <v>0</v>
          </cell>
          <cell r="T3255">
            <v>1</v>
          </cell>
          <cell r="U3255">
            <v>7</v>
          </cell>
          <cell r="AO3255" t="str">
            <v>Rheinland-Pfalz_2006_III 02_4</v>
          </cell>
          <cell r="AQ3255" t="str">
            <v>Westliche Flächenländer_2006_III 02_4</v>
          </cell>
        </row>
        <row r="3256">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AO3256" t="str">
            <v>Rheinland-Pfalz_2006_III 02_5</v>
          </cell>
          <cell r="AQ3256" t="str">
            <v>Westliche Flächenländer_2006_III 02_5</v>
          </cell>
        </row>
        <row r="3257">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AO3257" t="str">
            <v>Rheinland-Pfalz_2006_III 02_6</v>
          </cell>
          <cell r="AQ3257" t="str">
            <v>Westliche Flächenländer_2006_III 02_6</v>
          </cell>
        </row>
        <row r="3258">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AO3258" t="str">
            <v>Rheinland-Pfalz_2006_III 02_7</v>
          </cell>
          <cell r="AQ3258" t="str">
            <v>Westliche Flächenländer_2006_III 02_7</v>
          </cell>
        </row>
        <row r="3259">
          <cell r="G3259">
            <v>6198</v>
          </cell>
          <cell r="H3259">
            <v>2816</v>
          </cell>
          <cell r="I3259">
            <v>477</v>
          </cell>
          <cell r="J3259">
            <v>229</v>
          </cell>
          <cell r="K3259">
            <v>2234</v>
          </cell>
          <cell r="L3259">
            <v>1038</v>
          </cell>
          <cell r="M3259">
            <v>198</v>
          </cell>
          <cell r="N3259">
            <v>96</v>
          </cell>
          <cell r="O3259">
            <v>0</v>
          </cell>
          <cell r="P3259">
            <v>0</v>
          </cell>
          <cell r="Q3259">
            <v>0</v>
          </cell>
          <cell r="R3259">
            <v>0</v>
          </cell>
          <cell r="S3259">
            <v>2533</v>
          </cell>
          <cell r="T3259">
            <v>2060</v>
          </cell>
          <cell r="U3259">
            <v>1605</v>
          </cell>
          <cell r="AO3259" t="str">
            <v>Rheinland-Pfalz_2006_III 02_8</v>
          </cell>
          <cell r="AQ3259" t="str">
            <v>Westliche Flächenländer_2006_III 02_8</v>
          </cell>
        </row>
        <row r="3260">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AO3260" t="e">
            <v>#N/A</v>
          </cell>
          <cell r="AQ3260" t="e">
            <v>#N/A</v>
          </cell>
        </row>
        <row r="3261">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AO3261" t="e">
            <v>#N/A</v>
          </cell>
          <cell r="AQ3261" t="e">
            <v>#N/A</v>
          </cell>
        </row>
        <row r="3262">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AO3262" t="e">
            <v>#N/A</v>
          </cell>
          <cell r="AQ3262" t="e">
            <v>#N/A</v>
          </cell>
        </row>
        <row r="3263">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AO3263" t="e">
            <v>#N/A</v>
          </cell>
          <cell r="AQ3263" t="e">
            <v>#N/A</v>
          </cell>
        </row>
        <row r="3264">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AO3264" t="e">
            <v>#N/A</v>
          </cell>
          <cell r="AQ3264" t="e">
            <v>#N/A</v>
          </cell>
        </row>
        <row r="3265">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AO3265" t="e">
            <v>#N/A</v>
          </cell>
          <cell r="AQ3265" t="e">
            <v>#N/A</v>
          </cell>
        </row>
        <row r="3266">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AO3266" t="e">
            <v>#N/A</v>
          </cell>
          <cell r="AQ3266" t="e">
            <v>#N/A</v>
          </cell>
        </row>
        <row r="3267">
          <cell r="G3267">
            <v>0</v>
          </cell>
          <cell r="H3267">
            <v>0</v>
          </cell>
          <cell r="I3267">
            <v>0</v>
          </cell>
          <cell r="J3267">
            <v>0</v>
          </cell>
          <cell r="K3267">
            <v>0</v>
          </cell>
          <cell r="L3267">
            <v>0</v>
          </cell>
          <cell r="M3267">
            <v>0</v>
          </cell>
          <cell r="N3267">
            <v>0</v>
          </cell>
          <cell r="O3267">
            <v>0</v>
          </cell>
          <cell r="P3267">
            <v>0</v>
          </cell>
          <cell r="Q3267">
            <v>0</v>
          </cell>
          <cell r="R3267">
            <v>0</v>
          </cell>
          <cell r="S3267">
            <v>0</v>
          </cell>
          <cell r="T3267">
            <v>0</v>
          </cell>
          <cell r="U3267">
            <v>0</v>
          </cell>
          <cell r="AO3267" t="e">
            <v>#N/A</v>
          </cell>
          <cell r="AQ3267" t="e">
            <v>#N/A</v>
          </cell>
        </row>
        <row r="3268">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AO3268" t="str">
            <v>Rheinland-Pfalz_2006_Sonstige_1</v>
          </cell>
          <cell r="AQ3268" t="str">
            <v>Westliche Flächenländer_2006_Sonstige_1</v>
          </cell>
        </row>
        <row r="3269">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AO3269" t="str">
            <v>Rheinland-Pfalz_2006_Sonstige_2</v>
          </cell>
          <cell r="AQ3269" t="str">
            <v>Westliche Flächenländer_2006_Sonstige_2</v>
          </cell>
        </row>
        <row r="3270">
          <cell r="G3270">
            <v>3536</v>
          </cell>
          <cell r="H3270">
            <v>1339</v>
          </cell>
          <cell r="I3270">
            <v>154</v>
          </cell>
          <cell r="J3270">
            <v>73</v>
          </cell>
          <cell r="K3270">
            <v>3032</v>
          </cell>
          <cell r="L3270">
            <v>1095</v>
          </cell>
          <cell r="M3270">
            <v>119</v>
          </cell>
          <cell r="N3270">
            <v>50</v>
          </cell>
          <cell r="O3270">
            <v>366</v>
          </cell>
          <cell r="P3270">
            <v>3170</v>
          </cell>
          <cell r="Q3270">
            <v>0</v>
          </cell>
          <cell r="R3270">
            <v>0</v>
          </cell>
          <cell r="S3270">
            <v>0</v>
          </cell>
          <cell r="T3270">
            <v>0</v>
          </cell>
          <cell r="U3270">
            <v>0</v>
          </cell>
          <cell r="AO3270" t="str">
            <v>Rheinland-Pfalz_2006_Sonstige_3</v>
          </cell>
          <cell r="AQ3270" t="str">
            <v>Westliche Flächenländer_2006_Sonstige_3</v>
          </cell>
        </row>
        <row r="3271">
          <cell r="G3271">
            <v>784</v>
          </cell>
          <cell r="H3271">
            <v>377</v>
          </cell>
          <cell r="I3271">
            <v>31</v>
          </cell>
          <cell r="J3271">
            <v>16</v>
          </cell>
          <cell r="K3271">
            <v>752</v>
          </cell>
          <cell r="L3271">
            <v>363</v>
          </cell>
          <cell r="M3271">
            <v>27</v>
          </cell>
          <cell r="N3271">
            <v>15</v>
          </cell>
          <cell r="O3271">
            <v>0</v>
          </cell>
          <cell r="P3271">
            <v>0</v>
          </cell>
          <cell r="Q3271">
            <v>784</v>
          </cell>
          <cell r="R3271">
            <v>0</v>
          </cell>
          <cell r="S3271">
            <v>0</v>
          </cell>
          <cell r="T3271">
            <v>0</v>
          </cell>
          <cell r="U3271">
            <v>0</v>
          </cell>
          <cell r="AO3271" t="str">
            <v>Rheinland-Pfalz_2006_Sonstige_4</v>
          </cell>
          <cell r="AQ3271" t="str">
            <v>Westliche Flächenländer_2006_Sonstige_4</v>
          </cell>
        </row>
        <row r="3272">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AO3272" t="str">
            <v>Rheinland-Pfalz_2006_Sonstige_5</v>
          </cell>
          <cell r="AQ3272" t="str">
            <v>Westliche Flächenländer_2006_Sonstige_5</v>
          </cell>
        </row>
        <row r="3273">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AO3273" t="str">
            <v>Rheinland-Pfalz_2006_Sonstige_6</v>
          </cell>
          <cell r="AQ3273" t="str">
            <v>Westliche Flächenländer_2006_Sonstige_6</v>
          </cell>
        </row>
        <row r="3274">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AO3274" t="str">
            <v>Rheinland-Pfalz_2006_Sonstige_7</v>
          </cell>
          <cell r="AQ3274" t="str">
            <v>Westliche Flächenländer_2006_Sonstige_7</v>
          </cell>
        </row>
        <row r="3275">
          <cell r="G3275">
            <v>4320</v>
          </cell>
          <cell r="H3275">
            <v>1716</v>
          </cell>
          <cell r="I3275">
            <v>185</v>
          </cell>
          <cell r="J3275">
            <v>89</v>
          </cell>
          <cell r="K3275">
            <v>3784</v>
          </cell>
          <cell r="L3275">
            <v>1458</v>
          </cell>
          <cell r="M3275">
            <v>146</v>
          </cell>
          <cell r="N3275">
            <v>65</v>
          </cell>
          <cell r="O3275">
            <v>366</v>
          </cell>
          <cell r="P3275">
            <v>3170</v>
          </cell>
          <cell r="Q3275">
            <v>784</v>
          </cell>
          <cell r="R3275">
            <v>0</v>
          </cell>
          <cell r="S3275">
            <v>0</v>
          </cell>
          <cell r="T3275">
            <v>0</v>
          </cell>
          <cell r="U3275">
            <v>0</v>
          </cell>
          <cell r="AO3275" t="str">
            <v>Rheinland-Pfalz_2006_Sonstige_8</v>
          </cell>
          <cell r="AQ3275" t="str">
            <v>Westliche Flächenländer_2006_Sonstige_8</v>
          </cell>
        </row>
        <row r="3276">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AO3276" t="e">
            <v>#N/A</v>
          </cell>
          <cell r="AQ3276" t="e">
            <v>#N/A</v>
          </cell>
        </row>
        <row r="3277">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AO3277" t="e">
            <v>#N/A</v>
          </cell>
          <cell r="AQ3277" t="e">
            <v>#N/A</v>
          </cell>
        </row>
        <row r="3278">
          <cell r="G3278">
            <v>1818</v>
          </cell>
          <cell r="H3278">
            <v>779</v>
          </cell>
          <cell r="I3278">
            <v>92</v>
          </cell>
          <cell r="J3278">
            <v>48</v>
          </cell>
          <cell r="K3278">
            <v>1419</v>
          </cell>
          <cell r="L3278">
            <v>573</v>
          </cell>
          <cell r="M3278">
            <v>63</v>
          </cell>
          <cell r="N3278">
            <v>28</v>
          </cell>
          <cell r="O3278">
            <v>366</v>
          </cell>
          <cell r="P3278">
            <v>1452</v>
          </cell>
          <cell r="Q3278">
            <v>0</v>
          </cell>
          <cell r="R3278">
            <v>0</v>
          </cell>
          <cell r="S3278">
            <v>0</v>
          </cell>
          <cell r="T3278">
            <v>0</v>
          </cell>
          <cell r="U3278">
            <v>0</v>
          </cell>
          <cell r="AO3278" t="e">
            <v>#N/A</v>
          </cell>
          <cell r="AQ3278" t="e">
            <v>#N/A</v>
          </cell>
        </row>
        <row r="3279">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AO3279" t="e">
            <v>#N/A</v>
          </cell>
          <cell r="AQ3279" t="e">
            <v>#N/A</v>
          </cell>
        </row>
        <row r="3280">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AO3280" t="e">
            <v>#N/A</v>
          </cell>
          <cell r="AQ3280" t="e">
            <v>#N/A</v>
          </cell>
        </row>
        <row r="3281">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AO3281" t="e">
            <v>#N/A</v>
          </cell>
          <cell r="AQ3281" t="e">
            <v>#N/A</v>
          </cell>
        </row>
        <row r="3282">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AO3282" t="e">
            <v>#N/A</v>
          </cell>
          <cell r="AQ3282" t="e">
            <v>#N/A</v>
          </cell>
        </row>
        <row r="3283">
          <cell r="G3283">
            <v>1818</v>
          </cell>
          <cell r="H3283">
            <v>779</v>
          </cell>
          <cell r="I3283">
            <v>92</v>
          </cell>
          <cell r="J3283">
            <v>48</v>
          </cell>
          <cell r="K3283">
            <v>1419</v>
          </cell>
          <cell r="L3283">
            <v>573</v>
          </cell>
          <cell r="M3283">
            <v>63</v>
          </cell>
          <cell r="N3283">
            <v>28</v>
          </cell>
          <cell r="O3283">
            <v>366</v>
          </cell>
          <cell r="P3283">
            <v>1452</v>
          </cell>
          <cell r="Q3283">
            <v>0</v>
          </cell>
          <cell r="R3283">
            <v>0</v>
          </cell>
          <cell r="S3283">
            <v>0</v>
          </cell>
          <cell r="T3283">
            <v>0</v>
          </cell>
          <cell r="U3283">
            <v>0</v>
          </cell>
          <cell r="AO3283" t="e">
            <v>#N/A</v>
          </cell>
          <cell r="AQ3283" t="e">
            <v>#N/A</v>
          </cell>
        </row>
        <row r="3284">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AO3284" t="str">
            <v>Rheinland-Pfalz_2006_Sonstige_1</v>
          </cell>
          <cell r="AQ3284" t="str">
            <v>Westliche Flächenländer_2006_Sonstige_1</v>
          </cell>
        </row>
        <row r="3285">
          <cell r="G3285">
            <v>906</v>
          </cell>
          <cell r="H3285">
            <v>82</v>
          </cell>
          <cell r="I3285">
            <v>53</v>
          </cell>
          <cell r="J3285">
            <v>5</v>
          </cell>
          <cell r="K3285">
            <v>386</v>
          </cell>
          <cell r="L3285">
            <v>38</v>
          </cell>
          <cell r="M3285">
            <v>26</v>
          </cell>
          <cell r="N3285">
            <v>2</v>
          </cell>
          <cell r="O3285">
            <v>420</v>
          </cell>
          <cell r="P3285">
            <v>282</v>
          </cell>
          <cell r="Q3285">
            <v>122</v>
          </cell>
          <cell r="R3285">
            <v>82</v>
          </cell>
          <cell r="S3285">
            <v>0</v>
          </cell>
          <cell r="T3285">
            <v>0</v>
          </cell>
          <cell r="U3285">
            <v>0</v>
          </cell>
          <cell r="AO3285" t="str">
            <v>Rheinland-Pfalz_2006_Sonstige_2</v>
          </cell>
          <cell r="AQ3285" t="str">
            <v>Westliche Flächenländer_2006_Sonstige_2</v>
          </cell>
        </row>
        <row r="3286">
          <cell r="G3286">
            <v>2659</v>
          </cell>
          <cell r="H3286">
            <v>641</v>
          </cell>
          <cell r="I3286">
            <v>65</v>
          </cell>
          <cell r="J3286">
            <v>11</v>
          </cell>
          <cell r="K3286">
            <v>985</v>
          </cell>
          <cell r="L3286">
            <v>270</v>
          </cell>
          <cell r="M3286">
            <v>25</v>
          </cell>
          <cell r="N3286">
            <v>2</v>
          </cell>
          <cell r="O3286">
            <v>1055</v>
          </cell>
          <cell r="P3286">
            <v>966</v>
          </cell>
          <cell r="Q3286">
            <v>321</v>
          </cell>
          <cell r="R3286">
            <v>317</v>
          </cell>
          <cell r="S3286">
            <v>0</v>
          </cell>
          <cell r="T3286">
            <v>0</v>
          </cell>
          <cell r="U3286">
            <v>0</v>
          </cell>
          <cell r="AO3286" t="str">
            <v>Rheinland-Pfalz_2006_Sonstige_3</v>
          </cell>
          <cell r="AQ3286" t="str">
            <v>Westliche Flächenländer_2006_Sonstige_3</v>
          </cell>
        </row>
        <row r="3287">
          <cell r="G3287">
            <v>406</v>
          </cell>
          <cell r="H3287">
            <v>81</v>
          </cell>
          <cell r="I3287">
            <v>10</v>
          </cell>
          <cell r="J3287">
            <v>4</v>
          </cell>
          <cell r="K3287">
            <v>194</v>
          </cell>
          <cell r="L3287">
            <v>37</v>
          </cell>
          <cell r="M3287">
            <v>4</v>
          </cell>
          <cell r="N3287">
            <v>0</v>
          </cell>
          <cell r="O3287">
            <v>202</v>
          </cell>
          <cell r="P3287">
            <v>145</v>
          </cell>
          <cell r="Q3287">
            <v>24</v>
          </cell>
          <cell r="R3287">
            <v>35</v>
          </cell>
          <cell r="S3287">
            <v>0</v>
          </cell>
          <cell r="T3287">
            <v>0</v>
          </cell>
          <cell r="U3287">
            <v>0</v>
          </cell>
          <cell r="AO3287" t="str">
            <v>Rheinland-Pfalz_2006_Sonstige_4</v>
          </cell>
          <cell r="AQ3287" t="str">
            <v>Westliche Flächenländer_2006_Sonstige_4</v>
          </cell>
        </row>
        <row r="3288">
          <cell r="G3288">
            <v>251</v>
          </cell>
          <cell r="H3288">
            <v>134</v>
          </cell>
          <cell r="I3288">
            <v>9</v>
          </cell>
          <cell r="J3288">
            <v>7</v>
          </cell>
          <cell r="K3288">
            <v>92</v>
          </cell>
          <cell r="L3288">
            <v>54</v>
          </cell>
          <cell r="M3288">
            <v>3</v>
          </cell>
          <cell r="N3288">
            <v>2</v>
          </cell>
          <cell r="O3288">
            <v>108</v>
          </cell>
          <cell r="P3288">
            <v>84</v>
          </cell>
          <cell r="Q3288">
            <v>39</v>
          </cell>
          <cell r="R3288">
            <v>20</v>
          </cell>
          <cell r="S3288">
            <v>0</v>
          </cell>
          <cell r="T3288">
            <v>0</v>
          </cell>
          <cell r="U3288">
            <v>0</v>
          </cell>
          <cell r="AO3288" t="str">
            <v>Rheinland-Pfalz_2006_Sonstige_5</v>
          </cell>
          <cell r="AQ3288" t="str">
            <v>Westliche Flächenländer_2006_Sonstige_5</v>
          </cell>
        </row>
        <row r="3289">
          <cell r="G3289">
            <v>1</v>
          </cell>
          <cell r="H3289">
            <v>1</v>
          </cell>
          <cell r="I3289">
            <v>0</v>
          </cell>
          <cell r="J3289">
            <v>0</v>
          </cell>
          <cell r="K3289">
            <v>0</v>
          </cell>
          <cell r="L3289">
            <v>0</v>
          </cell>
          <cell r="M3289">
            <v>0</v>
          </cell>
          <cell r="N3289">
            <v>0</v>
          </cell>
          <cell r="O3289">
            <v>0</v>
          </cell>
          <cell r="P3289">
            <v>1</v>
          </cell>
          <cell r="Q3289">
            <v>0</v>
          </cell>
          <cell r="R3289">
            <v>0</v>
          </cell>
          <cell r="S3289">
            <v>0</v>
          </cell>
          <cell r="T3289">
            <v>0</v>
          </cell>
          <cell r="U3289">
            <v>0</v>
          </cell>
          <cell r="AO3289" t="str">
            <v>Rheinland-Pfalz_2006_Sonstige_6</v>
          </cell>
          <cell r="AQ3289" t="str">
            <v>Westliche Flächenländer_2006_Sonstige_6</v>
          </cell>
        </row>
        <row r="3290">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AO3290" t="str">
            <v>Rheinland-Pfalz_2006_Sonstige_7</v>
          </cell>
          <cell r="AQ3290" t="str">
            <v>Westliche Flächenländer_2006_Sonstige_7</v>
          </cell>
        </row>
        <row r="3291">
          <cell r="G3291">
            <v>4223</v>
          </cell>
          <cell r="H3291">
            <v>939</v>
          </cell>
          <cell r="I3291">
            <v>137</v>
          </cell>
          <cell r="J3291">
            <v>27</v>
          </cell>
          <cell r="K3291">
            <v>1657</v>
          </cell>
          <cell r="L3291">
            <v>399</v>
          </cell>
          <cell r="M3291">
            <v>58</v>
          </cell>
          <cell r="N3291">
            <v>6</v>
          </cell>
          <cell r="O3291">
            <v>1785</v>
          </cell>
          <cell r="P3291">
            <v>1478</v>
          </cell>
          <cell r="Q3291">
            <v>506</v>
          </cell>
          <cell r="R3291">
            <v>454</v>
          </cell>
          <cell r="S3291">
            <v>0</v>
          </cell>
          <cell r="T3291">
            <v>0</v>
          </cell>
          <cell r="U3291">
            <v>0</v>
          </cell>
          <cell r="AO3291" t="str">
            <v>Rheinland-Pfalz_2006_Sonstige_8</v>
          </cell>
          <cell r="AQ3291" t="str">
            <v>Westliche Flächenländer_2006_Sonstige_8</v>
          </cell>
        </row>
        <row r="3292">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AO3292" t="e">
            <v>#N/A</v>
          </cell>
          <cell r="AQ3292" t="e">
            <v>#N/A</v>
          </cell>
        </row>
        <row r="3293">
          <cell r="G3293">
            <v>532</v>
          </cell>
          <cell r="H3293">
            <v>49</v>
          </cell>
          <cell r="I3293">
            <v>40</v>
          </cell>
          <cell r="J3293">
            <v>4</v>
          </cell>
          <cell r="K3293">
            <v>173</v>
          </cell>
          <cell r="L3293">
            <v>19</v>
          </cell>
          <cell r="M3293">
            <v>16</v>
          </cell>
          <cell r="N3293">
            <v>1</v>
          </cell>
          <cell r="O3293">
            <v>174</v>
          </cell>
          <cell r="P3293">
            <v>155</v>
          </cell>
          <cell r="Q3293">
            <v>121</v>
          </cell>
          <cell r="R3293">
            <v>82</v>
          </cell>
          <cell r="S3293">
            <v>0</v>
          </cell>
          <cell r="T3293">
            <v>0</v>
          </cell>
          <cell r="U3293">
            <v>0</v>
          </cell>
          <cell r="AO3293" t="e">
            <v>#N/A</v>
          </cell>
          <cell r="AQ3293" t="e">
            <v>#N/A</v>
          </cell>
        </row>
        <row r="3294">
          <cell r="G3294">
            <v>1866</v>
          </cell>
          <cell r="H3294">
            <v>498</v>
          </cell>
          <cell r="I3294">
            <v>53</v>
          </cell>
          <cell r="J3294">
            <v>11</v>
          </cell>
          <cell r="K3294">
            <v>586</v>
          </cell>
          <cell r="L3294">
            <v>208</v>
          </cell>
          <cell r="M3294">
            <v>18</v>
          </cell>
          <cell r="N3294">
            <v>2</v>
          </cell>
          <cell r="O3294">
            <v>592</v>
          </cell>
          <cell r="P3294">
            <v>640</v>
          </cell>
          <cell r="Q3294">
            <v>317</v>
          </cell>
          <cell r="R3294">
            <v>317</v>
          </cell>
          <cell r="S3294">
            <v>0</v>
          </cell>
          <cell r="T3294">
            <v>0</v>
          </cell>
          <cell r="U3294">
            <v>0</v>
          </cell>
          <cell r="AO3294" t="e">
            <v>#N/A</v>
          </cell>
          <cell r="AQ3294" t="e">
            <v>#N/A</v>
          </cell>
        </row>
        <row r="3295">
          <cell r="G3295">
            <v>262</v>
          </cell>
          <cell r="H3295">
            <v>56</v>
          </cell>
          <cell r="I3295">
            <v>6</v>
          </cell>
          <cell r="J3295">
            <v>3</v>
          </cell>
          <cell r="K3295">
            <v>114</v>
          </cell>
          <cell r="L3295">
            <v>23</v>
          </cell>
          <cell r="M3295">
            <v>3</v>
          </cell>
          <cell r="N3295">
            <v>0</v>
          </cell>
          <cell r="O3295">
            <v>115</v>
          </cell>
          <cell r="P3295">
            <v>88</v>
          </cell>
          <cell r="Q3295">
            <v>24</v>
          </cell>
          <cell r="R3295">
            <v>35</v>
          </cell>
          <cell r="S3295">
            <v>0</v>
          </cell>
          <cell r="T3295">
            <v>0</v>
          </cell>
          <cell r="U3295">
            <v>0</v>
          </cell>
          <cell r="AO3295" t="e">
            <v>#N/A</v>
          </cell>
          <cell r="AQ3295" t="e">
            <v>#N/A</v>
          </cell>
        </row>
        <row r="3296">
          <cell r="G3296">
            <v>185</v>
          </cell>
          <cell r="H3296">
            <v>100</v>
          </cell>
          <cell r="I3296">
            <v>4</v>
          </cell>
          <cell r="J3296">
            <v>3</v>
          </cell>
          <cell r="K3296">
            <v>64</v>
          </cell>
          <cell r="L3296">
            <v>39</v>
          </cell>
          <cell r="M3296">
            <v>2</v>
          </cell>
          <cell r="N3296">
            <v>1</v>
          </cell>
          <cell r="O3296">
            <v>64</v>
          </cell>
          <cell r="P3296">
            <v>65</v>
          </cell>
          <cell r="Q3296">
            <v>36</v>
          </cell>
          <cell r="R3296">
            <v>20</v>
          </cell>
          <cell r="S3296">
            <v>0</v>
          </cell>
          <cell r="T3296">
            <v>0</v>
          </cell>
          <cell r="U3296">
            <v>0</v>
          </cell>
          <cell r="AO3296" t="e">
            <v>#N/A</v>
          </cell>
          <cell r="AQ3296" t="e">
            <v>#N/A</v>
          </cell>
        </row>
        <row r="3297">
          <cell r="G3297">
            <v>1</v>
          </cell>
          <cell r="H3297">
            <v>1</v>
          </cell>
          <cell r="I3297">
            <v>0</v>
          </cell>
          <cell r="J3297">
            <v>0</v>
          </cell>
          <cell r="K3297">
            <v>0</v>
          </cell>
          <cell r="L3297">
            <v>0</v>
          </cell>
          <cell r="M3297">
            <v>0</v>
          </cell>
          <cell r="N3297">
            <v>0</v>
          </cell>
          <cell r="O3297">
            <v>0</v>
          </cell>
          <cell r="P3297">
            <v>1</v>
          </cell>
          <cell r="Q3297">
            <v>0</v>
          </cell>
          <cell r="R3297">
            <v>0</v>
          </cell>
          <cell r="S3297">
            <v>0</v>
          </cell>
          <cell r="T3297">
            <v>0</v>
          </cell>
          <cell r="U3297">
            <v>0</v>
          </cell>
          <cell r="AO3297" t="e">
            <v>#N/A</v>
          </cell>
          <cell r="AQ3297" t="e">
            <v>#N/A</v>
          </cell>
        </row>
        <row r="3298">
          <cell r="G3298">
            <v>0</v>
          </cell>
          <cell r="H3298">
            <v>0</v>
          </cell>
          <cell r="I3298">
            <v>0</v>
          </cell>
          <cell r="J3298">
            <v>0</v>
          </cell>
          <cell r="K3298">
            <v>0</v>
          </cell>
          <cell r="L3298">
            <v>0</v>
          </cell>
          <cell r="M3298">
            <v>0</v>
          </cell>
          <cell r="N3298">
            <v>0</v>
          </cell>
          <cell r="O3298">
            <v>0</v>
          </cell>
          <cell r="P3298">
            <v>0</v>
          </cell>
          <cell r="Q3298">
            <v>0</v>
          </cell>
          <cell r="R3298">
            <v>0</v>
          </cell>
          <cell r="S3298">
            <v>0</v>
          </cell>
          <cell r="T3298">
            <v>0</v>
          </cell>
          <cell r="U3298">
            <v>0</v>
          </cell>
          <cell r="AO3298" t="e">
            <v>#N/A</v>
          </cell>
          <cell r="AQ3298" t="e">
            <v>#N/A</v>
          </cell>
        </row>
        <row r="3299">
          <cell r="G3299">
            <v>2846</v>
          </cell>
          <cell r="H3299">
            <v>704</v>
          </cell>
          <cell r="I3299">
            <v>103</v>
          </cell>
          <cell r="J3299">
            <v>21</v>
          </cell>
          <cell r="K3299">
            <v>937</v>
          </cell>
          <cell r="L3299">
            <v>289</v>
          </cell>
          <cell r="M3299">
            <v>39</v>
          </cell>
          <cell r="N3299">
            <v>4</v>
          </cell>
          <cell r="O3299">
            <v>945</v>
          </cell>
          <cell r="P3299">
            <v>949</v>
          </cell>
          <cell r="Q3299">
            <v>498</v>
          </cell>
          <cell r="R3299">
            <v>454</v>
          </cell>
          <cell r="S3299">
            <v>0</v>
          </cell>
          <cell r="T3299">
            <v>0</v>
          </cell>
          <cell r="U3299">
            <v>0</v>
          </cell>
          <cell r="AO3299" t="e">
            <v>#N/A</v>
          </cell>
          <cell r="AQ3299" t="e">
            <v>#N/A</v>
          </cell>
        </row>
        <row r="3300">
          <cell r="G3300">
            <v>1597</v>
          </cell>
          <cell r="H3300">
            <v>393</v>
          </cell>
          <cell r="I3300">
            <v>130</v>
          </cell>
          <cell r="J3300">
            <v>32</v>
          </cell>
          <cell r="K3300">
            <v>553</v>
          </cell>
          <cell r="L3300">
            <v>126</v>
          </cell>
          <cell r="M3300">
            <v>50</v>
          </cell>
          <cell r="N3300">
            <v>10</v>
          </cell>
          <cell r="O3300">
            <v>554</v>
          </cell>
          <cell r="P3300">
            <v>484</v>
          </cell>
          <cell r="Q3300">
            <v>493</v>
          </cell>
          <cell r="R3300">
            <v>66</v>
          </cell>
          <cell r="S3300">
            <v>0</v>
          </cell>
          <cell r="T3300">
            <v>0</v>
          </cell>
          <cell r="U3300">
            <v>0</v>
          </cell>
          <cell r="AO3300" t="str">
            <v>Rheinland-Pfalz_2005_I 01a_1</v>
          </cell>
          <cell r="AQ3300" t="str">
            <v>Westliche Flächenländer_2005_I 01a_1</v>
          </cell>
        </row>
        <row r="3301">
          <cell r="G3301">
            <v>28336</v>
          </cell>
          <cell r="H3301">
            <v>8044</v>
          </cell>
          <cell r="I3301">
            <v>1693</v>
          </cell>
          <cell r="J3301">
            <v>599</v>
          </cell>
          <cell r="K3301">
            <v>9013</v>
          </cell>
          <cell r="L3301">
            <v>2819</v>
          </cell>
          <cell r="M3301">
            <v>549</v>
          </cell>
          <cell r="N3301">
            <v>205</v>
          </cell>
          <cell r="O3301">
            <v>9025</v>
          </cell>
          <cell r="P3301">
            <v>8710</v>
          </cell>
          <cell r="Q3301">
            <v>8232</v>
          </cell>
          <cell r="R3301">
            <v>2369</v>
          </cell>
          <cell r="S3301">
            <v>0</v>
          </cell>
          <cell r="T3301">
            <v>0</v>
          </cell>
          <cell r="U3301">
            <v>0</v>
          </cell>
          <cell r="AO3301" t="str">
            <v>Rheinland-Pfalz_2005_I 01a_2</v>
          </cell>
          <cell r="AQ3301" t="str">
            <v>Westliche Flächenländer_2005_I 01a_2</v>
          </cell>
        </row>
        <row r="3302">
          <cell r="G3302">
            <v>36017</v>
          </cell>
          <cell r="H3302">
            <v>15828</v>
          </cell>
          <cell r="I3302">
            <v>1375</v>
          </cell>
          <cell r="J3302">
            <v>715</v>
          </cell>
          <cell r="K3302">
            <v>11657</v>
          </cell>
          <cell r="L3302">
            <v>5355</v>
          </cell>
          <cell r="M3302">
            <v>459</v>
          </cell>
          <cell r="N3302">
            <v>243</v>
          </cell>
          <cell r="O3302">
            <v>11661</v>
          </cell>
          <cell r="P3302">
            <v>11696</v>
          </cell>
          <cell r="Q3302">
            <v>10597</v>
          </cell>
          <cell r="R3302">
            <v>2063</v>
          </cell>
          <cell r="S3302">
            <v>0</v>
          </cell>
          <cell r="T3302">
            <v>0</v>
          </cell>
          <cell r="U3302">
            <v>0</v>
          </cell>
          <cell r="AO3302" t="str">
            <v>Rheinland-Pfalz_2005_I 01a_3</v>
          </cell>
          <cell r="AQ3302" t="str">
            <v>Westliche Flächenländer_2005_I 01a_3</v>
          </cell>
        </row>
        <row r="3303">
          <cell r="G3303">
            <v>3745</v>
          </cell>
          <cell r="H3303">
            <v>1754</v>
          </cell>
          <cell r="I3303">
            <v>156</v>
          </cell>
          <cell r="J3303">
            <v>80</v>
          </cell>
          <cell r="K3303">
            <v>1142</v>
          </cell>
          <cell r="L3303">
            <v>560</v>
          </cell>
          <cell r="M3303">
            <v>49</v>
          </cell>
          <cell r="N3303">
            <v>32</v>
          </cell>
          <cell r="O3303">
            <v>1142</v>
          </cell>
          <cell r="P3303">
            <v>1353</v>
          </cell>
          <cell r="Q3303">
            <v>1197</v>
          </cell>
          <cell r="R3303">
            <v>53</v>
          </cell>
          <cell r="S3303">
            <v>0</v>
          </cell>
          <cell r="T3303">
            <v>0</v>
          </cell>
          <cell r="U3303">
            <v>0</v>
          </cell>
          <cell r="AO3303" t="str">
            <v>Rheinland-Pfalz_2005_I 01a_4</v>
          </cell>
          <cell r="AQ3303" t="str">
            <v>Westliche Flächenländer_2005_I 01a_4</v>
          </cell>
        </row>
        <row r="3304">
          <cell r="G3304">
            <v>5124</v>
          </cell>
          <cell r="H3304">
            <v>2749</v>
          </cell>
          <cell r="I3304">
            <v>167</v>
          </cell>
          <cell r="J3304">
            <v>102</v>
          </cell>
          <cell r="K3304">
            <v>1444</v>
          </cell>
          <cell r="L3304">
            <v>763</v>
          </cell>
          <cell r="M3304">
            <v>55</v>
          </cell>
          <cell r="N3304">
            <v>36</v>
          </cell>
          <cell r="O3304">
            <v>1445</v>
          </cell>
          <cell r="P3304">
            <v>1999</v>
          </cell>
          <cell r="Q3304">
            <v>1617</v>
          </cell>
          <cell r="R3304">
            <v>63</v>
          </cell>
          <cell r="S3304">
            <v>0</v>
          </cell>
          <cell r="T3304">
            <v>0</v>
          </cell>
          <cell r="U3304">
            <v>0</v>
          </cell>
          <cell r="AO3304" t="str">
            <v>Rheinland-Pfalz_2005_I 01a_5</v>
          </cell>
          <cell r="AQ3304" t="str">
            <v>Westliche Flächenländer_2005_I 01a_5</v>
          </cell>
        </row>
        <row r="3305">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AO3305" t="str">
            <v>Rheinland-Pfalz_2005_I 01a_6</v>
          </cell>
          <cell r="AQ3305" t="str">
            <v>Westliche Flächenländer_2005_I 01a_6</v>
          </cell>
        </row>
        <row r="3306">
          <cell r="G3306">
            <v>61</v>
          </cell>
          <cell r="H3306">
            <v>17</v>
          </cell>
          <cell r="I3306">
            <v>20</v>
          </cell>
          <cell r="J3306">
            <v>11</v>
          </cell>
          <cell r="K3306">
            <v>12</v>
          </cell>
          <cell r="L3306">
            <v>6</v>
          </cell>
          <cell r="M3306">
            <v>5</v>
          </cell>
          <cell r="N3306">
            <v>4</v>
          </cell>
          <cell r="O3306">
            <v>12</v>
          </cell>
          <cell r="P3306">
            <v>26</v>
          </cell>
          <cell r="Q3306">
            <v>21</v>
          </cell>
          <cell r="R3306">
            <v>2</v>
          </cell>
          <cell r="S3306">
            <v>0</v>
          </cell>
          <cell r="T3306">
            <v>0</v>
          </cell>
          <cell r="U3306">
            <v>0</v>
          </cell>
          <cell r="AO3306" t="str">
            <v>Rheinland-Pfalz_2005_I 01a_7</v>
          </cell>
          <cell r="AQ3306" t="str">
            <v>Westliche Flächenländer_2005_I 01a_7</v>
          </cell>
        </row>
        <row r="3307">
          <cell r="G3307">
            <v>74880</v>
          </cell>
          <cell r="H3307">
            <v>28785</v>
          </cell>
          <cell r="I3307">
            <v>3541</v>
          </cell>
          <cell r="J3307">
            <v>1539</v>
          </cell>
          <cell r="K3307">
            <v>23821</v>
          </cell>
          <cell r="L3307">
            <v>9629</v>
          </cell>
          <cell r="M3307">
            <v>1167</v>
          </cell>
          <cell r="N3307">
            <v>530</v>
          </cell>
          <cell r="O3307">
            <v>23839</v>
          </cell>
          <cell r="P3307">
            <v>24268</v>
          </cell>
          <cell r="Q3307">
            <v>22157</v>
          </cell>
          <cell r="R3307">
            <v>4616</v>
          </cell>
          <cell r="S3307">
            <v>0</v>
          </cell>
          <cell r="T3307">
            <v>0</v>
          </cell>
          <cell r="U3307">
            <v>0</v>
          </cell>
          <cell r="AO3307" t="str">
            <v>Rheinland-Pfalz_2005_I 01a_8</v>
          </cell>
          <cell r="AQ3307" t="str">
            <v>Westliche Flächenländer_2005_I 01a_8</v>
          </cell>
        </row>
        <row r="3308">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AO3308" t="str">
            <v>Rheinland-Pfalz_2005_I 03_1</v>
          </cell>
          <cell r="AQ3308" t="str">
            <v>Westliche Flächenländer_2005_I 03_1</v>
          </cell>
        </row>
        <row r="3309">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AO3309" t="str">
            <v>Rheinland-Pfalz_2005_I 03_2</v>
          </cell>
          <cell r="AQ3309" t="str">
            <v>Westliche Flächenländer_2005_I 03_2</v>
          </cell>
        </row>
        <row r="3310">
          <cell r="G3310">
            <v>7480</v>
          </cell>
          <cell r="H3310">
            <v>3405</v>
          </cell>
          <cell r="I3310">
            <v>691</v>
          </cell>
          <cell r="J3310">
            <v>310</v>
          </cell>
          <cell r="K3310">
            <v>4276</v>
          </cell>
          <cell r="L3310">
            <v>1966</v>
          </cell>
          <cell r="M3310">
            <v>424</v>
          </cell>
          <cell r="N3310">
            <v>181</v>
          </cell>
          <cell r="O3310">
            <v>4526</v>
          </cell>
          <cell r="P3310">
            <v>2954</v>
          </cell>
          <cell r="Q3310">
            <v>0</v>
          </cell>
          <cell r="R3310">
            <v>0</v>
          </cell>
          <cell r="S3310">
            <v>0</v>
          </cell>
          <cell r="T3310">
            <v>0</v>
          </cell>
          <cell r="U3310">
            <v>0</v>
          </cell>
          <cell r="AO3310" t="str">
            <v>Rheinland-Pfalz_2005_I 03_3</v>
          </cell>
          <cell r="AQ3310" t="str">
            <v>Westliche Flächenländer_2005_I 03_3</v>
          </cell>
        </row>
        <row r="3311">
          <cell r="G3311">
            <v>41</v>
          </cell>
          <cell r="H3311">
            <v>23</v>
          </cell>
          <cell r="I3311">
            <v>3</v>
          </cell>
          <cell r="J3311">
            <v>2</v>
          </cell>
          <cell r="K3311">
            <v>19</v>
          </cell>
          <cell r="L3311">
            <v>10</v>
          </cell>
          <cell r="M3311">
            <v>0</v>
          </cell>
          <cell r="N3311">
            <v>0</v>
          </cell>
          <cell r="O3311">
            <v>20</v>
          </cell>
          <cell r="P3311">
            <v>21</v>
          </cell>
          <cell r="Q3311">
            <v>0</v>
          </cell>
          <cell r="R3311">
            <v>0</v>
          </cell>
          <cell r="S3311">
            <v>0</v>
          </cell>
          <cell r="T3311">
            <v>0</v>
          </cell>
          <cell r="U3311">
            <v>0</v>
          </cell>
          <cell r="AO3311" t="str">
            <v>Rheinland-Pfalz_2005_I 03_4</v>
          </cell>
          <cell r="AQ3311" t="str">
            <v>Westliche Flächenländer_2005_I 03_4</v>
          </cell>
        </row>
        <row r="3312">
          <cell r="G3312">
            <v>179</v>
          </cell>
          <cell r="H3312">
            <v>141</v>
          </cell>
          <cell r="I3312">
            <v>5</v>
          </cell>
          <cell r="J3312">
            <v>4</v>
          </cell>
          <cell r="K3312">
            <v>96</v>
          </cell>
          <cell r="L3312">
            <v>77</v>
          </cell>
          <cell r="M3312">
            <v>3</v>
          </cell>
          <cell r="N3312">
            <v>3</v>
          </cell>
          <cell r="O3312">
            <v>96</v>
          </cell>
          <cell r="P3312">
            <v>83</v>
          </cell>
          <cell r="Q3312">
            <v>0</v>
          </cell>
          <cell r="R3312">
            <v>0</v>
          </cell>
          <cell r="S3312">
            <v>0</v>
          </cell>
          <cell r="T3312">
            <v>0</v>
          </cell>
          <cell r="U3312">
            <v>0</v>
          </cell>
          <cell r="AO3312" t="str">
            <v>Rheinland-Pfalz_2005_I 03_5</v>
          </cell>
          <cell r="AQ3312" t="str">
            <v>Westliche Flächenländer_2005_I 03_5</v>
          </cell>
        </row>
        <row r="3313">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AO3313" t="str">
            <v>Rheinland-Pfalz_2005_I 03_6</v>
          </cell>
          <cell r="AQ3313" t="str">
            <v>Westliche Flächenländer_2005_I 03_6</v>
          </cell>
        </row>
        <row r="3314">
          <cell r="G3314">
            <v>2</v>
          </cell>
          <cell r="H3314">
            <v>1</v>
          </cell>
          <cell r="I3314">
            <v>1</v>
          </cell>
          <cell r="J3314">
            <v>1</v>
          </cell>
          <cell r="K3314">
            <v>1</v>
          </cell>
          <cell r="L3314">
            <v>0</v>
          </cell>
          <cell r="M3314">
            <v>0</v>
          </cell>
          <cell r="N3314">
            <v>0</v>
          </cell>
          <cell r="O3314">
            <v>1</v>
          </cell>
          <cell r="P3314">
            <v>1</v>
          </cell>
          <cell r="Q3314">
            <v>0</v>
          </cell>
          <cell r="R3314">
            <v>0</v>
          </cell>
          <cell r="S3314">
            <v>0</v>
          </cell>
          <cell r="T3314">
            <v>0</v>
          </cell>
          <cell r="U3314">
            <v>0</v>
          </cell>
          <cell r="AO3314" t="str">
            <v>Rheinland-Pfalz_2005_I 03_7</v>
          </cell>
          <cell r="AQ3314" t="str">
            <v>Westliche Flächenländer_2005_I 03_7</v>
          </cell>
        </row>
        <row r="3315">
          <cell r="G3315">
            <v>7702</v>
          </cell>
          <cell r="H3315">
            <v>3570</v>
          </cell>
          <cell r="I3315">
            <v>700</v>
          </cell>
          <cell r="J3315">
            <v>317</v>
          </cell>
          <cell r="K3315">
            <v>4392</v>
          </cell>
          <cell r="L3315">
            <v>2053</v>
          </cell>
          <cell r="M3315">
            <v>427</v>
          </cell>
          <cell r="N3315">
            <v>184</v>
          </cell>
          <cell r="O3315">
            <v>4643</v>
          </cell>
          <cell r="P3315">
            <v>3059</v>
          </cell>
          <cell r="Q3315">
            <v>0</v>
          </cell>
          <cell r="R3315">
            <v>0</v>
          </cell>
          <cell r="S3315">
            <v>0</v>
          </cell>
          <cell r="T3315">
            <v>0</v>
          </cell>
          <cell r="U3315">
            <v>0</v>
          </cell>
          <cell r="AO3315" t="str">
            <v>Rheinland-Pfalz_2005_I 03_8</v>
          </cell>
          <cell r="AQ3315" t="str">
            <v>Westliche Flächenländer_2005_I 03_8</v>
          </cell>
        </row>
        <row r="3316">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AO3316" t="str">
            <v>Rheinland-Pfalz_2005_I 04b_1</v>
          </cell>
          <cell r="AQ3316" t="str">
            <v>Westliche Flächenländer_2005_I 04b_1</v>
          </cell>
        </row>
        <row r="3317">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AO3317" t="str">
            <v>Rheinland-Pfalz_2005_I 04b_2</v>
          </cell>
          <cell r="AQ3317" t="str">
            <v>Westliche Flächenländer_2005_I 04b_2</v>
          </cell>
        </row>
        <row r="3318">
          <cell r="G3318">
            <v>7480</v>
          </cell>
          <cell r="H3318">
            <v>3405</v>
          </cell>
          <cell r="I3318">
            <v>691</v>
          </cell>
          <cell r="J3318">
            <v>310</v>
          </cell>
          <cell r="K3318">
            <v>4276</v>
          </cell>
          <cell r="L3318">
            <v>1966</v>
          </cell>
          <cell r="M3318">
            <v>424</v>
          </cell>
          <cell r="N3318">
            <v>181</v>
          </cell>
          <cell r="O3318">
            <v>4526</v>
          </cell>
          <cell r="P3318">
            <v>2954</v>
          </cell>
          <cell r="Q3318">
            <v>0</v>
          </cell>
          <cell r="R3318">
            <v>0</v>
          </cell>
          <cell r="S3318">
            <v>0</v>
          </cell>
          <cell r="T3318">
            <v>0</v>
          </cell>
          <cell r="U3318">
            <v>0</v>
          </cell>
          <cell r="AO3318" t="str">
            <v>Rheinland-Pfalz_2005_I 04b_3</v>
          </cell>
          <cell r="AQ3318" t="str">
            <v>Westliche Flächenländer_2005_I 04b_3</v>
          </cell>
        </row>
        <row r="3319">
          <cell r="G3319">
            <v>41</v>
          </cell>
          <cell r="H3319">
            <v>23</v>
          </cell>
          <cell r="I3319">
            <v>3</v>
          </cell>
          <cell r="J3319">
            <v>2</v>
          </cell>
          <cell r="K3319">
            <v>19</v>
          </cell>
          <cell r="L3319">
            <v>10</v>
          </cell>
          <cell r="M3319">
            <v>0</v>
          </cell>
          <cell r="N3319">
            <v>0</v>
          </cell>
          <cell r="O3319">
            <v>20</v>
          </cell>
          <cell r="P3319">
            <v>21</v>
          </cell>
          <cell r="Q3319">
            <v>0</v>
          </cell>
          <cell r="R3319">
            <v>0</v>
          </cell>
          <cell r="S3319">
            <v>0</v>
          </cell>
          <cell r="T3319">
            <v>0</v>
          </cell>
          <cell r="U3319">
            <v>0</v>
          </cell>
          <cell r="AO3319" t="str">
            <v>Rheinland-Pfalz_2005_I 04b_4</v>
          </cell>
          <cell r="AQ3319" t="str">
            <v>Westliche Flächenländer_2005_I 04b_4</v>
          </cell>
        </row>
        <row r="3320">
          <cell r="G3320">
            <v>179</v>
          </cell>
          <cell r="H3320">
            <v>141</v>
          </cell>
          <cell r="I3320">
            <v>5</v>
          </cell>
          <cell r="J3320">
            <v>4</v>
          </cell>
          <cell r="K3320">
            <v>96</v>
          </cell>
          <cell r="L3320">
            <v>77</v>
          </cell>
          <cell r="M3320">
            <v>3</v>
          </cell>
          <cell r="N3320">
            <v>3</v>
          </cell>
          <cell r="O3320">
            <v>96</v>
          </cell>
          <cell r="P3320">
            <v>83</v>
          </cell>
          <cell r="Q3320">
            <v>0</v>
          </cell>
          <cell r="R3320">
            <v>0</v>
          </cell>
          <cell r="S3320">
            <v>0</v>
          </cell>
          <cell r="T3320">
            <v>0</v>
          </cell>
          <cell r="U3320">
            <v>0</v>
          </cell>
          <cell r="AO3320" t="str">
            <v>Rheinland-Pfalz_2005_I 04b_5</v>
          </cell>
          <cell r="AQ3320" t="str">
            <v>Westliche Flächenländer_2005_I 04b_5</v>
          </cell>
        </row>
        <row r="3321">
          <cell r="G3321">
            <v>0</v>
          </cell>
          <cell r="H3321">
            <v>0</v>
          </cell>
          <cell r="I3321">
            <v>0</v>
          </cell>
          <cell r="J3321">
            <v>0</v>
          </cell>
          <cell r="K3321">
            <v>0</v>
          </cell>
          <cell r="L3321">
            <v>0</v>
          </cell>
          <cell r="M3321">
            <v>0</v>
          </cell>
          <cell r="N3321">
            <v>0</v>
          </cell>
          <cell r="O3321">
            <v>0</v>
          </cell>
          <cell r="P3321">
            <v>0</v>
          </cell>
          <cell r="Q3321">
            <v>0</v>
          </cell>
          <cell r="R3321">
            <v>0</v>
          </cell>
          <cell r="S3321">
            <v>0</v>
          </cell>
          <cell r="T3321">
            <v>0</v>
          </cell>
          <cell r="U3321">
            <v>0</v>
          </cell>
          <cell r="AO3321" t="str">
            <v>Rheinland-Pfalz_2005_I 04b_6</v>
          </cell>
          <cell r="AQ3321" t="str">
            <v>Westliche Flächenländer_2005_I 04b_6</v>
          </cell>
        </row>
        <row r="3322">
          <cell r="G3322">
            <v>2</v>
          </cell>
          <cell r="H3322">
            <v>1</v>
          </cell>
          <cell r="I3322">
            <v>1</v>
          </cell>
          <cell r="J3322">
            <v>1</v>
          </cell>
          <cell r="K3322">
            <v>1</v>
          </cell>
          <cell r="L3322">
            <v>0</v>
          </cell>
          <cell r="M3322">
            <v>0</v>
          </cell>
          <cell r="N3322">
            <v>0</v>
          </cell>
          <cell r="O3322">
            <v>1</v>
          </cell>
          <cell r="P3322">
            <v>1</v>
          </cell>
          <cell r="Q3322">
            <v>0</v>
          </cell>
          <cell r="R3322">
            <v>0</v>
          </cell>
          <cell r="S3322">
            <v>0</v>
          </cell>
          <cell r="T3322">
            <v>0</v>
          </cell>
          <cell r="U3322">
            <v>0</v>
          </cell>
          <cell r="AO3322" t="str">
            <v>Rheinland-Pfalz_2005_I 04b_7</v>
          </cell>
          <cell r="AQ3322" t="str">
            <v>Westliche Flächenländer_2005_I 04b_7</v>
          </cell>
        </row>
        <row r="3323">
          <cell r="G3323">
            <v>7702</v>
          </cell>
          <cell r="H3323">
            <v>3570</v>
          </cell>
          <cell r="I3323">
            <v>700</v>
          </cell>
          <cell r="J3323">
            <v>317</v>
          </cell>
          <cell r="K3323">
            <v>4392</v>
          </cell>
          <cell r="L3323">
            <v>2053</v>
          </cell>
          <cell r="M3323">
            <v>427</v>
          </cell>
          <cell r="N3323">
            <v>184</v>
          </cell>
          <cell r="O3323">
            <v>4643</v>
          </cell>
          <cell r="P3323">
            <v>3059</v>
          </cell>
          <cell r="Q3323">
            <v>0</v>
          </cell>
          <cell r="R3323">
            <v>0</v>
          </cell>
          <cell r="S3323">
            <v>0</v>
          </cell>
          <cell r="T3323">
            <v>0</v>
          </cell>
          <cell r="U3323">
            <v>0</v>
          </cell>
          <cell r="AO3323" t="str">
            <v>Rheinland-Pfalz_2005_I 04b_8</v>
          </cell>
          <cell r="AQ3323" t="str">
            <v>Westliche Flächenländer_2005_I 04b_8</v>
          </cell>
        </row>
        <row r="3324">
          <cell r="R3324">
            <v>0</v>
          </cell>
          <cell r="S3324">
            <v>0</v>
          </cell>
          <cell r="T3324">
            <v>0</v>
          </cell>
          <cell r="U3324">
            <v>0</v>
          </cell>
          <cell r="AO3324" t="str">
            <v>Rheinland-Pfalz_2005_I 02_1</v>
          </cell>
          <cell r="AQ3324" t="str">
            <v>Westliche Flächenländer_2005_I 02_1</v>
          </cell>
        </row>
        <row r="3325">
          <cell r="G3325">
            <v>378</v>
          </cell>
          <cell r="H3325">
            <v>97</v>
          </cell>
          <cell r="I3325">
            <v>26</v>
          </cell>
          <cell r="J3325">
            <v>12</v>
          </cell>
          <cell r="K3325">
            <v>109</v>
          </cell>
          <cell r="L3325">
            <v>23</v>
          </cell>
          <cell r="M3325">
            <v>10</v>
          </cell>
          <cell r="N3325">
            <v>3</v>
          </cell>
          <cell r="O3325">
            <v>118</v>
          </cell>
          <cell r="P3325">
            <v>184</v>
          </cell>
          <cell r="Q3325">
            <v>76</v>
          </cell>
          <cell r="R3325">
            <v>0</v>
          </cell>
          <cell r="S3325">
            <v>0</v>
          </cell>
          <cell r="T3325">
            <v>0</v>
          </cell>
          <cell r="U3325">
            <v>0</v>
          </cell>
          <cell r="AO3325" t="str">
            <v>Rheinland-Pfalz_2005_I 02_2</v>
          </cell>
          <cell r="AQ3325" t="str">
            <v>Westliche Flächenländer_2005_I 02_2</v>
          </cell>
        </row>
        <row r="3326">
          <cell r="G3326">
            <v>279</v>
          </cell>
          <cell r="H3326">
            <v>123</v>
          </cell>
          <cell r="I3326">
            <v>12</v>
          </cell>
          <cell r="J3326">
            <v>6</v>
          </cell>
          <cell r="K3326">
            <v>98</v>
          </cell>
          <cell r="L3326">
            <v>42</v>
          </cell>
          <cell r="M3326">
            <v>5</v>
          </cell>
          <cell r="N3326">
            <v>1</v>
          </cell>
          <cell r="O3326">
            <v>99</v>
          </cell>
          <cell r="P3326">
            <v>102</v>
          </cell>
          <cell r="Q3326">
            <v>78</v>
          </cell>
          <cell r="R3326">
            <v>0</v>
          </cell>
          <cell r="S3326">
            <v>0</v>
          </cell>
          <cell r="T3326">
            <v>0</v>
          </cell>
          <cell r="U3326">
            <v>0</v>
          </cell>
          <cell r="AO3326" t="str">
            <v>Rheinland-Pfalz_2005_I 02_3</v>
          </cell>
          <cell r="AQ3326" t="str">
            <v>Westliche Flächenländer_2005_I 02_3</v>
          </cell>
        </row>
        <row r="3327">
          <cell r="G3327">
            <v>23</v>
          </cell>
          <cell r="H3327">
            <v>18</v>
          </cell>
          <cell r="I3327">
            <v>0</v>
          </cell>
          <cell r="J3327">
            <v>0</v>
          </cell>
          <cell r="K3327">
            <v>11</v>
          </cell>
          <cell r="L3327">
            <v>7</v>
          </cell>
          <cell r="M3327">
            <v>0</v>
          </cell>
          <cell r="N3327">
            <v>0</v>
          </cell>
          <cell r="O3327">
            <v>11</v>
          </cell>
          <cell r="P3327">
            <v>6</v>
          </cell>
          <cell r="Q3327">
            <v>6</v>
          </cell>
          <cell r="R3327">
            <v>0</v>
          </cell>
          <cell r="S3327">
            <v>0</v>
          </cell>
          <cell r="T3327">
            <v>0</v>
          </cell>
          <cell r="U3327">
            <v>0</v>
          </cell>
          <cell r="AO3327" t="str">
            <v>Rheinland-Pfalz_2005_I 02_4</v>
          </cell>
          <cell r="AQ3327" t="str">
            <v>Westliche Flächenländer_2005_I 02_4</v>
          </cell>
        </row>
        <row r="3328">
          <cell r="G3328">
            <v>37</v>
          </cell>
          <cell r="H3328">
            <v>33</v>
          </cell>
          <cell r="I3328">
            <v>1</v>
          </cell>
          <cell r="J3328">
            <v>1</v>
          </cell>
          <cell r="K3328">
            <v>12</v>
          </cell>
          <cell r="L3328">
            <v>11</v>
          </cell>
          <cell r="M3328">
            <v>0</v>
          </cell>
          <cell r="N3328">
            <v>0</v>
          </cell>
          <cell r="O3328">
            <v>12</v>
          </cell>
          <cell r="P3328">
            <v>11</v>
          </cell>
          <cell r="Q3328">
            <v>14</v>
          </cell>
          <cell r="R3328">
            <v>0</v>
          </cell>
          <cell r="S3328">
            <v>0</v>
          </cell>
          <cell r="T3328">
            <v>0</v>
          </cell>
          <cell r="U3328">
            <v>0</v>
          </cell>
          <cell r="AO3328" t="str">
            <v>Rheinland-Pfalz_2005_I 02_5</v>
          </cell>
          <cell r="AQ3328" t="str">
            <v>Westliche Flächenländer_2005_I 02_5</v>
          </cell>
        </row>
        <row r="3329">
          <cell r="R3329">
            <v>0</v>
          </cell>
          <cell r="S3329">
            <v>0</v>
          </cell>
          <cell r="T3329">
            <v>0</v>
          </cell>
          <cell r="U3329">
            <v>0</v>
          </cell>
          <cell r="AO3329" t="str">
            <v>Rheinland-Pfalz_2005_I 02_6</v>
          </cell>
          <cell r="AQ3329" t="str">
            <v>Westliche Flächenländer_2005_I 02_6</v>
          </cell>
        </row>
        <row r="3330">
          <cell r="G3330">
            <v>1</v>
          </cell>
          <cell r="H3330">
            <v>1</v>
          </cell>
          <cell r="I3330">
            <v>0</v>
          </cell>
          <cell r="J3330">
            <v>0</v>
          </cell>
          <cell r="K3330">
            <v>0</v>
          </cell>
          <cell r="L3330">
            <v>0</v>
          </cell>
          <cell r="M3330">
            <v>0</v>
          </cell>
          <cell r="N3330">
            <v>0</v>
          </cell>
          <cell r="O3330">
            <v>0</v>
          </cell>
          <cell r="P3330">
            <v>1</v>
          </cell>
          <cell r="Q3330">
            <v>0</v>
          </cell>
          <cell r="R3330">
            <v>0</v>
          </cell>
          <cell r="S3330">
            <v>0</v>
          </cell>
          <cell r="T3330">
            <v>0</v>
          </cell>
          <cell r="U3330">
            <v>0</v>
          </cell>
          <cell r="AO3330" t="str">
            <v>Rheinland-Pfalz_2005_I 02_7</v>
          </cell>
          <cell r="AQ3330" t="str">
            <v>Westliche Flächenländer_2005_I 02_7</v>
          </cell>
        </row>
        <row r="3331">
          <cell r="G3331">
            <v>718</v>
          </cell>
          <cell r="H3331">
            <v>272</v>
          </cell>
          <cell r="I3331">
            <v>39</v>
          </cell>
          <cell r="J3331">
            <v>19</v>
          </cell>
          <cell r="K3331">
            <v>230</v>
          </cell>
          <cell r="L3331">
            <v>83</v>
          </cell>
          <cell r="M3331">
            <v>15</v>
          </cell>
          <cell r="N3331">
            <v>4</v>
          </cell>
          <cell r="O3331">
            <v>240</v>
          </cell>
          <cell r="P3331">
            <v>304</v>
          </cell>
          <cell r="Q3331">
            <v>174</v>
          </cell>
          <cell r="R3331">
            <v>0</v>
          </cell>
          <cell r="S3331">
            <v>0</v>
          </cell>
          <cell r="T3331">
            <v>0</v>
          </cell>
          <cell r="U3331">
            <v>0</v>
          </cell>
          <cell r="AO3331" t="str">
            <v>Rheinland-Pfalz_2005_I 02_8</v>
          </cell>
          <cell r="AQ3331" t="str">
            <v>Westliche Flächenländer_2005_I 02_8</v>
          </cell>
        </row>
        <row r="3332">
          <cell r="G3332">
            <v>0</v>
          </cell>
          <cell r="H3332">
            <v>0</v>
          </cell>
          <cell r="I3332">
            <v>0</v>
          </cell>
          <cell r="J3332">
            <v>0</v>
          </cell>
          <cell r="K3332">
            <v>0</v>
          </cell>
          <cell r="L3332">
            <v>0</v>
          </cell>
          <cell r="M3332">
            <v>0</v>
          </cell>
          <cell r="N3332">
            <v>0</v>
          </cell>
          <cell r="O3332">
            <v>0</v>
          </cell>
          <cell r="P3332">
            <v>0</v>
          </cell>
          <cell r="Q3332">
            <v>0</v>
          </cell>
          <cell r="R3332">
            <v>0</v>
          </cell>
          <cell r="S3332">
            <v>0</v>
          </cell>
          <cell r="T3332">
            <v>0</v>
          </cell>
          <cell r="U3332">
            <v>0</v>
          </cell>
          <cell r="AO3332" t="e">
            <v>#N/A</v>
          </cell>
          <cell r="AQ3332" t="e">
            <v>#N/A</v>
          </cell>
        </row>
        <row r="3333">
          <cell r="G3333">
            <v>0</v>
          </cell>
          <cell r="H3333">
            <v>0</v>
          </cell>
          <cell r="I3333">
            <v>0</v>
          </cell>
          <cell r="J3333">
            <v>0</v>
          </cell>
          <cell r="K3333">
            <v>0</v>
          </cell>
          <cell r="L3333">
            <v>0</v>
          </cell>
          <cell r="M3333">
            <v>0</v>
          </cell>
          <cell r="N3333">
            <v>0</v>
          </cell>
          <cell r="O3333">
            <v>0</v>
          </cell>
          <cell r="P3333">
            <v>0</v>
          </cell>
          <cell r="Q3333">
            <v>0</v>
          </cell>
          <cell r="R3333">
            <v>0</v>
          </cell>
          <cell r="S3333">
            <v>0</v>
          </cell>
          <cell r="T3333">
            <v>0</v>
          </cell>
          <cell r="U3333">
            <v>0</v>
          </cell>
          <cell r="AO3333" t="e">
            <v>#N/A</v>
          </cell>
          <cell r="AQ3333" t="e">
            <v>#N/A</v>
          </cell>
        </row>
        <row r="3334">
          <cell r="G3334">
            <v>0</v>
          </cell>
          <cell r="H3334">
            <v>0</v>
          </cell>
          <cell r="I3334">
            <v>0</v>
          </cell>
          <cell r="J3334">
            <v>0</v>
          </cell>
          <cell r="K3334">
            <v>0</v>
          </cell>
          <cell r="L3334">
            <v>0</v>
          </cell>
          <cell r="M3334">
            <v>0</v>
          </cell>
          <cell r="N3334">
            <v>0</v>
          </cell>
          <cell r="O3334">
            <v>0</v>
          </cell>
          <cell r="P3334">
            <v>0</v>
          </cell>
          <cell r="Q3334">
            <v>0</v>
          </cell>
          <cell r="R3334">
            <v>0</v>
          </cell>
          <cell r="S3334">
            <v>0</v>
          </cell>
          <cell r="T3334">
            <v>0</v>
          </cell>
          <cell r="U3334">
            <v>0</v>
          </cell>
          <cell r="AO3334" t="e">
            <v>#N/A</v>
          </cell>
          <cell r="AQ3334" t="e">
            <v>#N/A</v>
          </cell>
        </row>
        <row r="3335">
          <cell r="G3335">
            <v>0</v>
          </cell>
          <cell r="H3335">
            <v>0</v>
          </cell>
          <cell r="I3335">
            <v>0</v>
          </cell>
          <cell r="J3335">
            <v>0</v>
          </cell>
          <cell r="K3335">
            <v>0</v>
          </cell>
          <cell r="L3335">
            <v>0</v>
          </cell>
          <cell r="M3335">
            <v>0</v>
          </cell>
          <cell r="N3335">
            <v>0</v>
          </cell>
          <cell r="O3335">
            <v>0</v>
          </cell>
          <cell r="P3335">
            <v>0</v>
          </cell>
          <cell r="Q3335">
            <v>0</v>
          </cell>
          <cell r="R3335">
            <v>0</v>
          </cell>
          <cell r="S3335">
            <v>0</v>
          </cell>
          <cell r="T3335">
            <v>0</v>
          </cell>
          <cell r="U3335">
            <v>0</v>
          </cell>
          <cell r="AO3335" t="e">
            <v>#N/A</v>
          </cell>
          <cell r="AQ3335" t="e">
            <v>#N/A</v>
          </cell>
        </row>
        <row r="3336">
          <cell r="G3336">
            <v>0</v>
          </cell>
          <cell r="H3336">
            <v>0</v>
          </cell>
          <cell r="I3336">
            <v>0</v>
          </cell>
          <cell r="J3336">
            <v>0</v>
          </cell>
          <cell r="K3336">
            <v>0</v>
          </cell>
          <cell r="L3336">
            <v>0</v>
          </cell>
          <cell r="M3336">
            <v>0</v>
          </cell>
          <cell r="N3336">
            <v>0</v>
          </cell>
          <cell r="O3336">
            <v>0</v>
          </cell>
          <cell r="P3336">
            <v>0</v>
          </cell>
          <cell r="Q3336">
            <v>0</v>
          </cell>
          <cell r="R3336">
            <v>0</v>
          </cell>
          <cell r="S3336">
            <v>0</v>
          </cell>
          <cell r="T3336">
            <v>0</v>
          </cell>
          <cell r="U3336">
            <v>0</v>
          </cell>
          <cell r="AO3336" t="e">
            <v>#N/A</v>
          </cell>
          <cell r="AQ3336" t="e">
            <v>#N/A</v>
          </cell>
        </row>
        <row r="3337">
          <cell r="G3337">
            <v>0</v>
          </cell>
          <cell r="H3337">
            <v>0</v>
          </cell>
          <cell r="I3337">
            <v>0</v>
          </cell>
          <cell r="J3337">
            <v>0</v>
          </cell>
          <cell r="K3337">
            <v>0</v>
          </cell>
          <cell r="L3337">
            <v>0</v>
          </cell>
          <cell r="M3337">
            <v>0</v>
          </cell>
          <cell r="N3337">
            <v>0</v>
          </cell>
          <cell r="O3337">
            <v>0</v>
          </cell>
          <cell r="P3337">
            <v>0</v>
          </cell>
          <cell r="Q3337">
            <v>0</v>
          </cell>
          <cell r="R3337">
            <v>0</v>
          </cell>
          <cell r="S3337">
            <v>0</v>
          </cell>
          <cell r="T3337">
            <v>0</v>
          </cell>
          <cell r="U3337">
            <v>0</v>
          </cell>
          <cell r="AO3337" t="e">
            <v>#N/A</v>
          </cell>
          <cell r="AQ3337" t="e">
            <v>#N/A</v>
          </cell>
        </row>
        <row r="3338">
          <cell r="G3338">
            <v>0</v>
          </cell>
          <cell r="H3338">
            <v>0</v>
          </cell>
          <cell r="I3338">
            <v>0</v>
          </cell>
          <cell r="J3338">
            <v>0</v>
          </cell>
          <cell r="K3338">
            <v>0</v>
          </cell>
          <cell r="L3338">
            <v>0</v>
          </cell>
          <cell r="M3338">
            <v>0</v>
          </cell>
          <cell r="N3338">
            <v>0</v>
          </cell>
          <cell r="O3338">
            <v>0</v>
          </cell>
          <cell r="P3338">
            <v>0</v>
          </cell>
          <cell r="Q3338">
            <v>0</v>
          </cell>
          <cell r="R3338">
            <v>0</v>
          </cell>
          <cell r="S3338">
            <v>0</v>
          </cell>
          <cell r="T3338">
            <v>0</v>
          </cell>
          <cell r="U3338">
            <v>0</v>
          </cell>
          <cell r="AO3338" t="e">
            <v>#N/A</v>
          </cell>
          <cell r="AQ3338" t="e">
            <v>#N/A</v>
          </cell>
        </row>
        <row r="3339">
          <cell r="G3339">
            <v>0</v>
          </cell>
          <cell r="H3339">
            <v>0</v>
          </cell>
          <cell r="I3339">
            <v>0</v>
          </cell>
          <cell r="J3339">
            <v>0</v>
          </cell>
          <cell r="K3339">
            <v>0</v>
          </cell>
          <cell r="L3339">
            <v>0</v>
          </cell>
          <cell r="M3339">
            <v>0</v>
          </cell>
          <cell r="N3339">
            <v>0</v>
          </cell>
          <cell r="O3339">
            <v>0</v>
          </cell>
          <cell r="P3339">
            <v>0</v>
          </cell>
          <cell r="Q3339">
            <v>0</v>
          </cell>
          <cell r="R3339">
            <v>0</v>
          </cell>
          <cell r="S3339">
            <v>0</v>
          </cell>
          <cell r="T3339">
            <v>0</v>
          </cell>
          <cell r="U3339">
            <v>0</v>
          </cell>
          <cell r="AO3339" t="e">
            <v>#N/A</v>
          </cell>
          <cell r="AQ3339" t="e">
            <v>#N/A</v>
          </cell>
        </row>
        <row r="3340">
          <cell r="G3340">
            <v>0</v>
          </cell>
          <cell r="H3340">
            <v>0</v>
          </cell>
          <cell r="I3340">
            <v>0</v>
          </cell>
          <cell r="J3340">
            <v>0</v>
          </cell>
          <cell r="K3340">
            <v>0</v>
          </cell>
          <cell r="L3340">
            <v>0</v>
          </cell>
          <cell r="M3340">
            <v>0</v>
          </cell>
          <cell r="N3340">
            <v>0</v>
          </cell>
          <cell r="O3340">
            <v>0</v>
          </cell>
          <cell r="P3340">
            <v>0</v>
          </cell>
          <cell r="Q3340">
            <v>0</v>
          </cell>
          <cell r="R3340">
            <v>0</v>
          </cell>
          <cell r="S3340">
            <v>0</v>
          </cell>
          <cell r="T3340">
            <v>0</v>
          </cell>
          <cell r="U3340">
            <v>0</v>
          </cell>
          <cell r="AO3340" t="str">
            <v>Rheinland-Pfalz_2005_I 04b_1</v>
          </cell>
          <cell r="AQ3340" t="str">
            <v>Westliche Flächenländer_2005_I 04b_1</v>
          </cell>
        </row>
        <row r="3341">
          <cell r="G3341">
            <v>378</v>
          </cell>
          <cell r="H3341">
            <v>97</v>
          </cell>
          <cell r="I3341">
            <v>26</v>
          </cell>
          <cell r="J3341">
            <v>12</v>
          </cell>
          <cell r="K3341">
            <v>109</v>
          </cell>
          <cell r="L3341">
            <v>23</v>
          </cell>
          <cell r="M3341">
            <v>10</v>
          </cell>
          <cell r="N3341">
            <v>3</v>
          </cell>
          <cell r="O3341">
            <v>118</v>
          </cell>
          <cell r="P3341">
            <v>184</v>
          </cell>
          <cell r="Q3341">
            <v>76</v>
          </cell>
          <cell r="R3341">
            <v>0</v>
          </cell>
          <cell r="S3341">
            <v>0</v>
          </cell>
          <cell r="T3341">
            <v>0</v>
          </cell>
          <cell r="U3341">
            <v>0</v>
          </cell>
          <cell r="AO3341" t="str">
            <v>Rheinland-Pfalz_2005_I 04b_2</v>
          </cell>
          <cell r="AQ3341" t="str">
            <v>Westliche Flächenländer_2005_I 04b_2</v>
          </cell>
        </row>
        <row r="3342">
          <cell r="G3342">
            <v>279</v>
          </cell>
          <cell r="H3342">
            <v>123</v>
          </cell>
          <cell r="I3342">
            <v>12</v>
          </cell>
          <cell r="J3342">
            <v>6</v>
          </cell>
          <cell r="K3342">
            <v>98</v>
          </cell>
          <cell r="L3342">
            <v>42</v>
          </cell>
          <cell r="M3342">
            <v>5</v>
          </cell>
          <cell r="N3342">
            <v>1</v>
          </cell>
          <cell r="O3342">
            <v>99</v>
          </cell>
          <cell r="P3342">
            <v>102</v>
          </cell>
          <cell r="Q3342">
            <v>78</v>
          </cell>
          <cell r="R3342">
            <v>0</v>
          </cell>
          <cell r="S3342">
            <v>0</v>
          </cell>
          <cell r="T3342">
            <v>0</v>
          </cell>
          <cell r="U3342">
            <v>0</v>
          </cell>
          <cell r="AO3342" t="str">
            <v>Rheinland-Pfalz_2005_I 04b_3</v>
          </cell>
          <cell r="AQ3342" t="str">
            <v>Westliche Flächenländer_2005_I 04b_3</v>
          </cell>
        </row>
        <row r="3343">
          <cell r="G3343">
            <v>23</v>
          </cell>
          <cell r="H3343">
            <v>18</v>
          </cell>
          <cell r="I3343">
            <v>0</v>
          </cell>
          <cell r="J3343">
            <v>0</v>
          </cell>
          <cell r="K3343">
            <v>11</v>
          </cell>
          <cell r="L3343">
            <v>7</v>
          </cell>
          <cell r="M3343">
            <v>0</v>
          </cell>
          <cell r="N3343">
            <v>0</v>
          </cell>
          <cell r="O3343">
            <v>11</v>
          </cell>
          <cell r="P3343">
            <v>6</v>
          </cell>
          <cell r="Q3343">
            <v>6</v>
          </cell>
          <cell r="R3343">
            <v>0</v>
          </cell>
          <cell r="S3343">
            <v>0</v>
          </cell>
          <cell r="T3343">
            <v>0</v>
          </cell>
          <cell r="U3343">
            <v>0</v>
          </cell>
          <cell r="AO3343" t="str">
            <v>Rheinland-Pfalz_2005_I 04b_4</v>
          </cell>
          <cell r="AQ3343" t="str">
            <v>Westliche Flächenländer_2005_I 04b_4</v>
          </cell>
        </row>
        <row r="3344">
          <cell r="G3344">
            <v>37</v>
          </cell>
          <cell r="H3344">
            <v>33</v>
          </cell>
          <cell r="I3344">
            <v>1</v>
          </cell>
          <cell r="J3344">
            <v>1</v>
          </cell>
          <cell r="K3344">
            <v>12</v>
          </cell>
          <cell r="L3344">
            <v>11</v>
          </cell>
          <cell r="M3344">
            <v>0</v>
          </cell>
          <cell r="N3344">
            <v>0</v>
          </cell>
          <cell r="O3344">
            <v>12</v>
          </cell>
          <cell r="P3344">
            <v>11</v>
          </cell>
          <cell r="Q3344">
            <v>14</v>
          </cell>
          <cell r="R3344">
            <v>0</v>
          </cell>
          <cell r="S3344">
            <v>0</v>
          </cell>
          <cell r="T3344">
            <v>0</v>
          </cell>
          <cell r="U3344">
            <v>0</v>
          </cell>
          <cell r="AO3344" t="str">
            <v>Rheinland-Pfalz_2005_I 04b_5</v>
          </cell>
          <cell r="AQ3344" t="str">
            <v>Westliche Flächenländer_2005_I 04b_5</v>
          </cell>
        </row>
        <row r="3345">
          <cell r="G3345">
            <v>0</v>
          </cell>
          <cell r="H3345">
            <v>0</v>
          </cell>
          <cell r="I3345">
            <v>0</v>
          </cell>
          <cell r="J3345">
            <v>0</v>
          </cell>
          <cell r="K3345">
            <v>0</v>
          </cell>
          <cell r="L3345">
            <v>0</v>
          </cell>
          <cell r="M3345">
            <v>0</v>
          </cell>
          <cell r="N3345">
            <v>0</v>
          </cell>
          <cell r="O3345">
            <v>0</v>
          </cell>
          <cell r="P3345">
            <v>0</v>
          </cell>
          <cell r="Q3345">
            <v>0</v>
          </cell>
          <cell r="R3345">
            <v>0</v>
          </cell>
          <cell r="S3345">
            <v>0</v>
          </cell>
          <cell r="T3345">
            <v>0</v>
          </cell>
          <cell r="U3345">
            <v>0</v>
          </cell>
          <cell r="AO3345" t="str">
            <v>Rheinland-Pfalz_2005_I 04b_6</v>
          </cell>
          <cell r="AQ3345" t="str">
            <v>Westliche Flächenländer_2005_I 04b_6</v>
          </cell>
        </row>
        <row r="3346">
          <cell r="G3346">
            <v>1</v>
          </cell>
          <cell r="H3346">
            <v>1</v>
          </cell>
          <cell r="I3346">
            <v>0</v>
          </cell>
          <cell r="J3346">
            <v>0</v>
          </cell>
          <cell r="K3346">
            <v>0</v>
          </cell>
          <cell r="L3346">
            <v>0</v>
          </cell>
          <cell r="M3346">
            <v>0</v>
          </cell>
          <cell r="N3346">
            <v>0</v>
          </cell>
          <cell r="O3346">
            <v>0</v>
          </cell>
          <cell r="P3346">
            <v>1</v>
          </cell>
          <cell r="Q3346">
            <v>0</v>
          </cell>
          <cell r="R3346">
            <v>0</v>
          </cell>
          <cell r="S3346">
            <v>0</v>
          </cell>
          <cell r="T3346">
            <v>0</v>
          </cell>
          <cell r="U3346">
            <v>0</v>
          </cell>
          <cell r="AO3346" t="str">
            <v>Rheinland-Pfalz_2005_I 04b_7</v>
          </cell>
          <cell r="AQ3346" t="str">
            <v>Westliche Flächenländer_2005_I 04b_7</v>
          </cell>
        </row>
        <row r="3347">
          <cell r="G3347">
            <v>718</v>
          </cell>
          <cell r="H3347">
            <v>272</v>
          </cell>
          <cell r="I3347">
            <v>39</v>
          </cell>
          <cell r="J3347">
            <v>19</v>
          </cell>
          <cell r="K3347">
            <v>230</v>
          </cell>
          <cell r="L3347">
            <v>83</v>
          </cell>
          <cell r="M3347">
            <v>15</v>
          </cell>
          <cell r="N3347">
            <v>4</v>
          </cell>
          <cell r="O3347">
            <v>240</v>
          </cell>
          <cell r="P3347">
            <v>304</v>
          </cell>
          <cell r="Q3347">
            <v>174</v>
          </cell>
          <cell r="R3347">
            <v>0</v>
          </cell>
          <cell r="S3347">
            <v>0</v>
          </cell>
          <cell r="T3347">
            <v>0</v>
          </cell>
          <cell r="U3347">
            <v>0</v>
          </cell>
          <cell r="AO3347" t="str">
            <v>Rheinland-Pfalz_2005_I 04b_8</v>
          </cell>
          <cell r="AQ3347" t="str">
            <v>Westliche Flächenländer_2005_I 04b_8</v>
          </cell>
        </row>
        <row r="3348">
          <cell r="G3348">
            <v>0</v>
          </cell>
          <cell r="H3348">
            <v>0</v>
          </cell>
          <cell r="I3348">
            <v>0</v>
          </cell>
          <cell r="J3348">
            <v>0</v>
          </cell>
          <cell r="K3348">
            <v>0</v>
          </cell>
          <cell r="L3348">
            <v>0</v>
          </cell>
          <cell r="M3348">
            <v>0</v>
          </cell>
          <cell r="N3348">
            <v>0</v>
          </cell>
          <cell r="O3348">
            <v>0</v>
          </cell>
          <cell r="P3348">
            <v>0</v>
          </cell>
          <cell r="Q3348">
            <v>0</v>
          </cell>
          <cell r="R3348">
            <v>0</v>
          </cell>
          <cell r="S3348">
            <v>0</v>
          </cell>
          <cell r="T3348">
            <v>0</v>
          </cell>
          <cell r="U3348">
            <v>0</v>
          </cell>
          <cell r="AO3348" t="str">
            <v>Rheinland-Pfalz_2005_I 05a_1</v>
          </cell>
          <cell r="AQ3348" t="str">
            <v>Westliche Flächenländer_2005_I 05a_1</v>
          </cell>
        </row>
        <row r="3349">
          <cell r="G3349">
            <v>0</v>
          </cell>
          <cell r="H3349">
            <v>0</v>
          </cell>
          <cell r="I3349">
            <v>0</v>
          </cell>
          <cell r="J3349">
            <v>0</v>
          </cell>
          <cell r="K3349">
            <v>0</v>
          </cell>
          <cell r="L3349">
            <v>0</v>
          </cell>
          <cell r="M3349">
            <v>0</v>
          </cell>
          <cell r="N3349">
            <v>0</v>
          </cell>
          <cell r="O3349">
            <v>0</v>
          </cell>
          <cell r="P3349">
            <v>0</v>
          </cell>
          <cell r="Q3349">
            <v>0</v>
          </cell>
          <cell r="R3349">
            <v>0</v>
          </cell>
          <cell r="S3349">
            <v>0</v>
          </cell>
          <cell r="T3349">
            <v>0</v>
          </cell>
          <cell r="U3349">
            <v>0</v>
          </cell>
          <cell r="AO3349" t="str">
            <v>Rheinland-Pfalz_2005_I 05a_2</v>
          </cell>
          <cell r="AQ3349" t="str">
            <v>Westliche Flächenländer_2005_I 05a_2</v>
          </cell>
        </row>
        <row r="3350">
          <cell r="G3350">
            <v>1434</v>
          </cell>
          <cell r="H3350">
            <v>1236</v>
          </cell>
          <cell r="I3350">
            <v>67</v>
          </cell>
          <cell r="J3350">
            <v>60</v>
          </cell>
          <cell r="K3350">
            <v>883</v>
          </cell>
          <cell r="L3350">
            <v>776</v>
          </cell>
          <cell r="M3350">
            <v>40</v>
          </cell>
          <cell r="N3350">
            <v>36</v>
          </cell>
          <cell r="O3350">
            <v>894</v>
          </cell>
          <cell r="P3350">
            <v>540</v>
          </cell>
          <cell r="Q3350">
            <v>0</v>
          </cell>
          <cell r="R3350">
            <v>0</v>
          </cell>
          <cell r="S3350">
            <v>0</v>
          </cell>
          <cell r="T3350">
            <v>0</v>
          </cell>
          <cell r="U3350">
            <v>0</v>
          </cell>
          <cell r="AO3350" t="str">
            <v>Rheinland-Pfalz_2005_I 05a_3</v>
          </cell>
          <cell r="AQ3350" t="str">
            <v>Westliche Flächenländer_2005_I 05a_3</v>
          </cell>
        </row>
        <row r="3351">
          <cell r="G3351">
            <v>3</v>
          </cell>
          <cell r="H3351">
            <v>3</v>
          </cell>
          <cell r="I3351">
            <v>0</v>
          </cell>
          <cell r="J3351">
            <v>0</v>
          </cell>
          <cell r="K3351">
            <v>0</v>
          </cell>
          <cell r="L3351">
            <v>0</v>
          </cell>
          <cell r="M3351">
            <v>0</v>
          </cell>
          <cell r="N3351">
            <v>0</v>
          </cell>
          <cell r="O3351">
            <v>0</v>
          </cell>
          <cell r="P3351">
            <v>3</v>
          </cell>
          <cell r="Q3351">
            <v>0</v>
          </cell>
          <cell r="R3351">
            <v>0</v>
          </cell>
          <cell r="S3351">
            <v>0</v>
          </cell>
          <cell r="T3351">
            <v>0</v>
          </cell>
          <cell r="U3351">
            <v>0</v>
          </cell>
          <cell r="AO3351" t="str">
            <v>Rheinland-Pfalz_2005_I 05a_4</v>
          </cell>
          <cell r="AQ3351" t="str">
            <v>Westliche Flächenländer_2005_I 05a_4</v>
          </cell>
        </row>
        <row r="3352">
          <cell r="G3352">
            <v>1</v>
          </cell>
          <cell r="H3352">
            <v>1</v>
          </cell>
          <cell r="I3352">
            <v>0</v>
          </cell>
          <cell r="J3352">
            <v>0</v>
          </cell>
          <cell r="K3352">
            <v>0</v>
          </cell>
          <cell r="L3352">
            <v>0</v>
          </cell>
          <cell r="M3352">
            <v>0</v>
          </cell>
          <cell r="N3352">
            <v>0</v>
          </cell>
          <cell r="O3352">
            <v>0</v>
          </cell>
          <cell r="P3352">
            <v>1</v>
          </cell>
          <cell r="Q3352">
            <v>0</v>
          </cell>
          <cell r="R3352">
            <v>0</v>
          </cell>
          <cell r="S3352">
            <v>0</v>
          </cell>
          <cell r="T3352">
            <v>0</v>
          </cell>
          <cell r="U3352">
            <v>0</v>
          </cell>
          <cell r="AO3352" t="str">
            <v>Rheinland-Pfalz_2005_I 05a_5</v>
          </cell>
          <cell r="AQ3352" t="str">
            <v>Westliche Flächenländer_2005_I 05a_5</v>
          </cell>
        </row>
        <row r="3353">
          <cell r="G3353">
            <v>0</v>
          </cell>
          <cell r="H3353">
            <v>0</v>
          </cell>
          <cell r="I3353">
            <v>0</v>
          </cell>
          <cell r="J3353">
            <v>0</v>
          </cell>
          <cell r="K3353">
            <v>0</v>
          </cell>
          <cell r="L3353">
            <v>0</v>
          </cell>
          <cell r="M3353">
            <v>0</v>
          </cell>
          <cell r="N3353">
            <v>0</v>
          </cell>
          <cell r="O3353">
            <v>0</v>
          </cell>
          <cell r="P3353">
            <v>0</v>
          </cell>
          <cell r="Q3353">
            <v>0</v>
          </cell>
          <cell r="R3353">
            <v>0</v>
          </cell>
          <cell r="S3353">
            <v>0</v>
          </cell>
          <cell r="T3353">
            <v>0</v>
          </cell>
          <cell r="U3353">
            <v>0</v>
          </cell>
          <cell r="AO3353" t="str">
            <v>Rheinland-Pfalz_2005_I 05a_6</v>
          </cell>
          <cell r="AQ3353" t="str">
            <v>Westliche Flächenländer_2005_I 05a_6</v>
          </cell>
        </row>
        <row r="3354">
          <cell r="G3354">
            <v>2</v>
          </cell>
          <cell r="H3354">
            <v>2</v>
          </cell>
          <cell r="I3354">
            <v>1</v>
          </cell>
          <cell r="J3354">
            <v>1</v>
          </cell>
          <cell r="K3354">
            <v>2</v>
          </cell>
          <cell r="L3354">
            <v>2</v>
          </cell>
          <cell r="M3354">
            <v>1</v>
          </cell>
          <cell r="N3354">
            <v>1</v>
          </cell>
          <cell r="O3354">
            <v>2</v>
          </cell>
          <cell r="P3354">
            <v>0</v>
          </cell>
          <cell r="Q3354">
            <v>0</v>
          </cell>
          <cell r="R3354">
            <v>0</v>
          </cell>
          <cell r="S3354">
            <v>0</v>
          </cell>
          <cell r="T3354">
            <v>0</v>
          </cell>
          <cell r="U3354">
            <v>0</v>
          </cell>
          <cell r="AO3354" t="str">
            <v>Rheinland-Pfalz_2005_I 05a_7</v>
          </cell>
          <cell r="AQ3354" t="str">
            <v>Westliche Flächenländer_2005_I 05a_7</v>
          </cell>
        </row>
        <row r="3355">
          <cell r="G3355">
            <v>1440</v>
          </cell>
          <cell r="H3355">
            <v>1242</v>
          </cell>
          <cell r="I3355">
            <v>68</v>
          </cell>
          <cell r="J3355">
            <v>61</v>
          </cell>
          <cell r="K3355">
            <v>885</v>
          </cell>
          <cell r="L3355">
            <v>778</v>
          </cell>
          <cell r="M3355">
            <v>41</v>
          </cell>
          <cell r="N3355">
            <v>37</v>
          </cell>
          <cell r="O3355">
            <v>896</v>
          </cell>
          <cell r="P3355">
            <v>544</v>
          </cell>
          <cell r="Q3355">
            <v>0</v>
          </cell>
          <cell r="R3355">
            <v>0</v>
          </cell>
          <cell r="S3355">
            <v>0</v>
          </cell>
          <cell r="T3355">
            <v>0</v>
          </cell>
          <cell r="U3355">
            <v>0</v>
          </cell>
          <cell r="AO3355" t="str">
            <v>Rheinland-Pfalz_2005_I 05a_8</v>
          </cell>
          <cell r="AQ3355" t="str">
            <v>Westliche Flächenländer_2005_I 05a_8</v>
          </cell>
        </row>
        <row r="3356">
          <cell r="G3356">
            <v>0</v>
          </cell>
          <cell r="H3356">
            <v>0</v>
          </cell>
          <cell r="I3356">
            <v>0</v>
          </cell>
          <cell r="J3356">
            <v>0</v>
          </cell>
          <cell r="K3356">
            <v>0</v>
          </cell>
          <cell r="L3356">
            <v>0</v>
          </cell>
          <cell r="M3356">
            <v>0</v>
          </cell>
          <cell r="N3356">
            <v>0</v>
          </cell>
          <cell r="O3356">
            <v>0</v>
          </cell>
          <cell r="P3356">
            <v>0</v>
          </cell>
          <cell r="Q3356">
            <v>0</v>
          </cell>
          <cell r="R3356">
            <v>0</v>
          </cell>
          <cell r="S3356">
            <v>0</v>
          </cell>
          <cell r="T3356">
            <v>0</v>
          </cell>
          <cell r="U3356">
            <v>0</v>
          </cell>
          <cell r="AO3356" t="e">
            <v>#N/A</v>
          </cell>
          <cell r="AQ3356" t="e">
            <v>#N/A</v>
          </cell>
        </row>
        <row r="3357">
          <cell r="G3357">
            <v>0</v>
          </cell>
          <cell r="H3357">
            <v>0</v>
          </cell>
          <cell r="I3357">
            <v>0</v>
          </cell>
          <cell r="J3357">
            <v>0</v>
          </cell>
          <cell r="K3357">
            <v>0</v>
          </cell>
          <cell r="L3357">
            <v>0</v>
          </cell>
          <cell r="M3357">
            <v>0</v>
          </cell>
          <cell r="N3357">
            <v>0</v>
          </cell>
          <cell r="O3357">
            <v>0</v>
          </cell>
          <cell r="P3357">
            <v>0</v>
          </cell>
          <cell r="Q3357">
            <v>0</v>
          </cell>
          <cell r="R3357">
            <v>0</v>
          </cell>
          <cell r="S3357">
            <v>0</v>
          </cell>
          <cell r="T3357">
            <v>0</v>
          </cell>
          <cell r="U3357">
            <v>0</v>
          </cell>
          <cell r="AO3357" t="e">
            <v>#N/A</v>
          </cell>
          <cell r="AQ3357" t="e">
            <v>#N/A</v>
          </cell>
        </row>
        <row r="3358">
          <cell r="G3358">
            <v>0</v>
          </cell>
          <cell r="H3358">
            <v>0</v>
          </cell>
          <cell r="I3358">
            <v>0</v>
          </cell>
          <cell r="J3358">
            <v>0</v>
          </cell>
          <cell r="K3358">
            <v>0</v>
          </cell>
          <cell r="L3358">
            <v>0</v>
          </cell>
          <cell r="M3358">
            <v>0</v>
          </cell>
          <cell r="N3358">
            <v>0</v>
          </cell>
          <cell r="O3358">
            <v>0</v>
          </cell>
          <cell r="P3358">
            <v>0</v>
          </cell>
          <cell r="Q3358">
            <v>0</v>
          </cell>
          <cell r="R3358">
            <v>0</v>
          </cell>
          <cell r="S3358">
            <v>0</v>
          </cell>
          <cell r="T3358">
            <v>0</v>
          </cell>
          <cell r="U3358">
            <v>0</v>
          </cell>
          <cell r="AO3358" t="e">
            <v>#N/A</v>
          </cell>
          <cell r="AQ3358" t="e">
            <v>#N/A</v>
          </cell>
        </row>
        <row r="3359">
          <cell r="G3359">
            <v>0</v>
          </cell>
          <cell r="H3359">
            <v>0</v>
          </cell>
          <cell r="I3359">
            <v>0</v>
          </cell>
          <cell r="J3359">
            <v>0</v>
          </cell>
          <cell r="K3359">
            <v>0</v>
          </cell>
          <cell r="L3359">
            <v>0</v>
          </cell>
          <cell r="M3359">
            <v>0</v>
          </cell>
          <cell r="N3359">
            <v>0</v>
          </cell>
          <cell r="O3359">
            <v>0</v>
          </cell>
          <cell r="P3359">
            <v>0</v>
          </cell>
          <cell r="Q3359">
            <v>0</v>
          </cell>
          <cell r="R3359">
            <v>0</v>
          </cell>
          <cell r="S3359">
            <v>0</v>
          </cell>
          <cell r="T3359">
            <v>0</v>
          </cell>
          <cell r="U3359">
            <v>0</v>
          </cell>
          <cell r="AO3359" t="e">
            <v>#N/A</v>
          </cell>
          <cell r="AQ3359" t="e">
            <v>#N/A</v>
          </cell>
        </row>
        <row r="3360">
          <cell r="G3360">
            <v>0</v>
          </cell>
          <cell r="H3360">
            <v>0</v>
          </cell>
          <cell r="I3360">
            <v>0</v>
          </cell>
          <cell r="J3360">
            <v>0</v>
          </cell>
          <cell r="K3360">
            <v>0</v>
          </cell>
          <cell r="L3360">
            <v>0</v>
          </cell>
          <cell r="M3360">
            <v>0</v>
          </cell>
          <cell r="N3360">
            <v>0</v>
          </cell>
          <cell r="O3360">
            <v>0</v>
          </cell>
          <cell r="P3360">
            <v>0</v>
          </cell>
          <cell r="Q3360">
            <v>0</v>
          </cell>
          <cell r="R3360">
            <v>0</v>
          </cell>
          <cell r="S3360">
            <v>0</v>
          </cell>
          <cell r="T3360">
            <v>0</v>
          </cell>
          <cell r="U3360">
            <v>0</v>
          </cell>
          <cell r="AO3360" t="e">
            <v>#N/A</v>
          </cell>
          <cell r="AQ3360" t="e">
            <v>#N/A</v>
          </cell>
        </row>
        <row r="3361">
          <cell r="G3361">
            <v>0</v>
          </cell>
          <cell r="H3361">
            <v>0</v>
          </cell>
          <cell r="I3361">
            <v>0</v>
          </cell>
          <cell r="J3361">
            <v>0</v>
          </cell>
          <cell r="K3361">
            <v>0</v>
          </cell>
          <cell r="L3361">
            <v>0</v>
          </cell>
          <cell r="M3361">
            <v>0</v>
          </cell>
          <cell r="N3361">
            <v>0</v>
          </cell>
          <cell r="O3361">
            <v>0</v>
          </cell>
          <cell r="P3361">
            <v>0</v>
          </cell>
          <cell r="Q3361">
            <v>0</v>
          </cell>
          <cell r="R3361">
            <v>0</v>
          </cell>
          <cell r="S3361">
            <v>0</v>
          </cell>
          <cell r="T3361">
            <v>0</v>
          </cell>
          <cell r="U3361">
            <v>0</v>
          </cell>
          <cell r="AO3361" t="e">
            <v>#N/A</v>
          </cell>
          <cell r="AQ3361" t="e">
            <v>#N/A</v>
          </cell>
        </row>
        <row r="3362">
          <cell r="G3362">
            <v>0</v>
          </cell>
          <cell r="H3362">
            <v>0</v>
          </cell>
          <cell r="I3362">
            <v>0</v>
          </cell>
          <cell r="J3362">
            <v>0</v>
          </cell>
          <cell r="K3362">
            <v>0</v>
          </cell>
          <cell r="L3362">
            <v>0</v>
          </cell>
          <cell r="M3362">
            <v>0</v>
          </cell>
          <cell r="N3362">
            <v>0</v>
          </cell>
          <cell r="O3362">
            <v>0</v>
          </cell>
          <cell r="P3362">
            <v>0</v>
          </cell>
          <cell r="Q3362">
            <v>0</v>
          </cell>
          <cell r="R3362">
            <v>0</v>
          </cell>
          <cell r="S3362">
            <v>0</v>
          </cell>
          <cell r="T3362">
            <v>0</v>
          </cell>
          <cell r="U3362">
            <v>0</v>
          </cell>
          <cell r="AO3362" t="e">
            <v>#N/A</v>
          </cell>
          <cell r="AQ3362" t="e">
            <v>#N/A</v>
          </cell>
        </row>
        <row r="3363">
          <cell r="G3363">
            <v>0</v>
          </cell>
          <cell r="H3363">
            <v>0</v>
          </cell>
          <cell r="I3363">
            <v>0</v>
          </cell>
          <cell r="J3363">
            <v>0</v>
          </cell>
          <cell r="K3363">
            <v>0</v>
          </cell>
          <cell r="L3363">
            <v>0</v>
          </cell>
          <cell r="M3363">
            <v>0</v>
          </cell>
          <cell r="N3363">
            <v>0</v>
          </cell>
          <cell r="O3363">
            <v>0</v>
          </cell>
          <cell r="P3363">
            <v>0</v>
          </cell>
          <cell r="Q3363">
            <v>0</v>
          </cell>
          <cell r="R3363">
            <v>0</v>
          </cell>
          <cell r="S3363">
            <v>0</v>
          </cell>
          <cell r="T3363">
            <v>0</v>
          </cell>
          <cell r="U3363">
            <v>0</v>
          </cell>
          <cell r="AO3363" t="e">
            <v>#N/A</v>
          </cell>
          <cell r="AQ3363" t="e">
            <v>#N/A</v>
          </cell>
        </row>
        <row r="3364">
          <cell r="G3364">
            <v>13</v>
          </cell>
          <cell r="H3364">
            <v>7</v>
          </cell>
          <cell r="I3364">
            <v>0</v>
          </cell>
          <cell r="J3364">
            <v>0</v>
          </cell>
          <cell r="K3364">
            <v>13</v>
          </cell>
          <cell r="L3364">
            <v>7</v>
          </cell>
          <cell r="M3364">
            <v>0</v>
          </cell>
          <cell r="N3364">
            <v>0</v>
          </cell>
          <cell r="O3364">
            <v>13</v>
          </cell>
          <cell r="P3364">
            <v>0</v>
          </cell>
          <cell r="Q3364">
            <v>0</v>
          </cell>
          <cell r="R3364">
            <v>0</v>
          </cell>
          <cell r="S3364">
            <v>0</v>
          </cell>
          <cell r="T3364">
            <v>0</v>
          </cell>
          <cell r="U3364">
            <v>0</v>
          </cell>
          <cell r="AO3364" t="str">
            <v>Rheinland-Pfalz_2005_I 05c_1</v>
          </cell>
          <cell r="AQ3364" t="str">
            <v>Westliche Flächenländer_2005_I 05c_1</v>
          </cell>
        </row>
        <row r="3365">
          <cell r="G3365">
            <v>859</v>
          </cell>
          <cell r="H3365">
            <v>683</v>
          </cell>
          <cell r="I3365">
            <v>81</v>
          </cell>
          <cell r="J3365">
            <v>70</v>
          </cell>
          <cell r="K3365">
            <v>302</v>
          </cell>
          <cell r="L3365">
            <v>241</v>
          </cell>
          <cell r="M3365">
            <v>52</v>
          </cell>
          <cell r="N3365">
            <v>46</v>
          </cell>
          <cell r="O3365">
            <v>307</v>
          </cell>
          <cell r="P3365">
            <v>247</v>
          </cell>
          <cell r="Q3365">
            <v>302</v>
          </cell>
          <cell r="R3365">
            <v>3</v>
          </cell>
          <cell r="S3365">
            <v>0</v>
          </cell>
          <cell r="T3365">
            <v>0</v>
          </cell>
          <cell r="U3365">
            <v>0</v>
          </cell>
          <cell r="AO3365" t="str">
            <v>Rheinland-Pfalz_2005_I 05c_2</v>
          </cell>
          <cell r="AQ3365" t="str">
            <v>Westliche Flächenländer_2005_I 05c_2</v>
          </cell>
        </row>
        <row r="3366">
          <cell r="G3366">
            <v>5098</v>
          </cell>
          <cell r="H3366">
            <v>4419</v>
          </cell>
          <cell r="I3366">
            <v>216</v>
          </cell>
          <cell r="J3366">
            <v>206</v>
          </cell>
          <cell r="K3366">
            <v>1619</v>
          </cell>
          <cell r="L3366">
            <v>1388</v>
          </cell>
          <cell r="M3366">
            <v>82</v>
          </cell>
          <cell r="N3366">
            <v>82</v>
          </cell>
          <cell r="O3366">
            <v>1623</v>
          </cell>
          <cell r="P3366">
            <v>1640</v>
          </cell>
          <cell r="Q3366">
            <v>1818</v>
          </cell>
          <cell r="R3366">
            <v>17</v>
          </cell>
          <cell r="S3366">
            <v>0</v>
          </cell>
          <cell r="T3366">
            <v>0</v>
          </cell>
          <cell r="U3366">
            <v>0</v>
          </cell>
          <cell r="AO3366" t="str">
            <v>Rheinland-Pfalz_2005_I 05c_3</v>
          </cell>
          <cell r="AQ3366" t="str">
            <v>Westliche Flächenländer_2005_I 05c_3</v>
          </cell>
        </row>
        <row r="3367">
          <cell r="G3367">
            <v>385</v>
          </cell>
          <cell r="H3367">
            <v>319</v>
          </cell>
          <cell r="I3367">
            <v>11</v>
          </cell>
          <cell r="J3367">
            <v>10</v>
          </cell>
          <cell r="K3367">
            <v>167</v>
          </cell>
          <cell r="L3367">
            <v>138</v>
          </cell>
          <cell r="M3367">
            <v>6</v>
          </cell>
          <cell r="N3367">
            <v>6</v>
          </cell>
          <cell r="O3367">
            <v>167</v>
          </cell>
          <cell r="P3367">
            <v>131</v>
          </cell>
          <cell r="Q3367">
            <v>85</v>
          </cell>
          <cell r="R3367">
            <v>2</v>
          </cell>
          <cell r="S3367">
            <v>0</v>
          </cell>
          <cell r="T3367">
            <v>0</v>
          </cell>
          <cell r="U3367">
            <v>0</v>
          </cell>
          <cell r="AO3367" t="str">
            <v>Rheinland-Pfalz_2005_I 05c_4</v>
          </cell>
          <cell r="AQ3367" t="str">
            <v>Westliche Flächenländer_2005_I 05c_4</v>
          </cell>
        </row>
        <row r="3368">
          <cell r="G3368">
            <v>248</v>
          </cell>
          <cell r="H3368">
            <v>190</v>
          </cell>
          <cell r="I3368">
            <v>21</v>
          </cell>
          <cell r="J3368">
            <v>15</v>
          </cell>
          <cell r="K3368">
            <v>101</v>
          </cell>
          <cell r="L3368">
            <v>74</v>
          </cell>
          <cell r="M3368">
            <v>11</v>
          </cell>
          <cell r="N3368">
            <v>9</v>
          </cell>
          <cell r="O3368">
            <v>101</v>
          </cell>
          <cell r="P3368">
            <v>78</v>
          </cell>
          <cell r="Q3368">
            <v>67</v>
          </cell>
          <cell r="R3368">
            <v>2</v>
          </cell>
          <cell r="S3368">
            <v>0</v>
          </cell>
          <cell r="T3368">
            <v>0</v>
          </cell>
          <cell r="U3368">
            <v>0</v>
          </cell>
          <cell r="AO3368" t="str">
            <v>Rheinland-Pfalz_2005_I 05c_5</v>
          </cell>
          <cell r="AQ3368" t="str">
            <v>Westliche Flächenländer_2005_I 05c_5</v>
          </cell>
        </row>
        <row r="3369">
          <cell r="G3369">
            <v>0</v>
          </cell>
          <cell r="H3369">
            <v>0</v>
          </cell>
          <cell r="I3369">
            <v>0</v>
          </cell>
          <cell r="J3369">
            <v>0</v>
          </cell>
          <cell r="K3369">
            <v>0</v>
          </cell>
          <cell r="L3369">
            <v>0</v>
          </cell>
          <cell r="M3369">
            <v>0</v>
          </cell>
          <cell r="N3369">
            <v>0</v>
          </cell>
          <cell r="O3369">
            <v>0</v>
          </cell>
          <cell r="P3369">
            <v>0</v>
          </cell>
          <cell r="Q3369">
            <v>0</v>
          </cell>
          <cell r="R3369">
            <v>0</v>
          </cell>
          <cell r="S3369">
            <v>0</v>
          </cell>
          <cell r="T3369">
            <v>0</v>
          </cell>
          <cell r="U3369">
            <v>0</v>
          </cell>
          <cell r="AO3369" t="str">
            <v>Rheinland-Pfalz_2005_I 05c_6</v>
          </cell>
          <cell r="AQ3369" t="str">
            <v>Westliche Flächenländer_2005_I 05c_6</v>
          </cell>
        </row>
        <row r="3370">
          <cell r="G3370">
            <v>23</v>
          </cell>
          <cell r="H3370">
            <v>21</v>
          </cell>
          <cell r="I3370">
            <v>3</v>
          </cell>
          <cell r="J3370">
            <v>3</v>
          </cell>
          <cell r="K3370">
            <v>4</v>
          </cell>
          <cell r="L3370">
            <v>3</v>
          </cell>
          <cell r="M3370">
            <v>1</v>
          </cell>
          <cell r="N3370">
            <v>1</v>
          </cell>
          <cell r="O3370">
            <v>4</v>
          </cell>
          <cell r="P3370">
            <v>7</v>
          </cell>
          <cell r="Q3370">
            <v>9</v>
          </cell>
          <cell r="R3370">
            <v>3</v>
          </cell>
          <cell r="S3370">
            <v>0</v>
          </cell>
          <cell r="T3370">
            <v>0</v>
          </cell>
          <cell r="U3370">
            <v>0</v>
          </cell>
          <cell r="AO3370" t="str">
            <v>Rheinland-Pfalz_2005_I 05c_7</v>
          </cell>
          <cell r="AQ3370" t="str">
            <v>Westliche Flächenländer_2005_I 05c_7</v>
          </cell>
        </row>
        <row r="3371">
          <cell r="G3371">
            <v>6626</v>
          </cell>
          <cell r="H3371">
            <v>5639</v>
          </cell>
          <cell r="I3371">
            <v>332</v>
          </cell>
          <cell r="J3371">
            <v>304</v>
          </cell>
          <cell r="K3371">
            <v>2206</v>
          </cell>
          <cell r="L3371">
            <v>1851</v>
          </cell>
          <cell r="M3371">
            <v>152</v>
          </cell>
          <cell r="N3371">
            <v>144</v>
          </cell>
          <cell r="O3371">
            <v>2215</v>
          </cell>
          <cell r="P3371">
            <v>2103</v>
          </cell>
          <cell r="Q3371">
            <v>2281</v>
          </cell>
          <cell r="R3371">
            <v>27</v>
          </cell>
          <cell r="S3371">
            <v>0</v>
          </cell>
          <cell r="T3371">
            <v>0</v>
          </cell>
          <cell r="U3371">
            <v>0</v>
          </cell>
          <cell r="AO3371" t="str">
            <v>Rheinland-Pfalz_2005_I 05c_8</v>
          </cell>
          <cell r="AQ3371" t="str">
            <v>Westliche Flächenländer_2005_I 05c_8</v>
          </cell>
        </row>
        <row r="3372">
          <cell r="G3372">
            <v>0</v>
          </cell>
          <cell r="H3372">
            <v>0</v>
          </cell>
          <cell r="I3372">
            <v>0</v>
          </cell>
          <cell r="J3372">
            <v>0</v>
          </cell>
          <cell r="K3372">
            <v>0</v>
          </cell>
          <cell r="L3372">
            <v>0</v>
          </cell>
          <cell r="M3372">
            <v>0</v>
          </cell>
          <cell r="N3372">
            <v>0</v>
          </cell>
          <cell r="O3372">
            <v>0</v>
          </cell>
          <cell r="P3372">
            <v>0</v>
          </cell>
          <cell r="Q3372">
            <v>0</v>
          </cell>
          <cell r="R3372">
            <v>0</v>
          </cell>
          <cell r="S3372">
            <v>0</v>
          </cell>
          <cell r="T3372">
            <v>0</v>
          </cell>
          <cell r="U3372">
            <v>0</v>
          </cell>
          <cell r="AO3372" t="e">
            <v>#N/A</v>
          </cell>
          <cell r="AQ3372" t="e">
            <v>#N/A</v>
          </cell>
        </row>
        <row r="3373">
          <cell r="G3373">
            <v>102</v>
          </cell>
          <cell r="H3373">
            <v>68</v>
          </cell>
          <cell r="I3373">
            <v>5</v>
          </cell>
          <cell r="J3373">
            <v>4</v>
          </cell>
          <cell r="K3373">
            <v>11</v>
          </cell>
          <cell r="L3373">
            <v>4</v>
          </cell>
          <cell r="M3373">
            <v>0</v>
          </cell>
          <cell r="N3373">
            <v>0</v>
          </cell>
          <cell r="O3373">
            <v>11</v>
          </cell>
          <cell r="P3373">
            <v>21</v>
          </cell>
          <cell r="Q3373">
            <v>67</v>
          </cell>
          <cell r="R3373">
            <v>3</v>
          </cell>
          <cell r="S3373">
            <v>0</v>
          </cell>
          <cell r="T3373">
            <v>0</v>
          </cell>
          <cell r="U3373">
            <v>0</v>
          </cell>
          <cell r="AO3373" t="e">
            <v>#N/A</v>
          </cell>
          <cell r="AQ3373" t="e">
            <v>#N/A</v>
          </cell>
        </row>
        <row r="3374">
          <cell r="G3374">
            <v>2171</v>
          </cell>
          <cell r="H3374">
            <v>1834</v>
          </cell>
          <cell r="I3374">
            <v>77</v>
          </cell>
          <cell r="J3374">
            <v>71</v>
          </cell>
          <cell r="K3374">
            <v>337</v>
          </cell>
          <cell r="L3374">
            <v>254</v>
          </cell>
          <cell r="M3374">
            <v>10</v>
          </cell>
          <cell r="N3374">
            <v>10</v>
          </cell>
          <cell r="O3374">
            <v>337</v>
          </cell>
          <cell r="P3374">
            <v>334</v>
          </cell>
          <cell r="Q3374">
            <v>1483</v>
          </cell>
          <cell r="R3374">
            <v>17</v>
          </cell>
          <cell r="S3374">
            <v>0</v>
          </cell>
          <cell r="T3374">
            <v>0</v>
          </cell>
          <cell r="U3374">
            <v>0</v>
          </cell>
          <cell r="AO3374" t="e">
            <v>#N/A</v>
          </cell>
          <cell r="AQ3374" t="e">
            <v>#N/A</v>
          </cell>
        </row>
        <row r="3375">
          <cell r="G3375">
            <v>222</v>
          </cell>
          <cell r="H3375">
            <v>186</v>
          </cell>
          <cell r="I3375">
            <v>5</v>
          </cell>
          <cell r="J3375">
            <v>5</v>
          </cell>
          <cell r="K3375">
            <v>80</v>
          </cell>
          <cell r="L3375">
            <v>67</v>
          </cell>
          <cell r="M3375">
            <v>2</v>
          </cell>
          <cell r="N3375">
            <v>2</v>
          </cell>
          <cell r="O3375">
            <v>80</v>
          </cell>
          <cell r="P3375">
            <v>64</v>
          </cell>
          <cell r="Q3375">
            <v>76</v>
          </cell>
          <cell r="R3375">
            <v>2</v>
          </cell>
          <cell r="S3375">
            <v>0</v>
          </cell>
          <cell r="T3375">
            <v>0</v>
          </cell>
          <cell r="U3375">
            <v>0</v>
          </cell>
          <cell r="AO3375" t="e">
            <v>#N/A</v>
          </cell>
          <cell r="AQ3375" t="e">
            <v>#N/A</v>
          </cell>
        </row>
        <row r="3376">
          <cell r="G3376">
            <v>97</v>
          </cell>
          <cell r="H3376">
            <v>75</v>
          </cell>
          <cell r="I3376">
            <v>8</v>
          </cell>
          <cell r="J3376">
            <v>5</v>
          </cell>
          <cell r="K3376">
            <v>24</v>
          </cell>
          <cell r="L3376">
            <v>16</v>
          </cell>
          <cell r="M3376">
            <v>4</v>
          </cell>
          <cell r="N3376">
            <v>4</v>
          </cell>
          <cell r="O3376">
            <v>24</v>
          </cell>
          <cell r="P3376">
            <v>21</v>
          </cell>
          <cell r="Q3376">
            <v>50</v>
          </cell>
          <cell r="R3376">
            <v>2</v>
          </cell>
          <cell r="S3376">
            <v>0</v>
          </cell>
          <cell r="T3376">
            <v>0</v>
          </cell>
          <cell r="U3376">
            <v>0</v>
          </cell>
          <cell r="AO3376" t="e">
            <v>#N/A</v>
          </cell>
          <cell r="AQ3376" t="e">
            <v>#N/A</v>
          </cell>
        </row>
        <row r="3377">
          <cell r="G3377">
            <v>0</v>
          </cell>
          <cell r="H3377">
            <v>0</v>
          </cell>
          <cell r="I3377">
            <v>0</v>
          </cell>
          <cell r="J3377">
            <v>0</v>
          </cell>
          <cell r="K3377">
            <v>0</v>
          </cell>
          <cell r="L3377">
            <v>0</v>
          </cell>
          <cell r="M3377">
            <v>0</v>
          </cell>
          <cell r="N3377">
            <v>0</v>
          </cell>
          <cell r="O3377">
            <v>0</v>
          </cell>
          <cell r="P3377">
            <v>0</v>
          </cell>
          <cell r="Q3377">
            <v>0</v>
          </cell>
          <cell r="R3377">
            <v>0</v>
          </cell>
          <cell r="S3377">
            <v>0</v>
          </cell>
          <cell r="T3377">
            <v>0</v>
          </cell>
          <cell r="U3377">
            <v>0</v>
          </cell>
          <cell r="AO3377" t="e">
            <v>#N/A</v>
          </cell>
          <cell r="AQ3377" t="e">
            <v>#N/A</v>
          </cell>
        </row>
        <row r="3378">
          <cell r="G3378">
            <v>12</v>
          </cell>
          <cell r="H3378">
            <v>11</v>
          </cell>
          <cell r="I3378">
            <v>2</v>
          </cell>
          <cell r="J3378">
            <v>2</v>
          </cell>
          <cell r="K3378">
            <v>1</v>
          </cell>
          <cell r="L3378">
            <v>0</v>
          </cell>
          <cell r="M3378">
            <v>0</v>
          </cell>
          <cell r="N3378">
            <v>0</v>
          </cell>
          <cell r="O3378">
            <v>1</v>
          </cell>
          <cell r="P3378">
            <v>2</v>
          </cell>
          <cell r="Q3378">
            <v>6</v>
          </cell>
          <cell r="R3378">
            <v>3</v>
          </cell>
          <cell r="S3378">
            <v>0</v>
          </cell>
          <cell r="T3378">
            <v>0</v>
          </cell>
          <cell r="U3378">
            <v>0</v>
          </cell>
          <cell r="AO3378" t="e">
            <v>#N/A</v>
          </cell>
          <cell r="AQ3378" t="e">
            <v>#N/A</v>
          </cell>
        </row>
        <row r="3379">
          <cell r="G3379">
            <v>2604</v>
          </cell>
          <cell r="H3379">
            <v>2174</v>
          </cell>
          <cell r="I3379">
            <v>97</v>
          </cell>
          <cell r="J3379">
            <v>87</v>
          </cell>
          <cell r="K3379">
            <v>453</v>
          </cell>
          <cell r="L3379">
            <v>341</v>
          </cell>
          <cell r="M3379">
            <v>16</v>
          </cell>
          <cell r="N3379">
            <v>16</v>
          </cell>
          <cell r="O3379">
            <v>453</v>
          </cell>
          <cell r="P3379">
            <v>442</v>
          </cell>
          <cell r="Q3379">
            <v>1682</v>
          </cell>
          <cell r="R3379">
            <v>27</v>
          </cell>
          <cell r="S3379">
            <v>0</v>
          </cell>
          <cell r="T3379">
            <v>0</v>
          </cell>
          <cell r="U3379">
            <v>0</v>
          </cell>
          <cell r="AO3379" t="e">
            <v>#N/A</v>
          </cell>
          <cell r="AQ3379" t="e">
            <v>#N/A</v>
          </cell>
        </row>
        <row r="3380">
          <cell r="G3380">
            <v>3</v>
          </cell>
          <cell r="H3380">
            <v>3</v>
          </cell>
          <cell r="I3380">
            <v>0.12970781962506334</v>
          </cell>
          <cell r="J3380">
            <v>0.13794558110103353</v>
          </cell>
          <cell r="K3380">
            <v>0</v>
          </cell>
          <cell r="L3380">
            <v>0</v>
          </cell>
          <cell r="M3380">
            <v>0</v>
          </cell>
          <cell r="N3380">
            <v>0</v>
          </cell>
          <cell r="O3380">
            <v>1.1942239486573214</v>
          </cell>
          <cell r="P3380">
            <v>0.94342171930417162</v>
          </cell>
          <cell r="Q3380">
            <v>0.86235433203850698</v>
          </cell>
          <cell r="R3380">
            <v>0</v>
          </cell>
          <cell r="S3380">
            <v>0</v>
          </cell>
          <cell r="T3380">
            <v>0</v>
          </cell>
          <cell r="U3380">
            <v>0</v>
          </cell>
          <cell r="AO3380" t="str">
            <v>Rheinland-Pfalz_2005_I 05b_1</v>
          </cell>
          <cell r="AQ3380" t="str">
            <v>Westliche Flächenländer_2005_I 05b_1</v>
          </cell>
        </row>
        <row r="3381">
          <cell r="G3381">
            <v>264</v>
          </cell>
          <cell r="H3381">
            <v>135</v>
          </cell>
          <cell r="I3381">
            <v>11.414288127005573</v>
          </cell>
          <cell r="J3381">
            <v>6.2075511495465099</v>
          </cell>
          <cell r="K3381">
            <v>106</v>
          </cell>
          <cell r="L3381">
            <v>50</v>
          </cell>
          <cell r="M3381">
            <v>5</v>
          </cell>
          <cell r="N3381">
            <v>2</v>
          </cell>
          <cell r="O3381">
            <v>105.09170748184428</v>
          </cell>
          <cell r="P3381">
            <v>83.021111298767096</v>
          </cell>
          <cell r="Q3381">
            <v>75.887181219388609</v>
          </cell>
          <cell r="R3381">
            <v>0</v>
          </cell>
          <cell r="S3381">
            <v>0</v>
          </cell>
          <cell r="T3381">
            <v>0</v>
          </cell>
          <cell r="U3381">
            <v>0</v>
          </cell>
          <cell r="AO3381" t="str">
            <v>Rheinland-Pfalz_2005_I 05b_2</v>
          </cell>
          <cell r="AQ3381" t="str">
            <v>Westliche Flächenländer_2005_I 05b_2</v>
          </cell>
        </row>
        <row r="3382">
          <cell r="G3382">
            <v>3506</v>
          </cell>
          <cell r="H3382">
            <v>2945</v>
          </cell>
          <cell r="I3382">
            <v>151.58520520182401</v>
          </cell>
          <cell r="J3382">
            <v>135.41657878084794</v>
          </cell>
          <cell r="K3382">
            <v>1396</v>
          </cell>
          <cell r="L3382">
            <v>1110</v>
          </cell>
          <cell r="M3382">
            <v>60</v>
          </cell>
          <cell r="N3382">
            <v>51</v>
          </cell>
          <cell r="O3382">
            <v>1395.6497213308562</v>
          </cell>
          <cell r="P3382">
            <v>1102.5455159601418</v>
          </cell>
          <cell r="Q3382">
            <v>1007.8047627090018</v>
          </cell>
          <cell r="R3382">
            <v>0</v>
          </cell>
          <cell r="S3382">
            <v>0</v>
          </cell>
          <cell r="T3382">
            <v>0</v>
          </cell>
          <cell r="U3382">
            <v>0</v>
          </cell>
          <cell r="AO3382" t="str">
            <v>Rheinland-Pfalz_2005_I 05b_3</v>
          </cell>
          <cell r="AQ3382" t="str">
            <v>Westliche Flächenländer_2005_I 05b_3</v>
          </cell>
        </row>
        <row r="3383">
          <cell r="G3383">
            <v>584</v>
          </cell>
          <cell r="H3383">
            <v>438</v>
          </cell>
          <cell r="I3383">
            <v>25.249788887012329</v>
          </cell>
          <cell r="J3383">
            <v>20.140054840750896</v>
          </cell>
          <cell r="K3383">
            <v>233</v>
          </cell>
          <cell r="L3383">
            <v>164</v>
          </cell>
          <cell r="M3383">
            <v>10</v>
          </cell>
          <cell r="N3383">
            <v>8</v>
          </cell>
          <cell r="O3383">
            <v>232.47559533862523</v>
          </cell>
          <cell r="P3383">
            <v>183.65276135787875</v>
          </cell>
          <cell r="Q3383">
            <v>167.87164330349603</v>
          </cell>
          <cell r="R3383">
            <v>0</v>
          </cell>
          <cell r="S3383">
            <v>0</v>
          </cell>
          <cell r="T3383">
            <v>0</v>
          </cell>
          <cell r="U3383">
            <v>0</v>
          </cell>
          <cell r="AO3383" t="str">
            <v>Rheinland-Pfalz_2005_I 05b_4</v>
          </cell>
          <cell r="AQ3383" t="str">
            <v>Westliche Flächenländer_2005_I 05b_4</v>
          </cell>
        </row>
        <row r="3384">
          <cell r="G3384">
            <v>1541</v>
          </cell>
          <cell r="H3384">
            <v>1206</v>
          </cell>
          <cell r="I3384">
            <v>66.626583347407532</v>
          </cell>
          <cell r="J3384">
            <v>55.454123602615475</v>
          </cell>
          <cell r="K3384">
            <v>613</v>
          </cell>
          <cell r="L3384">
            <v>454</v>
          </cell>
          <cell r="M3384">
            <v>26</v>
          </cell>
          <cell r="N3384">
            <v>21</v>
          </cell>
          <cell r="O3384">
            <v>613.43303496031081</v>
          </cell>
          <cell r="P3384">
            <v>484.60428981590945</v>
          </cell>
          <cell r="Q3384">
            <v>442.96267522377974</v>
          </cell>
          <cell r="R3384">
            <v>0</v>
          </cell>
          <cell r="S3384">
            <v>0</v>
          </cell>
          <cell r="T3384">
            <v>0</v>
          </cell>
          <cell r="U3384">
            <v>0</v>
          </cell>
          <cell r="AO3384" t="str">
            <v>Rheinland-Pfalz_2005_I 05b_5</v>
          </cell>
          <cell r="AQ3384" t="str">
            <v>Westliche Flächenländer_2005_I 05b_5</v>
          </cell>
        </row>
        <row r="3385">
          <cell r="G3385">
            <v>23</v>
          </cell>
          <cell r="H3385">
            <v>14</v>
          </cell>
          <cell r="I3385">
            <v>0.99442661712548552</v>
          </cell>
          <cell r="J3385">
            <v>0.64374604513815648</v>
          </cell>
          <cell r="K3385">
            <v>9</v>
          </cell>
          <cell r="L3385">
            <v>7</v>
          </cell>
          <cell r="M3385">
            <v>1</v>
          </cell>
          <cell r="N3385">
            <v>0</v>
          </cell>
          <cell r="O3385">
            <v>9.1557169397061298</v>
          </cell>
          <cell r="P3385">
            <v>7.2328998479986488</v>
          </cell>
          <cell r="Q3385">
            <v>6.6113832122952205</v>
          </cell>
          <cell r="R3385">
            <v>0</v>
          </cell>
          <cell r="S3385">
            <v>0</v>
          </cell>
          <cell r="T3385">
            <v>0</v>
          </cell>
          <cell r="U3385">
            <v>0</v>
          </cell>
          <cell r="AO3385" t="str">
            <v>Rheinland-Pfalz_2005_I 05b_6</v>
          </cell>
          <cell r="AQ3385" t="str">
            <v>Westliche Flächenländer_2005_I 05b_6</v>
          </cell>
        </row>
        <row r="3386">
          <cell r="G3386">
            <v>0</v>
          </cell>
          <cell r="H3386">
            <v>0</v>
          </cell>
          <cell r="I3386">
            <v>0</v>
          </cell>
          <cell r="J3386">
            <v>0</v>
          </cell>
          <cell r="K3386">
            <v>0</v>
          </cell>
          <cell r="L3386">
            <v>0</v>
          </cell>
          <cell r="M3386">
            <v>0</v>
          </cell>
          <cell r="N3386">
            <v>0</v>
          </cell>
          <cell r="O3386">
            <v>0</v>
          </cell>
          <cell r="P3386">
            <v>0</v>
          </cell>
          <cell r="Q3386">
            <v>0</v>
          </cell>
          <cell r="R3386">
            <v>0</v>
          </cell>
          <cell r="S3386">
            <v>0</v>
          </cell>
          <cell r="T3386">
            <v>0</v>
          </cell>
          <cell r="U3386">
            <v>0</v>
          </cell>
          <cell r="AO3386" t="str">
            <v>Rheinland-Pfalz_2005_I 05b_7</v>
          </cell>
          <cell r="AQ3386" t="str">
            <v>Westliche Flächenländer_2005_I 05b_7</v>
          </cell>
        </row>
        <row r="3387">
          <cell r="G3387">
            <v>5921</v>
          </cell>
          <cell r="H3387">
            <v>4741</v>
          </cell>
          <cell r="I3387">
            <v>256</v>
          </cell>
          <cell r="J3387">
            <v>218</v>
          </cell>
          <cell r="K3387">
            <v>2357</v>
          </cell>
          <cell r="L3387">
            <v>1785</v>
          </cell>
          <cell r="M3387">
            <v>102</v>
          </cell>
          <cell r="N3387">
            <v>82</v>
          </cell>
          <cell r="O3387">
            <v>2357</v>
          </cell>
          <cell r="P3387">
            <v>1862</v>
          </cell>
          <cell r="Q3387">
            <v>1702</v>
          </cell>
          <cell r="R3387">
            <v>0</v>
          </cell>
          <cell r="S3387">
            <v>0</v>
          </cell>
          <cell r="T3387">
            <v>0</v>
          </cell>
          <cell r="U3387">
            <v>0</v>
          </cell>
          <cell r="AO3387" t="str">
            <v>Rheinland-Pfalz_2005_I 05b_8</v>
          </cell>
          <cell r="AQ3387" t="str">
            <v>Westliche Flächenländer_2005_I 05b_8</v>
          </cell>
        </row>
        <row r="3388">
          <cell r="G3388">
            <v>0</v>
          </cell>
          <cell r="H3388">
            <v>0</v>
          </cell>
          <cell r="I3388">
            <v>0</v>
          </cell>
          <cell r="J3388">
            <v>0</v>
          </cell>
          <cell r="K3388">
            <v>0</v>
          </cell>
          <cell r="L3388">
            <v>0</v>
          </cell>
          <cell r="M3388">
            <v>0</v>
          </cell>
          <cell r="N3388">
            <v>0</v>
          </cell>
          <cell r="O3388">
            <v>0</v>
          </cell>
          <cell r="P3388">
            <v>0</v>
          </cell>
          <cell r="Q3388">
            <v>0</v>
          </cell>
          <cell r="R3388">
            <v>0</v>
          </cell>
          <cell r="S3388">
            <v>0</v>
          </cell>
          <cell r="T3388">
            <v>0</v>
          </cell>
          <cell r="U3388">
            <v>0</v>
          </cell>
          <cell r="AO3388" t="str">
            <v>Rheinland-Pfalz_2005_I 05b_1</v>
          </cell>
          <cell r="AQ3388" t="str">
            <v>Westliche Flächenländer_2005_I 05b_1</v>
          </cell>
        </row>
        <row r="3389">
          <cell r="G3389">
            <v>39</v>
          </cell>
          <cell r="H3389">
            <v>31</v>
          </cell>
          <cell r="I3389">
            <v>2.3636363636363638</v>
          </cell>
          <cell r="J3389">
            <v>2.2545454545454544</v>
          </cell>
          <cell r="K3389">
            <v>39</v>
          </cell>
          <cell r="L3389">
            <v>31</v>
          </cell>
          <cell r="M3389">
            <v>2</v>
          </cell>
          <cell r="N3389">
            <v>2</v>
          </cell>
          <cell r="O3389">
            <v>39</v>
          </cell>
          <cell r="P3389">
            <v>0</v>
          </cell>
          <cell r="Q3389">
            <v>0</v>
          </cell>
          <cell r="R3389">
            <v>0</v>
          </cell>
          <cell r="S3389">
            <v>0</v>
          </cell>
          <cell r="T3389">
            <v>0</v>
          </cell>
          <cell r="U3389">
            <v>0</v>
          </cell>
          <cell r="AO3389" t="str">
            <v>Rheinland-Pfalz_2005_I 05b_2</v>
          </cell>
          <cell r="AQ3389" t="str">
            <v>Westliche Flächenländer_2005_I 05b_2</v>
          </cell>
        </row>
        <row r="3390">
          <cell r="G3390">
            <v>27</v>
          </cell>
          <cell r="H3390">
            <v>24</v>
          </cell>
          <cell r="I3390">
            <v>1.6363636363636365</v>
          </cell>
          <cell r="J3390">
            <v>1.7454545454545454</v>
          </cell>
          <cell r="K3390">
            <v>27</v>
          </cell>
          <cell r="L3390">
            <v>24</v>
          </cell>
          <cell r="M3390">
            <v>2</v>
          </cell>
          <cell r="N3390">
            <v>2</v>
          </cell>
          <cell r="O3390">
            <v>27</v>
          </cell>
          <cell r="P3390">
            <v>0</v>
          </cell>
          <cell r="Q3390">
            <v>0</v>
          </cell>
          <cell r="R3390">
            <v>0</v>
          </cell>
          <cell r="S3390">
            <v>0</v>
          </cell>
          <cell r="T3390">
            <v>0</v>
          </cell>
          <cell r="U3390">
            <v>0</v>
          </cell>
          <cell r="AO3390" t="str">
            <v>Rheinland-Pfalz_2005_I 05b_3</v>
          </cell>
          <cell r="AQ3390" t="str">
            <v>Westliche Flächenländer_2005_I 05b_3</v>
          </cell>
        </row>
        <row r="3391">
          <cell r="G3391">
            <v>0</v>
          </cell>
          <cell r="H3391">
            <v>0</v>
          </cell>
          <cell r="I3391">
            <v>0</v>
          </cell>
          <cell r="J3391">
            <v>0</v>
          </cell>
          <cell r="K3391">
            <v>0</v>
          </cell>
          <cell r="L3391">
            <v>0</v>
          </cell>
          <cell r="M3391">
            <v>0</v>
          </cell>
          <cell r="N3391">
            <v>0</v>
          </cell>
          <cell r="O3391">
            <v>0</v>
          </cell>
          <cell r="P3391">
            <v>0</v>
          </cell>
          <cell r="Q3391">
            <v>0</v>
          </cell>
          <cell r="R3391">
            <v>0</v>
          </cell>
          <cell r="S3391">
            <v>0</v>
          </cell>
          <cell r="T3391">
            <v>0</v>
          </cell>
          <cell r="U3391">
            <v>0</v>
          </cell>
          <cell r="AO3391" t="str">
            <v>Rheinland-Pfalz_2005_I 05b_4</v>
          </cell>
          <cell r="AQ3391" t="str">
            <v>Westliche Flächenländer_2005_I 05b_4</v>
          </cell>
        </row>
        <row r="3392">
          <cell r="G3392">
            <v>0</v>
          </cell>
          <cell r="H3392">
            <v>0</v>
          </cell>
          <cell r="I3392">
            <v>0</v>
          </cell>
          <cell r="J3392">
            <v>0</v>
          </cell>
          <cell r="K3392">
            <v>0</v>
          </cell>
          <cell r="L3392">
            <v>0</v>
          </cell>
          <cell r="M3392">
            <v>0</v>
          </cell>
          <cell r="N3392">
            <v>0</v>
          </cell>
          <cell r="O3392">
            <v>0</v>
          </cell>
          <cell r="P3392">
            <v>0</v>
          </cell>
          <cell r="Q3392">
            <v>0</v>
          </cell>
          <cell r="R3392">
            <v>0</v>
          </cell>
          <cell r="S3392">
            <v>0</v>
          </cell>
          <cell r="T3392">
            <v>0</v>
          </cell>
          <cell r="U3392">
            <v>0</v>
          </cell>
          <cell r="AO3392" t="str">
            <v>Rheinland-Pfalz_2005_I 05b_5</v>
          </cell>
          <cell r="AQ3392" t="str">
            <v>Westliche Flächenländer_2005_I 05b_5</v>
          </cell>
        </row>
        <row r="3393">
          <cell r="G3393">
            <v>0</v>
          </cell>
          <cell r="H3393">
            <v>0</v>
          </cell>
          <cell r="I3393">
            <v>0</v>
          </cell>
          <cell r="J3393">
            <v>0</v>
          </cell>
          <cell r="K3393">
            <v>0</v>
          </cell>
          <cell r="L3393">
            <v>0</v>
          </cell>
          <cell r="M3393">
            <v>0</v>
          </cell>
          <cell r="N3393">
            <v>0</v>
          </cell>
          <cell r="O3393">
            <v>0</v>
          </cell>
          <cell r="P3393">
            <v>0</v>
          </cell>
          <cell r="Q3393">
            <v>0</v>
          </cell>
          <cell r="R3393">
            <v>0</v>
          </cell>
          <cell r="S3393">
            <v>0</v>
          </cell>
          <cell r="T3393">
            <v>0</v>
          </cell>
          <cell r="U3393">
            <v>0</v>
          </cell>
          <cell r="AO3393" t="str">
            <v>Rheinland-Pfalz_2005_I 05b_6</v>
          </cell>
          <cell r="AQ3393" t="str">
            <v>Westliche Flächenländer_2005_I 05b_6</v>
          </cell>
        </row>
        <row r="3394">
          <cell r="G3394">
            <v>0</v>
          </cell>
          <cell r="H3394">
            <v>0</v>
          </cell>
          <cell r="I3394">
            <v>0</v>
          </cell>
          <cell r="J3394">
            <v>0</v>
          </cell>
          <cell r="K3394">
            <v>0</v>
          </cell>
          <cell r="L3394">
            <v>0</v>
          </cell>
          <cell r="M3394">
            <v>0</v>
          </cell>
          <cell r="N3394">
            <v>0</v>
          </cell>
          <cell r="O3394">
            <v>0</v>
          </cell>
          <cell r="P3394">
            <v>0</v>
          </cell>
          <cell r="Q3394">
            <v>0</v>
          </cell>
          <cell r="R3394">
            <v>0</v>
          </cell>
          <cell r="S3394">
            <v>0</v>
          </cell>
          <cell r="T3394">
            <v>0</v>
          </cell>
          <cell r="U3394">
            <v>0</v>
          </cell>
          <cell r="AO3394" t="str">
            <v>Rheinland-Pfalz_2005_I 05b_7</v>
          </cell>
          <cell r="AQ3394" t="str">
            <v>Westliche Flächenländer_2005_I 05b_7</v>
          </cell>
        </row>
        <row r="3395">
          <cell r="G3395">
            <v>66</v>
          </cell>
          <cell r="H3395">
            <v>55</v>
          </cell>
          <cell r="I3395">
            <v>4</v>
          </cell>
          <cell r="J3395">
            <v>4</v>
          </cell>
          <cell r="K3395">
            <v>66</v>
          </cell>
          <cell r="L3395">
            <v>55</v>
          </cell>
          <cell r="M3395">
            <v>4</v>
          </cell>
          <cell r="N3395">
            <v>4</v>
          </cell>
          <cell r="O3395">
            <v>66</v>
          </cell>
          <cell r="P3395">
            <v>0</v>
          </cell>
          <cell r="Q3395">
            <v>0</v>
          </cell>
          <cell r="R3395">
            <v>0</v>
          </cell>
          <cell r="S3395">
            <v>0</v>
          </cell>
          <cell r="T3395">
            <v>0</v>
          </cell>
          <cell r="U3395">
            <v>0</v>
          </cell>
          <cell r="AO3395" t="str">
            <v>Rheinland-Pfalz_2005_I 05b_8</v>
          </cell>
          <cell r="AQ3395" t="str">
            <v>Westliche Flächenländer_2005_I 05b_8</v>
          </cell>
        </row>
        <row r="3396">
          <cell r="G3396">
            <v>3390</v>
          </cell>
          <cell r="H3396">
            <v>1219</v>
          </cell>
          <cell r="I3396">
            <v>518</v>
          </cell>
          <cell r="J3396">
            <v>201</v>
          </cell>
          <cell r="K3396">
            <v>3380</v>
          </cell>
          <cell r="L3396">
            <v>1213</v>
          </cell>
          <cell r="M3396">
            <v>517</v>
          </cell>
          <cell r="N3396">
            <v>201</v>
          </cell>
          <cell r="O3396">
            <v>3390</v>
          </cell>
          <cell r="P3396">
            <v>0</v>
          </cell>
          <cell r="Q3396">
            <v>0</v>
          </cell>
          <cell r="R3396">
            <v>0</v>
          </cell>
          <cell r="S3396">
            <v>0</v>
          </cell>
          <cell r="T3396">
            <v>0</v>
          </cell>
          <cell r="U3396">
            <v>0</v>
          </cell>
          <cell r="AO3396" t="str">
            <v>Rheinland-Pfalz_2005_II 03b_1</v>
          </cell>
          <cell r="AQ3396" t="str">
            <v>Westliche Flächenländer_2005_II 03b_1</v>
          </cell>
        </row>
        <row r="3397">
          <cell r="G3397">
            <v>344</v>
          </cell>
          <cell r="H3397">
            <v>140</v>
          </cell>
          <cell r="I3397">
            <v>41</v>
          </cell>
          <cell r="J3397">
            <v>21</v>
          </cell>
          <cell r="K3397">
            <v>344</v>
          </cell>
          <cell r="L3397">
            <v>140</v>
          </cell>
          <cell r="M3397">
            <v>41</v>
          </cell>
          <cell r="N3397">
            <v>21</v>
          </cell>
          <cell r="O3397">
            <v>344</v>
          </cell>
          <cell r="P3397">
            <v>0</v>
          </cell>
          <cell r="Q3397">
            <v>0</v>
          </cell>
          <cell r="R3397">
            <v>0</v>
          </cell>
          <cell r="S3397">
            <v>0</v>
          </cell>
          <cell r="T3397">
            <v>0</v>
          </cell>
          <cell r="U3397">
            <v>0</v>
          </cell>
          <cell r="AO3397" t="str">
            <v>Rheinland-Pfalz_2005_II 03b_2</v>
          </cell>
          <cell r="AQ3397" t="str">
            <v>Westliche Flächenländer_2005_II 03b_2</v>
          </cell>
        </row>
        <row r="3398">
          <cell r="G3398">
            <v>34</v>
          </cell>
          <cell r="H3398">
            <v>19</v>
          </cell>
          <cell r="I3398">
            <v>3</v>
          </cell>
          <cell r="J3398">
            <v>2</v>
          </cell>
          <cell r="K3398">
            <v>34</v>
          </cell>
          <cell r="L3398">
            <v>19</v>
          </cell>
          <cell r="M3398">
            <v>3</v>
          </cell>
          <cell r="N3398">
            <v>2</v>
          </cell>
          <cell r="O3398">
            <v>34</v>
          </cell>
          <cell r="P3398">
            <v>0</v>
          </cell>
          <cell r="Q3398">
            <v>0</v>
          </cell>
          <cell r="R3398">
            <v>0</v>
          </cell>
          <cell r="S3398">
            <v>0</v>
          </cell>
          <cell r="T3398">
            <v>0</v>
          </cell>
          <cell r="U3398">
            <v>0</v>
          </cell>
          <cell r="AO3398" t="str">
            <v>Rheinland-Pfalz_2005_II 03b_3</v>
          </cell>
          <cell r="AQ3398" t="str">
            <v>Westliche Flächenländer_2005_II 03b_3</v>
          </cell>
        </row>
        <row r="3399">
          <cell r="G3399">
            <v>0</v>
          </cell>
          <cell r="H3399">
            <v>0</v>
          </cell>
          <cell r="I3399">
            <v>0</v>
          </cell>
          <cell r="J3399">
            <v>0</v>
          </cell>
          <cell r="K3399">
            <v>0</v>
          </cell>
          <cell r="L3399">
            <v>0</v>
          </cell>
          <cell r="M3399">
            <v>0</v>
          </cell>
          <cell r="N3399">
            <v>0</v>
          </cell>
          <cell r="O3399">
            <v>0</v>
          </cell>
          <cell r="P3399">
            <v>0</v>
          </cell>
          <cell r="Q3399">
            <v>0</v>
          </cell>
          <cell r="R3399">
            <v>0</v>
          </cell>
          <cell r="S3399">
            <v>0</v>
          </cell>
          <cell r="T3399">
            <v>0</v>
          </cell>
          <cell r="U3399">
            <v>0</v>
          </cell>
          <cell r="AO3399" t="str">
            <v>Rheinland-Pfalz_2005_II 03b_4</v>
          </cell>
          <cell r="AQ3399" t="str">
            <v>Westliche Flächenländer_2005_II 03b_4</v>
          </cell>
        </row>
        <row r="3400">
          <cell r="G3400">
            <v>1</v>
          </cell>
          <cell r="H3400">
            <v>1</v>
          </cell>
          <cell r="I3400">
            <v>0</v>
          </cell>
          <cell r="J3400">
            <v>0</v>
          </cell>
          <cell r="K3400">
            <v>1</v>
          </cell>
          <cell r="L3400">
            <v>1</v>
          </cell>
          <cell r="M3400">
            <v>0</v>
          </cell>
          <cell r="N3400">
            <v>0</v>
          </cell>
          <cell r="O3400">
            <v>1</v>
          </cell>
          <cell r="P3400">
            <v>0</v>
          </cell>
          <cell r="Q3400">
            <v>0</v>
          </cell>
          <cell r="R3400">
            <v>0</v>
          </cell>
          <cell r="S3400">
            <v>0</v>
          </cell>
          <cell r="T3400">
            <v>0</v>
          </cell>
          <cell r="U3400">
            <v>0</v>
          </cell>
          <cell r="AO3400" t="str">
            <v>Rheinland-Pfalz_2005_II 03b_5</v>
          </cell>
          <cell r="AQ3400" t="str">
            <v>Westliche Flächenländer_2005_II 03b_5</v>
          </cell>
        </row>
        <row r="3401">
          <cell r="G3401">
            <v>0</v>
          </cell>
          <cell r="H3401">
            <v>0</v>
          </cell>
          <cell r="I3401">
            <v>0</v>
          </cell>
          <cell r="J3401">
            <v>0</v>
          </cell>
          <cell r="K3401">
            <v>0</v>
          </cell>
          <cell r="L3401">
            <v>0</v>
          </cell>
          <cell r="M3401">
            <v>0</v>
          </cell>
          <cell r="N3401">
            <v>0</v>
          </cell>
          <cell r="O3401">
            <v>0</v>
          </cell>
          <cell r="P3401">
            <v>0</v>
          </cell>
          <cell r="Q3401">
            <v>0</v>
          </cell>
          <cell r="R3401">
            <v>0</v>
          </cell>
          <cell r="S3401">
            <v>0</v>
          </cell>
          <cell r="T3401">
            <v>0</v>
          </cell>
          <cell r="U3401">
            <v>0</v>
          </cell>
          <cell r="AO3401" t="str">
            <v>Rheinland-Pfalz_2005_II 03b_6</v>
          </cell>
          <cell r="AQ3401" t="str">
            <v>Westliche Flächenländer_2005_II 03b_6</v>
          </cell>
        </row>
        <row r="3402">
          <cell r="G3402">
            <v>14</v>
          </cell>
          <cell r="H3402">
            <v>8</v>
          </cell>
          <cell r="I3402">
            <v>10</v>
          </cell>
          <cell r="J3402">
            <v>8</v>
          </cell>
          <cell r="K3402">
            <v>14</v>
          </cell>
          <cell r="L3402">
            <v>8</v>
          </cell>
          <cell r="M3402">
            <v>10</v>
          </cell>
          <cell r="N3402">
            <v>8</v>
          </cell>
          <cell r="O3402">
            <v>14</v>
          </cell>
          <cell r="P3402">
            <v>0</v>
          </cell>
          <cell r="Q3402">
            <v>0</v>
          </cell>
          <cell r="R3402">
            <v>0</v>
          </cell>
          <cell r="S3402">
            <v>0</v>
          </cell>
          <cell r="T3402">
            <v>0</v>
          </cell>
          <cell r="U3402">
            <v>0</v>
          </cell>
          <cell r="AO3402" t="str">
            <v>Rheinland-Pfalz_2005_II 03b_7</v>
          </cell>
          <cell r="AQ3402" t="str">
            <v>Westliche Flächenländer_2005_II 03b_7</v>
          </cell>
        </row>
        <row r="3403">
          <cell r="G3403">
            <v>3783</v>
          </cell>
          <cell r="H3403">
            <v>1387</v>
          </cell>
          <cell r="I3403">
            <v>572</v>
          </cell>
          <cell r="J3403">
            <v>232</v>
          </cell>
          <cell r="K3403">
            <v>3773</v>
          </cell>
          <cell r="L3403">
            <v>1381</v>
          </cell>
          <cell r="M3403">
            <v>571</v>
          </cell>
          <cell r="N3403">
            <v>232</v>
          </cell>
          <cell r="O3403">
            <v>3783</v>
          </cell>
          <cell r="P3403">
            <v>0</v>
          </cell>
          <cell r="Q3403">
            <v>0</v>
          </cell>
          <cell r="R3403">
            <v>0</v>
          </cell>
          <cell r="S3403">
            <v>0</v>
          </cell>
          <cell r="T3403">
            <v>0</v>
          </cell>
          <cell r="U3403">
            <v>0</v>
          </cell>
          <cell r="AO3403" t="str">
            <v>Rheinland-Pfalz_2005_II 03b_8</v>
          </cell>
          <cell r="AQ3403" t="str">
            <v>Westliche Flächenländer_2005_II 03b_8</v>
          </cell>
        </row>
        <row r="3404">
          <cell r="G3404">
            <v>0</v>
          </cell>
          <cell r="H3404">
            <v>0</v>
          </cell>
          <cell r="I3404">
            <v>0</v>
          </cell>
          <cell r="J3404">
            <v>0</v>
          </cell>
          <cell r="K3404">
            <v>0</v>
          </cell>
          <cell r="L3404">
            <v>0</v>
          </cell>
          <cell r="M3404">
            <v>0</v>
          </cell>
          <cell r="N3404">
            <v>0</v>
          </cell>
          <cell r="O3404">
            <v>0</v>
          </cell>
          <cell r="P3404">
            <v>0</v>
          </cell>
          <cell r="Q3404">
            <v>0</v>
          </cell>
          <cell r="R3404">
            <v>0</v>
          </cell>
          <cell r="S3404">
            <v>0</v>
          </cell>
          <cell r="T3404">
            <v>0</v>
          </cell>
          <cell r="U3404">
            <v>0</v>
          </cell>
          <cell r="AO3404" t="str">
            <v>Rheinland-Pfalz_2005_II 03a_1</v>
          </cell>
          <cell r="AQ3404" t="str">
            <v>Westliche Flächenländer_2005_II 03a_1</v>
          </cell>
        </row>
        <row r="3405">
          <cell r="G3405">
            <v>11281</v>
          </cell>
          <cell r="H3405">
            <v>5513</v>
          </cell>
          <cell r="I3405">
            <v>1340</v>
          </cell>
          <cell r="J3405">
            <v>659</v>
          </cell>
          <cell r="K3405">
            <v>11085</v>
          </cell>
          <cell r="L3405">
            <v>5412</v>
          </cell>
          <cell r="M3405">
            <v>1310</v>
          </cell>
          <cell r="N3405">
            <v>646</v>
          </cell>
          <cell r="O3405">
            <v>11281</v>
          </cell>
          <cell r="P3405">
            <v>0</v>
          </cell>
          <cell r="Q3405">
            <v>0</v>
          </cell>
          <cell r="R3405">
            <v>0</v>
          </cell>
          <cell r="S3405">
            <v>0</v>
          </cell>
          <cell r="T3405">
            <v>0</v>
          </cell>
          <cell r="U3405">
            <v>0</v>
          </cell>
          <cell r="AO3405" t="str">
            <v>Rheinland-Pfalz_2005_II 03a_2</v>
          </cell>
          <cell r="AQ3405" t="str">
            <v>Westliche Flächenländer_2005_II 03a_2</v>
          </cell>
        </row>
        <row r="3406">
          <cell r="G3406">
            <v>356</v>
          </cell>
          <cell r="H3406">
            <v>66</v>
          </cell>
          <cell r="I3406">
            <v>53</v>
          </cell>
          <cell r="J3406">
            <v>5</v>
          </cell>
          <cell r="K3406">
            <v>354</v>
          </cell>
          <cell r="L3406">
            <v>65</v>
          </cell>
          <cell r="M3406">
            <v>53</v>
          </cell>
          <cell r="N3406">
            <v>5</v>
          </cell>
          <cell r="O3406">
            <v>356</v>
          </cell>
          <cell r="P3406">
            <v>0</v>
          </cell>
          <cell r="Q3406">
            <v>0</v>
          </cell>
          <cell r="R3406">
            <v>0</v>
          </cell>
          <cell r="S3406">
            <v>0</v>
          </cell>
          <cell r="T3406">
            <v>0</v>
          </cell>
          <cell r="U3406">
            <v>0</v>
          </cell>
          <cell r="AO3406" t="str">
            <v>Rheinland-Pfalz_2005_II 03a_3</v>
          </cell>
          <cell r="AQ3406" t="str">
            <v>Westliche Flächenländer_2005_II 03a_3</v>
          </cell>
        </row>
        <row r="3407">
          <cell r="G3407">
            <v>0</v>
          </cell>
          <cell r="H3407">
            <v>0</v>
          </cell>
          <cell r="I3407">
            <v>0</v>
          </cell>
          <cell r="J3407">
            <v>0</v>
          </cell>
          <cell r="K3407">
            <v>0</v>
          </cell>
          <cell r="L3407">
            <v>0</v>
          </cell>
          <cell r="M3407">
            <v>0</v>
          </cell>
          <cell r="N3407">
            <v>0</v>
          </cell>
          <cell r="O3407">
            <v>0</v>
          </cell>
          <cell r="P3407">
            <v>0</v>
          </cell>
          <cell r="Q3407">
            <v>0</v>
          </cell>
          <cell r="R3407">
            <v>0</v>
          </cell>
          <cell r="S3407">
            <v>0</v>
          </cell>
          <cell r="T3407">
            <v>0</v>
          </cell>
          <cell r="U3407">
            <v>0</v>
          </cell>
          <cell r="AO3407" t="str">
            <v>Rheinland-Pfalz_2005_II 03a_4</v>
          </cell>
          <cell r="AQ3407" t="str">
            <v>Westliche Flächenländer_2005_II 03a_4</v>
          </cell>
        </row>
        <row r="3408">
          <cell r="G3408">
            <v>0</v>
          </cell>
          <cell r="H3408">
            <v>0</v>
          </cell>
          <cell r="I3408">
            <v>0</v>
          </cell>
          <cell r="J3408">
            <v>0</v>
          </cell>
          <cell r="K3408">
            <v>0</v>
          </cell>
          <cell r="L3408">
            <v>0</v>
          </cell>
          <cell r="M3408">
            <v>0</v>
          </cell>
          <cell r="N3408">
            <v>0</v>
          </cell>
          <cell r="O3408">
            <v>0</v>
          </cell>
          <cell r="P3408">
            <v>0</v>
          </cell>
          <cell r="Q3408">
            <v>0</v>
          </cell>
          <cell r="R3408">
            <v>0</v>
          </cell>
          <cell r="S3408">
            <v>0</v>
          </cell>
          <cell r="T3408">
            <v>0</v>
          </cell>
          <cell r="U3408">
            <v>0</v>
          </cell>
          <cell r="AO3408" t="str">
            <v>Rheinland-Pfalz_2005_II 03a_5</v>
          </cell>
          <cell r="AQ3408" t="str">
            <v>Westliche Flächenländer_2005_II 03a_5</v>
          </cell>
        </row>
        <row r="3409">
          <cell r="G3409">
            <v>0</v>
          </cell>
          <cell r="H3409">
            <v>0</v>
          </cell>
          <cell r="I3409">
            <v>0</v>
          </cell>
          <cell r="J3409">
            <v>0</v>
          </cell>
          <cell r="K3409">
            <v>0</v>
          </cell>
          <cell r="L3409">
            <v>0</v>
          </cell>
          <cell r="M3409">
            <v>0</v>
          </cell>
          <cell r="N3409">
            <v>0</v>
          </cell>
          <cell r="O3409">
            <v>0</v>
          </cell>
          <cell r="P3409">
            <v>0</v>
          </cell>
          <cell r="Q3409">
            <v>0</v>
          </cell>
          <cell r="R3409">
            <v>0</v>
          </cell>
          <cell r="S3409">
            <v>0</v>
          </cell>
          <cell r="T3409">
            <v>0</v>
          </cell>
          <cell r="U3409">
            <v>0</v>
          </cell>
          <cell r="AO3409" t="str">
            <v>Rheinland-Pfalz_2005_II 03a_6</v>
          </cell>
          <cell r="AQ3409" t="str">
            <v>Westliche Flächenländer_2005_II 03a_6</v>
          </cell>
        </row>
        <row r="3410">
          <cell r="G3410">
            <v>6</v>
          </cell>
          <cell r="H3410">
            <v>3</v>
          </cell>
          <cell r="I3410">
            <v>3</v>
          </cell>
          <cell r="J3410">
            <v>1</v>
          </cell>
          <cell r="K3410">
            <v>6</v>
          </cell>
          <cell r="L3410">
            <v>3</v>
          </cell>
          <cell r="M3410">
            <v>3</v>
          </cell>
          <cell r="N3410">
            <v>1</v>
          </cell>
          <cell r="O3410">
            <v>6</v>
          </cell>
          <cell r="P3410">
            <v>0</v>
          </cell>
          <cell r="Q3410">
            <v>0</v>
          </cell>
          <cell r="R3410">
            <v>0</v>
          </cell>
          <cell r="S3410">
            <v>0</v>
          </cell>
          <cell r="T3410">
            <v>0</v>
          </cell>
          <cell r="U3410">
            <v>0</v>
          </cell>
          <cell r="AO3410" t="str">
            <v>Rheinland-Pfalz_2005_II 03a_7</v>
          </cell>
          <cell r="AQ3410" t="str">
            <v>Westliche Flächenländer_2005_II 03a_7</v>
          </cell>
        </row>
        <row r="3411">
          <cell r="G3411">
            <v>11643</v>
          </cell>
          <cell r="H3411">
            <v>5582</v>
          </cell>
          <cell r="I3411">
            <v>1396</v>
          </cell>
          <cell r="J3411">
            <v>665</v>
          </cell>
          <cell r="K3411">
            <v>11445</v>
          </cell>
          <cell r="L3411">
            <v>5480</v>
          </cell>
          <cell r="M3411">
            <v>1366</v>
          </cell>
          <cell r="N3411">
            <v>652</v>
          </cell>
          <cell r="O3411">
            <v>11643</v>
          </cell>
          <cell r="P3411">
            <v>0</v>
          </cell>
          <cell r="Q3411">
            <v>0</v>
          </cell>
          <cell r="R3411">
            <v>0</v>
          </cell>
          <cell r="S3411">
            <v>0</v>
          </cell>
          <cell r="T3411">
            <v>0</v>
          </cell>
          <cell r="U3411">
            <v>0</v>
          </cell>
          <cell r="AO3411" t="str">
            <v>Rheinland-Pfalz_2005_II 03a_8</v>
          </cell>
          <cell r="AQ3411" t="str">
            <v>Westliche Flächenländer_2005_II 03a_8</v>
          </cell>
        </row>
        <row r="3412">
          <cell r="G3412">
            <v>0</v>
          </cell>
          <cell r="H3412">
            <v>0</v>
          </cell>
          <cell r="I3412">
            <v>0</v>
          </cell>
          <cell r="J3412">
            <v>0</v>
          </cell>
          <cell r="K3412">
            <v>0</v>
          </cell>
          <cell r="L3412">
            <v>0</v>
          </cell>
          <cell r="M3412">
            <v>0</v>
          </cell>
          <cell r="N3412">
            <v>0</v>
          </cell>
          <cell r="O3412">
            <v>0</v>
          </cell>
          <cell r="P3412">
            <v>0</v>
          </cell>
          <cell r="Q3412">
            <v>0</v>
          </cell>
          <cell r="R3412">
            <v>0</v>
          </cell>
          <cell r="S3412">
            <v>0</v>
          </cell>
          <cell r="T3412">
            <v>0</v>
          </cell>
          <cell r="U3412">
            <v>0</v>
          </cell>
          <cell r="AO3412" t="str">
            <v>Rheinland-Pfalz_2005_II 01_1</v>
          </cell>
          <cell r="AQ3412" t="str">
            <v>Westliche Flächenländer_2005_II 01_1</v>
          </cell>
        </row>
        <row r="3413">
          <cell r="G3413">
            <v>4519</v>
          </cell>
          <cell r="H3413">
            <v>2589</v>
          </cell>
          <cell r="I3413">
            <v>482</v>
          </cell>
          <cell r="J3413">
            <v>255</v>
          </cell>
          <cell r="K3413">
            <v>4401</v>
          </cell>
          <cell r="L3413">
            <v>2530</v>
          </cell>
          <cell r="M3413">
            <v>470</v>
          </cell>
          <cell r="N3413">
            <v>248</v>
          </cell>
          <cell r="O3413">
            <v>4507</v>
          </cell>
          <cell r="P3413">
            <v>12</v>
          </cell>
          <cell r="Q3413">
            <v>0</v>
          </cell>
          <cell r="R3413">
            <v>0</v>
          </cell>
          <cell r="S3413">
            <v>0</v>
          </cell>
          <cell r="T3413">
            <v>0</v>
          </cell>
          <cell r="U3413">
            <v>0</v>
          </cell>
          <cell r="AO3413" t="str">
            <v>Rheinland-Pfalz_2005_II 01_2</v>
          </cell>
          <cell r="AQ3413" t="str">
            <v>Westliche Flächenländer_2005_II 01_2</v>
          </cell>
        </row>
        <row r="3414">
          <cell r="G3414">
            <v>179</v>
          </cell>
          <cell r="H3414">
            <v>92</v>
          </cell>
          <cell r="I3414">
            <v>17</v>
          </cell>
          <cell r="J3414">
            <v>4</v>
          </cell>
          <cell r="K3414">
            <v>179</v>
          </cell>
          <cell r="L3414">
            <v>92</v>
          </cell>
          <cell r="M3414">
            <v>17</v>
          </cell>
          <cell r="N3414">
            <v>4</v>
          </cell>
          <cell r="O3414">
            <v>179</v>
          </cell>
          <cell r="P3414">
            <v>0</v>
          </cell>
          <cell r="Q3414">
            <v>0</v>
          </cell>
          <cell r="R3414">
            <v>0</v>
          </cell>
          <cell r="S3414">
            <v>0</v>
          </cell>
          <cell r="T3414">
            <v>0</v>
          </cell>
          <cell r="U3414">
            <v>0</v>
          </cell>
          <cell r="AO3414" t="str">
            <v>Rheinland-Pfalz_2005_II 01_3</v>
          </cell>
          <cell r="AQ3414" t="str">
            <v>Westliche Flächenländer_2005_II 01_3</v>
          </cell>
        </row>
        <row r="3415">
          <cell r="G3415">
            <v>0</v>
          </cell>
          <cell r="H3415">
            <v>0</v>
          </cell>
          <cell r="I3415">
            <v>0</v>
          </cell>
          <cell r="J3415">
            <v>0</v>
          </cell>
          <cell r="K3415">
            <v>0</v>
          </cell>
          <cell r="L3415">
            <v>0</v>
          </cell>
          <cell r="M3415">
            <v>0</v>
          </cell>
          <cell r="N3415">
            <v>0</v>
          </cell>
          <cell r="O3415">
            <v>0</v>
          </cell>
          <cell r="P3415">
            <v>0</v>
          </cell>
          <cell r="Q3415">
            <v>0</v>
          </cell>
          <cell r="R3415">
            <v>0</v>
          </cell>
          <cell r="S3415">
            <v>0</v>
          </cell>
          <cell r="T3415">
            <v>0</v>
          </cell>
          <cell r="U3415">
            <v>0</v>
          </cell>
          <cell r="AO3415" t="str">
            <v>Rheinland-Pfalz_2005_II 01_4</v>
          </cell>
          <cell r="AQ3415" t="str">
            <v>Westliche Flächenländer_2005_II 01_4</v>
          </cell>
        </row>
        <row r="3416">
          <cell r="G3416">
            <v>0</v>
          </cell>
          <cell r="H3416">
            <v>0</v>
          </cell>
          <cell r="I3416">
            <v>0</v>
          </cell>
          <cell r="J3416">
            <v>0</v>
          </cell>
          <cell r="K3416">
            <v>0</v>
          </cell>
          <cell r="L3416">
            <v>0</v>
          </cell>
          <cell r="M3416">
            <v>0</v>
          </cell>
          <cell r="N3416">
            <v>0</v>
          </cell>
          <cell r="O3416">
            <v>0</v>
          </cell>
          <cell r="P3416">
            <v>0</v>
          </cell>
          <cell r="Q3416">
            <v>0</v>
          </cell>
          <cell r="R3416">
            <v>0</v>
          </cell>
          <cell r="S3416">
            <v>0</v>
          </cell>
          <cell r="T3416">
            <v>0</v>
          </cell>
          <cell r="U3416">
            <v>0</v>
          </cell>
          <cell r="AO3416" t="str">
            <v>Rheinland-Pfalz_2005_II 01_5</v>
          </cell>
          <cell r="AQ3416" t="str">
            <v>Westliche Flächenländer_2005_II 01_5</v>
          </cell>
        </row>
        <row r="3417">
          <cell r="G3417">
            <v>0</v>
          </cell>
          <cell r="H3417">
            <v>0</v>
          </cell>
          <cell r="I3417">
            <v>0</v>
          </cell>
          <cell r="J3417">
            <v>0</v>
          </cell>
          <cell r="K3417">
            <v>0</v>
          </cell>
          <cell r="L3417">
            <v>0</v>
          </cell>
          <cell r="M3417">
            <v>0</v>
          </cell>
          <cell r="N3417">
            <v>0</v>
          </cell>
          <cell r="O3417">
            <v>0</v>
          </cell>
          <cell r="P3417">
            <v>0</v>
          </cell>
          <cell r="Q3417">
            <v>0</v>
          </cell>
          <cell r="R3417">
            <v>0</v>
          </cell>
          <cell r="S3417">
            <v>0</v>
          </cell>
          <cell r="T3417">
            <v>0</v>
          </cell>
          <cell r="U3417">
            <v>0</v>
          </cell>
          <cell r="AO3417" t="str">
            <v>Rheinland-Pfalz_2005_II 01_6</v>
          </cell>
          <cell r="AQ3417" t="str">
            <v>Westliche Flächenländer_2005_II 01_6</v>
          </cell>
        </row>
        <row r="3418">
          <cell r="G3418">
            <v>7</v>
          </cell>
          <cell r="H3418">
            <v>6</v>
          </cell>
          <cell r="I3418">
            <v>1</v>
          </cell>
          <cell r="J3418">
            <v>1</v>
          </cell>
          <cell r="K3418">
            <v>7</v>
          </cell>
          <cell r="L3418">
            <v>6</v>
          </cell>
          <cell r="M3418">
            <v>1</v>
          </cell>
          <cell r="N3418">
            <v>1</v>
          </cell>
          <cell r="O3418">
            <v>7</v>
          </cell>
          <cell r="P3418">
            <v>0</v>
          </cell>
          <cell r="Q3418">
            <v>0</v>
          </cell>
          <cell r="R3418">
            <v>0</v>
          </cell>
          <cell r="S3418">
            <v>0</v>
          </cell>
          <cell r="T3418">
            <v>0</v>
          </cell>
          <cell r="U3418">
            <v>0</v>
          </cell>
          <cell r="AO3418" t="str">
            <v>Rheinland-Pfalz_2005_II 01_7</v>
          </cell>
          <cell r="AQ3418" t="str">
            <v>Westliche Flächenländer_2005_II 01_7</v>
          </cell>
        </row>
        <row r="3419">
          <cell r="G3419">
            <v>4705</v>
          </cell>
          <cell r="H3419">
            <v>2687</v>
          </cell>
          <cell r="I3419">
            <v>500</v>
          </cell>
          <cell r="J3419">
            <v>260</v>
          </cell>
          <cell r="K3419">
            <v>4587</v>
          </cell>
          <cell r="L3419">
            <v>2628</v>
          </cell>
          <cell r="M3419">
            <v>488</v>
          </cell>
          <cell r="N3419">
            <v>253</v>
          </cell>
          <cell r="O3419">
            <v>4693</v>
          </cell>
          <cell r="P3419">
            <v>12</v>
          </cell>
          <cell r="Q3419">
            <v>0</v>
          </cell>
          <cell r="R3419">
            <v>0</v>
          </cell>
          <cell r="S3419">
            <v>0</v>
          </cell>
          <cell r="T3419">
            <v>0</v>
          </cell>
          <cell r="U3419">
            <v>0</v>
          </cell>
          <cell r="AO3419" t="str">
            <v>Rheinland-Pfalz_2005_II 01_8</v>
          </cell>
          <cell r="AQ3419" t="str">
            <v>Westliche Flächenländer_2005_II 01_8</v>
          </cell>
        </row>
        <row r="3420">
          <cell r="G3420">
            <v>0</v>
          </cell>
          <cell r="H3420">
            <v>0</v>
          </cell>
          <cell r="I3420">
            <v>0</v>
          </cell>
          <cell r="J3420">
            <v>0</v>
          </cell>
          <cell r="K3420">
            <v>0</v>
          </cell>
          <cell r="L3420">
            <v>0</v>
          </cell>
          <cell r="M3420">
            <v>0</v>
          </cell>
          <cell r="N3420">
            <v>0</v>
          </cell>
          <cell r="O3420">
            <v>0</v>
          </cell>
          <cell r="P3420">
            <v>0</v>
          </cell>
          <cell r="Q3420">
            <v>0</v>
          </cell>
          <cell r="R3420">
            <v>0</v>
          </cell>
          <cell r="S3420">
            <v>0</v>
          </cell>
          <cell r="T3420">
            <v>0</v>
          </cell>
          <cell r="U3420">
            <v>0</v>
          </cell>
          <cell r="AO3420" t="e">
            <v>#N/A</v>
          </cell>
          <cell r="AQ3420" t="e">
            <v>#N/A</v>
          </cell>
        </row>
        <row r="3421">
          <cell r="G3421">
            <v>12</v>
          </cell>
          <cell r="H3421">
            <v>12</v>
          </cell>
          <cell r="I3421">
            <v>3</v>
          </cell>
          <cell r="J3421">
            <v>3</v>
          </cell>
          <cell r="K3421">
            <v>0</v>
          </cell>
          <cell r="L3421">
            <v>0</v>
          </cell>
          <cell r="M3421">
            <v>0</v>
          </cell>
          <cell r="N3421">
            <v>0</v>
          </cell>
          <cell r="O3421">
            <v>0</v>
          </cell>
          <cell r="P3421">
            <v>12</v>
          </cell>
          <cell r="Q3421">
            <v>0</v>
          </cell>
          <cell r="R3421">
            <v>0</v>
          </cell>
          <cell r="S3421">
            <v>0</v>
          </cell>
          <cell r="T3421">
            <v>0</v>
          </cell>
          <cell r="U3421">
            <v>0</v>
          </cell>
          <cell r="AO3421" t="e">
            <v>#N/A</v>
          </cell>
          <cell r="AQ3421" t="e">
            <v>#N/A</v>
          </cell>
        </row>
        <row r="3422">
          <cell r="G3422">
            <v>0</v>
          </cell>
          <cell r="H3422">
            <v>0</v>
          </cell>
          <cell r="I3422">
            <v>0</v>
          </cell>
          <cell r="J3422">
            <v>0</v>
          </cell>
          <cell r="K3422">
            <v>0</v>
          </cell>
          <cell r="L3422">
            <v>0</v>
          </cell>
          <cell r="M3422">
            <v>0</v>
          </cell>
          <cell r="N3422">
            <v>0</v>
          </cell>
          <cell r="O3422">
            <v>0</v>
          </cell>
          <cell r="P3422">
            <v>0</v>
          </cell>
          <cell r="Q3422">
            <v>0</v>
          </cell>
          <cell r="R3422">
            <v>0</v>
          </cell>
          <cell r="S3422">
            <v>0</v>
          </cell>
          <cell r="T3422">
            <v>0</v>
          </cell>
          <cell r="U3422">
            <v>0</v>
          </cell>
          <cell r="AO3422" t="e">
            <v>#N/A</v>
          </cell>
          <cell r="AQ3422" t="e">
            <v>#N/A</v>
          </cell>
        </row>
        <row r="3423">
          <cell r="G3423">
            <v>0</v>
          </cell>
          <cell r="H3423">
            <v>0</v>
          </cell>
          <cell r="I3423">
            <v>0</v>
          </cell>
          <cell r="J3423">
            <v>0</v>
          </cell>
          <cell r="K3423">
            <v>0</v>
          </cell>
          <cell r="L3423">
            <v>0</v>
          </cell>
          <cell r="M3423">
            <v>0</v>
          </cell>
          <cell r="N3423">
            <v>0</v>
          </cell>
          <cell r="O3423">
            <v>0</v>
          </cell>
          <cell r="P3423">
            <v>0</v>
          </cell>
          <cell r="Q3423">
            <v>0</v>
          </cell>
          <cell r="R3423">
            <v>0</v>
          </cell>
          <cell r="S3423">
            <v>0</v>
          </cell>
          <cell r="T3423">
            <v>0</v>
          </cell>
          <cell r="U3423">
            <v>0</v>
          </cell>
          <cell r="AO3423" t="e">
            <v>#N/A</v>
          </cell>
          <cell r="AQ3423" t="e">
            <v>#N/A</v>
          </cell>
        </row>
        <row r="3424">
          <cell r="G3424">
            <v>0</v>
          </cell>
          <cell r="H3424">
            <v>0</v>
          </cell>
          <cell r="I3424">
            <v>0</v>
          </cell>
          <cell r="J3424">
            <v>0</v>
          </cell>
          <cell r="K3424">
            <v>0</v>
          </cell>
          <cell r="L3424">
            <v>0</v>
          </cell>
          <cell r="M3424">
            <v>0</v>
          </cell>
          <cell r="N3424">
            <v>0</v>
          </cell>
          <cell r="O3424">
            <v>0</v>
          </cell>
          <cell r="P3424">
            <v>0</v>
          </cell>
          <cell r="Q3424">
            <v>0</v>
          </cell>
          <cell r="R3424">
            <v>0</v>
          </cell>
          <cell r="S3424">
            <v>0</v>
          </cell>
          <cell r="T3424">
            <v>0</v>
          </cell>
          <cell r="U3424">
            <v>0</v>
          </cell>
          <cell r="AO3424" t="e">
            <v>#N/A</v>
          </cell>
          <cell r="AQ3424" t="e">
            <v>#N/A</v>
          </cell>
        </row>
        <row r="3425">
          <cell r="G3425">
            <v>0</v>
          </cell>
          <cell r="H3425">
            <v>0</v>
          </cell>
          <cell r="I3425">
            <v>0</v>
          </cell>
          <cell r="J3425">
            <v>0</v>
          </cell>
          <cell r="K3425">
            <v>0</v>
          </cell>
          <cell r="L3425">
            <v>0</v>
          </cell>
          <cell r="M3425">
            <v>0</v>
          </cell>
          <cell r="N3425">
            <v>0</v>
          </cell>
          <cell r="O3425">
            <v>0</v>
          </cell>
          <cell r="P3425">
            <v>0</v>
          </cell>
          <cell r="Q3425">
            <v>0</v>
          </cell>
          <cell r="R3425">
            <v>0</v>
          </cell>
          <cell r="S3425">
            <v>0</v>
          </cell>
          <cell r="T3425">
            <v>0</v>
          </cell>
          <cell r="U3425">
            <v>0</v>
          </cell>
          <cell r="AO3425" t="e">
            <v>#N/A</v>
          </cell>
          <cell r="AQ3425" t="e">
            <v>#N/A</v>
          </cell>
        </row>
        <row r="3426">
          <cell r="G3426">
            <v>0</v>
          </cell>
          <cell r="H3426">
            <v>0</v>
          </cell>
          <cell r="I3426">
            <v>0</v>
          </cell>
          <cell r="J3426">
            <v>0</v>
          </cell>
          <cell r="K3426">
            <v>0</v>
          </cell>
          <cell r="L3426">
            <v>0</v>
          </cell>
          <cell r="M3426">
            <v>0</v>
          </cell>
          <cell r="N3426">
            <v>0</v>
          </cell>
          <cell r="O3426">
            <v>0</v>
          </cell>
          <cell r="P3426">
            <v>0</v>
          </cell>
          <cell r="Q3426">
            <v>0</v>
          </cell>
          <cell r="R3426">
            <v>0</v>
          </cell>
          <cell r="S3426">
            <v>0</v>
          </cell>
          <cell r="T3426">
            <v>0</v>
          </cell>
          <cell r="U3426">
            <v>0</v>
          </cell>
          <cell r="AO3426" t="e">
            <v>#N/A</v>
          </cell>
          <cell r="AQ3426" t="e">
            <v>#N/A</v>
          </cell>
        </row>
        <row r="3427">
          <cell r="G3427">
            <v>12</v>
          </cell>
          <cell r="H3427">
            <v>12</v>
          </cell>
          <cell r="I3427">
            <v>3</v>
          </cell>
          <cell r="J3427">
            <v>3</v>
          </cell>
          <cell r="K3427">
            <v>0</v>
          </cell>
          <cell r="L3427">
            <v>0</v>
          </cell>
          <cell r="M3427">
            <v>0</v>
          </cell>
          <cell r="N3427">
            <v>0</v>
          </cell>
          <cell r="O3427">
            <v>0</v>
          </cell>
          <cell r="P3427">
            <v>12</v>
          </cell>
          <cell r="Q3427">
            <v>0</v>
          </cell>
          <cell r="R3427">
            <v>0</v>
          </cell>
          <cell r="S3427">
            <v>0</v>
          </cell>
          <cell r="T3427">
            <v>0</v>
          </cell>
          <cell r="U3427">
            <v>0</v>
          </cell>
          <cell r="AO3427" t="e">
            <v>#N/A</v>
          </cell>
          <cell r="AQ3427" t="e">
            <v>#N/A</v>
          </cell>
        </row>
        <row r="3428">
          <cell r="G3428">
            <v>96</v>
          </cell>
          <cell r="H3428">
            <v>22</v>
          </cell>
          <cell r="I3428">
            <v>10</v>
          </cell>
          <cell r="J3428">
            <v>3</v>
          </cell>
          <cell r="K3428">
            <v>40</v>
          </cell>
          <cell r="L3428">
            <v>8</v>
          </cell>
          <cell r="M3428">
            <v>4</v>
          </cell>
          <cell r="N3428">
            <v>0</v>
          </cell>
          <cell r="O3428">
            <v>40</v>
          </cell>
          <cell r="P3428">
            <v>35</v>
          </cell>
          <cell r="Q3428">
            <v>21</v>
          </cell>
          <cell r="R3428">
            <v>0</v>
          </cell>
          <cell r="S3428">
            <v>0</v>
          </cell>
          <cell r="T3428">
            <v>0</v>
          </cell>
          <cell r="U3428">
            <v>0</v>
          </cell>
          <cell r="AO3428" t="str">
            <v>Rheinland-Pfalz_2005_II 03c_1</v>
          </cell>
          <cell r="AQ3428" t="str">
            <v>Westliche Flächenländer_2005_II 03c_1</v>
          </cell>
        </row>
        <row r="3429">
          <cell r="G3429">
            <v>267</v>
          </cell>
          <cell r="H3429">
            <v>128</v>
          </cell>
          <cell r="I3429">
            <v>15</v>
          </cell>
          <cell r="J3429">
            <v>7</v>
          </cell>
          <cell r="K3429">
            <v>93</v>
          </cell>
          <cell r="L3429">
            <v>38</v>
          </cell>
          <cell r="M3429">
            <v>6</v>
          </cell>
          <cell r="N3429">
            <v>2</v>
          </cell>
          <cell r="O3429">
            <v>93</v>
          </cell>
          <cell r="P3429">
            <v>136</v>
          </cell>
          <cell r="Q3429">
            <v>38</v>
          </cell>
          <cell r="R3429">
            <v>0</v>
          </cell>
          <cell r="S3429">
            <v>0</v>
          </cell>
          <cell r="T3429">
            <v>0</v>
          </cell>
          <cell r="U3429">
            <v>0</v>
          </cell>
          <cell r="AO3429" t="str">
            <v>Rheinland-Pfalz_2005_II 03c_2</v>
          </cell>
          <cell r="AQ3429" t="str">
            <v>Westliche Flächenländer_2005_II 03c_2</v>
          </cell>
        </row>
        <row r="3430">
          <cell r="G3430">
            <v>115</v>
          </cell>
          <cell r="H3430">
            <v>26</v>
          </cell>
          <cell r="I3430">
            <v>13</v>
          </cell>
          <cell r="J3430">
            <v>2</v>
          </cell>
          <cell r="K3430">
            <v>105</v>
          </cell>
          <cell r="L3430">
            <v>25</v>
          </cell>
          <cell r="M3430">
            <v>13</v>
          </cell>
          <cell r="N3430">
            <v>2</v>
          </cell>
          <cell r="O3430">
            <v>105</v>
          </cell>
          <cell r="P3430">
            <v>6</v>
          </cell>
          <cell r="Q3430">
            <v>4</v>
          </cell>
          <cell r="R3430">
            <v>0</v>
          </cell>
          <cell r="S3430">
            <v>0</v>
          </cell>
          <cell r="T3430">
            <v>0</v>
          </cell>
          <cell r="U3430">
            <v>0</v>
          </cell>
          <cell r="AO3430" t="str">
            <v>Rheinland-Pfalz_2005_II 03c_3</v>
          </cell>
          <cell r="AQ3430" t="str">
            <v>Westliche Flächenländer_2005_II 03c_3</v>
          </cell>
        </row>
        <row r="3431">
          <cell r="G3431">
            <v>2</v>
          </cell>
          <cell r="H3431">
            <v>0</v>
          </cell>
          <cell r="I3431">
            <v>1</v>
          </cell>
          <cell r="J3431">
            <v>0</v>
          </cell>
          <cell r="K3431">
            <v>0</v>
          </cell>
          <cell r="L3431">
            <v>0</v>
          </cell>
          <cell r="M3431">
            <v>0</v>
          </cell>
          <cell r="N3431">
            <v>0</v>
          </cell>
          <cell r="O3431">
            <v>0</v>
          </cell>
          <cell r="P3431">
            <v>1</v>
          </cell>
          <cell r="Q3431">
            <v>1</v>
          </cell>
          <cell r="R3431">
            <v>0</v>
          </cell>
          <cell r="S3431">
            <v>0</v>
          </cell>
          <cell r="T3431">
            <v>0</v>
          </cell>
          <cell r="U3431">
            <v>0</v>
          </cell>
          <cell r="AO3431" t="str">
            <v>Rheinland-Pfalz_2005_II 03c_4</v>
          </cell>
          <cell r="AQ3431" t="str">
            <v>Westliche Flächenländer_2005_II 03c_4</v>
          </cell>
        </row>
        <row r="3432">
          <cell r="G3432">
            <v>0</v>
          </cell>
          <cell r="H3432">
            <v>0</v>
          </cell>
          <cell r="I3432">
            <v>0</v>
          </cell>
          <cell r="J3432">
            <v>0</v>
          </cell>
          <cell r="K3432">
            <v>0</v>
          </cell>
          <cell r="L3432">
            <v>0</v>
          </cell>
          <cell r="M3432">
            <v>0</v>
          </cell>
          <cell r="N3432">
            <v>0</v>
          </cell>
          <cell r="O3432">
            <v>0</v>
          </cell>
          <cell r="P3432">
            <v>0</v>
          </cell>
          <cell r="Q3432">
            <v>0</v>
          </cell>
          <cell r="R3432">
            <v>0</v>
          </cell>
          <cell r="S3432">
            <v>0</v>
          </cell>
          <cell r="T3432">
            <v>0</v>
          </cell>
          <cell r="U3432">
            <v>0</v>
          </cell>
          <cell r="AO3432" t="str">
            <v>Rheinland-Pfalz_2005_II 03c_5</v>
          </cell>
          <cell r="AQ3432" t="str">
            <v>Westliche Flächenländer_2005_II 03c_5</v>
          </cell>
        </row>
        <row r="3433">
          <cell r="G3433">
            <v>0</v>
          </cell>
          <cell r="H3433">
            <v>0</v>
          </cell>
          <cell r="I3433">
            <v>0</v>
          </cell>
          <cell r="J3433">
            <v>0</v>
          </cell>
          <cell r="K3433">
            <v>0</v>
          </cell>
          <cell r="L3433">
            <v>0</v>
          </cell>
          <cell r="M3433">
            <v>0</v>
          </cell>
          <cell r="N3433">
            <v>0</v>
          </cell>
          <cell r="O3433">
            <v>0</v>
          </cell>
          <cell r="P3433">
            <v>0</v>
          </cell>
          <cell r="Q3433">
            <v>0</v>
          </cell>
          <cell r="R3433">
            <v>0</v>
          </cell>
          <cell r="S3433">
            <v>0</v>
          </cell>
          <cell r="T3433">
            <v>0</v>
          </cell>
          <cell r="U3433">
            <v>0</v>
          </cell>
          <cell r="AO3433" t="str">
            <v>Rheinland-Pfalz_2005_II 03c_6</v>
          </cell>
          <cell r="AQ3433" t="str">
            <v>Westliche Flächenländer_2005_II 03c_6</v>
          </cell>
        </row>
        <row r="3434">
          <cell r="G3434">
            <v>0</v>
          </cell>
          <cell r="H3434">
            <v>0</v>
          </cell>
          <cell r="I3434">
            <v>0</v>
          </cell>
          <cell r="J3434">
            <v>0</v>
          </cell>
          <cell r="K3434">
            <v>0</v>
          </cell>
          <cell r="L3434">
            <v>0</v>
          </cell>
          <cell r="M3434">
            <v>0</v>
          </cell>
          <cell r="N3434">
            <v>0</v>
          </cell>
          <cell r="O3434">
            <v>0</v>
          </cell>
          <cell r="P3434">
            <v>0</v>
          </cell>
          <cell r="Q3434">
            <v>0</v>
          </cell>
          <cell r="R3434">
            <v>0</v>
          </cell>
          <cell r="S3434">
            <v>0</v>
          </cell>
          <cell r="T3434">
            <v>0</v>
          </cell>
          <cell r="U3434">
            <v>0</v>
          </cell>
          <cell r="AO3434" t="str">
            <v>Rheinland-Pfalz_2005_II 03c_7</v>
          </cell>
          <cell r="AQ3434" t="str">
            <v>Westliche Flächenländer_2005_II 03c_7</v>
          </cell>
        </row>
        <row r="3435">
          <cell r="G3435">
            <v>480</v>
          </cell>
          <cell r="H3435">
            <v>176</v>
          </cell>
          <cell r="I3435">
            <v>39</v>
          </cell>
          <cell r="J3435">
            <v>12</v>
          </cell>
          <cell r="K3435">
            <v>238</v>
          </cell>
          <cell r="L3435">
            <v>71</v>
          </cell>
          <cell r="M3435">
            <v>23</v>
          </cell>
          <cell r="N3435">
            <v>4</v>
          </cell>
          <cell r="O3435">
            <v>238</v>
          </cell>
          <cell r="P3435">
            <v>178</v>
          </cell>
          <cell r="Q3435">
            <v>64</v>
          </cell>
          <cell r="R3435">
            <v>0</v>
          </cell>
          <cell r="S3435">
            <v>0</v>
          </cell>
          <cell r="T3435">
            <v>0</v>
          </cell>
          <cell r="U3435">
            <v>0</v>
          </cell>
          <cell r="AO3435" t="str">
            <v>Rheinland-Pfalz_2005_II 03c_8</v>
          </cell>
          <cell r="AQ3435" t="str">
            <v>Westliche Flächenländer_2005_II 03c_8</v>
          </cell>
        </row>
        <row r="3436">
          <cell r="G3436">
            <v>0</v>
          </cell>
          <cell r="H3436">
            <v>0</v>
          </cell>
          <cell r="I3436">
            <v>0</v>
          </cell>
          <cell r="J3436">
            <v>0</v>
          </cell>
          <cell r="K3436">
            <v>0</v>
          </cell>
          <cell r="L3436">
            <v>0</v>
          </cell>
          <cell r="M3436">
            <v>0</v>
          </cell>
          <cell r="N3436">
            <v>0</v>
          </cell>
          <cell r="O3436">
            <v>0</v>
          </cell>
          <cell r="P3436">
            <v>0</v>
          </cell>
          <cell r="Q3436">
            <v>0</v>
          </cell>
          <cell r="R3436">
            <v>0</v>
          </cell>
          <cell r="S3436">
            <v>0</v>
          </cell>
          <cell r="T3436">
            <v>0</v>
          </cell>
          <cell r="U3436">
            <v>0</v>
          </cell>
          <cell r="AO3436" t="str">
            <v>Rheinland-Pfalz_2005_III 02_1</v>
          </cell>
          <cell r="AQ3436" t="str">
            <v>Westliche Flächenländer_2005_III 02_1</v>
          </cell>
        </row>
        <row r="3437">
          <cell r="G3437">
            <v>0</v>
          </cell>
          <cell r="H3437">
            <v>0</v>
          </cell>
          <cell r="I3437">
            <v>0</v>
          </cell>
          <cell r="J3437">
            <v>0</v>
          </cell>
          <cell r="K3437">
            <v>0</v>
          </cell>
          <cell r="L3437">
            <v>0</v>
          </cell>
          <cell r="M3437">
            <v>0</v>
          </cell>
          <cell r="N3437">
            <v>0</v>
          </cell>
          <cell r="O3437">
            <v>0</v>
          </cell>
          <cell r="P3437">
            <v>0</v>
          </cell>
          <cell r="Q3437">
            <v>0</v>
          </cell>
          <cell r="R3437">
            <v>0</v>
          </cell>
          <cell r="S3437">
            <v>0</v>
          </cell>
          <cell r="T3437">
            <v>0</v>
          </cell>
          <cell r="U3437">
            <v>0</v>
          </cell>
          <cell r="AO3437" t="str">
            <v>Rheinland-Pfalz_2005_III 02_2</v>
          </cell>
          <cell r="AQ3437" t="str">
            <v>Westliche Flächenländer_2005_III 02_2</v>
          </cell>
        </row>
        <row r="3438">
          <cell r="G3438">
            <v>6018</v>
          </cell>
          <cell r="H3438">
            <v>2688</v>
          </cell>
          <cell r="I3438">
            <v>441</v>
          </cell>
          <cell r="J3438">
            <v>199</v>
          </cell>
          <cell r="K3438">
            <v>2426</v>
          </cell>
          <cell r="L3438">
            <v>1097</v>
          </cell>
          <cell r="M3438">
            <v>230</v>
          </cell>
          <cell r="N3438">
            <v>96</v>
          </cell>
          <cell r="O3438">
            <v>2552</v>
          </cell>
          <cell r="P3438">
            <v>1918</v>
          </cell>
          <cell r="Q3438">
            <v>1548</v>
          </cell>
          <cell r="R3438">
            <v>0</v>
          </cell>
          <cell r="S3438">
            <v>0</v>
          </cell>
          <cell r="T3438">
            <v>0</v>
          </cell>
          <cell r="U3438">
            <v>0</v>
          </cell>
          <cell r="AO3438" t="str">
            <v>Rheinland-Pfalz_2005_III 02_3</v>
          </cell>
          <cell r="AQ3438" t="str">
            <v>Westliche Flächenländer_2005_III 02_3</v>
          </cell>
        </row>
        <row r="3439">
          <cell r="G3439">
            <v>12</v>
          </cell>
          <cell r="H3439">
            <v>6</v>
          </cell>
          <cell r="I3439">
            <v>0</v>
          </cell>
          <cell r="J3439">
            <v>0</v>
          </cell>
          <cell r="K3439">
            <v>0</v>
          </cell>
          <cell r="L3439">
            <v>0</v>
          </cell>
          <cell r="M3439">
            <v>0</v>
          </cell>
          <cell r="N3439">
            <v>0</v>
          </cell>
          <cell r="O3439">
            <v>0</v>
          </cell>
          <cell r="P3439">
            <v>10</v>
          </cell>
          <cell r="Q3439">
            <v>2</v>
          </cell>
          <cell r="R3439">
            <v>0</v>
          </cell>
          <cell r="S3439">
            <v>0</v>
          </cell>
          <cell r="T3439">
            <v>0</v>
          </cell>
          <cell r="U3439">
            <v>0</v>
          </cell>
          <cell r="AO3439" t="str">
            <v>Rheinland-Pfalz_2005_III 02_4</v>
          </cell>
          <cell r="AQ3439" t="str">
            <v>Westliche Flächenländer_2005_III 02_4</v>
          </cell>
        </row>
        <row r="3440">
          <cell r="G3440">
            <v>0</v>
          </cell>
          <cell r="H3440">
            <v>0</v>
          </cell>
          <cell r="I3440">
            <v>0</v>
          </cell>
          <cell r="J3440">
            <v>0</v>
          </cell>
          <cell r="K3440">
            <v>0</v>
          </cell>
          <cell r="L3440">
            <v>0</v>
          </cell>
          <cell r="M3440">
            <v>0</v>
          </cell>
          <cell r="N3440">
            <v>0</v>
          </cell>
          <cell r="O3440">
            <v>0</v>
          </cell>
          <cell r="P3440">
            <v>0</v>
          </cell>
          <cell r="Q3440">
            <v>0</v>
          </cell>
          <cell r="R3440">
            <v>0</v>
          </cell>
          <cell r="S3440">
            <v>0</v>
          </cell>
          <cell r="T3440">
            <v>0</v>
          </cell>
          <cell r="U3440">
            <v>0</v>
          </cell>
          <cell r="AO3440" t="str">
            <v>Rheinland-Pfalz_2005_III 02_5</v>
          </cell>
          <cell r="AQ3440" t="str">
            <v>Westliche Flächenländer_2005_III 02_5</v>
          </cell>
        </row>
        <row r="3441">
          <cell r="G3441">
            <v>0</v>
          </cell>
          <cell r="H3441">
            <v>0</v>
          </cell>
          <cell r="I3441">
            <v>0</v>
          </cell>
          <cell r="J3441">
            <v>0</v>
          </cell>
          <cell r="K3441">
            <v>0</v>
          </cell>
          <cell r="L3441">
            <v>0</v>
          </cell>
          <cell r="M3441">
            <v>0</v>
          </cell>
          <cell r="N3441">
            <v>0</v>
          </cell>
          <cell r="O3441">
            <v>0</v>
          </cell>
          <cell r="P3441">
            <v>0</v>
          </cell>
          <cell r="Q3441">
            <v>0</v>
          </cell>
          <cell r="R3441">
            <v>0</v>
          </cell>
          <cell r="S3441">
            <v>0</v>
          </cell>
          <cell r="T3441">
            <v>0</v>
          </cell>
          <cell r="U3441">
            <v>0</v>
          </cell>
          <cell r="AO3441" t="str">
            <v>Rheinland-Pfalz_2005_III 02_6</v>
          </cell>
          <cell r="AQ3441" t="str">
            <v>Westliche Flächenländer_2005_III 02_6</v>
          </cell>
        </row>
        <row r="3442">
          <cell r="G3442">
            <v>0</v>
          </cell>
          <cell r="H3442">
            <v>0</v>
          </cell>
          <cell r="I3442">
            <v>0</v>
          </cell>
          <cell r="J3442">
            <v>0</v>
          </cell>
          <cell r="K3442">
            <v>0</v>
          </cell>
          <cell r="L3442">
            <v>0</v>
          </cell>
          <cell r="M3442">
            <v>0</v>
          </cell>
          <cell r="N3442">
            <v>0</v>
          </cell>
          <cell r="O3442">
            <v>0</v>
          </cell>
          <cell r="P3442">
            <v>0</v>
          </cell>
          <cell r="Q3442">
            <v>0</v>
          </cell>
          <cell r="R3442">
            <v>0</v>
          </cell>
          <cell r="S3442">
            <v>0</v>
          </cell>
          <cell r="T3442">
            <v>0</v>
          </cell>
          <cell r="U3442">
            <v>0</v>
          </cell>
          <cell r="AO3442" t="str">
            <v>Rheinland-Pfalz_2005_III 02_7</v>
          </cell>
          <cell r="AQ3442" t="str">
            <v>Westliche Flächenländer_2005_III 02_7</v>
          </cell>
        </row>
        <row r="3443">
          <cell r="G3443">
            <v>6030</v>
          </cell>
          <cell r="H3443">
            <v>2694</v>
          </cell>
          <cell r="I3443">
            <v>441</v>
          </cell>
          <cell r="J3443">
            <v>199</v>
          </cell>
          <cell r="K3443">
            <v>2426</v>
          </cell>
          <cell r="L3443">
            <v>1097</v>
          </cell>
          <cell r="M3443">
            <v>230</v>
          </cell>
          <cell r="N3443">
            <v>96</v>
          </cell>
          <cell r="O3443">
            <v>2552</v>
          </cell>
          <cell r="P3443">
            <v>1928</v>
          </cell>
          <cell r="Q3443">
            <v>1550</v>
          </cell>
          <cell r="R3443">
            <v>0</v>
          </cell>
          <cell r="S3443">
            <v>0</v>
          </cell>
          <cell r="T3443">
            <v>0</v>
          </cell>
          <cell r="U3443">
            <v>0</v>
          </cell>
          <cell r="AO3443" t="str">
            <v>Rheinland-Pfalz_2005_III 02_8</v>
          </cell>
          <cell r="AQ3443" t="str">
            <v>Westliche Flächenländer_2005_III 02_8</v>
          </cell>
        </row>
        <row r="3444">
          <cell r="G3444">
            <v>0</v>
          </cell>
          <cell r="H3444">
            <v>0</v>
          </cell>
          <cell r="I3444">
            <v>0</v>
          </cell>
          <cell r="J3444">
            <v>0</v>
          </cell>
          <cell r="K3444">
            <v>0</v>
          </cell>
          <cell r="L3444">
            <v>0</v>
          </cell>
          <cell r="M3444">
            <v>0</v>
          </cell>
          <cell r="N3444">
            <v>0</v>
          </cell>
          <cell r="O3444">
            <v>0</v>
          </cell>
          <cell r="P3444">
            <v>0</v>
          </cell>
          <cell r="Q3444">
            <v>0</v>
          </cell>
          <cell r="R3444">
            <v>0</v>
          </cell>
          <cell r="S3444">
            <v>0</v>
          </cell>
          <cell r="T3444">
            <v>0</v>
          </cell>
          <cell r="U3444">
            <v>0</v>
          </cell>
          <cell r="AO3444" t="e">
            <v>#N/A</v>
          </cell>
          <cell r="AQ3444" t="e">
            <v>#N/A</v>
          </cell>
        </row>
        <row r="3445">
          <cell r="G3445">
            <v>0</v>
          </cell>
          <cell r="H3445">
            <v>0</v>
          </cell>
          <cell r="I3445">
            <v>0</v>
          </cell>
          <cell r="J3445">
            <v>0</v>
          </cell>
          <cell r="K3445">
            <v>0</v>
          </cell>
          <cell r="L3445">
            <v>0</v>
          </cell>
          <cell r="M3445">
            <v>0</v>
          </cell>
          <cell r="N3445">
            <v>0</v>
          </cell>
          <cell r="O3445">
            <v>0</v>
          </cell>
          <cell r="P3445">
            <v>0</v>
          </cell>
          <cell r="Q3445">
            <v>0</v>
          </cell>
          <cell r="R3445">
            <v>0</v>
          </cell>
          <cell r="S3445">
            <v>0</v>
          </cell>
          <cell r="T3445">
            <v>0</v>
          </cell>
          <cell r="U3445">
            <v>0</v>
          </cell>
          <cell r="AO3445" t="e">
            <v>#N/A</v>
          </cell>
          <cell r="AQ3445" t="e">
            <v>#N/A</v>
          </cell>
        </row>
        <row r="3446">
          <cell r="G3446">
            <v>0</v>
          </cell>
          <cell r="H3446">
            <v>0</v>
          </cell>
          <cell r="I3446">
            <v>0</v>
          </cell>
          <cell r="J3446">
            <v>0</v>
          </cell>
          <cell r="K3446">
            <v>0</v>
          </cell>
          <cell r="L3446">
            <v>0</v>
          </cell>
          <cell r="M3446">
            <v>0</v>
          </cell>
          <cell r="N3446">
            <v>0</v>
          </cell>
          <cell r="O3446">
            <v>0</v>
          </cell>
          <cell r="P3446">
            <v>0</v>
          </cell>
          <cell r="Q3446">
            <v>0</v>
          </cell>
          <cell r="R3446">
            <v>0</v>
          </cell>
          <cell r="S3446">
            <v>0</v>
          </cell>
          <cell r="T3446">
            <v>0</v>
          </cell>
          <cell r="U3446">
            <v>0</v>
          </cell>
          <cell r="AO3446" t="e">
            <v>#N/A</v>
          </cell>
          <cell r="AQ3446" t="e">
            <v>#N/A</v>
          </cell>
        </row>
        <row r="3447">
          <cell r="G3447">
            <v>0</v>
          </cell>
          <cell r="H3447">
            <v>0</v>
          </cell>
          <cell r="I3447">
            <v>0</v>
          </cell>
          <cell r="J3447">
            <v>0</v>
          </cell>
          <cell r="K3447">
            <v>0</v>
          </cell>
          <cell r="L3447">
            <v>0</v>
          </cell>
          <cell r="M3447">
            <v>0</v>
          </cell>
          <cell r="N3447">
            <v>0</v>
          </cell>
          <cell r="O3447">
            <v>0</v>
          </cell>
          <cell r="P3447">
            <v>0</v>
          </cell>
          <cell r="Q3447">
            <v>0</v>
          </cell>
          <cell r="R3447">
            <v>0</v>
          </cell>
          <cell r="S3447">
            <v>0</v>
          </cell>
          <cell r="T3447">
            <v>0</v>
          </cell>
          <cell r="U3447">
            <v>0</v>
          </cell>
          <cell r="AO3447" t="e">
            <v>#N/A</v>
          </cell>
          <cell r="AQ3447" t="e">
            <v>#N/A</v>
          </cell>
        </row>
        <row r="3448">
          <cell r="G3448">
            <v>0</v>
          </cell>
          <cell r="H3448">
            <v>0</v>
          </cell>
          <cell r="I3448">
            <v>0</v>
          </cell>
          <cell r="J3448">
            <v>0</v>
          </cell>
          <cell r="K3448">
            <v>0</v>
          </cell>
          <cell r="L3448">
            <v>0</v>
          </cell>
          <cell r="M3448">
            <v>0</v>
          </cell>
          <cell r="N3448">
            <v>0</v>
          </cell>
          <cell r="O3448">
            <v>0</v>
          </cell>
          <cell r="P3448">
            <v>0</v>
          </cell>
          <cell r="Q3448">
            <v>0</v>
          </cell>
          <cell r="R3448">
            <v>0</v>
          </cell>
          <cell r="S3448">
            <v>0</v>
          </cell>
          <cell r="T3448">
            <v>0</v>
          </cell>
          <cell r="U3448">
            <v>0</v>
          </cell>
          <cell r="AO3448" t="e">
            <v>#N/A</v>
          </cell>
          <cell r="AQ3448" t="e">
            <v>#N/A</v>
          </cell>
        </row>
        <row r="3449">
          <cell r="G3449">
            <v>0</v>
          </cell>
          <cell r="H3449">
            <v>0</v>
          </cell>
          <cell r="I3449">
            <v>0</v>
          </cell>
          <cell r="J3449">
            <v>0</v>
          </cell>
          <cell r="K3449">
            <v>0</v>
          </cell>
          <cell r="L3449">
            <v>0</v>
          </cell>
          <cell r="M3449">
            <v>0</v>
          </cell>
          <cell r="N3449">
            <v>0</v>
          </cell>
          <cell r="O3449">
            <v>0</v>
          </cell>
          <cell r="P3449">
            <v>0</v>
          </cell>
          <cell r="Q3449">
            <v>0</v>
          </cell>
          <cell r="R3449">
            <v>0</v>
          </cell>
          <cell r="S3449">
            <v>0</v>
          </cell>
          <cell r="T3449">
            <v>0</v>
          </cell>
          <cell r="U3449">
            <v>0</v>
          </cell>
          <cell r="AO3449" t="e">
            <v>#N/A</v>
          </cell>
          <cell r="AQ3449" t="e">
            <v>#N/A</v>
          </cell>
        </row>
        <row r="3450">
          <cell r="G3450">
            <v>0</v>
          </cell>
          <cell r="H3450">
            <v>0</v>
          </cell>
          <cell r="I3450">
            <v>0</v>
          </cell>
          <cell r="J3450">
            <v>0</v>
          </cell>
          <cell r="K3450">
            <v>0</v>
          </cell>
          <cell r="L3450">
            <v>0</v>
          </cell>
          <cell r="M3450">
            <v>0</v>
          </cell>
          <cell r="N3450">
            <v>0</v>
          </cell>
          <cell r="O3450">
            <v>0</v>
          </cell>
          <cell r="P3450">
            <v>0</v>
          </cell>
          <cell r="Q3450">
            <v>0</v>
          </cell>
          <cell r="R3450">
            <v>0</v>
          </cell>
          <cell r="S3450">
            <v>0</v>
          </cell>
          <cell r="T3450">
            <v>0</v>
          </cell>
          <cell r="U3450">
            <v>0</v>
          </cell>
          <cell r="AO3450" t="e">
            <v>#N/A</v>
          </cell>
          <cell r="AQ3450" t="e">
            <v>#N/A</v>
          </cell>
        </row>
        <row r="3451">
          <cell r="G3451">
            <v>0</v>
          </cell>
          <cell r="H3451">
            <v>0</v>
          </cell>
          <cell r="I3451">
            <v>0</v>
          </cell>
          <cell r="J3451">
            <v>0</v>
          </cell>
          <cell r="K3451">
            <v>0</v>
          </cell>
          <cell r="L3451">
            <v>0</v>
          </cell>
          <cell r="M3451">
            <v>0</v>
          </cell>
          <cell r="N3451">
            <v>0</v>
          </cell>
          <cell r="O3451">
            <v>0</v>
          </cell>
          <cell r="P3451">
            <v>0</v>
          </cell>
          <cell r="Q3451">
            <v>0</v>
          </cell>
          <cell r="R3451">
            <v>0</v>
          </cell>
          <cell r="S3451">
            <v>0</v>
          </cell>
          <cell r="T3451">
            <v>0</v>
          </cell>
          <cell r="U3451">
            <v>0</v>
          </cell>
          <cell r="AO3451" t="e">
            <v>#N/A</v>
          </cell>
          <cell r="AQ3451" t="e">
            <v>#N/A</v>
          </cell>
        </row>
        <row r="3452">
          <cell r="G3452">
            <v>0</v>
          </cell>
          <cell r="H3452">
            <v>0</v>
          </cell>
          <cell r="I3452">
            <v>0</v>
          </cell>
          <cell r="J3452">
            <v>0</v>
          </cell>
          <cell r="K3452">
            <v>0</v>
          </cell>
          <cell r="L3452">
            <v>0</v>
          </cell>
          <cell r="M3452">
            <v>0</v>
          </cell>
          <cell r="N3452">
            <v>0</v>
          </cell>
          <cell r="O3452">
            <v>0</v>
          </cell>
          <cell r="P3452">
            <v>0</v>
          </cell>
          <cell r="Q3452">
            <v>0</v>
          </cell>
          <cell r="R3452">
            <v>0</v>
          </cell>
          <cell r="S3452">
            <v>0</v>
          </cell>
          <cell r="T3452">
            <v>0</v>
          </cell>
          <cell r="U3452">
            <v>0</v>
          </cell>
          <cell r="AO3452" t="str">
            <v>Rheinland-Pfalz_2005_Sonstige_1</v>
          </cell>
          <cell r="AQ3452" t="str">
            <v>Westliche Flächenländer_2005_Sonstige_1</v>
          </cell>
        </row>
        <row r="3453">
          <cell r="G3453">
            <v>0</v>
          </cell>
          <cell r="H3453">
            <v>0</v>
          </cell>
          <cell r="I3453">
            <v>0</v>
          </cell>
          <cell r="J3453">
            <v>0</v>
          </cell>
          <cell r="K3453">
            <v>0</v>
          </cell>
          <cell r="L3453">
            <v>0</v>
          </cell>
          <cell r="M3453">
            <v>0</v>
          </cell>
          <cell r="N3453">
            <v>0</v>
          </cell>
          <cell r="O3453">
            <v>0</v>
          </cell>
          <cell r="P3453">
            <v>0</v>
          </cell>
          <cell r="Q3453">
            <v>0</v>
          </cell>
          <cell r="R3453">
            <v>0</v>
          </cell>
          <cell r="S3453">
            <v>0</v>
          </cell>
          <cell r="T3453">
            <v>0</v>
          </cell>
          <cell r="U3453">
            <v>0</v>
          </cell>
          <cell r="AO3453" t="str">
            <v>Rheinland-Pfalz_2005_Sonstige_2</v>
          </cell>
          <cell r="AQ3453" t="str">
            <v>Westliche Flächenländer_2005_Sonstige_2</v>
          </cell>
        </row>
        <row r="3454">
          <cell r="G3454">
            <v>3771</v>
          </cell>
          <cell r="H3454">
            <v>1318</v>
          </cell>
          <cell r="I3454">
            <v>163</v>
          </cell>
          <cell r="J3454">
            <v>83</v>
          </cell>
          <cell r="K3454">
            <v>3712</v>
          </cell>
          <cell r="L3454">
            <v>1289</v>
          </cell>
          <cell r="M3454">
            <v>159</v>
          </cell>
          <cell r="N3454">
            <v>82</v>
          </cell>
          <cell r="O3454">
            <v>0</v>
          </cell>
          <cell r="P3454">
            <v>3771</v>
          </cell>
          <cell r="Q3454">
            <v>0</v>
          </cell>
          <cell r="R3454">
            <v>0</v>
          </cell>
          <cell r="S3454">
            <v>0</v>
          </cell>
          <cell r="T3454">
            <v>0</v>
          </cell>
          <cell r="U3454">
            <v>0</v>
          </cell>
          <cell r="AO3454" t="str">
            <v>Rheinland-Pfalz_2005_Sonstige_3</v>
          </cell>
          <cell r="AQ3454" t="str">
            <v>Westliche Flächenländer_2005_Sonstige_3</v>
          </cell>
        </row>
        <row r="3455">
          <cell r="G3455">
            <v>607</v>
          </cell>
          <cell r="H3455">
            <v>293</v>
          </cell>
          <cell r="I3455">
            <v>20</v>
          </cell>
          <cell r="J3455">
            <v>8</v>
          </cell>
          <cell r="K3455">
            <v>602</v>
          </cell>
          <cell r="L3455">
            <v>291</v>
          </cell>
          <cell r="M3455">
            <v>19</v>
          </cell>
          <cell r="N3455">
            <v>8</v>
          </cell>
          <cell r="O3455">
            <v>0</v>
          </cell>
          <cell r="P3455">
            <v>22</v>
          </cell>
          <cell r="Q3455">
            <v>585</v>
          </cell>
          <cell r="R3455">
            <v>0</v>
          </cell>
          <cell r="S3455">
            <v>0</v>
          </cell>
          <cell r="T3455">
            <v>0</v>
          </cell>
          <cell r="U3455">
            <v>0</v>
          </cell>
          <cell r="AO3455" t="str">
            <v>Rheinland-Pfalz_2005_Sonstige_4</v>
          </cell>
          <cell r="AQ3455" t="str">
            <v>Westliche Flächenländer_2005_Sonstige_4</v>
          </cell>
        </row>
        <row r="3456">
          <cell r="G3456">
            <v>0</v>
          </cell>
          <cell r="H3456">
            <v>0</v>
          </cell>
          <cell r="I3456">
            <v>0</v>
          </cell>
          <cell r="J3456">
            <v>0</v>
          </cell>
          <cell r="K3456">
            <v>0</v>
          </cell>
          <cell r="L3456">
            <v>0</v>
          </cell>
          <cell r="M3456">
            <v>0</v>
          </cell>
          <cell r="N3456">
            <v>0</v>
          </cell>
          <cell r="O3456">
            <v>0</v>
          </cell>
          <cell r="P3456">
            <v>0</v>
          </cell>
          <cell r="Q3456">
            <v>0</v>
          </cell>
          <cell r="R3456">
            <v>0</v>
          </cell>
          <cell r="S3456">
            <v>0</v>
          </cell>
          <cell r="T3456">
            <v>0</v>
          </cell>
          <cell r="U3456">
            <v>0</v>
          </cell>
          <cell r="AO3456" t="str">
            <v>Rheinland-Pfalz_2005_Sonstige_5</v>
          </cell>
          <cell r="AQ3456" t="str">
            <v>Westliche Flächenländer_2005_Sonstige_5</v>
          </cell>
        </row>
        <row r="3457">
          <cell r="G3457">
            <v>0</v>
          </cell>
          <cell r="H3457">
            <v>0</v>
          </cell>
          <cell r="I3457">
            <v>0</v>
          </cell>
          <cell r="J3457">
            <v>0</v>
          </cell>
          <cell r="K3457">
            <v>0</v>
          </cell>
          <cell r="L3457">
            <v>0</v>
          </cell>
          <cell r="M3457">
            <v>0</v>
          </cell>
          <cell r="N3457">
            <v>0</v>
          </cell>
          <cell r="O3457">
            <v>0</v>
          </cell>
          <cell r="P3457">
            <v>0</v>
          </cell>
          <cell r="Q3457">
            <v>0</v>
          </cell>
          <cell r="R3457">
            <v>0</v>
          </cell>
          <cell r="S3457">
            <v>0</v>
          </cell>
          <cell r="T3457">
            <v>0</v>
          </cell>
          <cell r="U3457">
            <v>0</v>
          </cell>
          <cell r="AO3457" t="str">
            <v>Rheinland-Pfalz_2005_Sonstige_6</v>
          </cell>
          <cell r="AQ3457" t="str">
            <v>Westliche Flächenländer_2005_Sonstige_6</v>
          </cell>
        </row>
        <row r="3458">
          <cell r="G3458">
            <v>0</v>
          </cell>
          <cell r="H3458">
            <v>0</v>
          </cell>
          <cell r="I3458">
            <v>0</v>
          </cell>
          <cell r="J3458">
            <v>0</v>
          </cell>
          <cell r="K3458">
            <v>0</v>
          </cell>
          <cell r="L3458">
            <v>0</v>
          </cell>
          <cell r="M3458">
            <v>0</v>
          </cell>
          <cell r="N3458">
            <v>0</v>
          </cell>
          <cell r="O3458">
            <v>0</v>
          </cell>
          <cell r="P3458">
            <v>0</v>
          </cell>
          <cell r="Q3458">
            <v>0</v>
          </cell>
          <cell r="R3458">
            <v>0</v>
          </cell>
          <cell r="S3458">
            <v>0</v>
          </cell>
          <cell r="T3458">
            <v>0</v>
          </cell>
          <cell r="U3458">
            <v>0</v>
          </cell>
          <cell r="AO3458" t="str">
            <v>Rheinland-Pfalz_2005_Sonstige_7</v>
          </cell>
          <cell r="AQ3458" t="str">
            <v>Westliche Flächenländer_2005_Sonstige_7</v>
          </cell>
        </row>
        <row r="3459">
          <cell r="G3459">
            <v>4378</v>
          </cell>
          <cell r="H3459">
            <v>1611</v>
          </cell>
          <cell r="I3459">
            <v>183</v>
          </cell>
          <cell r="J3459">
            <v>91</v>
          </cell>
          <cell r="K3459">
            <v>4314</v>
          </cell>
          <cell r="L3459">
            <v>1580</v>
          </cell>
          <cell r="M3459">
            <v>178</v>
          </cell>
          <cell r="N3459">
            <v>90</v>
          </cell>
          <cell r="O3459">
            <v>0</v>
          </cell>
          <cell r="P3459">
            <v>3793</v>
          </cell>
          <cell r="Q3459">
            <v>585</v>
          </cell>
          <cell r="R3459">
            <v>0</v>
          </cell>
          <cell r="S3459">
            <v>0</v>
          </cell>
          <cell r="T3459">
            <v>0</v>
          </cell>
          <cell r="U3459">
            <v>0</v>
          </cell>
          <cell r="AO3459" t="str">
            <v>Rheinland-Pfalz_2005_Sonstige_8</v>
          </cell>
          <cell r="AQ3459" t="str">
            <v>Westliche Flächenländer_2005_Sonstige_8</v>
          </cell>
        </row>
        <row r="3460">
          <cell r="G3460">
            <v>0</v>
          </cell>
          <cell r="H3460">
            <v>0</v>
          </cell>
          <cell r="I3460">
            <v>0</v>
          </cell>
          <cell r="J3460">
            <v>0</v>
          </cell>
          <cell r="K3460">
            <v>0</v>
          </cell>
          <cell r="L3460">
            <v>0</v>
          </cell>
          <cell r="M3460">
            <v>0</v>
          </cell>
          <cell r="N3460">
            <v>0</v>
          </cell>
          <cell r="O3460">
            <v>0</v>
          </cell>
          <cell r="P3460">
            <v>0</v>
          </cell>
          <cell r="Q3460">
            <v>0</v>
          </cell>
          <cell r="R3460">
            <v>0</v>
          </cell>
          <cell r="S3460">
            <v>0</v>
          </cell>
          <cell r="T3460">
            <v>0</v>
          </cell>
          <cell r="U3460">
            <v>0</v>
          </cell>
          <cell r="AO3460" t="e">
            <v>#N/A</v>
          </cell>
          <cell r="AQ3460" t="e">
            <v>#N/A</v>
          </cell>
        </row>
        <row r="3461">
          <cell r="G3461">
            <v>0</v>
          </cell>
          <cell r="H3461">
            <v>0</v>
          </cell>
          <cell r="I3461">
            <v>0</v>
          </cell>
          <cell r="J3461">
            <v>0</v>
          </cell>
          <cell r="K3461">
            <v>0</v>
          </cell>
          <cell r="L3461">
            <v>0</v>
          </cell>
          <cell r="M3461">
            <v>0</v>
          </cell>
          <cell r="N3461">
            <v>0</v>
          </cell>
          <cell r="O3461">
            <v>0</v>
          </cell>
          <cell r="P3461">
            <v>0</v>
          </cell>
          <cell r="Q3461">
            <v>0</v>
          </cell>
          <cell r="R3461">
            <v>0</v>
          </cell>
          <cell r="S3461">
            <v>0</v>
          </cell>
          <cell r="T3461">
            <v>0</v>
          </cell>
          <cell r="U3461">
            <v>0</v>
          </cell>
          <cell r="AO3461" t="e">
            <v>#N/A</v>
          </cell>
          <cell r="AQ3461" t="e">
            <v>#N/A</v>
          </cell>
        </row>
        <row r="3462">
          <cell r="G3462">
            <v>1781</v>
          </cell>
          <cell r="H3462">
            <v>718</v>
          </cell>
          <cell r="I3462">
            <v>94</v>
          </cell>
          <cell r="J3462">
            <v>57</v>
          </cell>
          <cell r="K3462">
            <v>1773</v>
          </cell>
          <cell r="L3462">
            <v>715</v>
          </cell>
          <cell r="M3462">
            <v>92</v>
          </cell>
          <cell r="N3462">
            <v>57</v>
          </cell>
          <cell r="O3462">
            <v>0</v>
          </cell>
          <cell r="P3462">
            <v>1781</v>
          </cell>
          <cell r="Q3462">
            <v>0</v>
          </cell>
          <cell r="R3462">
            <v>0</v>
          </cell>
          <cell r="S3462">
            <v>0</v>
          </cell>
          <cell r="T3462">
            <v>0</v>
          </cell>
          <cell r="U3462">
            <v>0</v>
          </cell>
          <cell r="AO3462" t="e">
            <v>#N/A</v>
          </cell>
          <cell r="AQ3462" t="e">
            <v>#N/A</v>
          </cell>
        </row>
        <row r="3463">
          <cell r="G3463">
            <v>4</v>
          </cell>
          <cell r="H3463">
            <v>1</v>
          </cell>
          <cell r="I3463">
            <v>2</v>
          </cell>
          <cell r="J3463">
            <v>1</v>
          </cell>
          <cell r="K3463">
            <v>4</v>
          </cell>
          <cell r="L3463">
            <v>1</v>
          </cell>
          <cell r="M3463">
            <v>2</v>
          </cell>
          <cell r="N3463">
            <v>1</v>
          </cell>
          <cell r="O3463">
            <v>0</v>
          </cell>
          <cell r="P3463">
            <v>4</v>
          </cell>
          <cell r="Q3463">
            <v>0</v>
          </cell>
          <cell r="R3463">
            <v>0</v>
          </cell>
          <cell r="S3463">
            <v>0</v>
          </cell>
          <cell r="T3463">
            <v>0</v>
          </cell>
          <cell r="U3463">
            <v>0</v>
          </cell>
          <cell r="AO3463" t="e">
            <v>#N/A</v>
          </cell>
          <cell r="AQ3463" t="e">
            <v>#N/A</v>
          </cell>
        </row>
        <row r="3464">
          <cell r="G3464">
            <v>0</v>
          </cell>
          <cell r="H3464">
            <v>0</v>
          </cell>
          <cell r="I3464">
            <v>0</v>
          </cell>
          <cell r="J3464">
            <v>0</v>
          </cell>
          <cell r="K3464">
            <v>0</v>
          </cell>
          <cell r="L3464">
            <v>0</v>
          </cell>
          <cell r="M3464">
            <v>0</v>
          </cell>
          <cell r="N3464">
            <v>0</v>
          </cell>
          <cell r="O3464">
            <v>0</v>
          </cell>
          <cell r="P3464">
            <v>0</v>
          </cell>
          <cell r="Q3464">
            <v>0</v>
          </cell>
          <cell r="R3464">
            <v>0</v>
          </cell>
          <cell r="S3464">
            <v>0</v>
          </cell>
          <cell r="T3464">
            <v>0</v>
          </cell>
          <cell r="U3464">
            <v>0</v>
          </cell>
          <cell r="AO3464" t="e">
            <v>#N/A</v>
          </cell>
          <cell r="AQ3464" t="e">
            <v>#N/A</v>
          </cell>
        </row>
        <row r="3465">
          <cell r="G3465">
            <v>0</v>
          </cell>
          <cell r="H3465">
            <v>0</v>
          </cell>
          <cell r="I3465">
            <v>0</v>
          </cell>
          <cell r="J3465">
            <v>0</v>
          </cell>
          <cell r="K3465">
            <v>0</v>
          </cell>
          <cell r="L3465">
            <v>0</v>
          </cell>
          <cell r="M3465">
            <v>0</v>
          </cell>
          <cell r="N3465">
            <v>0</v>
          </cell>
          <cell r="O3465">
            <v>0</v>
          </cell>
          <cell r="P3465">
            <v>0</v>
          </cell>
          <cell r="Q3465">
            <v>0</v>
          </cell>
          <cell r="R3465">
            <v>0</v>
          </cell>
          <cell r="S3465">
            <v>0</v>
          </cell>
          <cell r="T3465">
            <v>0</v>
          </cell>
          <cell r="U3465">
            <v>0</v>
          </cell>
          <cell r="AO3465" t="e">
            <v>#N/A</v>
          </cell>
          <cell r="AQ3465" t="e">
            <v>#N/A</v>
          </cell>
        </row>
        <row r="3466">
          <cell r="G3466">
            <v>0</v>
          </cell>
          <cell r="H3466">
            <v>0</v>
          </cell>
          <cell r="I3466">
            <v>0</v>
          </cell>
          <cell r="J3466">
            <v>0</v>
          </cell>
          <cell r="K3466">
            <v>0</v>
          </cell>
          <cell r="L3466">
            <v>0</v>
          </cell>
          <cell r="M3466">
            <v>0</v>
          </cell>
          <cell r="N3466">
            <v>0</v>
          </cell>
          <cell r="O3466">
            <v>0</v>
          </cell>
          <cell r="P3466">
            <v>0</v>
          </cell>
          <cell r="Q3466">
            <v>0</v>
          </cell>
          <cell r="R3466">
            <v>0</v>
          </cell>
          <cell r="S3466">
            <v>0</v>
          </cell>
          <cell r="T3466">
            <v>0</v>
          </cell>
          <cell r="U3466">
            <v>0</v>
          </cell>
          <cell r="AO3466" t="e">
            <v>#N/A</v>
          </cell>
          <cell r="AQ3466" t="e">
            <v>#N/A</v>
          </cell>
        </row>
        <row r="3467">
          <cell r="G3467">
            <v>1785</v>
          </cell>
          <cell r="H3467">
            <v>719</v>
          </cell>
          <cell r="I3467">
            <v>96</v>
          </cell>
          <cell r="J3467">
            <v>58</v>
          </cell>
          <cell r="K3467">
            <v>1777</v>
          </cell>
          <cell r="L3467">
            <v>716</v>
          </cell>
          <cell r="M3467">
            <v>94</v>
          </cell>
          <cell r="N3467">
            <v>58</v>
          </cell>
          <cell r="O3467">
            <v>0</v>
          </cell>
          <cell r="P3467">
            <v>1785</v>
          </cell>
          <cell r="Q3467">
            <v>0</v>
          </cell>
          <cell r="R3467">
            <v>0</v>
          </cell>
          <cell r="S3467">
            <v>0</v>
          </cell>
          <cell r="T3467">
            <v>0</v>
          </cell>
          <cell r="U3467">
            <v>0</v>
          </cell>
          <cell r="AO3467" t="e">
            <v>#N/A</v>
          </cell>
          <cell r="AQ3467" t="e">
            <v>#N/A</v>
          </cell>
        </row>
        <row r="3468">
          <cell r="G3468">
            <v>0</v>
          </cell>
          <cell r="H3468">
            <v>0</v>
          </cell>
          <cell r="I3468">
            <v>0</v>
          </cell>
          <cell r="J3468">
            <v>0</v>
          </cell>
          <cell r="K3468">
            <v>0</v>
          </cell>
          <cell r="L3468">
            <v>0</v>
          </cell>
          <cell r="M3468">
            <v>0</v>
          </cell>
          <cell r="N3468">
            <v>0</v>
          </cell>
          <cell r="O3468">
            <v>0</v>
          </cell>
          <cell r="P3468">
            <v>0</v>
          </cell>
          <cell r="Q3468">
            <v>0</v>
          </cell>
          <cell r="R3468">
            <v>0</v>
          </cell>
          <cell r="S3468">
            <v>0</v>
          </cell>
          <cell r="T3468">
            <v>0</v>
          </cell>
          <cell r="U3468">
            <v>0</v>
          </cell>
          <cell r="AO3468" t="str">
            <v>Rheinland-Pfalz_2005_Sonstige_1</v>
          </cell>
          <cell r="AQ3468" t="str">
            <v>Westliche Flächenländer_2005_Sonstige_1</v>
          </cell>
        </row>
        <row r="3469">
          <cell r="G3469">
            <v>1016</v>
          </cell>
          <cell r="H3469">
            <v>96</v>
          </cell>
          <cell r="I3469">
            <v>43</v>
          </cell>
          <cell r="J3469">
            <v>3</v>
          </cell>
          <cell r="K3469">
            <v>467</v>
          </cell>
          <cell r="L3469">
            <v>53</v>
          </cell>
          <cell r="M3469">
            <v>18</v>
          </cell>
          <cell r="N3469">
            <v>2</v>
          </cell>
          <cell r="O3469">
            <v>491</v>
          </cell>
          <cell r="P3469">
            <v>256</v>
          </cell>
          <cell r="Q3469">
            <v>121</v>
          </cell>
          <cell r="R3469">
            <v>148</v>
          </cell>
          <cell r="S3469">
            <v>0</v>
          </cell>
          <cell r="T3469">
            <v>0</v>
          </cell>
          <cell r="U3469">
            <v>0</v>
          </cell>
          <cell r="AO3469" t="str">
            <v>Rheinland-Pfalz_2005_Sonstige_2</v>
          </cell>
          <cell r="AQ3469" t="str">
            <v>Westliche Flächenländer_2005_Sonstige_2</v>
          </cell>
        </row>
        <row r="3470">
          <cell r="G3470">
            <v>2795</v>
          </cell>
          <cell r="H3470">
            <v>674</v>
          </cell>
          <cell r="I3470">
            <v>84</v>
          </cell>
          <cell r="J3470">
            <v>19</v>
          </cell>
          <cell r="K3470">
            <v>1271</v>
          </cell>
          <cell r="L3470">
            <v>361</v>
          </cell>
          <cell r="M3470">
            <v>32</v>
          </cell>
          <cell r="N3470">
            <v>8</v>
          </cell>
          <cell r="O3470">
            <v>1319</v>
          </cell>
          <cell r="P3470">
            <v>761</v>
          </cell>
          <cell r="Q3470">
            <v>399</v>
          </cell>
          <cell r="R3470">
            <v>316</v>
          </cell>
          <cell r="S3470">
            <v>0</v>
          </cell>
          <cell r="T3470">
            <v>0</v>
          </cell>
          <cell r="U3470">
            <v>0</v>
          </cell>
          <cell r="AO3470" t="str">
            <v>Rheinland-Pfalz_2005_Sonstige_3</v>
          </cell>
          <cell r="AQ3470" t="str">
            <v>Westliche Flächenländer_2005_Sonstige_3</v>
          </cell>
        </row>
        <row r="3471">
          <cell r="G3471">
            <v>390</v>
          </cell>
          <cell r="H3471">
            <v>87</v>
          </cell>
          <cell r="I3471">
            <v>6</v>
          </cell>
          <cell r="J3471">
            <v>4</v>
          </cell>
          <cell r="K3471">
            <v>221</v>
          </cell>
          <cell r="L3471">
            <v>45</v>
          </cell>
          <cell r="M3471">
            <v>5</v>
          </cell>
          <cell r="N3471">
            <v>3</v>
          </cell>
          <cell r="O3471">
            <v>226</v>
          </cell>
          <cell r="P3471">
            <v>105</v>
          </cell>
          <cell r="Q3471">
            <v>37</v>
          </cell>
          <cell r="R3471">
            <v>22</v>
          </cell>
          <cell r="S3471">
            <v>0</v>
          </cell>
          <cell r="T3471">
            <v>0</v>
          </cell>
          <cell r="U3471">
            <v>0</v>
          </cell>
          <cell r="AO3471" t="str">
            <v>Rheinland-Pfalz_2005_Sonstige_4</v>
          </cell>
          <cell r="AQ3471" t="str">
            <v>Westliche Flächenländer_2005_Sonstige_4</v>
          </cell>
        </row>
        <row r="3472">
          <cell r="G3472">
            <v>239</v>
          </cell>
          <cell r="H3472">
            <v>128</v>
          </cell>
          <cell r="I3472">
            <v>10</v>
          </cell>
          <cell r="J3472">
            <v>8</v>
          </cell>
          <cell r="K3472">
            <v>130</v>
          </cell>
          <cell r="L3472">
            <v>69</v>
          </cell>
          <cell r="M3472">
            <v>8</v>
          </cell>
          <cell r="N3472">
            <v>6</v>
          </cell>
          <cell r="O3472">
            <v>130</v>
          </cell>
          <cell r="P3472">
            <v>66</v>
          </cell>
          <cell r="Q3472">
            <v>21</v>
          </cell>
          <cell r="R3472">
            <v>22</v>
          </cell>
          <cell r="S3472">
            <v>0</v>
          </cell>
          <cell r="T3472">
            <v>0</v>
          </cell>
          <cell r="U3472">
            <v>0</v>
          </cell>
          <cell r="AO3472" t="str">
            <v>Rheinland-Pfalz_2005_Sonstige_5</v>
          </cell>
          <cell r="AQ3472" t="str">
            <v>Westliche Flächenländer_2005_Sonstige_5</v>
          </cell>
        </row>
        <row r="3473">
          <cell r="G3473">
            <v>0</v>
          </cell>
          <cell r="H3473">
            <v>0</v>
          </cell>
          <cell r="I3473">
            <v>0</v>
          </cell>
          <cell r="J3473">
            <v>0</v>
          </cell>
          <cell r="K3473">
            <v>0</v>
          </cell>
          <cell r="L3473">
            <v>0</v>
          </cell>
          <cell r="M3473">
            <v>0</v>
          </cell>
          <cell r="N3473">
            <v>0</v>
          </cell>
          <cell r="O3473">
            <v>0</v>
          </cell>
          <cell r="P3473">
            <v>0</v>
          </cell>
          <cell r="Q3473">
            <v>0</v>
          </cell>
          <cell r="R3473">
            <v>0</v>
          </cell>
          <cell r="S3473">
            <v>0</v>
          </cell>
          <cell r="T3473">
            <v>0</v>
          </cell>
          <cell r="U3473">
            <v>0</v>
          </cell>
          <cell r="AO3473" t="str">
            <v>Rheinland-Pfalz_2005_Sonstige_6</v>
          </cell>
          <cell r="AQ3473" t="str">
            <v>Westliche Flächenländer_2005_Sonstige_6</v>
          </cell>
        </row>
        <row r="3474">
          <cell r="G3474">
            <v>8</v>
          </cell>
          <cell r="H3474">
            <v>2</v>
          </cell>
          <cell r="I3474">
            <v>4</v>
          </cell>
          <cell r="J3474">
            <v>0</v>
          </cell>
          <cell r="K3474">
            <v>5</v>
          </cell>
          <cell r="L3474">
            <v>1</v>
          </cell>
          <cell r="M3474">
            <v>3</v>
          </cell>
          <cell r="N3474">
            <v>0</v>
          </cell>
          <cell r="O3474">
            <v>6</v>
          </cell>
          <cell r="P3474">
            <v>1</v>
          </cell>
          <cell r="Q3474">
            <v>1</v>
          </cell>
          <cell r="R3474">
            <v>0</v>
          </cell>
          <cell r="S3474">
            <v>0</v>
          </cell>
          <cell r="T3474">
            <v>0</v>
          </cell>
          <cell r="U3474">
            <v>0</v>
          </cell>
          <cell r="AO3474" t="str">
            <v>Rheinland-Pfalz_2005_Sonstige_7</v>
          </cell>
          <cell r="AQ3474" t="str">
            <v>Westliche Flächenländer_2005_Sonstige_7</v>
          </cell>
        </row>
        <row r="3475">
          <cell r="G3475">
            <v>4448</v>
          </cell>
          <cell r="H3475">
            <v>987</v>
          </cell>
          <cell r="I3475">
            <v>147</v>
          </cell>
          <cell r="J3475">
            <v>34</v>
          </cell>
          <cell r="K3475">
            <v>2094</v>
          </cell>
          <cell r="L3475">
            <v>529</v>
          </cell>
          <cell r="M3475">
            <v>66</v>
          </cell>
          <cell r="N3475">
            <v>19</v>
          </cell>
          <cell r="O3475">
            <v>2172</v>
          </cell>
          <cell r="P3475">
            <v>1189</v>
          </cell>
          <cell r="Q3475">
            <v>579</v>
          </cell>
          <cell r="R3475">
            <v>508</v>
          </cell>
          <cell r="S3475">
            <v>0</v>
          </cell>
          <cell r="T3475">
            <v>0</v>
          </cell>
          <cell r="U3475">
            <v>0</v>
          </cell>
          <cell r="AO3475" t="str">
            <v>Rheinland-Pfalz_2005_Sonstige_8</v>
          </cell>
          <cell r="AQ3475" t="str">
            <v>Westliche Flächenländer_2005_Sonstige_8</v>
          </cell>
        </row>
        <row r="3476">
          <cell r="G3476">
            <v>0</v>
          </cell>
          <cell r="H3476">
            <v>0</v>
          </cell>
          <cell r="I3476">
            <v>0</v>
          </cell>
          <cell r="J3476">
            <v>0</v>
          </cell>
          <cell r="K3476">
            <v>0</v>
          </cell>
          <cell r="L3476">
            <v>0</v>
          </cell>
          <cell r="M3476">
            <v>0</v>
          </cell>
          <cell r="N3476">
            <v>0</v>
          </cell>
          <cell r="O3476">
            <v>0</v>
          </cell>
          <cell r="P3476">
            <v>0</v>
          </cell>
          <cell r="Q3476">
            <v>0</v>
          </cell>
          <cell r="R3476">
            <v>0</v>
          </cell>
          <cell r="S3476">
            <v>0</v>
          </cell>
          <cell r="T3476">
            <v>0</v>
          </cell>
          <cell r="U3476">
            <v>0</v>
          </cell>
          <cell r="AO3476" t="e">
            <v>#N/A</v>
          </cell>
          <cell r="AQ3476" t="e">
            <v>#N/A</v>
          </cell>
        </row>
        <row r="3477">
          <cell r="G3477">
            <v>634</v>
          </cell>
          <cell r="H3477">
            <v>63</v>
          </cell>
          <cell r="I3477">
            <v>31</v>
          </cell>
          <cell r="J3477">
            <v>1</v>
          </cell>
          <cell r="K3477">
            <v>212</v>
          </cell>
          <cell r="L3477">
            <v>29</v>
          </cell>
          <cell r="M3477">
            <v>8</v>
          </cell>
          <cell r="N3477">
            <v>1</v>
          </cell>
          <cell r="O3477">
            <v>213</v>
          </cell>
          <cell r="P3477">
            <v>154</v>
          </cell>
          <cell r="Q3477">
            <v>119</v>
          </cell>
          <cell r="R3477">
            <v>148</v>
          </cell>
          <cell r="S3477">
            <v>0</v>
          </cell>
          <cell r="T3477">
            <v>0</v>
          </cell>
          <cell r="U3477">
            <v>0</v>
          </cell>
          <cell r="AO3477" t="e">
            <v>#N/A</v>
          </cell>
          <cell r="AQ3477" t="e">
            <v>#N/A</v>
          </cell>
        </row>
        <row r="3478">
          <cell r="G3478">
            <v>2016</v>
          </cell>
          <cell r="H3478">
            <v>561</v>
          </cell>
          <cell r="I3478">
            <v>67</v>
          </cell>
          <cell r="J3478">
            <v>18</v>
          </cell>
          <cell r="K3478">
            <v>818</v>
          </cell>
          <cell r="L3478">
            <v>279</v>
          </cell>
          <cell r="M3478">
            <v>20</v>
          </cell>
          <cell r="N3478">
            <v>8</v>
          </cell>
          <cell r="O3478">
            <v>818</v>
          </cell>
          <cell r="P3478">
            <v>510</v>
          </cell>
          <cell r="Q3478">
            <v>383</v>
          </cell>
          <cell r="R3478">
            <v>305</v>
          </cell>
          <cell r="S3478">
            <v>0</v>
          </cell>
          <cell r="T3478">
            <v>0</v>
          </cell>
          <cell r="U3478">
            <v>0</v>
          </cell>
          <cell r="AO3478" t="e">
            <v>#N/A</v>
          </cell>
          <cell r="AQ3478" t="e">
            <v>#N/A</v>
          </cell>
        </row>
        <row r="3479">
          <cell r="G3479">
            <v>245</v>
          </cell>
          <cell r="H3479">
            <v>69</v>
          </cell>
          <cell r="I3479">
            <v>3</v>
          </cell>
          <cell r="J3479">
            <v>3</v>
          </cell>
          <cell r="K3479">
            <v>125</v>
          </cell>
          <cell r="L3479">
            <v>36</v>
          </cell>
          <cell r="M3479">
            <v>2</v>
          </cell>
          <cell r="N3479">
            <v>2</v>
          </cell>
          <cell r="O3479">
            <v>125</v>
          </cell>
          <cell r="P3479">
            <v>62</v>
          </cell>
          <cell r="Q3479">
            <v>36</v>
          </cell>
          <cell r="R3479">
            <v>22</v>
          </cell>
          <cell r="S3479">
            <v>0</v>
          </cell>
          <cell r="T3479">
            <v>0</v>
          </cell>
          <cell r="U3479">
            <v>0</v>
          </cell>
          <cell r="AO3479" t="e">
            <v>#N/A</v>
          </cell>
          <cell r="AQ3479" t="e">
            <v>#N/A</v>
          </cell>
        </row>
        <row r="3480">
          <cell r="G3480">
            <v>183</v>
          </cell>
          <cell r="H3480">
            <v>106</v>
          </cell>
          <cell r="I3480">
            <v>7</v>
          </cell>
          <cell r="J3480">
            <v>6</v>
          </cell>
          <cell r="K3480">
            <v>87</v>
          </cell>
          <cell r="L3480">
            <v>54</v>
          </cell>
          <cell r="M3480">
            <v>5</v>
          </cell>
          <cell r="N3480">
            <v>4</v>
          </cell>
          <cell r="O3480">
            <v>87</v>
          </cell>
          <cell r="P3480">
            <v>54</v>
          </cell>
          <cell r="Q3480">
            <v>21</v>
          </cell>
          <cell r="R3480">
            <v>21</v>
          </cell>
          <cell r="S3480">
            <v>0</v>
          </cell>
          <cell r="T3480">
            <v>0</v>
          </cell>
          <cell r="U3480">
            <v>0</v>
          </cell>
          <cell r="AO3480" t="e">
            <v>#N/A</v>
          </cell>
          <cell r="AQ3480" t="e">
            <v>#N/A</v>
          </cell>
        </row>
        <row r="3481">
          <cell r="G3481">
            <v>0</v>
          </cell>
          <cell r="H3481">
            <v>0</v>
          </cell>
          <cell r="I3481">
            <v>0</v>
          </cell>
          <cell r="J3481">
            <v>0</v>
          </cell>
          <cell r="K3481">
            <v>0</v>
          </cell>
          <cell r="L3481">
            <v>0</v>
          </cell>
          <cell r="M3481">
            <v>0</v>
          </cell>
          <cell r="N3481">
            <v>0</v>
          </cell>
          <cell r="O3481">
            <v>0</v>
          </cell>
          <cell r="P3481">
            <v>0</v>
          </cell>
          <cell r="Q3481">
            <v>0</v>
          </cell>
          <cell r="R3481">
            <v>0</v>
          </cell>
          <cell r="S3481">
            <v>0</v>
          </cell>
          <cell r="T3481">
            <v>0</v>
          </cell>
          <cell r="U3481">
            <v>0</v>
          </cell>
          <cell r="AO3481" t="e">
            <v>#N/A</v>
          </cell>
          <cell r="AQ3481" t="e">
            <v>#N/A</v>
          </cell>
        </row>
        <row r="3482">
          <cell r="G3482">
            <v>6</v>
          </cell>
          <cell r="H3482">
            <v>2</v>
          </cell>
          <cell r="I3482">
            <v>3</v>
          </cell>
          <cell r="J3482">
            <v>0</v>
          </cell>
          <cell r="K3482">
            <v>5</v>
          </cell>
          <cell r="L3482">
            <v>1</v>
          </cell>
          <cell r="M3482">
            <v>3</v>
          </cell>
          <cell r="N3482">
            <v>0</v>
          </cell>
          <cell r="O3482">
            <v>5</v>
          </cell>
          <cell r="P3482">
            <v>1</v>
          </cell>
          <cell r="Q3482">
            <v>0</v>
          </cell>
          <cell r="R3482">
            <v>0</v>
          </cell>
          <cell r="S3482">
            <v>0</v>
          </cell>
          <cell r="T3482">
            <v>0</v>
          </cell>
          <cell r="U3482">
            <v>0</v>
          </cell>
          <cell r="AO3482" t="e">
            <v>#N/A</v>
          </cell>
          <cell r="AQ3482" t="e">
            <v>#N/A</v>
          </cell>
        </row>
        <row r="3483">
          <cell r="G3483">
            <v>3084</v>
          </cell>
          <cell r="H3483">
            <v>801</v>
          </cell>
          <cell r="I3483">
            <v>111</v>
          </cell>
          <cell r="J3483">
            <v>28</v>
          </cell>
          <cell r="K3483">
            <v>1247</v>
          </cell>
          <cell r="L3483">
            <v>399</v>
          </cell>
          <cell r="M3483">
            <v>38</v>
          </cell>
          <cell r="N3483">
            <v>15</v>
          </cell>
          <cell r="O3483">
            <v>1248</v>
          </cell>
          <cell r="P3483">
            <v>781</v>
          </cell>
          <cell r="Q3483">
            <v>559</v>
          </cell>
          <cell r="R3483">
            <v>496</v>
          </cell>
          <cell r="S3483">
            <v>0</v>
          </cell>
          <cell r="T3483">
            <v>0</v>
          </cell>
          <cell r="U3483">
            <v>0</v>
          </cell>
          <cell r="AO3483" t="e">
            <v>#N/A</v>
          </cell>
          <cell r="AQ3483" t="e">
            <v>#N/A</v>
          </cell>
        </row>
        <row r="3484">
          <cell r="G3484">
            <v>1281</v>
          </cell>
          <cell r="H3484">
            <v>444</v>
          </cell>
          <cell r="I3484">
            <v>47</v>
          </cell>
          <cell r="J3484">
            <v>14</v>
          </cell>
          <cell r="K3484">
            <v>481</v>
          </cell>
          <cell r="L3484">
            <v>171</v>
          </cell>
          <cell r="M3484">
            <v>16</v>
          </cell>
          <cell r="N3484">
            <v>4</v>
          </cell>
          <cell r="O3484">
            <v>481</v>
          </cell>
          <cell r="P3484">
            <v>405</v>
          </cell>
          <cell r="Q3484">
            <v>368</v>
          </cell>
          <cell r="R3484">
            <v>27</v>
          </cell>
          <cell r="S3484">
            <v>0</v>
          </cell>
          <cell r="T3484">
            <v>0</v>
          </cell>
          <cell r="U3484">
            <v>0</v>
          </cell>
          <cell r="AO3484" t="str">
            <v>Schleswig-Holstein_2007_I 01a_1</v>
          </cell>
          <cell r="AQ3484" t="str">
            <v>Westliche Flächenländer_2007_I 01a_1</v>
          </cell>
        </row>
        <row r="3485">
          <cell r="G3485">
            <v>20502</v>
          </cell>
          <cell r="H3485">
            <v>6856</v>
          </cell>
          <cell r="I3485">
            <v>572</v>
          </cell>
          <cell r="J3485">
            <v>245</v>
          </cell>
          <cell r="K3485">
            <v>7625</v>
          </cell>
          <cell r="L3485">
            <v>2765</v>
          </cell>
          <cell r="M3485">
            <v>244</v>
          </cell>
          <cell r="N3485">
            <v>100</v>
          </cell>
          <cell r="O3485">
            <v>7625</v>
          </cell>
          <cell r="P3485">
            <v>6393</v>
          </cell>
          <cell r="Q3485">
            <v>5316</v>
          </cell>
          <cell r="R3485">
            <v>1168</v>
          </cell>
          <cell r="S3485">
            <v>0</v>
          </cell>
          <cell r="T3485">
            <v>0</v>
          </cell>
          <cell r="U3485">
            <v>0</v>
          </cell>
          <cell r="AO3485" t="str">
            <v>Schleswig-Holstein_2007_I 01a_2</v>
          </cell>
          <cell r="AQ3485" t="str">
            <v>Westliche Flächenländer_2007_I 01a_2</v>
          </cell>
        </row>
        <row r="3486">
          <cell r="G3486">
            <v>27323</v>
          </cell>
          <cell r="H3486">
            <v>12356</v>
          </cell>
          <cell r="I3486">
            <v>432</v>
          </cell>
          <cell r="J3486">
            <v>214</v>
          </cell>
          <cell r="K3486">
            <v>9535</v>
          </cell>
          <cell r="L3486">
            <v>4567</v>
          </cell>
          <cell r="M3486">
            <v>142</v>
          </cell>
          <cell r="N3486">
            <v>67</v>
          </cell>
          <cell r="O3486">
            <v>9535</v>
          </cell>
          <cell r="P3486">
            <v>8425</v>
          </cell>
          <cell r="Q3486">
            <v>7821</v>
          </cell>
          <cell r="R3486">
            <v>1542</v>
          </cell>
          <cell r="S3486">
            <v>0</v>
          </cell>
          <cell r="T3486">
            <v>0</v>
          </cell>
          <cell r="U3486">
            <v>0</v>
          </cell>
          <cell r="AO3486" t="str">
            <v>Schleswig-Holstein_2007_I 01a_3</v>
          </cell>
          <cell r="AQ3486" t="str">
            <v>Westliche Flächenländer_2007_I 01a_3</v>
          </cell>
        </row>
        <row r="3487">
          <cell r="G3487">
            <v>2783</v>
          </cell>
          <cell r="H3487">
            <v>1427</v>
          </cell>
          <cell r="I3487">
            <v>50</v>
          </cell>
          <cell r="J3487">
            <v>31</v>
          </cell>
          <cell r="K3487">
            <v>846</v>
          </cell>
          <cell r="L3487">
            <v>435</v>
          </cell>
          <cell r="M3487">
            <v>17</v>
          </cell>
          <cell r="N3487">
            <v>11</v>
          </cell>
          <cell r="O3487">
            <v>846</v>
          </cell>
          <cell r="P3487">
            <v>947</v>
          </cell>
          <cell r="Q3487">
            <v>938</v>
          </cell>
          <cell r="R3487">
            <v>52</v>
          </cell>
          <cell r="S3487">
            <v>0</v>
          </cell>
          <cell r="T3487">
            <v>0</v>
          </cell>
          <cell r="U3487">
            <v>0</v>
          </cell>
          <cell r="AO3487" t="str">
            <v>Schleswig-Holstein_2007_I 01a_4</v>
          </cell>
          <cell r="AQ3487" t="str">
            <v>Westliche Flächenländer_2007_I 01a_4</v>
          </cell>
        </row>
        <row r="3488">
          <cell r="G3488">
            <v>5775</v>
          </cell>
          <cell r="H3488">
            <v>3214</v>
          </cell>
          <cell r="I3488">
            <v>113</v>
          </cell>
          <cell r="J3488">
            <v>77</v>
          </cell>
          <cell r="K3488">
            <v>1981</v>
          </cell>
          <cell r="L3488">
            <v>1118</v>
          </cell>
          <cell r="M3488">
            <v>50</v>
          </cell>
          <cell r="N3488">
            <v>35</v>
          </cell>
          <cell r="O3488">
            <v>1981</v>
          </cell>
          <cell r="P3488">
            <v>1918</v>
          </cell>
          <cell r="Q3488">
            <v>1799</v>
          </cell>
          <cell r="R3488">
            <v>77</v>
          </cell>
          <cell r="S3488">
            <v>0</v>
          </cell>
          <cell r="T3488">
            <v>0</v>
          </cell>
          <cell r="U3488">
            <v>0</v>
          </cell>
          <cell r="AO3488" t="str">
            <v>Schleswig-Holstein_2007_I 01a_5</v>
          </cell>
          <cell r="AQ3488" t="str">
            <v>Westliche Flächenländer_2007_I 01a_5</v>
          </cell>
        </row>
        <row r="3489">
          <cell r="G3489">
            <v>52</v>
          </cell>
          <cell r="H3489">
            <v>24</v>
          </cell>
          <cell r="I3489">
            <v>19</v>
          </cell>
          <cell r="J3489">
            <v>13</v>
          </cell>
          <cell r="K3489">
            <v>24</v>
          </cell>
          <cell r="L3489">
            <v>14</v>
          </cell>
          <cell r="M3489">
            <v>8</v>
          </cell>
          <cell r="N3489">
            <v>6</v>
          </cell>
          <cell r="O3489">
            <v>24</v>
          </cell>
          <cell r="P3489">
            <v>13</v>
          </cell>
          <cell r="Q3489">
            <v>12</v>
          </cell>
          <cell r="R3489">
            <v>3</v>
          </cell>
          <cell r="S3489">
            <v>0</v>
          </cell>
          <cell r="T3489">
            <v>0</v>
          </cell>
          <cell r="U3489">
            <v>0</v>
          </cell>
          <cell r="AO3489" t="str">
            <v>Schleswig-Holstein_2007_I 01a_6</v>
          </cell>
          <cell r="AQ3489" t="str">
            <v>Westliche Flächenländer_2007_I 01a_6</v>
          </cell>
        </row>
        <row r="3490">
          <cell r="G3490">
            <v>0</v>
          </cell>
          <cell r="H3490">
            <v>0</v>
          </cell>
          <cell r="I3490">
            <v>0</v>
          </cell>
          <cell r="J3490">
            <v>0</v>
          </cell>
          <cell r="K3490">
            <v>0</v>
          </cell>
          <cell r="L3490">
            <v>0</v>
          </cell>
          <cell r="M3490">
            <v>0</v>
          </cell>
          <cell r="N3490">
            <v>0</v>
          </cell>
          <cell r="O3490">
            <v>0</v>
          </cell>
          <cell r="P3490">
            <v>0</v>
          </cell>
          <cell r="Q3490">
            <v>0</v>
          </cell>
          <cell r="R3490">
            <v>0</v>
          </cell>
          <cell r="S3490">
            <v>0</v>
          </cell>
          <cell r="T3490">
            <v>0</v>
          </cell>
          <cell r="U3490">
            <v>0</v>
          </cell>
          <cell r="AO3490" t="str">
            <v>Schleswig-Holstein_2007_I 01a_7</v>
          </cell>
          <cell r="AQ3490" t="str">
            <v>Westliche Flächenländer_2007_I 01a_7</v>
          </cell>
        </row>
        <row r="3491">
          <cell r="G3491">
            <v>57716</v>
          </cell>
          <cell r="H3491">
            <v>24321</v>
          </cell>
          <cell r="I3491">
            <v>1233</v>
          </cell>
          <cell r="J3491">
            <v>594</v>
          </cell>
          <cell r="K3491">
            <v>20492</v>
          </cell>
          <cell r="L3491">
            <v>9070</v>
          </cell>
          <cell r="M3491">
            <v>477</v>
          </cell>
          <cell r="N3491">
            <v>223</v>
          </cell>
          <cell r="O3491">
            <v>20492</v>
          </cell>
          <cell r="P3491">
            <v>18101</v>
          </cell>
          <cell r="Q3491">
            <v>16254</v>
          </cell>
          <cell r="R3491">
            <v>2869</v>
          </cell>
          <cell r="S3491">
            <v>0</v>
          </cell>
          <cell r="T3491">
            <v>0</v>
          </cell>
          <cell r="U3491">
            <v>0</v>
          </cell>
          <cell r="AO3491" t="str">
            <v>Schleswig-Holstein_2007_I 01a_8</v>
          </cell>
          <cell r="AQ3491" t="str">
            <v>Westliche Flächenländer_2007_I 01a_8</v>
          </cell>
        </row>
        <row r="3492">
          <cell r="G3492">
            <v>0</v>
          </cell>
          <cell r="H3492">
            <v>0</v>
          </cell>
          <cell r="I3492">
            <v>0</v>
          </cell>
          <cell r="J3492">
            <v>0</v>
          </cell>
          <cell r="K3492">
            <v>0</v>
          </cell>
          <cell r="L3492">
            <v>0</v>
          </cell>
          <cell r="M3492">
            <v>0</v>
          </cell>
          <cell r="N3492">
            <v>0</v>
          </cell>
          <cell r="O3492">
            <v>0</v>
          </cell>
          <cell r="P3492">
            <v>0</v>
          </cell>
          <cell r="Q3492">
            <v>0</v>
          </cell>
          <cell r="R3492">
            <v>0</v>
          </cell>
          <cell r="S3492">
            <v>0</v>
          </cell>
          <cell r="T3492">
            <v>0</v>
          </cell>
          <cell r="U3492">
            <v>0</v>
          </cell>
          <cell r="AO3492" t="str">
            <v>Schleswig-Holstein_2007_I 02_1</v>
          </cell>
          <cell r="AQ3492" t="str">
            <v>Westliche Flächenländer_2007_I 02_1</v>
          </cell>
        </row>
        <row r="3493">
          <cell r="G3493">
            <v>4</v>
          </cell>
          <cell r="H3493">
            <v>1</v>
          </cell>
          <cell r="I3493">
            <v>0</v>
          </cell>
          <cell r="J3493">
            <v>0</v>
          </cell>
          <cell r="K3493">
            <v>1</v>
          </cell>
          <cell r="L3493">
            <v>0</v>
          </cell>
          <cell r="M3493">
            <v>0</v>
          </cell>
          <cell r="N3493">
            <v>0</v>
          </cell>
          <cell r="O3493">
            <v>1</v>
          </cell>
          <cell r="P3493">
            <v>1</v>
          </cell>
          <cell r="Q3493">
            <v>2</v>
          </cell>
          <cell r="R3493">
            <v>0</v>
          </cell>
          <cell r="S3493">
            <v>0</v>
          </cell>
          <cell r="T3493">
            <v>0</v>
          </cell>
          <cell r="U3493">
            <v>0</v>
          </cell>
          <cell r="AO3493" t="str">
            <v>Schleswig-Holstein_2007_I 02_2</v>
          </cell>
          <cell r="AQ3493" t="str">
            <v>Westliche Flächenländer_2007_I 02_2</v>
          </cell>
        </row>
        <row r="3494">
          <cell r="G3494">
            <v>16</v>
          </cell>
          <cell r="H3494">
            <v>9</v>
          </cell>
          <cell r="I3494">
            <v>0</v>
          </cell>
          <cell r="J3494">
            <v>0</v>
          </cell>
          <cell r="K3494">
            <v>8</v>
          </cell>
          <cell r="L3494">
            <v>7</v>
          </cell>
          <cell r="M3494">
            <v>0</v>
          </cell>
          <cell r="N3494">
            <v>0</v>
          </cell>
          <cell r="O3494">
            <v>8</v>
          </cell>
          <cell r="P3494">
            <v>3</v>
          </cell>
          <cell r="Q3494">
            <v>5</v>
          </cell>
          <cell r="R3494">
            <v>0</v>
          </cell>
          <cell r="S3494">
            <v>0</v>
          </cell>
          <cell r="T3494">
            <v>0</v>
          </cell>
          <cell r="U3494">
            <v>0</v>
          </cell>
          <cell r="AO3494" t="str">
            <v>Schleswig-Holstein_2007_I 02_3</v>
          </cell>
          <cell r="AQ3494" t="str">
            <v>Westliche Flächenländer_2007_I 02_3</v>
          </cell>
        </row>
        <row r="3495">
          <cell r="G3495">
            <v>13</v>
          </cell>
          <cell r="H3495">
            <v>8</v>
          </cell>
          <cell r="I3495">
            <v>0</v>
          </cell>
          <cell r="J3495">
            <v>0</v>
          </cell>
          <cell r="K3495">
            <v>3</v>
          </cell>
          <cell r="L3495">
            <v>2</v>
          </cell>
          <cell r="M3495">
            <v>0</v>
          </cell>
          <cell r="N3495">
            <v>0</v>
          </cell>
          <cell r="O3495">
            <v>3</v>
          </cell>
          <cell r="P3495">
            <v>5</v>
          </cell>
          <cell r="Q3495">
            <v>5</v>
          </cell>
          <cell r="R3495">
            <v>0</v>
          </cell>
          <cell r="S3495">
            <v>0</v>
          </cell>
          <cell r="T3495">
            <v>0</v>
          </cell>
          <cell r="U3495">
            <v>0</v>
          </cell>
          <cell r="AO3495" t="str">
            <v>Schleswig-Holstein_2007_I 02_4</v>
          </cell>
          <cell r="AQ3495" t="str">
            <v>Westliche Flächenländer_2007_I 02_4</v>
          </cell>
        </row>
        <row r="3496">
          <cell r="G3496">
            <v>18</v>
          </cell>
          <cell r="H3496">
            <v>11</v>
          </cell>
          <cell r="I3496">
            <v>1</v>
          </cell>
          <cell r="J3496">
            <v>1</v>
          </cell>
          <cell r="K3496">
            <v>6</v>
          </cell>
          <cell r="L3496">
            <v>5</v>
          </cell>
          <cell r="M3496">
            <v>1</v>
          </cell>
          <cell r="N3496">
            <v>1</v>
          </cell>
          <cell r="O3496">
            <v>6</v>
          </cell>
          <cell r="P3496">
            <v>10</v>
          </cell>
          <cell r="Q3496">
            <v>2</v>
          </cell>
          <cell r="R3496">
            <v>0</v>
          </cell>
          <cell r="S3496">
            <v>0</v>
          </cell>
          <cell r="T3496">
            <v>0</v>
          </cell>
          <cell r="U3496">
            <v>0</v>
          </cell>
          <cell r="AO3496" t="str">
            <v>Schleswig-Holstein_2007_I 02_5</v>
          </cell>
          <cell r="AQ3496" t="str">
            <v>Westliche Flächenländer_2007_I 02_5</v>
          </cell>
        </row>
        <row r="3497">
          <cell r="G3497">
            <v>0</v>
          </cell>
          <cell r="H3497">
            <v>0</v>
          </cell>
          <cell r="I3497">
            <v>0</v>
          </cell>
          <cell r="J3497">
            <v>0</v>
          </cell>
          <cell r="K3497">
            <v>0</v>
          </cell>
          <cell r="L3497">
            <v>0</v>
          </cell>
          <cell r="M3497">
            <v>0</v>
          </cell>
          <cell r="N3497">
            <v>0</v>
          </cell>
          <cell r="O3497">
            <v>0</v>
          </cell>
          <cell r="P3497">
            <v>0</v>
          </cell>
          <cell r="Q3497">
            <v>0</v>
          </cell>
          <cell r="R3497">
            <v>0</v>
          </cell>
          <cell r="S3497">
            <v>0</v>
          </cell>
          <cell r="T3497">
            <v>0</v>
          </cell>
          <cell r="U3497">
            <v>0</v>
          </cell>
          <cell r="AO3497" t="str">
            <v>Schleswig-Holstein_2007_I 02_6</v>
          </cell>
          <cell r="AQ3497" t="str">
            <v>Westliche Flächenländer_2007_I 02_6</v>
          </cell>
        </row>
        <row r="3498">
          <cell r="G3498">
            <v>0</v>
          </cell>
          <cell r="H3498">
            <v>0</v>
          </cell>
          <cell r="I3498">
            <v>0</v>
          </cell>
          <cell r="J3498">
            <v>0</v>
          </cell>
          <cell r="K3498">
            <v>0</v>
          </cell>
          <cell r="L3498">
            <v>0</v>
          </cell>
          <cell r="M3498">
            <v>0</v>
          </cell>
          <cell r="N3498">
            <v>0</v>
          </cell>
          <cell r="O3498">
            <v>0</v>
          </cell>
          <cell r="P3498">
            <v>0</v>
          </cell>
          <cell r="Q3498">
            <v>0</v>
          </cell>
          <cell r="R3498">
            <v>0</v>
          </cell>
          <cell r="S3498">
            <v>0</v>
          </cell>
          <cell r="T3498">
            <v>0</v>
          </cell>
          <cell r="U3498">
            <v>0</v>
          </cell>
          <cell r="AO3498" t="str">
            <v>Schleswig-Holstein_2007_I 02_7</v>
          </cell>
          <cell r="AQ3498" t="str">
            <v>Westliche Flächenländer_2007_I 02_7</v>
          </cell>
        </row>
        <row r="3499">
          <cell r="G3499">
            <v>51</v>
          </cell>
          <cell r="H3499">
            <v>29</v>
          </cell>
          <cell r="I3499">
            <v>1</v>
          </cell>
          <cell r="J3499">
            <v>1</v>
          </cell>
          <cell r="K3499">
            <v>18</v>
          </cell>
          <cell r="L3499">
            <v>14</v>
          </cell>
          <cell r="M3499">
            <v>1</v>
          </cell>
          <cell r="N3499">
            <v>1</v>
          </cell>
          <cell r="O3499">
            <v>18</v>
          </cell>
          <cell r="P3499">
            <v>19</v>
          </cell>
          <cell r="Q3499">
            <v>14</v>
          </cell>
          <cell r="R3499">
            <v>0</v>
          </cell>
          <cell r="S3499">
            <v>0</v>
          </cell>
          <cell r="T3499">
            <v>0</v>
          </cell>
          <cell r="U3499">
            <v>0</v>
          </cell>
          <cell r="AO3499" t="str">
            <v>Schleswig-Holstein_2007_I 02_8</v>
          </cell>
          <cell r="AQ3499" t="str">
            <v>Westliche Flächenländer_2007_I 02_8</v>
          </cell>
        </row>
        <row r="3500">
          <cell r="G3500">
            <v>0</v>
          </cell>
          <cell r="H3500">
            <v>0</v>
          </cell>
          <cell r="I3500">
            <v>0</v>
          </cell>
          <cell r="J3500">
            <v>0</v>
          </cell>
          <cell r="K3500">
            <v>0</v>
          </cell>
          <cell r="L3500">
            <v>0</v>
          </cell>
          <cell r="M3500">
            <v>0</v>
          </cell>
          <cell r="N3500">
            <v>0</v>
          </cell>
          <cell r="O3500">
            <v>0</v>
          </cell>
          <cell r="P3500">
            <v>0</v>
          </cell>
          <cell r="Q3500">
            <v>0</v>
          </cell>
          <cell r="R3500">
            <v>0</v>
          </cell>
          <cell r="S3500">
            <v>0</v>
          </cell>
          <cell r="T3500">
            <v>0</v>
          </cell>
          <cell r="U3500">
            <v>0</v>
          </cell>
          <cell r="AO3500" t="e">
            <v>#N/A</v>
          </cell>
          <cell r="AQ3500" t="e">
            <v>#N/A</v>
          </cell>
        </row>
        <row r="3501">
          <cell r="G3501">
            <v>0</v>
          </cell>
          <cell r="H3501">
            <v>0</v>
          </cell>
          <cell r="I3501">
            <v>0</v>
          </cell>
          <cell r="J3501">
            <v>0</v>
          </cell>
          <cell r="K3501">
            <v>0</v>
          </cell>
          <cell r="L3501">
            <v>0</v>
          </cell>
          <cell r="M3501">
            <v>0</v>
          </cell>
          <cell r="N3501">
            <v>0</v>
          </cell>
          <cell r="O3501">
            <v>0</v>
          </cell>
          <cell r="P3501">
            <v>0</v>
          </cell>
          <cell r="Q3501">
            <v>0</v>
          </cell>
          <cell r="R3501">
            <v>0</v>
          </cell>
          <cell r="S3501">
            <v>0</v>
          </cell>
          <cell r="T3501">
            <v>0</v>
          </cell>
          <cell r="U3501">
            <v>0</v>
          </cell>
          <cell r="AO3501" t="e">
            <v>#N/A</v>
          </cell>
          <cell r="AQ3501" t="e">
            <v>#N/A</v>
          </cell>
        </row>
        <row r="3502">
          <cell r="G3502">
            <v>0</v>
          </cell>
          <cell r="H3502">
            <v>0</v>
          </cell>
          <cell r="I3502">
            <v>0</v>
          </cell>
          <cell r="J3502">
            <v>0</v>
          </cell>
          <cell r="K3502">
            <v>0</v>
          </cell>
          <cell r="L3502">
            <v>0</v>
          </cell>
          <cell r="M3502">
            <v>0</v>
          </cell>
          <cell r="N3502">
            <v>0</v>
          </cell>
          <cell r="O3502">
            <v>0</v>
          </cell>
          <cell r="P3502">
            <v>0</v>
          </cell>
          <cell r="Q3502">
            <v>0</v>
          </cell>
          <cell r="R3502">
            <v>0</v>
          </cell>
          <cell r="S3502">
            <v>0</v>
          </cell>
          <cell r="T3502">
            <v>0</v>
          </cell>
          <cell r="U3502">
            <v>0</v>
          </cell>
          <cell r="AO3502" t="e">
            <v>#N/A</v>
          </cell>
          <cell r="AQ3502" t="e">
            <v>#N/A</v>
          </cell>
        </row>
        <row r="3503">
          <cell r="G3503">
            <v>0</v>
          </cell>
          <cell r="H3503">
            <v>0</v>
          </cell>
          <cell r="I3503">
            <v>0</v>
          </cell>
          <cell r="J3503">
            <v>0</v>
          </cell>
          <cell r="K3503">
            <v>0</v>
          </cell>
          <cell r="L3503">
            <v>0</v>
          </cell>
          <cell r="M3503">
            <v>0</v>
          </cell>
          <cell r="N3503">
            <v>0</v>
          </cell>
          <cell r="O3503">
            <v>0</v>
          </cell>
          <cell r="P3503">
            <v>0</v>
          </cell>
          <cell r="Q3503">
            <v>0</v>
          </cell>
          <cell r="R3503">
            <v>0</v>
          </cell>
          <cell r="S3503">
            <v>0</v>
          </cell>
          <cell r="T3503">
            <v>0</v>
          </cell>
          <cell r="U3503">
            <v>0</v>
          </cell>
          <cell r="AO3503" t="e">
            <v>#N/A</v>
          </cell>
          <cell r="AQ3503" t="e">
            <v>#N/A</v>
          </cell>
        </row>
        <row r="3504">
          <cell r="G3504">
            <v>0</v>
          </cell>
          <cell r="H3504">
            <v>0</v>
          </cell>
          <cell r="I3504">
            <v>0</v>
          </cell>
          <cell r="J3504">
            <v>0</v>
          </cell>
          <cell r="K3504">
            <v>0</v>
          </cell>
          <cell r="L3504">
            <v>0</v>
          </cell>
          <cell r="M3504">
            <v>0</v>
          </cell>
          <cell r="N3504">
            <v>0</v>
          </cell>
          <cell r="O3504">
            <v>0</v>
          </cell>
          <cell r="P3504">
            <v>0</v>
          </cell>
          <cell r="Q3504">
            <v>0</v>
          </cell>
          <cell r="R3504">
            <v>0</v>
          </cell>
          <cell r="S3504">
            <v>0</v>
          </cell>
          <cell r="T3504">
            <v>0</v>
          </cell>
          <cell r="U3504">
            <v>0</v>
          </cell>
          <cell r="AO3504" t="e">
            <v>#N/A</v>
          </cell>
          <cell r="AQ3504" t="e">
            <v>#N/A</v>
          </cell>
        </row>
        <row r="3505">
          <cell r="G3505">
            <v>0</v>
          </cell>
          <cell r="H3505">
            <v>0</v>
          </cell>
          <cell r="I3505">
            <v>0</v>
          </cell>
          <cell r="J3505">
            <v>0</v>
          </cell>
          <cell r="K3505">
            <v>0</v>
          </cell>
          <cell r="L3505">
            <v>0</v>
          </cell>
          <cell r="M3505">
            <v>0</v>
          </cell>
          <cell r="N3505">
            <v>0</v>
          </cell>
          <cell r="O3505">
            <v>0</v>
          </cell>
          <cell r="P3505">
            <v>0</v>
          </cell>
          <cell r="Q3505">
            <v>0</v>
          </cell>
          <cell r="R3505">
            <v>0</v>
          </cell>
          <cell r="S3505">
            <v>0</v>
          </cell>
          <cell r="T3505">
            <v>0</v>
          </cell>
          <cell r="U3505">
            <v>0</v>
          </cell>
          <cell r="AO3505" t="e">
            <v>#N/A</v>
          </cell>
          <cell r="AQ3505" t="e">
            <v>#N/A</v>
          </cell>
        </row>
        <row r="3506">
          <cell r="G3506">
            <v>0</v>
          </cell>
          <cell r="H3506">
            <v>0</v>
          </cell>
          <cell r="I3506">
            <v>0</v>
          </cell>
          <cell r="J3506">
            <v>0</v>
          </cell>
          <cell r="K3506">
            <v>0</v>
          </cell>
          <cell r="L3506">
            <v>0</v>
          </cell>
          <cell r="M3506">
            <v>0</v>
          </cell>
          <cell r="N3506">
            <v>0</v>
          </cell>
          <cell r="O3506">
            <v>0</v>
          </cell>
          <cell r="P3506">
            <v>0</v>
          </cell>
          <cell r="Q3506">
            <v>0</v>
          </cell>
          <cell r="R3506">
            <v>0</v>
          </cell>
          <cell r="S3506">
            <v>0</v>
          </cell>
          <cell r="T3506">
            <v>0</v>
          </cell>
          <cell r="U3506">
            <v>0</v>
          </cell>
          <cell r="AO3506" t="e">
            <v>#N/A</v>
          </cell>
          <cell r="AQ3506" t="e">
            <v>#N/A</v>
          </cell>
        </row>
        <row r="3507">
          <cell r="G3507">
            <v>0</v>
          </cell>
          <cell r="H3507">
            <v>0</v>
          </cell>
          <cell r="I3507">
            <v>0</v>
          </cell>
          <cell r="J3507">
            <v>0</v>
          </cell>
          <cell r="K3507">
            <v>0</v>
          </cell>
          <cell r="L3507">
            <v>0</v>
          </cell>
          <cell r="M3507">
            <v>0</v>
          </cell>
          <cell r="N3507">
            <v>0</v>
          </cell>
          <cell r="O3507">
            <v>0</v>
          </cell>
          <cell r="P3507">
            <v>0</v>
          </cell>
          <cell r="Q3507">
            <v>0</v>
          </cell>
          <cell r="R3507">
            <v>0</v>
          </cell>
          <cell r="S3507">
            <v>0</v>
          </cell>
          <cell r="T3507">
            <v>0</v>
          </cell>
          <cell r="U3507">
            <v>0</v>
          </cell>
          <cell r="AO3507" t="e">
            <v>#N/A</v>
          </cell>
          <cell r="AQ3507" t="e">
            <v>#N/A</v>
          </cell>
        </row>
        <row r="3508">
          <cell r="G3508">
            <v>0</v>
          </cell>
          <cell r="H3508">
            <v>0</v>
          </cell>
          <cell r="I3508">
            <v>0</v>
          </cell>
          <cell r="J3508">
            <v>0</v>
          </cell>
          <cell r="K3508">
            <v>0</v>
          </cell>
          <cell r="L3508">
            <v>0</v>
          </cell>
          <cell r="M3508">
            <v>0</v>
          </cell>
          <cell r="N3508">
            <v>0</v>
          </cell>
          <cell r="O3508">
            <v>0</v>
          </cell>
          <cell r="P3508">
            <v>0</v>
          </cell>
          <cell r="Q3508">
            <v>0</v>
          </cell>
          <cell r="R3508">
            <v>0</v>
          </cell>
          <cell r="S3508">
            <v>0</v>
          </cell>
          <cell r="T3508">
            <v>0</v>
          </cell>
          <cell r="U3508">
            <v>0</v>
          </cell>
          <cell r="AO3508" t="str">
            <v>Schleswig-Holstein_2007_I 04b_1</v>
          </cell>
          <cell r="AQ3508" t="str">
            <v>Westliche Flächenländer_2007_I 04b_1</v>
          </cell>
        </row>
        <row r="3509">
          <cell r="G3509">
            <v>4</v>
          </cell>
          <cell r="H3509">
            <v>1</v>
          </cell>
          <cell r="I3509">
            <v>0</v>
          </cell>
          <cell r="J3509">
            <v>0</v>
          </cell>
          <cell r="K3509">
            <v>1</v>
          </cell>
          <cell r="L3509">
            <v>0</v>
          </cell>
          <cell r="M3509">
            <v>0</v>
          </cell>
          <cell r="N3509">
            <v>0</v>
          </cell>
          <cell r="O3509">
            <v>1</v>
          </cell>
          <cell r="P3509">
            <v>1</v>
          </cell>
          <cell r="Q3509">
            <v>2</v>
          </cell>
          <cell r="R3509">
            <v>0</v>
          </cell>
          <cell r="S3509">
            <v>0</v>
          </cell>
          <cell r="T3509">
            <v>0</v>
          </cell>
          <cell r="U3509">
            <v>0</v>
          </cell>
          <cell r="AO3509" t="str">
            <v>Schleswig-Holstein_2007_I 04b_2</v>
          </cell>
          <cell r="AQ3509" t="str">
            <v>Westliche Flächenländer_2007_I 04b_2</v>
          </cell>
        </row>
        <row r="3510">
          <cell r="G3510">
            <v>16</v>
          </cell>
          <cell r="H3510">
            <v>9</v>
          </cell>
          <cell r="I3510">
            <v>0</v>
          </cell>
          <cell r="J3510">
            <v>0</v>
          </cell>
          <cell r="K3510">
            <v>8</v>
          </cell>
          <cell r="L3510">
            <v>7</v>
          </cell>
          <cell r="M3510">
            <v>0</v>
          </cell>
          <cell r="N3510">
            <v>0</v>
          </cell>
          <cell r="O3510">
            <v>8</v>
          </cell>
          <cell r="P3510">
            <v>3</v>
          </cell>
          <cell r="Q3510">
            <v>5</v>
          </cell>
          <cell r="R3510">
            <v>0</v>
          </cell>
          <cell r="S3510">
            <v>0</v>
          </cell>
          <cell r="T3510">
            <v>0</v>
          </cell>
          <cell r="U3510">
            <v>0</v>
          </cell>
          <cell r="AO3510" t="str">
            <v>Schleswig-Holstein_2007_I 04b_3</v>
          </cell>
          <cell r="AQ3510" t="str">
            <v>Westliche Flächenländer_2007_I 04b_3</v>
          </cell>
        </row>
        <row r="3511">
          <cell r="G3511">
            <v>13</v>
          </cell>
          <cell r="H3511">
            <v>8</v>
          </cell>
          <cell r="I3511">
            <v>0</v>
          </cell>
          <cell r="J3511">
            <v>0</v>
          </cell>
          <cell r="K3511">
            <v>3</v>
          </cell>
          <cell r="L3511">
            <v>2</v>
          </cell>
          <cell r="M3511">
            <v>0</v>
          </cell>
          <cell r="N3511">
            <v>0</v>
          </cell>
          <cell r="O3511">
            <v>3</v>
          </cell>
          <cell r="P3511">
            <v>5</v>
          </cell>
          <cell r="Q3511">
            <v>5</v>
          </cell>
          <cell r="R3511">
            <v>0</v>
          </cell>
          <cell r="S3511">
            <v>0</v>
          </cell>
          <cell r="T3511">
            <v>0</v>
          </cell>
          <cell r="U3511">
            <v>0</v>
          </cell>
          <cell r="AO3511" t="str">
            <v>Schleswig-Holstein_2007_I 04b_4</v>
          </cell>
          <cell r="AQ3511" t="str">
            <v>Westliche Flächenländer_2007_I 04b_4</v>
          </cell>
        </row>
        <row r="3512">
          <cell r="G3512">
            <v>18</v>
          </cell>
          <cell r="H3512">
            <v>11</v>
          </cell>
          <cell r="I3512">
            <v>1</v>
          </cell>
          <cell r="J3512">
            <v>1</v>
          </cell>
          <cell r="K3512">
            <v>6</v>
          </cell>
          <cell r="L3512">
            <v>5</v>
          </cell>
          <cell r="M3512">
            <v>1</v>
          </cell>
          <cell r="N3512">
            <v>1</v>
          </cell>
          <cell r="O3512">
            <v>6</v>
          </cell>
          <cell r="P3512">
            <v>10</v>
          </cell>
          <cell r="Q3512">
            <v>2</v>
          </cell>
          <cell r="R3512">
            <v>0</v>
          </cell>
          <cell r="S3512">
            <v>0</v>
          </cell>
          <cell r="T3512">
            <v>0</v>
          </cell>
          <cell r="U3512">
            <v>0</v>
          </cell>
          <cell r="AO3512" t="str">
            <v>Schleswig-Holstein_2007_I 04b_5</v>
          </cell>
          <cell r="AQ3512" t="str">
            <v>Westliche Flächenländer_2007_I 04b_5</v>
          </cell>
        </row>
        <row r="3513">
          <cell r="G3513">
            <v>0</v>
          </cell>
          <cell r="H3513">
            <v>0</v>
          </cell>
          <cell r="I3513">
            <v>0</v>
          </cell>
          <cell r="J3513">
            <v>0</v>
          </cell>
          <cell r="K3513">
            <v>0</v>
          </cell>
          <cell r="L3513">
            <v>0</v>
          </cell>
          <cell r="M3513">
            <v>0</v>
          </cell>
          <cell r="N3513">
            <v>0</v>
          </cell>
          <cell r="O3513">
            <v>0</v>
          </cell>
          <cell r="P3513">
            <v>0</v>
          </cell>
          <cell r="Q3513">
            <v>0</v>
          </cell>
          <cell r="R3513">
            <v>0</v>
          </cell>
          <cell r="S3513">
            <v>0</v>
          </cell>
          <cell r="T3513">
            <v>0</v>
          </cell>
          <cell r="U3513">
            <v>0</v>
          </cell>
          <cell r="AO3513" t="str">
            <v>Schleswig-Holstein_2007_I 04b_6</v>
          </cell>
          <cell r="AQ3513" t="str">
            <v>Westliche Flächenländer_2007_I 04b_6</v>
          </cell>
        </row>
        <row r="3514">
          <cell r="G3514">
            <v>0</v>
          </cell>
          <cell r="H3514">
            <v>0</v>
          </cell>
          <cell r="I3514">
            <v>0</v>
          </cell>
          <cell r="J3514">
            <v>0</v>
          </cell>
          <cell r="K3514">
            <v>0</v>
          </cell>
          <cell r="L3514">
            <v>0</v>
          </cell>
          <cell r="M3514">
            <v>0</v>
          </cell>
          <cell r="N3514">
            <v>0</v>
          </cell>
          <cell r="O3514">
            <v>0</v>
          </cell>
          <cell r="P3514">
            <v>0</v>
          </cell>
          <cell r="Q3514">
            <v>0</v>
          </cell>
          <cell r="R3514">
            <v>0</v>
          </cell>
          <cell r="S3514">
            <v>0</v>
          </cell>
          <cell r="T3514">
            <v>0</v>
          </cell>
          <cell r="U3514">
            <v>0</v>
          </cell>
          <cell r="AO3514" t="str">
            <v>Schleswig-Holstein_2007_I 04b_7</v>
          </cell>
          <cell r="AQ3514" t="str">
            <v>Westliche Flächenländer_2007_I 04b_7</v>
          </cell>
        </row>
        <row r="3515">
          <cell r="G3515">
            <v>51</v>
          </cell>
          <cell r="H3515">
            <v>29</v>
          </cell>
          <cell r="I3515">
            <v>1</v>
          </cell>
          <cell r="J3515">
            <v>1</v>
          </cell>
          <cell r="K3515">
            <v>18</v>
          </cell>
          <cell r="L3515">
            <v>14</v>
          </cell>
          <cell r="M3515">
            <v>1</v>
          </cell>
          <cell r="N3515">
            <v>1</v>
          </cell>
          <cell r="O3515">
            <v>18</v>
          </cell>
          <cell r="P3515">
            <v>19</v>
          </cell>
          <cell r="Q3515">
            <v>14</v>
          </cell>
          <cell r="R3515">
            <v>0</v>
          </cell>
          <cell r="S3515">
            <v>0</v>
          </cell>
          <cell r="T3515">
            <v>0</v>
          </cell>
          <cell r="U3515">
            <v>0</v>
          </cell>
          <cell r="AO3515" t="str">
            <v>Schleswig-Holstein_2007_I 04b_8</v>
          </cell>
          <cell r="AQ3515" t="str">
            <v>Westliche Flächenländer_2007_I 04b_8</v>
          </cell>
        </row>
        <row r="3516">
          <cell r="G3516">
            <v>0</v>
          </cell>
          <cell r="H3516">
            <v>0</v>
          </cell>
          <cell r="I3516">
            <v>0</v>
          </cell>
          <cell r="J3516">
            <v>0</v>
          </cell>
          <cell r="K3516">
            <v>0</v>
          </cell>
          <cell r="L3516">
            <v>0</v>
          </cell>
          <cell r="M3516">
            <v>0</v>
          </cell>
          <cell r="N3516">
            <v>0</v>
          </cell>
          <cell r="O3516">
            <v>0</v>
          </cell>
          <cell r="P3516">
            <v>0</v>
          </cell>
          <cell r="Q3516">
            <v>0</v>
          </cell>
          <cell r="R3516">
            <v>0</v>
          </cell>
          <cell r="S3516">
            <v>0</v>
          </cell>
          <cell r="T3516">
            <v>0</v>
          </cell>
          <cell r="U3516">
            <v>0</v>
          </cell>
          <cell r="AO3516" t="str">
            <v>Schleswig-Holstein_2007_I 05a_1</v>
          </cell>
          <cell r="AQ3516" t="str">
            <v>Westliche Flächenländer_2007_I 05a_1</v>
          </cell>
        </row>
        <row r="3517">
          <cell r="G3517">
            <v>1154</v>
          </cell>
          <cell r="H3517">
            <v>977</v>
          </cell>
          <cell r="I3517">
            <v>65</v>
          </cell>
          <cell r="J3517">
            <v>59</v>
          </cell>
          <cell r="K3517">
            <v>481</v>
          </cell>
          <cell r="L3517">
            <v>395</v>
          </cell>
          <cell r="M3517">
            <v>28</v>
          </cell>
          <cell r="N3517">
            <v>24</v>
          </cell>
          <cell r="O3517">
            <v>481</v>
          </cell>
          <cell r="P3517">
            <v>360</v>
          </cell>
          <cell r="Q3517">
            <v>313</v>
          </cell>
          <cell r="R3517">
            <v>0</v>
          </cell>
          <cell r="S3517">
            <v>0</v>
          </cell>
          <cell r="T3517">
            <v>0</v>
          </cell>
          <cell r="U3517">
            <v>0</v>
          </cell>
          <cell r="AO3517" t="str">
            <v>Schleswig-Holstein_2007_I 05a_2</v>
          </cell>
          <cell r="AQ3517" t="str">
            <v>Westliche Flächenländer_2007_I 05a_2</v>
          </cell>
        </row>
        <row r="3518">
          <cell r="G3518">
            <v>1674</v>
          </cell>
          <cell r="H3518">
            <v>1367</v>
          </cell>
          <cell r="I3518">
            <v>46</v>
          </cell>
          <cell r="J3518">
            <v>39</v>
          </cell>
          <cell r="K3518">
            <v>901</v>
          </cell>
          <cell r="L3518">
            <v>740</v>
          </cell>
          <cell r="M3518">
            <v>29</v>
          </cell>
          <cell r="N3518">
            <v>23</v>
          </cell>
          <cell r="O3518">
            <v>901</v>
          </cell>
          <cell r="P3518">
            <v>770</v>
          </cell>
          <cell r="Q3518">
            <v>3</v>
          </cell>
          <cell r="R3518">
            <v>0</v>
          </cell>
          <cell r="S3518">
            <v>0</v>
          </cell>
          <cell r="T3518">
            <v>0</v>
          </cell>
          <cell r="U3518">
            <v>0</v>
          </cell>
          <cell r="AO3518" t="str">
            <v>Schleswig-Holstein_2007_I 05a_3</v>
          </cell>
          <cell r="AQ3518" t="str">
            <v>Westliche Flächenländer_2007_I 05a_3</v>
          </cell>
        </row>
        <row r="3519">
          <cell r="G3519">
            <v>24</v>
          </cell>
          <cell r="H3519">
            <v>19</v>
          </cell>
          <cell r="I3519">
            <v>1</v>
          </cell>
          <cell r="J3519">
            <v>1</v>
          </cell>
          <cell r="K3519">
            <v>13</v>
          </cell>
          <cell r="L3519">
            <v>9</v>
          </cell>
          <cell r="M3519">
            <v>0</v>
          </cell>
          <cell r="N3519">
            <v>0</v>
          </cell>
          <cell r="O3519">
            <v>13</v>
          </cell>
          <cell r="P3519">
            <v>11</v>
          </cell>
          <cell r="Q3519">
            <v>0</v>
          </cell>
          <cell r="R3519">
            <v>0</v>
          </cell>
          <cell r="S3519">
            <v>0</v>
          </cell>
          <cell r="T3519">
            <v>0</v>
          </cell>
          <cell r="U3519">
            <v>0</v>
          </cell>
          <cell r="AO3519" t="str">
            <v>Schleswig-Holstein_2007_I 05a_4</v>
          </cell>
          <cell r="AQ3519" t="str">
            <v>Westliche Flächenländer_2007_I 05a_4</v>
          </cell>
        </row>
        <row r="3520">
          <cell r="G3520">
            <v>74</v>
          </cell>
          <cell r="H3520">
            <v>66</v>
          </cell>
          <cell r="I3520">
            <v>11</v>
          </cell>
          <cell r="J3520">
            <v>9</v>
          </cell>
          <cell r="K3520">
            <v>33</v>
          </cell>
          <cell r="L3520">
            <v>28</v>
          </cell>
          <cell r="M3520">
            <v>3</v>
          </cell>
          <cell r="N3520">
            <v>1</v>
          </cell>
          <cell r="O3520">
            <v>33</v>
          </cell>
          <cell r="P3520">
            <v>41</v>
          </cell>
          <cell r="Q3520">
            <v>0</v>
          </cell>
          <cell r="R3520">
            <v>0</v>
          </cell>
          <cell r="S3520">
            <v>0</v>
          </cell>
          <cell r="T3520">
            <v>0</v>
          </cell>
          <cell r="U3520">
            <v>0</v>
          </cell>
          <cell r="AO3520" t="str">
            <v>Schleswig-Holstein_2007_I 05a_5</v>
          </cell>
          <cell r="AQ3520" t="str">
            <v>Westliche Flächenländer_2007_I 05a_5</v>
          </cell>
        </row>
        <row r="3521">
          <cell r="G3521">
            <v>3</v>
          </cell>
          <cell r="H3521">
            <v>3</v>
          </cell>
          <cell r="I3521">
            <v>1</v>
          </cell>
          <cell r="J3521">
            <v>1</v>
          </cell>
          <cell r="K3521">
            <v>1</v>
          </cell>
          <cell r="L3521">
            <v>1</v>
          </cell>
          <cell r="M3521">
            <v>0</v>
          </cell>
          <cell r="N3521">
            <v>0</v>
          </cell>
          <cell r="O3521">
            <v>1</v>
          </cell>
          <cell r="P3521">
            <v>2</v>
          </cell>
          <cell r="Q3521">
            <v>0</v>
          </cell>
          <cell r="R3521">
            <v>0</v>
          </cell>
          <cell r="S3521">
            <v>0</v>
          </cell>
          <cell r="T3521">
            <v>0</v>
          </cell>
          <cell r="U3521">
            <v>0</v>
          </cell>
          <cell r="AO3521" t="str">
            <v>Schleswig-Holstein_2007_I 05a_6</v>
          </cell>
          <cell r="AQ3521" t="str">
            <v>Westliche Flächenländer_2007_I 05a_6</v>
          </cell>
        </row>
        <row r="3522">
          <cell r="G3522">
            <v>0</v>
          </cell>
          <cell r="H3522">
            <v>0</v>
          </cell>
          <cell r="I3522">
            <v>0</v>
          </cell>
          <cell r="J3522">
            <v>0</v>
          </cell>
          <cell r="K3522">
            <v>0</v>
          </cell>
          <cell r="L3522">
            <v>0</v>
          </cell>
          <cell r="M3522">
            <v>0</v>
          </cell>
          <cell r="N3522">
            <v>0</v>
          </cell>
          <cell r="O3522">
            <v>0</v>
          </cell>
          <cell r="P3522">
            <v>0</v>
          </cell>
          <cell r="Q3522">
            <v>0</v>
          </cell>
          <cell r="R3522">
            <v>0</v>
          </cell>
          <cell r="S3522">
            <v>0</v>
          </cell>
          <cell r="T3522">
            <v>0</v>
          </cell>
          <cell r="U3522">
            <v>0</v>
          </cell>
          <cell r="AO3522" t="str">
            <v>Schleswig-Holstein_2007_I 05a_7</v>
          </cell>
          <cell r="AQ3522" t="str">
            <v>Westliche Flächenländer_2007_I 05a_7</v>
          </cell>
        </row>
        <row r="3523">
          <cell r="G3523">
            <v>2929</v>
          </cell>
          <cell r="H3523">
            <v>2432</v>
          </cell>
          <cell r="I3523">
            <v>124</v>
          </cell>
          <cell r="J3523">
            <v>109</v>
          </cell>
          <cell r="K3523">
            <v>1429</v>
          </cell>
          <cell r="L3523">
            <v>1173</v>
          </cell>
          <cell r="M3523">
            <v>60</v>
          </cell>
          <cell r="N3523">
            <v>48</v>
          </cell>
          <cell r="O3523">
            <v>1429</v>
          </cell>
          <cell r="P3523">
            <v>1184</v>
          </cell>
          <cell r="Q3523">
            <v>316</v>
          </cell>
          <cell r="R3523">
            <v>0</v>
          </cell>
          <cell r="S3523">
            <v>0</v>
          </cell>
          <cell r="T3523">
            <v>0</v>
          </cell>
          <cell r="U3523">
            <v>0</v>
          </cell>
          <cell r="AO3523" t="str">
            <v>Schleswig-Holstein_2007_I 05a_8</v>
          </cell>
          <cell r="AQ3523" t="str">
            <v>Westliche Flächenländer_2007_I 05a_8</v>
          </cell>
        </row>
        <row r="3524">
          <cell r="G3524">
            <v>0</v>
          </cell>
          <cell r="H3524">
            <v>0</v>
          </cell>
          <cell r="I3524">
            <v>0</v>
          </cell>
          <cell r="J3524">
            <v>0</v>
          </cell>
          <cell r="K3524">
            <v>0</v>
          </cell>
          <cell r="L3524">
            <v>0</v>
          </cell>
          <cell r="M3524">
            <v>0</v>
          </cell>
          <cell r="N3524">
            <v>0</v>
          </cell>
          <cell r="O3524">
            <v>0</v>
          </cell>
          <cell r="P3524">
            <v>0</v>
          </cell>
          <cell r="Q3524">
            <v>0</v>
          </cell>
          <cell r="R3524">
            <v>0</v>
          </cell>
          <cell r="S3524">
            <v>0</v>
          </cell>
          <cell r="T3524">
            <v>0</v>
          </cell>
          <cell r="U3524">
            <v>0</v>
          </cell>
          <cell r="AO3524" t="e">
            <v>#N/A</v>
          </cell>
          <cell r="AQ3524" t="e">
            <v>#N/A</v>
          </cell>
        </row>
        <row r="3525">
          <cell r="G3525">
            <v>0</v>
          </cell>
          <cell r="H3525">
            <v>0</v>
          </cell>
          <cell r="I3525">
            <v>0</v>
          </cell>
          <cell r="J3525">
            <v>0</v>
          </cell>
          <cell r="K3525">
            <v>0</v>
          </cell>
          <cell r="L3525">
            <v>0</v>
          </cell>
          <cell r="M3525">
            <v>0</v>
          </cell>
          <cell r="N3525">
            <v>0</v>
          </cell>
          <cell r="O3525">
            <v>0</v>
          </cell>
          <cell r="P3525">
            <v>0</v>
          </cell>
          <cell r="Q3525">
            <v>0</v>
          </cell>
          <cell r="R3525">
            <v>0</v>
          </cell>
          <cell r="S3525">
            <v>0</v>
          </cell>
          <cell r="T3525">
            <v>0</v>
          </cell>
          <cell r="U3525">
            <v>0</v>
          </cell>
          <cell r="AO3525" t="e">
            <v>#N/A</v>
          </cell>
          <cell r="AQ3525" t="e">
            <v>#N/A</v>
          </cell>
        </row>
        <row r="3526">
          <cell r="G3526">
            <v>0</v>
          </cell>
          <cell r="H3526">
            <v>0</v>
          </cell>
          <cell r="I3526">
            <v>0</v>
          </cell>
          <cell r="J3526">
            <v>0</v>
          </cell>
          <cell r="K3526">
            <v>0</v>
          </cell>
          <cell r="L3526">
            <v>0</v>
          </cell>
          <cell r="M3526">
            <v>0</v>
          </cell>
          <cell r="N3526">
            <v>0</v>
          </cell>
          <cell r="O3526">
            <v>0</v>
          </cell>
          <cell r="P3526">
            <v>0</v>
          </cell>
          <cell r="Q3526">
            <v>0</v>
          </cell>
          <cell r="R3526">
            <v>0</v>
          </cell>
          <cell r="S3526">
            <v>0</v>
          </cell>
          <cell r="T3526">
            <v>0</v>
          </cell>
          <cell r="U3526">
            <v>0</v>
          </cell>
          <cell r="AO3526" t="e">
            <v>#N/A</v>
          </cell>
          <cell r="AQ3526" t="e">
            <v>#N/A</v>
          </cell>
        </row>
        <row r="3527">
          <cell r="G3527">
            <v>0</v>
          </cell>
          <cell r="H3527">
            <v>0</v>
          </cell>
          <cell r="I3527">
            <v>0</v>
          </cell>
          <cell r="J3527">
            <v>0</v>
          </cell>
          <cell r="K3527">
            <v>0</v>
          </cell>
          <cell r="L3527">
            <v>0</v>
          </cell>
          <cell r="M3527">
            <v>0</v>
          </cell>
          <cell r="N3527">
            <v>0</v>
          </cell>
          <cell r="O3527">
            <v>0</v>
          </cell>
          <cell r="P3527">
            <v>0</v>
          </cell>
          <cell r="Q3527">
            <v>0</v>
          </cell>
          <cell r="R3527">
            <v>0</v>
          </cell>
          <cell r="S3527">
            <v>0</v>
          </cell>
          <cell r="T3527">
            <v>0</v>
          </cell>
          <cell r="U3527">
            <v>0</v>
          </cell>
          <cell r="AO3527" t="e">
            <v>#N/A</v>
          </cell>
          <cell r="AQ3527" t="e">
            <v>#N/A</v>
          </cell>
        </row>
        <row r="3528">
          <cell r="G3528">
            <v>0</v>
          </cell>
          <cell r="H3528">
            <v>0</v>
          </cell>
          <cell r="I3528">
            <v>0</v>
          </cell>
          <cell r="J3528">
            <v>0</v>
          </cell>
          <cell r="K3528">
            <v>0</v>
          </cell>
          <cell r="L3528">
            <v>0</v>
          </cell>
          <cell r="M3528">
            <v>0</v>
          </cell>
          <cell r="N3528">
            <v>0</v>
          </cell>
          <cell r="O3528">
            <v>0</v>
          </cell>
          <cell r="P3528">
            <v>0</v>
          </cell>
          <cell r="Q3528">
            <v>0</v>
          </cell>
          <cell r="R3528">
            <v>0</v>
          </cell>
          <cell r="S3528">
            <v>0</v>
          </cell>
          <cell r="T3528">
            <v>0</v>
          </cell>
          <cell r="U3528">
            <v>0</v>
          </cell>
          <cell r="AO3528" t="e">
            <v>#N/A</v>
          </cell>
          <cell r="AQ3528" t="e">
            <v>#N/A</v>
          </cell>
        </row>
        <row r="3529">
          <cell r="G3529">
            <v>0</v>
          </cell>
          <cell r="H3529">
            <v>0</v>
          </cell>
          <cell r="I3529">
            <v>0</v>
          </cell>
          <cell r="J3529">
            <v>0</v>
          </cell>
          <cell r="K3529">
            <v>0</v>
          </cell>
          <cell r="L3529">
            <v>0</v>
          </cell>
          <cell r="M3529">
            <v>0</v>
          </cell>
          <cell r="N3529">
            <v>0</v>
          </cell>
          <cell r="O3529">
            <v>0</v>
          </cell>
          <cell r="P3529">
            <v>0</v>
          </cell>
          <cell r="Q3529">
            <v>0</v>
          </cell>
          <cell r="R3529">
            <v>0</v>
          </cell>
          <cell r="S3529">
            <v>0</v>
          </cell>
          <cell r="T3529">
            <v>0</v>
          </cell>
          <cell r="U3529">
            <v>0</v>
          </cell>
          <cell r="AO3529" t="e">
            <v>#N/A</v>
          </cell>
          <cell r="AQ3529" t="e">
            <v>#N/A</v>
          </cell>
        </row>
        <row r="3530">
          <cell r="G3530">
            <v>0</v>
          </cell>
          <cell r="H3530">
            <v>0</v>
          </cell>
          <cell r="I3530">
            <v>0</v>
          </cell>
          <cell r="J3530">
            <v>0</v>
          </cell>
          <cell r="K3530">
            <v>0</v>
          </cell>
          <cell r="L3530">
            <v>0</v>
          </cell>
          <cell r="M3530">
            <v>0</v>
          </cell>
          <cell r="N3530">
            <v>0</v>
          </cell>
          <cell r="O3530">
            <v>0</v>
          </cell>
          <cell r="P3530">
            <v>0</v>
          </cell>
          <cell r="Q3530">
            <v>0</v>
          </cell>
          <cell r="R3530">
            <v>0</v>
          </cell>
          <cell r="S3530">
            <v>0</v>
          </cell>
          <cell r="T3530">
            <v>0</v>
          </cell>
          <cell r="U3530">
            <v>0</v>
          </cell>
          <cell r="AO3530" t="e">
            <v>#N/A</v>
          </cell>
          <cell r="AQ3530" t="e">
            <v>#N/A</v>
          </cell>
        </row>
        <row r="3531">
          <cell r="G3531">
            <v>0</v>
          </cell>
          <cell r="H3531">
            <v>0</v>
          </cell>
          <cell r="I3531">
            <v>0</v>
          </cell>
          <cell r="J3531">
            <v>0</v>
          </cell>
          <cell r="K3531">
            <v>0</v>
          </cell>
          <cell r="L3531">
            <v>0</v>
          </cell>
          <cell r="M3531">
            <v>0</v>
          </cell>
          <cell r="N3531">
            <v>0</v>
          </cell>
          <cell r="O3531">
            <v>0</v>
          </cell>
          <cell r="P3531">
            <v>0</v>
          </cell>
          <cell r="Q3531">
            <v>0</v>
          </cell>
          <cell r="R3531">
            <v>0</v>
          </cell>
          <cell r="S3531">
            <v>0</v>
          </cell>
          <cell r="T3531">
            <v>0</v>
          </cell>
          <cell r="U3531">
            <v>0</v>
          </cell>
          <cell r="AO3531" t="e">
            <v>#N/A</v>
          </cell>
          <cell r="AQ3531" t="e">
            <v>#N/A</v>
          </cell>
        </row>
        <row r="3532">
          <cell r="G3532">
            <v>0</v>
          </cell>
          <cell r="H3532">
            <v>0</v>
          </cell>
          <cell r="I3532">
            <v>0</v>
          </cell>
          <cell r="J3532">
            <v>0</v>
          </cell>
          <cell r="K3532">
            <v>0</v>
          </cell>
          <cell r="L3532">
            <v>0</v>
          </cell>
          <cell r="M3532">
            <v>0</v>
          </cell>
          <cell r="N3532">
            <v>0</v>
          </cell>
          <cell r="O3532">
            <v>0</v>
          </cell>
          <cell r="P3532">
            <v>0</v>
          </cell>
          <cell r="Q3532">
            <v>0</v>
          </cell>
          <cell r="R3532">
            <v>0</v>
          </cell>
          <cell r="S3532">
            <v>0</v>
          </cell>
          <cell r="T3532">
            <v>0</v>
          </cell>
          <cell r="U3532">
            <v>0</v>
          </cell>
          <cell r="AO3532" t="str">
            <v>Schleswig-Holstein_2007_I 05c_1</v>
          </cell>
          <cell r="AQ3532" t="str">
            <v>Westliche Flächenländer_2007_I 05c_1</v>
          </cell>
        </row>
        <row r="3533">
          <cell r="G3533">
            <v>5</v>
          </cell>
          <cell r="H3533">
            <v>4</v>
          </cell>
          <cell r="I3533">
            <v>0</v>
          </cell>
          <cell r="J3533">
            <v>0</v>
          </cell>
          <cell r="K3533">
            <v>1</v>
          </cell>
          <cell r="L3533">
            <v>1</v>
          </cell>
          <cell r="M3533">
            <v>0</v>
          </cell>
          <cell r="N3533">
            <v>0</v>
          </cell>
          <cell r="O3533">
            <v>1</v>
          </cell>
          <cell r="P3533">
            <v>2</v>
          </cell>
          <cell r="Q3533">
            <v>2</v>
          </cell>
          <cell r="R3533">
            <v>0</v>
          </cell>
          <cell r="S3533">
            <v>0</v>
          </cell>
          <cell r="T3533">
            <v>0</v>
          </cell>
          <cell r="U3533">
            <v>0</v>
          </cell>
          <cell r="AO3533" t="str">
            <v>Schleswig-Holstein_2007_I 05c_2</v>
          </cell>
          <cell r="AQ3533" t="str">
            <v>Westliche Flächenländer_2007_I 05c_2</v>
          </cell>
        </row>
        <row r="3534">
          <cell r="G3534">
            <v>1492</v>
          </cell>
          <cell r="H3534">
            <v>1183</v>
          </cell>
          <cell r="I3534">
            <v>24</v>
          </cell>
          <cell r="J3534">
            <v>22</v>
          </cell>
          <cell r="K3534">
            <v>519</v>
          </cell>
          <cell r="L3534">
            <v>406</v>
          </cell>
          <cell r="M3534">
            <v>7</v>
          </cell>
          <cell r="N3534">
            <v>6</v>
          </cell>
          <cell r="O3534">
            <v>519</v>
          </cell>
          <cell r="P3534">
            <v>461</v>
          </cell>
          <cell r="Q3534">
            <v>512</v>
          </cell>
          <cell r="R3534">
            <v>0</v>
          </cell>
          <cell r="S3534">
            <v>0</v>
          </cell>
          <cell r="T3534">
            <v>0</v>
          </cell>
          <cell r="U3534">
            <v>0</v>
          </cell>
          <cell r="AO3534" t="str">
            <v>Schleswig-Holstein_2007_I 05c_3</v>
          </cell>
          <cell r="AQ3534" t="str">
            <v>Westliche Flächenländer_2007_I 05c_3</v>
          </cell>
        </row>
        <row r="3535">
          <cell r="G3535">
            <v>394</v>
          </cell>
          <cell r="H3535">
            <v>302</v>
          </cell>
          <cell r="I3535">
            <v>7</v>
          </cell>
          <cell r="J3535">
            <v>7</v>
          </cell>
          <cell r="K3535">
            <v>144</v>
          </cell>
          <cell r="L3535">
            <v>113</v>
          </cell>
          <cell r="M3535">
            <v>1</v>
          </cell>
          <cell r="N3535">
            <v>1</v>
          </cell>
          <cell r="O3535">
            <v>144</v>
          </cell>
          <cell r="P3535">
            <v>166</v>
          </cell>
          <cell r="Q3535">
            <v>84</v>
          </cell>
          <cell r="R3535">
            <v>0</v>
          </cell>
          <cell r="S3535">
            <v>0</v>
          </cell>
          <cell r="T3535">
            <v>0</v>
          </cell>
          <cell r="U3535">
            <v>0</v>
          </cell>
          <cell r="AO3535" t="str">
            <v>Schleswig-Holstein_2007_I 05c_4</v>
          </cell>
          <cell r="AQ3535" t="str">
            <v>Westliche Flächenländer_2007_I 05c_4</v>
          </cell>
        </row>
        <row r="3536">
          <cell r="G3536">
            <v>482</v>
          </cell>
          <cell r="H3536">
            <v>394</v>
          </cell>
          <cell r="I3536">
            <v>28</v>
          </cell>
          <cell r="J3536">
            <v>24</v>
          </cell>
          <cell r="K3536">
            <v>192</v>
          </cell>
          <cell r="L3536">
            <v>158</v>
          </cell>
          <cell r="M3536">
            <v>12</v>
          </cell>
          <cell r="N3536">
            <v>9</v>
          </cell>
          <cell r="O3536">
            <v>192</v>
          </cell>
          <cell r="P3536">
            <v>167</v>
          </cell>
          <cell r="Q3536">
            <v>123</v>
          </cell>
          <cell r="R3536">
            <v>0</v>
          </cell>
          <cell r="S3536">
            <v>0</v>
          </cell>
          <cell r="T3536">
            <v>0</v>
          </cell>
          <cell r="U3536">
            <v>0</v>
          </cell>
          <cell r="AO3536" t="str">
            <v>Schleswig-Holstein_2007_I 05c_5</v>
          </cell>
          <cell r="AQ3536" t="str">
            <v>Westliche Flächenländer_2007_I 05c_5</v>
          </cell>
        </row>
        <row r="3537">
          <cell r="G3537">
            <v>12</v>
          </cell>
          <cell r="H3537">
            <v>11</v>
          </cell>
          <cell r="I3537">
            <v>6</v>
          </cell>
          <cell r="J3537">
            <v>5</v>
          </cell>
          <cell r="K3537">
            <v>2</v>
          </cell>
          <cell r="L3537">
            <v>2</v>
          </cell>
          <cell r="M3537">
            <v>1</v>
          </cell>
          <cell r="N3537">
            <v>1</v>
          </cell>
          <cell r="O3537">
            <v>2</v>
          </cell>
          <cell r="P3537">
            <v>10</v>
          </cell>
          <cell r="Q3537">
            <v>0</v>
          </cell>
          <cell r="R3537">
            <v>0</v>
          </cell>
          <cell r="S3537">
            <v>0</v>
          </cell>
          <cell r="T3537">
            <v>0</v>
          </cell>
          <cell r="U3537">
            <v>0</v>
          </cell>
          <cell r="AO3537" t="str">
            <v>Schleswig-Holstein_2007_I 05c_6</v>
          </cell>
          <cell r="AQ3537" t="str">
            <v>Westliche Flächenländer_2007_I 05c_6</v>
          </cell>
        </row>
        <row r="3538">
          <cell r="G3538">
            <v>0</v>
          </cell>
          <cell r="H3538">
            <v>0</v>
          </cell>
          <cell r="I3538">
            <v>0</v>
          </cell>
          <cell r="J3538">
            <v>0</v>
          </cell>
          <cell r="K3538">
            <v>0</v>
          </cell>
          <cell r="L3538">
            <v>0</v>
          </cell>
          <cell r="M3538">
            <v>0</v>
          </cell>
          <cell r="N3538">
            <v>0</v>
          </cell>
          <cell r="O3538">
            <v>0</v>
          </cell>
          <cell r="P3538">
            <v>0</v>
          </cell>
          <cell r="Q3538">
            <v>0</v>
          </cell>
          <cell r="R3538">
            <v>0</v>
          </cell>
          <cell r="S3538">
            <v>0</v>
          </cell>
          <cell r="T3538">
            <v>0</v>
          </cell>
          <cell r="U3538">
            <v>0</v>
          </cell>
          <cell r="AO3538" t="str">
            <v>Schleswig-Holstein_2007_I 05c_7</v>
          </cell>
          <cell r="AQ3538" t="str">
            <v>Westliche Flächenländer_2007_I 05c_7</v>
          </cell>
        </row>
        <row r="3539">
          <cell r="G3539">
            <v>2385</v>
          </cell>
          <cell r="H3539">
            <v>1894</v>
          </cell>
          <cell r="I3539">
            <v>65</v>
          </cell>
          <cell r="J3539">
            <v>58</v>
          </cell>
          <cell r="K3539">
            <v>858</v>
          </cell>
          <cell r="L3539">
            <v>680</v>
          </cell>
          <cell r="M3539">
            <v>21</v>
          </cell>
          <cell r="N3539">
            <v>17</v>
          </cell>
          <cell r="O3539">
            <v>858</v>
          </cell>
          <cell r="P3539">
            <v>806</v>
          </cell>
          <cell r="Q3539">
            <v>721</v>
          </cell>
          <cell r="R3539">
            <v>0</v>
          </cell>
          <cell r="S3539">
            <v>0</v>
          </cell>
          <cell r="T3539">
            <v>0</v>
          </cell>
          <cell r="U3539">
            <v>0</v>
          </cell>
          <cell r="AO3539" t="str">
            <v>Schleswig-Holstein_2007_I 05c_8</v>
          </cell>
          <cell r="AQ3539" t="str">
            <v>Westliche Flächenländer_2007_I 05c_8</v>
          </cell>
        </row>
        <row r="3540">
          <cell r="G3540">
            <v>0</v>
          </cell>
          <cell r="H3540">
            <v>0</v>
          </cell>
          <cell r="I3540">
            <v>0</v>
          </cell>
          <cell r="J3540">
            <v>0</v>
          </cell>
          <cell r="K3540">
            <v>0</v>
          </cell>
          <cell r="L3540">
            <v>0</v>
          </cell>
          <cell r="M3540">
            <v>0</v>
          </cell>
          <cell r="N3540">
            <v>0</v>
          </cell>
          <cell r="O3540">
            <v>0</v>
          </cell>
          <cell r="P3540">
            <v>0</v>
          </cell>
          <cell r="Q3540">
            <v>0</v>
          </cell>
          <cell r="R3540">
            <v>0</v>
          </cell>
          <cell r="S3540">
            <v>0</v>
          </cell>
          <cell r="T3540">
            <v>0</v>
          </cell>
          <cell r="U3540">
            <v>0</v>
          </cell>
          <cell r="AO3540" t="e">
            <v>#N/A</v>
          </cell>
          <cell r="AQ3540" t="e">
            <v>#N/A</v>
          </cell>
        </row>
        <row r="3541">
          <cell r="G3541">
            <v>0</v>
          </cell>
          <cell r="H3541">
            <v>0</v>
          </cell>
          <cell r="I3541">
            <v>0</v>
          </cell>
          <cell r="J3541">
            <v>0</v>
          </cell>
          <cell r="K3541">
            <v>0</v>
          </cell>
          <cell r="L3541">
            <v>0</v>
          </cell>
          <cell r="M3541">
            <v>0</v>
          </cell>
          <cell r="N3541">
            <v>0</v>
          </cell>
          <cell r="O3541">
            <v>0</v>
          </cell>
          <cell r="P3541">
            <v>0</v>
          </cell>
          <cell r="Q3541">
            <v>0</v>
          </cell>
          <cell r="R3541">
            <v>0</v>
          </cell>
          <cell r="S3541">
            <v>0</v>
          </cell>
          <cell r="T3541">
            <v>0</v>
          </cell>
          <cell r="U3541">
            <v>0</v>
          </cell>
          <cell r="AO3541" t="e">
            <v>#N/A</v>
          </cell>
          <cell r="AQ3541" t="e">
            <v>#N/A</v>
          </cell>
        </row>
        <row r="3542">
          <cell r="G3542">
            <v>55</v>
          </cell>
          <cell r="H3542">
            <v>49</v>
          </cell>
          <cell r="I3542">
            <v>0</v>
          </cell>
          <cell r="J3542">
            <v>0</v>
          </cell>
          <cell r="K3542">
            <v>27</v>
          </cell>
          <cell r="L3542">
            <v>23</v>
          </cell>
          <cell r="M3542">
            <v>0</v>
          </cell>
          <cell r="N3542">
            <v>0</v>
          </cell>
          <cell r="O3542">
            <v>27</v>
          </cell>
          <cell r="P3542">
            <v>16</v>
          </cell>
          <cell r="Q3542">
            <v>12</v>
          </cell>
          <cell r="R3542">
            <v>0</v>
          </cell>
          <cell r="S3542">
            <v>0</v>
          </cell>
          <cell r="T3542">
            <v>0</v>
          </cell>
          <cell r="U3542">
            <v>0</v>
          </cell>
          <cell r="AO3542" t="e">
            <v>#N/A</v>
          </cell>
          <cell r="AQ3542" t="e">
            <v>#N/A</v>
          </cell>
        </row>
        <row r="3543">
          <cell r="G3543">
            <v>36</v>
          </cell>
          <cell r="H3543">
            <v>32</v>
          </cell>
          <cell r="I3543">
            <v>1</v>
          </cell>
          <cell r="J3543">
            <v>1</v>
          </cell>
          <cell r="K3543">
            <v>6</v>
          </cell>
          <cell r="L3543">
            <v>6</v>
          </cell>
          <cell r="M3543">
            <v>0</v>
          </cell>
          <cell r="N3543">
            <v>0</v>
          </cell>
          <cell r="O3543">
            <v>6</v>
          </cell>
          <cell r="P3543">
            <v>28</v>
          </cell>
          <cell r="Q3543">
            <v>2</v>
          </cell>
          <cell r="R3543">
            <v>0</v>
          </cell>
          <cell r="S3543">
            <v>0</v>
          </cell>
          <cell r="T3543">
            <v>0</v>
          </cell>
          <cell r="U3543">
            <v>0</v>
          </cell>
          <cell r="AO3543" t="e">
            <v>#N/A</v>
          </cell>
          <cell r="AQ3543" t="e">
            <v>#N/A</v>
          </cell>
        </row>
        <row r="3544">
          <cell r="G3544">
            <v>20</v>
          </cell>
          <cell r="H3544">
            <v>17</v>
          </cell>
          <cell r="I3544">
            <v>1</v>
          </cell>
          <cell r="J3544">
            <v>0</v>
          </cell>
          <cell r="K3544">
            <v>4</v>
          </cell>
          <cell r="L3544">
            <v>4</v>
          </cell>
          <cell r="M3544">
            <v>0</v>
          </cell>
          <cell r="N3544">
            <v>0</v>
          </cell>
          <cell r="O3544">
            <v>4</v>
          </cell>
          <cell r="P3544">
            <v>12</v>
          </cell>
          <cell r="Q3544">
            <v>4</v>
          </cell>
          <cell r="R3544">
            <v>0</v>
          </cell>
          <cell r="S3544">
            <v>0</v>
          </cell>
          <cell r="T3544">
            <v>0</v>
          </cell>
          <cell r="U3544">
            <v>0</v>
          </cell>
          <cell r="AO3544" t="e">
            <v>#N/A</v>
          </cell>
          <cell r="AQ3544" t="e">
            <v>#N/A</v>
          </cell>
        </row>
        <row r="3545">
          <cell r="G3545">
            <v>0</v>
          </cell>
          <cell r="H3545">
            <v>0</v>
          </cell>
          <cell r="I3545">
            <v>0</v>
          </cell>
          <cell r="J3545">
            <v>0</v>
          </cell>
          <cell r="K3545">
            <v>0</v>
          </cell>
          <cell r="L3545">
            <v>0</v>
          </cell>
          <cell r="M3545">
            <v>0</v>
          </cell>
          <cell r="N3545">
            <v>0</v>
          </cell>
          <cell r="O3545">
            <v>0</v>
          </cell>
          <cell r="P3545">
            <v>0</v>
          </cell>
          <cell r="Q3545">
            <v>0</v>
          </cell>
          <cell r="R3545">
            <v>0</v>
          </cell>
          <cell r="S3545">
            <v>0</v>
          </cell>
          <cell r="T3545">
            <v>0</v>
          </cell>
          <cell r="U3545">
            <v>0</v>
          </cell>
          <cell r="AO3545" t="e">
            <v>#N/A</v>
          </cell>
          <cell r="AQ3545" t="e">
            <v>#N/A</v>
          </cell>
        </row>
        <row r="3546">
          <cell r="G3546">
            <v>0</v>
          </cell>
          <cell r="H3546">
            <v>0</v>
          </cell>
          <cell r="I3546">
            <v>0</v>
          </cell>
          <cell r="J3546">
            <v>0</v>
          </cell>
          <cell r="K3546">
            <v>0</v>
          </cell>
          <cell r="L3546">
            <v>0</v>
          </cell>
          <cell r="M3546">
            <v>0</v>
          </cell>
          <cell r="N3546">
            <v>0</v>
          </cell>
          <cell r="O3546">
            <v>0</v>
          </cell>
          <cell r="P3546">
            <v>0</v>
          </cell>
          <cell r="Q3546">
            <v>0</v>
          </cell>
          <cell r="R3546">
            <v>0</v>
          </cell>
          <cell r="S3546">
            <v>0</v>
          </cell>
          <cell r="T3546">
            <v>0</v>
          </cell>
          <cell r="U3546">
            <v>0</v>
          </cell>
          <cell r="AO3546" t="e">
            <v>#N/A</v>
          </cell>
          <cell r="AQ3546" t="e">
            <v>#N/A</v>
          </cell>
        </row>
        <row r="3547">
          <cell r="G3547">
            <v>111</v>
          </cell>
          <cell r="H3547">
            <v>98</v>
          </cell>
          <cell r="I3547">
            <v>2</v>
          </cell>
          <cell r="J3547">
            <v>1</v>
          </cell>
          <cell r="K3547">
            <v>37</v>
          </cell>
          <cell r="L3547">
            <v>33</v>
          </cell>
          <cell r="M3547">
            <v>0</v>
          </cell>
          <cell r="N3547">
            <v>0</v>
          </cell>
          <cell r="O3547">
            <v>37</v>
          </cell>
          <cell r="P3547">
            <v>56</v>
          </cell>
          <cell r="Q3547">
            <v>18</v>
          </cell>
          <cell r="R3547">
            <v>0</v>
          </cell>
          <cell r="S3547">
            <v>0</v>
          </cell>
          <cell r="T3547">
            <v>0</v>
          </cell>
          <cell r="U3547">
            <v>0</v>
          </cell>
          <cell r="AO3547" t="e">
            <v>#N/A</v>
          </cell>
          <cell r="AQ3547" t="e">
            <v>#N/A</v>
          </cell>
        </row>
        <row r="3548">
          <cell r="G3548">
            <v>49</v>
          </cell>
          <cell r="H3548">
            <v>32</v>
          </cell>
          <cell r="I3548">
            <v>1.4206989247311828</v>
          </cell>
          <cell r="J3548">
            <v>0.92545499875342807</v>
          </cell>
          <cell r="K3548">
            <v>19.193548387096776</v>
          </cell>
          <cell r="L3548">
            <v>12.230366492146597</v>
          </cell>
          <cell r="M3548">
            <v>0.55649497051682284</v>
          </cell>
          <cell r="N3548">
            <v>0.35370793146073432</v>
          </cell>
          <cell r="O3548">
            <v>19.193548387096776</v>
          </cell>
          <cell r="P3548">
            <v>15.505376344086022</v>
          </cell>
          <cell r="Q3548">
            <v>14.301075268817204</v>
          </cell>
          <cell r="R3548">
            <v>0</v>
          </cell>
          <cell r="S3548">
            <v>0</v>
          </cell>
          <cell r="T3548">
            <v>0</v>
          </cell>
          <cell r="U3548">
            <v>0</v>
          </cell>
          <cell r="AO3548" t="str">
            <v>Schleswig-Holstein_2007_I 05b_1</v>
          </cell>
          <cell r="AQ3548" t="str">
            <v>Westliche Flächenländer_2007_I 05b_1</v>
          </cell>
        </row>
        <row r="3549">
          <cell r="G3549">
            <v>723</v>
          </cell>
          <cell r="H3549">
            <v>503</v>
          </cell>
          <cell r="I3549">
            <v>20.962557603686637</v>
          </cell>
          <cell r="J3549">
            <v>14.546995761655447</v>
          </cell>
          <cell r="K3549">
            <v>283.20276497695852</v>
          </cell>
          <cell r="L3549">
            <v>192.24607329842931</v>
          </cell>
          <cell r="M3549">
            <v>8.2111400751767931</v>
          </cell>
          <cell r="N3549">
            <v>5.5598465476484167</v>
          </cell>
          <cell r="O3549">
            <v>283.20276497695852</v>
          </cell>
          <cell r="P3549">
            <v>228.78341013824885</v>
          </cell>
          <cell r="Q3549">
            <v>211.01382488479263</v>
          </cell>
          <cell r="R3549">
            <v>0</v>
          </cell>
          <cell r="S3549">
            <v>0</v>
          </cell>
          <cell r="T3549">
            <v>0</v>
          </cell>
          <cell r="U3549">
            <v>0</v>
          </cell>
          <cell r="AO3549" t="str">
            <v>Schleswig-Holstein_2007_I 05b_2</v>
          </cell>
          <cell r="AQ3549" t="str">
            <v>Westliche Flächenländer_2007_I 05b_2</v>
          </cell>
        </row>
        <row r="3550">
          <cell r="G3550">
            <v>2993</v>
          </cell>
          <cell r="H3550">
            <v>2373</v>
          </cell>
          <cell r="I3550">
            <v>86.778609831029172</v>
          </cell>
          <cell r="J3550">
            <v>68.6282722513089</v>
          </cell>
          <cell r="K3550">
            <v>1172.3732718894007</v>
          </cell>
          <cell r="L3550">
            <v>906.95811518324615</v>
          </cell>
          <cell r="M3550">
            <v>33.991621362384706</v>
          </cell>
          <cell r="N3550">
            <v>26.229653792385076</v>
          </cell>
          <cell r="O3550">
            <v>1172.3732718894007</v>
          </cell>
          <cell r="P3550">
            <v>947.09370199692773</v>
          </cell>
          <cell r="Q3550">
            <v>873.53302611367121</v>
          </cell>
          <cell r="R3550">
            <v>0</v>
          </cell>
          <cell r="S3550">
            <v>0</v>
          </cell>
          <cell r="T3550">
            <v>0</v>
          </cell>
          <cell r="U3550">
            <v>0</v>
          </cell>
          <cell r="AO3550" t="str">
            <v>Schleswig-Holstein_2007_I 05b_3</v>
          </cell>
          <cell r="AQ3550" t="str">
            <v>Westliche Flächenländer_2007_I 05b_3</v>
          </cell>
        </row>
        <row r="3551">
          <cell r="G3551">
            <v>468</v>
          </cell>
          <cell r="H3551">
            <v>327</v>
          </cell>
          <cell r="I3551">
            <v>13.569124423963133</v>
          </cell>
          <cell r="J3551">
            <v>9.4569932685115941</v>
          </cell>
          <cell r="K3551">
            <v>183.31797235023041</v>
          </cell>
          <cell r="L3551">
            <v>124.97905759162305</v>
          </cell>
          <cell r="M3551">
            <v>5.3150948204463884</v>
          </cell>
          <cell r="N3551">
            <v>3.6144529246143784</v>
          </cell>
          <cell r="O3551">
            <v>183.31797235023041</v>
          </cell>
          <cell r="P3551">
            <v>148.09216589861751</v>
          </cell>
          <cell r="Q3551">
            <v>136.58986175115209</v>
          </cell>
          <cell r="R3551">
            <v>0</v>
          </cell>
          <cell r="S3551">
            <v>0</v>
          </cell>
          <cell r="T3551">
            <v>0</v>
          </cell>
          <cell r="U3551">
            <v>0</v>
          </cell>
          <cell r="AO3551" t="str">
            <v>Schleswig-Holstein_2007_I 05b_4</v>
          </cell>
          <cell r="AQ3551" t="str">
            <v>Westliche Flächenländer_2007_I 05b_4</v>
          </cell>
        </row>
        <row r="3552">
          <cell r="G3552">
            <v>975</v>
          </cell>
          <cell r="H3552">
            <v>776</v>
          </cell>
          <cell r="I3552">
            <v>28.269009216589865</v>
          </cell>
          <cell r="J3552">
            <v>22.442283719770632</v>
          </cell>
          <cell r="K3552">
            <v>381.91244239631339</v>
          </cell>
          <cell r="L3552">
            <v>296.58638743455498</v>
          </cell>
          <cell r="M3552">
            <v>11.073114209263309</v>
          </cell>
          <cell r="N3552">
            <v>8.5774173379228067</v>
          </cell>
          <cell r="O3552">
            <v>381.91244239631339</v>
          </cell>
          <cell r="P3552">
            <v>308.52534562211986</v>
          </cell>
          <cell r="Q3552">
            <v>284.56221198156686</v>
          </cell>
          <cell r="R3552">
            <v>0</v>
          </cell>
          <cell r="S3552">
            <v>0</v>
          </cell>
          <cell r="T3552">
            <v>0</v>
          </cell>
          <cell r="U3552">
            <v>0</v>
          </cell>
          <cell r="AO3552" t="str">
            <v>Schleswig-Holstein_2007_I 05b_5</v>
          </cell>
          <cell r="AQ3552" t="str">
            <v>Westliche Flächenländer_2007_I 05b_5</v>
          </cell>
        </row>
        <row r="3553">
          <cell r="G3553">
            <v>0</v>
          </cell>
          <cell r="H3553">
            <v>0</v>
          </cell>
          <cell r="I3553">
            <v>0</v>
          </cell>
          <cell r="J3553">
            <v>0</v>
          </cell>
          <cell r="K3553">
            <v>0</v>
          </cell>
          <cell r="L3553">
            <v>0</v>
          </cell>
          <cell r="M3553">
            <v>0</v>
          </cell>
          <cell r="N3553">
            <v>0</v>
          </cell>
          <cell r="O3553">
            <v>0</v>
          </cell>
          <cell r="P3553">
            <v>0</v>
          </cell>
          <cell r="Q3553">
            <v>0</v>
          </cell>
          <cell r="R3553">
            <v>0</v>
          </cell>
          <cell r="S3553">
            <v>0</v>
          </cell>
          <cell r="T3553">
            <v>0</v>
          </cell>
          <cell r="U3553">
            <v>0</v>
          </cell>
          <cell r="AO3553" t="str">
            <v>Schleswig-Holstein_2007_I 05b_6</v>
          </cell>
          <cell r="AQ3553" t="str">
            <v>Westliche Flächenländer_2007_I 05b_6</v>
          </cell>
        </row>
        <row r="3554">
          <cell r="G3554">
            <v>0</v>
          </cell>
          <cell r="H3554">
            <v>0</v>
          </cell>
          <cell r="I3554">
            <v>0</v>
          </cell>
          <cell r="J3554">
            <v>0</v>
          </cell>
          <cell r="K3554">
            <v>0</v>
          </cell>
          <cell r="L3554">
            <v>0</v>
          </cell>
          <cell r="M3554">
            <v>0</v>
          </cell>
          <cell r="N3554">
            <v>0</v>
          </cell>
          <cell r="O3554">
            <v>0</v>
          </cell>
          <cell r="P3554">
            <v>0</v>
          </cell>
          <cell r="Q3554">
            <v>0</v>
          </cell>
          <cell r="R3554">
            <v>0</v>
          </cell>
          <cell r="S3554">
            <v>0</v>
          </cell>
          <cell r="T3554">
            <v>0</v>
          </cell>
          <cell r="U3554">
            <v>0</v>
          </cell>
          <cell r="AO3554" t="str">
            <v>Schleswig-Holstein_2007_I 05b_7</v>
          </cell>
          <cell r="AQ3554" t="str">
            <v>Westliche Flächenländer_2007_I 05b_7</v>
          </cell>
        </row>
        <row r="3555">
          <cell r="G3555">
            <v>5208</v>
          </cell>
          <cell r="H3555">
            <v>4011</v>
          </cell>
          <cell r="I3555">
            <v>151</v>
          </cell>
          <cell r="J3555">
            <v>116</v>
          </cell>
          <cell r="K3555">
            <v>2040</v>
          </cell>
          <cell r="L3555">
            <v>1533</v>
          </cell>
          <cell r="M3555">
            <v>59.147465437788021</v>
          </cell>
          <cell r="N3555">
            <v>44.33507853403141</v>
          </cell>
          <cell r="O3555">
            <v>2040</v>
          </cell>
          <cell r="P3555">
            <v>1648</v>
          </cell>
          <cell r="Q3555">
            <v>1520</v>
          </cell>
          <cell r="R3555">
            <v>0</v>
          </cell>
          <cell r="S3555">
            <v>0</v>
          </cell>
          <cell r="T3555">
            <v>0</v>
          </cell>
          <cell r="U3555">
            <v>0</v>
          </cell>
          <cell r="AO3555" t="str">
            <v>Schleswig-Holstein_2007_I 05b_8</v>
          </cell>
          <cell r="AQ3555" t="str">
            <v>Westliche Flächenländer_2007_I 05b_8</v>
          </cell>
        </row>
        <row r="3556">
          <cell r="G3556">
            <v>1114</v>
          </cell>
          <cell r="H3556">
            <v>443</v>
          </cell>
          <cell r="I3556">
            <v>83</v>
          </cell>
          <cell r="J3556">
            <v>36</v>
          </cell>
          <cell r="K3556">
            <v>1114</v>
          </cell>
          <cell r="L3556">
            <v>443</v>
          </cell>
          <cell r="M3556">
            <v>83</v>
          </cell>
          <cell r="N3556">
            <v>36</v>
          </cell>
          <cell r="O3556">
            <v>1114</v>
          </cell>
          <cell r="P3556">
            <v>0</v>
          </cell>
          <cell r="Q3556">
            <v>0</v>
          </cell>
          <cell r="R3556">
            <v>0</v>
          </cell>
          <cell r="S3556">
            <v>0</v>
          </cell>
          <cell r="T3556">
            <v>0</v>
          </cell>
          <cell r="U3556">
            <v>0</v>
          </cell>
          <cell r="AO3556" t="str">
            <v>Schleswig-Holstein_2007_II 03b_1</v>
          </cell>
          <cell r="AQ3556" t="str">
            <v>Westliche Flächenländer_2007_II 03b_1</v>
          </cell>
        </row>
        <row r="3557">
          <cell r="G3557">
            <v>635</v>
          </cell>
          <cell r="H3557">
            <v>306</v>
          </cell>
          <cell r="I3557">
            <v>40</v>
          </cell>
          <cell r="J3557">
            <v>20</v>
          </cell>
          <cell r="K3557">
            <v>635</v>
          </cell>
          <cell r="L3557">
            <v>306</v>
          </cell>
          <cell r="M3557">
            <v>40</v>
          </cell>
          <cell r="N3557">
            <v>20</v>
          </cell>
          <cell r="O3557">
            <v>635</v>
          </cell>
          <cell r="P3557">
            <v>0</v>
          </cell>
          <cell r="Q3557">
            <v>0</v>
          </cell>
          <cell r="R3557">
            <v>0</v>
          </cell>
          <cell r="S3557">
            <v>0</v>
          </cell>
          <cell r="T3557">
            <v>0</v>
          </cell>
          <cell r="U3557">
            <v>0</v>
          </cell>
          <cell r="AO3557" t="str">
            <v>Schleswig-Holstein_2007_II 03b_2</v>
          </cell>
          <cell r="AQ3557" t="str">
            <v>Westliche Flächenländer_2007_II 03b_2</v>
          </cell>
        </row>
        <row r="3558">
          <cell r="G3558">
            <v>52</v>
          </cell>
          <cell r="H3558">
            <v>38</v>
          </cell>
          <cell r="I3558">
            <v>0</v>
          </cell>
          <cell r="J3558">
            <v>0</v>
          </cell>
          <cell r="K3558">
            <v>52</v>
          </cell>
          <cell r="L3558">
            <v>38</v>
          </cell>
          <cell r="M3558">
            <v>0</v>
          </cell>
          <cell r="N3558">
            <v>0</v>
          </cell>
          <cell r="O3558">
            <v>52</v>
          </cell>
          <cell r="P3558">
            <v>0</v>
          </cell>
          <cell r="Q3558">
            <v>0</v>
          </cell>
          <cell r="R3558">
            <v>0</v>
          </cell>
          <cell r="S3558">
            <v>0</v>
          </cell>
          <cell r="T3558">
            <v>0</v>
          </cell>
          <cell r="U3558">
            <v>0</v>
          </cell>
          <cell r="AO3558" t="str">
            <v>Schleswig-Holstein_2007_II 03b_3</v>
          </cell>
          <cell r="AQ3558" t="str">
            <v>Westliche Flächenländer_2007_II 03b_3</v>
          </cell>
        </row>
        <row r="3559">
          <cell r="G3559">
            <v>0</v>
          </cell>
          <cell r="H3559">
            <v>0</v>
          </cell>
          <cell r="I3559">
            <v>0</v>
          </cell>
          <cell r="J3559">
            <v>0</v>
          </cell>
          <cell r="K3559">
            <v>0</v>
          </cell>
          <cell r="L3559">
            <v>0</v>
          </cell>
          <cell r="M3559">
            <v>0</v>
          </cell>
          <cell r="N3559">
            <v>0</v>
          </cell>
          <cell r="O3559">
            <v>0</v>
          </cell>
          <cell r="P3559">
            <v>0</v>
          </cell>
          <cell r="Q3559">
            <v>0</v>
          </cell>
          <cell r="R3559">
            <v>0</v>
          </cell>
          <cell r="S3559">
            <v>0</v>
          </cell>
          <cell r="T3559">
            <v>0</v>
          </cell>
          <cell r="U3559">
            <v>0</v>
          </cell>
          <cell r="AO3559" t="str">
            <v>Schleswig-Holstein_2007_II 03b_4</v>
          </cell>
          <cell r="AQ3559" t="str">
            <v>Westliche Flächenländer_2007_II 03b_4</v>
          </cell>
        </row>
        <row r="3560">
          <cell r="G3560">
            <v>0</v>
          </cell>
          <cell r="H3560">
            <v>0</v>
          </cell>
          <cell r="I3560">
            <v>0</v>
          </cell>
          <cell r="J3560">
            <v>0</v>
          </cell>
          <cell r="K3560">
            <v>0</v>
          </cell>
          <cell r="L3560">
            <v>0</v>
          </cell>
          <cell r="M3560">
            <v>0</v>
          </cell>
          <cell r="N3560">
            <v>0</v>
          </cell>
          <cell r="O3560">
            <v>0</v>
          </cell>
          <cell r="P3560">
            <v>0</v>
          </cell>
          <cell r="Q3560">
            <v>0</v>
          </cell>
          <cell r="R3560">
            <v>0</v>
          </cell>
          <cell r="S3560">
            <v>0</v>
          </cell>
          <cell r="T3560">
            <v>0</v>
          </cell>
          <cell r="U3560">
            <v>0</v>
          </cell>
          <cell r="AO3560" t="str">
            <v>Schleswig-Holstein_2007_II 03b_5</v>
          </cell>
          <cell r="AQ3560" t="str">
            <v>Westliche Flächenländer_2007_II 03b_5</v>
          </cell>
        </row>
        <row r="3561">
          <cell r="G3561">
            <v>3</v>
          </cell>
          <cell r="H3561">
            <v>2</v>
          </cell>
          <cell r="I3561">
            <v>2</v>
          </cell>
          <cell r="J3561">
            <v>2</v>
          </cell>
          <cell r="K3561">
            <v>3</v>
          </cell>
          <cell r="L3561">
            <v>2</v>
          </cell>
          <cell r="M3561">
            <v>2</v>
          </cell>
          <cell r="N3561">
            <v>2</v>
          </cell>
          <cell r="O3561">
            <v>3</v>
          </cell>
          <cell r="P3561">
            <v>0</v>
          </cell>
          <cell r="Q3561">
            <v>0</v>
          </cell>
          <cell r="R3561">
            <v>0</v>
          </cell>
          <cell r="S3561">
            <v>0</v>
          </cell>
          <cell r="T3561">
            <v>0</v>
          </cell>
          <cell r="U3561">
            <v>0</v>
          </cell>
          <cell r="AO3561" t="str">
            <v>Schleswig-Holstein_2007_II 03b_6</v>
          </cell>
          <cell r="AQ3561" t="str">
            <v>Westliche Flächenländer_2007_II 03b_6</v>
          </cell>
        </row>
        <row r="3562">
          <cell r="G3562">
            <v>0</v>
          </cell>
          <cell r="H3562">
            <v>0</v>
          </cell>
          <cell r="I3562">
            <v>0</v>
          </cell>
          <cell r="J3562">
            <v>0</v>
          </cell>
          <cell r="K3562">
            <v>0</v>
          </cell>
          <cell r="L3562">
            <v>0</v>
          </cell>
          <cell r="M3562">
            <v>0</v>
          </cell>
          <cell r="N3562">
            <v>0</v>
          </cell>
          <cell r="O3562">
            <v>0</v>
          </cell>
          <cell r="P3562">
            <v>0</v>
          </cell>
          <cell r="Q3562">
            <v>0</v>
          </cell>
          <cell r="R3562">
            <v>0</v>
          </cell>
          <cell r="S3562">
            <v>0</v>
          </cell>
          <cell r="T3562">
            <v>0</v>
          </cell>
          <cell r="U3562">
            <v>0</v>
          </cell>
          <cell r="AO3562" t="str">
            <v>Schleswig-Holstein_2007_II 03b_7</v>
          </cell>
          <cell r="AQ3562" t="str">
            <v>Westliche Flächenländer_2007_II 03b_7</v>
          </cell>
        </row>
        <row r="3563">
          <cell r="G3563">
            <v>1804</v>
          </cell>
          <cell r="H3563">
            <v>789</v>
          </cell>
          <cell r="I3563">
            <v>125</v>
          </cell>
          <cell r="J3563">
            <v>58</v>
          </cell>
          <cell r="K3563">
            <v>1804</v>
          </cell>
          <cell r="L3563">
            <v>789</v>
          </cell>
          <cell r="M3563">
            <v>125</v>
          </cell>
          <cell r="N3563">
            <v>58</v>
          </cell>
          <cell r="O3563">
            <v>1804</v>
          </cell>
          <cell r="P3563">
            <v>0</v>
          </cell>
          <cell r="Q3563">
            <v>0</v>
          </cell>
          <cell r="R3563">
            <v>0</v>
          </cell>
          <cell r="S3563">
            <v>0</v>
          </cell>
          <cell r="T3563">
            <v>0</v>
          </cell>
          <cell r="U3563">
            <v>0</v>
          </cell>
          <cell r="AO3563" t="str">
            <v>Schleswig-Holstein_2007_II 03b_8</v>
          </cell>
          <cell r="AQ3563" t="str">
            <v>Westliche Flächenländer_2007_II 03b_8</v>
          </cell>
        </row>
        <row r="3564">
          <cell r="G3564">
            <v>25</v>
          </cell>
          <cell r="H3564">
            <v>4</v>
          </cell>
          <cell r="I3564">
            <v>2</v>
          </cell>
          <cell r="J3564">
            <v>1</v>
          </cell>
          <cell r="K3564">
            <v>25</v>
          </cell>
          <cell r="L3564">
            <v>4</v>
          </cell>
          <cell r="M3564">
            <v>2</v>
          </cell>
          <cell r="N3564">
            <v>1</v>
          </cell>
          <cell r="O3564">
            <v>25</v>
          </cell>
          <cell r="P3564">
            <v>0</v>
          </cell>
          <cell r="Q3564">
            <v>0</v>
          </cell>
          <cell r="R3564">
            <v>0</v>
          </cell>
          <cell r="S3564">
            <v>0</v>
          </cell>
          <cell r="T3564">
            <v>0</v>
          </cell>
          <cell r="U3564">
            <v>0</v>
          </cell>
          <cell r="AO3564" t="str">
            <v>Schleswig-Holstein_2007_II 02b_1</v>
          </cell>
          <cell r="AQ3564" t="str">
            <v>Westliche Flächenländer_2007_II 02b_1</v>
          </cell>
        </row>
        <row r="3565">
          <cell r="G3565">
            <v>259</v>
          </cell>
          <cell r="H3565">
            <v>19</v>
          </cell>
          <cell r="I3565">
            <v>5</v>
          </cell>
          <cell r="J3565">
            <v>0</v>
          </cell>
          <cell r="K3565">
            <v>259</v>
          </cell>
          <cell r="L3565">
            <v>19</v>
          </cell>
          <cell r="M3565">
            <v>5</v>
          </cell>
          <cell r="N3565">
            <v>0</v>
          </cell>
          <cell r="O3565">
            <v>259</v>
          </cell>
          <cell r="P3565">
            <v>0</v>
          </cell>
          <cell r="Q3565">
            <v>0</v>
          </cell>
          <cell r="R3565">
            <v>0</v>
          </cell>
          <cell r="S3565">
            <v>0</v>
          </cell>
          <cell r="T3565">
            <v>0</v>
          </cell>
          <cell r="U3565">
            <v>0</v>
          </cell>
          <cell r="AO3565" t="str">
            <v>Schleswig-Holstein_2007_II 02b_2</v>
          </cell>
          <cell r="AQ3565" t="str">
            <v>Westliche Flächenländer_2007_II 02b_2</v>
          </cell>
        </row>
        <row r="3566">
          <cell r="G3566">
            <v>176</v>
          </cell>
          <cell r="H3566">
            <v>13</v>
          </cell>
          <cell r="I3566">
            <v>1</v>
          </cell>
          <cell r="J3566">
            <v>0</v>
          </cell>
          <cell r="K3566">
            <v>176</v>
          </cell>
          <cell r="L3566">
            <v>13</v>
          </cell>
          <cell r="M3566">
            <v>1</v>
          </cell>
          <cell r="N3566">
            <v>0</v>
          </cell>
          <cell r="O3566">
            <v>176</v>
          </cell>
          <cell r="P3566">
            <v>0</v>
          </cell>
          <cell r="Q3566">
            <v>0</v>
          </cell>
          <cell r="R3566">
            <v>0</v>
          </cell>
          <cell r="S3566">
            <v>0</v>
          </cell>
          <cell r="T3566">
            <v>0</v>
          </cell>
          <cell r="U3566">
            <v>0</v>
          </cell>
          <cell r="AO3566" t="str">
            <v>Schleswig-Holstein_2007_II 02b_3</v>
          </cell>
          <cell r="AQ3566" t="str">
            <v>Westliche Flächenländer_2007_II 02b_3</v>
          </cell>
        </row>
        <row r="3567">
          <cell r="G3567">
            <v>10</v>
          </cell>
          <cell r="H3567">
            <v>4</v>
          </cell>
          <cell r="I3567">
            <v>0</v>
          </cell>
          <cell r="J3567">
            <v>0</v>
          </cell>
          <cell r="K3567">
            <v>10</v>
          </cell>
          <cell r="L3567">
            <v>4</v>
          </cell>
          <cell r="M3567">
            <v>0</v>
          </cell>
          <cell r="N3567">
            <v>0</v>
          </cell>
          <cell r="O3567">
            <v>10</v>
          </cell>
          <cell r="P3567">
            <v>0</v>
          </cell>
          <cell r="Q3567">
            <v>0</v>
          </cell>
          <cell r="R3567">
            <v>0</v>
          </cell>
          <cell r="S3567">
            <v>0</v>
          </cell>
          <cell r="T3567">
            <v>0</v>
          </cell>
          <cell r="U3567">
            <v>0</v>
          </cell>
          <cell r="AO3567" t="str">
            <v>Schleswig-Holstein_2007_II 02b_4</v>
          </cell>
          <cell r="AQ3567" t="str">
            <v>Westliche Flächenländer_2007_II 02b_4</v>
          </cell>
        </row>
        <row r="3568">
          <cell r="G3568">
            <v>12</v>
          </cell>
          <cell r="H3568">
            <v>0</v>
          </cell>
          <cell r="I3568">
            <v>0</v>
          </cell>
          <cell r="J3568">
            <v>0</v>
          </cell>
          <cell r="K3568">
            <v>12</v>
          </cell>
          <cell r="L3568">
            <v>0</v>
          </cell>
          <cell r="M3568">
            <v>0</v>
          </cell>
          <cell r="N3568">
            <v>0</v>
          </cell>
          <cell r="O3568">
            <v>12</v>
          </cell>
          <cell r="P3568">
            <v>0</v>
          </cell>
          <cell r="Q3568">
            <v>0</v>
          </cell>
          <cell r="R3568">
            <v>0</v>
          </cell>
          <cell r="S3568">
            <v>0</v>
          </cell>
          <cell r="T3568">
            <v>0</v>
          </cell>
          <cell r="U3568">
            <v>0</v>
          </cell>
          <cell r="AO3568" t="str">
            <v>Schleswig-Holstein_2007_II 02b_5</v>
          </cell>
          <cell r="AQ3568" t="str">
            <v>Westliche Flächenländer_2007_II 02b_5</v>
          </cell>
        </row>
        <row r="3569">
          <cell r="G3569">
            <v>0</v>
          </cell>
          <cell r="H3569">
            <v>0</v>
          </cell>
          <cell r="I3569">
            <v>0</v>
          </cell>
          <cell r="J3569">
            <v>0</v>
          </cell>
          <cell r="K3569">
            <v>0</v>
          </cell>
          <cell r="L3569">
            <v>0</v>
          </cell>
          <cell r="M3569">
            <v>0</v>
          </cell>
          <cell r="N3569">
            <v>0</v>
          </cell>
          <cell r="O3569">
            <v>0</v>
          </cell>
          <cell r="P3569">
            <v>0</v>
          </cell>
          <cell r="Q3569">
            <v>0</v>
          </cell>
          <cell r="R3569">
            <v>0</v>
          </cell>
          <cell r="S3569">
            <v>0</v>
          </cell>
          <cell r="T3569">
            <v>0</v>
          </cell>
          <cell r="U3569">
            <v>0</v>
          </cell>
          <cell r="AO3569" t="str">
            <v>Schleswig-Holstein_2007_II 02b_6</v>
          </cell>
          <cell r="AQ3569" t="str">
            <v>Westliche Flächenländer_2007_II 02b_6</v>
          </cell>
        </row>
        <row r="3570">
          <cell r="G3570">
            <v>0</v>
          </cell>
          <cell r="H3570">
            <v>0</v>
          </cell>
          <cell r="I3570">
            <v>0</v>
          </cell>
          <cell r="J3570">
            <v>0</v>
          </cell>
          <cell r="K3570">
            <v>0</v>
          </cell>
          <cell r="L3570">
            <v>0</v>
          </cell>
          <cell r="M3570">
            <v>0</v>
          </cell>
          <cell r="N3570">
            <v>0</v>
          </cell>
          <cell r="O3570">
            <v>0</v>
          </cell>
          <cell r="P3570">
            <v>0</v>
          </cell>
          <cell r="Q3570">
            <v>0</v>
          </cell>
          <cell r="R3570">
            <v>0</v>
          </cell>
          <cell r="S3570">
            <v>0</v>
          </cell>
          <cell r="T3570">
            <v>0</v>
          </cell>
          <cell r="U3570">
            <v>0</v>
          </cell>
          <cell r="AO3570" t="str">
            <v>Schleswig-Holstein_2007_II 02b_7</v>
          </cell>
          <cell r="AQ3570" t="str">
            <v>Westliche Flächenländer_2007_II 02b_7</v>
          </cell>
        </row>
        <row r="3571">
          <cell r="G3571">
            <v>482</v>
          </cell>
          <cell r="H3571">
            <v>40</v>
          </cell>
          <cell r="I3571">
            <v>8</v>
          </cell>
          <cell r="J3571">
            <v>1</v>
          </cell>
          <cell r="K3571">
            <v>482</v>
          </cell>
          <cell r="L3571">
            <v>40</v>
          </cell>
          <cell r="M3571">
            <v>8</v>
          </cell>
          <cell r="N3571">
            <v>1</v>
          </cell>
          <cell r="O3571">
            <v>482</v>
          </cell>
          <cell r="P3571">
            <v>0</v>
          </cell>
          <cell r="Q3571">
            <v>0</v>
          </cell>
          <cell r="R3571">
            <v>0</v>
          </cell>
          <cell r="S3571">
            <v>0</v>
          </cell>
          <cell r="T3571">
            <v>0</v>
          </cell>
          <cell r="U3571">
            <v>0</v>
          </cell>
          <cell r="AO3571" t="str">
            <v>Schleswig-Holstein_2007_II 02b_8</v>
          </cell>
          <cell r="AQ3571" t="str">
            <v>Westliche Flächenländer_2007_II 02b_8</v>
          </cell>
        </row>
        <row r="3572">
          <cell r="G3572">
            <v>3</v>
          </cell>
          <cell r="H3572">
            <v>0</v>
          </cell>
          <cell r="I3572">
            <v>0</v>
          </cell>
          <cell r="J3572">
            <v>0</v>
          </cell>
          <cell r="K3572">
            <v>3</v>
          </cell>
          <cell r="L3572">
            <v>0</v>
          </cell>
          <cell r="M3572">
            <v>0</v>
          </cell>
          <cell r="N3572">
            <v>0</v>
          </cell>
          <cell r="O3572">
            <v>3</v>
          </cell>
          <cell r="P3572">
            <v>0</v>
          </cell>
          <cell r="Q3572">
            <v>0</v>
          </cell>
          <cell r="R3572">
            <v>0</v>
          </cell>
          <cell r="S3572">
            <v>0</v>
          </cell>
          <cell r="T3572">
            <v>0</v>
          </cell>
          <cell r="U3572">
            <v>0</v>
          </cell>
          <cell r="AO3572" t="str">
            <v>Schleswig-Holstein_2007_II 03a_1</v>
          </cell>
          <cell r="AQ3572" t="str">
            <v>Westliche Flächenländer_2007_II 03a_1</v>
          </cell>
        </row>
        <row r="3573">
          <cell r="G3573">
            <v>5890</v>
          </cell>
          <cell r="H3573">
            <v>2881</v>
          </cell>
          <cell r="I3573">
            <v>401</v>
          </cell>
          <cell r="J3573">
            <v>186</v>
          </cell>
          <cell r="K3573">
            <v>5890</v>
          </cell>
          <cell r="L3573">
            <v>2881</v>
          </cell>
          <cell r="M3573">
            <v>401</v>
          </cell>
          <cell r="N3573">
            <v>186</v>
          </cell>
          <cell r="O3573">
            <v>5890</v>
          </cell>
          <cell r="P3573">
            <v>0</v>
          </cell>
          <cell r="Q3573">
            <v>0</v>
          </cell>
          <cell r="R3573">
            <v>0</v>
          </cell>
          <cell r="S3573">
            <v>0</v>
          </cell>
          <cell r="T3573">
            <v>0</v>
          </cell>
          <cell r="U3573">
            <v>0</v>
          </cell>
          <cell r="AO3573" t="str">
            <v>Schleswig-Holstein_2007_II 03a_2</v>
          </cell>
          <cell r="AQ3573" t="str">
            <v>Westliche Flächenländer_2007_II 03a_2</v>
          </cell>
        </row>
        <row r="3574">
          <cell r="G3574">
            <v>49</v>
          </cell>
          <cell r="H3574">
            <v>23</v>
          </cell>
          <cell r="I3574">
            <v>2</v>
          </cell>
          <cell r="J3574">
            <v>1</v>
          </cell>
          <cell r="K3574">
            <v>49</v>
          </cell>
          <cell r="L3574">
            <v>23</v>
          </cell>
          <cell r="M3574">
            <v>2</v>
          </cell>
          <cell r="N3574">
            <v>1</v>
          </cell>
          <cell r="O3574">
            <v>49</v>
          </cell>
          <cell r="P3574">
            <v>0</v>
          </cell>
          <cell r="Q3574">
            <v>0</v>
          </cell>
          <cell r="R3574">
            <v>0</v>
          </cell>
          <cell r="S3574">
            <v>0</v>
          </cell>
          <cell r="T3574">
            <v>0</v>
          </cell>
          <cell r="U3574">
            <v>0</v>
          </cell>
          <cell r="AO3574" t="str">
            <v>Schleswig-Holstein_2007_II 03a_3</v>
          </cell>
          <cell r="AQ3574" t="str">
            <v>Westliche Flächenländer_2007_II 03a_3</v>
          </cell>
        </row>
        <row r="3575">
          <cell r="G3575">
            <v>0</v>
          </cell>
          <cell r="H3575">
            <v>0</v>
          </cell>
          <cell r="I3575">
            <v>0</v>
          </cell>
          <cell r="J3575">
            <v>0</v>
          </cell>
          <cell r="K3575">
            <v>0</v>
          </cell>
          <cell r="L3575">
            <v>0</v>
          </cell>
          <cell r="M3575">
            <v>0</v>
          </cell>
          <cell r="N3575">
            <v>0</v>
          </cell>
          <cell r="O3575">
            <v>0</v>
          </cell>
          <cell r="P3575">
            <v>0</v>
          </cell>
          <cell r="Q3575">
            <v>0</v>
          </cell>
          <cell r="R3575">
            <v>0</v>
          </cell>
          <cell r="S3575">
            <v>0</v>
          </cell>
          <cell r="T3575">
            <v>0</v>
          </cell>
          <cell r="U3575">
            <v>0</v>
          </cell>
          <cell r="AO3575" t="str">
            <v>Schleswig-Holstein_2007_II 03a_4</v>
          </cell>
          <cell r="AQ3575" t="str">
            <v>Westliche Flächenländer_2007_II 03a_4</v>
          </cell>
        </row>
        <row r="3576">
          <cell r="G3576">
            <v>0</v>
          </cell>
          <cell r="H3576">
            <v>0</v>
          </cell>
          <cell r="I3576">
            <v>0</v>
          </cell>
          <cell r="J3576">
            <v>0</v>
          </cell>
          <cell r="K3576">
            <v>0</v>
          </cell>
          <cell r="L3576">
            <v>0</v>
          </cell>
          <cell r="M3576">
            <v>0</v>
          </cell>
          <cell r="N3576">
            <v>0</v>
          </cell>
          <cell r="O3576">
            <v>0</v>
          </cell>
          <cell r="P3576">
            <v>0</v>
          </cell>
          <cell r="Q3576">
            <v>0</v>
          </cell>
          <cell r="R3576">
            <v>0</v>
          </cell>
          <cell r="S3576">
            <v>0</v>
          </cell>
          <cell r="T3576">
            <v>0</v>
          </cell>
          <cell r="U3576">
            <v>0</v>
          </cell>
          <cell r="AO3576" t="str">
            <v>Schleswig-Holstein_2007_II 03a_5</v>
          </cell>
          <cell r="AQ3576" t="str">
            <v>Westliche Flächenländer_2007_II 03a_5</v>
          </cell>
        </row>
        <row r="3577">
          <cell r="G3577">
            <v>2</v>
          </cell>
          <cell r="H3577">
            <v>2</v>
          </cell>
          <cell r="I3577">
            <v>1</v>
          </cell>
          <cell r="J3577">
            <v>1</v>
          </cell>
          <cell r="K3577">
            <v>2</v>
          </cell>
          <cell r="L3577">
            <v>2</v>
          </cell>
          <cell r="M3577">
            <v>1</v>
          </cell>
          <cell r="N3577">
            <v>1</v>
          </cell>
          <cell r="O3577">
            <v>2</v>
          </cell>
          <cell r="P3577">
            <v>0</v>
          </cell>
          <cell r="Q3577">
            <v>0</v>
          </cell>
          <cell r="R3577">
            <v>0</v>
          </cell>
          <cell r="S3577">
            <v>0</v>
          </cell>
          <cell r="T3577">
            <v>0</v>
          </cell>
          <cell r="U3577">
            <v>0</v>
          </cell>
          <cell r="AO3577" t="str">
            <v>Schleswig-Holstein_2007_II 03a_6</v>
          </cell>
          <cell r="AQ3577" t="str">
            <v>Westliche Flächenländer_2007_II 03a_6</v>
          </cell>
        </row>
        <row r="3578">
          <cell r="G3578">
            <v>0</v>
          </cell>
          <cell r="H3578">
            <v>0</v>
          </cell>
          <cell r="I3578">
            <v>0</v>
          </cell>
          <cell r="J3578">
            <v>0</v>
          </cell>
          <cell r="K3578">
            <v>0</v>
          </cell>
          <cell r="L3578">
            <v>0</v>
          </cell>
          <cell r="M3578">
            <v>0</v>
          </cell>
          <cell r="N3578">
            <v>0</v>
          </cell>
          <cell r="O3578">
            <v>0</v>
          </cell>
          <cell r="P3578">
            <v>0</v>
          </cell>
          <cell r="Q3578">
            <v>0</v>
          </cell>
          <cell r="R3578">
            <v>0</v>
          </cell>
          <cell r="S3578">
            <v>0</v>
          </cell>
          <cell r="T3578">
            <v>0</v>
          </cell>
          <cell r="U3578">
            <v>0</v>
          </cell>
          <cell r="AO3578" t="str">
            <v>Schleswig-Holstein_2007_II 03a_7</v>
          </cell>
          <cell r="AQ3578" t="str">
            <v>Westliche Flächenländer_2007_II 03a_7</v>
          </cell>
        </row>
        <row r="3579">
          <cell r="G3579">
            <v>5944</v>
          </cell>
          <cell r="H3579">
            <v>2906</v>
          </cell>
          <cell r="I3579">
            <v>404</v>
          </cell>
          <cell r="J3579">
            <v>188</v>
          </cell>
          <cell r="K3579">
            <v>5944</v>
          </cell>
          <cell r="L3579">
            <v>2906</v>
          </cell>
          <cell r="M3579">
            <v>404</v>
          </cell>
          <cell r="N3579">
            <v>188</v>
          </cell>
          <cell r="O3579">
            <v>5944</v>
          </cell>
          <cell r="P3579">
            <v>0</v>
          </cell>
          <cell r="Q3579">
            <v>0</v>
          </cell>
          <cell r="R3579">
            <v>0</v>
          </cell>
          <cell r="S3579">
            <v>0</v>
          </cell>
          <cell r="T3579">
            <v>0</v>
          </cell>
          <cell r="U3579">
            <v>0</v>
          </cell>
          <cell r="AO3579" t="str">
            <v>Schleswig-Holstein_2007_II 03a_8</v>
          </cell>
          <cell r="AQ3579" t="str">
            <v>Westliche Flächenländer_2007_II 03a_8</v>
          </cell>
        </row>
        <row r="3580">
          <cell r="G3580">
            <v>0</v>
          </cell>
          <cell r="H3580">
            <v>0</v>
          </cell>
          <cell r="I3580">
            <v>0</v>
          </cell>
          <cell r="J3580">
            <v>0</v>
          </cell>
          <cell r="K3580">
            <v>0</v>
          </cell>
          <cell r="L3580">
            <v>0</v>
          </cell>
          <cell r="M3580">
            <v>0</v>
          </cell>
          <cell r="N3580">
            <v>0</v>
          </cell>
          <cell r="O3580">
            <v>0</v>
          </cell>
          <cell r="P3580">
            <v>0</v>
          </cell>
          <cell r="Q3580">
            <v>0</v>
          </cell>
          <cell r="R3580">
            <v>0</v>
          </cell>
          <cell r="S3580">
            <v>0</v>
          </cell>
          <cell r="T3580">
            <v>0</v>
          </cell>
          <cell r="U3580">
            <v>0</v>
          </cell>
          <cell r="AO3580" t="str">
            <v>Schleswig-Holstein_2007_II 01_1</v>
          </cell>
          <cell r="AQ3580" t="str">
            <v>Westliche Flächenländer_2007_II 01_1</v>
          </cell>
        </row>
        <row r="3581">
          <cell r="G3581">
            <v>3671</v>
          </cell>
          <cell r="H3581">
            <v>1849</v>
          </cell>
          <cell r="I3581">
            <v>219</v>
          </cell>
          <cell r="J3581">
            <v>116</v>
          </cell>
          <cell r="K3581">
            <v>3671</v>
          </cell>
          <cell r="L3581">
            <v>1849</v>
          </cell>
          <cell r="M3581">
            <v>219</v>
          </cell>
          <cell r="N3581">
            <v>116</v>
          </cell>
          <cell r="O3581">
            <v>0</v>
          </cell>
          <cell r="P3581">
            <v>3671</v>
          </cell>
          <cell r="Q3581">
            <v>0</v>
          </cell>
          <cell r="R3581">
            <v>0</v>
          </cell>
          <cell r="S3581">
            <v>0</v>
          </cell>
          <cell r="T3581">
            <v>0</v>
          </cell>
          <cell r="U3581">
            <v>0</v>
          </cell>
          <cell r="AO3581" t="str">
            <v>Schleswig-Holstein_2007_II 01_2</v>
          </cell>
          <cell r="AQ3581" t="str">
            <v>Westliche Flächenländer_2007_II 01_2</v>
          </cell>
        </row>
        <row r="3582">
          <cell r="G3582">
            <v>17</v>
          </cell>
          <cell r="H3582">
            <v>5</v>
          </cell>
          <cell r="I3582">
            <v>2</v>
          </cell>
          <cell r="J3582">
            <v>1</v>
          </cell>
          <cell r="K3582">
            <v>17</v>
          </cell>
          <cell r="L3582">
            <v>5</v>
          </cell>
          <cell r="M3582">
            <v>2</v>
          </cell>
          <cell r="N3582">
            <v>1</v>
          </cell>
          <cell r="O3582">
            <v>0</v>
          </cell>
          <cell r="P3582">
            <v>17</v>
          </cell>
          <cell r="Q3582">
            <v>0</v>
          </cell>
          <cell r="R3582">
            <v>0</v>
          </cell>
          <cell r="S3582">
            <v>0</v>
          </cell>
          <cell r="T3582">
            <v>0</v>
          </cell>
          <cell r="U3582">
            <v>0</v>
          </cell>
          <cell r="AO3582" t="str">
            <v>Schleswig-Holstein_2007_II 01_3</v>
          </cell>
          <cell r="AQ3582" t="str">
            <v>Westliche Flächenländer_2007_II 01_3</v>
          </cell>
        </row>
        <row r="3583">
          <cell r="G3583">
            <v>0</v>
          </cell>
          <cell r="H3583">
            <v>0</v>
          </cell>
          <cell r="I3583">
            <v>0</v>
          </cell>
          <cell r="J3583">
            <v>0</v>
          </cell>
          <cell r="K3583">
            <v>0</v>
          </cell>
          <cell r="L3583">
            <v>0</v>
          </cell>
          <cell r="M3583">
            <v>0</v>
          </cell>
          <cell r="N3583">
            <v>0</v>
          </cell>
          <cell r="O3583">
            <v>0</v>
          </cell>
          <cell r="P3583">
            <v>0</v>
          </cell>
          <cell r="Q3583">
            <v>0</v>
          </cell>
          <cell r="R3583">
            <v>0</v>
          </cell>
          <cell r="S3583">
            <v>0</v>
          </cell>
          <cell r="T3583">
            <v>0</v>
          </cell>
          <cell r="U3583">
            <v>0</v>
          </cell>
          <cell r="AO3583" t="str">
            <v>Schleswig-Holstein_2007_II 01_4</v>
          </cell>
          <cell r="AQ3583" t="str">
            <v>Westliche Flächenländer_2007_II 01_4</v>
          </cell>
        </row>
        <row r="3584">
          <cell r="G3584">
            <v>0</v>
          </cell>
          <cell r="H3584">
            <v>0</v>
          </cell>
          <cell r="I3584">
            <v>0</v>
          </cell>
          <cell r="J3584">
            <v>0</v>
          </cell>
          <cell r="K3584">
            <v>0</v>
          </cell>
          <cell r="L3584">
            <v>0</v>
          </cell>
          <cell r="M3584">
            <v>0</v>
          </cell>
          <cell r="N3584">
            <v>0</v>
          </cell>
          <cell r="O3584">
            <v>0</v>
          </cell>
          <cell r="P3584">
            <v>0</v>
          </cell>
          <cell r="Q3584">
            <v>0</v>
          </cell>
          <cell r="R3584">
            <v>0</v>
          </cell>
          <cell r="S3584">
            <v>0</v>
          </cell>
          <cell r="T3584">
            <v>0</v>
          </cell>
          <cell r="U3584">
            <v>0</v>
          </cell>
          <cell r="AO3584" t="str">
            <v>Schleswig-Holstein_2007_II 01_5</v>
          </cell>
          <cell r="AQ3584" t="str">
            <v>Westliche Flächenländer_2007_II 01_5</v>
          </cell>
        </row>
        <row r="3585">
          <cell r="G3585">
            <v>0</v>
          </cell>
          <cell r="H3585">
            <v>0</v>
          </cell>
          <cell r="I3585">
            <v>0</v>
          </cell>
          <cell r="J3585">
            <v>0</v>
          </cell>
          <cell r="K3585">
            <v>0</v>
          </cell>
          <cell r="L3585">
            <v>0</v>
          </cell>
          <cell r="M3585">
            <v>0</v>
          </cell>
          <cell r="N3585">
            <v>0</v>
          </cell>
          <cell r="O3585">
            <v>0</v>
          </cell>
          <cell r="P3585">
            <v>0</v>
          </cell>
          <cell r="Q3585">
            <v>0</v>
          </cell>
          <cell r="R3585">
            <v>0</v>
          </cell>
          <cell r="S3585">
            <v>0</v>
          </cell>
          <cell r="T3585">
            <v>0</v>
          </cell>
          <cell r="U3585">
            <v>0</v>
          </cell>
          <cell r="AO3585" t="str">
            <v>Schleswig-Holstein_2007_II 01_6</v>
          </cell>
          <cell r="AQ3585" t="str">
            <v>Westliche Flächenländer_2007_II 01_6</v>
          </cell>
        </row>
        <row r="3586">
          <cell r="G3586">
            <v>0</v>
          </cell>
          <cell r="H3586">
            <v>0</v>
          </cell>
          <cell r="I3586">
            <v>0</v>
          </cell>
          <cell r="J3586">
            <v>0</v>
          </cell>
          <cell r="K3586">
            <v>0</v>
          </cell>
          <cell r="L3586">
            <v>0</v>
          </cell>
          <cell r="M3586">
            <v>0</v>
          </cell>
          <cell r="N3586">
            <v>0</v>
          </cell>
          <cell r="O3586">
            <v>0</v>
          </cell>
          <cell r="P3586">
            <v>0</v>
          </cell>
          <cell r="Q3586">
            <v>0</v>
          </cell>
          <cell r="R3586">
            <v>0</v>
          </cell>
          <cell r="S3586">
            <v>0</v>
          </cell>
          <cell r="T3586">
            <v>0</v>
          </cell>
          <cell r="U3586">
            <v>0</v>
          </cell>
          <cell r="AO3586" t="str">
            <v>Schleswig-Holstein_2007_II 01_7</v>
          </cell>
          <cell r="AQ3586" t="str">
            <v>Westliche Flächenländer_2007_II 01_7</v>
          </cell>
        </row>
        <row r="3587">
          <cell r="G3587">
            <v>3688</v>
          </cell>
          <cell r="H3587">
            <v>1854</v>
          </cell>
          <cell r="I3587">
            <v>221</v>
          </cell>
          <cell r="J3587">
            <v>117</v>
          </cell>
          <cell r="K3587">
            <v>3688</v>
          </cell>
          <cell r="L3587">
            <v>1854</v>
          </cell>
          <cell r="M3587">
            <v>221</v>
          </cell>
          <cell r="N3587">
            <v>117</v>
          </cell>
          <cell r="O3587">
            <v>0</v>
          </cell>
          <cell r="P3587">
            <v>3688</v>
          </cell>
          <cell r="Q3587">
            <v>0</v>
          </cell>
          <cell r="R3587">
            <v>0</v>
          </cell>
          <cell r="S3587">
            <v>0</v>
          </cell>
          <cell r="T3587">
            <v>0</v>
          </cell>
          <cell r="U3587">
            <v>0</v>
          </cell>
          <cell r="AO3587" t="str">
            <v>Schleswig-Holstein_2007_II 01_8</v>
          </cell>
          <cell r="AQ3587" t="str">
            <v>Westliche Flächenländer_2007_II 01_8</v>
          </cell>
        </row>
        <row r="3588">
          <cell r="G3588">
            <v>0</v>
          </cell>
          <cell r="H3588">
            <v>0</v>
          </cell>
          <cell r="I3588">
            <v>0</v>
          </cell>
          <cell r="J3588">
            <v>0</v>
          </cell>
          <cell r="K3588">
            <v>0</v>
          </cell>
          <cell r="L3588">
            <v>0</v>
          </cell>
          <cell r="M3588">
            <v>0</v>
          </cell>
          <cell r="N3588">
            <v>0</v>
          </cell>
          <cell r="O3588">
            <v>0</v>
          </cell>
          <cell r="P3588">
            <v>0</v>
          </cell>
          <cell r="Q3588">
            <v>0</v>
          </cell>
          <cell r="R3588">
            <v>0</v>
          </cell>
          <cell r="S3588">
            <v>0</v>
          </cell>
          <cell r="T3588">
            <v>0</v>
          </cell>
          <cell r="U3588">
            <v>0</v>
          </cell>
          <cell r="AO3588" t="e">
            <v>#N/A</v>
          </cell>
          <cell r="AQ3588" t="e">
            <v>#N/A</v>
          </cell>
        </row>
        <row r="3589">
          <cell r="G3589">
            <v>0</v>
          </cell>
          <cell r="H3589">
            <v>0</v>
          </cell>
          <cell r="I3589">
            <v>0</v>
          </cell>
          <cell r="J3589">
            <v>0</v>
          </cell>
          <cell r="K3589">
            <v>0</v>
          </cell>
          <cell r="L3589">
            <v>0</v>
          </cell>
          <cell r="M3589">
            <v>0</v>
          </cell>
          <cell r="N3589">
            <v>0</v>
          </cell>
          <cell r="O3589">
            <v>0</v>
          </cell>
          <cell r="P3589">
            <v>0</v>
          </cell>
          <cell r="Q3589">
            <v>0</v>
          </cell>
          <cell r="R3589">
            <v>0</v>
          </cell>
          <cell r="S3589">
            <v>0</v>
          </cell>
          <cell r="T3589">
            <v>0</v>
          </cell>
          <cell r="U3589">
            <v>0</v>
          </cell>
          <cell r="AO3589" t="e">
            <v>#N/A</v>
          </cell>
          <cell r="AQ3589" t="e">
            <v>#N/A</v>
          </cell>
        </row>
        <row r="3590">
          <cell r="G3590">
            <v>0</v>
          </cell>
          <cell r="H3590">
            <v>0</v>
          </cell>
          <cell r="I3590">
            <v>0</v>
          </cell>
          <cell r="J3590">
            <v>0</v>
          </cell>
          <cell r="K3590">
            <v>0</v>
          </cell>
          <cell r="L3590">
            <v>0</v>
          </cell>
          <cell r="M3590">
            <v>0</v>
          </cell>
          <cell r="N3590">
            <v>0</v>
          </cell>
          <cell r="O3590">
            <v>0</v>
          </cell>
          <cell r="P3590">
            <v>0</v>
          </cell>
          <cell r="Q3590">
            <v>0</v>
          </cell>
          <cell r="R3590">
            <v>0</v>
          </cell>
          <cell r="S3590">
            <v>0</v>
          </cell>
          <cell r="T3590">
            <v>0</v>
          </cell>
          <cell r="U3590">
            <v>0</v>
          </cell>
          <cell r="AO3590" t="e">
            <v>#N/A</v>
          </cell>
          <cell r="AQ3590" t="e">
            <v>#N/A</v>
          </cell>
        </row>
        <row r="3591">
          <cell r="G3591">
            <v>0</v>
          </cell>
          <cell r="H3591">
            <v>0</v>
          </cell>
          <cell r="I3591">
            <v>0</v>
          </cell>
          <cell r="J3591">
            <v>0</v>
          </cell>
          <cell r="K3591">
            <v>0</v>
          </cell>
          <cell r="L3591">
            <v>0</v>
          </cell>
          <cell r="M3591">
            <v>0</v>
          </cell>
          <cell r="N3591">
            <v>0</v>
          </cell>
          <cell r="O3591">
            <v>0</v>
          </cell>
          <cell r="P3591">
            <v>0</v>
          </cell>
          <cell r="Q3591">
            <v>0</v>
          </cell>
          <cell r="R3591">
            <v>0</v>
          </cell>
          <cell r="S3591">
            <v>0</v>
          </cell>
          <cell r="T3591">
            <v>0</v>
          </cell>
          <cell r="U3591">
            <v>0</v>
          </cell>
          <cell r="AO3591" t="e">
            <v>#N/A</v>
          </cell>
          <cell r="AQ3591" t="e">
            <v>#N/A</v>
          </cell>
        </row>
        <row r="3592">
          <cell r="G3592">
            <v>0</v>
          </cell>
          <cell r="H3592">
            <v>0</v>
          </cell>
          <cell r="I3592">
            <v>0</v>
          </cell>
          <cell r="J3592">
            <v>0</v>
          </cell>
          <cell r="K3592">
            <v>0</v>
          </cell>
          <cell r="L3592">
            <v>0</v>
          </cell>
          <cell r="M3592">
            <v>0</v>
          </cell>
          <cell r="N3592">
            <v>0</v>
          </cell>
          <cell r="O3592">
            <v>0</v>
          </cell>
          <cell r="P3592">
            <v>0</v>
          </cell>
          <cell r="Q3592">
            <v>0</v>
          </cell>
          <cell r="R3592">
            <v>0</v>
          </cell>
          <cell r="S3592">
            <v>0</v>
          </cell>
          <cell r="T3592">
            <v>0</v>
          </cell>
          <cell r="U3592">
            <v>0</v>
          </cell>
          <cell r="AO3592" t="e">
            <v>#N/A</v>
          </cell>
          <cell r="AQ3592" t="e">
            <v>#N/A</v>
          </cell>
        </row>
        <row r="3593">
          <cell r="G3593">
            <v>0</v>
          </cell>
          <cell r="H3593">
            <v>0</v>
          </cell>
          <cell r="I3593">
            <v>0</v>
          </cell>
          <cell r="J3593">
            <v>0</v>
          </cell>
          <cell r="K3593">
            <v>0</v>
          </cell>
          <cell r="L3593">
            <v>0</v>
          </cell>
          <cell r="M3593">
            <v>0</v>
          </cell>
          <cell r="N3593">
            <v>0</v>
          </cell>
          <cell r="O3593">
            <v>0</v>
          </cell>
          <cell r="P3593">
            <v>0</v>
          </cell>
          <cell r="Q3593">
            <v>0</v>
          </cell>
          <cell r="R3593">
            <v>0</v>
          </cell>
          <cell r="S3593">
            <v>0</v>
          </cell>
          <cell r="T3593">
            <v>0</v>
          </cell>
          <cell r="U3593">
            <v>0</v>
          </cell>
          <cell r="AO3593" t="e">
            <v>#N/A</v>
          </cell>
          <cell r="AQ3593" t="e">
            <v>#N/A</v>
          </cell>
        </row>
        <row r="3594">
          <cell r="G3594">
            <v>0</v>
          </cell>
          <cell r="H3594">
            <v>0</v>
          </cell>
          <cell r="I3594">
            <v>0</v>
          </cell>
          <cell r="J3594">
            <v>0</v>
          </cell>
          <cell r="K3594">
            <v>0</v>
          </cell>
          <cell r="L3594">
            <v>0</v>
          </cell>
          <cell r="M3594">
            <v>0</v>
          </cell>
          <cell r="N3594">
            <v>0</v>
          </cell>
          <cell r="O3594">
            <v>0</v>
          </cell>
          <cell r="P3594">
            <v>0</v>
          </cell>
          <cell r="Q3594">
            <v>0</v>
          </cell>
          <cell r="R3594">
            <v>0</v>
          </cell>
          <cell r="S3594">
            <v>0</v>
          </cell>
          <cell r="T3594">
            <v>0</v>
          </cell>
          <cell r="U3594">
            <v>0</v>
          </cell>
          <cell r="AO3594" t="e">
            <v>#N/A</v>
          </cell>
          <cell r="AQ3594" t="e">
            <v>#N/A</v>
          </cell>
        </row>
        <row r="3595">
          <cell r="G3595">
            <v>0</v>
          </cell>
          <cell r="H3595">
            <v>0</v>
          </cell>
          <cell r="I3595">
            <v>0</v>
          </cell>
          <cell r="J3595">
            <v>0</v>
          </cell>
          <cell r="K3595">
            <v>0</v>
          </cell>
          <cell r="L3595">
            <v>0</v>
          </cell>
          <cell r="M3595">
            <v>0</v>
          </cell>
          <cell r="N3595">
            <v>0</v>
          </cell>
          <cell r="O3595">
            <v>0</v>
          </cell>
          <cell r="P3595">
            <v>0</v>
          </cell>
          <cell r="Q3595">
            <v>0</v>
          </cell>
          <cell r="R3595">
            <v>0</v>
          </cell>
          <cell r="S3595">
            <v>0</v>
          </cell>
          <cell r="T3595">
            <v>0</v>
          </cell>
          <cell r="U3595">
            <v>0</v>
          </cell>
          <cell r="AO3595" t="e">
            <v>#N/A</v>
          </cell>
          <cell r="AQ3595" t="e">
            <v>#N/A</v>
          </cell>
        </row>
        <row r="3596">
          <cell r="G3596">
            <v>2176</v>
          </cell>
          <cell r="H3596">
            <v>772</v>
          </cell>
          <cell r="I3596">
            <v>119</v>
          </cell>
          <cell r="J3596">
            <v>33</v>
          </cell>
          <cell r="K3596">
            <v>2159</v>
          </cell>
          <cell r="L3596">
            <v>772</v>
          </cell>
          <cell r="M3596">
            <v>116</v>
          </cell>
          <cell r="N3596">
            <v>33</v>
          </cell>
          <cell r="O3596">
            <v>2159</v>
          </cell>
          <cell r="P3596">
            <v>15</v>
          </cell>
          <cell r="Q3596">
            <v>2</v>
          </cell>
          <cell r="R3596">
            <v>0</v>
          </cell>
          <cell r="S3596">
            <v>0</v>
          </cell>
          <cell r="T3596">
            <v>0</v>
          </cell>
          <cell r="U3596">
            <v>0</v>
          </cell>
          <cell r="AO3596" t="str">
            <v>Schleswig-Holstein_2007_II 03c_1</v>
          </cell>
          <cell r="AQ3596" t="str">
            <v>Westliche Flächenländer_2007_II 03c_1</v>
          </cell>
        </row>
        <row r="3597">
          <cell r="G3597">
            <v>2886</v>
          </cell>
          <cell r="H3597">
            <v>1204</v>
          </cell>
          <cell r="I3597">
            <v>133</v>
          </cell>
          <cell r="J3597">
            <v>51</v>
          </cell>
          <cell r="K3597">
            <v>2875</v>
          </cell>
          <cell r="L3597">
            <v>1203</v>
          </cell>
          <cell r="M3597">
            <v>132</v>
          </cell>
          <cell r="N3597">
            <v>51</v>
          </cell>
          <cell r="O3597">
            <v>2875</v>
          </cell>
          <cell r="P3597">
            <v>11</v>
          </cell>
          <cell r="Q3597">
            <v>0</v>
          </cell>
          <cell r="R3597">
            <v>0</v>
          </cell>
          <cell r="S3597">
            <v>0</v>
          </cell>
          <cell r="T3597">
            <v>0</v>
          </cell>
          <cell r="U3597">
            <v>0</v>
          </cell>
          <cell r="AO3597" t="str">
            <v>Schleswig-Holstein_2007_II 03c_2</v>
          </cell>
          <cell r="AQ3597" t="str">
            <v>Westliche Flächenländer_2007_II 03c_2</v>
          </cell>
        </row>
        <row r="3598">
          <cell r="G3598">
            <v>789</v>
          </cell>
          <cell r="H3598">
            <v>428</v>
          </cell>
          <cell r="I3598">
            <v>14</v>
          </cell>
          <cell r="J3598">
            <v>5</v>
          </cell>
          <cell r="K3598">
            <v>786</v>
          </cell>
          <cell r="L3598">
            <v>425</v>
          </cell>
          <cell r="M3598">
            <v>14</v>
          </cell>
          <cell r="N3598">
            <v>5</v>
          </cell>
          <cell r="O3598">
            <v>786</v>
          </cell>
          <cell r="P3598">
            <v>2</v>
          </cell>
          <cell r="Q3598">
            <v>1</v>
          </cell>
          <cell r="R3598">
            <v>0</v>
          </cell>
          <cell r="S3598">
            <v>0</v>
          </cell>
          <cell r="T3598">
            <v>0</v>
          </cell>
          <cell r="U3598">
            <v>0</v>
          </cell>
          <cell r="AO3598" t="str">
            <v>Schleswig-Holstein_2007_II 03c_3</v>
          </cell>
          <cell r="AQ3598" t="str">
            <v>Westliche Flächenländer_2007_II 03c_3</v>
          </cell>
        </row>
        <row r="3599">
          <cell r="G3599">
            <v>8</v>
          </cell>
          <cell r="H3599">
            <v>6</v>
          </cell>
          <cell r="I3599">
            <v>0</v>
          </cell>
          <cell r="J3599">
            <v>0</v>
          </cell>
          <cell r="K3599">
            <v>8</v>
          </cell>
          <cell r="L3599">
            <v>6</v>
          </cell>
          <cell r="M3599">
            <v>0</v>
          </cell>
          <cell r="N3599">
            <v>0</v>
          </cell>
          <cell r="O3599">
            <v>8</v>
          </cell>
          <cell r="P3599">
            <v>0</v>
          </cell>
          <cell r="Q3599">
            <v>0</v>
          </cell>
          <cell r="R3599">
            <v>0</v>
          </cell>
          <cell r="S3599">
            <v>0</v>
          </cell>
          <cell r="T3599">
            <v>0</v>
          </cell>
          <cell r="U3599">
            <v>0</v>
          </cell>
          <cell r="AO3599" t="str">
            <v>Schleswig-Holstein_2007_II 03c_4</v>
          </cell>
          <cell r="AQ3599" t="str">
            <v>Westliche Flächenländer_2007_II 03c_4</v>
          </cell>
        </row>
        <row r="3600">
          <cell r="G3600">
            <v>2</v>
          </cell>
          <cell r="H3600">
            <v>1</v>
          </cell>
          <cell r="I3600">
            <v>0</v>
          </cell>
          <cell r="J3600">
            <v>0</v>
          </cell>
          <cell r="K3600">
            <v>2</v>
          </cell>
          <cell r="L3600">
            <v>1</v>
          </cell>
          <cell r="M3600">
            <v>0</v>
          </cell>
          <cell r="N3600">
            <v>0</v>
          </cell>
          <cell r="O3600">
            <v>2</v>
          </cell>
          <cell r="P3600">
            <v>0</v>
          </cell>
          <cell r="Q3600">
            <v>0</v>
          </cell>
          <cell r="R3600">
            <v>0</v>
          </cell>
          <cell r="S3600">
            <v>0</v>
          </cell>
          <cell r="T3600">
            <v>0</v>
          </cell>
          <cell r="U3600">
            <v>0</v>
          </cell>
          <cell r="AO3600" t="str">
            <v>Schleswig-Holstein_2007_II 03c_5</v>
          </cell>
          <cell r="AQ3600" t="str">
            <v>Westliche Flächenländer_2007_II 03c_5</v>
          </cell>
        </row>
        <row r="3601">
          <cell r="G3601">
            <v>1</v>
          </cell>
          <cell r="H3601">
            <v>0</v>
          </cell>
          <cell r="I3601">
            <v>1</v>
          </cell>
          <cell r="J3601">
            <v>0</v>
          </cell>
          <cell r="K3601">
            <v>1</v>
          </cell>
          <cell r="L3601">
            <v>0</v>
          </cell>
          <cell r="M3601">
            <v>1</v>
          </cell>
          <cell r="N3601">
            <v>0</v>
          </cell>
          <cell r="O3601">
            <v>1</v>
          </cell>
          <cell r="P3601">
            <v>0</v>
          </cell>
          <cell r="Q3601">
            <v>0</v>
          </cell>
          <cell r="R3601">
            <v>0</v>
          </cell>
          <cell r="S3601">
            <v>0</v>
          </cell>
          <cell r="T3601">
            <v>0</v>
          </cell>
          <cell r="U3601">
            <v>0</v>
          </cell>
          <cell r="AO3601" t="str">
            <v>Schleswig-Holstein_2007_II 03c_6</v>
          </cell>
          <cell r="AQ3601" t="str">
            <v>Westliche Flächenländer_2007_II 03c_6</v>
          </cell>
        </row>
        <row r="3602">
          <cell r="G3602">
            <v>0</v>
          </cell>
          <cell r="H3602">
            <v>0</v>
          </cell>
          <cell r="I3602">
            <v>0</v>
          </cell>
          <cell r="J3602">
            <v>0</v>
          </cell>
          <cell r="K3602">
            <v>0</v>
          </cell>
          <cell r="L3602">
            <v>0</v>
          </cell>
          <cell r="M3602">
            <v>0</v>
          </cell>
          <cell r="N3602">
            <v>0</v>
          </cell>
          <cell r="O3602">
            <v>0</v>
          </cell>
          <cell r="P3602">
            <v>0</v>
          </cell>
          <cell r="Q3602">
            <v>0</v>
          </cell>
          <cell r="R3602">
            <v>0</v>
          </cell>
          <cell r="S3602">
            <v>0</v>
          </cell>
          <cell r="T3602">
            <v>0</v>
          </cell>
          <cell r="U3602">
            <v>0</v>
          </cell>
          <cell r="AO3602" t="str">
            <v>Schleswig-Holstein_2007_II 03c_7</v>
          </cell>
          <cell r="AQ3602" t="str">
            <v>Westliche Flächenländer_2007_II 03c_7</v>
          </cell>
        </row>
        <row r="3603">
          <cell r="G3603">
            <v>5862</v>
          </cell>
          <cell r="H3603">
            <v>2411</v>
          </cell>
          <cell r="I3603">
            <v>267</v>
          </cell>
          <cell r="J3603">
            <v>89</v>
          </cell>
          <cell r="K3603">
            <v>5831</v>
          </cell>
          <cell r="L3603">
            <v>2407</v>
          </cell>
          <cell r="M3603">
            <v>263</v>
          </cell>
          <cell r="N3603">
            <v>89</v>
          </cell>
          <cell r="O3603">
            <v>5831</v>
          </cell>
          <cell r="P3603">
            <v>28</v>
          </cell>
          <cell r="Q3603">
            <v>3</v>
          </cell>
          <cell r="R3603">
            <v>0</v>
          </cell>
          <cell r="S3603">
            <v>0</v>
          </cell>
          <cell r="T3603">
            <v>0</v>
          </cell>
          <cell r="U3603">
            <v>0</v>
          </cell>
          <cell r="AO3603" t="str">
            <v>Schleswig-Holstein_2007_II 03c_8</v>
          </cell>
          <cell r="AQ3603" t="str">
            <v>Westliche Flächenländer_2007_II 03c_8</v>
          </cell>
        </row>
        <row r="3604">
          <cell r="G3604">
            <v>0</v>
          </cell>
          <cell r="H3604">
            <v>0</v>
          </cell>
          <cell r="I3604">
            <v>0</v>
          </cell>
          <cell r="J3604">
            <v>0</v>
          </cell>
          <cell r="K3604">
            <v>0</v>
          </cell>
          <cell r="L3604">
            <v>0</v>
          </cell>
          <cell r="M3604">
            <v>0</v>
          </cell>
          <cell r="N3604">
            <v>0</v>
          </cell>
          <cell r="O3604">
            <v>0</v>
          </cell>
          <cell r="P3604">
            <v>0</v>
          </cell>
          <cell r="Q3604">
            <v>0</v>
          </cell>
          <cell r="R3604">
            <v>0</v>
          </cell>
          <cell r="S3604">
            <v>0</v>
          </cell>
          <cell r="T3604">
            <v>0</v>
          </cell>
          <cell r="U3604">
            <v>0</v>
          </cell>
          <cell r="AO3604" t="str">
            <v>Schleswig-Holstein_2007_Sonstige_1</v>
          </cell>
          <cell r="AQ3604" t="str">
            <v>Westliche Flächenländer_2007_Sonstige_1</v>
          </cell>
        </row>
        <row r="3605">
          <cell r="G3605">
            <v>0</v>
          </cell>
          <cell r="H3605">
            <v>0</v>
          </cell>
          <cell r="I3605">
            <v>0</v>
          </cell>
          <cell r="J3605">
            <v>0</v>
          </cell>
          <cell r="K3605">
            <v>0</v>
          </cell>
          <cell r="L3605">
            <v>0</v>
          </cell>
          <cell r="M3605">
            <v>0</v>
          </cell>
          <cell r="N3605">
            <v>0</v>
          </cell>
          <cell r="O3605">
            <v>0</v>
          </cell>
          <cell r="P3605">
            <v>0</v>
          </cell>
          <cell r="Q3605">
            <v>0</v>
          </cell>
          <cell r="R3605">
            <v>0</v>
          </cell>
          <cell r="S3605">
            <v>0</v>
          </cell>
          <cell r="T3605">
            <v>0</v>
          </cell>
          <cell r="U3605">
            <v>0</v>
          </cell>
          <cell r="AO3605" t="str">
            <v>Schleswig-Holstein_2007_Sonstige_2</v>
          </cell>
          <cell r="AQ3605" t="str">
            <v>Westliche Flächenländer_2007_Sonstige_2</v>
          </cell>
        </row>
        <row r="3606">
          <cell r="G3606">
            <v>1158</v>
          </cell>
          <cell r="H3606">
            <v>396</v>
          </cell>
          <cell r="I3606">
            <v>21</v>
          </cell>
          <cell r="J3606">
            <v>9</v>
          </cell>
          <cell r="K3606">
            <v>1158</v>
          </cell>
          <cell r="L3606">
            <v>396</v>
          </cell>
          <cell r="M3606">
            <v>21</v>
          </cell>
          <cell r="N3606">
            <v>9</v>
          </cell>
          <cell r="O3606">
            <v>1133</v>
          </cell>
          <cell r="P3606">
            <v>25</v>
          </cell>
          <cell r="Q3606">
            <v>0</v>
          </cell>
          <cell r="R3606">
            <v>0</v>
          </cell>
          <cell r="S3606">
            <v>0</v>
          </cell>
          <cell r="T3606">
            <v>0</v>
          </cell>
          <cell r="U3606">
            <v>0</v>
          </cell>
          <cell r="AO3606" t="str">
            <v>Schleswig-Holstein_2007_Sonstige_3</v>
          </cell>
          <cell r="AQ3606" t="str">
            <v>Westliche Flächenländer_2007_Sonstige_3</v>
          </cell>
        </row>
        <row r="3607">
          <cell r="G3607">
            <v>0</v>
          </cell>
          <cell r="H3607">
            <v>0</v>
          </cell>
          <cell r="I3607">
            <v>0</v>
          </cell>
          <cell r="J3607">
            <v>0</v>
          </cell>
          <cell r="K3607">
            <v>0</v>
          </cell>
          <cell r="L3607">
            <v>0</v>
          </cell>
          <cell r="M3607">
            <v>0</v>
          </cell>
          <cell r="N3607">
            <v>0</v>
          </cell>
          <cell r="O3607">
            <v>0</v>
          </cell>
          <cell r="P3607">
            <v>0</v>
          </cell>
          <cell r="Q3607">
            <v>0</v>
          </cell>
          <cell r="R3607">
            <v>0</v>
          </cell>
          <cell r="S3607">
            <v>0</v>
          </cell>
          <cell r="T3607">
            <v>0</v>
          </cell>
          <cell r="U3607">
            <v>0</v>
          </cell>
          <cell r="AO3607" t="str">
            <v>Schleswig-Holstein_2007_Sonstige_4</v>
          </cell>
          <cell r="AQ3607" t="str">
            <v>Westliche Flächenländer_2007_Sonstige_4</v>
          </cell>
        </row>
        <row r="3608">
          <cell r="G3608">
            <v>0</v>
          </cell>
          <cell r="H3608">
            <v>0</v>
          </cell>
          <cell r="I3608">
            <v>0</v>
          </cell>
          <cell r="J3608">
            <v>0</v>
          </cell>
          <cell r="K3608">
            <v>0</v>
          </cell>
          <cell r="L3608">
            <v>0</v>
          </cell>
          <cell r="M3608">
            <v>0</v>
          </cell>
          <cell r="N3608">
            <v>0</v>
          </cell>
          <cell r="O3608">
            <v>0</v>
          </cell>
          <cell r="P3608">
            <v>0</v>
          </cell>
          <cell r="Q3608">
            <v>0</v>
          </cell>
          <cell r="R3608">
            <v>0</v>
          </cell>
          <cell r="S3608">
            <v>0</v>
          </cell>
          <cell r="T3608">
            <v>0</v>
          </cell>
          <cell r="U3608">
            <v>0</v>
          </cell>
          <cell r="AO3608" t="str">
            <v>Schleswig-Holstein_2007_Sonstige_5</v>
          </cell>
          <cell r="AQ3608" t="str">
            <v>Westliche Flächenländer_2007_Sonstige_5</v>
          </cell>
        </row>
        <row r="3609">
          <cell r="G3609">
            <v>0</v>
          </cell>
          <cell r="H3609">
            <v>0</v>
          </cell>
          <cell r="I3609">
            <v>0</v>
          </cell>
          <cell r="J3609">
            <v>0</v>
          </cell>
          <cell r="K3609">
            <v>0</v>
          </cell>
          <cell r="L3609">
            <v>0</v>
          </cell>
          <cell r="M3609">
            <v>0</v>
          </cell>
          <cell r="N3609">
            <v>0</v>
          </cell>
          <cell r="O3609">
            <v>0</v>
          </cell>
          <cell r="P3609">
            <v>0</v>
          </cell>
          <cell r="Q3609">
            <v>0</v>
          </cell>
          <cell r="R3609">
            <v>0</v>
          </cell>
          <cell r="S3609">
            <v>0</v>
          </cell>
          <cell r="T3609">
            <v>0</v>
          </cell>
          <cell r="U3609">
            <v>0</v>
          </cell>
          <cell r="AO3609" t="str">
            <v>Schleswig-Holstein_2007_Sonstige_6</v>
          </cell>
          <cell r="AQ3609" t="str">
            <v>Westliche Flächenländer_2007_Sonstige_6</v>
          </cell>
        </row>
        <row r="3610">
          <cell r="G3610">
            <v>0</v>
          </cell>
          <cell r="H3610">
            <v>0</v>
          </cell>
          <cell r="I3610">
            <v>0</v>
          </cell>
          <cell r="J3610">
            <v>0</v>
          </cell>
          <cell r="K3610">
            <v>0</v>
          </cell>
          <cell r="L3610">
            <v>0</v>
          </cell>
          <cell r="M3610">
            <v>0</v>
          </cell>
          <cell r="N3610">
            <v>0</v>
          </cell>
          <cell r="O3610">
            <v>0</v>
          </cell>
          <cell r="P3610">
            <v>0</v>
          </cell>
          <cell r="Q3610">
            <v>0</v>
          </cell>
          <cell r="R3610">
            <v>0</v>
          </cell>
          <cell r="S3610">
            <v>0</v>
          </cell>
          <cell r="T3610">
            <v>0</v>
          </cell>
          <cell r="U3610">
            <v>0</v>
          </cell>
          <cell r="AO3610" t="str">
            <v>Schleswig-Holstein_2007_Sonstige_7</v>
          </cell>
          <cell r="AQ3610" t="str">
            <v>Westliche Flächenländer_2007_Sonstige_7</v>
          </cell>
        </row>
        <row r="3611">
          <cell r="G3611">
            <v>1158</v>
          </cell>
          <cell r="H3611">
            <v>396</v>
          </cell>
          <cell r="I3611">
            <v>21</v>
          </cell>
          <cell r="J3611">
            <v>9</v>
          </cell>
          <cell r="K3611">
            <v>1158</v>
          </cell>
          <cell r="L3611">
            <v>396</v>
          </cell>
          <cell r="M3611">
            <v>21</v>
          </cell>
          <cell r="N3611">
            <v>9</v>
          </cell>
          <cell r="O3611">
            <v>1133</v>
          </cell>
          <cell r="P3611">
            <v>25</v>
          </cell>
          <cell r="Q3611">
            <v>0</v>
          </cell>
          <cell r="R3611">
            <v>0</v>
          </cell>
          <cell r="S3611">
            <v>0</v>
          </cell>
          <cell r="T3611">
            <v>0</v>
          </cell>
          <cell r="U3611">
            <v>0</v>
          </cell>
          <cell r="AO3611" t="str">
            <v>Schleswig-Holstein_2007_Sonstige_8</v>
          </cell>
          <cell r="AQ3611" t="str">
            <v>Westliche Flächenländer_2007_Sonstige_8</v>
          </cell>
        </row>
        <row r="3612">
          <cell r="G3612">
            <v>0</v>
          </cell>
          <cell r="H3612">
            <v>0</v>
          </cell>
          <cell r="I3612">
            <v>0</v>
          </cell>
          <cell r="J3612">
            <v>0</v>
          </cell>
          <cell r="K3612">
            <v>0</v>
          </cell>
          <cell r="L3612">
            <v>0</v>
          </cell>
          <cell r="M3612">
            <v>0</v>
          </cell>
          <cell r="N3612">
            <v>0</v>
          </cell>
          <cell r="O3612">
            <v>0</v>
          </cell>
          <cell r="P3612">
            <v>0</v>
          </cell>
          <cell r="Q3612">
            <v>0</v>
          </cell>
          <cell r="R3612">
            <v>0</v>
          </cell>
          <cell r="S3612">
            <v>0</v>
          </cell>
          <cell r="T3612">
            <v>0</v>
          </cell>
          <cell r="U3612">
            <v>0</v>
          </cell>
          <cell r="AO3612" t="e">
            <v>#N/A</v>
          </cell>
          <cell r="AQ3612" t="e">
            <v>#N/A</v>
          </cell>
        </row>
        <row r="3613">
          <cell r="G3613">
            <v>0</v>
          </cell>
          <cell r="H3613">
            <v>0</v>
          </cell>
          <cell r="I3613">
            <v>0</v>
          </cell>
          <cell r="J3613">
            <v>0</v>
          </cell>
          <cell r="K3613">
            <v>0</v>
          </cell>
          <cell r="L3613">
            <v>0</v>
          </cell>
          <cell r="M3613">
            <v>0</v>
          </cell>
          <cell r="N3613">
            <v>0</v>
          </cell>
          <cell r="O3613">
            <v>0</v>
          </cell>
          <cell r="P3613">
            <v>0</v>
          </cell>
          <cell r="Q3613">
            <v>0</v>
          </cell>
          <cell r="R3613">
            <v>0</v>
          </cell>
          <cell r="S3613">
            <v>0</v>
          </cell>
          <cell r="T3613">
            <v>0</v>
          </cell>
          <cell r="U3613">
            <v>0</v>
          </cell>
          <cell r="AO3613" t="e">
            <v>#N/A</v>
          </cell>
          <cell r="AQ3613" t="e">
            <v>#N/A</v>
          </cell>
        </row>
        <row r="3614">
          <cell r="G3614">
            <v>81</v>
          </cell>
          <cell r="H3614">
            <v>31</v>
          </cell>
          <cell r="I3614">
            <v>0</v>
          </cell>
          <cell r="J3614">
            <v>0</v>
          </cell>
          <cell r="K3614">
            <v>25</v>
          </cell>
          <cell r="L3614">
            <v>11</v>
          </cell>
          <cell r="M3614">
            <v>0</v>
          </cell>
          <cell r="N3614">
            <v>0</v>
          </cell>
          <cell r="O3614">
            <v>56</v>
          </cell>
          <cell r="P3614">
            <v>25</v>
          </cell>
          <cell r="Q3614">
            <v>0</v>
          </cell>
          <cell r="R3614">
            <v>0</v>
          </cell>
          <cell r="S3614">
            <v>0</v>
          </cell>
          <cell r="T3614">
            <v>0</v>
          </cell>
          <cell r="U3614">
            <v>0</v>
          </cell>
          <cell r="AO3614" t="e">
            <v>#N/A</v>
          </cell>
          <cell r="AQ3614" t="e">
            <v>#N/A</v>
          </cell>
        </row>
        <row r="3615">
          <cell r="G3615">
            <v>0</v>
          </cell>
          <cell r="H3615">
            <v>0</v>
          </cell>
          <cell r="I3615">
            <v>0</v>
          </cell>
          <cell r="J3615">
            <v>0</v>
          </cell>
          <cell r="K3615">
            <v>0</v>
          </cell>
          <cell r="L3615">
            <v>0</v>
          </cell>
          <cell r="M3615">
            <v>0</v>
          </cell>
          <cell r="N3615">
            <v>0</v>
          </cell>
          <cell r="O3615">
            <v>0</v>
          </cell>
          <cell r="P3615">
            <v>0</v>
          </cell>
          <cell r="Q3615">
            <v>0</v>
          </cell>
          <cell r="R3615">
            <v>0</v>
          </cell>
          <cell r="S3615">
            <v>0</v>
          </cell>
          <cell r="T3615">
            <v>0</v>
          </cell>
          <cell r="U3615">
            <v>0</v>
          </cell>
          <cell r="AO3615" t="e">
            <v>#N/A</v>
          </cell>
          <cell r="AQ3615" t="e">
            <v>#N/A</v>
          </cell>
        </row>
        <row r="3616">
          <cell r="G3616">
            <v>0</v>
          </cell>
          <cell r="H3616">
            <v>0</v>
          </cell>
          <cell r="I3616">
            <v>0</v>
          </cell>
          <cell r="J3616">
            <v>0</v>
          </cell>
          <cell r="K3616">
            <v>0</v>
          </cell>
          <cell r="L3616">
            <v>0</v>
          </cell>
          <cell r="M3616">
            <v>0</v>
          </cell>
          <cell r="N3616">
            <v>0</v>
          </cell>
          <cell r="O3616">
            <v>0</v>
          </cell>
          <cell r="P3616">
            <v>0</v>
          </cell>
          <cell r="Q3616">
            <v>0</v>
          </cell>
          <cell r="R3616">
            <v>0</v>
          </cell>
          <cell r="S3616">
            <v>0</v>
          </cell>
          <cell r="T3616">
            <v>0</v>
          </cell>
          <cell r="U3616">
            <v>0</v>
          </cell>
          <cell r="AO3616" t="e">
            <v>#N/A</v>
          </cell>
          <cell r="AQ3616" t="e">
            <v>#N/A</v>
          </cell>
        </row>
        <row r="3617">
          <cell r="G3617">
            <v>0</v>
          </cell>
          <cell r="H3617">
            <v>0</v>
          </cell>
          <cell r="I3617">
            <v>0</v>
          </cell>
          <cell r="J3617">
            <v>0</v>
          </cell>
          <cell r="K3617">
            <v>0</v>
          </cell>
          <cell r="L3617">
            <v>0</v>
          </cell>
          <cell r="M3617">
            <v>0</v>
          </cell>
          <cell r="N3617">
            <v>0</v>
          </cell>
          <cell r="O3617">
            <v>0</v>
          </cell>
          <cell r="P3617">
            <v>0</v>
          </cell>
          <cell r="Q3617">
            <v>0</v>
          </cell>
          <cell r="R3617">
            <v>0</v>
          </cell>
          <cell r="S3617">
            <v>0</v>
          </cell>
          <cell r="T3617">
            <v>0</v>
          </cell>
          <cell r="U3617">
            <v>0</v>
          </cell>
          <cell r="AO3617" t="e">
            <v>#N/A</v>
          </cell>
          <cell r="AQ3617" t="e">
            <v>#N/A</v>
          </cell>
        </row>
        <row r="3618">
          <cell r="G3618">
            <v>0</v>
          </cell>
          <cell r="H3618">
            <v>0</v>
          </cell>
          <cell r="I3618">
            <v>0</v>
          </cell>
          <cell r="J3618">
            <v>0</v>
          </cell>
          <cell r="K3618">
            <v>0</v>
          </cell>
          <cell r="L3618">
            <v>0</v>
          </cell>
          <cell r="M3618">
            <v>0</v>
          </cell>
          <cell r="N3618">
            <v>0</v>
          </cell>
          <cell r="O3618">
            <v>0</v>
          </cell>
          <cell r="P3618">
            <v>0</v>
          </cell>
          <cell r="Q3618">
            <v>0</v>
          </cell>
          <cell r="R3618">
            <v>0</v>
          </cell>
          <cell r="S3618">
            <v>0</v>
          </cell>
          <cell r="T3618">
            <v>0</v>
          </cell>
          <cell r="U3618">
            <v>0</v>
          </cell>
          <cell r="AO3618" t="e">
            <v>#N/A</v>
          </cell>
          <cell r="AQ3618" t="e">
            <v>#N/A</v>
          </cell>
        </row>
        <row r="3619">
          <cell r="G3619">
            <v>81</v>
          </cell>
          <cell r="H3619">
            <v>31</v>
          </cell>
          <cell r="I3619">
            <v>0</v>
          </cell>
          <cell r="J3619">
            <v>0</v>
          </cell>
          <cell r="K3619">
            <v>25</v>
          </cell>
          <cell r="L3619">
            <v>11</v>
          </cell>
          <cell r="M3619">
            <v>0</v>
          </cell>
          <cell r="N3619">
            <v>0</v>
          </cell>
          <cell r="O3619">
            <v>56</v>
          </cell>
          <cell r="P3619">
            <v>25</v>
          </cell>
          <cell r="Q3619">
            <v>0</v>
          </cell>
          <cell r="R3619">
            <v>0</v>
          </cell>
          <cell r="S3619">
            <v>0</v>
          </cell>
          <cell r="T3619">
            <v>0</v>
          </cell>
          <cell r="U3619">
            <v>0</v>
          </cell>
          <cell r="AO3619" t="e">
            <v>#N/A</v>
          </cell>
          <cell r="AQ3619" t="e">
            <v>#N/A</v>
          </cell>
        </row>
        <row r="3620">
          <cell r="G3620">
            <v>0</v>
          </cell>
          <cell r="H3620">
            <v>0</v>
          </cell>
          <cell r="I3620">
            <v>0</v>
          </cell>
          <cell r="J3620">
            <v>0</v>
          </cell>
          <cell r="K3620">
            <v>0</v>
          </cell>
          <cell r="L3620">
            <v>0</v>
          </cell>
          <cell r="M3620">
            <v>0</v>
          </cell>
          <cell r="N3620">
            <v>0</v>
          </cell>
          <cell r="O3620">
            <v>0</v>
          </cell>
          <cell r="P3620">
            <v>0</v>
          </cell>
          <cell r="Q3620">
            <v>0</v>
          </cell>
          <cell r="R3620">
            <v>0</v>
          </cell>
          <cell r="S3620">
            <v>0</v>
          </cell>
          <cell r="T3620">
            <v>0</v>
          </cell>
          <cell r="U3620">
            <v>0</v>
          </cell>
          <cell r="AO3620" t="str">
            <v>Schleswig-Holstein_2007_III 02_1</v>
          </cell>
          <cell r="AQ3620" t="str">
            <v>Westliche Flächenländer_2007_III 02_1</v>
          </cell>
        </row>
        <row r="3621">
          <cell r="G3621">
            <v>0</v>
          </cell>
          <cell r="H3621">
            <v>0</v>
          </cell>
          <cell r="I3621">
            <v>0</v>
          </cell>
          <cell r="J3621">
            <v>0</v>
          </cell>
          <cell r="K3621">
            <v>0</v>
          </cell>
          <cell r="L3621">
            <v>0</v>
          </cell>
          <cell r="M3621">
            <v>0</v>
          </cell>
          <cell r="N3621">
            <v>0</v>
          </cell>
          <cell r="O3621">
            <v>0</v>
          </cell>
          <cell r="P3621">
            <v>0</v>
          </cell>
          <cell r="Q3621">
            <v>0</v>
          </cell>
          <cell r="R3621">
            <v>0</v>
          </cell>
          <cell r="S3621">
            <v>0</v>
          </cell>
          <cell r="T3621">
            <v>0</v>
          </cell>
          <cell r="U3621">
            <v>0</v>
          </cell>
          <cell r="AO3621" t="str">
            <v>Schleswig-Holstein_2007_III 02_2</v>
          </cell>
          <cell r="AQ3621" t="str">
            <v>Westliche Flächenländer_2007_III 02_2</v>
          </cell>
        </row>
        <row r="3622">
          <cell r="G3622">
            <v>7788</v>
          </cell>
          <cell r="H3622">
            <v>4023</v>
          </cell>
          <cell r="I3622">
            <v>219</v>
          </cell>
          <cell r="J3622">
            <v>102</v>
          </cell>
          <cell r="K3622">
            <v>3205</v>
          </cell>
          <cell r="L3622">
            <v>1683</v>
          </cell>
          <cell r="M3622">
            <v>99</v>
          </cell>
          <cell r="N3622">
            <v>54</v>
          </cell>
          <cell r="O3622">
            <v>0</v>
          </cell>
          <cell r="P3622">
            <v>0</v>
          </cell>
          <cell r="Q3622">
            <v>0</v>
          </cell>
          <cell r="R3622">
            <v>0</v>
          </cell>
          <cell r="S3622">
            <v>3205</v>
          </cell>
          <cell r="T3622">
            <v>2638</v>
          </cell>
          <cell r="U3622">
            <v>1945</v>
          </cell>
          <cell r="AO3622" t="str">
            <v>Schleswig-Holstein_2007_III 02_3</v>
          </cell>
          <cell r="AQ3622" t="str">
            <v>Westliche Flächenländer_2007_III 02_3</v>
          </cell>
        </row>
        <row r="3623">
          <cell r="G3623">
            <v>6</v>
          </cell>
          <cell r="H3623">
            <v>3</v>
          </cell>
          <cell r="I3623">
            <v>0</v>
          </cell>
          <cell r="J3623">
            <v>0</v>
          </cell>
          <cell r="K3623">
            <v>3</v>
          </cell>
          <cell r="L3623">
            <v>2</v>
          </cell>
          <cell r="M3623">
            <v>0</v>
          </cell>
          <cell r="N3623">
            <v>0</v>
          </cell>
          <cell r="O3623">
            <v>0</v>
          </cell>
          <cell r="P3623">
            <v>0</v>
          </cell>
          <cell r="Q3623">
            <v>0</v>
          </cell>
          <cell r="R3623">
            <v>0</v>
          </cell>
          <cell r="S3623">
            <v>3</v>
          </cell>
          <cell r="T3623">
            <v>1</v>
          </cell>
          <cell r="U3623">
            <v>2</v>
          </cell>
          <cell r="AO3623" t="str">
            <v>Schleswig-Holstein_2007_III 02_4</v>
          </cell>
          <cell r="AQ3623" t="str">
            <v>Westliche Flächenländer_2007_III 02_4</v>
          </cell>
        </row>
        <row r="3624">
          <cell r="G3624">
            <v>0</v>
          </cell>
          <cell r="H3624">
            <v>0</v>
          </cell>
          <cell r="I3624">
            <v>0</v>
          </cell>
          <cell r="J3624">
            <v>0</v>
          </cell>
          <cell r="K3624">
            <v>0</v>
          </cell>
          <cell r="L3624">
            <v>0</v>
          </cell>
          <cell r="M3624">
            <v>0</v>
          </cell>
          <cell r="N3624">
            <v>0</v>
          </cell>
          <cell r="O3624">
            <v>0</v>
          </cell>
          <cell r="P3624">
            <v>0</v>
          </cell>
          <cell r="Q3624">
            <v>0</v>
          </cell>
          <cell r="R3624">
            <v>0</v>
          </cell>
          <cell r="S3624">
            <v>0</v>
          </cell>
          <cell r="T3624">
            <v>0</v>
          </cell>
          <cell r="U3624">
            <v>0</v>
          </cell>
          <cell r="AO3624" t="str">
            <v>Schleswig-Holstein_2007_III 02_5</v>
          </cell>
          <cell r="AQ3624" t="str">
            <v>Westliche Flächenländer_2007_III 02_5</v>
          </cell>
        </row>
        <row r="3625">
          <cell r="G3625">
            <v>6</v>
          </cell>
          <cell r="H3625">
            <v>3</v>
          </cell>
          <cell r="I3625">
            <v>0</v>
          </cell>
          <cell r="J3625">
            <v>0</v>
          </cell>
          <cell r="K3625">
            <v>1</v>
          </cell>
          <cell r="L3625">
            <v>0</v>
          </cell>
          <cell r="M3625">
            <v>0</v>
          </cell>
          <cell r="N3625">
            <v>0</v>
          </cell>
          <cell r="O3625">
            <v>0</v>
          </cell>
          <cell r="P3625">
            <v>0</v>
          </cell>
          <cell r="Q3625">
            <v>0</v>
          </cell>
          <cell r="R3625">
            <v>0</v>
          </cell>
          <cell r="S3625">
            <v>1</v>
          </cell>
          <cell r="T3625">
            <v>2</v>
          </cell>
          <cell r="U3625">
            <v>3</v>
          </cell>
          <cell r="AO3625" t="str">
            <v>Schleswig-Holstein_2007_III 02_6</v>
          </cell>
          <cell r="AQ3625" t="str">
            <v>Westliche Flächenländer_2007_III 02_6</v>
          </cell>
        </row>
        <row r="3626">
          <cell r="G3626">
            <v>5</v>
          </cell>
          <cell r="H3626">
            <v>0</v>
          </cell>
          <cell r="I3626">
            <v>0</v>
          </cell>
          <cell r="J3626">
            <v>0</v>
          </cell>
          <cell r="K3626">
            <v>0</v>
          </cell>
          <cell r="L3626">
            <v>0</v>
          </cell>
          <cell r="M3626">
            <v>0</v>
          </cell>
          <cell r="N3626">
            <v>0</v>
          </cell>
          <cell r="O3626">
            <v>0</v>
          </cell>
          <cell r="P3626">
            <v>0</v>
          </cell>
          <cell r="Q3626">
            <v>0</v>
          </cell>
          <cell r="R3626">
            <v>0</v>
          </cell>
          <cell r="S3626">
            <v>0</v>
          </cell>
          <cell r="T3626">
            <v>4</v>
          </cell>
          <cell r="U3626">
            <v>1</v>
          </cell>
          <cell r="AO3626" t="str">
            <v>Schleswig-Holstein_2007_III 02_7</v>
          </cell>
          <cell r="AQ3626" t="str">
            <v>Westliche Flächenländer_2007_III 02_7</v>
          </cell>
        </row>
        <row r="3627">
          <cell r="G3627">
            <v>7805</v>
          </cell>
          <cell r="H3627">
            <v>4029</v>
          </cell>
          <cell r="I3627">
            <v>219</v>
          </cell>
          <cell r="J3627">
            <v>102</v>
          </cell>
          <cell r="K3627">
            <v>3209</v>
          </cell>
          <cell r="L3627">
            <v>1685</v>
          </cell>
          <cell r="M3627">
            <v>99</v>
          </cell>
          <cell r="N3627">
            <v>54</v>
          </cell>
          <cell r="O3627">
            <v>0</v>
          </cell>
          <cell r="P3627">
            <v>0</v>
          </cell>
          <cell r="Q3627">
            <v>0</v>
          </cell>
          <cell r="R3627">
            <v>0</v>
          </cell>
          <cell r="S3627">
            <v>3209</v>
          </cell>
          <cell r="T3627">
            <v>2645</v>
          </cell>
          <cell r="U3627">
            <v>1951</v>
          </cell>
          <cell r="AO3627" t="str">
            <v>Schleswig-Holstein_2007_III 02_8</v>
          </cell>
          <cell r="AQ3627" t="str">
            <v>Westliche Flächenländer_2007_III 02_8</v>
          </cell>
        </row>
        <row r="3628">
          <cell r="G3628">
            <v>0</v>
          </cell>
          <cell r="H3628">
            <v>0</v>
          </cell>
          <cell r="I3628">
            <v>0</v>
          </cell>
          <cell r="J3628">
            <v>0</v>
          </cell>
          <cell r="K3628">
            <v>0</v>
          </cell>
          <cell r="L3628">
            <v>0</v>
          </cell>
          <cell r="M3628">
            <v>0</v>
          </cell>
          <cell r="N3628">
            <v>0</v>
          </cell>
          <cell r="O3628">
            <v>0</v>
          </cell>
          <cell r="P3628">
            <v>0</v>
          </cell>
          <cell r="Q3628">
            <v>0</v>
          </cell>
          <cell r="R3628">
            <v>0</v>
          </cell>
          <cell r="S3628">
            <v>0</v>
          </cell>
          <cell r="T3628">
            <v>0</v>
          </cell>
          <cell r="U3628">
            <v>0</v>
          </cell>
          <cell r="AO3628" t="e">
            <v>#N/A</v>
          </cell>
          <cell r="AQ3628" t="e">
            <v>#N/A</v>
          </cell>
        </row>
        <row r="3629">
          <cell r="G3629">
            <v>0</v>
          </cell>
          <cell r="H3629">
            <v>0</v>
          </cell>
          <cell r="I3629">
            <v>0</v>
          </cell>
          <cell r="J3629">
            <v>0</v>
          </cell>
          <cell r="K3629">
            <v>0</v>
          </cell>
          <cell r="L3629">
            <v>0</v>
          </cell>
          <cell r="M3629">
            <v>0</v>
          </cell>
          <cell r="N3629">
            <v>0</v>
          </cell>
          <cell r="O3629">
            <v>0</v>
          </cell>
          <cell r="P3629">
            <v>0</v>
          </cell>
          <cell r="Q3629">
            <v>0</v>
          </cell>
          <cell r="R3629">
            <v>0</v>
          </cell>
          <cell r="S3629">
            <v>0</v>
          </cell>
          <cell r="T3629">
            <v>0</v>
          </cell>
          <cell r="U3629">
            <v>0</v>
          </cell>
          <cell r="AO3629" t="e">
            <v>#N/A</v>
          </cell>
          <cell r="AQ3629" t="e">
            <v>#N/A</v>
          </cell>
        </row>
        <row r="3630">
          <cell r="G3630">
            <v>0</v>
          </cell>
          <cell r="H3630">
            <v>0</v>
          </cell>
          <cell r="I3630">
            <v>0</v>
          </cell>
          <cell r="J3630">
            <v>0</v>
          </cell>
          <cell r="K3630">
            <v>0</v>
          </cell>
          <cell r="L3630">
            <v>0</v>
          </cell>
          <cell r="M3630">
            <v>0</v>
          </cell>
          <cell r="N3630">
            <v>0</v>
          </cell>
          <cell r="O3630">
            <v>0</v>
          </cell>
          <cell r="P3630">
            <v>0</v>
          </cell>
          <cell r="Q3630">
            <v>0</v>
          </cell>
          <cell r="R3630">
            <v>0</v>
          </cell>
          <cell r="S3630">
            <v>0</v>
          </cell>
          <cell r="T3630">
            <v>0</v>
          </cell>
          <cell r="U3630">
            <v>0</v>
          </cell>
          <cell r="AO3630" t="e">
            <v>#N/A</v>
          </cell>
          <cell r="AQ3630" t="e">
            <v>#N/A</v>
          </cell>
        </row>
        <row r="3631">
          <cell r="G3631">
            <v>0</v>
          </cell>
          <cell r="H3631">
            <v>0</v>
          </cell>
          <cell r="I3631">
            <v>0</v>
          </cell>
          <cell r="J3631">
            <v>0</v>
          </cell>
          <cell r="K3631">
            <v>0</v>
          </cell>
          <cell r="L3631">
            <v>0</v>
          </cell>
          <cell r="M3631">
            <v>0</v>
          </cell>
          <cell r="N3631">
            <v>0</v>
          </cell>
          <cell r="O3631">
            <v>0</v>
          </cell>
          <cell r="P3631">
            <v>0</v>
          </cell>
          <cell r="Q3631">
            <v>0</v>
          </cell>
          <cell r="R3631">
            <v>0</v>
          </cell>
          <cell r="S3631">
            <v>0</v>
          </cell>
          <cell r="T3631">
            <v>0</v>
          </cell>
          <cell r="U3631">
            <v>0</v>
          </cell>
          <cell r="AO3631" t="e">
            <v>#N/A</v>
          </cell>
          <cell r="AQ3631" t="e">
            <v>#N/A</v>
          </cell>
        </row>
        <row r="3632">
          <cell r="G3632">
            <v>0</v>
          </cell>
          <cell r="H3632">
            <v>0</v>
          </cell>
          <cell r="I3632">
            <v>0</v>
          </cell>
          <cell r="J3632">
            <v>0</v>
          </cell>
          <cell r="K3632">
            <v>0</v>
          </cell>
          <cell r="L3632">
            <v>0</v>
          </cell>
          <cell r="M3632">
            <v>0</v>
          </cell>
          <cell r="N3632">
            <v>0</v>
          </cell>
          <cell r="O3632">
            <v>0</v>
          </cell>
          <cell r="P3632">
            <v>0</v>
          </cell>
          <cell r="Q3632">
            <v>0</v>
          </cell>
          <cell r="R3632">
            <v>0</v>
          </cell>
          <cell r="S3632">
            <v>0</v>
          </cell>
          <cell r="T3632">
            <v>0</v>
          </cell>
          <cell r="U3632">
            <v>0</v>
          </cell>
          <cell r="AO3632" t="e">
            <v>#N/A</v>
          </cell>
          <cell r="AQ3632" t="e">
            <v>#N/A</v>
          </cell>
        </row>
        <row r="3633">
          <cell r="G3633">
            <v>0</v>
          </cell>
          <cell r="H3633">
            <v>0</v>
          </cell>
          <cell r="I3633">
            <v>0</v>
          </cell>
          <cell r="J3633">
            <v>0</v>
          </cell>
          <cell r="K3633">
            <v>0</v>
          </cell>
          <cell r="L3633">
            <v>0</v>
          </cell>
          <cell r="M3633">
            <v>0</v>
          </cell>
          <cell r="N3633">
            <v>0</v>
          </cell>
          <cell r="O3633">
            <v>0</v>
          </cell>
          <cell r="P3633">
            <v>0</v>
          </cell>
          <cell r="Q3633">
            <v>0</v>
          </cell>
          <cell r="R3633">
            <v>0</v>
          </cell>
          <cell r="S3633">
            <v>0</v>
          </cell>
          <cell r="T3633">
            <v>0</v>
          </cell>
          <cell r="U3633">
            <v>0</v>
          </cell>
          <cell r="AO3633" t="e">
            <v>#N/A</v>
          </cell>
          <cell r="AQ3633" t="e">
            <v>#N/A</v>
          </cell>
        </row>
        <row r="3634">
          <cell r="G3634">
            <v>0</v>
          </cell>
          <cell r="H3634">
            <v>0</v>
          </cell>
          <cell r="I3634">
            <v>0</v>
          </cell>
          <cell r="J3634">
            <v>0</v>
          </cell>
          <cell r="K3634">
            <v>0</v>
          </cell>
          <cell r="L3634">
            <v>0</v>
          </cell>
          <cell r="M3634">
            <v>0</v>
          </cell>
          <cell r="N3634">
            <v>0</v>
          </cell>
          <cell r="O3634">
            <v>0</v>
          </cell>
          <cell r="P3634">
            <v>0</v>
          </cell>
          <cell r="Q3634">
            <v>0</v>
          </cell>
          <cell r="R3634">
            <v>0</v>
          </cell>
          <cell r="S3634">
            <v>0</v>
          </cell>
          <cell r="T3634">
            <v>0</v>
          </cell>
          <cell r="U3634">
            <v>0</v>
          </cell>
          <cell r="AO3634" t="e">
            <v>#N/A</v>
          </cell>
          <cell r="AQ3634" t="e">
            <v>#N/A</v>
          </cell>
        </row>
        <row r="3635">
          <cell r="G3635">
            <v>0</v>
          </cell>
          <cell r="H3635">
            <v>0</v>
          </cell>
          <cell r="I3635">
            <v>0</v>
          </cell>
          <cell r="J3635">
            <v>0</v>
          </cell>
          <cell r="K3635">
            <v>0</v>
          </cell>
          <cell r="L3635">
            <v>0</v>
          </cell>
          <cell r="M3635">
            <v>0</v>
          </cell>
          <cell r="N3635">
            <v>0</v>
          </cell>
          <cell r="O3635">
            <v>0</v>
          </cell>
          <cell r="P3635">
            <v>0</v>
          </cell>
          <cell r="Q3635">
            <v>0</v>
          </cell>
          <cell r="R3635">
            <v>0</v>
          </cell>
          <cell r="S3635">
            <v>0</v>
          </cell>
          <cell r="T3635">
            <v>0</v>
          </cell>
          <cell r="U3635">
            <v>0</v>
          </cell>
          <cell r="AO3635" t="e">
            <v>#N/A</v>
          </cell>
          <cell r="AQ3635" t="e">
            <v>#N/A</v>
          </cell>
        </row>
        <row r="3636">
          <cell r="G3636">
            <v>0</v>
          </cell>
          <cell r="H3636">
            <v>0</v>
          </cell>
          <cell r="I3636">
            <v>0</v>
          </cell>
          <cell r="J3636">
            <v>0</v>
          </cell>
          <cell r="K3636">
            <v>0</v>
          </cell>
          <cell r="L3636">
            <v>0</v>
          </cell>
          <cell r="M3636">
            <v>0</v>
          </cell>
          <cell r="N3636">
            <v>0</v>
          </cell>
          <cell r="O3636">
            <v>0</v>
          </cell>
          <cell r="P3636">
            <v>0</v>
          </cell>
          <cell r="Q3636">
            <v>0</v>
          </cell>
          <cell r="R3636">
            <v>0</v>
          </cell>
          <cell r="S3636">
            <v>0</v>
          </cell>
          <cell r="T3636">
            <v>0</v>
          </cell>
          <cell r="U3636">
            <v>0</v>
          </cell>
          <cell r="AO3636" t="str">
            <v>Schleswig-Holstein_2007_Sonstige_1</v>
          </cell>
          <cell r="AQ3636" t="str">
            <v>Westliche Flächenländer_2007_Sonstige_1</v>
          </cell>
        </row>
        <row r="3637">
          <cell r="G3637">
            <v>0</v>
          </cell>
          <cell r="H3637">
            <v>0</v>
          </cell>
          <cell r="I3637">
            <v>0</v>
          </cell>
          <cell r="J3637">
            <v>0</v>
          </cell>
          <cell r="K3637">
            <v>0</v>
          </cell>
          <cell r="L3637">
            <v>0</v>
          </cell>
          <cell r="M3637">
            <v>0</v>
          </cell>
          <cell r="N3637">
            <v>0</v>
          </cell>
          <cell r="O3637">
            <v>0</v>
          </cell>
          <cell r="P3637">
            <v>0</v>
          </cell>
          <cell r="Q3637">
            <v>0</v>
          </cell>
          <cell r="R3637">
            <v>0</v>
          </cell>
          <cell r="S3637">
            <v>0</v>
          </cell>
          <cell r="T3637">
            <v>0</v>
          </cell>
          <cell r="U3637">
            <v>0</v>
          </cell>
          <cell r="AO3637" t="str">
            <v>Schleswig-Holstein_2007_Sonstige_2</v>
          </cell>
          <cell r="AQ3637" t="str">
            <v>Westliche Flächenländer_2007_Sonstige_2</v>
          </cell>
        </row>
        <row r="3638">
          <cell r="G3638">
            <v>0</v>
          </cell>
          <cell r="H3638">
            <v>0</v>
          </cell>
          <cell r="I3638">
            <v>0</v>
          </cell>
          <cell r="J3638">
            <v>0</v>
          </cell>
          <cell r="K3638">
            <v>0</v>
          </cell>
          <cell r="L3638">
            <v>0</v>
          </cell>
          <cell r="M3638">
            <v>0</v>
          </cell>
          <cell r="N3638">
            <v>0</v>
          </cell>
          <cell r="O3638">
            <v>0</v>
          </cell>
          <cell r="P3638">
            <v>0</v>
          </cell>
          <cell r="Q3638">
            <v>0</v>
          </cell>
          <cell r="R3638">
            <v>0</v>
          </cell>
          <cell r="S3638">
            <v>0</v>
          </cell>
          <cell r="T3638">
            <v>0</v>
          </cell>
          <cell r="U3638">
            <v>0</v>
          </cell>
          <cell r="AO3638" t="str">
            <v>Schleswig-Holstein_2007_Sonstige_3</v>
          </cell>
          <cell r="AQ3638" t="str">
            <v>Westliche Flächenländer_2007_Sonstige_3</v>
          </cell>
        </row>
        <row r="3639">
          <cell r="G3639">
            <v>430</v>
          </cell>
          <cell r="H3639">
            <v>208</v>
          </cell>
          <cell r="I3639">
            <v>7</v>
          </cell>
          <cell r="J3639">
            <v>6</v>
          </cell>
          <cell r="K3639">
            <v>430</v>
          </cell>
          <cell r="L3639">
            <v>208</v>
          </cell>
          <cell r="M3639">
            <v>7</v>
          </cell>
          <cell r="N3639">
            <v>6</v>
          </cell>
          <cell r="O3639">
            <v>0</v>
          </cell>
          <cell r="P3639">
            <v>430</v>
          </cell>
          <cell r="Q3639">
            <v>0</v>
          </cell>
          <cell r="R3639">
            <v>0</v>
          </cell>
          <cell r="S3639">
            <v>0</v>
          </cell>
          <cell r="T3639">
            <v>0</v>
          </cell>
          <cell r="U3639">
            <v>0</v>
          </cell>
          <cell r="AO3639" t="str">
            <v>Schleswig-Holstein_2007_Sonstige_4</v>
          </cell>
          <cell r="AQ3639" t="str">
            <v>Westliche Flächenländer_2007_Sonstige_4</v>
          </cell>
        </row>
        <row r="3640">
          <cell r="G3640">
            <v>0</v>
          </cell>
          <cell r="H3640">
            <v>0</v>
          </cell>
          <cell r="I3640">
            <v>0</v>
          </cell>
          <cell r="J3640">
            <v>0</v>
          </cell>
          <cell r="K3640">
            <v>0</v>
          </cell>
          <cell r="L3640">
            <v>0</v>
          </cell>
          <cell r="M3640">
            <v>0</v>
          </cell>
          <cell r="N3640">
            <v>0</v>
          </cell>
          <cell r="O3640">
            <v>0</v>
          </cell>
          <cell r="P3640">
            <v>0</v>
          </cell>
          <cell r="Q3640">
            <v>0</v>
          </cell>
          <cell r="R3640">
            <v>0</v>
          </cell>
          <cell r="S3640">
            <v>0</v>
          </cell>
          <cell r="T3640">
            <v>0</v>
          </cell>
          <cell r="U3640">
            <v>0</v>
          </cell>
          <cell r="AO3640" t="str">
            <v>Schleswig-Holstein_2007_Sonstige_5</v>
          </cell>
          <cell r="AQ3640" t="str">
            <v>Westliche Flächenländer_2007_Sonstige_5</v>
          </cell>
        </row>
        <row r="3641">
          <cell r="G3641">
            <v>0</v>
          </cell>
          <cell r="H3641">
            <v>0</v>
          </cell>
          <cell r="I3641">
            <v>0</v>
          </cell>
          <cell r="J3641">
            <v>0</v>
          </cell>
          <cell r="K3641">
            <v>0</v>
          </cell>
          <cell r="L3641">
            <v>0</v>
          </cell>
          <cell r="M3641">
            <v>0</v>
          </cell>
          <cell r="N3641">
            <v>0</v>
          </cell>
          <cell r="O3641">
            <v>0</v>
          </cell>
          <cell r="P3641">
            <v>0</v>
          </cell>
          <cell r="Q3641">
            <v>0</v>
          </cell>
          <cell r="R3641">
            <v>0</v>
          </cell>
          <cell r="S3641">
            <v>0</v>
          </cell>
          <cell r="T3641">
            <v>0</v>
          </cell>
          <cell r="U3641">
            <v>0</v>
          </cell>
          <cell r="AO3641" t="str">
            <v>Schleswig-Holstein_2007_Sonstige_6</v>
          </cell>
          <cell r="AQ3641" t="str">
            <v>Westliche Flächenländer_2007_Sonstige_6</v>
          </cell>
        </row>
        <row r="3642">
          <cell r="G3642">
            <v>3</v>
          </cell>
          <cell r="H3642">
            <v>3</v>
          </cell>
          <cell r="I3642">
            <v>0</v>
          </cell>
          <cell r="J3642">
            <v>0</v>
          </cell>
          <cell r="K3642">
            <v>3</v>
          </cell>
          <cell r="L3642">
            <v>3</v>
          </cell>
          <cell r="M3642">
            <v>0</v>
          </cell>
          <cell r="N3642">
            <v>0</v>
          </cell>
          <cell r="O3642">
            <v>0</v>
          </cell>
          <cell r="P3642">
            <v>3</v>
          </cell>
          <cell r="Q3642">
            <v>0</v>
          </cell>
          <cell r="R3642">
            <v>0</v>
          </cell>
          <cell r="S3642">
            <v>0</v>
          </cell>
          <cell r="T3642">
            <v>0</v>
          </cell>
          <cell r="U3642">
            <v>0</v>
          </cell>
          <cell r="AO3642" t="str">
            <v>Schleswig-Holstein_2007_Sonstige_7</v>
          </cell>
          <cell r="AQ3642" t="str">
            <v>Westliche Flächenländer_2007_Sonstige_7</v>
          </cell>
        </row>
        <row r="3643">
          <cell r="G3643">
            <v>433</v>
          </cell>
          <cell r="H3643">
            <v>211</v>
          </cell>
          <cell r="I3643">
            <v>7</v>
          </cell>
          <cell r="J3643">
            <v>6</v>
          </cell>
          <cell r="K3643">
            <v>433</v>
          </cell>
          <cell r="L3643">
            <v>211</v>
          </cell>
          <cell r="M3643">
            <v>7</v>
          </cell>
          <cell r="N3643">
            <v>6</v>
          </cell>
          <cell r="O3643">
            <v>0</v>
          </cell>
          <cell r="P3643">
            <v>433</v>
          </cell>
          <cell r="Q3643">
            <v>0</v>
          </cell>
          <cell r="R3643">
            <v>0</v>
          </cell>
          <cell r="S3643">
            <v>0</v>
          </cell>
          <cell r="T3643">
            <v>0</v>
          </cell>
          <cell r="U3643">
            <v>0</v>
          </cell>
          <cell r="AO3643" t="str">
            <v>Schleswig-Holstein_2007_Sonstige_8</v>
          </cell>
          <cell r="AQ3643" t="str">
            <v>Westliche Flächenländer_2007_Sonstige_8</v>
          </cell>
        </row>
        <row r="3644">
          <cell r="G3644">
            <v>0</v>
          </cell>
          <cell r="H3644">
            <v>0</v>
          </cell>
          <cell r="I3644">
            <v>0</v>
          </cell>
          <cell r="J3644">
            <v>0</v>
          </cell>
          <cell r="K3644">
            <v>0</v>
          </cell>
          <cell r="L3644">
            <v>0</v>
          </cell>
          <cell r="M3644">
            <v>0</v>
          </cell>
          <cell r="N3644">
            <v>0</v>
          </cell>
          <cell r="O3644">
            <v>0</v>
          </cell>
          <cell r="P3644">
            <v>0</v>
          </cell>
          <cell r="Q3644">
            <v>0</v>
          </cell>
          <cell r="R3644">
            <v>0</v>
          </cell>
          <cell r="S3644">
            <v>0</v>
          </cell>
          <cell r="T3644">
            <v>0</v>
          </cell>
          <cell r="U3644">
            <v>0</v>
          </cell>
          <cell r="AO3644" t="e">
            <v>#N/A</v>
          </cell>
          <cell r="AQ3644" t="e">
            <v>#N/A</v>
          </cell>
        </row>
        <row r="3645">
          <cell r="G3645">
            <v>0</v>
          </cell>
          <cell r="H3645">
            <v>0</v>
          </cell>
          <cell r="I3645">
            <v>0</v>
          </cell>
          <cell r="J3645">
            <v>0</v>
          </cell>
          <cell r="K3645">
            <v>0</v>
          </cell>
          <cell r="L3645">
            <v>0</v>
          </cell>
          <cell r="M3645">
            <v>0</v>
          </cell>
          <cell r="N3645">
            <v>0</v>
          </cell>
          <cell r="O3645">
            <v>0</v>
          </cell>
          <cell r="P3645">
            <v>0</v>
          </cell>
          <cell r="Q3645">
            <v>0</v>
          </cell>
          <cell r="R3645">
            <v>0</v>
          </cell>
          <cell r="S3645">
            <v>0</v>
          </cell>
          <cell r="T3645">
            <v>0</v>
          </cell>
          <cell r="U3645">
            <v>0</v>
          </cell>
          <cell r="AO3645" t="e">
            <v>#N/A</v>
          </cell>
          <cell r="AQ3645" t="e">
            <v>#N/A</v>
          </cell>
        </row>
        <row r="3646">
          <cell r="G3646">
            <v>0</v>
          </cell>
          <cell r="H3646">
            <v>0</v>
          </cell>
          <cell r="I3646">
            <v>0</v>
          </cell>
          <cell r="J3646">
            <v>0</v>
          </cell>
          <cell r="K3646">
            <v>0</v>
          </cell>
          <cell r="L3646">
            <v>0</v>
          </cell>
          <cell r="M3646">
            <v>0</v>
          </cell>
          <cell r="N3646">
            <v>0</v>
          </cell>
          <cell r="O3646">
            <v>0</v>
          </cell>
          <cell r="P3646">
            <v>0</v>
          </cell>
          <cell r="Q3646">
            <v>0</v>
          </cell>
          <cell r="R3646">
            <v>0</v>
          </cell>
          <cell r="S3646">
            <v>0</v>
          </cell>
          <cell r="T3646">
            <v>0</v>
          </cell>
          <cell r="U3646">
            <v>0</v>
          </cell>
          <cell r="AO3646" t="e">
            <v>#N/A</v>
          </cell>
          <cell r="AQ3646" t="e">
            <v>#N/A</v>
          </cell>
        </row>
        <row r="3647">
          <cell r="G3647">
            <v>0</v>
          </cell>
          <cell r="H3647">
            <v>0</v>
          </cell>
          <cell r="I3647">
            <v>0</v>
          </cell>
          <cell r="J3647">
            <v>0</v>
          </cell>
          <cell r="K3647">
            <v>0</v>
          </cell>
          <cell r="L3647">
            <v>0</v>
          </cell>
          <cell r="M3647">
            <v>0</v>
          </cell>
          <cell r="N3647">
            <v>0</v>
          </cell>
          <cell r="O3647">
            <v>0</v>
          </cell>
          <cell r="P3647">
            <v>0</v>
          </cell>
          <cell r="Q3647">
            <v>0</v>
          </cell>
          <cell r="R3647">
            <v>0</v>
          </cell>
          <cell r="S3647">
            <v>0</v>
          </cell>
          <cell r="T3647">
            <v>0</v>
          </cell>
          <cell r="U3647">
            <v>0</v>
          </cell>
          <cell r="AO3647" t="e">
            <v>#N/A</v>
          </cell>
          <cell r="AQ3647" t="e">
            <v>#N/A</v>
          </cell>
        </row>
        <row r="3648">
          <cell r="G3648">
            <v>0</v>
          </cell>
          <cell r="H3648">
            <v>0</v>
          </cell>
          <cell r="I3648">
            <v>0</v>
          </cell>
          <cell r="J3648">
            <v>0</v>
          </cell>
          <cell r="K3648">
            <v>0</v>
          </cell>
          <cell r="L3648">
            <v>0</v>
          </cell>
          <cell r="M3648">
            <v>0</v>
          </cell>
          <cell r="N3648">
            <v>0</v>
          </cell>
          <cell r="O3648">
            <v>0</v>
          </cell>
          <cell r="P3648">
            <v>0</v>
          </cell>
          <cell r="Q3648">
            <v>0</v>
          </cell>
          <cell r="R3648">
            <v>0</v>
          </cell>
          <cell r="S3648">
            <v>0</v>
          </cell>
          <cell r="T3648">
            <v>0</v>
          </cell>
          <cell r="U3648">
            <v>0</v>
          </cell>
          <cell r="AO3648" t="e">
            <v>#N/A</v>
          </cell>
          <cell r="AQ3648" t="e">
            <v>#N/A</v>
          </cell>
        </row>
        <row r="3649">
          <cell r="G3649">
            <v>0</v>
          </cell>
          <cell r="H3649">
            <v>0</v>
          </cell>
          <cell r="I3649">
            <v>0</v>
          </cell>
          <cell r="J3649">
            <v>0</v>
          </cell>
          <cell r="K3649">
            <v>0</v>
          </cell>
          <cell r="L3649">
            <v>0</v>
          </cell>
          <cell r="M3649">
            <v>0</v>
          </cell>
          <cell r="N3649">
            <v>0</v>
          </cell>
          <cell r="O3649">
            <v>0</v>
          </cell>
          <cell r="P3649">
            <v>0</v>
          </cell>
          <cell r="Q3649">
            <v>0</v>
          </cell>
          <cell r="R3649">
            <v>0</v>
          </cell>
          <cell r="S3649">
            <v>0</v>
          </cell>
          <cell r="T3649">
            <v>0</v>
          </cell>
          <cell r="U3649">
            <v>0</v>
          </cell>
          <cell r="AO3649" t="e">
            <v>#N/A</v>
          </cell>
          <cell r="AQ3649" t="e">
            <v>#N/A</v>
          </cell>
        </row>
        <row r="3650">
          <cell r="G3650">
            <v>0</v>
          </cell>
          <cell r="H3650">
            <v>0</v>
          </cell>
          <cell r="I3650">
            <v>0</v>
          </cell>
          <cell r="J3650">
            <v>0</v>
          </cell>
          <cell r="K3650">
            <v>0</v>
          </cell>
          <cell r="L3650">
            <v>0</v>
          </cell>
          <cell r="M3650">
            <v>0</v>
          </cell>
          <cell r="N3650">
            <v>0</v>
          </cell>
          <cell r="O3650">
            <v>0</v>
          </cell>
          <cell r="P3650">
            <v>0</v>
          </cell>
          <cell r="Q3650">
            <v>0</v>
          </cell>
          <cell r="R3650">
            <v>0</v>
          </cell>
          <cell r="S3650">
            <v>0</v>
          </cell>
          <cell r="T3650">
            <v>0</v>
          </cell>
          <cell r="U3650">
            <v>0</v>
          </cell>
          <cell r="AO3650" t="e">
            <v>#N/A</v>
          </cell>
          <cell r="AQ3650" t="e">
            <v>#N/A</v>
          </cell>
        </row>
        <row r="3651">
          <cell r="G3651">
            <v>0</v>
          </cell>
          <cell r="H3651">
            <v>0</v>
          </cell>
          <cell r="I3651">
            <v>0</v>
          </cell>
          <cell r="J3651">
            <v>0</v>
          </cell>
          <cell r="K3651">
            <v>0</v>
          </cell>
          <cell r="L3651">
            <v>0</v>
          </cell>
          <cell r="M3651">
            <v>0</v>
          </cell>
          <cell r="N3651">
            <v>0</v>
          </cell>
          <cell r="O3651">
            <v>0</v>
          </cell>
          <cell r="P3651">
            <v>0</v>
          </cell>
          <cell r="Q3651">
            <v>0</v>
          </cell>
          <cell r="R3651">
            <v>0</v>
          </cell>
          <cell r="S3651">
            <v>0</v>
          </cell>
          <cell r="T3651">
            <v>0</v>
          </cell>
          <cell r="U3651">
            <v>0</v>
          </cell>
          <cell r="AO3651" t="e">
            <v>#N/A</v>
          </cell>
          <cell r="AQ3651" t="e">
            <v>#N/A</v>
          </cell>
        </row>
        <row r="3652">
          <cell r="G3652">
            <v>0</v>
          </cell>
          <cell r="H3652">
            <v>0</v>
          </cell>
          <cell r="I3652">
            <v>0</v>
          </cell>
          <cell r="J3652">
            <v>0</v>
          </cell>
          <cell r="K3652">
            <v>0</v>
          </cell>
          <cell r="L3652">
            <v>0</v>
          </cell>
          <cell r="M3652">
            <v>0</v>
          </cell>
          <cell r="N3652">
            <v>0</v>
          </cell>
          <cell r="O3652">
            <v>0</v>
          </cell>
          <cell r="P3652">
            <v>0</v>
          </cell>
          <cell r="Q3652">
            <v>0</v>
          </cell>
          <cell r="R3652">
            <v>0</v>
          </cell>
          <cell r="S3652">
            <v>0</v>
          </cell>
          <cell r="T3652">
            <v>0</v>
          </cell>
          <cell r="U3652">
            <v>0</v>
          </cell>
          <cell r="AO3652" t="str">
            <v>Schleswig-Holstein_2007_Sonstige_1</v>
          </cell>
          <cell r="AQ3652" t="str">
            <v>Westliche Flächenländer_2007_Sonstige_1</v>
          </cell>
        </row>
        <row r="3653">
          <cell r="G3653">
            <v>178</v>
          </cell>
          <cell r="H3653">
            <v>13</v>
          </cell>
          <cell r="I3653">
            <v>0</v>
          </cell>
          <cell r="J3653">
            <v>0</v>
          </cell>
          <cell r="K3653">
            <v>113</v>
          </cell>
          <cell r="L3653">
            <v>7</v>
          </cell>
          <cell r="M3653">
            <v>0</v>
          </cell>
          <cell r="N3653">
            <v>0</v>
          </cell>
          <cell r="O3653">
            <v>113</v>
          </cell>
          <cell r="P3653">
            <v>53</v>
          </cell>
          <cell r="Q3653">
            <v>7</v>
          </cell>
          <cell r="R3653">
            <v>5</v>
          </cell>
          <cell r="S3653">
            <v>0</v>
          </cell>
          <cell r="T3653">
            <v>0</v>
          </cell>
          <cell r="U3653">
            <v>0</v>
          </cell>
          <cell r="AO3653" t="str">
            <v>Schleswig-Holstein_2007_Sonstige_2</v>
          </cell>
          <cell r="AQ3653" t="str">
            <v>Westliche Flächenländer_2007_Sonstige_2</v>
          </cell>
        </row>
        <row r="3654">
          <cell r="G3654">
            <v>1224</v>
          </cell>
          <cell r="H3654">
            <v>285</v>
          </cell>
          <cell r="I3654">
            <v>16</v>
          </cell>
          <cell r="J3654">
            <v>2</v>
          </cell>
          <cell r="K3654">
            <v>649</v>
          </cell>
          <cell r="L3654">
            <v>151</v>
          </cell>
          <cell r="M3654">
            <v>8</v>
          </cell>
          <cell r="N3654">
            <v>2</v>
          </cell>
          <cell r="O3654">
            <v>649</v>
          </cell>
          <cell r="P3654">
            <v>450</v>
          </cell>
          <cell r="Q3654">
            <v>99</v>
          </cell>
          <cell r="R3654">
            <v>26</v>
          </cell>
          <cell r="S3654">
            <v>0</v>
          </cell>
          <cell r="T3654">
            <v>0</v>
          </cell>
          <cell r="U3654">
            <v>0</v>
          </cell>
          <cell r="AO3654" t="str">
            <v>Schleswig-Holstein_2007_Sonstige_3</v>
          </cell>
          <cell r="AQ3654" t="str">
            <v>Westliche Flächenländer_2007_Sonstige_3</v>
          </cell>
        </row>
        <row r="3655">
          <cell r="G3655">
            <v>108</v>
          </cell>
          <cell r="H3655">
            <v>16</v>
          </cell>
          <cell r="I3655">
            <v>2</v>
          </cell>
          <cell r="J3655">
            <v>0</v>
          </cell>
          <cell r="K3655">
            <v>43</v>
          </cell>
          <cell r="L3655">
            <v>9</v>
          </cell>
          <cell r="M3655">
            <v>1</v>
          </cell>
          <cell r="N3655">
            <v>0</v>
          </cell>
          <cell r="O3655">
            <v>43</v>
          </cell>
          <cell r="P3655">
            <v>51</v>
          </cell>
          <cell r="Q3655">
            <v>11</v>
          </cell>
          <cell r="R3655">
            <v>3</v>
          </cell>
          <cell r="S3655">
            <v>0</v>
          </cell>
          <cell r="T3655">
            <v>0</v>
          </cell>
          <cell r="U3655">
            <v>0</v>
          </cell>
          <cell r="AO3655" t="str">
            <v>Schleswig-Holstein_2007_Sonstige_4</v>
          </cell>
          <cell r="AQ3655" t="str">
            <v>Westliche Flächenländer_2007_Sonstige_4</v>
          </cell>
        </row>
        <row r="3656">
          <cell r="G3656">
            <v>106</v>
          </cell>
          <cell r="H3656">
            <v>35</v>
          </cell>
          <cell r="I3656">
            <v>1</v>
          </cell>
          <cell r="J3656">
            <v>0</v>
          </cell>
          <cell r="K3656">
            <v>54</v>
          </cell>
          <cell r="L3656">
            <v>17</v>
          </cell>
          <cell r="M3656">
            <v>0</v>
          </cell>
          <cell r="N3656">
            <v>0</v>
          </cell>
          <cell r="O3656">
            <v>54</v>
          </cell>
          <cell r="P3656">
            <v>32</v>
          </cell>
          <cell r="Q3656">
            <v>16</v>
          </cell>
          <cell r="R3656">
            <v>4</v>
          </cell>
          <cell r="S3656">
            <v>0</v>
          </cell>
          <cell r="T3656">
            <v>0</v>
          </cell>
          <cell r="U3656">
            <v>0</v>
          </cell>
          <cell r="AO3656" t="str">
            <v>Schleswig-Holstein_2007_Sonstige_5</v>
          </cell>
          <cell r="AQ3656" t="str">
            <v>Westliche Flächenländer_2007_Sonstige_5</v>
          </cell>
        </row>
        <row r="3657">
          <cell r="G3657">
            <v>82</v>
          </cell>
          <cell r="H3657">
            <v>29</v>
          </cell>
          <cell r="I3657">
            <v>29</v>
          </cell>
          <cell r="J3657">
            <v>11</v>
          </cell>
          <cell r="K3657">
            <v>81</v>
          </cell>
          <cell r="L3657">
            <v>29</v>
          </cell>
          <cell r="M3657">
            <v>28</v>
          </cell>
          <cell r="N3657">
            <v>11</v>
          </cell>
          <cell r="O3657">
            <v>81</v>
          </cell>
          <cell r="P3657">
            <v>1</v>
          </cell>
          <cell r="Q3657">
            <v>0</v>
          </cell>
          <cell r="R3657">
            <v>0</v>
          </cell>
          <cell r="S3657">
            <v>0</v>
          </cell>
          <cell r="T3657">
            <v>0</v>
          </cell>
          <cell r="U3657">
            <v>0</v>
          </cell>
          <cell r="AO3657" t="str">
            <v>Schleswig-Holstein_2007_Sonstige_6</v>
          </cell>
          <cell r="AQ3657" t="str">
            <v>Westliche Flächenländer_2007_Sonstige_6</v>
          </cell>
        </row>
        <row r="3658">
          <cell r="G3658">
            <v>0</v>
          </cell>
          <cell r="H3658">
            <v>0</v>
          </cell>
          <cell r="I3658">
            <v>0</v>
          </cell>
          <cell r="J3658">
            <v>0</v>
          </cell>
          <cell r="K3658">
            <v>0</v>
          </cell>
          <cell r="L3658">
            <v>0</v>
          </cell>
          <cell r="M3658">
            <v>0</v>
          </cell>
          <cell r="N3658">
            <v>0</v>
          </cell>
          <cell r="O3658">
            <v>0</v>
          </cell>
          <cell r="P3658">
            <v>0</v>
          </cell>
          <cell r="Q3658">
            <v>0</v>
          </cell>
          <cell r="R3658">
            <v>0</v>
          </cell>
          <cell r="S3658">
            <v>0</v>
          </cell>
          <cell r="T3658">
            <v>0</v>
          </cell>
          <cell r="U3658">
            <v>0</v>
          </cell>
          <cell r="AO3658" t="str">
            <v>Schleswig-Holstein_2007_Sonstige_7</v>
          </cell>
          <cell r="AQ3658" t="str">
            <v>Westliche Flächenländer_2007_Sonstige_7</v>
          </cell>
        </row>
        <row r="3659">
          <cell r="G3659">
            <v>1698</v>
          </cell>
          <cell r="H3659">
            <v>378</v>
          </cell>
          <cell r="I3659">
            <v>48</v>
          </cell>
          <cell r="J3659">
            <v>13</v>
          </cell>
          <cell r="K3659">
            <v>940</v>
          </cell>
          <cell r="L3659">
            <v>213</v>
          </cell>
          <cell r="M3659">
            <v>37</v>
          </cell>
          <cell r="N3659">
            <v>13</v>
          </cell>
          <cell r="O3659">
            <v>940</v>
          </cell>
          <cell r="P3659">
            <v>587</v>
          </cell>
          <cell r="Q3659">
            <v>133</v>
          </cell>
          <cell r="R3659">
            <v>38</v>
          </cell>
          <cell r="S3659">
            <v>0</v>
          </cell>
          <cell r="T3659">
            <v>0</v>
          </cell>
          <cell r="U3659">
            <v>0</v>
          </cell>
          <cell r="AO3659" t="str">
            <v>Schleswig-Holstein_2007_Sonstige_8</v>
          </cell>
          <cell r="AQ3659" t="str">
            <v>Westliche Flächenländer_2007_Sonstige_8</v>
          </cell>
        </row>
        <row r="3660">
          <cell r="G3660">
            <v>0</v>
          </cell>
          <cell r="H3660">
            <v>0</v>
          </cell>
          <cell r="I3660">
            <v>0</v>
          </cell>
          <cell r="J3660">
            <v>0</v>
          </cell>
          <cell r="K3660">
            <v>0</v>
          </cell>
          <cell r="L3660">
            <v>0</v>
          </cell>
          <cell r="M3660">
            <v>0</v>
          </cell>
          <cell r="N3660">
            <v>0</v>
          </cell>
          <cell r="O3660">
            <v>0</v>
          </cell>
          <cell r="P3660">
            <v>0</v>
          </cell>
          <cell r="Q3660">
            <v>0</v>
          </cell>
          <cell r="R3660">
            <v>0</v>
          </cell>
          <cell r="S3660">
            <v>0</v>
          </cell>
          <cell r="T3660">
            <v>0</v>
          </cell>
          <cell r="U3660">
            <v>0</v>
          </cell>
          <cell r="AO3660" t="e">
            <v>#N/A</v>
          </cell>
          <cell r="AQ3660" t="e">
            <v>#N/A</v>
          </cell>
        </row>
        <row r="3661">
          <cell r="G3661">
            <v>35</v>
          </cell>
          <cell r="H3661">
            <v>7</v>
          </cell>
          <cell r="I3661">
            <v>0</v>
          </cell>
          <cell r="J3661">
            <v>0</v>
          </cell>
          <cell r="K3661">
            <v>11</v>
          </cell>
          <cell r="L3661">
            <v>3</v>
          </cell>
          <cell r="M3661">
            <v>0</v>
          </cell>
          <cell r="N3661">
            <v>0</v>
          </cell>
          <cell r="O3661">
            <v>11</v>
          </cell>
          <cell r="P3661">
            <v>12</v>
          </cell>
          <cell r="Q3661">
            <v>7</v>
          </cell>
          <cell r="R3661">
            <v>5</v>
          </cell>
          <cell r="S3661">
            <v>0</v>
          </cell>
          <cell r="T3661">
            <v>0</v>
          </cell>
          <cell r="U3661">
            <v>0</v>
          </cell>
          <cell r="AO3661" t="e">
            <v>#N/A</v>
          </cell>
          <cell r="AQ3661" t="e">
            <v>#N/A</v>
          </cell>
        </row>
        <row r="3662">
          <cell r="G3662">
            <v>341</v>
          </cell>
          <cell r="H3662">
            <v>108</v>
          </cell>
          <cell r="I3662">
            <v>7</v>
          </cell>
          <cell r="J3662">
            <v>2</v>
          </cell>
          <cell r="K3662">
            <v>124</v>
          </cell>
          <cell r="L3662">
            <v>48</v>
          </cell>
          <cell r="M3662">
            <v>4</v>
          </cell>
          <cell r="N3662">
            <v>2</v>
          </cell>
          <cell r="O3662">
            <v>124</v>
          </cell>
          <cell r="P3662">
            <v>92</v>
          </cell>
          <cell r="Q3662">
            <v>99</v>
          </cell>
          <cell r="R3662">
            <v>26</v>
          </cell>
          <cell r="S3662">
            <v>0</v>
          </cell>
          <cell r="T3662">
            <v>0</v>
          </cell>
          <cell r="U3662">
            <v>0</v>
          </cell>
          <cell r="AO3662" t="e">
            <v>#N/A</v>
          </cell>
          <cell r="AQ3662" t="e">
            <v>#N/A</v>
          </cell>
        </row>
        <row r="3663">
          <cell r="G3663">
            <v>26</v>
          </cell>
          <cell r="H3663">
            <v>5</v>
          </cell>
          <cell r="I3663">
            <v>1</v>
          </cell>
          <cell r="J3663">
            <v>0</v>
          </cell>
          <cell r="K3663">
            <v>3</v>
          </cell>
          <cell r="L3663">
            <v>1</v>
          </cell>
          <cell r="M3663">
            <v>0</v>
          </cell>
          <cell r="N3663">
            <v>0</v>
          </cell>
          <cell r="O3663">
            <v>3</v>
          </cell>
          <cell r="P3663">
            <v>9</v>
          </cell>
          <cell r="Q3663">
            <v>11</v>
          </cell>
          <cell r="R3663">
            <v>3</v>
          </cell>
          <cell r="S3663">
            <v>0</v>
          </cell>
          <cell r="T3663">
            <v>0</v>
          </cell>
          <cell r="U3663">
            <v>0</v>
          </cell>
          <cell r="AO3663" t="e">
            <v>#N/A</v>
          </cell>
          <cell r="AQ3663" t="e">
            <v>#N/A</v>
          </cell>
        </row>
        <row r="3664">
          <cell r="G3664">
            <v>45</v>
          </cell>
          <cell r="H3664">
            <v>10</v>
          </cell>
          <cell r="I3664">
            <v>0</v>
          </cell>
          <cell r="J3664">
            <v>0</v>
          </cell>
          <cell r="K3664">
            <v>18</v>
          </cell>
          <cell r="L3664">
            <v>2</v>
          </cell>
          <cell r="M3664">
            <v>0</v>
          </cell>
          <cell r="N3664">
            <v>0</v>
          </cell>
          <cell r="O3664">
            <v>18</v>
          </cell>
          <cell r="P3664">
            <v>7</v>
          </cell>
          <cell r="Q3664">
            <v>16</v>
          </cell>
          <cell r="R3664">
            <v>4</v>
          </cell>
          <cell r="S3664">
            <v>0</v>
          </cell>
          <cell r="T3664">
            <v>0</v>
          </cell>
          <cell r="U3664">
            <v>0</v>
          </cell>
          <cell r="AO3664" t="e">
            <v>#N/A</v>
          </cell>
          <cell r="AQ3664" t="e">
            <v>#N/A</v>
          </cell>
        </row>
        <row r="3665">
          <cell r="G3665">
            <v>0</v>
          </cell>
          <cell r="H3665">
            <v>0</v>
          </cell>
          <cell r="I3665">
            <v>0</v>
          </cell>
          <cell r="J3665">
            <v>0</v>
          </cell>
          <cell r="K3665">
            <v>0</v>
          </cell>
          <cell r="L3665">
            <v>0</v>
          </cell>
          <cell r="M3665">
            <v>0</v>
          </cell>
          <cell r="N3665">
            <v>0</v>
          </cell>
          <cell r="O3665">
            <v>0</v>
          </cell>
          <cell r="P3665">
            <v>0</v>
          </cell>
          <cell r="Q3665">
            <v>0</v>
          </cell>
          <cell r="R3665">
            <v>0</v>
          </cell>
          <cell r="S3665">
            <v>0</v>
          </cell>
          <cell r="T3665">
            <v>0</v>
          </cell>
          <cell r="U3665">
            <v>0</v>
          </cell>
          <cell r="AO3665" t="e">
            <v>#N/A</v>
          </cell>
          <cell r="AQ3665" t="e">
            <v>#N/A</v>
          </cell>
        </row>
        <row r="3666">
          <cell r="G3666">
            <v>0</v>
          </cell>
          <cell r="H3666">
            <v>0</v>
          </cell>
          <cell r="I3666">
            <v>0</v>
          </cell>
          <cell r="J3666">
            <v>0</v>
          </cell>
          <cell r="K3666">
            <v>0</v>
          </cell>
          <cell r="L3666">
            <v>0</v>
          </cell>
          <cell r="M3666">
            <v>0</v>
          </cell>
          <cell r="N3666">
            <v>0</v>
          </cell>
          <cell r="O3666">
            <v>0</v>
          </cell>
          <cell r="P3666">
            <v>0</v>
          </cell>
          <cell r="Q3666">
            <v>0</v>
          </cell>
          <cell r="R3666">
            <v>0</v>
          </cell>
          <cell r="S3666">
            <v>0</v>
          </cell>
          <cell r="T3666">
            <v>0</v>
          </cell>
          <cell r="U3666">
            <v>0</v>
          </cell>
          <cell r="AO3666" t="e">
            <v>#N/A</v>
          </cell>
          <cell r="AQ3666" t="e">
            <v>#N/A</v>
          </cell>
        </row>
        <row r="3667">
          <cell r="G3667">
            <v>447</v>
          </cell>
          <cell r="H3667">
            <v>130</v>
          </cell>
          <cell r="I3667">
            <v>8</v>
          </cell>
          <cell r="J3667">
            <v>2</v>
          </cell>
          <cell r="K3667">
            <v>156</v>
          </cell>
          <cell r="L3667">
            <v>54</v>
          </cell>
          <cell r="M3667">
            <v>4</v>
          </cell>
          <cell r="N3667">
            <v>2</v>
          </cell>
          <cell r="O3667">
            <v>156</v>
          </cell>
          <cell r="P3667">
            <v>120</v>
          </cell>
          <cell r="Q3667">
            <v>133</v>
          </cell>
          <cell r="R3667">
            <v>38</v>
          </cell>
          <cell r="S3667">
            <v>0</v>
          </cell>
          <cell r="T3667">
            <v>0</v>
          </cell>
          <cell r="U3667">
            <v>0</v>
          </cell>
          <cell r="AO3667" t="e">
            <v>#N/A</v>
          </cell>
          <cell r="AQ3667" t="e">
            <v>#N/A</v>
          </cell>
        </row>
        <row r="3668">
          <cell r="G3668">
            <v>1443</v>
          </cell>
          <cell r="H3668">
            <v>479</v>
          </cell>
          <cell r="I3668">
            <v>72</v>
          </cell>
          <cell r="J3668">
            <v>24</v>
          </cell>
          <cell r="K3668">
            <v>467</v>
          </cell>
          <cell r="L3668">
            <v>151</v>
          </cell>
          <cell r="M3668">
            <v>24</v>
          </cell>
          <cell r="N3668">
            <v>6</v>
          </cell>
          <cell r="O3668">
            <v>467</v>
          </cell>
          <cell r="P3668">
            <v>496</v>
          </cell>
          <cell r="Q3668">
            <v>459</v>
          </cell>
          <cell r="R3668">
            <v>21</v>
          </cell>
          <cell r="S3668">
            <v>0</v>
          </cell>
          <cell r="T3668">
            <v>0</v>
          </cell>
          <cell r="U3668">
            <v>0</v>
          </cell>
          <cell r="AO3668" t="str">
            <v>Schleswig-Holstein_2006_I 01a_1</v>
          </cell>
          <cell r="AQ3668" t="str">
            <v>Westliche Flächenländer_2006_I 01a_1</v>
          </cell>
        </row>
        <row r="3669">
          <cell r="G3669">
            <v>19649</v>
          </cell>
          <cell r="H3669">
            <v>6459</v>
          </cell>
          <cell r="I3669">
            <v>548</v>
          </cell>
          <cell r="J3669">
            <v>225</v>
          </cell>
          <cell r="K3669">
            <v>6997</v>
          </cell>
          <cell r="L3669">
            <v>2555</v>
          </cell>
          <cell r="M3669">
            <v>208</v>
          </cell>
          <cell r="N3669">
            <v>87</v>
          </cell>
          <cell r="O3669">
            <v>6997</v>
          </cell>
          <cell r="P3669">
            <v>5846</v>
          </cell>
          <cell r="Q3669">
            <v>5472</v>
          </cell>
          <cell r="R3669">
            <v>1334</v>
          </cell>
          <cell r="S3669">
            <v>0</v>
          </cell>
          <cell r="T3669">
            <v>0</v>
          </cell>
          <cell r="U3669">
            <v>0</v>
          </cell>
          <cell r="AO3669" t="str">
            <v>Schleswig-Holstein_2006_I 01a_2</v>
          </cell>
          <cell r="AQ3669" t="str">
            <v>Westliche Flächenländer_2006_I 01a_2</v>
          </cell>
        </row>
        <row r="3670">
          <cell r="G3670">
            <v>25978</v>
          </cell>
          <cell r="H3670">
            <v>11871</v>
          </cell>
          <cell r="I3670">
            <v>441</v>
          </cell>
          <cell r="J3670">
            <v>229</v>
          </cell>
          <cell r="K3670">
            <v>8739</v>
          </cell>
          <cell r="L3670">
            <v>4210</v>
          </cell>
          <cell r="M3670">
            <v>162</v>
          </cell>
          <cell r="N3670">
            <v>80</v>
          </cell>
          <cell r="O3670">
            <v>8739</v>
          </cell>
          <cell r="P3670">
            <v>7924</v>
          </cell>
          <cell r="Q3670">
            <v>7830</v>
          </cell>
          <cell r="R3670">
            <v>1485</v>
          </cell>
          <cell r="S3670">
            <v>0</v>
          </cell>
          <cell r="T3670">
            <v>0</v>
          </cell>
          <cell r="U3670">
            <v>0</v>
          </cell>
          <cell r="AO3670" t="str">
            <v>Schleswig-Holstein_2006_I 01a_3</v>
          </cell>
          <cell r="AQ3670" t="str">
            <v>Westliche Flächenländer_2006_I 01a_3</v>
          </cell>
        </row>
        <row r="3671">
          <cell r="G3671">
            <v>2841</v>
          </cell>
          <cell r="H3671">
            <v>1409</v>
          </cell>
          <cell r="I3671">
            <v>52</v>
          </cell>
          <cell r="J3671">
            <v>31</v>
          </cell>
          <cell r="K3671">
            <v>943</v>
          </cell>
          <cell r="L3671">
            <v>463</v>
          </cell>
          <cell r="M3671">
            <v>19</v>
          </cell>
          <cell r="N3671">
            <v>12</v>
          </cell>
          <cell r="O3671">
            <v>943</v>
          </cell>
          <cell r="P3671">
            <v>982</v>
          </cell>
          <cell r="Q3671">
            <v>877</v>
          </cell>
          <cell r="R3671">
            <v>39</v>
          </cell>
          <cell r="S3671">
            <v>0</v>
          </cell>
          <cell r="T3671">
            <v>0</v>
          </cell>
          <cell r="U3671">
            <v>0</v>
          </cell>
          <cell r="AO3671" t="str">
            <v>Schleswig-Holstein_2006_I 01a_4</v>
          </cell>
          <cell r="AQ3671" t="str">
            <v>Westliche Flächenländer_2006_I 01a_4</v>
          </cell>
        </row>
        <row r="3672">
          <cell r="G3672">
            <v>5397</v>
          </cell>
          <cell r="H3672">
            <v>3078</v>
          </cell>
          <cell r="I3672">
            <v>99</v>
          </cell>
          <cell r="J3672">
            <v>63</v>
          </cell>
          <cell r="K3672">
            <v>1872</v>
          </cell>
          <cell r="L3672">
            <v>1073</v>
          </cell>
          <cell r="M3672">
            <v>33</v>
          </cell>
          <cell r="N3672">
            <v>24</v>
          </cell>
          <cell r="O3672">
            <v>1872</v>
          </cell>
          <cell r="P3672">
            <v>1845</v>
          </cell>
          <cell r="Q3672">
            <v>1626</v>
          </cell>
          <cell r="R3672">
            <v>54</v>
          </cell>
          <cell r="S3672">
            <v>0</v>
          </cell>
          <cell r="T3672">
            <v>0</v>
          </cell>
          <cell r="U3672">
            <v>0</v>
          </cell>
          <cell r="AO3672" t="str">
            <v>Schleswig-Holstein_2006_I 01a_5</v>
          </cell>
          <cell r="AQ3672" t="str">
            <v>Westliche Flächenländer_2006_I 01a_5</v>
          </cell>
        </row>
        <row r="3673">
          <cell r="G3673">
            <v>0</v>
          </cell>
          <cell r="H3673">
            <v>0</v>
          </cell>
          <cell r="I3673">
            <v>0</v>
          </cell>
          <cell r="J3673">
            <v>0</v>
          </cell>
          <cell r="K3673">
            <v>0</v>
          </cell>
          <cell r="L3673">
            <v>0</v>
          </cell>
          <cell r="M3673">
            <v>0</v>
          </cell>
          <cell r="N3673">
            <v>0</v>
          </cell>
          <cell r="O3673">
            <v>0</v>
          </cell>
          <cell r="P3673">
            <v>0</v>
          </cell>
          <cell r="Q3673">
            <v>0</v>
          </cell>
          <cell r="R3673">
            <v>0</v>
          </cell>
          <cell r="S3673">
            <v>0</v>
          </cell>
          <cell r="T3673">
            <v>0</v>
          </cell>
          <cell r="U3673">
            <v>0</v>
          </cell>
          <cell r="AO3673" t="str">
            <v>Schleswig-Holstein_2006_I 01a_6</v>
          </cell>
          <cell r="AQ3673" t="str">
            <v>Westliche Flächenländer_2006_I 01a_6</v>
          </cell>
        </row>
        <row r="3674">
          <cell r="G3674">
            <v>0</v>
          </cell>
          <cell r="H3674">
            <v>0</v>
          </cell>
          <cell r="I3674">
            <v>0</v>
          </cell>
          <cell r="J3674">
            <v>0</v>
          </cell>
          <cell r="K3674">
            <v>0</v>
          </cell>
          <cell r="L3674">
            <v>0</v>
          </cell>
          <cell r="M3674">
            <v>0</v>
          </cell>
          <cell r="N3674">
            <v>0</v>
          </cell>
          <cell r="O3674">
            <v>0</v>
          </cell>
          <cell r="P3674">
            <v>0</v>
          </cell>
          <cell r="Q3674">
            <v>0</v>
          </cell>
          <cell r="R3674">
            <v>0</v>
          </cell>
          <cell r="S3674">
            <v>0</v>
          </cell>
          <cell r="T3674">
            <v>0</v>
          </cell>
          <cell r="U3674">
            <v>0</v>
          </cell>
          <cell r="AO3674" t="str">
            <v>Schleswig-Holstein_2006_I 01a_7</v>
          </cell>
          <cell r="AQ3674" t="str">
            <v>Westliche Flächenländer_2006_I 01a_7</v>
          </cell>
        </row>
        <row r="3675">
          <cell r="G3675">
            <v>55308</v>
          </cell>
          <cell r="H3675">
            <v>23296</v>
          </cell>
          <cell r="I3675">
            <v>1212</v>
          </cell>
          <cell r="J3675">
            <v>572</v>
          </cell>
          <cell r="K3675">
            <v>19018</v>
          </cell>
          <cell r="L3675">
            <v>8452</v>
          </cell>
          <cell r="M3675">
            <v>446</v>
          </cell>
          <cell r="N3675">
            <v>209</v>
          </cell>
          <cell r="O3675">
            <v>19018</v>
          </cell>
          <cell r="P3675">
            <v>17093</v>
          </cell>
          <cell r="Q3675">
            <v>16264</v>
          </cell>
          <cell r="R3675">
            <v>2933</v>
          </cell>
          <cell r="S3675">
            <v>0</v>
          </cell>
          <cell r="T3675">
            <v>0</v>
          </cell>
          <cell r="U3675">
            <v>0</v>
          </cell>
          <cell r="AO3675" t="str">
            <v>Schleswig-Holstein_2006_I 01a_8</v>
          </cell>
          <cell r="AQ3675" t="str">
            <v>Westliche Flächenländer_2006_I 01a_8</v>
          </cell>
        </row>
        <row r="3676">
          <cell r="G3676">
            <v>0</v>
          </cell>
          <cell r="H3676">
            <v>0</v>
          </cell>
          <cell r="I3676">
            <v>0</v>
          </cell>
          <cell r="J3676">
            <v>0</v>
          </cell>
          <cell r="K3676">
            <v>0</v>
          </cell>
          <cell r="L3676">
            <v>0</v>
          </cell>
          <cell r="M3676">
            <v>0</v>
          </cell>
          <cell r="N3676">
            <v>0</v>
          </cell>
          <cell r="O3676">
            <v>0</v>
          </cell>
          <cell r="P3676">
            <v>0</v>
          </cell>
          <cell r="Q3676">
            <v>0</v>
          </cell>
          <cell r="R3676">
            <v>0</v>
          </cell>
          <cell r="S3676">
            <v>0</v>
          </cell>
          <cell r="T3676">
            <v>0</v>
          </cell>
          <cell r="U3676">
            <v>0</v>
          </cell>
          <cell r="AO3676" t="str">
            <v>Schleswig-Holstein_2006_I 02_1</v>
          </cell>
          <cell r="AQ3676" t="str">
            <v>Westliche Flächenländer_2006_I 02_1</v>
          </cell>
        </row>
        <row r="3677">
          <cell r="G3677">
            <v>3</v>
          </cell>
          <cell r="H3677">
            <v>1</v>
          </cell>
          <cell r="I3677">
            <v>0</v>
          </cell>
          <cell r="J3677">
            <v>0</v>
          </cell>
          <cell r="K3677">
            <v>0</v>
          </cell>
          <cell r="L3677">
            <v>0</v>
          </cell>
          <cell r="M3677">
            <v>0</v>
          </cell>
          <cell r="N3677">
            <v>0</v>
          </cell>
          <cell r="O3677">
            <v>0</v>
          </cell>
          <cell r="P3677">
            <v>2</v>
          </cell>
          <cell r="Q3677">
            <v>1</v>
          </cell>
          <cell r="R3677">
            <v>0</v>
          </cell>
          <cell r="S3677">
            <v>0</v>
          </cell>
          <cell r="T3677">
            <v>0</v>
          </cell>
          <cell r="U3677">
            <v>0</v>
          </cell>
          <cell r="AO3677" t="str">
            <v>Schleswig-Holstein_2006_I 02_2</v>
          </cell>
          <cell r="AQ3677" t="str">
            <v>Westliche Flächenländer_2006_I 02_2</v>
          </cell>
        </row>
        <row r="3678">
          <cell r="G3678">
            <v>18</v>
          </cell>
          <cell r="H3678">
            <v>7</v>
          </cell>
          <cell r="I3678">
            <v>0</v>
          </cell>
          <cell r="J3678">
            <v>0</v>
          </cell>
          <cell r="K3678">
            <v>4</v>
          </cell>
          <cell r="L3678">
            <v>2</v>
          </cell>
          <cell r="M3678">
            <v>0</v>
          </cell>
          <cell r="N3678">
            <v>0</v>
          </cell>
          <cell r="O3678">
            <v>4</v>
          </cell>
          <cell r="P3678">
            <v>8</v>
          </cell>
          <cell r="Q3678">
            <v>6</v>
          </cell>
          <cell r="R3678">
            <v>0</v>
          </cell>
          <cell r="S3678">
            <v>0</v>
          </cell>
          <cell r="T3678">
            <v>0</v>
          </cell>
          <cell r="U3678">
            <v>0</v>
          </cell>
          <cell r="AO3678" t="str">
            <v>Schleswig-Holstein_2006_I 02_3</v>
          </cell>
          <cell r="AQ3678" t="str">
            <v>Westliche Flächenländer_2006_I 02_3</v>
          </cell>
        </row>
        <row r="3679">
          <cell r="G3679">
            <v>11</v>
          </cell>
          <cell r="H3679">
            <v>7</v>
          </cell>
          <cell r="I3679">
            <v>0</v>
          </cell>
          <cell r="J3679">
            <v>0</v>
          </cell>
          <cell r="K3679">
            <v>4</v>
          </cell>
          <cell r="L3679">
            <v>4</v>
          </cell>
          <cell r="M3679">
            <v>0</v>
          </cell>
          <cell r="N3679">
            <v>0</v>
          </cell>
          <cell r="O3679">
            <v>4</v>
          </cell>
          <cell r="P3679">
            <v>5</v>
          </cell>
          <cell r="Q3679">
            <v>2</v>
          </cell>
          <cell r="R3679">
            <v>0</v>
          </cell>
          <cell r="S3679">
            <v>0</v>
          </cell>
          <cell r="T3679">
            <v>0</v>
          </cell>
          <cell r="U3679">
            <v>0</v>
          </cell>
          <cell r="AO3679" t="str">
            <v>Schleswig-Holstein_2006_I 02_4</v>
          </cell>
          <cell r="AQ3679" t="str">
            <v>Westliche Flächenländer_2006_I 02_4</v>
          </cell>
        </row>
        <row r="3680">
          <cell r="G3680">
            <v>18</v>
          </cell>
          <cell r="H3680">
            <v>9</v>
          </cell>
          <cell r="I3680">
            <v>0</v>
          </cell>
          <cell r="J3680">
            <v>0</v>
          </cell>
          <cell r="K3680">
            <v>10</v>
          </cell>
          <cell r="L3680">
            <v>6</v>
          </cell>
          <cell r="M3680">
            <v>0</v>
          </cell>
          <cell r="N3680">
            <v>0</v>
          </cell>
          <cell r="O3680">
            <v>10</v>
          </cell>
          <cell r="P3680">
            <v>2</v>
          </cell>
          <cell r="Q3680">
            <v>6</v>
          </cell>
          <cell r="R3680">
            <v>0</v>
          </cell>
          <cell r="S3680">
            <v>0</v>
          </cell>
          <cell r="T3680">
            <v>0</v>
          </cell>
          <cell r="U3680">
            <v>0</v>
          </cell>
          <cell r="AO3680" t="str">
            <v>Schleswig-Holstein_2006_I 02_5</v>
          </cell>
          <cell r="AQ3680" t="str">
            <v>Westliche Flächenländer_2006_I 02_5</v>
          </cell>
        </row>
        <row r="3681">
          <cell r="G3681">
            <v>0</v>
          </cell>
          <cell r="H3681">
            <v>0</v>
          </cell>
          <cell r="I3681">
            <v>0</v>
          </cell>
          <cell r="J3681">
            <v>0</v>
          </cell>
          <cell r="K3681">
            <v>0</v>
          </cell>
          <cell r="L3681">
            <v>0</v>
          </cell>
          <cell r="M3681">
            <v>0</v>
          </cell>
          <cell r="N3681">
            <v>0</v>
          </cell>
          <cell r="O3681">
            <v>0</v>
          </cell>
          <cell r="P3681">
            <v>0</v>
          </cell>
          <cell r="Q3681">
            <v>0</v>
          </cell>
          <cell r="R3681">
            <v>0</v>
          </cell>
          <cell r="S3681">
            <v>0</v>
          </cell>
          <cell r="T3681">
            <v>0</v>
          </cell>
          <cell r="U3681">
            <v>0</v>
          </cell>
          <cell r="AO3681" t="str">
            <v>Schleswig-Holstein_2006_I 02_6</v>
          </cell>
          <cell r="AQ3681" t="str">
            <v>Westliche Flächenländer_2006_I 02_6</v>
          </cell>
        </row>
        <row r="3682">
          <cell r="G3682">
            <v>0</v>
          </cell>
          <cell r="H3682">
            <v>0</v>
          </cell>
          <cell r="I3682">
            <v>0</v>
          </cell>
          <cell r="J3682">
            <v>0</v>
          </cell>
          <cell r="K3682">
            <v>0</v>
          </cell>
          <cell r="L3682">
            <v>0</v>
          </cell>
          <cell r="M3682">
            <v>0</v>
          </cell>
          <cell r="N3682">
            <v>0</v>
          </cell>
          <cell r="O3682">
            <v>0</v>
          </cell>
          <cell r="P3682">
            <v>0</v>
          </cell>
          <cell r="Q3682">
            <v>0</v>
          </cell>
          <cell r="R3682">
            <v>0</v>
          </cell>
          <cell r="S3682">
            <v>0</v>
          </cell>
          <cell r="T3682">
            <v>0</v>
          </cell>
          <cell r="U3682">
            <v>0</v>
          </cell>
          <cell r="AO3682" t="str">
            <v>Schleswig-Holstein_2006_I 02_7</v>
          </cell>
          <cell r="AQ3682" t="str">
            <v>Westliche Flächenländer_2006_I 02_7</v>
          </cell>
        </row>
        <row r="3683">
          <cell r="G3683">
            <v>50</v>
          </cell>
          <cell r="H3683">
            <v>24</v>
          </cell>
          <cell r="I3683">
            <v>0</v>
          </cell>
          <cell r="J3683">
            <v>0</v>
          </cell>
          <cell r="K3683">
            <v>18</v>
          </cell>
          <cell r="L3683">
            <v>12</v>
          </cell>
          <cell r="M3683">
            <v>0</v>
          </cell>
          <cell r="N3683">
            <v>0</v>
          </cell>
          <cell r="O3683">
            <v>18</v>
          </cell>
          <cell r="P3683">
            <v>17</v>
          </cell>
          <cell r="Q3683">
            <v>15</v>
          </cell>
          <cell r="R3683">
            <v>0</v>
          </cell>
          <cell r="S3683">
            <v>0</v>
          </cell>
          <cell r="T3683">
            <v>0</v>
          </cell>
          <cell r="U3683">
            <v>0</v>
          </cell>
          <cell r="AO3683" t="str">
            <v>Schleswig-Holstein_2006_I 02_8</v>
          </cell>
          <cell r="AQ3683" t="str">
            <v>Westliche Flächenländer_2006_I 02_8</v>
          </cell>
        </row>
        <row r="3684">
          <cell r="G3684">
            <v>0</v>
          </cell>
          <cell r="H3684">
            <v>0</v>
          </cell>
          <cell r="I3684">
            <v>0</v>
          </cell>
          <cell r="J3684">
            <v>0</v>
          </cell>
          <cell r="K3684">
            <v>0</v>
          </cell>
          <cell r="L3684">
            <v>0</v>
          </cell>
          <cell r="M3684">
            <v>0</v>
          </cell>
          <cell r="N3684">
            <v>0</v>
          </cell>
          <cell r="O3684">
            <v>0</v>
          </cell>
          <cell r="P3684">
            <v>0</v>
          </cell>
          <cell r="Q3684">
            <v>0</v>
          </cell>
          <cell r="R3684">
            <v>0</v>
          </cell>
          <cell r="S3684">
            <v>0</v>
          </cell>
          <cell r="T3684">
            <v>0</v>
          </cell>
          <cell r="U3684">
            <v>0</v>
          </cell>
          <cell r="AO3684" t="e">
            <v>#N/A</v>
          </cell>
          <cell r="AQ3684" t="e">
            <v>#N/A</v>
          </cell>
        </row>
        <row r="3685">
          <cell r="G3685">
            <v>0</v>
          </cell>
          <cell r="H3685">
            <v>0</v>
          </cell>
          <cell r="I3685">
            <v>0</v>
          </cell>
          <cell r="J3685">
            <v>0</v>
          </cell>
          <cell r="K3685">
            <v>0</v>
          </cell>
          <cell r="L3685">
            <v>0</v>
          </cell>
          <cell r="M3685">
            <v>0</v>
          </cell>
          <cell r="N3685">
            <v>0</v>
          </cell>
          <cell r="O3685">
            <v>0</v>
          </cell>
          <cell r="P3685">
            <v>0</v>
          </cell>
          <cell r="Q3685">
            <v>0</v>
          </cell>
          <cell r="R3685">
            <v>0</v>
          </cell>
          <cell r="S3685">
            <v>0</v>
          </cell>
          <cell r="T3685">
            <v>0</v>
          </cell>
          <cell r="U3685">
            <v>0</v>
          </cell>
          <cell r="AO3685" t="e">
            <v>#N/A</v>
          </cell>
          <cell r="AQ3685" t="e">
            <v>#N/A</v>
          </cell>
        </row>
        <row r="3686">
          <cell r="G3686">
            <v>0</v>
          </cell>
          <cell r="H3686">
            <v>0</v>
          </cell>
          <cell r="I3686">
            <v>0</v>
          </cell>
          <cell r="J3686">
            <v>0</v>
          </cell>
          <cell r="K3686">
            <v>0</v>
          </cell>
          <cell r="L3686">
            <v>0</v>
          </cell>
          <cell r="M3686">
            <v>0</v>
          </cell>
          <cell r="N3686">
            <v>0</v>
          </cell>
          <cell r="O3686">
            <v>0</v>
          </cell>
          <cell r="P3686">
            <v>0</v>
          </cell>
          <cell r="Q3686">
            <v>0</v>
          </cell>
          <cell r="R3686">
            <v>0</v>
          </cell>
          <cell r="S3686">
            <v>0</v>
          </cell>
          <cell r="T3686">
            <v>0</v>
          </cell>
          <cell r="U3686">
            <v>0</v>
          </cell>
          <cell r="AO3686" t="e">
            <v>#N/A</v>
          </cell>
          <cell r="AQ3686" t="e">
            <v>#N/A</v>
          </cell>
        </row>
        <row r="3687">
          <cell r="G3687">
            <v>0</v>
          </cell>
          <cell r="H3687">
            <v>0</v>
          </cell>
          <cell r="I3687">
            <v>0</v>
          </cell>
          <cell r="J3687">
            <v>0</v>
          </cell>
          <cell r="K3687">
            <v>0</v>
          </cell>
          <cell r="L3687">
            <v>0</v>
          </cell>
          <cell r="M3687">
            <v>0</v>
          </cell>
          <cell r="N3687">
            <v>0</v>
          </cell>
          <cell r="O3687">
            <v>0</v>
          </cell>
          <cell r="P3687">
            <v>0</v>
          </cell>
          <cell r="Q3687">
            <v>0</v>
          </cell>
          <cell r="R3687">
            <v>0</v>
          </cell>
          <cell r="S3687">
            <v>0</v>
          </cell>
          <cell r="T3687">
            <v>0</v>
          </cell>
          <cell r="U3687">
            <v>0</v>
          </cell>
          <cell r="AO3687" t="e">
            <v>#N/A</v>
          </cell>
          <cell r="AQ3687" t="e">
            <v>#N/A</v>
          </cell>
        </row>
        <row r="3688">
          <cell r="G3688">
            <v>0</v>
          </cell>
          <cell r="H3688">
            <v>0</v>
          </cell>
          <cell r="I3688">
            <v>0</v>
          </cell>
          <cell r="J3688">
            <v>0</v>
          </cell>
          <cell r="K3688">
            <v>0</v>
          </cell>
          <cell r="L3688">
            <v>0</v>
          </cell>
          <cell r="M3688">
            <v>0</v>
          </cell>
          <cell r="N3688">
            <v>0</v>
          </cell>
          <cell r="O3688">
            <v>0</v>
          </cell>
          <cell r="P3688">
            <v>0</v>
          </cell>
          <cell r="Q3688">
            <v>0</v>
          </cell>
          <cell r="R3688">
            <v>0</v>
          </cell>
          <cell r="S3688">
            <v>0</v>
          </cell>
          <cell r="T3688">
            <v>0</v>
          </cell>
          <cell r="U3688">
            <v>0</v>
          </cell>
          <cell r="AO3688" t="e">
            <v>#N/A</v>
          </cell>
          <cell r="AQ3688" t="e">
            <v>#N/A</v>
          </cell>
        </row>
        <row r="3689">
          <cell r="G3689">
            <v>0</v>
          </cell>
          <cell r="H3689">
            <v>0</v>
          </cell>
          <cell r="I3689">
            <v>0</v>
          </cell>
          <cell r="J3689">
            <v>0</v>
          </cell>
          <cell r="K3689">
            <v>0</v>
          </cell>
          <cell r="L3689">
            <v>0</v>
          </cell>
          <cell r="M3689">
            <v>0</v>
          </cell>
          <cell r="N3689">
            <v>0</v>
          </cell>
          <cell r="O3689">
            <v>0</v>
          </cell>
          <cell r="P3689">
            <v>0</v>
          </cell>
          <cell r="Q3689">
            <v>0</v>
          </cell>
          <cell r="R3689">
            <v>0</v>
          </cell>
          <cell r="S3689">
            <v>0</v>
          </cell>
          <cell r="T3689">
            <v>0</v>
          </cell>
          <cell r="U3689">
            <v>0</v>
          </cell>
          <cell r="AO3689" t="e">
            <v>#N/A</v>
          </cell>
          <cell r="AQ3689" t="e">
            <v>#N/A</v>
          </cell>
        </row>
        <row r="3690">
          <cell r="G3690">
            <v>0</v>
          </cell>
          <cell r="H3690">
            <v>0</v>
          </cell>
          <cell r="I3690">
            <v>0</v>
          </cell>
          <cell r="J3690">
            <v>0</v>
          </cell>
          <cell r="K3690">
            <v>0</v>
          </cell>
          <cell r="L3690">
            <v>0</v>
          </cell>
          <cell r="M3690">
            <v>0</v>
          </cell>
          <cell r="N3690">
            <v>0</v>
          </cell>
          <cell r="O3690">
            <v>0</v>
          </cell>
          <cell r="P3690">
            <v>0</v>
          </cell>
          <cell r="Q3690">
            <v>0</v>
          </cell>
          <cell r="R3690">
            <v>0</v>
          </cell>
          <cell r="S3690">
            <v>0</v>
          </cell>
          <cell r="T3690">
            <v>0</v>
          </cell>
          <cell r="U3690">
            <v>0</v>
          </cell>
          <cell r="AO3690" t="e">
            <v>#N/A</v>
          </cell>
          <cell r="AQ3690" t="e">
            <v>#N/A</v>
          </cell>
        </row>
        <row r="3691">
          <cell r="G3691">
            <v>0</v>
          </cell>
          <cell r="H3691">
            <v>0</v>
          </cell>
          <cell r="I3691">
            <v>0</v>
          </cell>
          <cell r="J3691">
            <v>0</v>
          </cell>
          <cell r="K3691">
            <v>0</v>
          </cell>
          <cell r="L3691">
            <v>0</v>
          </cell>
          <cell r="M3691">
            <v>0</v>
          </cell>
          <cell r="N3691">
            <v>0</v>
          </cell>
          <cell r="O3691">
            <v>0</v>
          </cell>
          <cell r="P3691">
            <v>0</v>
          </cell>
          <cell r="Q3691">
            <v>0</v>
          </cell>
          <cell r="R3691">
            <v>0</v>
          </cell>
          <cell r="S3691">
            <v>0</v>
          </cell>
          <cell r="T3691">
            <v>0</v>
          </cell>
          <cell r="U3691">
            <v>0</v>
          </cell>
          <cell r="AO3691" t="e">
            <v>#N/A</v>
          </cell>
          <cell r="AQ3691" t="e">
            <v>#N/A</v>
          </cell>
        </row>
        <row r="3692">
          <cell r="G3692">
            <v>0</v>
          </cell>
          <cell r="H3692">
            <v>0</v>
          </cell>
          <cell r="I3692">
            <v>0</v>
          </cell>
          <cell r="J3692">
            <v>0</v>
          </cell>
          <cell r="K3692">
            <v>0</v>
          </cell>
          <cell r="L3692">
            <v>0</v>
          </cell>
          <cell r="M3692">
            <v>0</v>
          </cell>
          <cell r="N3692">
            <v>0</v>
          </cell>
          <cell r="O3692">
            <v>0</v>
          </cell>
          <cell r="P3692">
            <v>0</v>
          </cell>
          <cell r="Q3692">
            <v>0</v>
          </cell>
          <cell r="R3692">
            <v>0</v>
          </cell>
          <cell r="S3692">
            <v>0</v>
          </cell>
          <cell r="T3692">
            <v>0</v>
          </cell>
          <cell r="U3692">
            <v>0</v>
          </cell>
          <cell r="AO3692" t="str">
            <v>Schleswig-Holstein_2006_I 04b_1</v>
          </cell>
          <cell r="AQ3692" t="str">
            <v>Westliche Flächenländer_2006_I 04b_1</v>
          </cell>
        </row>
        <row r="3693">
          <cell r="G3693">
            <v>3</v>
          </cell>
          <cell r="H3693">
            <v>1</v>
          </cell>
          <cell r="I3693">
            <v>0</v>
          </cell>
          <cell r="J3693">
            <v>0</v>
          </cell>
          <cell r="K3693">
            <v>0</v>
          </cell>
          <cell r="L3693">
            <v>0</v>
          </cell>
          <cell r="M3693">
            <v>0</v>
          </cell>
          <cell r="N3693">
            <v>0</v>
          </cell>
          <cell r="O3693">
            <v>0</v>
          </cell>
          <cell r="P3693">
            <v>2</v>
          </cell>
          <cell r="Q3693">
            <v>1</v>
          </cell>
          <cell r="R3693">
            <v>0</v>
          </cell>
          <cell r="S3693">
            <v>0</v>
          </cell>
          <cell r="T3693">
            <v>0</v>
          </cell>
          <cell r="U3693">
            <v>0</v>
          </cell>
          <cell r="AO3693" t="str">
            <v>Schleswig-Holstein_2006_I 04b_2</v>
          </cell>
          <cell r="AQ3693" t="str">
            <v>Westliche Flächenländer_2006_I 04b_2</v>
          </cell>
        </row>
        <row r="3694">
          <cell r="G3694">
            <v>18</v>
          </cell>
          <cell r="H3694">
            <v>7</v>
          </cell>
          <cell r="I3694">
            <v>0</v>
          </cell>
          <cell r="J3694">
            <v>0</v>
          </cell>
          <cell r="K3694">
            <v>4</v>
          </cell>
          <cell r="L3694">
            <v>2</v>
          </cell>
          <cell r="M3694">
            <v>0</v>
          </cell>
          <cell r="N3694">
            <v>0</v>
          </cell>
          <cell r="O3694">
            <v>4</v>
          </cell>
          <cell r="P3694">
            <v>8</v>
          </cell>
          <cell r="Q3694">
            <v>6</v>
          </cell>
          <cell r="R3694">
            <v>0</v>
          </cell>
          <cell r="S3694">
            <v>0</v>
          </cell>
          <cell r="T3694">
            <v>0</v>
          </cell>
          <cell r="U3694">
            <v>0</v>
          </cell>
          <cell r="AO3694" t="str">
            <v>Schleswig-Holstein_2006_I 04b_3</v>
          </cell>
          <cell r="AQ3694" t="str">
            <v>Westliche Flächenländer_2006_I 04b_3</v>
          </cell>
        </row>
        <row r="3695">
          <cell r="G3695">
            <v>11</v>
          </cell>
          <cell r="H3695">
            <v>7</v>
          </cell>
          <cell r="I3695">
            <v>0</v>
          </cell>
          <cell r="J3695">
            <v>0</v>
          </cell>
          <cell r="K3695">
            <v>4</v>
          </cell>
          <cell r="L3695">
            <v>4</v>
          </cell>
          <cell r="M3695">
            <v>0</v>
          </cell>
          <cell r="N3695">
            <v>0</v>
          </cell>
          <cell r="O3695">
            <v>4</v>
          </cell>
          <cell r="P3695">
            <v>5</v>
          </cell>
          <cell r="Q3695">
            <v>2</v>
          </cell>
          <cell r="R3695">
            <v>0</v>
          </cell>
          <cell r="S3695">
            <v>0</v>
          </cell>
          <cell r="T3695">
            <v>0</v>
          </cell>
          <cell r="U3695">
            <v>0</v>
          </cell>
          <cell r="AO3695" t="str">
            <v>Schleswig-Holstein_2006_I 04b_4</v>
          </cell>
          <cell r="AQ3695" t="str">
            <v>Westliche Flächenländer_2006_I 04b_4</v>
          </cell>
        </row>
        <row r="3696">
          <cell r="G3696">
            <v>18</v>
          </cell>
          <cell r="H3696">
            <v>9</v>
          </cell>
          <cell r="I3696">
            <v>0</v>
          </cell>
          <cell r="J3696">
            <v>0</v>
          </cell>
          <cell r="K3696">
            <v>10</v>
          </cell>
          <cell r="L3696">
            <v>6</v>
          </cell>
          <cell r="M3696">
            <v>0</v>
          </cell>
          <cell r="N3696">
            <v>0</v>
          </cell>
          <cell r="O3696">
            <v>10</v>
          </cell>
          <cell r="P3696">
            <v>2</v>
          </cell>
          <cell r="Q3696">
            <v>6</v>
          </cell>
          <cell r="R3696">
            <v>0</v>
          </cell>
          <cell r="S3696">
            <v>0</v>
          </cell>
          <cell r="T3696">
            <v>0</v>
          </cell>
          <cell r="U3696">
            <v>0</v>
          </cell>
          <cell r="AO3696" t="str">
            <v>Schleswig-Holstein_2006_I 04b_5</v>
          </cell>
          <cell r="AQ3696" t="str">
            <v>Westliche Flächenländer_2006_I 04b_5</v>
          </cell>
        </row>
        <row r="3697">
          <cell r="G3697">
            <v>0</v>
          </cell>
          <cell r="H3697">
            <v>0</v>
          </cell>
          <cell r="I3697">
            <v>0</v>
          </cell>
          <cell r="J3697">
            <v>0</v>
          </cell>
          <cell r="K3697">
            <v>0</v>
          </cell>
          <cell r="L3697">
            <v>0</v>
          </cell>
          <cell r="M3697">
            <v>0</v>
          </cell>
          <cell r="N3697">
            <v>0</v>
          </cell>
          <cell r="O3697">
            <v>0</v>
          </cell>
          <cell r="P3697">
            <v>0</v>
          </cell>
          <cell r="Q3697">
            <v>0</v>
          </cell>
          <cell r="R3697">
            <v>0</v>
          </cell>
          <cell r="S3697">
            <v>0</v>
          </cell>
          <cell r="T3697">
            <v>0</v>
          </cell>
          <cell r="U3697">
            <v>0</v>
          </cell>
          <cell r="AO3697" t="str">
            <v>Schleswig-Holstein_2006_I 04b_6</v>
          </cell>
          <cell r="AQ3697" t="str">
            <v>Westliche Flächenländer_2006_I 04b_6</v>
          </cell>
        </row>
        <row r="3698">
          <cell r="G3698">
            <v>0</v>
          </cell>
          <cell r="H3698">
            <v>0</v>
          </cell>
          <cell r="I3698">
            <v>0</v>
          </cell>
          <cell r="J3698">
            <v>0</v>
          </cell>
          <cell r="K3698">
            <v>0</v>
          </cell>
          <cell r="L3698">
            <v>0</v>
          </cell>
          <cell r="M3698">
            <v>0</v>
          </cell>
          <cell r="N3698">
            <v>0</v>
          </cell>
          <cell r="O3698">
            <v>0</v>
          </cell>
          <cell r="P3698">
            <v>0</v>
          </cell>
          <cell r="Q3698">
            <v>0</v>
          </cell>
          <cell r="R3698">
            <v>0</v>
          </cell>
          <cell r="S3698">
            <v>0</v>
          </cell>
          <cell r="T3698">
            <v>0</v>
          </cell>
          <cell r="U3698">
            <v>0</v>
          </cell>
          <cell r="AO3698" t="str">
            <v>Schleswig-Holstein_2006_I 04b_7</v>
          </cell>
          <cell r="AQ3698" t="str">
            <v>Westliche Flächenländer_2006_I 04b_7</v>
          </cell>
        </row>
        <row r="3699">
          <cell r="G3699">
            <v>50</v>
          </cell>
          <cell r="H3699">
            <v>24</v>
          </cell>
          <cell r="I3699">
            <v>0</v>
          </cell>
          <cell r="J3699">
            <v>0</v>
          </cell>
          <cell r="K3699">
            <v>18</v>
          </cell>
          <cell r="L3699">
            <v>12</v>
          </cell>
          <cell r="M3699">
            <v>0</v>
          </cell>
          <cell r="N3699">
            <v>0</v>
          </cell>
          <cell r="O3699">
            <v>18</v>
          </cell>
          <cell r="P3699">
            <v>17</v>
          </cell>
          <cell r="Q3699">
            <v>15</v>
          </cell>
          <cell r="R3699">
            <v>0</v>
          </cell>
          <cell r="S3699">
            <v>0</v>
          </cell>
          <cell r="T3699">
            <v>0</v>
          </cell>
          <cell r="U3699">
            <v>0</v>
          </cell>
          <cell r="AO3699" t="str">
            <v>Schleswig-Holstein_2006_I 04b_8</v>
          </cell>
          <cell r="AQ3699" t="str">
            <v>Westliche Flächenländer_2006_I 04b_8</v>
          </cell>
        </row>
        <row r="3700">
          <cell r="G3700">
            <v>0</v>
          </cell>
          <cell r="H3700">
            <v>0</v>
          </cell>
          <cell r="I3700">
            <v>0</v>
          </cell>
          <cell r="J3700">
            <v>0</v>
          </cell>
          <cell r="K3700">
            <v>0</v>
          </cell>
          <cell r="L3700">
            <v>0</v>
          </cell>
          <cell r="M3700">
            <v>0</v>
          </cell>
          <cell r="N3700">
            <v>0</v>
          </cell>
          <cell r="O3700">
            <v>0</v>
          </cell>
          <cell r="P3700">
            <v>0</v>
          </cell>
          <cell r="Q3700">
            <v>0</v>
          </cell>
          <cell r="R3700">
            <v>0</v>
          </cell>
          <cell r="S3700">
            <v>0</v>
          </cell>
          <cell r="T3700">
            <v>0</v>
          </cell>
          <cell r="U3700">
            <v>0</v>
          </cell>
          <cell r="AO3700" t="str">
            <v>Schleswig-Holstein_2006_I 05a_1</v>
          </cell>
          <cell r="AQ3700" t="str">
            <v>Westliche Flächenländer_2006_I 05a_1</v>
          </cell>
        </row>
        <row r="3701">
          <cell r="G3701">
            <v>1169</v>
          </cell>
          <cell r="H3701">
            <v>1005</v>
          </cell>
          <cell r="I3701">
            <v>62</v>
          </cell>
          <cell r="J3701">
            <v>57</v>
          </cell>
          <cell r="K3701">
            <v>503</v>
          </cell>
          <cell r="L3701">
            <v>417</v>
          </cell>
          <cell r="M3701">
            <v>24</v>
          </cell>
          <cell r="N3701">
            <v>20</v>
          </cell>
          <cell r="O3701">
            <v>503</v>
          </cell>
          <cell r="P3701">
            <v>368</v>
          </cell>
          <cell r="Q3701">
            <v>298</v>
          </cell>
          <cell r="R3701">
            <v>0</v>
          </cell>
          <cell r="S3701">
            <v>0</v>
          </cell>
          <cell r="T3701">
            <v>0</v>
          </cell>
          <cell r="U3701">
            <v>0</v>
          </cell>
          <cell r="AO3701" t="str">
            <v>Schleswig-Holstein_2006_I 05a_2</v>
          </cell>
          <cell r="AQ3701" t="str">
            <v>Westliche Flächenländer_2006_I 05a_2</v>
          </cell>
        </row>
        <row r="3702">
          <cell r="G3702">
            <v>1634</v>
          </cell>
          <cell r="H3702">
            <v>1339</v>
          </cell>
          <cell r="I3702">
            <v>53</v>
          </cell>
          <cell r="J3702">
            <v>44</v>
          </cell>
          <cell r="K3702">
            <v>875</v>
          </cell>
          <cell r="L3702">
            <v>699</v>
          </cell>
          <cell r="M3702">
            <v>28</v>
          </cell>
          <cell r="N3702">
            <v>24</v>
          </cell>
          <cell r="O3702">
            <v>875</v>
          </cell>
          <cell r="P3702">
            <v>750</v>
          </cell>
          <cell r="Q3702">
            <v>9</v>
          </cell>
          <cell r="R3702">
            <v>0</v>
          </cell>
          <cell r="S3702">
            <v>0</v>
          </cell>
          <cell r="T3702">
            <v>0</v>
          </cell>
          <cell r="U3702">
            <v>0</v>
          </cell>
          <cell r="AO3702" t="str">
            <v>Schleswig-Holstein_2006_I 05a_3</v>
          </cell>
          <cell r="AQ3702" t="str">
            <v>Westliche Flächenländer_2006_I 05a_3</v>
          </cell>
        </row>
        <row r="3703">
          <cell r="G3703">
            <v>26</v>
          </cell>
          <cell r="H3703">
            <v>21</v>
          </cell>
          <cell r="I3703">
            <v>2</v>
          </cell>
          <cell r="J3703">
            <v>2</v>
          </cell>
          <cell r="K3703">
            <v>14</v>
          </cell>
          <cell r="L3703">
            <v>10</v>
          </cell>
          <cell r="M3703">
            <v>1</v>
          </cell>
          <cell r="N3703">
            <v>1</v>
          </cell>
          <cell r="O3703">
            <v>14</v>
          </cell>
          <cell r="P3703">
            <v>12</v>
          </cell>
          <cell r="Q3703">
            <v>0</v>
          </cell>
          <cell r="R3703">
            <v>0</v>
          </cell>
          <cell r="S3703">
            <v>0</v>
          </cell>
          <cell r="T3703">
            <v>0</v>
          </cell>
          <cell r="U3703">
            <v>0</v>
          </cell>
          <cell r="AO3703" t="str">
            <v>Schleswig-Holstein_2006_I 05a_4</v>
          </cell>
          <cell r="AQ3703" t="str">
            <v>Westliche Flächenländer_2006_I 05a_4</v>
          </cell>
        </row>
        <row r="3704">
          <cell r="G3704">
            <v>71</v>
          </cell>
          <cell r="H3704">
            <v>64</v>
          </cell>
          <cell r="I3704">
            <v>13</v>
          </cell>
          <cell r="J3704">
            <v>12</v>
          </cell>
          <cell r="K3704">
            <v>47</v>
          </cell>
          <cell r="L3704">
            <v>42</v>
          </cell>
          <cell r="M3704">
            <v>10</v>
          </cell>
          <cell r="N3704">
            <v>9</v>
          </cell>
          <cell r="O3704">
            <v>47</v>
          </cell>
          <cell r="P3704">
            <v>24</v>
          </cell>
          <cell r="Q3704">
            <v>0</v>
          </cell>
          <cell r="R3704">
            <v>0</v>
          </cell>
          <cell r="S3704">
            <v>0</v>
          </cell>
          <cell r="T3704">
            <v>0</v>
          </cell>
          <cell r="U3704">
            <v>0</v>
          </cell>
          <cell r="AO3704" t="str">
            <v>Schleswig-Holstein_2006_I 05a_5</v>
          </cell>
          <cell r="AQ3704" t="str">
            <v>Westliche Flächenländer_2006_I 05a_5</v>
          </cell>
        </row>
        <row r="3705">
          <cell r="G3705">
            <v>0</v>
          </cell>
          <cell r="H3705">
            <v>0</v>
          </cell>
          <cell r="I3705">
            <v>0</v>
          </cell>
          <cell r="J3705">
            <v>0</v>
          </cell>
          <cell r="K3705">
            <v>0</v>
          </cell>
          <cell r="L3705">
            <v>0</v>
          </cell>
          <cell r="M3705">
            <v>0</v>
          </cell>
          <cell r="N3705">
            <v>0</v>
          </cell>
          <cell r="O3705">
            <v>0</v>
          </cell>
          <cell r="P3705">
            <v>0</v>
          </cell>
          <cell r="Q3705">
            <v>0</v>
          </cell>
          <cell r="R3705">
            <v>0</v>
          </cell>
          <cell r="S3705">
            <v>0</v>
          </cell>
          <cell r="T3705">
            <v>0</v>
          </cell>
          <cell r="U3705">
            <v>0</v>
          </cell>
          <cell r="AO3705" t="str">
            <v>Schleswig-Holstein_2006_I 05a_6</v>
          </cell>
          <cell r="AQ3705" t="str">
            <v>Westliche Flächenländer_2006_I 05a_6</v>
          </cell>
        </row>
        <row r="3706">
          <cell r="G3706">
            <v>0</v>
          </cell>
          <cell r="H3706">
            <v>0</v>
          </cell>
          <cell r="I3706">
            <v>0</v>
          </cell>
          <cell r="J3706">
            <v>0</v>
          </cell>
          <cell r="K3706">
            <v>0</v>
          </cell>
          <cell r="L3706">
            <v>0</v>
          </cell>
          <cell r="M3706">
            <v>0</v>
          </cell>
          <cell r="N3706">
            <v>0</v>
          </cell>
          <cell r="O3706">
            <v>0</v>
          </cell>
          <cell r="P3706">
            <v>0</v>
          </cell>
          <cell r="Q3706">
            <v>0</v>
          </cell>
          <cell r="R3706">
            <v>0</v>
          </cell>
          <cell r="S3706">
            <v>0</v>
          </cell>
          <cell r="T3706">
            <v>0</v>
          </cell>
          <cell r="U3706">
            <v>0</v>
          </cell>
          <cell r="AO3706" t="str">
            <v>Schleswig-Holstein_2006_I 05a_7</v>
          </cell>
          <cell r="AQ3706" t="str">
            <v>Westliche Flächenländer_2006_I 05a_7</v>
          </cell>
        </row>
        <row r="3707">
          <cell r="G3707">
            <v>2900</v>
          </cell>
          <cell r="H3707">
            <v>2429</v>
          </cell>
          <cell r="I3707">
            <v>130</v>
          </cell>
          <cell r="J3707">
            <v>115</v>
          </cell>
          <cell r="K3707">
            <v>1439</v>
          </cell>
          <cell r="L3707">
            <v>1168</v>
          </cell>
          <cell r="M3707">
            <v>63</v>
          </cell>
          <cell r="N3707">
            <v>54</v>
          </cell>
          <cell r="O3707">
            <v>1439</v>
          </cell>
          <cell r="P3707">
            <v>1154</v>
          </cell>
          <cell r="Q3707">
            <v>307</v>
          </cell>
          <cell r="R3707">
            <v>0</v>
          </cell>
          <cell r="S3707">
            <v>0</v>
          </cell>
          <cell r="T3707">
            <v>0</v>
          </cell>
          <cell r="U3707">
            <v>0</v>
          </cell>
          <cell r="AO3707" t="str">
            <v>Schleswig-Holstein_2006_I 05a_8</v>
          </cell>
          <cell r="AQ3707" t="str">
            <v>Westliche Flächenländer_2006_I 05a_8</v>
          </cell>
        </row>
        <row r="3708">
          <cell r="G3708">
            <v>0</v>
          </cell>
          <cell r="H3708">
            <v>0</v>
          </cell>
          <cell r="I3708">
            <v>0</v>
          </cell>
          <cell r="J3708">
            <v>0</v>
          </cell>
          <cell r="K3708">
            <v>0</v>
          </cell>
          <cell r="L3708">
            <v>0</v>
          </cell>
          <cell r="M3708">
            <v>0</v>
          </cell>
          <cell r="N3708">
            <v>0</v>
          </cell>
          <cell r="O3708">
            <v>0</v>
          </cell>
          <cell r="P3708">
            <v>0</v>
          </cell>
          <cell r="Q3708">
            <v>0</v>
          </cell>
          <cell r="R3708">
            <v>0</v>
          </cell>
          <cell r="S3708">
            <v>0</v>
          </cell>
          <cell r="T3708">
            <v>0</v>
          </cell>
          <cell r="U3708">
            <v>0</v>
          </cell>
          <cell r="AO3708" t="e">
            <v>#N/A</v>
          </cell>
          <cell r="AQ3708" t="e">
            <v>#N/A</v>
          </cell>
        </row>
        <row r="3709">
          <cell r="G3709">
            <v>0</v>
          </cell>
          <cell r="H3709">
            <v>0</v>
          </cell>
          <cell r="I3709">
            <v>0</v>
          </cell>
          <cell r="J3709">
            <v>0</v>
          </cell>
          <cell r="K3709">
            <v>0</v>
          </cell>
          <cell r="L3709">
            <v>0</v>
          </cell>
          <cell r="M3709">
            <v>0</v>
          </cell>
          <cell r="N3709">
            <v>0</v>
          </cell>
          <cell r="O3709">
            <v>0</v>
          </cell>
          <cell r="P3709">
            <v>0</v>
          </cell>
          <cell r="Q3709">
            <v>0</v>
          </cell>
          <cell r="R3709">
            <v>0</v>
          </cell>
          <cell r="S3709">
            <v>0</v>
          </cell>
          <cell r="T3709">
            <v>0</v>
          </cell>
          <cell r="U3709">
            <v>0</v>
          </cell>
          <cell r="AO3709" t="e">
            <v>#N/A</v>
          </cell>
          <cell r="AQ3709" t="e">
            <v>#N/A</v>
          </cell>
        </row>
        <row r="3710">
          <cell r="G3710">
            <v>0</v>
          </cell>
          <cell r="H3710">
            <v>0</v>
          </cell>
          <cell r="I3710">
            <v>0</v>
          </cell>
          <cell r="J3710">
            <v>0</v>
          </cell>
          <cell r="K3710">
            <v>0</v>
          </cell>
          <cell r="L3710">
            <v>0</v>
          </cell>
          <cell r="M3710">
            <v>0</v>
          </cell>
          <cell r="N3710">
            <v>0</v>
          </cell>
          <cell r="O3710">
            <v>0</v>
          </cell>
          <cell r="P3710">
            <v>0</v>
          </cell>
          <cell r="Q3710">
            <v>0</v>
          </cell>
          <cell r="R3710">
            <v>0</v>
          </cell>
          <cell r="S3710">
            <v>0</v>
          </cell>
          <cell r="T3710">
            <v>0</v>
          </cell>
          <cell r="U3710">
            <v>0</v>
          </cell>
          <cell r="AO3710" t="e">
            <v>#N/A</v>
          </cell>
          <cell r="AQ3710" t="e">
            <v>#N/A</v>
          </cell>
        </row>
        <row r="3711">
          <cell r="G3711">
            <v>0</v>
          </cell>
          <cell r="H3711">
            <v>0</v>
          </cell>
          <cell r="I3711">
            <v>0</v>
          </cell>
          <cell r="J3711">
            <v>0</v>
          </cell>
          <cell r="K3711">
            <v>0</v>
          </cell>
          <cell r="L3711">
            <v>0</v>
          </cell>
          <cell r="M3711">
            <v>0</v>
          </cell>
          <cell r="N3711">
            <v>0</v>
          </cell>
          <cell r="O3711">
            <v>0</v>
          </cell>
          <cell r="P3711">
            <v>0</v>
          </cell>
          <cell r="Q3711">
            <v>0</v>
          </cell>
          <cell r="R3711">
            <v>0</v>
          </cell>
          <cell r="S3711">
            <v>0</v>
          </cell>
          <cell r="T3711">
            <v>0</v>
          </cell>
          <cell r="U3711">
            <v>0</v>
          </cell>
          <cell r="AO3711" t="e">
            <v>#N/A</v>
          </cell>
          <cell r="AQ3711" t="e">
            <v>#N/A</v>
          </cell>
        </row>
        <row r="3712">
          <cell r="G3712">
            <v>0</v>
          </cell>
          <cell r="H3712">
            <v>0</v>
          </cell>
          <cell r="I3712">
            <v>0</v>
          </cell>
          <cell r="J3712">
            <v>0</v>
          </cell>
          <cell r="K3712">
            <v>0</v>
          </cell>
          <cell r="L3712">
            <v>0</v>
          </cell>
          <cell r="M3712">
            <v>0</v>
          </cell>
          <cell r="N3712">
            <v>0</v>
          </cell>
          <cell r="O3712">
            <v>0</v>
          </cell>
          <cell r="P3712">
            <v>0</v>
          </cell>
          <cell r="Q3712">
            <v>0</v>
          </cell>
          <cell r="R3712">
            <v>0</v>
          </cell>
          <cell r="S3712">
            <v>0</v>
          </cell>
          <cell r="T3712">
            <v>0</v>
          </cell>
          <cell r="U3712">
            <v>0</v>
          </cell>
          <cell r="AO3712" t="e">
            <v>#N/A</v>
          </cell>
          <cell r="AQ3712" t="e">
            <v>#N/A</v>
          </cell>
        </row>
        <row r="3713">
          <cell r="G3713">
            <v>0</v>
          </cell>
          <cell r="H3713">
            <v>0</v>
          </cell>
          <cell r="I3713">
            <v>0</v>
          </cell>
          <cell r="J3713">
            <v>0</v>
          </cell>
          <cell r="K3713">
            <v>0</v>
          </cell>
          <cell r="L3713">
            <v>0</v>
          </cell>
          <cell r="M3713">
            <v>0</v>
          </cell>
          <cell r="N3713">
            <v>0</v>
          </cell>
          <cell r="O3713">
            <v>0</v>
          </cell>
          <cell r="P3713">
            <v>0</v>
          </cell>
          <cell r="Q3713">
            <v>0</v>
          </cell>
          <cell r="R3713">
            <v>0</v>
          </cell>
          <cell r="S3713">
            <v>0</v>
          </cell>
          <cell r="T3713">
            <v>0</v>
          </cell>
          <cell r="U3713">
            <v>0</v>
          </cell>
          <cell r="AO3713" t="e">
            <v>#N/A</v>
          </cell>
          <cell r="AQ3713" t="e">
            <v>#N/A</v>
          </cell>
        </row>
        <row r="3714">
          <cell r="G3714">
            <v>0</v>
          </cell>
          <cell r="H3714">
            <v>0</v>
          </cell>
          <cell r="I3714">
            <v>0</v>
          </cell>
          <cell r="J3714">
            <v>0</v>
          </cell>
          <cell r="K3714">
            <v>0</v>
          </cell>
          <cell r="L3714">
            <v>0</v>
          </cell>
          <cell r="M3714">
            <v>0</v>
          </cell>
          <cell r="N3714">
            <v>0</v>
          </cell>
          <cell r="O3714">
            <v>0</v>
          </cell>
          <cell r="P3714">
            <v>0</v>
          </cell>
          <cell r="Q3714">
            <v>0</v>
          </cell>
          <cell r="R3714">
            <v>0</v>
          </cell>
          <cell r="S3714">
            <v>0</v>
          </cell>
          <cell r="T3714">
            <v>0</v>
          </cell>
          <cell r="U3714">
            <v>0</v>
          </cell>
          <cell r="AO3714" t="e">
            <v>#N/A</v>
          </cell>
          <cell r="AQ3714" t="e">
            <v>#N/A</v>
          </cell>
        </row>
        <row r="3715">
          <cell r="G3715">
            <v>0</v>
          </cell>
          <cell r="H3715">
            <v>0</v>
          </cell>
          <cell r="I3715">
            <v>0</v>
          </cell>
          <cell r="J3715">
            <v>0</v>
          </cell>
          <cell r="K3715">
            <v>0</v>
          </cell>
          <cell r="L3715">
            <v>0</v>
          </cell>
          <cell r="M3715">
            <v>0</v>
          </cell>
          <cell r="N3715">
            <v>0</v>
          </cell>
          <cell r="O3715">
            <v>0</v>
          </cell>
          <cell r="P3715">
            <v>0</v>
          </cell>
          <cell r="Q3715">
            <v>0</v>
          </cell>
          <cell r="R3715">
            <v>0</v>
          </cell>
          <cell r="S3715">
            <v>0</v>
          </cell>
          <cell r="T3715">
            <v>0</v>
          </cell>
          <cell r="U3715">
            <v>0</v>
          </cell>
          <cell r="AO3715" t="e">
            <v>#N/A</v>
          </cell>
          <cell r="AQ3715" t="e">
            <v>#N/A</v>
          </cell>
        </row>
        <row r="3716">
          <cell r="G3716">
            <v>0</v>
          </cell>
          <cell r="H3716">
            <v>0</v>
          </cell>
          <cell r="I3716">
            <v>0</v>
          </cell>
          <cell r="J3716">
            <v>0</v>
          </cell>
          <cell r="K3716">
            <v>0</v>
          </cell>
          <cell r="L3716">
            <v>0</v>
          </cell>
          <cell r="M3716">
            <v>0</v>
          </cell>
          <cell r="N3716">
            <v>0</v>
          </cell>
          <cell r="O3716">
            <v>0</v>
          </cell>
          <cell r="P3716">
            <v>0</v>
          </cell>
          <cell r="Q3716">
            <v>0</v>
          </cell>
          <cell r="R3716">
            <v>0</v>
          </cell>
          <cell r="S3716">
            <v>0</v>
          </cell>
          <cell r="T3716">
            <v>0</v>
          </cell>
          <cell r="U3716">
            <v>0</v>
          </cell>
          <cell r="AO3716" t="str">
            <v>Schleswig-Holstein_2006_I 05c_1</v>
          </cell>
          <cell r="AQ3716" t="str">
            <v>Westliche Flächenländer_2006_I 05c_1</v>
          </cell>
        </row>
        <row r="3717">
          <cell r="G3717">
            <v>33</v>
          </cell>
          <cell r="H3717">
            <v>25</v>
          </cell>
          <cell r="I3717">
            <v>0</v>
          </cell>
          <cell r="J3717">
            <v>0</v>
          </cell>
          <cell r="K3717">
            <v>13</v>
          </cell>
          <cell r="L3717">
            <v>10</v>
          </cell>
          <cell r="M3717">
            <v>0</v>
          </cell>
          <cell r="N3717">
            <v>0</v>
          </cell>
          <cell r="O3717">
            <v>13</v>
          </cell>
          <cell r="P3717">
            <v>8</v>
          </cell>
          <cell r="Q3717">
            <v>12</v>
          </cell>
          <cell r="R3717">
            <v>0</v>
          </cell>
          <cell r="S3717">
            <v>0</v>
          </cell>
          <cell r="T3717">
            <v>0</v>
          </cell>
          <cell r="U3717">
            <v>0</v>
          </cell>
          <cell r="AO3717" t="str">
            <v>Schleswig-Holstein_2006_I 05c_2</v>
          </cell>
          <cell r="AQ3717" t="str">
            <v>Westliche Flächenländer_2006_I 05c_2</v>
          </cell>
        </row>
        <row r="3718">
          <cell r="G3718">
            <v>1478</v>
          </cell>
          <cell r="H3718">
            <v>1186</v>
          </cell>
          <cell r="I3718">
            <v>38</v>
          </cell>
          <cell r="J3718">
            <v>34</v>
          </cell>
          <cell r="K3718">
            <v>498</v>
          </cell>
          <cell r="L3718">
            <v>392</v>
          </cell>
          <cell r="M3718">
            <v>15</v>
          </cell>
          <cell r="N3718">
            <v>13</v>
          </cell>
          <cell r="O3718">
            <v>498</v>
          </cell>
          <cell r="P3718">
            <v>518</v>
          </cell>
          <cell r="Q3718">
            <v>462</v>
          </cell>
          <cell r="R3718">
            <v>0</v>
          </cell>
          <cell r="S3718">
            <v>0</v>
          </cell>
          <cell r="T3718">
            <v>0</v>
          </cell>
          <cell r="U3718">
            <v>0</v>
          </cell>
          <cell r="AO3718" t="str">
            <v>Schleswig-Holstein_2006_I 05c_3</v>
          </cell>
          <cell r="AQ3718" t="str">
            <v>Westliche Flächenländer_2006_I 05c_3</v>
          </cell>
        </row>
        <row r="3719">
          <cell r="G3719">
            <v>439</v>
          </cell>
          <cell r="H3719">
            <v>346</v>
          </cell>
          <cell r="I3719">
            <v>12</v>
          </cell>
          <cell r="J3719">
            <v>11</v>
          </cell>
          <cell r="K3719">
            <v>206</v>
          </cell>
          <cell r="L3719">
            <v>167</v>
          </cell>
          <cell r="M3719">
            <v>5</v>
          </cell>
          <cell r="N3719">
            <v>5</v>
          </cell>
          <cell r="O3719">
            <v>206</v>
          </cell>
          <cell r="P3719">
            <v>119</v>
          </cell>
          <cell r="Q3719">
            <v>114</v>
          </cell>
          <cell r="R3719">
            <v>0</v>
          </cell>
          <cell r="S3719">
            <v>0</v>
          </cell>
          <cell r="T3719">
            <v>0</v>
          </cell>
          <cell r="U3719">
            <v>0</v>
          </cell>
          <cell r="AO3719" t="str">
            <v>Schleswig-Holstein_2006_I 05c_4</v>
          </cell>
          <cell r="AQ3719" t="str">
            <v>Westliche Flächenländer_2006_I 05c_4</v>
          </cell>
        </row>
        <row r="3720">
          <cell r="G3720">
            <v>454</v>
          </cell>
          <cell r="H3720">
            <v>365</v>
          </cell>
          <cell r="I3720">
            <v>25</v>
          </cell>
          <cell r="J3720">
            <v>23</v>
          </cell>
          <cell r="K3720">
            <v>182</v>
          </cell>
          <cell r="L3720">
            <v>150</v>
          </cell>
          <cell r="M3720">
            <v>11</v>
          </cell>
          <cell r="N3720">
            <v>9</v>
          </cell>
          <cell r="O3720">
            <v>182</v>
          </cell>
          <cell r="P3720">
            <v>116</v>
          </cell>
          <cell r="Q3720">
            <v>156</v>
          </cell>
          <cell r="R3720">
            <v>0</v>
          </cell>
          <cell r="S3720">
            <v>0</v>
          </cell>
          <cell r="T3720">
            <v>0</v>
          </cell>
          <cell r="U3720">
            <v>0</v>
          </cell>
          <cell r="AO3720" t="str">
            <v>Schleswig-Holstein_2006_I 05c_5</v>
          </cell>
          <cell r="AQ3720" t="str">
            <v>Westliche Flächenländer_2006_I 05c_5</v>
          </cell>
        </row>
        <row r="3721">
          <cell r="G3721">
            <v>0</v>
          </cell>
          <cell r="H3721">
            <v>0</v>
          </cell>
          <cell r="I3721">
            <v>0</v>
          </cell>
          <cell r="J3721">
            <v>0</v>
          </cell>
          <cell r="K3721">
            <v>0</v>
          </cell>
          <cell r="L3721">
            <v>0</v>
          </cell>
          <cell r="M3721">
            <v>0</v>
          </cell>
          <cell r="N3721">
            <v>0</v>
          </cell>
          <cell r="O3721">
            <v>0</v>
          </cell>
          <cell r="P3721">
            <v>0</v>
          </cell>
          <cell r="Q3721">
            <v>0</v>
          </cell>
          <cell r="R3721">
            <v>0</v>
          </cell>
          <cell r="S3721">
            <v>0</v>
          </cell>
          <cell r="T3721">
            <v>0</v>
          </cell>
          <cell r="U3721">
            <v>0</v>
          </cell>
          <cell r="AO3721" t="str">
            <v>Schleswig-Holstein_2006_I 05c_6</v>
          </cell>
          <cell r="AQ3721" t="str">
            <v>Westliche Flächenländer_2006_I 05c_6</v>
          </cell>
        </row>
        <row r="3722">
          <cell r="G3722">
            <v>0</v>
          </cell>
          <cell r="H3722">
            <v>0</v>
          </cell>
          <cell r="I3722">
            <v>0</v>
          </cell>
          <cell r="J3722">
            <v>0</v>
          </cell>
          <cell r="K3722">
            <v>0</v>
          </cell>
          <cell r="L3722">
            <v>0</v>
          </cell>
          <cell r="M3722">
            <v>0</v>
          </cell>
          <cell r="N3722">
            <v>0</v>
          </cell>
          <cell r="O3722">
            <v>0</v>
          </cell>
          <cell r="P3722">
            <v>0</v>
          </cell>
          <cell r="Q3722">
            <v>0</v>
          </cell>
          <cell r="R3722">
            <v>0</v>
          </cell>
          <cell r="S3722">
            <v>0</v>
          </cell>
          <cell r="T3722">
            <v>0</v>
          </cell>
          <cell r="U3722">
            <v>0</v>
          </cell>
          <cell r="AO3722" t="str">
            <v>Schleswig-Holstein_2006_I 05c_7</v>
          </cell>
          <cell r="AQ3722" t="str">
            <v>Westliche Flächenländer_2006_I 05c_7</v>
          </cell>
        </row>
        <row r="3723">
          <cell r="G3723">
            <v>2404</v>
          </cell>
          <cell r="H3723">
            <v>1922</v>
          </cell>
          <cell r="I3723">
            <v>75</v>
          </cell>
          <cell r="J3723">
            <v>68</v>
          </cell>
          <cell r="K3723">
            <v>899</v>
          </cell>
          <cell r="L3723">
            <v>719</v>
          </cell>
          <cell r="M3723">
            <v>31</v>
          </cell>
          <cell r="N3723">
            <v>27</v>
          </cell>
          <cell r="O3723">
            <v>899</v>
          </cell>
          <cell r="P3723">
            <v>761</v>
          </cell>
          <cell r="Q3723">
            <v>744</v>
          </cell>
          <cell r="R3723">
            <v>0</v>
          </cell>
          <cell r="S3723">
            <v>0</v>
          </cell>
          <cell r="T3723">
            <v>0</v>
          </cell>
          <cell r="U3723">
            <v>0</v>
          </cell>
          <cell r="AO3723" t="str">
            <v>Schleswig-Holstein_2006_I 05c_8</v>
          </cell>
          <cell r="AQ3723" t="str">
            <v>Westliche Flächenländer_2006_I 05c_8</v>
          </cell>
        </row>
        <row r="3724">
          <cell r="G3724">
            <v>0</v>
          </cell>
          <cell r="H3724">
            <v>0</v>
          </cell>
          <cell r="I3724">
            <v>0</v>
          </cell>
          <cell r="J3724">
            <v>0</v>
          </cell>
          <cell r="K3724">
            <v>0</v>
          </cell>
          <cell r="L3724">
            <v>0</v>
          </cell>
          <cell r="M3724">
            <v>0</v>
          </cell>
          <cell r="N3724">
            <v>0</v>
          </cell>
          <cell r="O3724">
            <v>0</v>
          </cell>
          <cell r="P3724">
            <v>0</v>
          </cell>
          <cell r="Q3724">
            <v>0</v>
          </cell>
          <cell r="R3724">
            <v>0</v>
          </cell>
          <cell r="S3724">
            <v>0</v>
          </cell>
          <cell r="T3724">
            <v>0</v>
          </cell>
          <cell r="U3724">
            <v>0</v>
          </cell>
          <cell r="AO3724" t="e">
            <v>#N/A</v>
          </cell>
          <cell r="AQ3724" t="e">
            <v>#N/A</v>
          </cell>
        </row>
        <row r="3725">
          <cell r="G3725">
            <v>1</v>
          </cell>
          <cell r="H3725">
            <v>0</v>
          </cell>
          <cell r="I3725">
            <v>0</v>
          </cell>
          <cell r="J3725">
            <v>0</v>
          </cell>
          <cell r="K3725">
            <v>0</v>
          </cell>
          <cell r="L3725">
            <v>0</v>
          </cell>
          <cell r="M3725">
            <v>0</v>
          </cell>
          <cell r="N3725">
            <v>0</v>
          </cell>
          <cell r="O3725">
            <v>0</v>
          </cell>
          <cell r="P3725">
            <v>0</v>
          </cell>
          <cell r="Q3725">
            <v>1</v>
          </cell>
          <cell r="R3725">
            <v>0</v>
          </cell>
          <cell r="S3725">
            <v>0</v>
          </cell>
          <cell r="T3725">
            <v>0</v>
          </cell>
          <cell r="U3725">
            <v>0</v>
          </cell>
          <cell r="AO3725" t="e">
            <v>#N/A</v>
          </cell>
          <cell r="AQ3725" t="e">
            <v>#N/A</v>
          </cell>
        </row>
        <row r="3726">
          <cell r="G3726">
            <v>67</v>
          </cell>
          <cell r="H3726">
            <v>61</v>
          </cell>
          <cell r="I3726">
            <v>1</v>
          </cell>
          <cell r="J3726">
            <v>1</v>
          </cell>
          <cell r="K3726">
            <v>26</v>
          </cell>
          <cell r="L3726">
            <v>24</v>
          </cell>
          <cell r="M3726">
            <v>1</v>
          </cell>
          <cell r="N3726">
            <v>1</v>
          </cell>
          <cell r="O3726">
            <v>26</v>
          </cell>
          <cell r="P3726">
            <v>27</v>
          </cell>
          <cell r="Q3726">
            <v>14</v>
          </cell>
          <cell r="R3726">
            <v>0</v>
          </cell>
          <cell r="S3726">
            <v>0</v>
          </cell>
          <cell r="T3726">
            <v>0</v>
          </cell>
          <cell r="U3726">
            <v>0</v>
          </cell>
          <cell r="AO3726" t="e">
            <v>#N/A</v>
          </cell>
          <cell r="AQ3726" t="e">
            <v>#N/A</v>
          </cell>
        </row>
        <row r="3727">
          <cell r="G3727">
            <v>43</v>
          </cell>
          <cell r="H3727">
            <v>37</v>
          </cell>
          <cell r="I3727">
            <v>2</v>
          </cell>
          <cell r="J3727">
            <v>2</v>
          </cell>
          <cell r="K3727">
            <v>29</v>
          </cell>
          <cell r="L3727">
            <v>26</v>
          </cell>
          <cell r="M3727">
            <v>1</v>
          </cell>
          <cell r="N3727">
            <v>1</v>
          </cell>
          <cell r="O3727">
            <v>29</v>
          </cell>
          <cell r="P3727">
            <v>9</v>
          </cell>
          <cell r="Q3727">
            <v>5</v>
          </cell>
          <cell r="R3727">
            <v>0</v>
          </cell>
          <cell r="S3727">
            <v>0</v>
          </cell>
          <cell r="T3727">
            <v>0</v>
          </cell>
          <cell r="U3727">
            <v>0</v>
          </cell>
          <cell r="AO3727" t="e">
            <v>#N/A</v>
          </cell>
          <cell r="AQ3727" t="e">
            <v>#N/A</v>
          </cell>
        </row>
        <row r="3728">
          <cell r="G3728">
            <v>30</v>
          </cell>
          <cell r="H3728">
            <v>27</v>
          </cell>
          <cell r="I3728">
            <v>2</v>
          </cell>
          <cell r="J3728">
            <v>1</v>
          </cell>
          <cell r="K3728">
            <v>16</v>
          </cell>
          <cell r="L3728">
            <v>14</v>
          </cell>
          <cell r="M3728">
            <v>2</v>
          </cell>
          <cell r="N3728">
            <v>1</v>
          </cell>
          <cell r="O3728">
            <v>16</v>
          </cell>
          <cell r="P3728">
            <v>8</v>
          </cell>
          <cell r="Q3728">
            <v>6</v>
          </cell>
          <cell r="R3728">
            <v>0</v>
          </cell>
          <cell r="S3728">
            <v>0</v>
          </cell>
          <cell r="T3728">
            <v>0</v>
          </cell>
          <cell r="U3728">
            <v>0</v>
          </cell>
          <cell r="AO3728" t="e">
            <v>#N/A</v>
          </cell>
          <cell r="AQ3728" t="e">
            <v>#N/A</v>
          </cell>
        </row>
        <row r="3729">
          <cell r="G3729">
            <v>0</v>
          </cell>
          <cell r="H3729">
            <v>0</v>
          </cell>
          <cell r="I3729">
            <v>0</v>
          </cell>
          <cell r="J3729">
            <v>0</v>
          </cell>
          <cell r="K3729">
            <v>0</v>
          </cell>
          <cell r="L3729">
            <v>0</v>
          </cell>
          <cell r="M3729">
            <v>0</v>
          </cell>
          <cell r="N3729">
            <v>0</v>
          </cell>
          <cell r="O3729">
            <v>0</v>
          </cell>
          <cell r="P3729">
            <v>0</v>
          </cell>
          <cell r="Q3729">
            <v>0</v>
          </cell>
          <cell r="R3729">
            <v>0</v>
          </cell>
          <cell r="S3729">
            <v>0</v>
          </cell>
          <cell r="T3729">
            <v>0</v>
          </cell>
          <cell r="U3729">
            <v>0</v>
          </cell>
          <cell r="AO3729" t="e">
            <v>#N/A</v>
          </cell>
          <cell r="AQ3729" t="e">
            <v>#N/A</v>
          </cell>
        </row>
        <row r="3730">
          <cell r="G3730">
            <v>0</v>
          </cell>
          <cell r="H3730">
            <v>0</v>
          </cell>
          <cell r="I3730">
            <v>0</v>
          </cell>
          <cell r="J3730">
            <v>0</v>
          </cell>
          <cell r="K3730">
            <v>0</v>
          </cell>
          <cell r="L3730">
            <v>0</v>
          </cell>
          <cell r="M3730">
            <v>0</v>
          </cell>
          <cell r="N3730">
            <v>0</v>
          </cell>
          <cell r="O3730">
            <v>0</v>
          </cell>
          <cell r="P3730">
            <v>0</v>
          </cell>
          <cell r="Q3730">
            <v>0</v>
          </cell>
          <cell r="R3730">
            <v>0</v>
          </cell>
          <cell r="S3730">
            <v>0</v>
          </cell>
          <cell r="T3730">
            <v>0</v>
          </cell>
          <cell r="U3730">
            <v>0</v>
          </cell>
          <cell r="AO3730" t="e">
            <v>#N/A</v>
          </cell>
          <cell r="AQ3730" t="e">
            <v>#N/A</v>
          </cell>
        </row>
        <row r="3731">
          <cell r="G3731">
            <v>141</v>
          </cell>
          <cell r="H3731">
            <v>125</v>
          </cell>
          <cell r="I3731">
            <v>5</v>
          </cell>
          <cell r="J3731">
            <v>4</v>
          </cell>
          <cell r="K3731">
            <v>71</v>
          </cell>
          <cell r="L3731">
            <v>64</v>
          </cell>
          <cell r="M3731">
            <v>4</v>
          </cell>
          <cell r="N3731">
            <v>3</v>
          </cell>
          <cell r="O3731">
            <v>71</v>
          </cell>
          <cell r="P3731">
            <v>44</v>
          </cell>
          <cell r="Q3731">
            <v>26</v>
          </cell>
          <cell r="R3731">
            <v>0</v>
          </cell>
          <cell r="S3731">
            <v>0</v>
          </cell>
          <cell r="T3731">
            <v>0</v>
          </cell>
          <cell r="U3731">
            <v>0</v>
          </cell>
          <cell r="AO3731" t="e">
            <v>#N/A</v>
          </cell>
          <cell r="AQ3731" t="e">
            <v>#N/A</v>
          </cell>
        </row>
        <row r="3732">
          <cell r="G3732">
            <v>0</v>
          </cell>
          <cell r="H3732">
            <v>0</v>
          </cell>
          <cell r="I3732">
            <v>0</v>
          </cell>
          <cell r="J3732">
            <v>0</v>
          </cell>
          <cell r="K3732">
            <v>0</v>
          </cell>
          <cell r="L3732">
            <v>0</v>
          </cell>
          <cell r="M3732">
            <v>0</v>
          </cell>
          <cell r="N3732">
            <v>0</v>
          </cell>
          <cell r="O3732">
            <v>0</v>
          </cell>
          <cell r="P3732">
            <v>0</v>
          </cell>
          <cell r="Q3732">
            <v>0</v>
          </cell>
          <cell r="R3732">
            <v>0</v>
          </cell>
          <cell r="S3732">
            <v>0</v>
          </cell>
          <cell r="T3732">
            <v>0</v>
          </cell>
          <cell r="U3732">
            <v>0</v>
          </cell>
          <cell r="AO3732" t="str">
            <v>Schleswig-Holstein_2006_I 05b_1</v>
          </cell>
          <cell r="AQ3732" t="str">
            <v>Westliche Flächenländer_2006_I 05b_1</v>
          </cell>
        </row>
        <row r="3733">
          <cell r="G3733">
            <v>896</v>
          </cell>
          <cell r="H3733">
            <v>593</v>
          </cell>
          <cell r="I3733">
            <v>24.242959690778576</v>
          </cell>
          <cell r="J3733">
            <v>17.327457135957498</v>
          </cell>
          <cell r="K3733">
            <v>317.63224737713972</v>
          </cell>
          <cell r="L3733">
            <v>210.65032600821056</v>
          </cell>
          <cell r="M3733">
            <v>8.5941359036332656</v>
          </cell>
          <cell r="N3733">
            <v>6.1552015085712339</v>
          </cell>
          <cell r="O3733">
            <v>317.63224737713972</v>
          </cell>
          <cell r="P3733">
            <v>304.10896374010679</v>
          </cell>
          <cell r="Q3733">
            <v>274.25878888275355</v>
          </cell>
          <cell r="R3733">
            <v>0</v>
          </cell>
          <cell r="S3733">
            <v>0</v>
          </cell>
          <cell r="T3733">
            <v>0</v>
          </cell>
          <cell r="U3733">
            <v>0</v>
          </cell>
          <cell r="AO3733" t="str">
            <v>Schleswig-Holstein_2006_I 05b_2</v>
          </cell>
          <cell r="AQ3733" t="str">
            <v>Westliche Flächenländer_2006_I 05b_2</v>
          </cell>
        </row>
        <row r="3734">
          <cell r="G3734">
            <v>3091</v>
          </cell>
          <cell r="H3734">
            <v>2451</v>
          </cell>
          <cell r="I3734">
            <v>83.632799558255101</v>
          </cell>
          <cell r="J3734">
            <v>71.618208162279643</v>
          </cell>
          <cell r="K3734">
            <v>1095.7603533959139</v>
          </cell>
          <cell r="L3734">
            <v>870.6643322868872</v>
          </cell>
          <cell r="M3734">
            <v>29.647850533627711</v>
          </cell>
          <cell r="N3734">
            <v>25.440807584330681</v>
          </cell>
          <cell r="O3734">
            <v>1095.7603533959139</v>
          </cell>
          <cell r="P3734">
            <v>1049.1080434382477</v>
          </cell>
          <cell r="Q3734">
            <v>946.13160316583833</v>
          </cell>
          <cell r="R3734">
            <v>0</v>
          </cell>
          <cell r="S3734">
            <v>0</v>
          </cell>
          <cell r="T3734">
            <v>0</v>
          </cell>
          <cell r="U3734">
            <v>0</v>
          </cell>
          <cell r="AO3734" t="str">
            <v>Schleswig-Holstein_2006_I 05b_3</v>
          </cell>
          <cell r="AQ3734" t="str">
            <v>Westliche Flächenländer_2006_I 05b_3</v>
          </cell>
        </row>
        <row r="3735">
          <cell r="G3735">
            <v>461</v>
          </cell>
          <cell r="H3735">
            <v>329</v>
          </cell>
          <cell r="I3735">
            <v>12.473219215902818</v>
          </cell>
          <cell r="J3735">
            <v>9.6133784110118334</v>
          </cell>
          <cell r="K3735">
            <v>163.42462727774711</v>
          </cell>
          <cell r="L3735">
            <v>116.87007969089592</v>
          </cell>
          <cell r="M3735">
            <v>4.421759655775598</v>
          </cell>
          <cell r="N3735">
            <v>3.4149431641145633</v>
          </cell>
          <cell r="O3735">
            <v>163.42462727774711</v>
          </cell>
          <cell r="P3735">
            <v>156.46677710288975</v>
          </cell>
          <cell r="Q3735">
            <v>141.10859561936317</v>
          </cell>
          <cell r="R3735">
            <v>0</v>
          </cell>
          <cell r="S3735">
            <v>0</v>
          </cell>
          <cell r="T3735">
            <v>0</v>
          </cell>
          <cell r="U3735">
            <v>0</v>
          </cell>
          <cell r="AO3735" t="str">
            <v>Schleswig-Holstein_2006_I 05b_4</v>
          </cell>
          <cell r="AQ3735" t="str">
            <v>Westliche Flächenländer_2006_I 05b_4</v>
          </cell>
        </row>
        <row r="3736">
          <cell r="G3736">
            <v>979</v>
          </cell>
          <cell r="H3736">
            <v>764</v>
          </cell>
          <cell r="I3736">
            <v>26.48868028713418</v>
          </cell>
          <cell r="J3736">
            <v>22.32407631007003</v>
          </cell>
          <cell r="K3736">
            <v>347.05577029265601</v>
          </cell>
          <cell r="L3736">
            <v>271.39434919101666</v>
          </cell>
          <cell r="M3736">
            <v>9.3902444750635805</v>
          </cell>
          <cell r="N3736">
            <v>7.9301415725943043</v>
          </cell>
          <cell r="O3736">
            <v>347.05577029265601</v>
          </cell>
          <cell r="P3736">
            <v>332.27977176513895</v>
          </cell>
          <cell r="Q3736">
            <v>299.66445794220505</v>
          </cell>
          <cell r="R3736">
            <v>0</v>
          </cell>
          <cell r="S3736">
            <v>0</v>
          </cell>
          <cell r="T3736">
            <v>0</v>
          </cell>
          <cell r="U3736">
            <v>0</v>
          </cell>
          <cell r="AO3736" t="str">
            <v>Schleswig-Holstein_2006_I 05b_5</v>
          </cell>
          <cell r="AQ3736" t="str">
            <v>Westliche Flächenländer_2006_I 05b_5</v>
          </cell>
        </row>
        <row r="3737">
          <cell r="G3737">
            <v>6</v>
          </cell>
          <cell r="H3737">
            <v>4</v>
          </cell>
          <cell r="I3737">
            <v>0.16234124792932084</v>
          </cell>
          <cell r="J3737">
            <v>0.11687998068099492</v>
          </cell>
          <cell r="K3737">
            <v>2.1270016565433463</v>
          </cell>
          <cell r="L3737">
            <v>1.420912822989616</v>
          </cell>
          <cell r="M3737">
            <v>5.755001721182991E-2</v>
          </cell>
          <cell r="N3737">
            <v>4.1519065825101072E-2</v>
          </cell>
          <cell r="O3737">
            <v>2.1270016565433463</v>
          </cell>
          <cell r="P3737">
            <v>2.0364439536167867</v>
          </cell>
          <cell r="Q3737">
            <v>1.8365543898398677</v>
          </cell>
          <cell r="R3737">
            <v>0</v>
          </cell>
          <cell r="S3737">
            <v>0</v>
          </cell>
          <cell r="T3737">
            <v>0</v>
          </cell>
          <cell r="U3737">
            <v>0</v>
          </cell>
          <cell r="AO3737" t="str">
            <v>Schleswig-Holstein_2006_I 05b_6</v>
          </cell>
          <cell r="AQ3737" t="str">
            <v>Westliche Flächenländer_2006_I 05b_6</v>
          </cell>
        </row>
        <row r="3738">
          <cell r="G3738">
            <v>0</v>
          </cell>
          <cell r="H3738">
            <v>0</v>
          </cell>
          <cell r="I3738">
            <v>0</v>
          </cell>
          <cell r="J3738">
            <v>0</v>
          </cell>
          <cell r="K3738">
            <v>0</v>
          </cell>
          <cell r="L3738">
            <v>0</v>
          </cell>
          <cell r="M3738">
            <v>0</v>
          </cell>
          <cell r="N3738">
            <v>0</v>
          </cell>
          <cell r="O3738">
            <v>0</v>
          </cell>
          <cell r="P3738">
            <v>0</v>
          </cell>
          <cell r="Q3738">
            <v>0</v>
          </cell>
          <cell r="R3738">
            <v>0</v>
          </cell>
          <cell r="S3738">
            <v>0</v>
          </cell>
          <cell r="T3738">
            <v>0</v>
          </cell>
          <cell r="U3738">
            <v>0</v>
          </cell>
          <cell r="AO3738" t="str">
            <v>Schleswig-Holstein_2006_I 05b_7</v>
          </cell>
          <cell r="AQ3738" t="str">
            <v>Westliche Flächenländer_2006_I 05b_7</v>
          </cell>
        </row>
        <row r="3739">
          <cell r="G3739">
            <v>5433</v>
          </cell>
          <cell r="H3739">
            <v>4141</v>
          </cell>
          <cell r="I3739">
            <v>147</v>
          </cell>
          <cell r="J3739">
            <v>121</v>
          </cell>
          <cell r="K3739">
            <v>1926</v>
          </cell>
          <cell r="L3739">
            <v>1471</v>
          </cell>
          <cell r="M3739">
            <v>52.111540585311985</v>
          </cell>
          <cell r="N3739">
            <v>42.982612895435885</v>
          </cell>
          <cell r="O3739">
            <v>1926</v>
          </cell>
          <cell r="P3739">
            <v>1844</v>
          </cell>
          <cell r="Q3739">
            <v>1663</v>
          </cell>
          <cell r="R3739">
            <v>0</v>
          </cell>
          <cell r="S3739">
            <v>0</v>
          </cell>
          <cell r="T3739">
            <v>0</v>
          </cell>
          <cell r="U3739">
            <v>0</v>
          </cell>
          <cell r="AO3739" t="str">
            <v>Schleswig-Holstein_2006_I 05b_8</v>
          </cell>
          <cell r="AQ3739" t="str">
            <v>Westliche Flächenländer_2006_I 05b_8</v>
          </cell>
        </row>
        <row r="3740">
          <cell r="G3740">
            <v>1228</v>
          </cell>
          <cell r="H3740">
            <v>453</v>
          </cell>
          <cell r="I3740">
            <v>87</v>
          </cell>
          <cell r="J3740">
            <v>42</v>
          </cell>
          <cell r="K3740">
            <v>1228</v>
          </cell>
          <cell r="L3740">
            <v>453</v>
          </cell>
          <cell r="M3740">
            <v>87</v>
          </cell>
          <cell r="N3740">
            <v>42</v>
          </cell>
          <cell r="O3740">
            <v>1228</v>
          </cell>
          <cell r="P3740">
            <v>0</v>
          </cell>
          <cell r="Q3740">
            <v>0</v>
          </cell>
          <cell r="R3740">
            <v>0</v>
          </cell>
          <cell r="S3740">
            <v>0</v>
          </cell>
          <cell r="T3740">
            <v>0</v>
          </cell>
          <cell r="U3740">
            <v>0</v>
          </cell>
          <cell r="AO3740" t="str">
            <v>Schleswig-Holstein_2006_II 03b_1</v>
          </cell>
          <cell r="AQ3740" t="str">
            <v>Westliche Flächenländer_2006_II 03b_1</v>
          </cell>
        </row>
        <row r="3741">
          <cell r="G3741">
            <v>554</v>
          </cell>
          <cell r="H3741">
            <v>295</v>
          </cell>
          <cell r="I3741">
            <v>40</v>
          </cell>
          <cell r="J3741">
            <v>20</v>
          </cell>
          <cell r="K3741">
            <v>554</v>
          </cell>
          <cell r="L3741">
            <v>295</v>
          </cell>
          <cell r="M3741">
            <v>40</v>
          </cell>
          <cell r="N3741">
            <v>20</v>
          </cell>
          <cell r="O3741">
            <v>554</v>
          </cell>
          <cell r="P3741">
            <v>0</v>
          </cell>
          <cell r="Q3741">
            <v>0</v>
          </cell>
          <cell r="R3741">
            <v>0</v>
          </cell>
          <cell r="S3741">
            <v>0</v>
          </cell>
          <cell r="T3741">
            <v>0</v>
          </cell>
          <cell r="U3741">
            <v>0</v>
          </cell>
          <cell r="AO3741" t="str">
            <v>Schleswig-Holstein_2006_II 03b_2</v>
          </cell>
          <cell r="AQ3741" t="str">
            <v>Westliche Flächenländer_2006_II 03b_2</v>
          </cell>
        </row>
        <row r="3742">
          <cell r="G3742">
            <v>52</v>
          </cell>
          <cell r="H3742">
            <v>34</v>
          </cell>
          <cell r="I3742">
            <v>0</v>
          </cell>
          <cell r="J3742">
            <v>0</v>
          </cell>
          <cell r="K3742">
            <v>52</v>
          </cell>
          <cell r="L3742">
            <v>34</v>
          </cell>
          <cell r="M3742">
            <v>0</v>
          </cell>
          <cell r="N3742">
            <v>0</v>
          </cell>
          <cell r="O3742">
            <v>52</v>
          </cell>
          <cell r="P3742">
            <v>0</v>
          </cell>
          <cell r="Q3742">
            <v>0</v>
          </cell>
          <cell r="R3742">
            <v>0</v>
          </cell>
          <cell r="S3742">
            <v>0</v>
          </cell>
          <cell r="T3742">
            <v>0</v>
          </cell>
          <cell r="U3742">
            <v>0</v>
          </cell>
          <cell r="AO3742" t="str">
            <v>Schleswig-Holstein_2006_II 03b_3</v>
          </cell>
          <cell r="AQ3742" t="str">
            <v>Westliche Flächenländer_2006_II 03b_3</v>
          </cell>
        </row>
        <row r="3743">
          <cell r="G3743">
            <v>0</v>
          </cell>
          <cell r="H3743">
            <v>0</v>
          </cell>
          <cell r="I3743">
            <v>0</v>
          </cell>
          <cell r="J3743">
            <v>0</v>
          </cell>
          <cell r="K3743">
            <v>0</v>
          </cell>
          <cell r="L3743">
            <v>0</v>
          </cell>
          <cell r="M3743">
            <v>0</v>
          </cell>
          <cell r="N3743">
            <v>0</v>
          </cell>
          <cell r="O3743">
            <v>0</v>
          </cell>
          <cell r="P3743">
            <v>0</v>
          </cell>
          <cell r="Q3743">
            <v>0</v>
          </cell>
          <cell r="R3743">
            <v>0</v>
          </cell>
          <cell r="S3743">
            <v>0</v>
          </cell>
          <cell r="T3743">
            <v>0</v>
          </cell>
          <cell r="U3743">
            <v>0</v>
          </cell>
          <cell r="AO3743" t="str">
            <v>Schleswig-Holstein_2006_II 03b_4</v>
          </cell>
          <cell r="AQ3743" t="str">
            <v>Westliche Flächenländer_2006_II 03b_4</v>
          </cell>
        </row>
        <row r="3744">
          <cell r="G3744">
            <v>0</v>
          </cell>
          <cell r="H3744">
            <v>0</v>
          </cell>
          <cell r="I3744">
            <v>0</v>
          </cell>
          <cell r="J3744">
            <v>0</v>
          </cell>
          <cell r="K3744">
            <v>0</v>
          </cell>
          <cell r="L3744">
            <v>0</v>
          </cell>
          <cell r="M3744">
            <v>0</v>
          </cell>
          <cell r="N3744">
            <v>0</v>
          </cell>
          <cell r="O3744">
            <v>0</v>
          </cell>
          <cell r="P3744">
            <v>0</v>
          </cell>
          <cell r="Q3744">
            <v>0</v>
          </cell>
          <cell r="R3744">
            <v>0</v>
          </cell>
          <cell r="S3744">
            <v>0</v>
          </cell>
          <cell r="T3744">
            <v>0</v>
          </cell>
          <cell r="U3744">
            <v>0</v>
          </cell>
          <cell r="AO3744" t="str">
            <v>Schleswig-Holstein_2006_II 03b_5</v>
          </cell>
          <cell r="AQ3744" t="str">
            <v>Westliche Flächenländer_2006_II 03b_5</v>
          </cell>
        </row>
        <row r="3745">
          <cell r="G3745">
            <v>0</v>
          </cell>
          <cell r="H3745">
            <v>0</v>
          </cell>
          <cell r="I3745">
            <v>0</v>
          </cell>
          <cell r="J3745">
            <v>0</v>
          </cell>
          <cell r="K3745">
            <v>0</v>
          </cell>
          <cell r="L3745">
            <v>0</v>
          </cell>
          <cell r="M3745">
            <v>0</v>
          </cell>
          <cell r="N3745">
            <v>0</v>
          </cell>
          <cell r="O3745">
            <v>0</v>
          </cell>
          <cell r="P3745">
            <v>0</v>
          </cell>
          <cell r="Q3745">
            <v>0</v>
          </cell>
          <cell r="R3745">
            <v>0</v>
          </cell>
          <cell r="S3745">
            <v>0</v>
          </cell>
          <cell r="T3745">
            <v>0</v>
          </cell>
          <cell r="U3745">
            <v>0</v>
          </cell>
          <cell r="AO3745" t="str">
            <v>Schleswig-Holstein_2006_II 03b_6</v>
          </cell>
          <cell r="AQ3745" t="str">
            <v>Westliche Flächenländer_2006_II 03b_6</v>
          </cell>
        </row>
        <row r="3746">
          <cell r="G3746">
            <v>0</v>
          </cell>
          <cell r="H3746">
            <v>0</v>
          </cell>
          <cell r="I3746">
            <v>0</v>
          </cell>
          <cell r="J3746">
            <v>0</v>
          </cell>
          <cell r="K3746">
            <v>0</v>
          </cell>
          <cell r="L3746">
            <v>0</v>
          </cell>
          <cell r="M3746">
            <v>0</v>
          </cell>
          <cell r="N3746">
            <v>0</v>
          </cell>
          <cell r="O3746">
            <v>0</v>
          </cell>
          <cell r="P3746">
            <v>0</v>
          </cell>
          <cell r="Q3746">
            <v>0</v>
          </cell>
          <cell r="R3746">
            <v>0</v>
          </cell>
          <cell r="S3746">
            <v>0</v>
          </cell>
          <cell r="T3746">
            <v>0</v>
          </cell>
          <cell r="U3746">
            <v>0</v>
          </cell>
          <cell r="AO3746" t="str">
            <v>Schleswig-Holstein_2006_II 03b_7</v>
          </cell>
          <cell r="AQ3746" t="str">
            <v>Westliche Flächenländer_2006_II 03b_7</v>
          </cell>
        </row>
        <row r="3747">
          <cell r="G3747">
            <v>1834</v>
          </cell>
          <cell r="H3747">
            <v>782</v>
          </cell>
          <cell r="I3747">
            <v>127</v>
          </cell>
          <cell r="J3747">
            <v>62</v>
          </cell>
          <cell r="K3747">
            <v>1834</v>
          </cell>
          <cell r="L3747">
            <v>782</v>
          </cell>
          <cell r="M3747">
            <v>127</v>
          </cell>
          <cell r="N3747">
            <v>62</v>
          </cell>
          <cell r="O3747">
            <v>1834</v>
          </cell>
          <cell r="P3747">
            <v>0</v>
          </cell>
          <cell r="Q3747">
            <v>0</v>
          </cell>
          <cell r="R3747">
            <v>0</v>
          </cell>
          <cell r="S3747">
            <v>0</v>
          </cell>
          <cell r="T3747">
            <v>0</v>
          </cell>
          <cell r="U3747">
            <v>0</v>
          </cell>
          <cell r="AO3747" t="str">
            <v>Schleswig-Holstein_2006_II 03b_8</v>
          </cell>
          <cell r="AQ3747" t="str">
            <v>Westliche Flächenländer_2006_II 03b_8</v>
          </cell>
        </row>
        <row r="3748">
          <cell r="G3748">
            <v>20</v>
          </cell>
          <cell r="H3748">
            <v>3</v>
          </cell>
          <cell r="I3748">
            <v>2</v>
          </cell>
          <cell r="J3748">
            <v>1</v>
          </cell>
          <cell r="K3748">
            <v>20</v>
          </cell>
          <cell r="L3748">
            <v>3</v>
          </cell>
          <cell r="M3748">
            <v>2</v>
          </cell>
          <cell r="N3748">
            <v>1</v>
          </cell>
          <cell r="O3748">
            <v>20</v>
          </cell>
          <cell r="P3748">
            <v>0</v>
          </cell>
          <cell r="Q3748">
            <v>0</v>
          </cell>
          <cell r="R3748">
            <v>0</v>
          </cell>
          <cell r="S3748">
            <v>0</v>
          </cell>
          <cell r="T3748">
            <v>0</v>
          </cell>
          <cell r="U3748">
            <v>0</v>
          </cell>
          <cell r="AO3748" t="str">
            <v>Schleswig-Holstein_2006_II 02b_1</v>
          </cell>
          <cell r="AQ3748" t="str">
            <v>Westliche Flächenländer_2006_II 02b_1</v>
          </cell>
        </row>
        <row r="3749">
          <cell r="G3749">
            <v>268</v>
          </cell>
          <cell r="H3749">
            <v>12</v>
          </cell>
          <cell r="I3749">
            <v>3</v>
          </cell>
          <cell r="J3749">
            <v>0</v>
          </cell>
          <cell r="K3749">
            <v>268</v>
          </cell>
          <cell r="L3749">
            <v>12</v>
          </cell>
          <cell r="M3749">
            <v>3</v>
          </cell>
          <cell r="N3749">
            <v>0</v>
          </cell>
          <cell r="O3749">
            <v>268</v>
          </cell>
          <cell r="P3749">
            <v>0</v>
          </cell>
          <cell r="Q3749">
            <v>0</v>
          </cell>
          <cell r="R3749">
            <v>0</v>
          </cell>
          <cell r="S3749">
            <v>0</v>
          </cell>
          <cell r="T3749">
            <v>0</v>
          </cell>
          <cell r="U3749">
            <v>0</v>
          </cell>
          <cell r="AO3749" t="str">
            <v>Schleswig-Holstein_2006_II 02b_2</v>
          </cell>
          <cell r="AQ3749" t="str">
            <v>Westliche Flächenländer_2006_II 02b_2</v>
          </cell>
        </row>
        <row r="3750">
          <cell r="G3750">
            <v>196</v>
          </cell>
          <cell r="H3750">
            <v>19</v>
          </cell>
          <cell r="I3750">
            <v>0</v>
          </cell>
          <cell r="J3750">
            <v>0</v>
          </cell>
          <cell r="K3750">
            <v>196</v>
          </cell>
          <cell r="L3750">
            <v>19</v>
          </cell>
          <cell r="M3750">
            <v>0</v>
          </cell>
          <cell r="N3750">
            <v>0</v>
          </cell>
          <cell r="O3750">
            <v>196</v>
          </cell>
          <cell r="P3750">
            <v>0</v>
          </cell>
          <cell r="Q3750">
            <v>0</v>
          </cell>
          <cell r="R3750">
            <v>0</v>
          </cell>
          <cell r="S3750">
            <v>0</v>
          </cell>
          <cell r="T3750">
            <v>0</v>
          </cell>
          <cell r="U3750">
            <v>0</v>
          </cell>
          <cell r="AO3750" t="str">
            <v>Schleswig-Holstein_2006_II 02b_3</v>
          </cell>
          <cell r="AQ3750" t="str">
            <v>Westliche Flächenländer_2006_II 02b_3</v>
          </cell>
        </row>
        <row r="3751">
          <cell r="G3751">
            <v>7</v>
          </cell>
          <cell r="H3751">
            <v>6</v>
          </cell>
          <cell r="I3751">
            <v>0</v>
          </cell>
          <cell r="J3751">
            <v>0</v>
          </cell>
          <cell r="K3751">
            <v>7</v>
          </cell>
          <cell r="L3751">
            <v>6</v>
          </cell>
          <cell r="M3751">
            <v>0</v>
          </cell>
          <cell r="N3751">
            <v>0</v>
          </cell>
          <cell r="O3751">
            <v>7</v>
          </cell>
          <cell r="P3751">
            <v>0</v>
          </cell>
          <cell r="Q3751">
            <v>0</v>
          </cell>
          <cell r="R3751">
            <v>0</v>
          </cell>
          <cell r="S3751">
            <v>0</v>
          </cell>
          <cell r="T3751">
            <v>0</v>
          </cell>
          <cell r="U3751">
            <v>0</v>
          </cell>
          <cell r="AO3751" t="str">
            <v>Schleswig-Holstein_2006_II 02b_4</v>
          </cell>
          <cell r="AQ3751" t="str">
            <v>Westliche Flächenländer_2006_II 02b_4</v>
          </cell>
        </row>
        <row r="3752">
          <cell r="G3752">
            <v>12</v>
          </cell>
          <cell r="H3752">
            <v>0</v>
          </cell>
          <cell r="I3752">
            <v>0</v>
          </cell>
          <cell r="J3752">
            <v>0</v>
          </cell>
          <cell r="K3752">
            <v>12</v>
          </cell>
          <cell r="L3752">
            <v>0</v>
          </cell>
          <cell r="M3752">
            <v>0</v>
          </cell>
          <cell r="N3752">
            <v>0</v>
          </cell>
          <cell r="O3752">
            <v>12</v>
          </cell>
          <cell r="P3752">
            <v>0</v>
          </cell>
          <cell r="Q3752">
            <v>0</v>
          </cell>
          <cell r="R3752">
            <v>0</v>
          </cell>
          <cell r="S3752">
            <v>0</v>
          </cell>
          <cell r="T3752">
            <v>0</v>
          </cell>
          <cell r="U3752">
            <v>0</v>
          </cell>
          <cell r="AO3752" t="str">
            <v>Schleswig-Holstein_2006_II 02b_5</v>
          </cell>
          <cell r="AQ3752" t="str">
            <v>Westliche Flächenländer_2006_II 02b_5</v>
          </cell>
        </row>
        <row r="3753">
          <cell r="G3753">
            <v>0</v>
          </cell>
          <cell r="H3753">
            <v>0</v>
          </cell>
          <cell r="I3753">
            <v>0</v>
          </cell>
          <cell r="J3753">
            <v>0</v>
          </cell>
          <cell r="K3753">
            <v>0</v>
          </cell>
          <cell r="L3753">
            <v>0</v>
          </cell>
          <cell r="M3753">
            <v>0</v>
          </cell>
          <cell r="N3753">
            <v>0</v>
          </cell>
          <cell r="O3753">
            <v>0</v>
          </cell>
          <cell r="P3753">
            <v>0</v>
          </cell>
          <cell r="Q3753">
            <v>0</v>
          </cell>
          <cell r="R3753">
            <v>0</v>
          </cell>
          <cell r="S3753">
            <v>0</v>
          </cell>
          <cell r="T3753">
            <v>0</v>
          </cell>
          <cell r="U3753">
            <v>0</v>
          </cell>
          <cell r="AO3753" t="str">
            <v>Schleswig-Holstein_2006_II 02b_6</v>
          </cell>
          <cell r="AQ3753" t="str">
            <v>Westliche Flächenländer_2006_II 02b_6</v>
          </cell>
        </row>
        <row r="3754">
          <cell r="G3754">
            <v>0</v>
          </cell>
          <cell r="H3754">
            <v>0</v>
          </cell>
          <cell r="I3754">
            <v>0</v>
          </cell>
          <cell r="J3754">
            <v>0</v>
          </cell>
          <cell r="K3754">
            <v>0</v>
          </cell>
          <cell r="L3754">
            <v>0</v>
          </cell>
          <cell r="M3754">
            <v>0</v>
          </cell>
          <cell r="N3754">
            <v>0</v>
          </cell>
          <cell r="O3754">
            <v>0</v>
          </cell>
          <cell r="P3754">
            <v>0</v>
          </cell>
          <cell r="Q3754">
            <v>0</v>
          </cell>
          <cell r="R3754">
            <v>0</v>
          </cell>
          <cell r="S3754">
            <v>0</v>
          </cell>
          <cell r="T3754">
            <v>0</v>
          </cell>
          <cell r="U3754">
            <v>0</v>
          </cell>
          <cell r="AO3754" t="str">
            <v>Schleswig-Holstein_2006_II 02b_7</v>
          </cell>
          <cell r="AQ3754" t="str">
            <v>Westliche Flächenländer_2006_II 02b_7</v>
          </cell>
        </row>
        <row r="3755">
          <cell r="G3755">
            <v>503</v>
          </cell>
          <cell r="H3755">
            <v>40</v>
          </cell>
          <cell r="I3755">
            <v>5</v>
          </cell>
          <cell r="J3755">
            <v>1</v>
          </cell>
          <cell r="K3755">
            <v>503</v>
          </cell>
          <cell r="L3755">
            <v>40</v>
          </cell>
          <cell r="M3755">
            <v>5</v>
          </cell>
          <cell r="N3755">
            <v>1</v>
          </cell>
          <cell r="O3755">
            <v>503</v>
          </cell>
          <cell r="P3755">
            <v>0</v>
          </cell>
          <cell r="Q3755">
            <v>0</v>
          </cell>
          <cell r="R3755">
            <v>0</v>
          </cell>
          <cell r="S3755">
            <v>0</v>
          </cell>
          <cell r="T3755">
            <v>0</v>
          </cell>
          <cell r="U3755">
            <v>0</v>
          </cell>
          <cell r="AO3755" t="str">
            <v>Schleswig-Holstein_2006_II 02b_8</v>
          </cell>
          <cell r="AQ3755" t="str">
            <v>Westliche Flächenländer_2006_II 02b_8</v>
          </cell>
        </row>
        <row r="3756">
          <cell r="G3756">
            <v>0</v>
          </cell>
          <cell r="H3756">
            <v>0</v>
          </cell>
          <cell r="I3756">
            <v>0</v>
          </cell>
          <cell r="J3756">
            <v>0</v>
          </cell>
          <cell r="K3756">
            <v>0</v>
          </cell>
          <cell r="L3756">
            <v>0</v>
          </cell>
          <cell r="M3756">
            <v>0</v>
          </cell>
          <cell r="N3756">
            <v>0</v>
          </cell>
          <cell r="O3756">
            <v>0</v>
          </cell>
          <cell r="P3756">
            <v>0</v>
          </cell>
          <cell r="Q3756">
            <v>0</v>
          </cell>
          <cell r="R3756">
            <v>0</v>
          </cell>
          <cell r="S3756">
            <v>0</v>
          </cell>
          <cell r="T3756">
            <v>0</v>
          </cell>
          <cell r="U3756">
            <v>0</v>
          </cell>
          <cell r="AO3756" t="str">
            <v>Schleswig-Holstein_2006_II 03a_1</v>
          </cell>
          <cell r="AQ3756" t="str">
            <v>Westliche Flächenländer_2006_II 03a_1</v>
          </cell>
        </row>
        <row r="3757">
          <cell r="G3757">
            <v>120</v>
          </cell>
          <cell r="H3757">
            <v>80</v>
          </cell>
          <cell r="I3757">
            <v>3</v>
          </cell>
          <cell r="J3757">
            <v>2</v>
          </cell>
          <cell r="K3757">
            <v>120</v>
          </cell>
          <cell r="L3757">
            <v>80</v>
          </cell>
          <cell r="M3757">
            <v>3</v>
          </cell>
          <cell r="N3757">
            <v>2</v>
          </cell>
          <cell r="O3757">
            <v>120</v>
          </cell>
          <cell r="P3757">
            <v>0</v>
          </cell>
          <cell r="Q3757">
            <v>0</v>
          </cell>
          <cell r="R3757">
            <v>0</v>
          </cell>
          <cell r="S3757">
            <v>0</v>
          </cell>
          <cell r="T3757">
            <v>0</v>
          </cell>
          <cell r="U3757">
            <v>0</v>
          </cell>
          <cell r="AO3757" t="str">
            <v>Schleswig-Holstein_2006_II 03a_2</v>
          </cell>
          <cell r="AQ3757" t="str">
            <v>Westliche Flächenländer_2006_II 03a_2</v>
          </cell>
        </row>
        <row r="3758">
          <cell r="G3758">
            <v>1</v>
          </cell>
          <cell r="H3758">
            <v>0</v>
          </cell>
          <cell r="I3758">
            <v>0</v>
          </cell>
          <cell r="J3758">
            <v>0</v>
          </cell>
          <cell r="K3758">
            <v>1</v>
          </cell>
          <cell r="L3758">
            <v>0</v>
          </cell>
          <cell r="M3758">
            <v>0</v>
          </cell>
          <cell r="N3758">
            <v>0</v>
          </cell>
          <cell r="O3758">
            <v>1</v>
          </cell>
          <cell r="P3758">
            <v>0</v>
          </cell>
          <cell r="Q3758">
            <v>0</v>
          </cell>
          <cell r="R3758">
            <v>0</v>
          </cell>
          <cell r="S3758">
            <v>0</v>
          </cell>
          <cell r="T3758">
            <v>0</v>
          </cell>
          <cell r="U3758">
            <v>0</v>
          </cell>
          <cell r="AO3758" t="str">
            <v>Schleswig-Holstein_2006_II 03a_3</v>
          </cell>
          <cell r="AQ3758" t="str">
            <v>Westliche Flächenländer_2006_II 03a_3</v>
          </cell>
        </row>
        <row r="3759">
          <cell r="G3759">
            <v>0</v>
          </cell>
          <cell r="H3759">
            <v>0</v>
          </cell>
          <cell r="I3759">
            <v>0</v>
          </cell>
          <cell r="J3759">
            <v>0</v>
          </cell>
          <cell r="K3759">
            <v>0</v>
          </cell>
          <cell r="L3759">
            <v>0</v>
          </cell>
          <cell r="M3759">
            <v>0</v>
          </cell>
          <cell r="N3759">
            <v>0</v>
          </cell>
          <cell r="O3759">
            <v>0</v>
          </cell>
          <cell r="P3759">
            <v>0</v>
          </cell>
          <cell r="Q3759">
            <v>0</v>
          </cell>
          <cell r="R3759">
            <v>0</v>
          </cell>
          <cell r="S3759">
            <v>0</v>
          </cell>
          <cell r="T3759">
            <v>0</v>
          </cell>
          <cell r="U3759">
            <v>0</v>
          </cell>
          <cell r="AO3759" t="str">
            <v>Schleswig-Holstein_2006_II 03a_4</v>
          </cell>
          <cell r="AQ3759" t="str">
            <v>Westliche Flächenländer_2006_II 03a_4</v>
          </cell>
        </row>
        <row r="3760">
          <cell r="G3760">
            <v>0</v>
          </cell>
          <cell r="H3760">
            <v>0</v>
          </cell>
          <cell r="I3760">
            <v>0</v>
          </cell>
          <cell r="J3760">
            <v>0</v>
          </cell>
          <cell r="K3760">
            <v>0</v>
          </cell>
          <cell r="L3760">
            <v>0</v>
          </cell>
          <cell r="M3760">
            <v>0</v>
          </cell>
          <cell r="N3760">
            <v>0</v>
          </cell>
          <cell r="O3760">
            <v>0</v>
          </cell>
          <cell r="P3760">
            <v>0</v>
          </cell>
          <cell r="Q3760">
            <v>0</v>
          </cell>
          <cell r="R3760">
            <v>0</v>
          </cell>
          <cell r="S3760">
            <v>0</v>
          </cell>
          <cell r="T3760">
            <v>0</v>
          </cell>
          <cell r="U3760">
            <v>0</v>
          </cell>
          <cell r="AO3760" t="str">
            <v>Schleswig-Holstein_2006_II 03a_5</v>
          </cell>
          <cell r="AQ3760" t="str">
            <v>Westliche Flächenländer_2006_II 03a_5</v>
          </cell>
        </row>
        <row r="3761">
          <cell r="G3761">
            <v>0</v>
          </cell>
          <cell r="H3761">
            <v>0</v>
          </cell>
          <cell r="I3761">
            <v>0</v>
          </cell>
          <cell r="J3761">
            <v>0</v>
          </cell>
          <cell r="K3761">
            <v>0</v>
          </cell>
          <cell r="L3761">
            <v>0</v>
          </cell>
          <cell r="M3761">
            <v>0</v>
          </cell>
          <cell r="N3761">
            <v>0</v>
          </cell>
          <cell r="O3761">
            <v>0</v>
          </cell>
          <cell r="P3761">
            <v>0</v>
          </cell>
          <cell r="Q3761">
            <v>0</v>
          </cell>
          <cell r="R3761">
            <v>0</v>
          </cell>
          <cell r="S3761">
            <v>0</v>
          </cell>
          <cell r="T3761">
            <v>0</v>
          </cell>
          <cell r="U3761">
            <v>0</v>
          </cell>
          <cell r="AO3761" t="str">
            <v>Schleswig-Holstein_2006_II 03a_6</v>
          </cell>
          <cell r="AQ3761" t="str">
            <v>Westliche Flächenländer_2006_II 03a_6</v>
          </cell>
        </row>
        <row r="3762">
          <cell r="G3762">
            <v>0</v>
          </cell>
          <cell r="H3762">
            <v>0</v>
          </cell>
          <cell r="I3762">
            <v>0</v>
          </cell>
          <cell r="J3762">
            <v>0</v>
          </cell>
          <cell r="K3762">
            <v>0</v>
          </cell>
          <cell r="L3762">
            <v>0</v>
          </cell>
          <cell r="M3762">
            <v>0</v>
          </cell>
          <cell r="N3762">
            <v>0</v>
          </cell>
          <cell r="O3762">
            <v>0</v>
          </cell>
          <cell r="P3762">
            <v>0</v>
          </cell>
          <cell r="Q3762">
            <v>0</v>
          </cell>
          <cell r="R3762">
            <v>0</v>
          </cell>
          <cell r="S3762">
            <v>0</v>
          </cell>
          <cell r="T3762">
            <v>0</v>
          </cell>
          <cell r="U3762">
            <v>0</v>
          </cell>
          <cell r="AO3762" t="str">
            <v>Schleswig-Holstein_2006_II 03a_7</v>
          </cell>
          <cell r="AQ3762" t="str">
            <v>Westliche Flächenländer_2006_II 03a_7</v>
          </cell>
        </row>
        <row r="3763">
          <cell r="G3763">
            <v>121</v>
          </cell>
          <cell r="H3763">
            <v>80</v>
          </cell>
          <cell r="I3763">
            <v>3</v>
          </cell>
          <cell r="J3763">
            <v>2</v>
          </cell>
          <cell r="K3763">
            <v>121</v>
          </cell>
          <cell r="L3763">
            <v>80</v>
          </cell>
          <cell r="M3763">
            <v>3</v>
          </cell>
          <cell r="N3763">
            <v>2</v>
          </cell>
          <cell r="O3763">
            <v>121</v>
          </cell>
          <cell r="P3763">
            <v>0</v>
          </cell>
          <cell r="Q3763">
            <v>0</v>
          </cell>
          <cell r="R3763">
            <v>0</v>
          </cell>
          <cell r="S3763">
            <v>0</v>
          </cell>
          <cell r="T3763">
            <v>0</v>
          </cell>
          <cell r="U3763">
            <v>0</v>
          </cell>
          <cell r="AO3763" t="str">
            <v>Schleswig-Holstein_2006_II 03a_8</v>
          </cell>
          <cell r="AQ3763" t="str">
            <v>Westliche Flächenländer_2006_II 03a_8</v>
          </cell>
        </row>
        <row r="3764">
          <cell r="G3764">
            <v>0</v>
          </cell>
          <cell r="H3764">
            <v>0</v>
          </cell>
          <cell r="I3764">
            <v>0</v>
          </cell>
          <cell r="J3764">
            <v>0</v>
          </cell>
          <cell r="K3764">
            <v>0</v>
          </cell>
          <cell r="L3764">
            <v>0</v>
          </cell>
          <cell r="M3764">
            <v>0</v>
          </cell>
          <cell r="N3764">
            <v>0</v>
          </cell>
          <cell r="O3764">
            <v>0</v>
          </cell>
          <cell r="P3764">
            <v>0</v>
          </cell>
          <cell r="Q3764">
            <v>0</v>
          </cell>
          <cell r="R3764">
            <v>0</v>
          </cell>
          <cell r="S3764">
            <v>0</v>
          </cell>
          <cell r="T3764">
            <v>0</v>
          </cell>
          <cell r="U3764">
            <v>0</v>
          </cell>
          <cell r="AO3764" t="str">
            <v>Schleswig-Holstein_2006_II 01_1</v>
          </cell>
          <cell r="AQ3764" t="str">
            <v>Westliche Flächenländer_2006_II 01_1</v>
          </cell>
        </row>
        <row r="3765">
          <cell r="G3765">
            <v>8627</v>
          </cell>
          <cell r="H3765">
            <v>4131</v>
          </cell>
          <cell r="I3765">
            <v>560</v>
          </cell>
          <cell r="J3765">
            <v>261</v>
          </cell>
          <cell r="K3765">
            <v>5094</v>
          </cell>
          <cell r="L3765">
            <v>2331</v>
          </cell>
          <cell r="M3765">
            <v>332</v>
          </cell>
          <cell r="N3765">
            <v>151</v>
          </cell>
          <cell r="O3765">
            <v>5094</v>
          </cell>
          <cell r="P3765">
            <v>3533</v>
          </cell>
          <cell r="Q3765">
            <v>0</v>
          </cell>
          <cell r="R3765">
            <v>0</v>
          </cell>
          <cell r="S3765">
            <v>0</v>
          </cell>
          <cell r="T3765">
            <v>0</v>
          </cell>
          <cell r="U3765">
            <v>0</v>
          </cell>
          <cell r="AO3765" t="str">
            <v>Schleswig-Holstein_2006_II 01_2</v>
          </cell>
          <cell r="AQ3765" t="str">
            <v>Westliche Flächenländer_2006_II 01_2</v>
          </cell>
        </row>
        <row r="3766">
          <cell r="G3766">
            <v>78</v>
          </cell>
          <cell r="H3766">
            <v>40</v>
          </cell>
          <cell r="I3766">
            <v>4</v>
          </cell>
          <cell r="J3766">
            <v>3</v>
          </cell>
          <cell r="K3766">
            <v>37</v>
          </cell>
          <cell r="L3766">
            <v>15</v>
          </cell>
          <cell r="M3766">
            <v>0</v>
          </cell>
          <cell r="N3766">
            <v>0</v>
          </cell>
          <cell r="O3766">
            <v>37</v>
          </cell>
          <cell r="P3766">
            <v>41</v>
          </cell>
          <cell r="Q3766">
            <v>0</v>
          </cell>
          <cell r="R3766">
            <v>0</v>
          </cell>
          <cell r="S3766">
            <v>0</v>
          </cell>
          <cell r="T3766">
            <v>0</v>
          </cell>
          <cell r="U3766">
            <v>0</v>
          </cell>
          <cell r="AO3766" t="str">
            <v>Schleswig-Holstein_2006_II 01_3</v>
          </cell>
          <cell r="AQ3766" t="str">
            <v>Westliche Flächenländer_2006_II 01_3</v>
          </cell>
        </row>
        <row r="3767">
          <cell r="G3767">
            <v>0</v>
          </cell>
          <cell r="H3767">
            <v>0</v>
          </cell>
          <cell r="I3767">
            <v>0</v>
          </cell>
          <cell r="J3767">
            <v>0</v>
          </cell>
          <cell r="K3767">
            <v>0</v>
          </cell>
          <cell r="L3767">
            <v>0</v>
          </cell>
          <cell r="M3767">
            <v>0</v>
          </cell>
          <cell r="N3767">
            <v>0</v>
          </cell>
          <cell r="O3767">
            <v>0</v>
          </cell>
          <cell r="P3767">
            <v>0</v>
          </cell>
          <cell r="Q3767">
            <v>0</v>
          </cell>
          <cell r="R3767">
            <v>0</v>
          </cell>
          <cell r="S3767">
            <v>0</v>
          </cell>
          <cell r="T3767">
            <v>0</v>
          </cell>
          <cell r="U3767">
            <v>0</v>
          </cell>
          <cell r="AO3767" t="str">
            <v>Schleswig-Holstein_2006_II 01_4</v>
          </cell>
          <cell r="AQ3767" t="str">
            <v>Westliche Flächenländer_2006_II 01_4</v>
          </cell>
        </row>
        <row r="3768">
          <cell r="G3768">
            <v>0</v>
          </cell>
          <cell r="H3768">
            <v>0</v>
          </cell>
          <cell r="I3768">
            <v>0</v>
          </cell>
          <cell r="J3768">
            <v>0</v>
          </cell>
          <cell r="K3768">
            <v>0</v>
          </cell>
          <cell r="L3768">
            <v>0</v>
          </cell>
          <cell r="M3768">
            <v>0</v>
          </cell>
          <cell r="N3768">
            <v>0</v>
          </cell>
          <cell r="O3768">
            <v>0</v>
          </cell>
          <cell r="P3768">
            <v>0</v>
          </cell>
          <cell r="Q3768">
            <v>0</v>
          </cell>
          <cell r="R3768">
            <v>0</v>
          </cell>
          <cell r="S3768">
            <v>0</v>
          </cell>
          <cell r="T3768">
            <v>0</v>
          </cell>
          <cell r="U3768">
            <v>0</v>
          </cell>
          <cell r="AO3768" t="str">
            <v>Schleswig-Holstein_2006_II 01_5</v>
          </cell>
          <cell r="AQ3768" t="str">
            <v>Westliche Flächenländer_2006_II 01_5</v>
          </cell>
        </row>
        <row r="3769">
          <cell r="G3769">
            <v>0</v>
          </cell>
          <cell r="H3769">
            <v>0</v>
          </cell>
          <cell r="I3769">
            <v>0</v>
          </cell>
          <cell r="J3769">
            <v>0</v>
          </cell>
          <cell r="K3769">
            <v>0</v>
          </cell>
          <cell r="L3769">
            <v>0</v>
          </cell>
          <cell r="M3769">
            <v>0</v>
          </cell>
          <cell r="N3769">
            <v>0</v>
          </cell>
          <cell r="O3769">
            <v>0</v>
          </cell>
          <cell r="P3769">
            <v>0</v>
          </cell>
          <cell r="Q3769">
            <v>0</v>
          </cell>
          <cell r="R3769">
            <v>0</v>
          </cell>
          <cell r="S3769">
            <v>0</v>
          </cell>
          <cell r="T3769">
            <v>0</v>
          </cell>
          <cell r="U3769">
            <v>0</v>
          </cell>
          <cell r="AO3769" t="str">
            <v>Schleswig-Holstein_2006_II 01_6</v>
          </cell>
          <cell r="AQ3769" t="str">
            <v>Westliche Flächenländer_2006_II 01_6</v>
          </cell>
        </row>
        <row r="3770">
          <cell r="G3770">
            <v>0</v>
          </cell>
          <cell r="H3770">
            <v>0</v>
          </cell>
          <cell r="I3770">
            <v>0</v>
          </cell>
          <cell r="J3770">
            <v>0</v>
          </cell>
          <cell r="K3770">
            <v>0</v>
          </cell>
          <cell r="L3770">
            <v>0</v>
          </cell>
          <cell r="M3770">
            <v>0</v>
          </cell>
          <cell r="N3770">
            <v>0</v>
          </cell>
          <cell r="O3770">
            <v>0</v>
          </cell>
          <cell r="P3770">
            <v>0</v>
          </cell>
          <cell r="Q3770">
            <v>0</v>
          </cell>
          <cell r="R3770">
            <v>0</v>
          </cell>
          <cell r="S3770">
            <v>0</v>
          </cell>
          <cell r="T3770">
            <v>0</v>
          </cell>
          <cell r="U3770">
            <v>0</v>
          </cell>
          <cell r="AO3770" t="str">
            <v>Schleswig-Holstein_2006_II 01_7</v>
          </cell>
          <cell r="AQ3770" t="str">
            <v>Westliche Flächenländer_2006_II 01_7</v>
          </cell>
        </row>
        <row r="3771">
          <cell r="G3771">
            <v>8705</v>
          </cell>
          <cell r="H3771">
            <v>4171</v>
          </cell>
          <cell r="I3771">
            <v>564</v>
          </cell>
          <cell r="J3771">
            <v>264</v>
          </cell>
          <cell r="K3771">
            <v>5131</v>
          </cell>
          <cell r="L3771">
            <v>2346</v>
          </cell>
          <cell r="M3771">
            <v>332</v>
          </cell>
          <cell r="N3771">
            <v>151</v>
          </cell>
          <cell r="O3771">
            <v>5131</v>
          </cell>
          <cell r="P3771">
            <v>3574</v>
          </cell>
          <cell r="Q3771">
            <v>0</v>
          </cell>
          <cell r="R3771">
            <v>0</v>
          </cell>
          <cell r="S3771">
            <v>0</v>
          </cell>
          <cell r="T3771">
            <v>0</v>
          </cell>
          <cell r="U3771">
            <v>0</v>
          </cell>
          <cell r="AO3771" t="str">
            <v>Schleswig-Holstein_2006_II 01_8</v>
          </cell>
          <cell r="AQ3771" t="str">
            <v>Westliche Flächenländer_2006_II 01_8</v>
          </cell>
        </row>
        <row r="3772">
          <cell r="G3772">
            <v>0</v>
          </cell>
          <cell r="H3772">
            <v>0</v>
          </cell>
          <cell r="I3772">
            <v>0</v>
          </cell>
          <cell r="J3772">
            <v>0</v>
          </cell>
          <cell r="K3772">
            <v>0</v>
          </cell>
          <cell r="L3772">
            <v>0</v>
          </cell>
          <cell r="M3772">
            <v>0</v>
          </cell>
          <cell r="N3772">
            <v>0</v>
          </cell>
          <cell r="O3772">
            <v>0</v>
          </cell>
          <cell r="P3772">
            <v>0</v>
          </cell>
          <cell r="Q3772">
            <v>0</v>
          </cell>
          <cell r="R3772">
            <v>0</v>
          </cell>
          <cell r="S3772">
            <v>0</v>
          </cell>
          <cell r="T3772">
            <v>0</v>
          </cell>
          <cell r="U3772">
            <v>0</v>
          </cell>
          <cell r="AO3772" t="e">
            <v>#N/A</v>
          </cell>
          <cell r="AQ3772" t="e">
            <v>#N/A</v>
          </cell>
        </row>
        <row r="3773">
          <cell r="G3773">
            <v>0</v>
          </cell>
          <cell r="H3773">
            <v>0</v>
          </cell>
          <cell r="I3773">
            <v>0</v>
          </cell>
          <cell r="J3773">
            <v>0</v>
          </cell>
          <cell r="K3773">
            <v>0</v>
          </cell>
          <cell r="L3773">
            <v>0</v>
          </cell>
          <cell r="M3773">
            <v>0</v>
          </cell>
          <cell r="N3773">
            <v>0</v>
          </cell>
          <cell r="O3773">
            <v>0</v>
          </cell>
          <cell r="P3773">
            <v>0</v>
          </cell>
          <cell r="Q3773">
            <v>0</v>
          </cell>
          <cell r="R3773">
            <v>0</v>
          </cell>
          <cell r="S3773">
            <v>0</v>
          </cell>
          <cell r="T3773">
            <v>0</v>
          </cell>
          <cell r="U3773">
            <v>0</v>
          </cell>
          <cell r="AO3773" t="e">
            <v>#N/A</v>
          </cell>
          <cell r="AQ3773" t="e">
            <v>#N/A</v>
          </cell>
        </row>
        <row r="3774">
          <cell r="G3774">
            <v>0</v>
          </cell>
          <cell r="H3774">
            <v>0</v>
          </cell>
          <cell r="I3774">
            <v>0</v>
          </cell>
          <cell r="J3774">
            <v>0</v>
          </cell>
          <cell r="K3774">
            <v>0</v>
          </cell>
          <cell r="L3774">
            <v>0</v>
          </cell>
          <cell r="M3774">
            <v>0</v>
          </cell>
          <cell r="N3774">
            <v>0</v>
          </cell>
          <cell r="O3774">
            <v>0</v>
          </cell>
          <cell r="P3774">
            <v>0</v>
          </cell>
          <cell r="Q3774">
            <v>0</v>
          </cell>
          <cell r="R3774">
            <v>0</v>
          </cell>
          <cell r="S3774">
            <v>0</v>
          </cell>
          <cell r="T3774">
            <v>0</v>
          </cell>
          <cell r="U3774">
            <v>0</v>
          </cell>
          <cell r="AO3774" t="e">
            <v>#N/A</v>
          </cell>
          <cell r="AQ3774" t="e">
            <v>#N/A</v>
          </cell>
        </row>
        <row r="3775">
          <cell r="G3775">
            <v>0</v>
          </cell>
          <cell r="H3775">
            <v>0</v>
          </cell>
          <cell r="I3775">
            <v>0</v>
          </cell>
          <cell r="J3775">
            <v>0</v>
          </cell>
          <cell r="K3775">
            <v>0</v>
          </cell>
          <cell r="L3775">
            <v>0</v>
          </cell>
          <cell r="M3775">
            <v>0</v>
          </cell>
          <cell r="N3775">
            <v>0</v>
          </cell>
          <cell r="O3775">
            <v>0</v>
          </cell>
          <cell r="P3775">
            <v>0</v>
          </cell>
          <cell r="Q3775">
            <v>0</v>
          </cell>
          <cell r="R3775">
            <v>0</v>
          </cell>
          <cell r="S3775">
            <v>0</v>
          </cell>
          <cell r="T3775">
            <v>0</v>
          </cell>
          <cell r="U3775">
            <v>0</v>
          </cell>
          <cell r="AO3775" t="e">
            <v>#N/A</v>
          </cell>
          <cell r="AQ3775" t="e">
            <v>#N/A</v>
          </cell>
        </row>
        <row r="3776">
          <cell r="G3776">
            <v>0</v>
          </cell>
          <cell r="H3776">
            <v>0</v>
          </cell>
          <cell r="I3776">
            <v>0</v>
          </cell>
          <cell r="J3776">
            <v>0</v>
          </cell>
          <cell r="K3776">
            <v>0</v>
          </cell>
          <cell r="L3776">
            <v>0</v>
          </cell>
          <cell r="M3776">
            <v>0</v>
          </cell>
          <cell r="N3776">
            <v>0</v>
          </cell>
          <cell r="O3776">
            <v>0</v>
          </cell>
          <cell r="P3776">
            <v>0</v>
          </cell>
          <cell r="Q3776">
            <v>0</v>
          </cell>
          <cell r="R3776">
            <v>0</v>
          </cell>
          <cell r="S3776">
            <v>0</v>
          </cell>
          <cell r="T3776">
            <v>0</v>
          </cell>
          <cell r="U3776">
            <v>0</v>
          </cell>
          <cell r="AO3776" t="e">
            <v>#N/A</v>
          </cell>
          <cell r="AQ3776" t="e">
            <v>#N/A</v>
          </cell>
        </row>
        <row r="3777">
          <cell r="G3777">
            <v>0</v>
          </cell>
          <cell r="H3777">
            <v>0</v>
          </cell>
          <cell r="I3777">
            <v>0</v>
          </cell>
          <cell r="J3777">
            <v>0</v>
          </cell>
          <cell r="K3777">
            <v>0</v>
          </cell>
          <cell r="L3777">
            <v>0</v>
          </cell>
          <cell r="M3777">
            <v>0</v>
          </cell>
          <cell r="N3777">
            <v>0</v>
          </cell>
          <cell r="O3777">
            <v>0</v>
          </cell>
          <cell r="P3777">
            <v>0</v>
          </cell>
          <cell r="Q3777">
            <v>0</v>
          </cell>
          <cell r="R3777">
            <v>0</v>
          </cell>
          <cell r="S3777">
            <v>0</v>
          </cell>
          <cell r="T3777">
            <v>0</v>
          </cell>
          <cell r="U3777">
            <v>0</v>
          </cell>
          <cell r="AO3777" t="e">
            <v>#N/A</v>
          </cell>
          <cell r="AQ3777" t="e">
            <v>#N/A</v>
          </cell>
        </row>
        <row r="3778">
          <cell r="G3778">
            <v>0</v>
          </cell>
          <cell r="H3778">
            <v>0</v>
          </cell>
          <cell r="I3778">
            <v>0</v>
          </cell>
          <cell r="J3778">
            <v>0</v>
          </cell>
          <cell r="K3778">
            <v>0</v>
          </cell>
          <cell r="L3778">
            <v>0</v>
          </cell>
          <cell r="M3778">
            <v>0</v>
          </cell>
          <cell r="N3778">
            <v>0</v>
          </cell>
          <cell r="O3778">
            <v>0</v>
          </cell>
          <cell r="P3778">
            <v>0</v>
          </cell>
          <cell r="Q3778">
            <v>0</v>
          </cell>
          <cell r="R3778">
            <v>0</v>
          </cell>
          <cell r="S3778">
            <v>0</v>
          </cell>
          <cell r="T3778">
            <v>0</v>
          </cell>
          <cell r="U3778">
            <v>0</v>
          </cell>
          <cell r="AO3778" t="e">
            <v>#N/A</v>
          </cell>
          <cell r="AQ3778" t="e">
            <v>#N/A</v>
          </cell>
        </row>
        <row r="3779">
          <cell r="G3779">
            <v>0</v>
          </cell>
          <cell r="H3779">
            <v>0</v>
          </cell>
          <cell r="I3779">
            <v>0</v>
          </cell>
          <cell r="J3779">
            <v>0</v>
          </cell>
          <cell r="K3779">
            <v>0</v>
          </cell>
          <cell r="L3779">
            <v>0</v>
          </cell>
          <cell r="M3779">
            <v>0</v>
          </cell>
          <cell r="N3779">
            <v>0</v>
          </cell>
          <cell r="O3779">
            <v>0</v>
          </cell>
          <cell r="P3779">
            <v>0</v>
          </cell>
          <cell r="Q3779">
            <v>0</v>
          </cell>
          <cell r="R3779">
            <v>0</v>
          </cell>
          <cell r="S3779">
            <v>0</v>
          </cell>
          <cell r="T3779">
            <v>0</v>
          </cell>
          <cell r="U3779">
            <v>0</v>
          </cell>
          <cell r="AO3779" t="e">
            <v>#N/A</v>
          </cell>
          <cell r="AQ3779" t="e">
            <v>#N/A</v>
          </cell>
        </row>
        <row r="3780">
          <cell r="G3780">
            <v>2013</v>
          </cell>
          <cell r="H3780">
            <v>684</v>
          </cell>
          <cell r="I3780">
            <v>123</v>
          </cell>
          <cell r="J3780">
            <v>36</v>
          </cell>
          <cell r="K3780">
            <v>1950</v>
          </cell>
          <cell r="L3780">
            <v>676</v>
          </cell>
          <cell r="M3780">
            <v>114</v>
          </cell>
          <cell r="N3780">
            <v>35</v>
          </cell>
          <cell r="O3780">
            <v>1950</v>
          </cell>
          <cell r="P3780">
            <v>41</v>
          </cell>
          <cell r="Q3780">
            <v>22</v>
          </cell>
          <cell r="R3780">
            <v>0</v>
          </cell>
          <cell r="S3780">
            <v>0</v>
          </cell>
          <cell r="T3780">
            <v>0</v>
          </cell>
          <cell r="U3780">
            <v>0</v>
          </cell>
          <cell r="AO3780" t="str">
            <v>Schleswig-Holstein_2006_II 03c_1</v>
          </cell>
          <cell r="AQ3780" t="str">
            <v>Westliche Flächenländer_2006_II 03c_1</v>
          </cell>
        </row>
        <row r="3781">
          <cell r="G3781">
            <v>2389</v>
          </cell>
          <cell r="H3781">
            <v>1049</v>
          </cell>
          <cell r="I3781">
            <v>76</v>
          </cell>
          <cell r="J3781">
            <v>36</v>
          </cell>
          <cell r="K3781">
            <v>2358</v>
          </cell>
          <cell r="L3781">
            <v>1041</v>
          </cell>
          <cell r="M3781">
            <v>73</v>
          </cell>
          <cell r="N3781">
            <v>36</v>
          </cell>
          <cell r="O3781">
            <v>2358</v>
          </cell>
          <cell r="P3781">
            <v>27</v>
          </cell>
          <cell r="Q3781">
            <v>4</v>
          </cell>
          <cell r="R3781">
            <v>0</v>
          </cell>
          <cell r="S3781">
            <v>0</v>
          </cell>
          <cell r="T3781">
            <v>0</v>
          </cell>
          <cell r="U3781">
            <v>0</v>
          </cell>
          <cell r="AO3781" t="str">
            <v>Schleswig-Holstein_2006_II 03c_2</v>
          </cell>
          <cell r="AQ3781" t="str">
            <v>Westliche Flächenländer_2006_II 03c_2</v>
          </cell>
        </row>
        <row r="3782">
          <cell r="G3782">
            <v>636</v>
          </cell>
          <cell r="H3782">
            <v>341</v>
          </cell>
          <cell r="I3782">
            <v>12</v>
          </cell>
          <cell r="J3782">
            <v>6</v>
          </cell>
          <cell r="K3782">
            <v>628</v>
          </cell>
          <cell r="L3782">
            <v>338</v>
          </cell>
          <cell r="M3782">
            <v>12</v>
          </cell>
          <cell r="N3782">
            <v>6</v>
          </cell>
          <cell r="O3782">
            <v>628</v>
          </cell>
          <cell r="P3782">
            <v>4</v>
          </cell>
          <cell r="Q3782">
            <v>4</v>
          </cell>
          <cell r="R3782">
            <v>0</v>
          </cell>
          <cell r="S3782">
            <v>0</v>
          </cell>
          <cell r="T3782">
            <v>0</v>
          </cell>
          <cell r="U3782">
            <v>0</v>
          </cell>
          <cell r="AO3782" t="str">
            <v>Schleswig-Holstein_2006_II 03c_3</v>
          </cell>
          <cell r="AQ3782" t="str">
            <v>Westliche Flächenländer_2006_II 03c_3</v>
          </cell>
        </row>
        <row r="3783">
          <cell r="G3783">
            <v>1</v>
          </cell>
          <cell r="H3783">
            <v>1</v>
          </cell>
          <cell r="I3783">
            <v>0</v>
          </cell>
          <cell r="J3783">
            <v>0</v>
          </cell>
          <cell r="K3783">
            <v>1</v>
          </cell>
          <cell r="L3783">
            <v>0</v>
          </cell>
          <cell r="M3783">
            <v>0</v>
          </cell>
          <cell r="N3783">
            <v>0</v>
          </cell>
          <cell r="O3783">
            <v>1</v>
          </cell>
          <cell r="P3783">
            <v>0</v>
          </cell>
          <cell r="Q3783">
            <v>0</v>
          </cell>
          <cell r="R3783">
            <v>0</v>
          </cell>
          <cell r="S3783">
            <v>0</v>
          </cell>
          <cell r="T3783">
            <v>0</v>
          </cell>
          <cell r="U3783">
            <v>0</v>
          </cell>
          <cell r="AO3783" t="str">
            <v>Schleswig-Holstein_2006_II 03c_4</v>
          </cell>
          <cell r="AQ3783" t="str">
            <v>Westliche Flächenländer_2006_II 03c_4</v>
          </cell>
        </row>
        <row r="3784">
          <cell r="G3784">
            <v>2</v>
          </cell>
          <cell r="H3784">
            <v>0</v>
          </cell>
          <cell r="I3784">
            <v>0</v>
          </cell>
          <cell r="J3784">
            <v>0</v>
          </cell>
          <cell r="K3784">
            <v>2</v>
          </cell>
          <cell r="L3784">
            <v>1</v>
          </cell>
          <cell r="M3784">
            <v>0</v>
          </cell>
          <cell r="N3784">
            <v>0</v>
          </cell>
          <cell r="O3784">
            <v>2</v>
          </cell>
          <cell r="P3784">
            <v>0</v>
          </cell>
          <cell r="Q3784">
            <v>0</v>
          </cell>
          <cell r="R3784">
            <v>0</v>
          </cell>
          <cell r="S3784">
            <v>0</v>
          </cell>
          <cell r="T3784">
            <v>0</v>
          </cell>
          <cell r="U3784">
            <v>0</v>
          </cell>
          <cell r="AO3784" t="str">
            <v>Schleswig-Holstein_2006_II 03c_5</v>
          </cell>
          <cell r="AQ3784" t="str">
            <v>Westliche Flächenländer_2006_II 03c_5</v>
          </cell>
        </row>
        <row r="3785">
          <cell r="G3785">
            <v>0</v>
          </cell>
          <cell r="H3785">
            <v>0</v>
          </cell>
          <cell r="I3785">
            <v>0</v>
          </cell>
          <cell r="J3785">
            <v>0</v>
          </cell>
          <cell r="K3785">
            <v>0</v>
          </cell>
          <cell r="L3785">
            <v>0</v>
          </cell>
          <cell r="M3785">
            <v>0</v>
          </cell>
          <cell r="N3785">
            <v>0</v>
          </cell>
          <cell r="O3785">
            <v>0</v>
          </cell>
          <cell r="P3785">
            <v>0</v>
          </cell>
          <cell r="Q3785">
            <v>0</v>
          </cell>
          <cell r="R3785">
            <v>0</v>
          </cell>
          <cell r="S3785">
            <v>0</v>
          </cell>
          <cell r="T3785">
            <v>0</v>
          </cell>
          <cell r="U3785">
            <v>0</v>
          </cell>
          <cell r="AO3785" t="str">
            <v>Schleswig-Holstein_2006_II 03c_6</v>
          </cell>
          <cell r="AQ3785" t="str">
            <v>Westliche Flächenländer_2006_II 03c_6</v>
          </cell>
        </row>
        <row r="3786">
          <cell r="G3786">
            <v>0</v>
          </cell>
          <cell r="H3786">
            <v>0</v>
          </cell>
          <cell r="I3786">
            <v>0</v>
          </cell>
          <cell r="J3786">
            <v>0</v>
          </cell>
          <cell r="K3786">
            <v>0</v>
          </cell>
          <cell r="L3786">
            <v>0</v>
          </cell>
          <cell r="M3786">
            <v>0</v>
          </cell>
          <cell r="N3786">
            <v>0</v>
          </cell>
          <cell r="O3786">
            <v>0</v>
          </cell>
          <cell r="P3786">
            <v>0</v>
          </cell>
          <cell r="Q3786">
            <v>0</v>
          </cell>
          <cell r="R3786">
            <v>0</v>
          </cell>
          <cell r="S3786">
            <v>0</v>
          </cell>
          <cell r="T3786">
            <v>0</v>
          </cell>
          <cell r="U3786">
            <v>0</v>
          </cell>
          <cell r="AO3786" t="str">
            <v>Schleswig-Holstein_2006_II 03c_7</v>
          </cell>
          <cell r="AQ3786" t="str">
            <v>Westliche Flächenländer_2006_II 03c_7</v>
          </cell>
        </row>
        <row r="3787">
          <cell r="G3787">
            <v>5041</v>
          </cell>
          <cell r="H3787">
            <v>2075</v>
          </cell>
          <cell r="I3787">
            <v>211</v>
          </cell>
          <cell r="J3787">
            <v>78</v>
          </cell>
          <cell r="K3787">
            <v>4939</v>
          </cell>
          <cell r="L3787">
            <v>2056</v>
          </cell>
          <cell r="M3787">
            <v>199</v>
          </cell>
          <cell r="N3787">
            <v>77</v>
          </cell>
          <cell r="O3787">
            <v>4939</v>
          </cell>
          <cell r="P3787">
            <v>72</v>
          </cell>
          <cell r="Q3787">
            <v>30</v>
          </cell>
          <cell r="R3787">
            <v>0</v>
          </cell>
          <cell r="S3787">
            <v>0</v>
          </cell>
          <cell r="T3787">
            <v>0</v>
          </cell>
          <cell r="U3787">
            <v>0</v>
          </cell>
          <cell r="AO3787" t="str">
            <v>Schleswig-Holstein_2006_II 03c_8</v>
          </cell>
          <cell r="AQ3787" t="str">
            <v>Westliche Flächenländer_2006_II 03c_8</v>
          </cell>
        </row>
        <row r="3788">
          <cell r="G3788">
            <v>0</v>
          </cell>
          <cell r="H3788">
            <v>0</v>
          </cell>
          <cell r="I3788">
            <v>0</v>
          </cell>
          <cell r="J3788">
            <v>0</v>
          </cell>
          <cell r="K3788">
            <v>0</v>
          </cell>
          <cell r="L3788">
            <v>0</v>
          </cell>
          <cell r="M3788">
            <v>0</v>
          </cell>
          <cell r="N3788">
            <v>0</v>
          </cell>
          <cell r="O3788">
            <v>0</v>
          </cell>
          <cell r="P3788">
            <v>0</v>
          </cell>
          <cell r="Q3788">
            <v>0</v>
          </cell>
          <cell r="R3788">
            <v>0</v>
          </cell>
          <cell r="S3788">
            <v>0</v>
          </cell>
          <cell r="T3788">
            <v>0</v>
          </cell>
          <cell r="U3788">
            <v>0</v>
          </cell>
          <cell r="AO3788" t="str">
            <v>Schleswig-Holstein_2006_Sonstige_1</v>
          </cell>
          <cell r="AQ3788" t="str">
            <v>Westliche Flächenländer_2006_Sonstige_1</v>
          </cell>
        </row>
        <row r="3789">
          <cell r="G3789">
            <v>48</v>
          </cell>
          <cell r="H3789">
            <v>17</v>
          </cell>
          <cell r="I3789">
            <v>2</v>
          </cell>
          <cell r="J3789">
            <v>1</v>
          </cell>
          <cell r="K3789">
            <v>48</v>
          </cell>
          <cell r="L3789">
            <v>17</v>
          </cell>
          <cell r="M3789">
            <v>2</v>
          </cell>
          <cell r="N3789">
            <v>1</v>
          </cell>
          <cell r="O3789">
            <v>48</v>
          </cell>
          <cell r="P3789">
            <v>0</v>
          </cell>
          <cell r="Q3789">
            <v>0</v>
          </cell>
          <cell r="R3789">
            <v>0</v>
          </cell>
          <cell r="S3789">
            <v>0</v>
          </cell>
          <cell r="T3789">
            <v>0</v>
          </cell>
          <cell r="U3789">
            <v>0</v>
          </cell>
          <cell r="AO3789" t="str">
            <v>Schleswig-Holstein_2006_Sonstige_2</v>
          </cell>
          <cell r="AQ3789" t="str">
            <v>Westliche Flächenländer_2006_Sonstige_2</v>
          </cell>
        </row>
        <row r="3790">
          <cell r="G3790">
            <v>1120</v>
          </cell>
          <cell r="H3790">
            <v>376</v>
          </cell>
          <cell r="I3790">
            <v>13</v>
          </cell>
          <cell r="J3790">
            <v>2</v>
          </cell>
          <cell r="K3790">
            <v>1120</v>
          </cell>
          <cell r="L3790">
            <v>376</v>
          </cell>
          <cell r="M3790">
            <v>13</v>
          </cell>
          <cell r="N3790">
            <v>2</v>
          </cell>
          <cell r="O3790">
            <v>1086</v>
          </cell>
          <cell r="P3790">
            <v>34</v>
          </cell>
          <cell r="Q3790">
            <v>0</v>
          </cell>
          <cell r="R3790">
            <v>0</v>
          </cell>
          <cell r="S3790">
            <v>0</v>
          </cell>
          <cell r="T3790">
            <v>0</v>
          </cell>
          <cell r="U3790">
            <v>0</v>
          </cell>
          <cell r="AO3790" t="str">
            <v>Schleswig-Holstein_2006_Sonstige_3</v>
          </cell>
          <cell r="AQ3790" t="str">
            <v>Westliche Flächenländer_2006_Sonstige_3</v>
          </cell>
        </row>
        <row r="3791">
          <cell r="G3791">
            <v>1</v>
          </cell>
          <cell r="H3791">
            <v>1</v>
          </cell>
          <cell r="I3791">
            <v>0</v>
          </cell>
          <cell r="J3791">
            <v>0</v>
          </cell>
          <cell r="K3791">
            <v>1</v>
          </cell>
          <cell r="L3791">
            <v>1</v>
          </cell>
          <cell r="M3791">
            <v>0</v>
          </cell>
          <cell r="N3791">
            <v>0</v>
          </cell>
          <cell r="O3791">
            <v>1</v>
          </cell>
          <cell r="P3791">
            <v>0</v>
          </cell>
          <cell r="Q3791">
            <v>0</v>
          </cell>
          <cell r="R3791">
            <v>0</v>
          </cell>
          <cell r="S3791">
            <v>0</v>
          </cell>
          <cell r="T3791">
            <v>0</v>
          </cell>
          <cell r="U3791">
            <v>0</v>
          </cell>
          <cell r="AO3791" t="str">
            <v>Schleswig-Holstein_2006_Sonstige_4</v>
          </cell>
          <cell r="AQ3791" t="str">
            <v>Westliche Flächenländer_2006_Sonstige_4</v>
          </cell>
        </row>
        <row r="3792">
          <cell r="G3792">
            <v>0</v>
          </cell>
          <cell r="H3792">
            <v>0</v>
          </cell>
          <cell r="I3792">
            <v>0</v>
          </cell>
          <cell r="J3792">
            <v>0</v>
          </cell>
          <cell r="K3792">
            <v>0</v>
          </cell>
          <cell r="L3792">
            <v>0</v>
          </cell>
          <cell r="M3792">
            <v>0</v>
          </cell>
          <cell r="N3792">
            <v>0</v>
          </cell>
          <cell r="O3792">
            <v>0</v>
          </cell>
          <cell r="P3792">
            <v>0</v>
          </cell>
          <cell r="Q3792">
            <v>0</v>
          </cell>
          <cell r="R3792">
            <v>0</v>
          </cell>
          <cell r="S3792">
            <v>0</v>
          </cell>
          <cell r="T3792">
            <v>0</v>
          </cell>
          <cell r="U3792">
            <v>0</v>
          </cell>
          <cell r="AO3792" t="str">
            <v>Schleswig-Holstein_2006_Sonstige_5</v>
          </cell>
          <cell r="AQ3792" t="str">
            <v>Westliche Flächenländer_2006_Sonstige_5</v>
          </cell>
        </row>
        <row r="3793">
          <cell r="G3793">
            <v>0</v>
          </cell>
          <cell r="H3793">
            <v>0</v>
          </cell>
          <cell r="I3793">
            <v>0</v>
          </cell>
          <cell r="J3793">
            <v>0</v>
          </cell>
          <cell r="K3793">
            <v>0</v>
          </cell>
          <cell r="L3793">
            <v>0</v>
          </cell>
          <cell r="M3793">
            <v>0</v>
          </cell>
          <cell r="N3793">
            <v>0</v>
          </cell>
          <cell r="O3793">
            <v>0</v>
          </cell>
          <cell r="P3793">
            <v>0</v>
          </cell>
          <cell r="Q3793">
            <v>0</v>
          </cell>
          <cell r="R3793">
            <v>0</v>
          </cell>
          <cell r="S3793">
            <v>0</v>
          </cell>
          <cell r="T3793">
            <v>0</v>
          </cell>
          <cell r="U3793">
            <v>0</v>
          </cell>
          <cell r="AO3793" t="str">
            <v>Schleswig-Holstein_2006_Sonstige_6</v>
          </cell>
          <cell r="AQ3793" t="str">
            <v>Westliche Flächenländer_2006_Sonstige_6</v>
          </cell>
        </row>
        <row r="3794">
          <cell r="G3794">
            <v>0</v>
          </cell>
          <cell r="H3794">
            <v>0</v>
          </cell>
          <cell r="I3794">
            <v>0</v>
          </cell>
          <cell r="J3794">
            <v>0</v>
          </cell>
          <cell r="K3794">
            <v>0</v>
          </cell>
          <cell r="L3794">
            <v>0</v>
          </cell>
          <cell r="M3794">
            <v>0</v>
          </cell>
          <cell r="N3794">
            <v>0</v>
          </cell>
          <cell r="O3794">
            <v>0</v>
          </cell>
          <cell r="P3794">
            <v>0</v>
          </cell>
          <cell r="Q3794">
            <v>0</v>
          </cell>
          <cell r="R3794">
            <v>0</v>
          </cell>
          <cell r="S3794">
            <v>0</v>
          </cell>
          <cell r="T3794">
            <v>0</v>
          </cell>
          <cell r="U3794">
            <v>0</v>
          </cell>
          <cell r="AO3794" t="str">
            <v>Schleswig-Holstein_2006_Sonstige_7</v>
          </cell>
          <cell r="AQ3794" t="str">
            <v>Westliche Flächenländer_2006_Sonstige_7</v>
          </cell>
        </row>
        <row r="3795">
          <cell r="G3795">
            <v>1169</v>
          </cell>
          <cell r="H3795">
            <v>394</v>
          </cell>
          <cell r="I3795">
            <v>15</v>
          </cell>
          <cell r="J3795">
            <v>3</v>
          </cell>
          <cell r="K3795">
            <v>1169</v>
          </cell>
          <cell r="L3795">
            <v>394</v>
          </cell>
          <cell r="M3795">
            <v>15</v>
          </cell>
          <cell r="N3795">
            <v>3</v>
          </cell>
          <cell r="O3795">
            <v>1135</v>
          </cell>
          <cell r="P3795">
            <v>34</v>
          </cell>
          <cell r="Q3795">
            <v>0</v>
          </cell>
          <cell r="R3795">
            <v>0</v>
          </cell>
          <cell r="S3795">
            <v>0</v>
          </cell>
          <cell r="T3795">
            <v>0</v>
          </cell>
          <cell r="U3795">
            <v>0</v>
          </cell>
          <cell r="AO3795" t="str">
            <v>Schleswig-Holstein_2006_Sonstige_8</v>
          </cell>
          <cell r="AQ3795" t="str">
            <v>Westliche Flächenländer_2006_Sonstige_8</v>
          </cell>
        </row>
        <row r="3796">
          <cell r="G3796">
            <v>0</v>
          </cell>
          <cell r="H3796">
            <v>0</v>
          </cell>
          <cell r="I3796">
            <v>0</v>
          </cell>
          <cell r="J3796">
            <v>0</v>
          </cell>
          <cell r="K3796">
            <v>0</v>
          </cell>
          <cell r="L3796">
            <v>0</v>
          </cell>
          <cell r="M3796">
            <v>0</v>
          </cell>
          <cell r="N3796">
            <v>0</v>
          </cell>
          <cell r="O3796">
            <v>0</v>
          </cell>
          <cell r="P3796">
            <v>0</v>
          </cell>
          <cell r="Q3796">
            <v>0</v>
          </cell>
          <cell r="R3796">
            <v>0</v>
          </cell>
          <cell r="S3796">
            <v>0</v>
          </cell>
          <cell r="T3796">
            <v>0</v>
          </cell>
          <cell r="U3796">
            <v>0</v>
          </cell>
          <cell r="AO3796" t="e">
            <v>#N/A</v>
          </cell>
          <cell r="AQ3796" t="e">
            <v>#N/A</v>
          </cell>
        </row>
        <row r="3797">
          <cell r="G3797">
            <v>1</v>
          </cell>
          <cell r="H3797">
            <v>0</v>
          </cell>
          <cell r="I3797">
            <v>0</v>
          </cell>
          <cell r="J3797">
            <v>0</v>
          </cell>
          <cell r="K3797">
            <v>1</v>
          </cell>
          <cell r="L3797">
            <v>0</v>
          </cell>
          <cell r="M3797">
            <v>0</v>
          </cell>
          <cell r="N3797">
            <v>0</v>
          </cell>
          <cell r="O3797">
            <v>1</v>
          </cell>
          <cell r="P3797">
            <v>0</v>
          </cell>
          <cell r="Q3797">
            <v>0</v>
          </cell>
          <cell r="R3797">
            <v>0</v>
          </cell>
          <cell r="S3797">
            <v>0</v>
          </cell>
          <cell r="T3797">
            <v>0</v>
          </cell>
          <cell r="U3797">
            <v>0</v>
          </cell>
          <cell r="AO3797" t="e">
            <v>#N/A</v>
          </cell>
          <cell r="AQ3797" t="e">
            <v>#N/A</v>
          </cell>
        </row>
        <row r="3798">
          <cell r="G3798">
            <v>84</v>
          </cell>
          <cell r="H3798">
            <v>33</v>
          </cell>
          <cell r="I3798">
            <v>0</v>
          </cell>
          <cell r="J3798">
            <v>0</v>
          </cell>
          <cell r="K3798">
            <v>50</v>
          </cell>
          <cell r="L3798">
            <v>19</v>
          </cell>
          <cell r="M3798">
            <v>0</v>
          </cell>
          <cell r="N3798">
            <v>0</v>
          </cell>
          <cell r="O3798">
            <v>50</v>
          </cell>
          <cell r="P3798">
            <v>34</v>
          </cell>
          <cell r="Q3798">
            <v>0</v>
          </cell>
          <cell r="R3798">
            <v>0</v>
          </cell>
          <cell r="S3798">
            <v>0</v>
          </cell>
          <cell r="T3798">
            <v>0</v>
          </cell>
          <cell r="U3798">
            <v>0</v>
          </cell>
          <cell r="AO3798" t="e">
            <v>#N/A</v>
          </cell>
          <cell r="AQ3798" t="e">
            <v>#N/A</v>
          </cell>
        </row>
        <row r="3799">
          <cell r="G3799">
            <v>0</v>
          </cell>
          <cell r="H3799">
            <v>0</v>
          </cell>
          <cell r="I3799">
            <v>0</v>
          </cell>
          <cell r="J3799">
            <v>0</v>
          </cell>
          <cell r="K3799">
            <v>0</v>
          </cell>
          <cell r="L3799">
            <v>0</v>
          </cell>
          <cell r="M3799">
            <v>0</v>
          </cell>
          <cell r="N3799">
            <v>0</v>
          </cell>
          <cell r="O3799">
            <v>0</v>
          </cell>
          <cell r="P3799">
            <v>0</v>
          </cell>
          <cell r="Q3799">
            <v>0</v>
          </cell>
          <cell r="R3799">
            <v>0</v>
          </cell>
          <cell r="S3799">
            <v>0</v>
          </cell>
          <cell r="T3799">
            <v>0</v>
          </cell>
          <cell r="U3799">
            <v>0</v>
          </cell>
          <cell r="AO3799" t="e">
            <v>#N/A</v>
          </cell>
          <cell r="AQ3799" t="e">
            <v>#N/A</v>
          </cell>
        </row>
        <row r="3800">
          <cell r="G3800">
            <v>0</v>
          </cell>
          <cell r="H3800">
            <v>0</v>
          </cell>
          <cell r="I3800">
            <v>0</v>
          </cell>
          <cell r="J3800">
            <v>0</v>
          </cell>
          <cell r="K3800">
            <v>0</v>
          </cell>
          <cell r="L3800">
            <v>0</v>
          </cell>
          <cell r="M3800">
            <v>0</v>
          </cell>
          <cell r="N3800">
            <v>0</v>
          </cell>
          <cell r="O3800">
            <v>0</v>
          </cell>
          <cell r="P3800">
            <v>0</v>
          </cell>
          <cell r="Q3800">
            <v>0</v>
          </cell>
          <cell r="R3800">
            <v>0</v>
          </cell>
          <cell r="S3800">
            <v>0</v>
          </cell>
          <cell r="T3800">
            <v>0</v>
          </cell>
          <cell r="U3800">
            <v>0</v>
          </cell>
          <cell r="AO3800" t="e">
            <v>#N/A</v>
          </cell>
          <cell r="AQ3800" t="e">
            <v>#N/A</v>
          </cell>
        </row>
        <row r="3801">
          <cell r="G3801">
            <v>0</v>
          </cell>
          <cell r="H3801">
            <v>0</v>
          </cell>
          <cell r="I3801">
            <v>0</v>
          </cell>
          <cell r="J3801">
            <v>0</v>
          </cell>
          <cell r="K3801">
            <v>0</v>
          </cell>
          <cell r="L3801">
            <v>0</v>
          </cell>
          <cell r="M3801">
            <v>0</v>
          </cell>
          <cell r="N3801">
            <v>0</v>
          </cell>
          <cell r="O3801">
            <v>0</v>
          </cell>
          <cell r="P3801">
            <v>0</v>
          </cell>
          <cell r="Q3801">
            <v>0</v>
          </cell>
          <cell r="R3801">
            <v>0</v>
          </cell>
          <cell r="S3801">
            <v>0</v>
          </cell>
          <cell r="T3801">
            <v>0</v>
          </cell>
          <cell r="U3801">
            <v>0</v>
          </cell>
          <cell r="AO3801" t="e">
            <v>#N/A</v>
          </cell>
          <cell r="AQ3801" t="e">
            <v>#N/A</v>
          </cell>
        </row>
        <row r="3802">
          <cell r="G3802">
            <v>0</v>
          </cell>
          <cell r="H3802">
            <v>0</v>
          </cell>
          <cell r="I3802">
            <v>0</v>
          </cell>
          <cell r="J3802">
            <v>0</v>
          </cell>
          <cell r="K3802">
            <v>0</v>
          </cell>
          <cell r="L3802">
            <v>0</v>
          </cell>
          <cell r="M3802">
            <v>0</v>
          </cell>
          <cell r="N3802">
            <v>0</v>
          </cell>
          <cell r="O3802">
            <v>0</v>
          </cell>
          <cell r="P3802">
            <v>0</v>
          </cell>
          <cell r="Q3802">
            <v>0</v>
          </cell>
          <cell r="R3802">
            <v>0</v>
          </cell>
          <cell r="S3802">
            <v>0</v>
          </cell>
          <cell r="T3802">
            <v>0</v>
          </cell>
          <cell r="U3802">
            <v>0</v>
          </cell>
          <cell r="AO3802" t="e">
            <v>#N/A</v>
          </cell>
          <cell r="AQ3802" t="e">
            <v>#N/A</v>
          </cell>
        </row>
        <row r="3803">
          <cell r="G3803">
            <v>85</v>
          </cell>
          <cell r="H3803">
            <v>33</v>
          </cell>
          <cell r="I3803">
            <v>0</v>
          </cell>
          <cell r="J3803">
            <v>0</v>
          </cell>
          <cell r="K3803">
            <v>51</v>
          </cell>
          <cell r="L3803">
            <v>19</v>
          </cell>
          <cell r="M3803">
            <v>0</v>
          </cell>
          <cell r="N3803">
            <v>0</v>
          </cell>
          <cell r="O3803">
            <v>51</v>
          </cell>
          <cell r="P3803">
            <v>34</v>
          </cell>
          <cell r="Q3803">
            <v>0</v>
          </cell>
          <cell r="R3803">
            <v>0</v>
          </cell>
          <cell r="S3803">
            <v>0</v>
          </cell>
          <cell r="T3803">
            <v>0</v>
          </cell>
          <cell r="U3803">
            <v>0</v>
          </cell>
          <cell r="AO3803" t="e">
            <v>#N/A</v>
          </cell>
          <cell r="AQ3803" t="e">
            <v>#N/A</v>
          </cell>
        </row>
        <row r="3804">
          <cell r="G3804">
            <v>0</v>
          </cell>
          <cell r="H3804">
            <v>0</v>
          </cell>
          <cell r="I3804">
            <v>0</v>
          </cell>
          <cell r="J3804">
            <v>0</v>
          </cell>
          <cell r="K3804">
            <v>0</v>
          </cell>
          <cell r="L3804">
            <v>0</v>
          </cell>
          <cell r="M3804">
            <v>0</v>
          </cell>
          <cell r="N3804">
            <v>0</v>
          </cell>
          <cell r="O3804">
            <v>0</v>
          </cell>
          <cell r="P3804">
            <v>0</v>
          </cell>
          <cell r="Q3804">
            <v>0</v>
          </cell>
          <cell r="R3804">
            <v>0</v>
          </cell>
          <cell r="S3804">
            <v>0</v>
          </cell>
          <cell r="T3804">
            <v>0</v>
          </cell>
          <cell r="U3804">
            <v>0</v>
          </cell>
          <cell r="AO3804" t="str">
            <v>Schleswig-Holstein_2006_III 02_1</v>
          </cell>
          <cell r="AQ3804" t="str">
            <v>Westliche Flächenländer_2006_III 02_1</v>
          </cell>
        </row>
        <row r="3805">
          <cell r="G3805">
            <v>22</v>
          </cell>
          <cell r="H3805">
            <v>6</v>
          </cell>
          <cell r="I3805">
            <v>0</v>
          </cell>
          <cell r="J3805">
            <v>0</v>
          </cell>
          <cell r="K3805">
            <v>10</v>
          </cell>
          <cell r="L3805">
            <v>3</v>
          </cell>
          <cell r="M3805">
            <v>0</v>
          </cell>
          <cell r="N3805">
            <v>0</v>
          </cell>
          <cell r="O3805">
            <v>10</v>
          </cell>
          <cell r="P3805">
            <v>8</v>
          </cell>
          <cell r="Q3805">
            <v>4</v>
          </cell>
          <cell r="R3805">
            <v>0</v>
          </cell>
          <cell r="S3805">
            <v>0</v>
          </cell>
          <cell r="T3805">
            <v>0</v>
          </cell>
          <cell r="U3805">
            <v>0</v>
          </cell>
          <cell r="AO3805" t="str">
            <v>Schleswig-Holstein_2006_III 02_2</v>
          </cell>
          <cell r="AQ3805" t="str">
            <v>Westliche Flächenländer_2006_III 02_2</v>
          </cell>
        </row>
        <row r="3806">
          <cell r="G3806">
            <v>7288</v>
          </cell>
          <cell r="H3806">
            <v>3672</v>
          </cell>
          <cell r="I3806">
            <v>218</v>
          </cell>
          <cell r="J3806">
            <v>95</v>
          </cell>
          <cell r="K3806">
            <v>3081</v>
          </cell>
          <cell r="L3806">
            <v>1576</v>
          </cell>
          <cell r="M3806">
            <v>99</v>
          </cell>
          <cell r="N3806">
            <v>45</v>
          </cell>
          <cell r="O3806">
            <v>3081</v>
          </cell>
          <cell r="P3806">
            <v>2273</v>
          </cell>
          <cell r="Q3806">
            <v>1934</v>
          </cell>
          <cell r="R3806">
            <v>0</v>
          </cell>
          <cell r="S3806">
            <v>0</v>
          </cell>
          <cell r="T3806">
            <v>0</v>
          </cell>
          <cell r="U3806">
            <v>0</v>
          </cell>
          <cell r="AO3806" t="str">
            <v>Schleswig-Holstein_2006_III 02_3</v>
          </cell>
          <cell r="AQ3806" t="str">
            <v>Westliche Flächenländer_2006_III 02_3</v>
          </cell>
        </row>
        <row r="3807">
          <cell r="G3807">
            <v>9</v>
          </cell>
          <cell r="H3807">
            <v>7</v>
          </cell>
          <cell r="I3807">
            <v>0</v>
          </cell>
          <cell r="J3807">
            <v>0</v>
          </cell>
          <cell r="K3807">
            <v>2</v>
          </cell>
          <cell r="L3807">
            <v>2</v>
          </cell>
          <cell r="M3807">
            <v>0</v>
          </cell>
          <cell r="N3807">
            <v>0</v>
          </cell>
          <cell r="O3807">
            <v>2</v>
          </cell>
          <cell r="P3807">
            <v>1</v>
          </cell>
          <cell r="Q3807">
            <v>6</v>
          </cell>
          <cell r="R3807">
            <v>0</v>
          </cell>
          <cell r="S3807">
            <v>0</v>
          </cell>
          <cell r="T3807">
            <v>0</v>
          </cell>
          <cell r="U3807">
            <v>0</v>
          </cell>
          <cell r="AO3807" t="str">
            <v>Schleswig-Holstein_2006_III 02_4</v>
          </cell>
          <cell r="AQ3807" t="str">
            <v>Westliche Flächenländer_2006_III 02_4</v>
          </cell>
        </row>
        <row r="3808">
          <cell r="G3808">
            <v>0</v>
          </cell>
          <cell r="H3808">
            <v>0</v>
          </cell>
          <cell r="I3808">
            <v>0</v>
          </cell>
          <cell r="J3808">
            <v>0</v>
          </cell>
          <cell r="K3808">
            <v>0</v>
          </cell>
          <cell r="L3808">
            <v>0</v>
          </cell>
          <cell r="M3808">
            <v>0</v>
          </cell>
          <cell r="N3808">
            <v>0</v>
          </cell>
          <cell r="O3808">
            <v>0</v>
          </cell>
          <cell r="P3808">
            <v>0</v>
          </cell>
          <cell r="Q3808">
            <v>0</v>
          </cell>
          <cell r="R3808">
            <v>0</v>
          </cell>
          <cell r="S3808">
            <v>0</v>
          </cell>
          <cell r="T3808">
            <v>0</v>
          </cell>
          <cell r="U3808">
            <v>0</v>
          </cell>
          <cell r="AO3808" t="str">
            <v>Schleswig-Holstein_2006_III 02_5</v>
          </cell>
          <cell r="AQ3808" t="str">
            <v>Westliche Flächenländer_2006_III 02_5</v>
          </cell>
        </row>
        <row r="3809">
          <cell r="G3809">
            <v>0</v>
          </cell>
          <cell r="H3809">
            <v>0</v>
          </cell>
          <cell r="I3809">
            <v>0</v>
          </cell>
          <cell r="J3809">
            <v>0</v>
          </cell>
          <cell r="K3809">
            <v>0</v>
          </cell>
          <cell r="L3809">
            <v>0</v>
          </cell>
          <cell r="M3809">
            <v>0</v>
          </cell>
          <cell r="N3809">
            <v>0</v>
          </cell>
          <cell r="O3809">
            <v>0</v>
          </cell>
          <cell r="P3809">
            <v>0</v>
          </cell>
          <cell r="Q3809">
            <v>0</v>
          </cell>
          <cell r="R3809">
            <v>0</v>
          </cell>
          <cell r="S3809">
            <v>0</v>
          </cell>
          <cell r="T3809">
            <v>0</v>
          </cell>
          <cell r="U3809">
            <v>0</v>
          </cell>
          <cell r="AO3809" t="str">
            <v>Schleswig-Holstein_2006_III 02_6</v>
          </cell>
          <cell r="AQ3809" t="str">
            <v>Westliche Flächenländer_2006_III 02_6</v>
          </cell>
        </row>
        <row r="3810">
          <cell r="G3810">
            <v>0</v>
          </cell>
          <cell r="H3810">
            <v>0</v>
          </cell>
          <cell r="I3810">
            <v>0</v>
          </cell>
          <cell r="J3810">
            <v>0</v>
          </cell>
          <cell r="K3810">
            <v>0</v>
          </cell>
          <cell r="L3810">
            <v>0</v>
          </cell>
          <cell r="M3810">
            <v>0</v>
          </cell>
          <cell r="N3810">
            <v>0</v>
          </cell>
          <cell r="O3810">
            <v>0</v>
          </cell>
          <cell r="P3810">
            <v>0</v>
          </cell>
          <cell r="Q3810">
            <v>0</v>
          </cell>
          <cell r="R3810">
            <v>0</v>
          </cell>
          <cell r="S3810">
            <v>0</v>
          </cell>
          <cell r="T3810">
            <v>0</v>
          </cell>
          <cell r="U3810">
            <v>0</v>
          </cell>
          <cell r="AO3810" t="str">
            <v>Schleswig-Holstein_2006_III 02_7</v>
          </cell>
          <cell r="AQ3810" t="str">
            <v>Westliche Flächenländer_2006_III 02_7</v>
          </cell>
        </row>
        <row r="3811">
          <cell r="G3811">
            <v>7319</v>
          </cell>
          <cell r="H3811">
            <v>3685</v>
          </cell>
          <cell r="I3811">
            <v>218</v>
          </cell>
          <cell r="J3811">
            <v>95</v>
          </cell>
          <cell r="K3811">
            <v>3093</v>
          </cell>
          <cell r="L3811">
            <v>1581</v>
          </cell>
          <cell r="M3811">
            <v>99</v>
          </cell>
          <cell r="N3811">
            <v>45</v>
          </cell>
          <cell r="O3811">
            <v>3093</v>
          </cell>
          <cell r="P3811">
            <v>2282</v>
          </cell>
          <cell r="Q3811">
            <v>1944</v>
          </cell>
          <cell r="R3811">
            <v>0</v>
          </cell>
          <cell r="S3811">
            <v>0</v>
          </cell>
          <cell r="T3811">
            <v>0</v>
          </cell>
          <cell r="U3811">
            <v>0</v>
          </cell>
          <cell r="AO3811" t="str">
            <v>Schleswig-Holstein_2006_III 02_8</v>
          </cell>
          <cell r="AQ3811" t="str">
            <v>Westliche Flächenländer_2006_III 02_8</v>
          </cell>
        </row>
        <row r="3812">
          <cell r="G3812">
            <v>0</v>
          </cell>
          <cell r="H3812">
            <v>0</v>
          </cell>
          <cell r="I3812">
            <v>0</v>
          </cell>
          <cell r="J3812">
            <v>0</v>
          </cell>
          <cell r="K3812">
            <v>0</v>
          </cell>
          <cell r="L3812">
            <v>0</v>
          </cell>
          <cell r="M3812">
            <v>0</v>
          </cell>
          <cell r="N3812">
            <v>0</v>
          </cell>
          <cell r="O3812">
            <v>0</v>
          </cell>
          <cell r="P3812">
            <v>0</v>
          </cell>
          <cell r="Q3812">
            <v>0</v>
          </cell>
          <cell r="R3812">
            <v>0</v>
          </cell>
          <cell r="S3812">
            <v>0</v>
          </cell>
          <cell r="T3812">
            <v>0</v>
          </cell>
          <cell r="U3812">
            <v>0</v>
          </cell>
          <cell r="AO3812" t="e">
            <v>#N/A</v>
          </cell>
          <cell r="AQ3812" t="e">
            <v>#N/A</v>
          </cell>
        </row>
        <row r="3813">
          <cell r="G3813">
            <v>0</v>
          </cell>
          <cell r="H3813">
            <v>0</v>
          </cell>
          <cell r="I3813">
            <v>0</v>
          </cell>
          <cell r="J3813">
            <v>0</v>
          </cell>
          <cell r="K3813">
            <v>0</v>
          </cell>
          <cell r="L3813">
            <v>0</v>
          </cell>
          <cell r="M3813">
            <v>0</v>
          </cell>
          <cell r="N3813">
            <v>0</v>
          </cell>
          <cell r="O3813">
            <v>0</v>
          </cell>
          <cell r="P3813">
            <v>0</v>
          </cell>
          <cell r="Q3813">
            <v>0</v>
          </cell>
          <cell r="R3813">
            <v>0</v>
          </cell>
          <cell r="S3813">
            <v>0</v>
          </cell>
          <cell r="T3813">
            <v>0</v>
          </cell>
          <cell r="U3813">
            <v>0</v>
          </cell>
          <cell r="AO3813" t="e">
            <v>#N/A</v>
          </cell>
          <cell r="AQ3813" t="e">
            <v>#N/A</v>
          </cell>
        </row>
        <row r="3814">
          <cell r="G3814">
            <v>0</v>
          </cell>
          <cell r="H3814">
            <v>0</v>
          </cell>
          <cell r="I3814">
            <v>0</v>
          </cell>
          <cell r="J3814">
            <v>0</v>
          </cell>
          <cell r="K3814">
            <v>0</v>
          </cell>
          <cell r="L3814">
            <v>0</v>
          </cell>
          <cell r="M3814">
            <v>0</v>
          </cell>
          <cell r="N3814">
            <v>0</v>
          </cell>
          <cell r="O3814">
            <v>0</v>
          </cell>
          <cell r="P3814">
            <v>0</v>
          </cell>
          <cell r="Q3814">
            <v>0</v>
          </cell>
          <cell r="R3814">
            <v>0</v>
          </cell>
          <cell r="S3814">
            <v>0</v>
          </cell>
          <cell r="T3814">
            <v>0</v>
          </cell>
          <cell r="U3814">
            <v>0</v>
          </cell>
          <cell r="AO3814" t="e">
            <v>#N/A</v>
          </cell>
          <cell r="AQ3814" t="e">
            <v>#N/A</v>
          </cell>
        </row>
        <row r="3815">
          <cell r="G3815">
            <v>0</v>
          </cell>
          <cell r="H3815">
            <v>0</v>
          </cell>
          <cell r="I3815">
            <v>0</v>
          </cell>
          <cell r="J3815">
            <v>0</v>
          </cell>
          <cell r="K3815">
            <v>0</v>
          </cell>
          <cell r="L3815">
            <v>0</v>
          </cell>
          <cell r="M3815">
            <v>0</v>
          </cell>
          <cell r="N3815">
            <v>0</v>
          </cell>
          <cell r="O3815">
            <v>0</v>
          </cell>
          <cell r="P3815">
            <v>0</v>
          </cell>
          <cell r="Q3815">
            <v>0</v>
          </cell>
          <cell r="R3815">
            <v>0</v>
          </cell>
          <cell r="S3815">
            <v>0</v>
          </cell>
          <cell r="T3815">
            <v>0</v>
          </cell>
          <cell r="U3815">
            <v>0</v>
          </cell>
          <cell r="AO3815" t="e">
            <v>#N/A</v>
          </cell>
          <cell r="AQ3815" t="e">
            <v>#N/A</v>
          </cell>
        </row>
        <row r="3816">
          <cell r="G3816">
            <v>0</v>
          </cell>
          <cell r="H3816">
            <v>0</v>
          </cell>
          <cell r="I3816">
            <v>0</v>
          </cell>
          <cell r="J3816">
            <v>0</v>
          </cell>
          <cell r="K3816">
            <v>0</v>
          </cell>
          <cell r="L3816">
            <v>0</v>
          </cell>
          <cell r="M3816">
            <v>0</v>
          </cell>
          <cell r="N3816">
            <v>0</v>
          </cell>
          <cell r="O3816">
            <v>0</v>
          </cell>
          <cell r="P3816">
            <v>0</v>
          </cell>
          <cell r="Q3816">
            <v>0</v>
          </cell>
          <cell r="R3816">
            <v>0</v>
          </cell>
          <cell r="S3816">
            <v>0</v>
          </cell>
          <cell r="T3816">
            <v>0</v>
          </cell>
          <cell r="U3816">
            <v>0</v>
          </cell>
          <cell r="AO3816" t="e">
            <v>#N/A</v>
          </cell>
          <cell r="AQ3816" t="e">
            <v>#N/A</v>
          </cell>
        </row>
        <row r="3817">
          <cell r="G3817">
            <v>0</v>
          </cell>
          <cell r="H3817">
            <v>0</v>
          </cell>
          <cell r="I3817">
            <v>0</v>
          </cell>
          <cell r="J3817">
            <v>0</v>
          </cell>
          <cell r="K3817">
            <v>0</v>
          </cell>
          <cell r="L3817">
            <v>0</v>
          </cell>
          <cell r="M3817">
            <v>0</v>
          </cell>
          <cell r="N3817">
            <v>0</v>
          </cell>
          <cell r="O3817">
            <v>0</v>
          </cell>
          <cell r="P3817">
            <v>0</v>
          </cell>
          <cell r="Q3817">
            <v>0</v>
          </cell>
          <cell r="R3817">
            <v>0</v>
          </cell>
          <cell r="S3817">
            <v>0</v>
          </cell>
          <cell r="T3817">
            <v>0</v>
          </cell>
          <cell r="U3817">
            <v>0</v>
          </cell>
          <cell r="AO3817" t="e">
            <v>#N/A</v>
          </cell>
          <cell r="AQ3817" t="e">
            <v>#N/A</v>
          </cell>
        </row>
        <row r="3818">
          <cell r="G3818">
            <v>0</v>
          </cell>
          <cell r="H3818">
            <v>0</v>
          </cell>
          <cell r="I3818">
            <v>0</v>
          </cell>
          <cell r="J3818">
            <v>0</v>
          </cell>
          <cell r="K3818">
            <v>0</v>
          </cell>
          <cell r="L3818">
            <v>0</v>
          </cell>
          <cell r="M3818">
            <v>0</v>
          </cell>
          <cell r="N3818">
            <v>0</v>
          </cell>
          <cell r="O3818">
            <v>0</v>
          </cell>
          <cell r="P3818">
            <v>0</v>
          </cell>
          <cell r="Q3818">
            <v>0</v>
          </cell>
          <cell r="R3818">
            <v>0</v>
          </cell>
          <cell r="S3818">
            <v>0</v>
          </cell>
          <cell r="T3818">
            <v>0</v>
          </cell>
          <cell r="U3818">
            <v>0</v>
          </cell>
          <cell r="AO3818" t="e">
            <v>#N/A</v>
          </cell>
          <cell r="AQ3818" t="e">
            <v>#N/A</v>
          </cell>
        </row>
        <row r="3819">
          <cell r="G3819">
            <v>0</v>
          </cell>
          <cell r="H3819">
            <v>0</v>
          </cell>
          <cell r="I3819">
            <v>0</v>
          </cell>
          <cell r="J3819">
            <v>0</v>
          </cell>
          <cell r="K3819">
            <v>0</v>
          </cell>
          <cell r="L3819">
            <v>0</v>
          </cell>
          <cell r="M3819">
            <v>0</v>
          </cell>
          <cell r="N3819">
            <v>0</v>
          </cell>
          <cell r="O3819">
            <v>0</v>
          </cell>
          <cell r="P3819">
            <v>0</v>
          </cell>
          <cell r="Q3819">
            <v>0</v>
          </cell>
          <cell r="R3819">
            <v>0</v>
          </cell>
          <cell r="S3819">
            <v>0</v>
          </cell>
          <cell r="T3819">
            <v>0</v>
          </cell>
          <cell r="U3819">
            <v>0</v>
          </cell>
          <cell r="AO3819" t="e">
            <v>#N/A</v>
          </cell>
          <cell r="AQ3819" t="e">
            <v>#N/A</v>
          </cell>
        </row>
        <row r="3820">
          <cell r="G3820">
            <v>0</v>
          </cell>
          <cell r="H3820">
            <v>0</v>
          </cell>
          <cell r="I3820">
            <v>0</v>
          </cell>
          <cell r="J3820">
            <v>0</v>
          </cell>
          <cell r="K3820">
            <v>0</v>
          </cell>
          <cell r="L3820">
            <v>0</v>
          </cell>
          <cell r="M3820">
            <v>0</v>
          </cell>
          <cell r="N3820">
            <v>0</v>
          </cell>
          <cell r="O3820">
            <v>0</v>
          </cell>
          <cell r="P3820">
            <v>0</v>
          </cell>
          <cell r="Q3820">
            <v>0</v>
          </cell>
          <cell r="R3820">
            <v>0</v>
          </cell>
          <cell r="S3820">
            <v>0</v>
          </cell>
          <cell r="T3820">
            <v>0</v>
          </cell>
          <cell r="U3820">
            <v>0</v>
          </cell>
          <cell r="AO3820" t="str">
            <v>Schleswig-Holstein_2006_Sonstige_1</v>
          </cell>
          <cell r="AQ3820" t="str">
            <v>Westliche Flächenländer_2006_Sonstige_1</v>
          </cell>
        </row>
        <row r="3821">
          <cell r="G3821">
            <v>0</v>
          </cell>
          <cell r="H3821">
            <v>0</v>
          </cell>
          <cell r="I3821">
            <v>0</v>
          </cell>
          <cell r="J3821">
            <v>0</v>
          </cell>
          <cell r="K3821">
            <v>0</v>
          </cell>
          <cell r="L3821">
            <v>0</v>
          </cell>
          <cell r="M3821">
            <v>0</v>
          </cell>
          <cell r="N3821">
            <v>0</v>
          </cell>
          <cell r="O3821">
            <v>0</v>
          </cell>
          <cell r="P3821">
            <v>0</v>
          </cell>
          <cell r="Q3821">
            <v>0</v>
          </cell>
          <cell r="R3821">
            <v>0</v>
          </cell>
          <cell r="S3821">
            <v>0</v>
          </cell>
          <cell r="T3821">
            <v>0</v>
          </cell>
          <cell r="U3821">
            <v>0</v>
          </cell>
          <cell r="AO3821" t="str">
            <v>Schleswig-Holstein_2006_Sonstige_2</v>
          </cell>
          <cell r="AQ3821" t="str">
            <v>Westliche Flächenländer_2006_Sonstige_2</v>
          </cell>
        </row>
        <row r="3822">
          <cell r="G3822">
            <v>28</v>
          </cell>
          <cell r="H3822">
            <v>20</v>
          </cell>
          <cell r="I3822">
            <v>0</v>
          </cell>
          <cell r="J3822">
            <v>0</v>
          </cell>
          <cell r="K3822">
            <v>28</v>
          </cell>
          <cell r="L3822">
            <v>20</v>
          </cell>
          <cell r="M3822">
            <v>0</v>
          </cell>
          <cell r="N3822">
            <v>0</v>
          </cell>
          <cell r="O3822">
            <v>0</v>
          </cell>
          <cell r="P3822">
            <v>28</v>
          </cell>
          <cell r="Q3822">
            <v>0</v>
          </cell>
          <cell r="R3822">
            <v>0</v>
          </cell>
          <cell r="S3822">
            <v>0</v>
          </cell>
          <cell r="T3822">
            <v>0</v>
          </cell>
          <cell r="U3822">
            <v>0</v>
          </cell>
          <cell r="AO3822" t="str">
            <v>Schleswig-Holstein_2006_Sonstige_3</v>
          </cell>
          <cell r="AQ3822" t="str">
            <v>Westliche Flächenländer_2006_Sonstige_3</v>
          </cell>
        </row>
        <row r="3823">
          <cell r="G3823">
            <v>438</v>
          </cell>
          <cell r="H3823">
            <v>232</v>
          </cell>
          <cell r="I3823">
            <v>10</v>
          </cell>
          <cell r="J3823">
            <v>6</v>
          </cell>
          <cell r="K3823">
            <v>438</v>
          </cell>
          <cell r="L3823">
            <v>232</v>
          </cell>
          <cell r="M3823">
            <v>10</v>
          </cell>
          <cell r="N3823">
            <v>6</v>
          </cell>
          <cell r="O3823">
            <v>0</v>
          </cell>
          <cell r="P3823">
            <v>438</v>
          </cell>
          <cell r="Q3823">
            <v>0</v>
          </cell>
          <cell r="R3823">
            <v>0</v>
          </cell>
          <cell r="S3823">
            <v>0</v>
          </cell>
          <cell r="T3823">
            <v>0</v>
          </cell>
          <cell r="U3823">
            <v>0</v>
          </cell>
          <cell r="AO3823" t="str">
            <v>Schleswig-Holstein_2006_Sonstige_4</v>
          </cell>
          <cell r="AQ3823" t="str">
            <v>Westliche Flächenländer_2006_Sonstige_4</v>
          </cell>
        </row>
        <row r="3824">
          <cell r="G3824">
            <v>1</v>
          </cell>
          <cell r="H3824">
            <v>1</v>
          </cell>
          <cell r="I3824">
            <v>0</v>
          </cell>
          <cell r="J3824">
            <v>0</v>
          </cell>
          <cell r="K3824">
            <v>1</v>
          </cell>
          <cell r="L3824">
            <v>1</v>
          </cell>
          <cell r="M3824">
            <v>0</v>
          </cell>
          <cell r="N3824">
            <v>0</v>
          </cell>
          <cell r="O3824">
            <v>0</v>
          </cell>
          <cell r="P3824">
            <v>1</v>
          </cell>
          <cell r="Q3824">
            <v>0</v>
          </cell>
          <cell r="R3824">
            <v>0</v>
          </cell>
          <cell r="S3824">
            <v>0</v>
          </cell>
          <cell r="T3824">
            <v>0</v>
          </cell>
          <cell r="U3824">
            <v>0</v>
          </cell>
          <cell r="AO3824" t="str">
            <v>Schleswig-Holstein_2006_Sonstige_5</v>
          </cell>
          <cell r="AQ3824" t="str">
            <v>Westliche Flächenländer_2006_Sonstige_5</v>
          </cell>
        </row>
        <row r="3825">
          <cell r="G3825">
            <v>0</v>
          </cell>
          <cell r="H3825">
            <v>0</v>
          </cell>
          <cell r="I3825">
            <v>0</v>
          </cell>
          <cell r="J3825">
            <v>0</v>
          </cell>
          <cell r="K3825">
            <v>0</v>
          </cell>
          <cell r="L3825">
            <v>0</v>
          </cell>
          <cell r="M3825">
            <v>0</v>
          </cell>
          <cell r="N3825">
            <v>0</v>
          </cell>
          <cell r="O3825">
            <v>0</v>
          </cell>
          <cell r="P3825">
            <v>0</v>
          </cell>
          <cell r="Q3825">
            <v>0</v>
          </cell>
          <cell r="R3825">
            <v>0</v>
          </cell>
          <cell r="S3825">
            <v>0</v>
          </cell>
          <cell r="T3825">
            <v>0</v>
          </cell>
          <cell r="U3825">
            <v>0</v>
          </cell>
          <cell r="AO3825" t="str">
            <v>Schleswig-Holstein_2006_Sonstige_6</v>
          </cell>
          <cell r="AQ3825" t="str">
            <v>Westliche Flächenländer_2006_Sonstige_6</v>
          </cell>
        </row>
        <row r="3826">
          <cell r="G3826">
            <v>0</v>
          </cell>
          <cell r="H3826">
            <v>0</v>
          </cell>
          <cell r="I3826">
            <v>0</v>
          </cell>
          <cell r="J3826">
            <v>0</v>
          </cell>
          <cell r="K3826">
            <v>0</v>
          </cell>
          <cell r="L3826">
            <v>0</v>
          </cell>
          <cell r="M3826">
            <v>0</v>
          </cell>
          <cell r="N3826">
            <v>0</v>
          </cell>
          <cell r="O3826">
            <v>0</v>
          </cell>
          <cell r="P3826">
            <v>0</v>
          </cell>
          <cell r="Q3826">
            <v>0</v>
          </cell>
          <cell r="R3826">
            <v>0</v>
          </cell>
          <cell r="S3826">
            <v>0</v>
          </cell>
          <cell r="T3826">
            <v>0</v>
          </cell>
          <cell r="U3826">
            <v>0</v>
          </cell>
          <cell r="AO3826" t="str">
            <v>Schleswig-Holstein_2006_Sonstige_7</v>
          </cell>
          <cell r="AQ3826" t="str">
            <v>Westliche Flächenländer_2006_Sonstige_7</v>
          </cell>
        </row>
        <row r="3827">
          <cell r="G3827">
            <v>467</v>
          </cell>
          <cell r="H3827">
            <v>253</v>
          </cell>
          <cell r="I3827">
            <v>10</v>
          </cell>
          <cell r="J3827">
            <v>6</v>
          </cell>
          <cell r="K3827">
            <v>467</v>
          </cell>
          <cell r="L3827">
            <v>253</v>
          </cell>
          <cell r="M3827">
            <v>10</v>
          </cell>
          <cell r="N3827">
            <v>6</v>
          </cell>
          <cell r="O3827">
            <v>0</v>
          </cell>
          <cell r="P3827">
            <v>467</v>
          </cell>
          <cell r="Q3827">
            <v>0</v>
          </cell>
          <cell r="R3827">
            <v>0</v>
          </cell>
          <cell r="S3827">
            <v>0</v>
          </cell>
          <cell r="T3827">
            <v>0</v>
          </cell>
          <cell r="U3827">
            <v>0</v>
          </cell>
          <cell r="AO3827" t="str">
            <v>Schleswig-Holstein_2006_Sonstige_8</v>
          </cell>
          <cell r="AQ3827" t="str">
            <v>Westliche Flächenländer_2006_Sonstige_8</v>
          </cell>
        </row>
        <row r="3828">
          <cell r="G3828">
            <v>0</v>
          </cell>
          <cell r="H3828">
            <v>0</v>
          </cell>
          <cell r="I3828">
            <v>0</v>
          </cell>
          <cell r="J3828">
            <v>0</v>
          </cell>
          <cell r="K3828">
            <v>0</v>
          </cell>
          <cell r="L3828">
            <v>0</v>
          </cell>
          <cell r="M3828">
            <v>0</v>
          </cell>
          <cell r="N3828">
            <v>0</v>
          </cell>
          <cell r="O3828">
            <v>0</v>
          </cell>
          <cell r="P3828">
            <v>0</v>
          </cell>
          <cell r="Q3828">
            <v>0</v>
          </cell>
          <cell r="R3828">
            <v>0</v>
          </cell>
          <cell r="S3828">
            <v>0</v>
          </cell>
          <cell r="T3828">
            <v>0</v>
          </cell>
          <cell r="U3828">
            <v>0</v>
          </cell>
          <cell r="AO3828" t="e">
            <v>#N/A</v>
          </cell>
          <cell r="AQ3828" t="e">
            <v>#N/A</v>
          </cell>
        </row>
        <row r="3829">
          <cell r="G3829">
            <v>0</v>
          </cell>
          <cell r="H3829">
            <v>0</v>
          </cell>
          <cell r="I3829">
            <v>0</v>
          </cell>
          <cell r="J3829">
            <v>0</v>
          </cell>
          <cell r="K3829">
            <v>0</v>
          </cell>
          <cell r="L3829">
            <v>0</v>
          </cell>
          <cell r="M3829">
            <v>0</v>
          </cell>
          <cell r="N3829">
            <v>0</v>
          </cell>
          <cell r="O3829">
            <v>0</v>
          </cell>
          <cell r="P3829">
            <v>0</v>
          </cell>
          <cell r="Q3829">
            <v>0</v>
          </cell>
          <cell r="R3829">
            <v>0</v>
          </cell>
          <cell r="S3829">
            <v>0</v>
          </cell>
          <cell r="T3829">
            <v>0</v>
          </cell>
          <cell r="U3829">
            <v>0</v>
          </cell>
          <cell r="AO3829" t="e">
            <v>#N/A</v>
          </cell>
          <cell r="AQ3829" t="e">
            <v>#N/A</v>
          </cell>
        </row>
        <row r="3830">
          <cell r="G3830">
            <v>0</v>
          </cell>
          <cell r="H3830">
            <v>0</v>
          </cell>
          <cell r="I3830">
            <v>0</v>
          </cell>
          <cell r="J3830">
            <v>0</v>
          </cell>
          <cell r="K3830">
            <v>0</v>
          </cell>
          <cell r="L3830">
            <v>0</v>
          </cell>
          <cell r="M3830">
            <v>0</v>
          </cell>
          <cell r="N3830">
            <v>0</v>
          </cell>
          <cell r="O3830">
            <v>0</v>
          </cell>
          <cell r="P3830">
            <v>0</v>
          </cell>
          <cell r="Q3830">
            <v>0</v>
          </cell>
          <cell r="R3830">
            <v>0</v>
          </cell>
          <cell r="S3830">
            <v>0</v>
          </cell>
          <cell r="T3830">
            <v>0</v>
          </cell>
          <cell r="U3830">
            <v>0</v>
          </cell>
          <cell r="AO3830" t="e">
            <v>#N/A</v>
          </cell>
          <cell r="AQ3830" t="e">
            <v>#N/A</v>
          </cell>
        </row>
        <row r="3831">
          <cell r="G3831">
            <v>0</v>
          </cell>
          <cell r="H3831">
            <v>0</v>
          </cell>
          <cell r="I3831">
            <v>0</v>
          </cell>
          <cell r="J3831">
            <v>0</v>
          </cell>
          <cell r="K3831">
            <v>0</v>
          </cell>
          <cell r="L3831">
            <v>0</v>
          </cell>
          <cell r="M3831">
            <v>0</v>
          </cell>
          <cell r="N3831">
            <v>0</v>
          </cell>
          <cell r="O3831">
            <v>0</v>
          </cell>
          <cell r="P3831">
            <v>0</v>
          </cell>
          <cell r="Q3831">
            <v>0</v>
          </cell>
          <cell r="R3831">
            <v>0</v>
          </cell>
          <cell r="S3831">
            <v>0</v>
          </cell>
          <cell r="T3831">
            <v>0</v>
          </cell>
          <cell r="U3831">
            <v>0</v>
          </cell>
          <cell r="AO3831" t="e">
            <v>#N/A</v>
          </cell>
          <cell r="AQ3831" t="e">
            <v>#N/A</v>
          </cell>
        </row>
        <row r="3832">
          <cell r="G3832">
            <v>0</v>
          </cell>
          <cell r="H3832">
            <v>0</v>
          </cell>
          <cell r="I3832">
            <v>0</v>
          </cell>
          <cell r="J3832">
            <v>0</v>
          </cell>
          <cell r="K3832">
            <v>0</v>
          </cell>
          <cell r="L3832">
            <v>0</v>
          </cell>
          <cell r="M3832">
            <v>0</v>
          </cell>
          <cell r="N3832">
            <v>0</v>
          </cell>
          <cell r="O3832">
            <v>0</v>
          </cell>
          <cell r="P3832">
            <v>0</v>
          </cell>
          <cell r="Q3832">
            <v>0</v>
          </cell>
          <cell r="R3832">
            <v>0</v>
          </cell>
          <cell r="S3832">
            <v>0</v>
          </cell>
          <cell r="T3832">
            <v>0</v>
          </cell>
          <cell r="U3832">
            <v>0</v>
          </cell>
          <cell r="AO3832" t="e">
            <v>#N/A</v>
          </cell>
          <cell r="AQ3832" t="e">
            <v>#N/A</v>
          </cell>
        </row>
        <row r="3833">
          <cell r="G3833">
            <v>0</v>
          </cell>
          <cell r="H3833">
            <v>0</v>
          </cell>
          <cell r="I3833">
            <v>0</v>
          </cell>
          <cell r="J3833">
            <v>0</v>
          </cell>
          <cell r="K3833">
            <v>0</v>
          </cell>
          <cell r="L3833">
            <v>0</v>
          </cell>
          <cell r="M3833">
            <v>0</v>
          </cell>
          <cell r="N3833">
            <v>0</v>
          </cell>
          <cell r="O3833">
            <v>0</v>
          </cell>
          <cell r="P3833">
            <v>0</v>
          </cell>
          <cell r="Q3833">
            <v>0</v>
          </cell>
          <cell r="R3833">
            <v>0</v>
          </cell>
          <cell r="S3833">
            <v>0</v>
          </cell>
          <cell r="T3833">
            <v>0</v>
          </cell>
          <cell r="U3833">
            <v>0</v>
          </cell>
          <cell r="AO3833" t="e">
            <v>#N/A</v>
          </cell>
          <cell r="AQ3833" t="e">
            <v>#N/A</v>
          </cell>
        </row>
        <row r="3834">
          <cell r="G3834">
            <v>0</v>
          </cell>
          <cell r="H3834">
            <v>0</v>
          </cell>
          <cell r="I3834">
            <v>0</v>
          </cell>
          <cell r="J3834">
            <v>0</v>
          </cell>
          <cell r="K3834">
            <v>0</v>
          </cell>
          <cell r="L3834">
            <v>0</v>
          </cell>
          <cell r="M3834">
            <v>0</v>
          </cell>
          <cell r="N3834">
            <v>0</v>
          </cell>
          <cell r="O3834">
            <v>0</v>
          </cell>
          <cell r="P3834">
            <v>0</v>
          </cell>
          <cell r="Q3834">
            <v>0</v>
          </cell>
          <cell r="R3834">
            <v>0</v>
          </cell>
          <cell r="S3834">
            <v>0</v>
          </cell>
          <cell r="T3834">
            <v>0</v>
          </cell>
          <cell r="U3834">
            <v>0</v>
          </cell>
          <cell r="AO3834" t="e">
            <v>#N/A</v>
          </cell>
          <cell r="AQ3834" t="e">
            <v>#N/A</v>
          </cell>
        </row>
        <row r="3835">
          <cell r="G3835">
            <v>0</v>
          </cell>
          <cell r="H3835">
            <v>0</v>
          </cell>
          <cell r="I3835">
            <v>0</v>
          </cell>
          <cell r="J3835">
            <v>0</v>
          </cell>
          <cell r="K3835">
            <v>0</v>
          </cell>
          <cell r="L3835">
            <v>0</v>
          </cell>
          <cell r="M3835">
            <v>0</v>
          </cell>
          <cell r="N3835">
            <v>0</v>
          </cell>
          <cell r="O3835">
            <v>0</v>
          </cell>
          <cell r="P3835">
            <v>0</v>
          </cell>
          <cell r="Q3835">
            <v>0</v>
          </cell>
          <cell r="R3835">
            <v>0</v>
          </cell>
          <cell r="S3835">
            <v>0</v>
          </cell>
          <cell r="T3835">
            <v>0</v>
          </cell>
          <cell r="U3835">
            <v>0</v>
          </cell>
          <cell r="AO3835" t="e">
            <v>#N/A</v>
          </cell>
          <cell r="AQ3835" t="e">
            <v>#N/A</v>
          </cell>
        </row>
        <row r="3836">
          <cell r="G3836">
            <v>0</v>
          </cell>
          <cell r="H3836">
            <v>0</v>
          </cell>
          <cell r="I3836">
            <v>0</v>
          </cell>
          <cell r="J3836">
            <v>0</v>
          </cell>
          <cell r="K3836">
            <v>0</v>
          </cell>
          <cell r="L3836">
            <v>0</v>
          </cell>
          <cell r="M3836">
            <v>0</v>
          </cell>
          <cell r="N3836">
            <v>0</v>
          </cell>
          <cell r="O3836">
            <v>0</v>
          </cell>
          <cell r="P3836">
            <v>0</v>
          </cell>
          <cell r="Q3836">
            <v>0</v>
          </cell>
          <cell r="R3836">
            <v>0</v>
          </cell>
          <cell r="S3836">
            <v>0</v>
          </cell>
          <cell r="T3836">
            <v>0</v>
          </cell>
          <cell r="U3836">
            <v>0</v>
          </cell>
          <cell r="AO3836" t="str">
            <v>Schleswig-Holstein_2006_Sonstige_1</v>
          </cell>
          <cell r="AQ3836" t="str">
            <v>Westliche Flächenländer_2006_Sonstige_1</v>
          </cell>
        </row>
        <row r="3837">
          <cell r="G3837">
            <v>188</v>
          </cell>
          <cell r="H3837">
            <v>20</v>
          </cell>
          <cell r="I3837">
            <v>2</v>
          </cell>
          <cell r="J3837">
            <v>0</v>
          </cell>
          <cell r="K3837">
            <v>105</v>
          </cell>
          <cell r="L3837">
            <v>11</v>
          </cell>
          <cell r="M3837">
            <v>0</v>
          </cell>
          <cell r="N3837">
            <v>0</v>
          </cell>
          <cell r="O3837">
            <v>105</v>
          </cell>
          <cell r="P3837">
            <v>61</v>
          </cell>
          <cell r="Q3837">
            <v>18</v>
          </cell>
          <cell r="R3837">
            <v>4</v>
          </cell>
          <cell r="S3837">
            <v>0</v>
          </cell>
          <cell r="T3837">
            <v>0</v>
          </cell>
          <cell r="U3837">
            <v>0</v>
          </cell>
          <cell r="AO3837" t="str">
            <v>Schleswig-Holstein_2006_Sonstige_2</v>
          </cell>
          <cell r="AQ3837" t="str">
            <v>Westliche Flächenländer_2006_Sonstige_2</v>
          </cell>
        </row>
        <row r="3838">
          <cell r="G3838">
            <v>1147</v>
          </cell>
          <cell r="H3838">
            <v>282</v>
          </cell>
          <cell r="I3838">
            <v>15</v>
          </cell>
          <cell r="J3838">
            <v>1</v>
          </cell>
          <cell r="K3838">
            <v>582</v>
          </cell>
          <cell r="L3838">
            <v>147</v>
          </cell>
          <cell r="M3838">
            <v>4</v>
          </cell>
          <cell r="N3838">
            <v>0</v>
          </cell>
          <cell r="O3838">
            <v>582</v>
          </cell>
          <cell r="P3838">
            <v>446</v>
          </cell>
          <cell r="Q3838">
            <v>82</v>
          </cell>
          <cell r="R3838">
            <v>37</v>
          </cell>
          <cell r="S3838">
            <v>0</v>
          </cell>
          <cell r="T3838">
            <v>0</v>
          </cell>
          <cell r="U3838">
            <v>0</v>
          </cell>
          <cell r="AO3838" t="str">
            <v>Schleswig-Holstein_2006_Sonstige_3</v>
          </cell>
          <cell r="AQ3838" t="str">
            <v>Westliche Flächenländer_2006_Sonstige_3</v>
          </cell>
        </row>
        <row r="3839">
          <cell r="G3839">
            <v>213</v>
          </cell>
          <cell r="H3839">
            <v>51</v>
          </cell>
          <cell r="I3839">
            <v>84</v>
          </cell>
          <cell r="J3839">
            <v>31</v>
          </cell>
          <cell r="K3839">
            <v>141</v>
          </cell>
          <cell r="L3839">
            <v>36</v>
          </cell>
          <cell r="M3839">
            <v>82</v>
          </cell>
          <cell r="N3839">
            <v>30</v>
          </cell>
          <cell r="O3839">
            <v>141</v>
          </cell>
          <cell r="P3839">
            <v>61</v>
          </cell>
          <cell r="Q3839">
            <v>7</v>
          </cell>
          <cell r="R3839">
            <v>4</v>
          </cell>
          <cell r="S3839">
            <v>0</v>
          </cell>
          <cell r="T3839">
            <v>0</v>
          </cell>
          <cell r="U3839">
            <v>0</v>
          </cell>
          <cell r="AO3839" t="str">
            <v>Schleswig-Holstein_2006_Sonstige_4</v>
          </cell>
          <cell r="AQ3839" t="str">
            <v>Westliche Flächenländer_2006_Sonstige_4</v>
          </cell>
        </row>
        <row r="3840">
          <cell r="G3840">
            <v>93</v>
          </cell>
          <cell r="H3840">
            <v>41</v>
          </cell>
          <cell r="I3840">
            <v>1</v>
          </cell>
          <cell r="J3840">
            <v>0</v>
          </cell>
          <cell r="K3840">
            <v>38</v>
          </cell>
          <cell r="L3840">
            <v>14</v>
          </cell>
          <cell r="M3840">
            <v>1</v>
          </cell>
          <cell r="N3840">
            <v>0</v>
          </cell>
          <cell r="O3840">
            <v>38</v>
          </cell>
          <cell r="P3840">
            <v>43</v>
          </cell>
          <cell r="Q3840">
            <v>10</v>
          </cell>
          <cell r="R3840">
            <v>2</v>
          </cell>
          <cell r="S3840">
            <v>0</v>
          </cell>
          <cell r="T3840">
            <v>0</v>
          </cell>
          <cell r="U3840">
            <v>0</v>
          </cell>
          <cell r="AO3840" t="str">
            <v>Schleswig-Holstein_2006_Sonstige_5</v>
          </cell>
          <cell r="AQ3840" t="str">
            <v>Westliche Flächenländer_2006_Sonstige_5</v>
          </cell>
        </row>
        <row r="3841">
          <cell r="G3841">
            <v>0</v>
          </cell>
          <cell r="H3841">
            <v>0</v>
          </cell>
          <cell r="I3841">
            <v>0</v>
          </cell>
          <cell r="J3841">
            <v>0</v>
          </cell>
          <cell r="K3841">
            <v>0</v>
          </cell>
          <cell r="L3841">
            <v>0</v>
          </cell>
          <cell r="M3841">
            <v>0</v>
          </cell>
          <cell r="N3841">
            <v>0</v>
          </cell>
          <cell r="O3841">
            <v>0</v>
          </cell>
          <cell r="P3841">
            <v>0</v>
          </cell>
          <cell r="Q3841">
            <v>0</v>
          </cell>
          <cell r="R3841">
            <v>0</v>
          </cell>
          <cell r="S3841">
            <v>0</v>
          </cell>
          <cell r="T3841">
            <v>0</v>
          </cell>
          <cell r="U3841">
            <v>0</v>
          </cell>
          <cell r="AO3841" t="str">
            <v>Schleswig-Holstein_2006_Sonstige_6</v>
          </cell>
          <cell r="AQ3841" t="str">
            <v>Westliche Flächenländer_2006_Sonstige_6</v>
          </cell>
        </row>
        <row r="3842">
          <cell r="G3842">
            <v>0</v>
          </cell>
          <cell r="H3842">
            <v>0</v>
          </cell>
          <cell r="I3842">
            <v>0</v>
          </cell>
          <cell r="J3842">
            <v>0</v>
          </cell>
          <cell r="K3842">
            <v>0</v>
          </cell>
          <cell r="L3842">
            <v>0</v>
          </cell>
          <cell r="M3842">
            <v>0</v>
          </cell>
          <cell r="N3842">
            <v>0</v>
          </cell>
          <cell r="O3842">
            <v>0</v>
          </cell>
          <cell r="P3842">
            <v>0</v>
          </cell>
          <cell r="Q3842">
            <v>0</v>
          </cell>
          <cell r="R3842">
            <v>0</v>
          </cell>
          <cell r="S3842">
            <v>0</v>
          </cell>
          <cell r="T3842">
            <v>0</v>
          </cell>
          <cell r="U3842">
            <v>0</v>
          </cell>
          <cell r="AO3842" t="str">
            <v>Schleswig-Holstein_2006_Sonstige_7</v>
          </cell>
          <cell r="AQ3842" t="str">
            <v>Westliche Flächenländer_2006_Sonstige_7</v>
          </cell>
        </row>
        <row r="3843">
          <cell r="G3843">
            <v>1641</v>
          </cell>
          <cell r="H3843">
            <v>394</v>
          </cell>
          <cell r="I3843">
            <v>102</v>
          </cell>
          <cell r="J3843">
            <v>32</v>
          </cell>
          <cell r="K3843">
            <v>866</v>
          </cell>
          <cell r="L3843">
            <v>208</v>
          </cell>
          <cell r="M3843">
            <v>87</v>
          </cell>
          <cell r="N3843">
            <v>30</v>
          </cell>
          <cell r="O3843">
            <v>866</v>
          </cell>
          <cell r="P3843">
            <v>611</v>
          </cell>
          <cell r="Q3843">
            <v>117</v>
          </cell>
          <cell r="R3843">
            <v>47</v>
          </cell>
          <cell r="S3843">
            <v>0</v>
          </cell>
          <cell r="T3843">
            <v>0</v>
          </cell>
          <cell r="U3843">
            <v>0</v>
          </cell>
          <cell r="AO3843" t="str">
            <v>Schleswig-Holstein_2006_Sonstige_8</v>
          </cell>
          <cell r="AQ3843" t="str">
            <v>Westliche Flächenländer_2006_Sonstige_8</v>
          </cell>
        </row>
        <row r="3844">
          <cell r="G3844">
            <v>0</v>
          </cell>
          <cell r="H3844">
            <v>0</v>
          </cell>
          <cell r="I3844">
            <v>0</v>
          </cell>
          <cell r="J3844">
            <v>0</v>
          </cell>
          <cell r="K3844">
            <v>0</v>
          </cell>
          <cell r="L3844">
            <v>0</v>
          </cell>
          <cell r="M3844">
            <v>0</v>
          </cell>
          <cell r="N3844">
            <v>0</v>
          </cell>
          <cell r="O3844">
            <v>0</v>
          </cell>
          <cell r="P3844">
            <v>0</v>
          </cell>
          <cell r="Q3844">
            <v>0</v>
          </cell>
          <cell r="R3844">
            <v>0</v>
          </cell>
          <cell r="S3844">
            <v>0</v>
          </cell>
          <cell r="T3844">
            <v>0</v>
          </cell>
          <cell r="U3844">
            <v>0</v>
          </cell>
          <cell r="AO3844" t="e">
            <v>#N/A</v>
          </cell>
          <cell r="AQ3844" t="e">
            <v>#N/A</v>
          </cell>
        </row>
        <row r="3845">
          <cell r="G3845">
            <v>49</v>
          </cell>
          <cell r="H3845">
            <v>12</v>
          </cell>
          <cell r="I3845">
            <v>0</v>
          </cell>
          <cell r="J3845">
            <v>0</v>
          </cell>
          <cell r="K3845">
            <v>18</v>
          </cell>
          <cell r="L3845">
            <v>4</v>
          </cell>
          <cell r="M3845">
            <v>0</v>
          </cell>
          <cell r="N3845">
            <v>0</v>
          </cell>
          <cell r="O3845">
            <v>18</v>
          </cell>
          <cell r="P3845">
            <v>9</v>
          </cell>
          <cell r="Q3845">
            <v>18</v>
          </cell>
          <cell r="R3845">
            <v>4</v>
          </cell>
          <cell r="S3845">
            <v>0</v>
          </cell>
          <cell r="T3845">
            <v>0</v>
          </cell>
          <cell r="U3845">
            <v>0</v>
          </cell>
          <cell r="AO3845" t="e">
            <v>#N/A</v>
          </cell>
          <cell r="AQ3845" t="e">
            <v>#N/A</v>
          </cell>
        </row>
        <row r="3846">
          <cell r="G3846">
            <v>330</v>
          </cell>
          <cell r="H3846">
            <v>106</v>
          </cell>
          <cell r="I3846">
            <v>7</v>
          </cell>
          <cell r="J3846">
            <v>1</v>
          </cell>
          <cell r="K3846">
            <v>116</v>
          </cell>
          <cell r="L3846">
            <v>39</v>
          </cell>
          <cell r="M3846">
            <v>1</v>
          </cell>
          <cell r="N3846">
            <v>0</v>
          </cell>
          <cell r="O3846">
            <v>116</v>
          </cell>
          <cell r="P3846">
            <v>95</v>
          </cell>
          <cell r="Q3846">
            <v>82</v>
          </cell>
          <cell r="R3846">
            <v>37</v>
          </cell>
          <cell r="S3846">
            <v>0</v>
          </cell>
          <cell r="T3846">
            <v>0</v>
          </cell>
          <cell r="U3846">
            <v>0</v>
          </cell>
          <cell r="AO3846" t="e">
            <v>#N/A</v>
          </cell>
          <cell r="AQ3846" t="e">
            <v>#N/A</v>
          </cell>
        </row>
        <row r="3847">
          <cell r="G3847">
            <v>50</v>
          </cell>
          <cell r="H3847">
            <v>9</v>
          </cell>
          <cell r="I3847">
            <v>3</v>
          </cell>
          <cell r="J3847">
            <v>1</v>
          </cell>
          <cell r="K3847">
            <v>12</v>
          </cell>
          <cell r="L3847">
            <v>2</v>
          </cell>
          <cell r="M3847">
            <v>1</v>
          </cell>
          <cell r="N3847">
            <v>0</v>
          </cell>
          <cell r="O3847">
            <v>12</v>
          </cell>
          <cell r="P3847">
            <v>27</v>
          </cell>
          <cell r="Q3847">
            <v>7</v>
          </cell>
          <cell r="R3847">
            <v>4</v>
          </cell>
          <cell r="S3847">
            <v>0</v>
          </cell>
          <cell r="T3847">
            <v>0</v>
          </cell>
          <cell r="U3847">
            <v>0</v>
          </cell>
          <cell r="AO3847" t="e">
            <v>#N/A</v>
          </cell>
          <cell r="AQ3847" t="e">
            <v>#N/A</v>
          </cell>
        </row>
        <row r="3848">
          <cell r="G3848">
            <v>38</v>
          </cell>
          <cell r="H3848">
            <v>16</v>
          </cell>
          <cell r="I3848">
            <v>0</v>
          </cell>
          <cell r="J3848">
            <v>0</v>
          </cell>
          <cell r="K3848">
            <v>8</v>
          </cell>
          <cell r="L3848">
            <v>2</v>
          </cell>
          <cell r="M3848">
            <v>0</v>
          </cell>
          <cell r="N3848">
            <v>0</v>
          </cell>
          <cell r="O3848">
            <v>8</v>
          </cell>
          <cell r="P3848">
            <v>18</v>
          </cell>
          <cell r="Q3848">
            <v>10</v>
          </cell>
          <cell r="R3848">
            <v>2</v>
          </cell>
          <cell r="S3848">
            <v>0</v>
          </cell>
          <cell r="T3848">
            <v>0</v>
          </cell>
          <cell r="U3848">
            <v>0</v>
          </cell>
          <cell r="AO3848" t="e">
            <v>#N/A</v>
          </cell>
          <cell r="AQ3848" t="e">
            <v>#N/A</v>
          </cell>
        </row>
        <row r="3849">
          <cell r="G3849">
            <v>0</v>
          </cell>
          <cell r="H3849">
            <v>0</v>
          </cell>
          <cell r="I3849">
            <v>0</v>
          </cell>
          <cell r="J3849">
            <v>0</v>
          </cell>
          <cell r="K3849">
            <v>0</v>
          </cell>
          <cell r="L3849">
            <v>0</v>
          </cell>
          <cell r="M3849">
            <v>0</v>
          </cell>
          <cell r="N3849">
            <v>0</v>
          </cell>
          <cell r="O3849">
            <v>0</v>
          </cell>
          <cell r="P3849">
            <v>0</v>
          </cell>
          <cell r="Q3849">
            <v>0</v>
          </cell>
          <cell r="R3849">
            <v>0</v>
          </cell>
          <cell r="S3849">
            <v>0</v>
          </cell>
          <cell r="T3849">
            <v>0</v>
          </cell>
          <cell r="U3849">
            <v>0</v>
          </cell>
          <cell r="AO3849" t="e">
            <v>#N/A</v>
          </cell>
          <cell r="AQ3849" t="e">
            <v>#N/A</v>
          </cell>
        </row>
        <row r="3850">
          <cell r="G3850">
            <v>0</v>
          </cell>
          <cell r="H3850">
            <v>0</v>
          </cell>
          <cell r="I3850">
            <v>0</v>
          </cell>
          <cell r="J3850">
            <v>0</v>
          </cell>
          <cell r="K3850">
            <v>0</v>
          </cell>
          <cell r="L3850">
            <v>0</v>
          </cell>
          <cell r="M3850">
            <v>0</v>
          </cell>
          <cell r="N3850">
            <v>0</v>
          </cell>
          <cell r="O3850">
            <v>0</v>
          </cell>
          <cell r="P3850">
            <v>0</v>
          </cell>
          <cell r="Q3850">
            <v>0</v>
          </cell>
          <cell r="R3850">
            <v>0</v>
          </cell>
          <cell r="S3850">
            <v>0</v>
          </cell>
          <cell r="T3850">
            <v>0</v>
          </cell>
          <cell r="U3850">
            <v>0</v>
          </cell>
          <cell r="AO3850" t="e">
            <v>#N/A</v>
          </cell>
          <cell r="AQ3850" t="e">
            <v>#N/A</v>
          </cell>
        </row>
        <row r="3851">
          <cell r="G3851">
            <v>467</v>
          </cell>
          <cell r="H3851">
            <v>143</v>
          </cell>
          <cell r="I3851">
            <v>10</v>
          </cell>
          <cell r="J3851">
            <v>2</v>
          </cell>
          <cell r="K3851">
            <v>154</v>
          </cell>
          <cell r="L3851">
            <v>47</v>
          </cell>
          <cell r="M3851">
            <v>2</v>
          </cell>
          <cell r="N3851">
            <v>0</v>
          </cell>
          <cell r="O3851">
            <v>154</v>
          </cell>
          <cell r="P3851">
            <v>149</v>
          </cell>
          <cell r="Q3851">
            <v>117</v>
          </cell>
          <cell r="R3851">
            <v>47</v>
          </cell>
          <cell r="S3851">
            <v>0</v>
          </cell>
          <cell r="T3851">
            <v>0</v>
          </cell>
          <cell r="U3851">
            <v>0</v>
          </cell>
          <cell r="AO3851" t="e">
            <v>#N/A</v>
          </cell>
          <cell r="AQ3851" t="e">
            <v>#N/A</v>
          </cell>
        </row>
        <row r="3852">
          <cell r="G3852">
            <v>6516.8258239071256</v>
          </cell>
          <cell r="H3852">
            <v>1775.7232776235135</v>
          </cell>
          <cell r="I3852">
            <v>23.09563886763581</v>
          </cell>
          <cell r="J3852">
            <v>7.7696526508226693</v>
          </cell>
          <cell r="K3852">
            <v>2267.0634547524514</v>
          </cell>
          <cell r="L3852">
            <v>664.62387221713482</v>
          </cell>
          <cell r="M3852">
            <v>10.25987525987526</v>
          </cell>
          <cell r="N3852">
            <v>4.3069306930693063</v>
          </cell>
          <cell r="O3852">
            <v>2093.5504911871121</v>
          </cell>
          <cell r="P3852">
            <v>2117.3441757368746</v>
          </cell>
          <cell r="Q3852">
            <v>1916.2728538317842</v>
          </cell>
          <cell r="R3852">
            <v>389.65830315135457</v>
          </cell>
          <cell r="S3852">
            <v>0</v>
          </cell>
          <cell r="T3852">
            <v>0</v>
          </cell>
          <cell r="U3852">
            <v>0</v>
          </cell>
          <cell r="AO3852" t="str">
            <v>Sachsen_2006_I 01a_1</v>
          </cell>
          <cell r="AQ3852" t="str">
            <v>Östliche Flächenländer_2006_I 01a_1</v>
          </cell>
        </row>
        <row r="3853">
          <cell r="G3853">
            <v>21277.700685956901</v>
          </cell>
          <cell r="H3853">
            <v>6023.5808456017185</v>
          </cell>
          <cell r="I3853">
            <v>71.063504208110174</v>
          </cell>
          <cell r="J3853">
            <v>22.851919561243143</v>
          </cell>
          <cell r="K3853">
            <v>7285.1212170987419</v>
          </cell>
          <cell r="L3853">
            <v>2204.8210709621244</v>
          </cell>
          <cell r="M3853">
            <v>31.216216216216218</v>
          </cell>
          <cell r="N3853">
            <v>10.910891089108912</v>
          </cell>
          <cell r="O3853">
            <v>6835.5272836968597</v>
          </cell>
          <cell r="P3853">
            <v>6913.2146290005567</v>
          </cell>
          <cell r="Q3853">
            <v>6256.7086060328984</v>
          </cell>
          <cell r="R3853">
            <v>1272.2501672265869</v>
          </cell>
          <cell r="S3853">
            <v>0</v>
          </cell>
          <cell r="T3853">
            <v>0</v>
          </cell>
          <cell r="U3853">
            <v>0</v>
          </cell>
          <cell r="AO3853" t="str">
            <v>Sachsen_2006_I 01a_2</v>
          </cell>
          <cell r="AQ3853" t="str">
            <v>Östliche Flächenländer_2006_I 01a_2</v>
          </cell>
        </row>
        <row r="3854">
          <cell r="G3854">
            <v>48417.618243717996</v>
          </cell>
          <cell r="H3854">
            <v>17327.238497406612</v>
          </cell>
          <cell r="I3854">
            <v>126.72991583779648</v>
          </cell>
          <cell r="J3854">
            <v>67.413162705667276</v>
          </cell>
          <cell r="K3854">
            <v>14695.221573369736</v>
          </cell>
          <cell r="L3854">
            <v>5865.9919234984163</v>
          </cell>
          <cell r="M3854">
            <v>47.370062370062371</v>
          </cell>
          <cell r="N3854">
            <v>28.712871287128714</v>
          </cell>
          <cell r="O3854">
            <v>15554.309904123425</v>
          </cell>
          <cell r="P3854">
            <v>15731.088226311442</v>
          </cell>
          <cell r="Q3854">
            <v>14237.202281401595</v>
          </cell>
          <cell r="R3854">
            <v>2895.0178318815383</v>
          </cell>
          <cell r="S3854">
            <v>0</v>
          </cell>
          <cell r="T3854">
            <v>0</v>
          </cell>
          <cell r="U3854">
            <v>0</v>
          </cell>
          <cell r="AO3854" t="str">
            <v>Sachsen_2006_I 01a_3</v>
          </cell>
          <cell r="AQ3854" t="str">
            <v>Östliche Flächenländer_2006_I 01a_3</v>
          </cell>
        </row>
        <row r="3855">
          <cell r="G3855">
            <v>2302.6871673034079</v>
          </cell>
          <cell r="H3855">
            <v>1121.4130979200502</v>
          </cell>
          <cell r="I3855">
            <v>4.9349655700076509</v>
          </cell>
          <cell r="J3855">
            <v>2.5137111517367461</v>
          </cell>
          <cell r="K3855">
            <v>750.84366556972202</v>
          </cell>
          <cell r="L3855">
            <v>377.81246903757523</v>
          </cell>
          <cell r="M3855">
            <v>2.6195426195426199</v>
          </cell>
          <cell r="N3855">
            <v>2.0099009900990099</v>
          </cell>
          <cell r="O3855">
            <v>739.74538838726119</v>
          </cell>
          <cell r="P3855">
            <v>748.15276546869347</v>
          </cell>
          <cell r="Q3855">
            <v>677.10523939165125</v>
          </cell>
          <cell r="R3855">
            <v>137.68377405580216</v>
          </cell>
          <cell r="S3855">
            <v>0</v>
          </cell>
          <cell r="T3855">
            <v>0</v>
          </cell>
          <cell r="U3855">
            <v>0</v>
          </cell>
          <cell r="AO3855" t="str">
            <v>Sachsen_2006_I 01a_4</v>
          </cell>
          <cell r="AQ3855" t="str">
            <v>Östliche Flächenländer_2006_I 01a_4</v>
          </cell>
        </row>
        <row r="3856">
          <cell r="G3856">
            <v>10133.552754601307</v>
          </cell>
          <cell r="H3856">
            <v>5471.9434484203912</v>
          </cell>
          <cell r="I3856">
            <v>25.069625095638866</v>
          </cell>
          <cell r="J3856">
            <v>20.338208409506397</v>
          </cell>
          <cell r="K3856">
            <v>3484.5604952676563</v>
          </cell>
          <cell r="L3856">
            <v>1955.1088226021948</v>
          </cell>
          <cell r="M3856">
            <v>10.696465696465697</v>
          </cell>
          <cell r="N3856">
            <v>10.049504950495049</v>
          </cell>
          <cell r="O3856">
            <v>3255.4352256949974</v>
          </cell>
          <cell r="P3856">
            <v>3292.4339984298499</v>
          </cell>
          <cell r="Q3856">
            <v>2979.7715300717437</v>
          </cell>
          <cell r="R3856">
            <v>605.91200040471642</v>
          </cell>
          <cell r="S3856">
            <v>0</v>
          </cell>
          <cell r="T3856">
            <v>0</v>
          </cell>
          <cell r="U3856">
            <v>0</v>
          </cell>
          <cell r="AO3856" t="str">
            <v>Sachsen_2006_I 01a_5</v>
          </cell>
          <cell r="AQ3856" t="str">
            <v>Östliche Flächenländer_2006_I 01a_5</v>
          </cell>
        </row>
        <row r="3857">
          <cell r="G3857">
            <v>91.615324513262891</v>
          </cell>
          <cell r="H3857">
            <v>42.100833027715197</v>
          </cell>
          <cell r="I3857">
            <v>7.1063504208110171</v>
          </cell>
          <cell r="J3857">
            <v>4.1133455210237662</v>
          </cell>
          <cell r="K3857">
            <v>25.189593941693904</v>
          </cell>
          <cell r="L3857">
            <v>13.641841682554457</v>
          </cell>
          <cell r="M3857">
            <v>2.8378378378378382</v>
          </cell>
          <cell r="N3857">
            <v>2.0099009900990099</v>
          </cell>
          <cell r="O3857">
            <v>29.431706910345937</v>
          </cell>
          <cell r="P3857">
            <v>29.766205052585033</v>
          </cell>
          <cell r="Q3857">
            <v>26.939489270329975</v>
          </cell>
          <cell r="R3857">
            <v>5.4779232800019484</v>
          </cell>
          <cell r="S3857">
            <v>0</v>
          </cell>
          <cell r="T3857">
            <v>0</v>
          </cell>
          <cell r="U3857">
            <v>0</v>
          </cell>
          <cell r="AO3857" t="str">
            <v>Sachsen_2006_I 01a_6</v>
          </cell>
          <cell r="AQ3857" t="str">
            <v>Östliche Flächenländer_2006_I 01a_6</v>
          </cell>
        </row>
        <row r="3858">
          <cell r="G3858">
            <v>0</v>
          </cell>
          <cell r="H3858">
            <v>0</v>
          </cell>
          <cell r="I3858">
            <v>0</v>
          </cell>
          <cell r="J3858">
            <v>0</v>
          </cell>
          <cell r="K3858">
            <v>0</v>
          </cell>
          <cell r="L3858">
            <v>0</v>
          </cell>
          <cell r="M3858">
            <v>0</v>
          </cell>
          <cell r="N3858">
            <v>0</v>
          </cell>
          <cell r="O3858">
            <v>0</v>
          </cell>
          <cell r="P3858">
            <v>0</v>
          </cell>
          <cell r="Q3858">
            <v>0</v>
          </cell>
          <cell r="R3858">
            <v>0</v>
          </cell>
          <cell r="S3858">
            <v>0</v>
          </cell>
          <cell r="T3858">
            <v>0</v>
          </cell>
          <cell r="U3858">
            <v>0</v>
          </cell>
          <cell r="AO3858" t="str">
            <v>Sachsen_2006_I 01a_7</v>
          </cell>
          <cell r="AQ3858" t="str">
            <v>Östliche Flächenländer_2006_I 01a_7</v>
          </cell>
        </row>
        <row r="3859">
          <cell r="G3859">
            <v>88740</v>
          </cell>
          <cell r="H3859">
            <v>31762</v>
          </cell>
          <cell r="I3859">
            <v>258</v>
          </cell>
          <cell r="J3859">
            <v>125</v>
          </cell>
          <cell r="K3859">
            <v>28508</v>
          </cell>
          <cell r="L3859">
            <v>11082</v>
          </cell>
          <cell r="M3859">
            <v>105</v>
          </cell>
          <cell r="N3859">
            <v>58</v>
          </cell>
          <cell r="O3859">
            <v>28508</v>
          </cell>
          <cell r="P3859">
            <v>28832</v>
          </cell>
          <cell r="Q3859">
            <v>26094</v>
          </cell>
          <cell r="R3859">
            <v>5306</v>
          </cell>
          <cell r="S3859">
            <v>0</v>
          </cell>
          <cell r="T3859">
            <v>0</v>
          </cell>
          <cell r="U3859">
            <v>0</v>
          </cell>
          <cell r="AO3859" t="str">
            <v>Sachsen_2006_I 01a_8</v>
          </cell>
          <cell r="AQ3859" t="str">
            <v>Östliche Flächenländer_2006_I 01a_8</v>
          </cell>
        </row>
        <row r="3860">
          <cell r="G3860">
            <v>0.51811095827602016</v>
          </cell>
          <cell r="H3860">
            <v>0.54240013540961407</v>
          </cell>
          <cell r="I3860">
            <v>0</v>
          </cell>
          <cell r="J3860">
            <v>0</v>
          </cell>
          <cell r="K3860">
            <v>0.25821119334397524</v>
          </cell>
          <cell r="L3860">
            <v>0.26437457969065231</v>
          </cell>
          <cell r="M3860">
            <v>0</v>
          </cell>
          <cell r="N3860">
            <v>0</v>
          </cell>
          <cell r="O3860">
            <v>0.25763169960665072</v>
          </cell>
          <cell r="P3860">
            <v>0.22737035160114866</v>
          </cell>
          <cell r="Q3860">
            <v>3.3108907068220755E-2</v>
          </cell>
          <cell r="R3860">
            <v>0</v>
          </cell>
          <cell r="S3860">
            <v>0</v>
          </cell>
          <cell r="T3860">
            <v>0</v>
          </cell>
          <cell r="U3860">
            <v>0</v>
          </cell>
          <cell r="AO3860" t="str">
            <v>Sachsen_2006_I 03_1</v>
          </cell>
          <cell r="AQ3860" t="str">
            <v>Östliche Flächenländer_2006_I 03_1</v>
          </cell>
        </row>
        <row r="3861">
          <cell r="G3861">
            <v>467.33608436497019</v>
          </cell>
          <cell r="H3861">
            <v>452.36171293161811</v>
          </cell>
          <cell r="I3861">
            <v>5.6852791878172582</v>
          </cell>
          <cell r="J3861">
            <v>6.0190476190476199</v>
          </cell>
          <cell r="K3861">
            <v>255.62908141053546</v>
          </cell>
          <cell r="L3861">
            <v>242.96023873570948</v>
          </cell>
          <cell r="M3861">
            <v>3.870967741935484</v>
          </cell>
          <cell r="N3861">
            <v>4.3965517241379315</v>
          </cell>
          <cell r="O3861">
            <v>232.38379304519896</v>
          </cell>
          <cell r="P3861">
            <v>205.0880571442361</v>
          </cell>
          <cell r="Q3861">
            <v>29.864234175535124</v>
          </cell>
          <cell r="R3861">
            <v>0</v>
          </cell>
          <cell r="S3861">
            <v>0</v>
          </cell>
          <cell r="T3861">
            <v>0</v>
          </cell>
          <cell r="U3861">
            <v>0</v>
          </cell>
          <cell r="AO3861" t="str">
            <v>Sachsen_2006_I 03_2</v>
          </cell>
          <cell r="AQ3861" t="str">
            <v>Östliche Flächenländer_2006_I 03_2</v>
          </cell>
        </row>
        <row r="3862">
          <cell r="G3862">
            <v>8799.5965153599263</v>
          </cell>
          <cell r="H3862">
            <v>4913.3316266079892</v>
          </cell>
          <cell r="I3862">
            <v>117.96954314720811</v>
          </cell>
          <cell r="J3862">
            <v>60.56666666666667</v>
          </cell>
          <cell r="K3862">
            <v>4340.5301601122237</v>
          </cell>
          <cell r="L3862">
            <v>2385.1874579690652</v>
          </cell>
          <cell r="M3862">
            <v>69.677419354838705</v>
          </cell>
          <cell r="N3862">
            <v>37.810344827586206</v>
          </cell>
          <cell r="O3862">
            <v>4375.6167861193562</v>
          </cell>
          <cell r="P3862">
            <v>3861.658051593909</v>
          </cell>
          <cell r="Q3862">
            <v>562.32167764666133</v>
          </cell>
          <cell r="R3862">
            <v>0</v>
          </cell>
          <cell r="S3862">
            <v>0</v>
          </cell>
          <cell r="T3862">
            <v>0</v>
          </cell>
          <cell r="U3862">
            <v>0</v>
          </cell>
          <cell r="AO3862" t="str">
            <v>Sachsen_2006_I 03_3</v>
          </cell>
          <cell r="AQ3862" t="str">
            <v>Östliche Flächenländer_2006_I 03_3</v>
          </cell>
        </row>
        <row r="3863">
          <cell r="G3863">
            <v>241.43970655662542</v>
          </cell>
          <cell r="H3863">
            <v>144.27843601895734</v>
          </cell>
          <cell r="I3863">
            <v>1.4213197969543145</v>
          </cell>
          <cell r="J3863">
            <v>0.75238095238095248</v>
          </cell>
          <cell r="K3863">
            <v>113.09650268466115</v>
          </cell>
          <cell r="L3863">
            <v>67.944266980497645</v>
          </cell>
          <cell r="M3863">
            <v>0.77419354838709675</v>
          </cell>
          <cell r="N3863">
            <v>0.43965517241379309</v>
          </cell>
          <cell r="O3863">
            <v>120.05637201669926</v>
          </cell>
          <cell r="P3863">
            <v>105.95458384613529</v>
          </cell>
          <cell r="Q3863">
            <v>15.428750693790874</v>
          </cell>
          <cell r="R3863">
            <v>0</v>
          </cell>
          <cell r="S3863">
            <v>0</v>
          </cell>
          <cell r="T3863">
            <v>0</v>
          </cell>
          <cell r="U3863">
            <v>0</v>
          </cell>
          <cell r="AO3863" t="str">
            <v>Sachsen_2006_I 03_4</v>
          </cell>
          <cell r="AQ3863" t="str">
            <v>Östliche Flächenländer_2006_I 03_4</v>
          </cell>
        </row>
        <row r="3864">
          <cell r="G3864">
            <v>1221.9646950939934</v>
          </cell>
          <cell r="H3864">
            <v>895.5026235612728</v>
          </cell>
          <cell r="I3864">
            <v>13.147208121827411</v>
          </cell>
          <cell r="J3864">
            <v>10.533333333333333</v>
          </cell>
          <cell r="K3864">
            <v>626.42035505248384</v>
          </cell>
          <cell r="L3864">
            <v>447.05741425689303</v>
          </cell>
          <cell r="M3864">
            <v>8.5161290322580641</v>
          </cell>
          <cell r="N3864">
            <v>7.4741379310344822</v>
          </cell>
          <cell r="O3864">
            <v>607.62436352228576</v>
          </cell>
          <cell r="P3864">
            <v>536.25297425130907</v>
          </cell>
          <cell r="Q3864">
            <v>78.087357320398652</v>
          </cell>
          <cell r="R3864">
            <v>0</v>
          </cell>
          <cell r="S3864">
            <v>0</v>
          </cell>
          <cell r="T3864">
            <v>0</v>
          </cell>
          <cell r="U3864">
            <v>0</v>
          </cell>
          <cell r="AO3864" t="str">
            <v>Sachsen_2006_I 03_5</v>
          </cell>
          <cell r="AQ3864" t="str">
            <v>Östliche Flächenländer_2006_I 03_5</v>
          </cell>
        </row>
        <row r="3865">
          <cell r="G3865">
            <v>3.6267767079321409</v>
          </cell>
          <cell r="H3865">
            <v>2.4408006093432633</v>
          </cell>
          <cell r="I3865">
            <v>1.7766497461928934</v>
          </cell>
          <cell r="J3865">
            <v>1.1285714285714286</v>
          </cell>
          <cell r="K3865">
            <v>1.5492671600638515</v>
          </cell>
          <cell r="L3865">
            <v>1.0574983187626092</v>
          </cell>
          <cell r="M3865">
            <v>1.1612903225806452</v>
          </cell>
          <cell r="N3865">
            <v>0.87931034482758619</v>
          </cell>
          <cell r="O3865">
            <v>1.8034218972465552</v>
          </cell>
          <cell r="P3865">
            <v>1.5915924612080408</v>
          </cell>
          <cell r="Q3865">
            <v>0.23176234947754529</v>
          </cell>
          <cell r="R3865">
            <v>0</v>
          </cell>
          <cell r="S3865">
            <v>0</v>
          </cell>
          <cell r="T3865">
            <v>0</v>
          </cell>
          <cell r="U3865">
            <v>0</v>
          </cell>
          <cell r="AO3865" t="str">
            <v>Sachsen_2006_I 03_6</v>
          </cell>
          <cell r="AQ3865" t="str">
            <v>Östliche Flächenländer_2006_I 03_6</v>
          </cell>
        </row>
        <row r="3866">
          <cell r="G3866">
            <v>0.51811095827602016</v>
          </cell>
          <cell r="H3866">
            <v>0.54240013540961407</v>
          </cell>
          <cell r="I3866">
            <v>0</v>
          </cell>
          <cell r="J3866">
            <v>0</v>
          </cell>
          <cell r="K3866">
            <v>0.51642238668795049</v>
          </cell>
          <cell r="L3866">
            <v>0.52874915938130462</v>
          </cell>
          <cell r="M3866">
            <v>0</v>
          </cell>
          <cell r="N3866">
            <v>0</v>
          </cell>
          <cell r="O3866">
            <v>0.25763169960665072</v>
          </cell>
          <cell r="P3866">
            <v>0.22737035160114866</v>
          </cell>
          <cell r="Q3866">
            <v>3.3108907068220755E-2</v>
          </cell>
          <cell r="R3866">
            <v>0</v>
          </cell>
          <cell r="S3866">
            <v>0</v>
          </cell>
          <cell r="T3866">
            <v>0</v>
          </cell>
          <cell r="U3866">
            <v>0</v>
          </cell>
          <cell r="AO3866" t="str">
            <v>Sachsen_2006_I 03_7</v>
          </cell>
          <cell r="AQ3866" t="str">
            <v>Östliche Flächenländer_2006_I 03_7</v>
          </cell>
        </row>
        <row r="3867">
          <cell r="G3867">
            <v>10735</v>
          </cell>
          <cell r="H3867">
            <v>6409</v>
          </cell>
          <cell r="I3867">
            <v>140</v>
          </cell>
          <cell r="J3867">
            <v>79</v>
          </cell>
          <cell r="K3867">
            <v>5338</v>
          </cell>
          <cell r="L3867">
            <v>3145</v>
          </cell>
          <cell r="M3867">
            <v>84</v>
          </cell>
          <cell r="N3867">
            <v>51</v>
          </cell>
          <cell r="O3867">
            <v>5338</v>
          </cell>
          <cell r="P3867">
            <v>4711</v>
          </cell>
          <cell r="Q3867">
            <v>686</v>
          </cell>
          <cell r="R3867">
            <v>0</v>
          </cell>
          <cell r="S3867">
            <v>0</v>
          </cell>
          <cell r="T3867">
            <v>0</v>
          </cell>
          <cell r="U3867">
            <v>0</v>
          </cell>
          <cell r="AO3867" t="str">
            <v>Sachsen_2006_I 03_8</v>
          </cell>
          <cell r="AQ3867" t="str">
            <v>Östliche Flächenländer_2006_I 03_8</v>
          </cell>
        </row>
        <row r="3868">
          <cell r="G3868">
            <v>0</v>
          </cell>
          <cell r="H3868">
            <v>0</v>
          </cell>
          <cell r="I3868">
            <v>0</v>
          </cell>
          <cell r="J3868">
            <v>0</v>
          </cell>
          <cell r="K3868">
            <v>0</v>
          </cell>
          <cell r="L3868">
            <v>0</v>
          </cell>
          <cell r="M3868">
            <v>0</v>
          </cell>
          <cell r="N3868">
            <v>0</v>
          </cell>
          <cell r="O3868">
            <v>0</v>
          </cell>
          <cell r="P3868">
            <v>0</v>
          </cell>
          <cell r="Q3868">
            <v>0</v>
          </cell>
          <cell r="R3868">
            <v>0</v>
          </cell>
          <cell r="S3868">
            <v>0</v>
          </cell>
          <cell r="T3868">
            <v>0</v>
          </cell>
          <cell r="U3868">
            <v>0</v>
          </cell>
          <cell r="AO3868" t="str">
            <v>Sachsen_2006_I 04b_1</v>
          </cell>
          <cell r="AQ3868" t="str">
            <v>Östliche Flächenländer_2006_I 04b_1</v>
          </cell>
        </row>
        <row r="3869">
          <cell r="G3869">
            <v>11.387782204515272</v>
          </cell>
          <cell r="H3869">
            <v>12.069264069264069</v>
          </cell>
          <cell r="I3869">
            <v>0</v>
          </cell>
          <cell r="J3869">
            <v>0</v>
          </cell>
          <cell r="K3869">
            <v>0</v>
          </cell>
          <cell r="L3869">
            <v>0</v>
          </cell>
          <cell r="M3869">
            <v>0</v>
          </cell>
          <cell r="N3869">
            <v>0</v>
          </cell>
          <cell r="O3869">
            <v>4.375830013280213</v>
          </cell>
          <cell r="P3869">
            <v>4.2297476759628152</v>
          </cell>
          <cell r="Q3869">
            <v>2.7822045152722445</v>
          </cell>
          <cell r="R3869">
            <v>0</v>
          </cell>
          <cell r="S3869">
            <v>0</v>
          </cell>
          <cell r="T3869">
            <v>0</v>
          </cell>
          <cell r="U3869">
            <v>0</v>
          </cell>
          <cell r="AO3869" t="str">
            <v>Sachsen_2006_I 04b_2</v>
          </cell>
          <cell r="AQ3869" t="str">
            <v>Östliche Flächenländer_2006_I 04b_2</v>
          </cell>
        </row>
        <row r="3870">
          <cell r="G3870">
            <v>1687.6693227091635</v>
          </cell>
          <cell r="H3870">
            <v>1360.8095238095239</v>
          </cell>
          <cell r="I3870">
            <v>20</v>
          </cell>
          <cell r="J3870">
            <v>18</v>
          </cell>
          <cell r="K3870">
            <v>0</v>
          </cell>
          <cell r="L3870">
            <v>0</v>
          </cell>
          <cell r="M3870">
            <v>0</v>
          </cell>
          <cell r="N3870">
            <v>0</v>
          </cell>
          <cell r="O3870">
            <v>648.49800796812747</v>
          </cell>
          <cell r="P3870">
            <v>626.84860557768923</v>
          </cell>
          <cell r="Q3870">
            <v>412.32270916334664</v>
          </cell>
          <cell r="R3870">
            <v>0</v>
          </cell>
          <cell r="S3870">
            <v>0</v>
          </cell>
          <cell r="T3870">
            <v>0</v>
          </cell>
          <cell r="U3870">
            <v>0</v>
          </cell>
          <cell r="AO3870" t="str">
            <v>Sachsen_2006_I 04b_3</v>
          </cell>
          <cell r="AQ3870" t="str">
            <v>Östliche Flächenländer_2006_I 04b_3</v>
          </cell>
        </row>
        <row r="3871">
          <cell r="G3871">
            <v>4.5551128818061084</v>
          </cell>
          <cell r="H3871">
            <v>3.0173160173160172</v>
          </cell>
          <cell r="I3871">
            <v>0</v>
          </cell>
          <cell r="J3871">
            <v>0</v>
          </cell>
          <cell r="K3871">
            <v>0</v>
          </cell>
          <cell r="L3871">
            <v>0</v>
          </cell>
          <cell r="M3871">
            <v>0</v>
          </cell>
          <cell r="N3871">
            <v>0</v>
          </cell>
          <cell r="O3871">
            <v>1.7503320053120848</v>
          </cell>
          <cell r="P3871">
            <v>1.691899070385126</v>
          </cell>
          <cell r="Q3871">
            <v>1.1128818061088976</v>
          </cell>
          <cell r="R3871">
            <v>0</v>
          </cell>
          <cell r="S3871">
            <v>0</v>
          </cell>
          <cell r="T3871">
            <v>0</v>
          </cell>
          <cell r="U3871">
            <v>0</v>
          </cell>
          <cell r="AO3871" t="str">
            <v>Sachsen_2006_I 04b_4</v>
          </cell>
          <cell r="AQ3871" t="str">
            <v>Östliche Flächenländer_2006_I 04b_4</v>
          </cell>
        </row>
        <row r="3872">
          <cell r="G3872">
            <v>11.387782204515272</v>
          </cell>
          <cell r="H3872">
            <v>18.103896103896105</v>
          </cell>
          <cell r="I3872">
            <v>0</v>
          </cell>
          <cell r="J3872">
            <v>0</v>
          </cell>
          <cell r="K3872">
            <v>0</v>
          </cell>
          <cell r="L3872">
            <v>0</v>
          </cell>
          <cell r="M3872">
            <v>0</v>
          </cell>
          <cell r="N3872">
            <v>0</v>
          </cell>
          <cell r="O3872">
            <v>4.375830013280213</v>
          </cell>
          <cell r="P3872">
            <v>4.2297476759628152</v>
          </cell>
          <cell r="Q3872">
            <v>2.7822045152722445</v>
          </cell>
          <cell r="R3872">
            <v>0</v>
          </cell>
          <cell r="S3872">
            <v>0</v>
          </cell>
          <cell r="T3872">
            <v>0</v>
          </cell>
          <cell r="U3872">
            <v>0</v>
          </cell>
          <cell r="AO3872" t="str">
            <v>Sachsen_2006_I 04b_5</v>
          </cell>
          <cell r="AQ3872" t="str">
            <v>Östliche Flächenländer_2006_I 04b_5</v>
          </cell>
        </row>
        <row r="3873">
          <cell r="G3873">
            <v>0</v>
          </cell>
          <cell r="H3873">
            <v>0</v>
          </cell>
          <cell r="I3873">
            <v>0</v>
          </cell>
          <cell r="J3873">
            <v>0</v>
          </cell>
          <cell r="K3873">
            <v>0</v>
          </cell>
          <cell r="L3873">
            <v>0</v>
          </cell>
          <cell r="M3873">
            <v>0</v>
          </cell>
          <cell r="N3873">
            <v>0</v>
          </cell>
          <cell r="O3873">
            <v>0</v>
          </cell>
          <cell r="P3873">
            <v>0</v>
          </cell>
          <cell r="Q3873">
            <v>0</v>
          </cell>
          <cell r="R3873">
            <v>0</v>
          </cell>
          <cell r="S3873">
            <v>0</v>
          </cell>
          <cell r="T3873">
            <v>0</v>
          </cell>
          <cell r="U3873">
            <v>0</v>
          </cell>
          <cell r="AO3873" t="str">
            <v>Sachsen_2006_I 04b_6</v>
          </cell>
          <cell r="AQ3873" t="str">
            <v>Östliche Flächenländer_2006_I 04b_6</v>
          </cell>
        </row>
        <row r="3874">
          <cell r="G3874">
            <v>0</v>
          </cell>
          <cell r="H3874">
            <v>0</v>
          </cell>
          <cell r="I3874">
            <v>0</v>
          </cell>
          <cell r="J3874">
            <v>0</v>
          </cell>
          <cell r="K3874">
            <v>0</v>
          </cell>
          <cell r="L3874">
            <v>0</v>
          </cell>
          <cell r="M3874">
            <v>0</v>
          </cell>
          <cell r="N3874">
            <v>0</v>
          </cell>
          <cell r="O3874">
            <v>0</v>
          </cell>
          <cell r="P3874">
            <v>0</v>
          </cell>
          <cell r="Q3874">
            <v>0</v>
          </cell>
          <cell r="R3874">
            <v>0</v>
          </cell>
          <cell r="S3874">
            <v>0</v>
          </cell>
          <cell r="T3874">
            <v>0</v>
          </cell>
          <cell r="U3874">
            <v>0</v>
          </cell>
          <cell r="AO3874" t="str">
            <v>Sachsen_2006_I 04b_7</v>
          </cell>
          <cell r="AQ3874" t="str">
            <v>Östliche Flächenländer_2006_I 04b_7</v>
          </cell>
        </row>
        <row r="3875">
          <cell r="G3875">
            <v>1715</v>
          </cell>
          <cell r="H3875">
            <v>1394</v>
          </cell>
          <cell r="I3875">
            <v>20</v>
          </cell>
          <cell r="J3875">
            <v>18</v>
          </cell>
          <cell r="K3875">
            <v>0</v>
          </cell>
          <cell r="L3875">
            <v>0</v>
          </cell>
          <cell r="M3875">
            <v>0</v>
          </cell>
          <cell r="N3875">
            <v>0</v>
          </cell>
          <cell r="O3875">
            <v>659</v>
          </cell>
          <cell r="P3875">
            <v>637</v>
          </cell>
          <cell r="Q3875">
            <v>419</v>
          </cell>
          <cell r="R3875">
            <v>0</v>
          </cell>
          <cell r="S3875">
            <v>0</v>
          </cell>
          <cell r="T3875">
            <v>0</v>
          </cell>
          <cell r="U3875">
            <v>0</v>
          </cell>
          <cell r="AO3875" t="str">
            <v>Sachsen_2006_I 04b_8</v>
          </cell>
          <cell r="AQ3875" t="str">
            <v>Östliche Flächenländer_2006_I 04b_8</v>
          </cell>
        </row>
        <row r="3876">
          <cell r="G3876">
            <v>23.560908200391829</v>
          </cell>
          <cell r="H3876">
            <v>11.906378146489182</v>
          </cell>
          <cell r="I3876">
            <v>0</v>
          </cell>
          <cell r="J3876">
            <v>0</v>
          </cell>
          <cell r="K3876">
            <v>11.479591836734695</v>
          </cell>
          <cell r="L3876">
            <v>5.542223920519679</v>
          </cell>
          <cell r="M3876">
            <v>0</v>
          </cell>
          <cell r="N3876">
            <v>0</v>
          </cell>
          <cell r="O3876">
            <v>7.8043660789252725</v>
          </cell>
          <cell r="P3876">
            <v>8.4665547159249925</v>
          </cell>
          <cell r="Q3876">
            <v>7.2899874055415612</v>
          </cell>
          <cell r="R3876">
            <v>0</v>
          </cell>
          <cell r="S3876">
            <v>0</v>
          </cell>
          <cell r="T3876">
            <v>0</v>
          </cell>
          <cell r="U3876">
            <v>0</v>
          </cell>
          <cell r="AO3876" t="str">
            <v>Sachsen_2006_I 02_1</v>
          </cell>
          <cell r="AQ3876" t="str">
            <v>Östliche Flächenländer_2006_I 02_1</v>
          </cell>
        </row>
        <row r="3877">
          <cell r="G3877">
            <v>1747.131961936748</v>
          </cell>
          <cell r="H3877">
            <v>1161.0639076398966</v>
          </cell>
          <cell r="I3877">
            <v>10.093457943925234</v>
          </cell>
          <cell r="J3877">
            <v>2.1212121212121211</v>
          </cell>
          <cell r="K3877">
            <v>586.37755102040819</v>
          </cell>
          <cell r="L3877">
            <v>407.35345815819636</v>
          </cell>
          <cell r="M3877">
            <v>7.5</v>
          </cell>
          <cell r="N3877">
            <v>1.411764705882353</v>
          </cell>
          <cell r="O3877">
            <v>578.72376154492031</v>
          </cell>
          <cell r="P3877">
            <v>627.82759585782264</v>
          </cell>
          <cell r="Q3877">
            <v>540.58060453400503</v>
          </cell>
          <cell r="R3877">
            <v>0</v>
          </cell>
          <cell r="S3877">
            <v>0</v>
          </cell>
          <cell r="T3877">
            <v>0</v>
          </cell>
          <cell r="U3877">
            <v>0</v>
          </cell>
          <cell r="AO3877" t="str">
            <v>Sachsen_2006_I 02_2</v>
          </cell>
          <cell r="AQ3877" t="str">
            <v>Östliche Flächenländer_2006_I 02_2</v>
          </cell>
        </row>
        <row r="3878">
          <cell r="G3878">
            <v>2105.8433039462639</v>
          </cell>
          <cell r="H3878">
            <v>1764.2563876096144</v>
          </cell>
          <cell r="I3878">
            <v>15.897196261682241</v>
          </cell>
          <cell r="J3878">
            <v>11.030303030303029</v>
          </cell>
          <cell r="K3878">
            <v>679.4387755102041</v>
          </cell>
          <cell r="L3878">
            <v>583.12113106610627</v>
          </cell>
          <cell r="M3878">
            <v>6.9</v>
          </cell>
          <cell r="N3878">
            <v>6.117647058823529</v>
          </cell>
          <cell r="O3878">
            <v>697.54408060453409</v>
          </cell>
          <cell r="P3878">
            <v>756.72963895885812</v>
          </cell>
          <cell r="Q3878">
            <v>651.56958438287154</v>
          </cell>
          <cell r="R3878">
            <v>0</v>
          </cell>
          <cell r="S3878">
            <v>0</v>
          </cell>
          <cell r="T3878">
            <v>0</v>
          </cell>
          <cell r="U3878">
            <v>0</v>
          </cell>
          <cell r="AO3878" t="str">
            <v>Sachsen_2006_I 02_3</v>
          </cell>
          <cell r="AQ3878" t="str">
            <v>Östliche Flächenländer_2006_I 02_3</v>
          </cell>
        </row>
        <row r="3879">
          <cell r="G3879">
            <v>33.738105233697169</v>
          </cell>
          <cell r="H3879">
            <v>31.302252223834458</v>
          </cell>
          <cell r="I3879">
            <v>1.0093457943925233</v>
          </cell>
          <cell r="J3879">
            <v>0.84848484848484851</v>
          </cell>
          <cell r="K3879">
            <v>12.091836734693878</v>
          </cell>
          <cell r="L3879">
            <v>10.688574703859382</v>
          </cell>
          <cell r="M3879">
            <v>0.6</v>
          </cell>
          <cell r="N3879">
            <v>0.47058823529411764</v>
          </cell>
          <cell r="O3879">
            <v>11.175482787573468</v>
          </cell>
          <cell r="P3879">
            <v>12.123705569549397</v>
          </cell>
          <cell r="Q3879">
            <v>10.438916876574307</v>
          </cell>
          <cell r="R3879">
            <v>0</v>
          </cell>
          <cell r="S3879">
            <v>0</v>
          </cell>
          <cell r="T3879">
            <v>0</v>
          </cell>
          <cell r="U3879">
            <v>0</v>
          </cell>
          <cell r="AO3879" t="str">
            <v>Sachsen_2006_I 02_4</v>
          </cell>
          <cell r="AQ3879" t="str">
            <v>Östliche Flächenländer_2006_I 02_4</v>
          </cell>
        </row>
        <row r="3880">
          <cell r="G3880">
            <v>72.634515813042256</v>
          </cell>
          <cell r="H3880">
            <v>73.742729165352344</v>
          </cell>
          <cell r="I3880">
            <v>0</v>
          </cell>
          <cell r="J3880">
            <v>0</v>
          </cell>
          <cell r="K3880">
            <v>30.306122448979593</v>
          </cell>
          <cell r="L3880">
            <v>29.096675582728317</v>
          </cell>
          <cell r="M3880">
            <v>0</v>
          </cell>
          <cell r="N3880">
            <v>0</v>
          </cell>
          <cell r="O3880">
            <v>24.059613769941226</v>
          </cell>
          <cell r="P3880">
            <v>26.101035544360482</v>
          </cell>
          <cell r="Q3880">
            <v>22.473866498740556</v>
          </cell>
          <cell r="R3880">
            <v>0</v>
          </cell>
          <cell r="S3880">
            <v>0</v>
          </cell>
          <cell r="T3880">
            <v>0</v>
          </cell>
          <cell r="U3880">
            <v>0</v>
          </cell>
          <cell r="AO3880" t="str">
            <v>Sachsen_2006_I 02_5</v>
          </cell>
          <cell r="AQ3880" t="str">
            <v>Östliche Flächenländer_2006_I 02_5</v>
          </cell>
        </row>
        <row r="3881">
          <cell r="G3881">
            <v>2.0912048698572629</v>
          </cell>
          <cell r="H3881">
            <v>1.7283452148129455</v>
          </cell>
          <cell r="I3881">
            <v>0</v>
          </cell>
          <cell r="J3881">
            <v>0</v>
          </cell>
          <cell r="K3881">
            <v>0.30612244897959184</v>
          </cell>
          <cell r="L3881">
            <v>0.19793656858998854</v>
          </cell>
          <cell r="M3881">
            <v>0</v>
          </cell>
          <cell r="N3881">
            <v>0</v>
          </cell>
          <cell r="O3881">
            <v>0.69269521410579338</v>
          </cell>
          <cell r="P3881">
            <v>0.75146935348446686</v>
          </cell>
          <cell r="Q3881">
            <v>0.64704030226700249</v>
          </cell>
          <cell r="R3881">
            <v>0</v>
          </cell>
          <cell r="S3881">
            <v>0</v>
          </cell>
          <cell r="T3881">
            <v>0</v>
          </cell>
          <cell r="U3881">
            <v>0</v>
          </cell>
          <cell r="AO3881" t="str">
            <v>Sachsen_2006_I 02_6</v>
          </cell>
          <cell r="AQ3881" t="str">
            <v>Östliche Flächenländer_2006_I 02_6</v>
          </cell>
        </row>
        <row r="3882">
          <cell r="G3882">
            <v>0</v>
          </cell>
          <cell r="H3882">
            <v>0</v>
          </cell>
          <cell r="I3882">
            <v>0</v>
          </cell>
          <cell r="J3882">
            <v>0</v>
          </cell>
          <cell r="K3882">
            <v>0</v>
          </cell>
          <cell r="L3882">
            <v>0</v>
          </cell>
          <cell r="M3882">
            <v>0</v>
          </cell>
          <cell r="N3882">
            <v>0</v>
          </cell>
          <cell r="O3882">
            <v>0</v>
          </cell>
          <cell r="P3882">
            <v>0</v>
          </cell>
          <cell r="Q3882">
            <v>0</v>
          </cell>
          <cell r="R3882">
            <v>0</v>
          </cell>
          <cell r="S3882">
            <v>0</v>
          </cell>
          <cell r="T3882">
            <v>0</v>
          </cell>
          <cell r="U3882">
            <v>0</v>
          </cell>
          <cell r="AO3882" t="str">
            <v>Sachsen_2006_I 02_7</v>
          </cell>
          <cell r="AQ3882" t="str">
            <v>Östliche Flächenländer_2006_I 02_7</v>
          </cell>
        </row>
        <row r="3883">
          <cell r="G3883">
            <v>3985</v>
          </cell>
          <cell r="H3883">
            <v>3044</v>
          </cell>
          <cell r="I3883">
            <v>27</v>
          </cell>
          <cell r="J3883">
            <v>14</v>
          </cell>
          <cell r="K3883">
            <v>1320</v>
          </cell>
          <cell r="L3883">
            <v>1036</v>
          </cell>
          <cell r="M3883">
            <v>15</v>
          </cell>
          <cell r="N3883">
            <v>8</v>
          </cell>
          <cell r="O3883">
            <v>1320</v>
          </cell>
          <cell r="P3883">
            <v>1432</v>
          </cell>
          <cell r="Q3883">
            <v>1233</v>
          </cell>
          <cell r="R3883">
            <v>0</v>
          </cell>
          <cell r="S3883">
            <v>0</v>
          </cell>
          <cell r="T3883">
            <v>0</v>
          </cell>
          <cell r="U3883">
            <v>0</v>
          </cell>
          <cell r="AO3883" t="str">
            <v>Sachsen_2006_I 02_8</v>
          </cell>
          <cell r="AQ3883" t="str">
            <v>Östliche Flächenländer_2006_I 02_8</v>
          </cell>
        </row>
        <row r="3884">
          <cell r="G3884">
            <v>0</v>
          </cell>
          <cell r="H3884">
            <v>0</v>
          </cell>
          <cell r="I3884">
            <v>0</v>
          </cell>
          <cell r="J3884">
            <v>0</v>
          </cell>
          <cell r="K3884">
            <v>0</v>
          </cell>
          <cell r="L3884">
            <v>0</v>
          </cell>
          <cell r="M3884">
            <v>0</v>
          </cell>
          <cell r="N3884">
            <v>0</v>
          </cell>
          <cell r="O3884">
            <v>0</v>
          </cell>
          <cell r="P3884">
            <v>0</v>
          </cell>
          <cell r="Q3884">
            <v>0</v>
          </cell>
          <cell r="R3884">
            <v>0</v>
          </cell>
          <cell r="S3884">
            <v>0</v>
          </cell>
          <cell r="T3884">
            <v>0</v>
          </cell>
          <cell r="U3884">
            <v>0</v>
          </cell>
          <cell r="AO3884" t="e">
            <v>#N/A</v>
          </cell>
          <cell r="AQ3884" t="e">
            <v>#N/A</v>
          </cell>
        </row>
        <row r="3885">
          <cell r="G3885">
            <v>0</v>
          </cell>
          <cell r="H3885">
            <v>0</v>
          </cell>
          <cell r="I3885">
            <v>0</v>
          </cell>
          <cell r="J3885">
            <v>0</v>
          </cell>
          <cell r="K3885">
            <v>0</v>
          </cell>
          <cell r="L3885">
            <v>0</v>
          </cell>
          <cell r="M3885">
            <v>0</v>
          </cell>
          <cell r="N3885">
            <v>0</v>
          </cell>
          <cell r="O3885">
            <v>0</v>
          </cell>
          <cell r="P3885">
            <v>0</v>
          </cell>
          <cell r="Q3885">
            <v>0</v>
          </cell>
          <cell r="R3885">
            <v>0</v>
          </cell>
          <cell r="S3885">
            <v>0</v>
          </cell>
          <cell r="T3885">
            <v>0</v>
          </cell>
          <cell r="U3885">
            <v>0</v>
          </cell>
          <cell r="AO3885" t="e">
            <v>#N/A</v>
          </cell>
          <cell r="AQ3885" t="e">
            <v>#N/A</v>
          </cell>
        </row>
        <row r="3886">
          <cell r="G3886">
            <v>0</v>
          </cell>
          <cell r="H3886">
            <v>0</v>
          </cell>
          <cell r="I3886">
            <v>0</v>
          </cell>
          <cell r="J3886">
            <v>0</v>
          </cell>
          <cell r="K3886">
            <v>0</v>
          </cell>
          <cell r="L3886">
            <v>0</v>
          </cell>
          <cell r="M3886">
            <v>0</v>
          </cell>
          <cell r="N3886">
            <v>0</v>
          </cell>
          <cell r="O3886">
            <v>0</v>
          </cell>
          <cell r="P3886">
            <v>0</v>
          </cell>
          <cell r="Q3886">
            <v>0</v>
          </cell>
          <cell r="R3886">
            <v>0</v>
          </cell>
          <cell r="S3886">
            <v>0</v>
          </cell>
          <cell r="T3886">
            <v>0</v>
          </cell>
          <cell r="U3886">
            <v>0</v>
          </cell>
          <cell r="AO3886" t="e">
            <v>#N/A</v>
          </cell>
          <cell r="AQ3886" t="e">
            <v>#N/A</v>
          </cell>
        </row>
        <row r="3887">
          <cell r="G3887">
            <v>0</v>
          </cell>
          <cell r="H3887">
            <v>0</v>
          </cell>
          <cell r="I3887">
            <v>0</v>
          </cell>
          <cell r="J3887">
            <v>0</v>
          </cell>
          <cell r="K3887">
            <v>0</v>
          </cell>
          <cell r="L3887">
            <v>0</v>
          </cell>
          <cell r="M3887">
            <v>0</v>
          </cell>
          <cell r="N3887">
            <v>0</v>
          </cell>
          <cell r="O3887">
            <v>0</v>
          </cell>
          <cell r="P3887">
            <v>0</v>
          </cell>
          <cell r="Q3887">
            <v>0</v>
          </cell>
          <cell r="R3887">
            <v>0</v>
          </cell>
          <cell r="S3887">
            <v>0</v>
          </cell>
          <cell r="T3887">
            <v>0</v>
          </cell>
          <cell r="U3887">
            <v>0</v>
          </cell>
          <cell r="AO3887" t="e">
            <v>#N/A</v>
          </cell>
          <cell r="AQ3887" t="e">
            <v>#N/A</v>
          </cell>
        </row>
        <row r="3888">
          <cell r="G3888">
            <v>0</v>
          </cell>
          <cell r="H3888">
            <v>0</v>
          </cell>
          <cell r="I3888">
            <v>0</v>
          </cell>
          <cell r="J3888">
            <v>0</v>
          </cell>
          <cell r="K3888">
            <v>0</v>
          </cell>
          <cell r="L3888">
            <v>0</v>
          </cell>
          <cell r="M3888">
            <v>0</v>
          </cell>
          <cell r="N3888">
            <v>0</v>
          </cell>
          <cell r="O3888">
            <v>0</v>
          </cell>
          <cell r="P3888">
            <v>0</v>
          </cell>
          <cell r="Q3888">
            <v>0</v>
          </cell>
          <cell r="R3888">
            <v>0</v>
          </cell>
          <cell r="S3888">
            <v>0</v>
          </cell>
          <cell r="T3888">
            <v>0</v>
          </cell>
          <cell r="U3888">
            <v>0</v>
          </cell>
          <cell r="AO3888" t="e">
            <v>#N/A</v>
          </cell>
          <cell r="AQ3888" t="e">
            <v>#N/A</v>
          </cell>
        </row>
        <row r="3889">
          <cell r="G3889">
            <v>0</v>
          </cell>
          <cell r="H3889">
            <v>0</v>
          </cell>
          <cell r="I3889">
            <v>0</v>
          </cell>
          <cell r="J3889">
            <v>0</v>
          </cell>
          <cell r="K3889">
            <v>0</v>
          </cell>
          <cell r="L3889">
            <v>0</v>
          </cell>
          <cell r="M3889">
            <v>0</v>
          </cell>
          <cell r="N3889">
            <v>0</v>
          </cell>
          <cell r="O3889">
            <v>0</v>
          </cell>
          <cell r="P3889">
            <v>0</v>
          </cell>
          <cell r="Q3889">
            <v>0</v>
          </cell>
          <cell r="R3889">
            <v>0</v>
          </cell>
          <cell r="S3889">
            <v>0</v>
          </cell>
          <cell r="T3889">
            <v>0</v>
          </cell>
          <cell r="U3889">
            <v>0</v>
          </cell>
          <cell r="AO3889" t="e">
            <v>#N/A</v>
          </cell>
          <cell r="AQ3889" t="e">
            <v>#N/A</v>
          </cell>
        </row>
        <row r="3890">
          <cell r="G3890">
            <v>0</v>
          </cell>
          <cell r="H3890">
            <v>0</v>
          </cell>
          <cell r="I3890">
            <v>0</v>
          </cell>
          <cell r="J3890">
            <v>0</v>
          </cell>
          <cell r="K3890">
            <v>0</v>
          </cell>
          <cell r="L3890">
            <v>0</v>
          </cell>
          <cell r="M3890">
            <v>0</v>
          </cell>
          <cell r="N3890">
            <v>0</v>
          </cell>
          <cell r="O3890">
            <v>0</v>
          </cell>
          <cell r="P3890">
            <v>0</v>
          </cell>
          <cell r="Q3890">
            <v>0</v>
          </cell>
          <cell r="R3890">
            <v>0</v>
          </cell>
          <cell r="S3890">
            <v>0</v>
          </cell>
          <cell r="T3890">
            <v>0</v>
          </cell>
          <cell r="U3890">
            <v>0</v>
          </cell>
          <cell r="AO3890" t="e">
            <v>#N/A</v>
          </cell>
          <cell r="AQ3890" t="e">
            <v>#N/A</v>
          </cell>
        </row>
        <row r="3891">
          <cell r="G3891">
            <v>0</v>
          </cell>
          <cell r="H3891">
            <v>0</v>
          </cell>
          <cell r="I3891">
            <v>0</v>
          </cell>
          <cell r="J3891">
            <v>0</v>
          </cell>
          <cell r="K3891">
            <v>0</v>
          </cell>
          <cell r="L3891">
            <v>0</v>
          </cell>
          <cell r="M3891">
            <v>0</v>
          </cell>
          <cell r="N3891">
            <v>0</v>
          </cell>
          <cell r="O3891">
            <v>0</v>
          </cell>
          <cell r="P3891">
            <v>0</v>
          </cell>
          <cell r="Q3891">
            <v>0</v>
          </cell>
          <cell r="R3891">
            <v>0</v>
          </cell>
          <cell r="S3891">
            <v>0</v>
          </cell>
          <cell r="T3891">
            <v>0</v>
          </cell>
          <cell r="U3891">
            <v>0</v>
          </cell>
          <cell r="AO3891" t="e">
            <v>#N/A</v>
          </cell>
          <cell r="AQ3891" t="e">
            <v>#N/A</v>
          </cell>
        </row>
        <row r="3892">
          <cell r="G3892">
            <v>0</v>
          </cell>
          <cell r="H3892">
            <v>0</v>
          </cell>
          <cell r="I3892">
            <v>0</v>
          </cell>
          <cell r="J3892">
            <v>0</v>
          </cell>
          <cell r="K3892">
            <v>0</v>
          </cell>
          <cell r="L3892">
            <v>0</v>
          </cell>
          <cell r="M3892">
            <v>0</v>
          </cell>
          <cell r="N3892">
            <v>0</v>
          </cell>
          <cell r="O3892">
            <v>0</v>
          </cell>
          <cell r="P3892">
            <v>0</v>
          </cell>
          <cell r="Q3892">
            <v>0</v>
          </cell>
          <cell r="R3892">
            <v>0</v>
          </cell>
          <cell r="S3892">
            <v>0</v>
          </cell>
          <cell r="T3892">
            <v>0</v>
          </cell>
          <cell r="U3892">
            <v>0</v>
          </cell>
          <cell r="AO3892" t="str">
            <v>Sachsen_2006_I 04b_1</v>
          </cell>
          <cell r="AQ3892" t="str">
            <v>Östliche Flächenländer_2006_I 04b_1</v>
          </cell>
        </row>
        <row r="3893">
          <cell r="G3893">
            <v>0</v>
          </cell>
          <cell r="H3893">
            <v>0</v>
          </cell>
          <cell r="I3893">
            <v>0</v>
          </cell>
          <cell r="J3893">
            <v>0</v>
          </cell>
          <cell r="K3893">
            <v>0</v>
          </cell>
          <cell r="L3893">
            <v>0</v>
          </cell>
          <cell r="M3893">
            <v>0</v>
          </cell>
          <cell r="N3893">
            <v>0</v>
          </cell>
          <cell r="O3893">
            <v>0</v>
          </cell>
          <cell r="P3893">
            <v>0</v>
          </cell>
          <cell r="Q3893">
            <v>0</v>
          </cell>
          <cell r="R3893">
            <v>0</v>
          </cell>
          <cell r="S3893">
            <v>0</v>
          </cell>
          <cell r="T3893">
            <v>0</v>
          </cell>
          <cell r="U3893">
            <v>0</v>
          </cell>
          <cell r="AO3893" t="str">
            <v>Sachsen_2006_I 04b_2</v>
          </cell>
          <cell r="AQ3893" t="str">
            <v>Östliche Flächenländer_2006_I 04b_2</v>
          </cell>
        </row>
        <row r="3894">
          <cell r="G3894">
            <v>0</v>
          </cell>
          <cell r="H3894">
            <v>0</v>
          </cell>
          <cell r="I3894">
            <v>0</v>
          </cell>
          <cell r="J3894">
            <v>0</v>
          </cell>
          <cell r="K3894">
            <v>0</v>
          </cell>
          <cell r="L3894">
            <v>0</v>
          </cell>
          <cell r="M3894">
            <v>0</v>
          </cell>
          <cell r="N3894">
            <v>0</v>
          </cell>
          <cell r="O3894">
            <v>0</v>
          </cell>
          <cell r="P3894">
            <v>0</v>
          </cell>
          <cell r="Q3894">
            <v>0</v>
          </cell>
          <cell r="R3894">
            <v>0</v>
          </cell>
          <cell r="S3894">
            <v>0</v>
          </cell>
          <cell r="T3894">
            <v>0</v>
          </cell>
          <cell r="U3894">
            <v>0</v>
          </cell>
          <cell r="AO3894" t="str">
            <v>Sachsen_2006_I 04b_3</v>
          </cell>
          <cell r="AQ3894" t="str">
            <v>Östliche Flächenländer_2006_I 04b_3</v>
          </cell>
        </row>
        <row r="3895">
          <cell r="G3895">
            <v>0</v>
          </cell>
          <cell r="H3895">
            <v>0</v>
          </cell>
          <cell r="I3895">
            <v>0</v>
          </cell>
          <cell r="J3895">
            <v>0</v>
          </cell>
          <cell r="K3895">
            <v>0</v>
          </cell>
          <cell r="L3895">
            <v>0</v>
          </cell>
          <cell r="M3895">
            <v>0</v>
          </cell>
          <cell r="N3895">
            <v>0</v>
          </cell>
          <cell r="O3895">
            <v>0</v>
          </cell>
          <cell r="P3895">
            <v>0</v>
          </cell>
          <cell r="Q3895">
            <v>0</v>
          </cell>
          <cell r="R3895">
            <v>0</v>
          </cell>
          <cell r="S3895">
            <v>0</v>
          </cell>
          <cell r="T3895">
            <v>0</v>
          </cell>
          <cell r="U3895">
            <v>0</v>
          </cell>
          <cell r="AO3895" t="str">
            <v>Sachsen_2006_I 04b_4</v>
          </cell>
          <cell r="AQ3895" t="str">
            <v>Östliche Flächenländer_2006_I 04b_4</v>
          </cell>
        </row>
        <row r="3896">
          <cell r="G3896">
            <v>0</v>
          </cell>
          <cell r="H3896">
            <v>0</v>
          </cell>
          <cell r="I3896">
            <v>0</v>
          </cell>
          <cell r="J3896">
            <v>0</v>
          </cell>
          <cell r="K3896">
            <v>0</v>
          </cell>
          <cell r="L3896">
            <v>0</v>
          </cell>
          <cell r="M3896">
            <v>0</v>
          </cell>
          <cell r="N3896">
            <v>0</v>
          </cell>
          <cell r="O3896">
            <v>0</v>
          </cell>
          <cell r="P3896">
            <v>0</v>
          </cell>
          <cell r="Q3896">
            <v>0</v>
          </cell>
          <cell r="R3896">
            <v>0</v>
          </cell>
          <cell r="S3896">
            <v>0</v>
          </cell>
          <cell r="T3896">
            <v>0</v>
          </cell>
          <cell r="U3896">
            <v>0</v>
          </cell>
          <cell r="AO3896" t="str">
            <v>Sachsen_2006_I 04b_5</v>
          </cell>
          <cell r="AQ3896" t="str">
            <v>Östliche Flächenländer_2006_I 04b_5</v>
          </cell>
        </row>
        <row r="3897">
          <cell r="G3897">
            <v>0</v>
          </cell>
          <cell r="H3897">
            <v>0</v>
          </cell>
          <cell r="I3897">
            <v>0</v>
          </cell>
          <cell r="J3897">
            <v>0</v>
          </cell>
          <cell r="K3897">
            <v>0</v>
          </cell>
          <cell r="L3897">
            <v>0</v>
          </cell>
          <cell r="M3897">
            <v>0</v>
          </cell>
          <cell r="N3897">
            <v>0</v>
          </cell>
          <cell r="O3897">
            <v>0</v>
          </cell>
          <cell r="P3897">
            <v>0</v>
          </cell>
          <cell r="Q3897">
            <v>0</v>
          </cell>
          <cell r="R3897">
            <v>0</v>
          </cell>
          <cell r="S3897">
            <v>0</v>
          </cell>
          <cell r="T3897">
            <v>0</v>
          </cell>
          <cell r="U3897">
            <v>0</v>
          </cell>
          <cell r="AO3897" t="str">
            <v>Sachsen_2006_I 04b_8</v>
          </cell>
          <cell r="AQ3897" t="str">
            <v>Östliche Flächenländer_2006_I 04b_8</v>
          </cell>
        </row>
        <row r="3898">
          <cell r="G3898">
            <v>0</v>
          </cell>
          <cell r="H3898">
            <v>0</v>
          </cell>
          <cell r="I3898">
            <v>0</v>
          </cell>
          <cell r="J3898">
            <v>0</v>
          </cell>
          <cell r="K3898">
            <v>0</v>
          </cell>
          <cell r="L3898">
            <v>0</v>
          </cell>
          <cell r="M3898">
            <v>0</v>
          </cell>
          <cell r="N3898">
            <v>0</v>
          </cell>
          <cell r="O3898">
            <v>0</v>
          </cell>
          <cell r="P3898">
            <v>0</v>
          </cell>
          <cell r="Q3898">
            <v>0</v>
          </cell>
          <cell r="R3898">
            <v>0</v>
          </cell>
          <cell r="S3898">
            <v>0</v>
          </cell>
          <cell r="T3898">
            <v>0</v>
          </cell>
          <cell r="U3898">
            <v>0</v>
          </cell>
          <cell r="AO3898" t="str">
            <v>Sachsen_2006_I 04b_7</v>
          </cell>
          <cell r="AQ3898" t="str">
            <v>Östliche Flächenländer_2006_I 04b_7</v>
          </cell>
        </row>
        <row r="3899">
          <cell r="G3899">
            <v>0</v>
          </cell>
          <cell r="H3899">
            <v>0</v>
          </cell>
          <cell r="I3899">
            <v>0</v>
          </cell>
          <cell r="J3899">
            <v>0</v>
          </cell>
          <cell r="K3899">
            <v>0</v>
          </cell>
          <cell r="L3899">
            <v>0</v>
          </cell>
          <cell r="M3899">
            <v>0</v>
          </cell>
          <cell r="N3899">
            <v>0</v>
          </cell>
          <cell r="O3899">
            <v>0</v>
          </cell>
          <cell r="P3899">
            <v>0</v>
          </cell>
          <cell r="Q3899">
            <v>0</v>
          </cell>
          <cell r="R3899">
            <v>0</v>
          </cell>
          <cell r="S3899">
            <v>0</v>
          </cell>
          <cell r="T3899">
            <v>0</v>
          </cell>
          <cell r="U3899">
            <v>0</v>
          </cell>
          <cell r="AO3899" t="str">
            <v>Sachsen_2006_I 04b_8</v>
          </cell>
          <cell r="AQ3899" t="str">
            <v>Östliche Flächenländer_2006_I 04b_8</v>
          </cell>
        </row>
        <row r="3900">
          <cell r="G3900">
            <v>2.3604870630615085</v>
          </cell>
          <cell r="H3900">
            <v>2.3755811204790795</v>
          </cell>
          <cell r="I3900">
            <v>0</v>
          </cell>
          <cell r="J3900">
            <v>0</v>
          </cell>
          <cell r="K3900">
            <v>1.508574215741644</v>
          </cell>
          <cell r="L3900">
            <v>1.5082446975895274</v>
          </cell>
          <cell r="M3900">
            <v>0</v>
          </cell>
          <cell r="N3900">
            <v>0</v>
          </cell>
          <cell r="O3900">
            <v>0.81488152374378497</v>
          </cell>
          <cell r="P3900">
            <v>0.8471079282563444</v>
          </cell>
          <cell r="Q3900">
            <v>0.69616799145806141</v>
          </cell>
          <cell r="R3900">
            <v>2.3296196033175511E-3</v>
          </cell>
          <cell r="S3900">
            <v>0</v>
          </cell>
          <cell r="T3900">
            <v>0</v>
          </cell>
          <cell r="U3900">
            <v>0</v>
          </cell>
          <cell r="AO3900" t="str">
            <v>Sachsen_2006_I 05a_1</v>
          </cell>
          <cell r="AQ3900" t="str">
            <v>Östliche Flächenländer_2006_I 05a_1</v>
          </cell>
        </row>
        <row r="3901">
          <cell r="G3901">
            <v>3568.0073339876403</v>
          </cell>
          <cell r="H3901">
            <v>2874.9810626953481</v>
          </cell>
          <cell r="I3901">
            <v>13.5</v>
          </cell>
          <cell r="J3901">
            <v>9.9064748201438846</v>
          </cell>
          <cell r="K3901">
            <v>1573.8739282230322</v>
          </cell>
          <cell r="L3901">
            <v>1250.334854301718</v>
          </cell>
          <cell r="M3901">
            <v>7.0289017341040463</v>
          </cell>
          <cell r="N3901">
            <v>5.1492537313432836</v>
          </cell>
          <cell r="O3901">
            <v>1231.7386943344945</v>
          </cell>
          <cell r="P3901">
            <v>1280.4506951110345</v>
          </cell>
          <cell r="Q3901">
            <v>1052.2965950883854</v>
          </cell>
          <cell r="R3901">
            <v>3.5213494537257737</v>
          </cell>
          <cell r="S3901">
            <v>0</v>
          </cell>
          <cell r="T3901">
            <v>0</v>
          </cell>
          <cell r="U3901">
            <v>0</v>
          </cell>
          <cell r="AO3901" t="str">
            <v>Sachsen_2006_I 05a_2</v>
          </cell>
          <cell r="AQ3901" t="str">
            <v>Östliche Flächenländer_2006_I 05a_2</v>
          </cell>
        </row>
        <row r="3902">
          <cell r="G3902">
            <v>16482.756608677835</v>
          </cell>
          <cell r="H3902">
            <v>13754.878641031703</v>
          </cell>
          <cell r="I3902">
            <v>49.5</v>
          </cell>
          <cell r="J3902">
            <v>36.129496402877692</v>
          </cell>
          <cell r="K3902">
            <v>5517.0714175694402</v>
          </cell>
          <cell r="L3902">
            <v>4555.7608408332808</v>
          </cell>
          <cell r="M3902">
            <v>19.976878612716764</v>
          </cell>
          <cell r="N3902">
            <v>14.417910447761194</v>
          </cell>
          <cell r="O3902">
            <v>5690.1365955197971</v>
          </cell>
          <cell r="P3902">
            <v>5915.1664168077741</v>
          </cell>
          <cell r="Q3902">
            <v>4861.1863803535416</v>
          </cell>
          <cell r="R3902">
            <v>16.267215996721276</v>
          </cell>
          <cell r="S3902">
            <v>0</v>
          </cell>
          <cell r="T3902">
            <v>0</v>
          </cell>
          <cell r="U3902">
            <v>0</v>
          </cell>
          <cell r="AO3902" t="str">
            <v>Sachsen_2006_I 05a_3</v>
          </cell>
          <cell r="AQ3902" t="str">
            <v>Östliche Flächenländer_2006_I 05a_3</v>
          </cell>
        </row>
        <row r="3903">
          <cell r="G3903">
            <v>797.5823509744497</v>
          </cell>
          <cell r="H3903">
            <v>651.96504084259186</v>
          </cell>
          <cell r="I3903">
            <v>0.42857142857142855</v>
          </cell>
          <cell r="J3903">
            <v>0.19424460431654678</v>
          </cell>
          <cell r="K3903">
            <v>221.76040971402168</v>
          </cell>
          <cell r="L3903">
            <v>179.69658254138085</v>
          </cell>
          <cell r="M3903">
            <v>0.18497109826589594</v>
          </cell>
          <cell r="N3903">
            <v>0.17164179104477612</v>
          </cell>
          <cell r="O3903">
            <v>275.3394126338722</v>
          </cell>
          <cell r="P3903">
            <v>286.22835664750482</v>
          </cell>
          <cell r="Q3903">
            <v>235.22742911377387</v>
          </cell>
          <cell r="R3903">
            <v>0.78715257929874127</v>
          </cell>
          <cell r="S3903">
            <v>0</v>
          </cell>
          <cell r="T3903">
            <v>0</v>
          </cell>
          <cell r="U3903">
            <v>0</v>
          </cell>
          <cell r="AO3903" t="str">
            <v>Sachsen_2006_I 05a_4</v>
          </cell>
          <cell r="AQ3903" t="str">
            <v>Östliche Flächenländer_2006_I 05a_4</v>
          </cell>
        </row>
        <row r="3904">
          <cell r="G3904">
            <v>3440.5410325823186</v>
          </cell>
          <cell r="H3904">
            <v>2792.0996769364115</v>
          </cell>
          <cell r="I3904">
            <v>9.2142857142857153</v>
          </cell>
          <cell r="J3904">
            <v>6.0215827338129495</v>
          </cell>
          <cell r="K3904">
            <v>1074.7513734147969</v>
          </cell>
          <cell r="L3904">
            <v>854.959280005035</v>
          </cell>
          <cell r="M3904">
            <v>3.699421965317919</v>
          </cell>
          <cell r="N3904">
            <v>2.5746268656716418</v>
          </cell>
          <cell r="O3904">
            <v>1187.7350920523302</v>
          </cell>
          <cell r="P3904">
            <v>1234.7068669851917</v>
          </cell>
          <cell r="Q3904">
            <v>1014.70352354965</v>
          </cell>
          <cell r="R3904">
            <v>3.3955499951466255</v>
          </cell>
          <cell r="S3904">
            <v>0</v>
          </cell>
          <cell r="T3904">
            <v>0</v>
          </cell>
          <cell r="U3904">
            <v>0</v>
          </cell>
          <cell r="AO3904" t="str">
            <v>Sachsen_2006_I 05a_5</v>
          </cell>
          <cell r="AQ3904" t="str">
            <v>Östliche Flächenländer_2006_I 05a_5</v>
          </cell>
        </row>
        <row r="3905">
          <cell r="G3905">
            <v>26.752186714697096</v>
          </cell>
          <cell r="H3905">
            <v>22.699997373466761</v>
          </cell>
          <cell r="I3905">
            <v>2.3571428571428572</v>
          </cell>
          <cell r="J3905">
            <v>1.7482014388489209</v>
          </cell>
          <cell r="K3905">
            <v>6.0342968629665759</v>
          </cell>
          <cell r="L3905">
            <v>4.7401976209956569</v>
          </cell>
          <cell r="M3905">
            <v>1.1098265895953756</v>
          </cell>
          <cell r="N3905">
            <v>0.68656716417910446</v>
          </cell>
          <cell r="O3905">
            <v>9.2353239357628976</v>
          </cell>
          <cell r="P3905">
            <v>9.6005565202385714</v>
          </cell>
          <cell r="Q3905">
            <v>7.8899039031913638</v>
          </cell>
          <cell r="R3905">
            <v>2.6402355504265576E-2</v>
          </cell>
          <cell r="S3905">
            <v>0</v>
          </cell>
          <cell r="T3905">
            <v>0</v>
          </cell>
          <cell r="U3905">
            <v>0</v>
          </cell>
          <cell r="AO3905" t="str">
            <v>Sachsen_2006_I 05a_6</v>
          </cell>
          <cell r="AQ3905" t="str">
            <v>Östliche Flächenländer_2006_I 05a_6</v>
          </cell>
        </row>
        <row r="3906">
          <cell r="G3906">
            <v>0</v>
          </cell>
          <cell r="H3906">
            <v>0</v>
          </cell>
          <cell r="I3906">
            <v>0</v>
          </cell>
          <cell r="J3906">
            <v>0</v>
          </cell>
          <cell r="K3906">
            <v>0</v>
          </cell>
          <cell r="L3906">
            <v>0</v>
          </cell>
          <cell r="M3906">
            <v>0</v>
          </cell>
          <cell r="N3906">
            <v>0</v>
          </cell>
          <cell r="O3906">
            <v>0</v>
          </cell>
          <cell r="P3906">
            <v>0</v>
          </cell>
          <cell r="Q3906">
            <v>0</v>
          </cell>
          <cell r="R3906">
            <v>0</v>
          </cell>
          <cell r="S3906">
            <v>0</v>
          </cell>
          <cell r="T3906">
            <v>0</v>
          </cell>
          <cell r="U3906">
            <v>0</v>
          </cell>
          <cell r="AO3906" t="str">
            <v>Sachsen_2006_I 05a_7</v>
          </cell>
          <cell r="AQ3906" t="str">
            <v>Östliche Flächenländer_2006_I 05a_7</v>
          </cell>
        </row>
        <row r="3907">
          <cell r="G3907">
            <v>24318</v>
          </cell>
          <cell r="H3907">
            <v>20099</v>
          </cell>
          <cell r="I3907">
            <v>75</v>
          </cell>
          <cell r="J3907">
            <v>54</v>
          </cell>
          <cell r="K3907">
            <v>8395</v>
          </cell>
          <cell r="L3907">
            <v>6847</v>
          </cell>
          <cell r="M3907">
            <v>32</v>
          </cell>
          <cell r="N3907">
            <v>23</v>
          </cell>
          <cell r="O3907">
            <v>8395</v>
          </cell>
          <cell r="P3907">
            <v>8727</v>
          </cell>
          <cell r="Q3907">
            <v>7172</v>
          </cell>
          <cell r="R3907">
            <v>24</v>
          </cell>
          <cell r="S3907">
            <v>0</v>
          </cell>
          <cell r="T3907">
            <v>0</v>
          </cell>
          <cell r="U3907">
            <v>0</v>
          </cell>
          <cell r="AO3907" t="str">
            <v>Sachsen_2006_I 05a_8</v>
          </cell>
          <cell r="AQ3907" t="str">
            <v>Östliche Flächenländer_2006_I 05a_8</v>
          </cell>
        </row>
        <row r="3908">
          <cell r="G3908">
            <v>5.028095643827047E-2</v>
          </cell>
          <cell r="H3908">
            <v>5.2123552123552123E-2</v>
          </cell>
          <cell r="I3908">
            <v>0</v>
          </cell>
          <cell r="J3908">
            <v>0</v>
          </cell>
          <cell r="K3908">
            <v>2.749396724341531E-2</v>
          </cell>
          <cell r="L3908">
            <v>2.6433381584744165E-2</v>
          </cell>
          <cell r="M3908">
            <v>0</v>
          </cell>
          <cell r="N3908">
            <v>0</v>
          </cell>
          <cell r="O3908">
            <v>1.4463055037263129E-2</v>
          </cell>
          <cell r="P3908">
            <v>2.416980338441959E-2</v>
          </cell>
          <cell r="Q3908">
            <v>9.3184784132702043E-3</v>
          </cell>
          <cell r="R3908">
            <v>2.3296196033175511E-3</v>
          </cell>
          <cell r="S3908">
            <v>0</v>
          </cell>
          <cell r="T3908">
            <v>0</v>
          </cell>
          <cell r="U3908">
            <v>0</v>
          </cell>
          <cell r="AO3908" t="e">
            <v>#N/A</v>
          </cell>
          <cell r="AQ3908" t="e">
            <v>#N/A</v>
          </cell>
        </row>
        <row r="3909">
          <cell r="G3909">
            <v>76.002459042914609</v>
          </cell>
          <cell r="H3909">
            <v>63.081081081081081</v>
          </cell>
          <cell r="I3909">
            <v>0.36</v>
          </cell>
          <cell r="J3909">
            <v>0.18345323741007194</v>
          </cell>
          <cell r="K3909">
            <v>28.684063254094571</v>
          </cell>
          <cell r="L3909">
            <v>21.913273333752908</v>
          </cell>
          <cell r="M3909">
            <v>0</v>
          </cell>
          <cell r="N3909">
            <v>0</v>
          </cell>
          <cell r="O3909">
            <v>21.861711191880843</v>
          </cell>
          <cell r="P3909">
            <v>36.5340005824049</v>
          </cell>
          <cell r="Q3909">
            <v>14.085397814903095</v>
          </cell>
          <cell r="R3909">
            <v>3.5213494537257737</v>
          </cell>
          <cell r="S3909">
            <v>0</v>
          </cell>
          <cell r="T3909">
            <v>0</v>
          </cell>
          <cell r="U3909">
            <v>0</v>
          </cell>
          <cell r="AO3909" t="e">
            <v>#N/A</v>
          </cell>
          <cell r="AQ3909" t="e">
            <v>#N/A</v>
          </cell>
        </row>
        <row r="3910">
          <cell r="G3910">
            <v>351.10074526256756</v>
          </cell>
          <cell r="H3910">
            <v>301.8011583011583</v>
          </cell>
          <cell r="I3910">
            <v>1.32</v>
          </cell>
          <cell r="J3910">
            <v>0.6690647482014388</v>
          </cell>
          <cell r="K3910">
            <v>100.54936591877599</v>
          </cell>
          <cell r="L3910">
            <v>79.843917175404357</v>
          </cell>
          <cell r="M3910">
            <v>0.19691119691119691</v>
          </cell>
          <cell r="N3910">
            <v>0.27210884353741499</v>
          </cell>
          <cell r="O3910">
            <v>100.99229931297793</v>
          </cell>
          <cell r="P3910">
            <v>168.77236596598325</v>
          </cell>
          <cell r="Q3910">
            <v>65.068863986885106</v>
          </cell>
          <cell r="R3910">
            <v>16.267215996721276</v>
          </cell>
          <cell r="S3910">
            <v>0</v>
          </cell>
          <cell r="T3910">
            <v>0</v>
          </cell>
          <cell r="U3910">
            <v>0</v>
          </cell>
          <cell r="AO3910" t="e">
            <v>#N/A</v>
          </cell>
          <cell r="AQ3910" t="e">
            <v>#N/A</v>
          </cell>
        </row>
        <row r="3911">
          <cell r="G3911">
            <v>16.989376503197835</v>
          </cell>
          <cell r="H3911">
            <v>14.305019305019306</v>
          </cell>
          <cell r="I3911">
            <v>1.1428571428571429E-2</v>
          </cell>
          <cell r="J3911">
            <v>3.5971223021582736E-3</v>
          </cell>
          <cell r="K3911">
            <v>4.0416131847820509</v>
          </cell>
          <cell r="L3911">
            <v>3.1493486059538047</v>
          </cell>
          <cell r="M3911">
            <v>0</v>
          </cell>
          <cell r="N3911">
            <v>0</v>
          </cell>
          <cell r="O3911">
            <v>4.8869055964796857</v>
          </cell>
          <cell r="P3911">
            <v>8.1667080102244416</v>
          </cell>
          <cell r="Q3911">
            <v>3.1486103171949651</v>
          </cell>
          <cell r="R3911">
            <v>0.78715257929874127</v>
          </cell>
          <cell r="S3911">
            <v>0</v>
          </cell>
          <cell r="T3911">
            <v>0</v>
          </cell>
          <cell r="U3911">
            <v>0</v>
          </cell>
          <cell r="AO3911" t="e">
            <v>#N/A</v>
          </cell>
          <cell r="AQ3911" t="e">
            <v>#N/A</v>
          </cell>
        </row>
        <row r="3912">
          <cell r="G3912">
            <v>73.287287395248001</v>
          </cell>
          <cell r="H3912">
            <v>61.262548262548265</v>
          </cell>
          <cell r="I3912">
            <v>0.24571428571428572</v>
          </cell>
          <cell r="J3912">
            <v>0.11151079136690648</v>
          </cell>
          <cell r="K3912">
            <v>19.587487806130305</v>
          </cell>
          <cell r="L3912">
            <v>14.983951161180691</v>
          </cell>
          <cell r="M3912">
            <v>0.39382239382239381</v>
          </cell>
          <cell r="N3912">
            <v>0</v>
          </cell>
          <cell r="O3912">
            <v>21.080706219868635</v>
          </cell>
          <cell r="P3912">
            <v>35.228831199646244</v>
          </cell>
          <cell r="Q3912">
            <v>13.582199980586502</v>
          </cell>
          <cell r="R3912">
            <v>3.3955499951466255</v>
          </cell>
          <cell r="S3912">
            <v>0</v>
          </cell>
          <cell r="T3912">
            <v>0</v>
          </cell>
          <cell r="U3912">
            <v>0</v>
          </cell>
          <cell r="AO3912" t="e">
            <v>#N/A</v>
          </cell>
          <cell r="AQ3912" t="e">
            <v>#N/A</v>
          </cell>
        </row>
        <row r="3913">
          <cell r="G3913">
            <v>0.56985083963373206</v>
          </cell>
          <cell r="H3913">
            <v>0.49806949806949807</v>
          </cell>
          <cell r="I3913">
            <v>6.2857142857142861E-2</v>
          </cell>
          <cell r="J3913">
            <v>3.237410071942446E-2</v>
          </cell>
          <cell r="K3913">
            <v>0.10997586897366124</v>
          </cell>
          <cell r="L3913">
            <v>8.3076342123481653E-2</v>
          </cell>
          <cell r="M3913">
            <v>0</v>
          </cell>
          <cell r="N3913">
            <v>0</v>
          </cell>
          <cell r="O3913">
            <v>0.1639146237556488</v>
          </cell>
          <cell r="P3913">
            <v>0.2739244383567554</v>
          </cell>
          <cell r="Q3913">
            <v>0.1056094220170623</v>
          </cell>
          <cell r="R3913">
            <v>2.6402355504265576E-2</v>
          </cell>
          <cell r="S3913">
            <v>0</v>
          </cell>
          <cell r="T3913">
            <v>0</v>
          </cell>
          <cell r="U3913">
            <v>0</v>
          </cell>
          <cell r="AO3913" t="e">
            <v>#N/A</v>
          </cell>
          <cell r="AQ3913" t="e">
            <v>#N/A</v>
          </cell>
        </row>
        <row r="3914">
          <cell r="G3914">
            <v>0</v>
          </cell>
          <cell r="H3914">
            <v>0</v>
          </cell>
          <cell r="I3914">
            <v>0</v>
          </cell>
          <cell r="J3914">
            <v>0</v>
          </cell>
          <cell r="K3914">
            <v>0</v>
          </cell>
          <cell r="L3914">
            <v>0</v>
          </cell>
          <cell r="M3914">
            <v>0</v>
          </cell>
          <cell r="N3914">
            <v>0</v>
          </cell>
          <cell r="O3914">
            <v>0</v>
          </cell>
          <cell r="P3914">
            <v>0</v>
          </cell>
          <cell r="Q3914">
            <v>0</v>
          </cell>
          <cell r="R3914">
            <v>0</v>
          </cell>
          <cell r="S3914">
            <v>0</v>
          </cell>
          <cell r="T3914">
            <v>0</v>
          </cell>
          <cell r="U3914">
            <v>0</v>
          </cell>
          <cell r="AO3914" t="e">
            <v>#N/A</v>
          </cell>
          <cell r="AQ3914" t="e">
            <v>#N/A</v>
          </cell>
        </row>
        <row r="3915">
          <cell r="G3915">
            <v>518</v>
          </cell>
          <cell r="H3915">
            <v>441</v>
          </cell>
          <cell r="I3915">
            <v>2</v>
          </cell>
          <cell r="J3915">
            <v>1</v>
          </cell>
          <cell r="K3915">
            <v>153</v>
          </cell>
          <cell r="L3915">
            <v>120</v>
          </cell>
          <cell r="M3915">
            <v>0.59073359073359077</v>
          </cell>
          <cell r="N3915">
            <v>0.27210884353741499</v>
          </cell>
          <cell r="O3915">
            <v>149</v>
          </cell>
          <cell r="P3915">
            <v>249</v>
          </cell>
          <cell r="Q3915">
            <v>96</v>
          </cell>
          <cell r="R3915">
            <v>24</v>
          </cell>
          <cell r="S3915">
            <v>0</v>
          </cell>
          <cell r="T3915">
            <v>0</v>
          </cell>
          <cell r="U3915">
            <v>0</v>
          </cell>
          <cell r="AO3915" t="e">
            <v>#N/A</v>
          </cell>
          <cell r="AQ3915" t="e">
            <v>#N/A</v>
          </cell>
        </row>
        <row r="3916">
          <cell r="G3916">
            <v>0.31527240250074429</v>
          </cell>
          <cell r="H3916">
            <v>0</v>
          </cell>
          <cell r="I3916">
            <v>0</v>
          </cell>
          <cell r="J3916">
            <v>0</v>
          </cell>
          <cell r="K3916">
            <v>0.27091396248883598</v>
          </cell>
          <cell r="L3916">
            <v>0</v>
          </cell>
          <cell r="M3916">
            <v>0</v>
          </cell>
          <cell r="N3916">
            <v>0</v>
          </cell>
          <cell r="O3916">
            <v>0.27091396248883598</v>
          </cell>
          <cell r="P3916">
            <v>4.4358440011908307E-2</v>
          </cell>
          <cell r="Q3916">
            <v>0</v>
          </cell>
          <cell r="R3916">
            <v>0</v>
          </cell>
          <cell r="S3916">
            <v>0</v>
          </cell>
          <cell r="T3916">
            <v>0</v>
          </cell>
          <cell r="U3916">
            <v>0</v>
          </cell>
          <cell r="AO3916" t="str">
            <v>Sachsen_2006_I 05a_1</v>
          </cell>
          <cell r="AQ3916" t="str">
            <v>Östliche Flächenländer_2006_I 05a_1</v>
          </cell>
        </row>
        <row r="3917">
          <cell r="G3917">
            <v>532.81036022625779</v>
          </cell>
          <cell r="H3917">
            <v>297.86658932714619</v>
          </cell>
          <cell r="I3917">
            <v>0.83333333333333337</v>
          </cell>
          <cell r="J3917">
            <v>0.9375</v>
          </cell>
          <cell r="K3917">
            <v>457.84459660613277</v>
          </cell>
          <cell r="L3917">
            <v>229.65661252900233</v>
          </cell>
          <cell r="M3917">
            <v>0.27777777777777779</v>
          </cell>
          <cell r="N3917">
            <v>0.3125</v>
          </cell>
          <cell r="O3917">
            <v>457.84459660613277</v>
          </cell>
          <cell r="P3917">
            <v>74.965763620125031</v>
          </cell>
          <cell r="Q3917">
            <v>0</v>
          </cell>
          <cell r="R3917">
            <v>0</v>
          </cell>
          <cell r="S3917">
            <v>0</v>
          </cell>
          <cell r="T3917">
            <v>0</v>
          </cell>
          <cell r="U3917">
            <v>0</v>
          </cell>
          <cell r="AO3917" t="str">
            <v>Sachsen_2006_I 05a_2</v>
          </cell>
          <cell r="AQ3917" t="str">
            <v>Östliche Flächenländer_2006_I 05a_2</v>
          </cell>
        </row>
        <row r="3918">
          <cell r="G3918">
            <v>509.16493003870198</v>
          </cell>
          <cell r="H3918">
            <v>301.15274555297754</v>
          </cell>
          <cell r="I3918">
            <v>2</v>
          </cell>
          <cell r="J3918">
            <v>1.875</v>
          </cell>
          <cell r="K3918">
            <v>437.5260494194701</v>
          </cell>
          <cell r="L3918">
            <v>232.19025522041761</v>
          </cell>
          <cell r="M3918">
            <v>0.66666666666666663</v>
          </cell>
          <cell r="N3918">
            <v>0.625</v>
          </cell>
          <cell r="O3918">
            <v>437.5260494194701</v>
          </cell>
          <cell r="P3918">
            <v>71.638880619231912</v>
          </cell>
          <cell r="Q3918">
            <v>0</v>
          </cell>
          <cell r="R3918">
            <v>0</v>
          </cell>
          <cell r="S3918">
            <v>0</v>
          </cell>
          <cell r="T3918">
            <v>0</v>
          </cell>
          <cell r="U3918">
            <v>0</v>
          </cell>
          <cell r="AO3918" t="str">
            <v>Sachsen_2006_I 05a_3</v>
          </cell>
          <cell r="AQ3918" t="str">
            <v>Östliche Flächenländer_2006_I 05a_3</v>
          </cell>
        </row>
        <row r="3919">
          <cell r="G3919">
            <v>7.566537660017862</v>
          </cell>
          <cell r="H3919">
            <v>3.2861562258313999</v>
          </cell>
          <cell r="I3919">
            <v>0</v>
          </cell>
          <cell r="J3919">
            <v>0</v>
          </cell>
          <cell r="K3919">
            <v>6.5019350997320631</v>
          </cell>
          <cell r="L3919">
            <v>2.5336426914153134</v>
          </cell>
          <cell r="M3919">
            <v>0</v>
          </cell>
          <cell r="N3919">
            <v>0</v>
          </cell>
          <cell r="O3919">
            <v>6.5019350997320631</v>
          </cell>
          <cell r="P3919">
            <v>1.0646025602857994</v>
          </cell>
          <cell r="Q3919">
            <v>0</v>
          </cell>
          <cell r="R3919">
            <v>0</v>
          </cell>
          <cell r="S3919">
            <v>0</v>
          </cell>
          <cell r="T3919">
            <v>0</v>
          </cell>
          <cell r="U3919">
            <v>0</v>
          </cell>
          <cell r="AO3919" t="str">
            <v>Sachsen_2006_I 05a_4</v>
          </cell>
          <cell r="AQ3919" t="str">
            <v>Östliche Flächenländer_2006_I 05a_4</v>
          </cell>
        </row>
        <row r="3920">
          <cell r="G3920">
            <v>8.197082465019351</v>
          </cell>
          <cell r="H3920">
            <v>4.4597834493426145</v>
          </cell>
          <cell r="I3920">
            <v>0</v>
          </cell>
          <cell r="J3920">
            <v>0</v>
          </cell>
          <cell r="K3920">
            <v>7.0437630247097349</v>
          </cell>
          <cell r="L3920">
            <v>3.4385150812064968</v>
          </cell>
          <cell r="M3920">
            <v>0</v>
          </cell>
          <cell r="N3920">
            <v>0</v>
          </cell>
          <cell r="O3920">
            <v>7.0437630247097349</v>
          </cell>
          <cell r="P3920">
            <v>1.1533194403096159</v>
          </cell>
          <cell r="Q3920">
            <v>0</v>
          </cell>
          <cell r="R3920">
            <v>0</v>
          </cell>
          <cell r="S3920">
            <v>0</v>
          </cell>
          <cell r="T3920">
            <v>0</v>
          </cell>
          <cell r="U3920">
            <v>0</v>
          </cell>
          <cell r="AO3920" t="str">
            <v>Sachsen_2006_I 05a_5</v>
          </cell>
          <cell r="AQ3920" t="str">
            <v>Östliche Flächenländer_2006_I 05a_5</v>
          </cell>
        </row>
        <row r="3921">
          <cell r="G3921">
            <v>0.94581720750223275</v>
          </cell>
          <cell r="H3921">
            <v>0.23472544470224285</v>
          </cell>
          <cell r="I3921">
            <v>0.16666666666666666</v>
          </cell>
          <cell r="J3921">
            <v>0.1875</v>
          </cell>
          <cell r="K3921">
            <v>0.81274188746650788</v>
          </cell>
          <cell r="L3921">
            <v>0.18097447795823668</v>
          </cell>
          <cell r="M3921">
            <v>5.5555555555555552E-2</v>
          </cell>
          <cell r="N3921">
            <v>6.25E-2</v>
          </cell>
          <cell r="O3921">
            <v>0.81274188746650788</v>
          </cell>
          <cell r="P3921">
            <v>0.13307532003572492</v>
          </cell>
          <cell r="Q3921">
            <v>0</v>
          </cell>
          <cell r="R3921">
            <v>0</v>
          </cell>
          <cell r="S3921">
            <v>0</v>
          </cell>
          <cell r="T3921">
            <v>0</v>
          </cell>
          <cell r="U3921">
            <v>0</v>
          </cell>
          <cell r="AO3921" t="str">
            <v>Sachsen_2006_I 05a_6</v>
          </cell>
          <cell r="AQ3921" t="str">
            <v>Östliche Flächenländer_2006_I 05a_6</v>
          </cell>
        </row>
        <row r="3922">
          <cell r="G3922">
            <v>0</v>
          </cell>
          <cell r="H3922">
            <v>0</v>
          </cell>
          <cell r="I3922">
            <v>0</v>
          </cell>
          <cell r="J3922">
            <v>0</v>
          </cell>
          <cell r="K3922">
            <v>0</v>
          </cell>
          <cell r="L3922">
            <v>0</v>
          </cell>
          <cell r="M3922">
            <v>0</v>
          </cell>
          <cell r="N3922">
            <v>0</v>
          </cell>
          <cell r="O3922">
            <v>0</v>
          </cell>
          <cell r="P3922">
            <v>0</v>
          </cell>
          <cell r="Q3922">
            <v>0</v>
          </cell>
          <cell r="R3922">
            <v>0</v>
          </cell>
          <cell r="S3922">
            <v>0</v>
          </cell>
          <cell r="T3922">
            <v>0</v>
          </cell>
          <cell r="U3922">
            <v>0</v>
          </cell>
          <cell r="AO3922" t="str">
            <v>Sachsen_2006_I 05a_7</v>
          </cell>
          <cell r="AQ3922" t="str">
            <v>Östliche Flächenländer_2006_I 05a_7</v>
          </cell>
        </row>
        <row r="3923">
          <cell r="G3923">
            <v>1059</v>
          </cell>
          <cell r="H3923">
            <v>607</v>
          </cell>
          <cell r="I3923">
            <v>3</v>
          </cell>
          <cell r="J3923">
            <v>3</v>
          </cell>
          <cell r="K3923">
            <v>910</v>
          </cell>
          <cell r="L3923">
            <v>468</v>
          </cell>
          <cell r="M3923">
            <v>1</v>
          </cell>
          <cell r="N3923">
            <v>1</v>
          </cell>
          <cell r="O3923">
            <v>910</v>
          </cell>
          <cell r="P3923">
            <v>149</v>
          </cell>
          <cell r="Q3923">
            <v>0</v>
          </cell>
          <cell r="R3923">
            <v>0</v>
          </cell>
          <cell r="S3923">
            <v>0</v>
          </cell>
          <cell r="T3923">
            <v>0</v>
          </cell>
          <cell r="U3923">
            <v>0</v>
          </cell>
          <cell r="AO3923" t="str">
            <v>Sachsen_2006_I 05a_8</v>
          </cell>
          <cell r="AQ3923" t="str">
            <v>Östliche Flächenländer_2006_I 05a_8</v>
          </cell>
        </row>
        <row r="3924">
          <cell r="G3924">
            <v>1.8607536052101102E-2</v>
          </cell>
          <cell r="H3924">
            <v>1.3280212483399733E-3</v>
          </cell>
          <cell r="I3924">
            <v>0</v>
          </cell>
          <cell r="J3924">
            <v>0</v>
          </cell>
          <cell r="K3924">
            <v>1.8607536052101102E-2</v>
          </cell>
          <cell r="L3924">
            <v>1.3280212483399733E-3</v>
          </cell>
          <cell r="M3924">
            <v>0</v>
          </cell>
          <cell r="N3924">
            <v>0</v>
          </cell>
          <cell r="O3924">
            <v>1.8607536052101102E-2</v>
          </cell>
          <cell r="P3924">
            <v>0</v>
          </cell>
          <cell r="Q3924">
            <v>0</v>
          </cell>
          <cell r="R3924">
            <v>0</v>
          </cell>
          <cell r="S3924">
            <v>0</v>
          </cell>
          <cell r="T3924">
            <v>0</v>
          </cell>
          <cell r="U3924">
            <v>0</v>
          </cell>
          <cell r="AO3924" t="e">
            <v>#N/A</v>
          </cell>
          <cell r="AQ3924" t="e">
            <v>#N/A</v>
          </cell>
        </row>
        <row r="3925">
          <cell r="G3925">
            <v>2.8246239727089471</v>
          </cell>
          <cell r="H3925">
            <v>0.32953898690950484</v>
          </cell>
          <cell r="I3925">
            <v>0</v>
          </cell>
          <cell r="J3925">
            <v>0</v>
          </cell>
          <cell r="K3925">
            <v>2.8246239727089471</v>
          </cell>
          <cell r="L3925">
            <v>0.32953898690950484</v>
          </cell>
          <cell r="M3925">
            <v>0</v>
          </cell>
          <cell r="N3925">
            <v>0</v>
          </cell>
          <cell r="O3925">
            <v>2.8246239727089471</v>
          </cell>
          <cell r="P3925">
            <v>0</v>
          </cell>
          <cell r="Q3925">
            <v>0</v>
          </cell>
          <cell r="R3925">
            <v>0</v>
          </cell>
          <cell r="S3925">
            <v>0</v>
          </cell>
          <cell r="T3925">
            <v>0</v>
          </cell>
          <cell r="U3925">
            <v>0</v>
          </cell>
          <cell r="AO3925" t="e">
            <v>#N/A</v>
          </cell>
          <cell r="AQ3925" t="e">
            <v>#N/A</v>
          </cell>
        </row>
        <row r="3926">
          <cell r="G3926">
            <v>5.0724143278027602</v>
          </cell>
          <cell r="H3926">
            <v>0.66002656042496677</v>
          </cell>
          <cell r="I3926">
            <v>0</v>
          </cell>
          <cell r="J3926">
            <v>0</v>
          </cell>
          <cell r="K3926">
            <v>5.0724143278027602</v>
          </cell>
          <cell r="L3926">
            <v>0.66002656042496677</v>
          </cell>
          <cell r="M3926">
            <v>0</v>
          </cell>
          <cell r="N3926">
            <v>0</v>
          </cell>
          <cell r="O3926">
            <v>5.0724143278027602</v>
          </cell>
          <cell r="P3926">
            <v>0</v>
          </cell>
          <cell r="Q3926">
            <v>0</v>
          </cell>
          <cell r="R3926">
            <v>0</v>
          </cell>
          <cell r="S3926">
            <v>0</v>
          </cell>
          <cell r="T3926">
            <v>0</v>
          </cell>
          <cell r="U3926">
            <v>0</v>
          </cell>
          <cell r="AO3926" t="e">
            <v>#N/A</v>
          </cell>
          <cell r="AQ3926" t="e">
            <v>#N/A</v>
          </cell>
        </row>
        <row r="3927">
          <cell r="G3927">
            <v>4.2177081718095831E-2</v>
          </cell>
          <cell r="H3927">
            <v>4.36349838740277E-3</v>
          </cell>
          <cell r="I3927">
            <v>0</v>
          </cell>
          <cell r="J3927">
            <v>0</v>
          </cell>
          <cell r="K3927">
            <v>4.2177081718095831E-2</v>
          </cell>
          <cell r="L3927">
            <v>4.36349838740277E-3</v>
          </cell>
          <cell r="M3927">
            <v>0</v>
          </cell>
          <cell r="N3927">
            <v>0</v>
          </cell>
          <cell r="O3927">
            <v>4.2177081718095831E-2</v>
          </cell>
          <cell r="P3927">
            <v>0</v>
          </cell>
          <cell r="Q3927">
            <v>0</v>
          </cell>
          <cell r="R3927">
            <v>0</v>
          </cell>
          <cell r="S3927">
            <v>0</v>
          </cell>
          <cell r="T3927">
            <v>0</v>
          </cell>
          <cell r="U3927">
            <v>0</v>
          </cell>
          <cell r="AO3927" t="e">
            <v>#N/A</v>
          </cell>
          <cell r="AQ3927" t="e">
            <v>#N/A</v>
          </cell>
        </row>
        <row r="3928">
          <cell r="G3928">
            <v>3.8455574507675609E-2</v>
          </cell>
          <cell r="H3928">
            <v>4.5532157085941948E-3</v>
          </cell>
          <cell r="I3928">
            <v>0</v>
          </cell>
          <cell r="J3928">
            <v>0</v>
          </cell>
          <cell r="K3928">
            <v>3.8455574507675609E-2</v>
          </cell>
          <cell r="L3928">
            <v>4.5532157085941948E-3</v>
          </cell>
          <cell r="M3928">
            <v>0</v>
          </cell>
          <cell r="N3928">
            <v>0</v>
          </cell>
          <cell r="O3928">
            <v>3.8455574507675609E-2</v>
          </cell>
          <cell r="P3928">
            <v>0</v>
          </cell>
          <cell r="Q3928">
            <v>0</v>
          </cell>
          <cell r="R3928">
            <v>0</v>
          </cell>
          <cell r="S3928">
            <v>0</v>
          </cell>
          <cell r="T3928">
            <v>0</v>
          </cell>
          <cell r="U3928">
            <v>0</v>
          </cell>
          <cell r="AO3928" t="e">
            <v>#N/A</v>
          </cell>
          <cell r="AQ3928" t="e">
            <v>#N/A</v>
          </cell>
        </row>
        <row r="3929">
          <cell r="G3929">
            <v>3.7215072104202201E-3</v>
          </cell>
          <cell r="H3929">
            <v>1.8971732119142478E-4</v>
          </cell>
          <cell r="I3929">
            <v>0</v>
          </cell>
          <cell r="J3929">
            <v>0</v>
          </cell>
          <cell r="K3929">
            <v>3.7215072104202201E-3</v>
          </cell>
          <cell r="L3929">
            <v>1.8971732119142478E-4</v>
          </cell>
          <cell r="M3929">
            <v>0</v>
          </cell>
          <cell r="N3929">
            <v>0</v>
          </cell>
          <cell r="O3929">
            <v>3.7215072104202201E-3</v>
          </cell>
          <cell r="P3929">
            <v>0</v>
          </cell>
          <cell r="Q3929">
            <v>0</v>
          </cell>
          <cell r="R3929">
            <v>0</v>
          </cell>
          <cell r="S3929">
            <v>0</v>
          </cell>
          <cell r="T3929">
            <v>0</v>
          </cell>
          <cell r="U3929">
            <v>0</v>
          </cell>
          <cell r="AO3929" t="e">
            <v>#N/A</v>
          </cell>
          <cell r="AQ3929" t="e">
            <v>#N/A</v>
          </cell>
        </row>
        <row r="3930">
          <cell r="G3930">
            <v>0</v>
          </cell>
          <cell r="H3930">
            <v>0</v>
          </cell>
          <cell r="I3930">
            <v>0</v>
          </cell>
          <cell r="J3930">
            <v>0</v>
          </cell>
          <cell r="K3930">
            <v>0</v>
          </cell>
          <cell r="L3930">
            <v>0</v>
          </cell>
          <cell r="M3930">
            <v>0</v>
          </cell>
          <cell r="N3930">
            <v>0</v>
          </cell>
          <cell r="O3930">
            <v>0</v>
          </cell>
          <cell r="P3930">
            <v>0</v>
          </cell>
          <cell r="Q3930">
            <v>0</v>
          </cell>
          <cell r="R3930">
            <v>0</v>
          </cell>
          <cell r="S3930">
            <v>0</v>
          </cell>
          <cell r="T3930">
            <v>0</v>
          </cell>
          <cell r="U3930">
            <v>0</v>
          </cell>
          <cell r="AO3930" t="e">
            <v>#N/A</v>
          </cell>
          <cell r="AQ3930" t="e">
            <v>#N/A</v>
          </cell>
        </row>
        <row r="3931">
          <cell r="G3931">
            <v>8</v>
          </cell>
          <cell r="H3931">
            <v>1</v>
          </cell>
          <cell r="I3931">
            <v>0</v>
          </cell>
          <cell r="J3931">
            <v>0</v>
          </cell>
          <cell r="K3931">
            <v>8</v>
          </cell>
          <cell r="L3931">
            <v>1</v>
          </cell>
          <cell r="M3931">
            <v>0</v>
          </cell>
          <cell r="N3931">
            <v>0</v>
          </cell>
          <cell r="O3931">
            <v>8</v>
          </cell>
          <cell r="P3931">
            <v>0</v>
          </cell>
          <cell r="Q3931">
            <v>0</v>
          </cell>
          <cell r="R3931">
            <v>0</v>
          </cell>
          <cell r="S3931">
            <v>0</v>
          </cell>
          <cell r="T3931">
            <v>0</v>
          </cell>
          <cell r="U3931">
            <v>0</v>
          </cell>
          <cell r="AO3931" t="e">
            <v>#N/A</v>
          </cell>
          <cell r="AQ3931" t="e">
            <v>#N/A</v>
          </cell>
        </row>
        <row r="3932">
          <cell r="G3932">
            <v>0</v>
          </cell>
          <cell r="H3932">
            <v>0</v>
          </cell>
          <cell r="I3932">
            <v>0</v>
          </cell>
          <cell r="J3932">
            <v>0</v>
          </cell>
          <cell r="K3932">
            <v>0</v>
          </cell>
          <cell r="L3932">
            <v>0</v>
          </cell>
          <cell r="M3932">
            <v>0</v>
          </cell>
          <cell r="N3932">
            <v>0</v>
          </cell>
          <cell r="O3932">
            <v>0</v>
          </cell>
          <cell r="P3932">
            <v>0</v>
          </cell>
          <cell r="Q3932">
            <v>0</v>
          </cell>
          <cell r="R3932">
            <v>0</v>
          </cell>
          <cell r="S3932">
            <v>0</v>
          </cell>
          <cell r="T3932">
            <v>0</v>
          </cell>
          <cell r="U3932">
            <v>0</v>
          </cell>
          <cell r="AO3932" t="str">
            <v>Sachsen_2006_I 05c_1</v>
          </cell>
          <cell r="AQ3932" t="str">
            <v>Östliche Flächenländer_2006_I 05c_1</v>
          </cell>
        </row>
        <row r="3933">
          <cell r="G3933">
            <v>39.332920280875669</v>
          </cell>
          <cell r="H3933">
            <v>28.416791604197901</v>
          </cell>
          <cell r="I3933">
            <v>0</v>
          </cell>
          <cell r="J3933">
            <v>0</v>
          </cell>
          <cell r="K3933">
            <v>14.767083813601184</v>
          </cell>
          <cell r="L3933">
            <v>11.173370046218901</v>
          </cell>
          <cell r="M3933">
            <v>0</v>
          </cell>
          <cell r="N3933">
            <v>0</v>
          </cell>
          <cell r="O3933">
            <v>15.830235439900866</v>
          </cell>
          <cell r="P3933">
            <v>12.422552664188352</v>
          </cell>
          <cell r="Q3933">
            <v>10.512185047501031</v>
          </cell>
          <cell r="R3933">
            <v>0.56794712928541924</v>
          </cell>
          <cell r="S3933">
            <v>0</v>
          </cell>
          <cell r="T3933">
            <v>0</v>
          </cell>
          <cell r="U3933">
            <v>0</v>
          </cell>
          <cell r="AO3933" t="str">
            <v>Sachsen_2006_I 05c_2</v>
          </cell>
          <cell r="AQ3933" t="str">
            <v>Östliche Flächenländer_2006_I 05c_2</v>
          </cell>
        </row>
        <row r="3934">
          <cell r="G3934">
            <v>2981.193308550186</v>
          </cell>
          <cell r="H3934">
            <v>2503.3493253373313</v>
          </cell>
          <cell r="I3934">
            <v>5.0169491525423728</v>
          </cell>
          <cell r="J3934">
            <v>4.5652173913043477</v>
          </cell>
          <cell r="K3934">
            <v>1202.6969372632966</v>
          </cell>
          <cell r="L3934">
            <v>1033.9862326679122</v>
          </cell>
          <cell r="M3934">
            <v>1.8571428571428572</v>
          </cell>
          <cell r="N3934">
            <v>1.9411764705882355</v>
          </cell>
          <cell r="O3934">
            <v>1199.8344295110094</v>
          </cell>
          <cell r="P3934">
            <v>941.5530454675436</v>
          </cell>
          <cell r="Q3934">
            <v>796.75893623105526</v>
          </cell>
          <cell r="R3934">
            <v>43.046897340577637</v>
          </cell>
          <cell r="S3934">
            <v>0</v>
          </cell>
          <cell r="T3934">
            <v>0</v>
          </cell>
          <cell r="U3934">
            <v>0</v>
          </cell>
          <cell r="AO3934" t="str">
            <v>Sachsen_2006_I 05c_3</v>
          </cell>
          <cell r="AQ3934" t="str">
            <v>Östliche Flächenländer_2006_I 05c_3</v>
          </cell>
        </row>
        <row r="3935">
          <cell r="G3935">
            <v>304.98141263940522</v>
          </cell>
          <cell r="H3935">
            <v>255.87256371814092</v>
          </cell>
          <cell r="I3935">
            <v>0.40677966101694918</v>
          </cell>
          <cell r="J3935">
            <v>0.45652173913043476</v>
          </cell>
          <cell r="K3935">
            <v>134.16589823810307</v>
          </cell>
          <cell r="L3935">
            <v>115.71501622578425</v>
          </cell>
          <cell r="M3935">
            <v>0</v>
          </cell>
          <cell r="N3935">
            <v>0</v>
          </cell>
          <cell r="O3935">
            <v>122.74521018015443</v>
          </cell>
          <cell r="P3935">
            <v>96.32256219616815</v>
          </cell>
          <cell r="Q3935">
            <v>81.509865599084932</v>
          </cell>
          <cell r="R3935">
            <v>4.4037746639977122</v>
          </cell>
          <cell r="S3935">
            <v>0</v>
          </cell>
          <cell r="T3935">
            <v>0</v>
          </cell>
          <cell r="U3935">
            <v>0</v>
          </cell>
          <cell r="AO3935" t="str">
            <v>Sachsen_2006_I 05c_4</v>
          </cell>
          <cell r="AQ3935" t="str">
            <v>Östliche Flächenländer_2006_I 05c_4</v>
          </cell>
        </row>
        <row r="3936">
          <cell r="G3936">
            <v>387.64105741429159</v>
          </cell>
          <cell r="H3936">
            <v>295.34032983508246</v>
          </cell>
          <cell r="I3936">
            <v>2.0338983050847457</v>
          </cell>
          <cell r="J3936">
            <v>1.3695652173913044</v>
          </cell>
          <cell r="K3936">
            <v>152.59319940721224</v>
          </cell>
          <cell r="L3936">
            <v>121.75120464155768</v>
          </cell>
          <cell r="M3936">
            <v>1</v>
          </cell>
          <cell r="N3936">
            <v>0.88235294117647056</v>
          </cell>
          <cell r="O3936">
            <v>156.01305881231531</v>
          </cell>
          <cell r="P3936">
            <v>122.42903441044704</v>
          </cell>
          <cell r="Q3936">
            <v>103.60162679121787</v>
          </cell>
          <cell r="R3936">
            <v>5.5973374003113783</v>
          </cell>
          <cell r="S3936">
            <v>0</v>
          </cell>
          <cell r="T3936">
            <v>0</v>
          </cell>
          <cell r="U3936">
            <v>0</v>
          </cell>
          <cell r="AO3936" t="str">
            <v>Sachsen_2006_I 05c_5</v>
          </cell>
          <cell r="AQ3936" t="str">
            <v>Östliche Flächenländer_2006_I 05c_5</v>
          </cell>
        </row>
        <row r="3937">
          <cell r="G3937">
            <v>95.851301115241625</v>
          </cell>
          <cell r="H3937">
            <v>76.020989505247371</v>
          </cell>
          <cell r="I3937">
            <v>0.5423728813559322</v>
          </cell>
          <cell r="J3937">
            <v>0.60869565217391308</v>
          </cell>
          <cell r="K3937">
            <v>28.776881277786924</v>
          </cell>
          <cell r="L3937">
            <v>23.374176418526893</v>
          </cell>
          <cell r="M3937">
            <v>0.14285714285714285</v>
          </cell>
          <cell r="N3937">
            <v>0.1764705882352941</v>
          </cell>
          <cell r="O3937">
            <v>38.577066056619955</v>
          </cell>
          <cell r="P3937">
            <v>30.272805261652845</v>
          </cell>
          <cell r="Q3937">
            <v>25.617386331140978</v>
          </cell>
          <cell r="R3937">
            <v>1.3840434658278524</v>
          </cell>
          <cell r="S3937">
            <v>0</v>
          </cell>
          <cell r="T3937">
            <v>0</v>
          </cell>
          <cell r="U3937">
            <v>0</v>
          </cell>
          <cell r="AO3937" t="str">
            <v>Sachsen_2006_I 05c_6</v>
          </cell>
          <cell r="AQ3937" t="str">
            <v>Östliche Flächenländer_2006_I 05c_6</v>
          </cell>
        </row>
        <row r="3938">
          <cell r="G3938">
            <v>0</v>
          </cell>
          <cell r="H3938">
            <v>0</v>
          </cell>
          <cell r="I3938">
            <v>0</v>
          </cell>
          <cell r="J3938">
            <v>0</v>
          </cell>
          <cell r="K3938">
            <v>0</v>
          </cell>
          <cell r="L3938">
            <v>0</v>
          </cell>
          <cell r="M3938">
            <v>0</v>
          </cell>
          <cell r="N3938">
            <v>0</v>
          </cell>
          <cell r="O3938">
            <v>0</v>
          </cell>
          <cell r="P3938">
            <v>0</v>
          </cell>
          <cell r="Q3938">
            <v>0</v>
          </cell>
          <cell r="R3938">
            <v>0</v>
          </cell>
          <cell r="S3938">
            <v>0</v>
          </cell>
          <cell r="T3938">
            <v>0</v>
          </cell>
          <cell r="U3938">
            <v>0</v>
          </cell>
          <cell r="AO3938" t="str">
            <v>Sachsen_2006_I 05c_7</v>
          </cell>
          <cell r="AQ3938" t="str">
            <v>Östliche Flächenländer_2006_I 05c_7</v>
          </cell>
        </row>
        <row r="3939">
          <cell r="G3939">
            <v>3809</v>
          </cell>
          <cell r="H3939">
            <v>3159</v>
          </cell>
          <cell r="I3939">
            <v>8</v>
          </cell>
          <cell r="J3939">
            <v>7</v>
          </cell>
          <cell r="K3939">
            <v>1533</v>
          </cell>
          <cell r="L3939">
            <v>1306</v>
          </cell>
          <cell r="M3939">
            <v>3</v>
          </cell>
          <cell r="N3939">
            <v>3</v>
          </cell>
          <cell r="O3939">
            <v>1533</v>
          </cell>
          <cell r="P3939">
            <v>1203</v>
          </cell>
          <cell r="Q3939">
            <v>1018</v>
          </cell>
          <cell r="R3939">
            <v>55</v>
          </cell>
          <cell r="S3939">
            <v>0</v>
          </cell>
          <cell r="T3939">
            <v>0</v>
          </cell>
          <cell r="U3939">
            <v>0</v>
          </cell>
          <cell r="AO3939" t="str">
            <v>Sachsen_2006_I 05c_8</v>
          </cell>
          <cell r="AQ3939" t="str">
            <v>Östliche Flächenländer_2006_I 05c_8</v>
          </cell>
        </row>
        <row r="3940">
          <cell r="G3940">
            <v>0</v>
          </cell>
          <cell r="H3940">
            <v>0</v>
          </cell>
          <cell r="I3940">
            <v>0</v>
          </cell>
          <cell r="J3940">
            <v>0</v>
          </cell>
          <cell r="K3940">
            <v>0</v>
          </cell>
          <cell r="L3940">
            <v>0</v>
          </cell>
          <cell r="M3940">
            <v>0</v>
          </cell>
          <cell r="N3940">
            <v>0</v>
          </cell>
          <cell r="O3940">
            <v>0</v>
          </cell>
          <cell r="P3940">
            <v>0</v>
          </cell>
          <cell r="Q3940">
            <v>0</v>
          </cell>
          <cell r="R3940">
            <v>0</v>
          </cell>
          <cell r="S3940">
            <v>0</v>
          </cell>
          <cell r="T3940">
            <v>0</v>
          </cell>
          <cell r="U3940">
            <v>0</v>
          </cell>
          <cell r="AO3940" t="e">
            <v>#N/A</v>
          </cell>
          <cell r="AQ3940" t="e">
            <v>#N/A</v>
          </cell>
        </row>
        <row r="3941">
          <cell r="G3941">
            <v>5.2147872779843034</v>
          </cell>
          <cell r="H3941">
            <v>3.7871064467766113</v>
          </cell>
          <cell r="I3941">
            <v>0</v>
          </cell>
          <cell r="J3941">
            <v>0</v>
          </cell>
          <cell r="K3941">
            <v>1.7724353696690267</v>
          </cell>
          <cell r="L3941">
            <v>1.3774215753761432</v>
          </cell>
          <cell r="M3941">
            <v>0</v>
          </cell>
          <cell r="N3941">
            <v>0</v>
          </cell>
          <cell r="O3941">
            <v>1.9000413052457661</v>
          </cell>
          <cell r="P3941">
            <v>1.2391573729863692</v>
          </cell>
          <cell r="Q3941">
            <v>1.5076414704667491</v>
          </cell>
          <cell r="R3941">
            <v>0.56794712928541924</v>
          </cell>
          <cell r="S3941">
            <v>0</v>
          </cell>
          <cell r="T3941">
            <v>0</v>
          </cell>
          <cell r="U3941">
            <v>0</v>
          </cell>
          <cell r="AO3941" t="e">
            <v>#N/A</v>
          </cell>
          <cell r="AQ3941" t="e">
            <v>#N/A</v>
          </cell>
        </row>
        <row r="3942">
          <cell r="G3942">
            <v>395.24878467257651</v>
          </cell>
          <cell r="H3942">
            <v>333.62142005920117</v>
          </cell>
          <cell r="I3942">
            <v>1.2542372881355932</v>
          </cell>
          <cell r="J3942">
            <v>1.3043478260869565</v>
          </cell>
          <cell r="K3942">
            <v>144.35501399637741</v>
          </cell>
          <cell r="L3942">
            <v>127.4669092339463</v>
          </cell>
          <cell r="M3942">
            <v>0.72871287128712869</v>
          </cell>
          <cell r="N3942">
            <v>0.76484560570071258</v>
          </cell>
          <cell r="O3942">
            <v>144.01143837575066</v>
          </cell>
          <cell r="P3942">
            <v>93.920503288533027</v>
          </cell>
          <cell r="Q3942">
            <v>114.26994566771519</v>
          </cell>
          <cell r="R3942">
            <v>43.046897340577637</v>
          </cell>
          <cell r="S3942">
            <v>0</v>
          </cell>
          <cell r="T3942">
            <v>0</v>
          </cell>
          <cell r="U3942">
            <v>0</v>
          </cell>
          <cell r="AO3942" t="e">
            <v>#N/A</v>
          </cell>
          <cell r="AQ3942" t="e">
            <v>#N/A</v>
          </cell>
        </row>
        <row r="3943">
          <cell r="G3943">
            <v>40.434658278524452</v>
          </cell>
          <cell r="H3943">
            <v>34.100142236574023</v>
          </cell>
          <cell r="I3943">
            <v>0.10169491525423729</v>
          </cell>
          <cell r="J3943">
            <v>0.13043478260869565</v>
          </cell>
          <cell r="K3943">
            <v>16.103408529557054</v>
          </cell>
          <cell r="L3943">
            <v>14.265021142688564</v>
          </cell>
          <cell r="M3943">
            <v>0</v>
          </cell>
          <cell r="N3943">
            <v>0</v>
          </cell>
          <cell r="O3943">
            <v>14.73262796682871</v>
          </cell>
          <cell r="P3943">
            <v>9.608235630540463</v>
          </cell>
          <cell r="Q3943">
            <v>11.690020017157565</v>
          </cell>
          <cell r="R3943">
            <v>4.4037746639977122</v>
          </cell>
          <cell r="S3943">
            <v>0</v>
          </cell>
          <cell r="T3943">
            <v>0</v>
          </cell>
          <cell r="U3943">
            <v>0</v>
          </cell>
          <cell r="AO3943" t="e">
            <v>#N/A</v>
          </cell>
          <cell r="AQ3943" t="e">
            <v>#N/A</v>
          </cell>
        </row>
        <row r="3944">
          <cell r="G3944">
            <v>51.393734311949927</v>
          </cell>
          <cell r="H3944">
            <v>39.360012301541538</v>
          </cell>
          <cell r="I3944">
            <v>0.50847457627118642</v>
          </cell>
          <cell r="J3944">
            <v>0.39130434782608697</v>
          </cell>
          <cell r="K3944">
            <v>18.315165486579943</v>
          </cell>
          <cell r="L3944">
            <v>15.009145442029698</v>
          </cell>
          <cell r="M3944">
            <v>0</v>
          </cell>
          <cell r="N3944">
            <v>0</v>
          </cell>
          <cell r="O3944">
            <v>18.725637848314427</v>
          </cell>
          <cell r="P3944">
            <v>12.21237250977028</v>
          </cell>
          <cell r="Q3944">
            <v>14.858386553553839</v>
          </cell>
          <cell r="R3944">
            <v>5.5973374003113783</v>
          </cell>
          <cell r="S3944">
            <v>0</v>
          </cell>
          <cell r="T3944">
            <v>0</v>
          </cell>
          <cell r="U3944">
            <v>0</v>
          </cell>
          <cell r="AO3944" t="e">
            <v>#N/A</v>
          </cell>
          <cell r="AQ3944" t="e">
            <v>#N/A</v>
          </cell>
        </row>
        <row r="3945">
          <cell r="G3945">
            <v>12.708035458964826</v>
          </cell>
          <cell r="H3945">
            <v>10.131318955906661</v>
          </cell>
          <cell r="I3945">
            <v>0.13559322033898305</v>
          </cell>
          <cell r="J3945">
            <v>0.17391304347826086</v>
          </cell>
          <cell r="K3945">
            <v>3.453976617816565</v>
          </cell>
          <cell r="L3945">
            <v>2.8815026059592879</v>
          </cell>
          <cell r="M3945">
            <v>0</v>
          </cell>
          <cell r="N3945">
            <v>0</v>
          </cell>
          <cell r="O3945">
            <v>4.6302545038604519</v>
          </cell>
          <cell r="P3945">
            <v>3.0197311981698598</v>
          </cell>
          <cell r="Q3945">
            <v>3.6740062911066627</v>
          </cell>
          <cell r="R3945">
            <v>1.3840434658278524</v>
          </cell>
          <cell r="S3945">
            <v>0</v>
          </cell>
          <cell r="T3945">
            <v>0</v>
          </cell>
          <cell r="U3945">
            <v>0</v>
          </cell>
          <cell r="AO3945" t="e">
            <v>#N/A</v>
          </cell>
          <cell r="AQ3945" t="e">
            <v>#N/A</v>
          </cell>
        </row>
        <row r="3946">
          <cell r="G3946">
            <v>0</v>
          </cell>
          <cell r="H3946">
            <v>0</v>
          </cell>
          <cell r="I3946">
            <v>0</v>
          </cell>
          <cell r="J3946">
            <v>0</v>
          </cell>
          <cell r="K3946">
            <v>0</v>
          </cell>
          <cell r="L3946">
            <v>0</v>
          </cell>
          <cell r="M3946">
            <v>0</v>
          </cell>
          <cell r="N3946">
            <v>0</v>
          </cell>
          <cell r="O3946">
            <v>0</v>
          </cell>
          <cell r="P3946">
            <v>0</v>
          </cell>
          <cell r="Q3946">
            <v>0</v>
          </cell>
          <cell r="R3946">
            <v>0</v>
          </cell>
          <cell r="S3946">
            <v>0</v>
          </cell>
          <cell r="T3946">
            <v>0</v>
          </cell>
          <cell r="U3946">
            <v>0</v>
          </cell>
          <cell r="AO3946" t="e">
            <v>#N/A</v>
          </cell>
          <cell r="AQ3946" t="e">
            <v>#N/A</v>
          </cell>
        </row>
        <row r="3947">
          <cell r="G3947">
            <v>505</v>
          </cell>
          <cell r="H3947">
            <v>421</v>
          </cell>
          <cell r="I3947">
            <v>2</v>
          </cell>
          <cell r="J3947">
            <v>2</v>
          </cell>
          <cell r="K3947">
            <v>184</v>
          </cell>
          <cell r="L3947">
            <v>161</v>
          </cell>
          <cell r="M3947">
            <v>0.72871287128712869</v>
          </cell>
          <cell r="N3947">
            <v>0.76484560570071258</v>
          </cell>
          <cell r="O3947">
            <v>184</v>
          </cell>
          <cell r="P3947">
            <v>120</v>
          </cell>
          <cell r="Q3947">
            <v>146</v>
          </cell>
          <cell r="R3947">
            <v>55</v>
          </cell>
          <cell r="S3947">
            <v>0</v>
          </cell>
          <cell r="T3947">
            <v>0</v>
          </cell>
          <cell r="U3947">
            <v>0</v>
          </cell>
          <cell r="AO3947" t="e">
            <v>#N/A</v>
          </cell>
          <cell r="AQ3947" t="e">
            <v>#N/A</v>
          </cell>
        </row>
        <row r="3948">
          <cell r="G3948">
            <v>4981.4195108077365</v>
          </cell>
          <cell r="H3948">
            <v>1712.6317411402158</v>
          </cell>
          <cell r="I3948">
            <v>116.15429465301479</v>
          </cell>
          <cell r="J3948">
            <v>46.567026194144837</v>
          </cell>
          <cell r="K3948">
            <v>4891</v>
          </cell>
          <cell r="L3948">
            <v>1679</v>
          </cell>
          <cell r="M3948">
            <v>104</v>
          </cell>
          <cell r="N3948">
            <v>36</v>
          </cell>
          <cell r="O3948">
            <v>4981.4195108077365</v>
          </cell>
          <cell r="P3948">
            <v>0</v>
          </cell>
          <cell r="Q3948">
            <v>0</v>
          </cell>
          <cell r="R3948">
            <v>0</v>
          </cell>
          <cell r="S3948">
            <v>0</v>
          </cell>
          <cell r="T3948">
            <v>0</v>
          </cell>
          <cell r="U3948">
            <v>0</v>
          </cell>
          <cell r="AO3948" t="str">
            <v>Sachsen_2006_II 03b_1</v>
          </cell>
          <cell r="AQ3948" t="str">
            <v>Östliche Flächenländer_2006_II 03b_1</v>
          </cell>
        </row>
        <row r="3949">
          <cell r="G3949">
            <v>1518.5639931740614</v>
          </cell>
          <cell r="H3949">
            <v>606.91833590138674</v>
          </cell>
          <cell r="I3949">
            <v>35.409129692832764</v>
          </cell>
          <cell r="J3949">
            <v>16.502311248073962</v>
          </cell>
          <cell r="K3949">
            <v>1491</v>
          </cell>
          <cell r="L3949">
            <v>595</v>
          </cell>
          <cell r="M3949">
            <v>14</v>
          </cell>
          <cell r="N3949">
            <v>7</v>
          </cell>
          <cell r="O3949">
            <v>1518.5639931740614</v>
          </cell>
          <cell r="P3949">
            <v>0</v>
          </cell>
          <cell r="Q3949">
            <v>0</v>
          </cell>
          <cell r="R3949">
            <v>0</v>
          </cell>
          <cell r="S3949">
            <v>0</v>
          </cell>
          <cell r="T3949">
            <v>0</v>
          </cell>
          <cell r="U3949">
            <v>0</v>
          </cell>
          <cell r="AO3949" t="str">
            <v>Sachsen_2006_II 03b_2</v>
          </cell>
          <cell r="AQ3949" t="str">
            <v>Östliche Flächenländer_2006_II 03b_2</v>
          </cell>
        </row>
        <row r="3950">
          <cell r="G3950">
            <v>636.5543230944254</v>
          </cell>
          <cell r="H3950">
            <v>314.16949152542372</v>
          </cell>
          <cell r="I3950">
            <v>14.842861205915813</v>
          </cell>
          <cell r="J3950">
            <v>8.5423728813559325</v>
          </cell>
          <cell r="K3950">
            <v>625</v>
          </cell>
          <cell r="L3950">
            <v>308</v>
          </cell>
          <cell r="M3950">
            <v>35</v>
          </cell>
          <cell r="N3950">
            <v>22</v>
          </cell>
          <cell r="O3950">
            <v>636.5543230944254</v>
          </cell>
          <cell r="P3950">
            <v>0</v>
          </cell>
          <cell r="Q3950">
            <v>0</v>
          </cell>
          <cell r="R3950">
            <v>0</v>
          </cell>
          <cell r="S3950">
            <v>0</v>
          </cell>
          <cell r="T3950">
            <v>0</v>
          </cell>
          <cell r="U3950">
            <v>0</v>
          </cell>
          <cell r="AO3950" t="str">
            <v>Sachsen_2006_II 03b_3</v>
          </cell>
          <cell r="AQ3950" t="str">
            <v>Östliche Flächenländer_2006_II 03b_3</v>
          </cell>
        </row>
        <row r="3951">
          <cell r="G3951">
            <v>0</v>
          </cell>
          <cell r="H3951">
            <v>0</v>
          </cell>
          <cell r="I3951">
            <v>0</v>
          </cell>
          <cell r="J3951">
            <v>0</v>
          </cell>
          <cell r="K3951">
            <v>0</v>
          </cell>
          <cell r="L3951">
            <v>0</v>
          </cell>
          <cell r="M3951">
            <v>0</v>
          </cell>
          <cell r="N3951">
            <v>0</v>
          </cell>
          <cell r="O3951">
            <v>0</v>
          </cell>
          <cell r="P3951">
            <v>0</v>
          </cell>
          <cell r="Q3951">
            <v>0</v>
          </cell>
          <cell r="R3951">
            <v>0</v>
          </cell>
          <cell r="S3951">
            <v>0</v>
          </cell>
          <cell r="T3951">
            <v>0</v>
          </cell>
          <cell r="U3951">
            <v>0</v>
          </cell>
          <cell r="AO3951" t="str">
            <v>Sachsen_2006_II 03b_4</v>
          </cell>
          <cell r="AQ3951" t="str">
            <v>Östliche Flächenländer_2006_II 03b_4</v>
          </cell>
        </row>
        <row r="3952">
          <cell r="G3952">
            <v>7.1294084186575652</v>
          </cell>
          <cell r="H3952">
            <v>5.1001540832049308</v>
          </cell>
          <cell r="I3952">
            <v>0.16624004550625709</v>
          </cell>
          <cell r="J3952">
            <v>0.13867488443759629</v>
          </cell>
          <cell r="K3952">
            <v>7</v>
          </cell>
          <cell r="L3952">
            <v>5</v>
          </cell>
          <cell r="M3952">
            <v>4</v>
          </cell>
          <cell r="N3952">
            <v>2</v>
          </cell>
          <cell r="O3952">
            <v>7.1294084186575652</v>
          </cell>
          <cell r="P3952">
            <v>0</v>
          </cell>
          <cell r="Q3952">
            <v>0</v>
          </cell>
          <cell r="R3952">
            <v>0</v>
          </cell>
          <cell r="S3952">
            <v>0</v>
          </cell>
          <cell r="T3952">
            <v>0</v>
          </cell>
          <cell r="U3952">
            <v>0</v>
          </cell>
          <cell r="AO3952" t="str">
            <v>Sachsen_2006_II 03b_5</v>
          </cell>
          <cell r="AQ3952" t="str">
            <v>Östliche Flächenländer_2006_II 03b_5</v>
          </cell>
        </row>
        <row r="3953">
          <cell r="G3953">
            <v>0</v>
          </cell>
          <cell r="H3953">
            <v>0</v>
          </cell>
          <cell r="I3953">
            <v>0</v>
          </cell>
          <cell r="J3953">
            <v>0</v>
          </cell>
          <cell r="K3953">
            <v>0</v>
          </cell>
          <cell r="L3953">
            <v>0</v>
          </cell>
          <cell r="M3953">
            <v>0</v>
          </cell>
          <cell r="N3953">
            <v>0</v>
          </cell>
          <cell r="O3953">
            <v>0</v>
          </cell>
          <cell r="P3953">
            <v>0</v>
          </cell>
          <cell r="Q3953">
            <v>0</v>
          </cell>
          <cell r="R3953">
            <v>0</v>
          </cell>
          <cell r="S3953">
            <v>0</v>
          </cell>
          <cell r="T3953">
            <v>0</v>
          </cell>
          <cell r="U3953">
            <v>0</v>
          </cell>
          <cell r="AO3953" t="str">
            <v>Sachsen_2006_II 03b_6</v>
          </cell>
          <cell r="AQ3953" t="str">
            <v>Östliche Flächenländer_2006_II 03b_6</v>
          </cell>
        </row>
        <row r="3954">
          <cell r="G3954">
            <v>18.332764505119453</v>
          </cell>
          <cell r="H3954">
            <v>9.1802773497688754</v>
          </cell>
          <cell r="I3954">
            <v>0.4274744027303754</v>
          </cell>
          <cell r="J3954">
            <v>0.24961479198767333</v>
          </cell>
          <cell r="K3954">
            <v>18</v>
          </cell>
          <cell r="L3954">
            <v>9</v>
          </cell>
          <cell r="M3954">
            <v>5</v>
          </cell>
          <cell r="N3954">
            <v>4</v>
          </cell>
          <cell r="O3954">
            <v>0</v>
          </cell>
          <cell r="P3954">
            <v>0</v>
          </cell>
          <cell r="Q3954">
            <v>0</v>
          </cell>
          <cell r="R3954">
            <v>0</v>
          </cell>
          <cell r="S3954">
            <v>0</v>
          </cell>
          <cell r="T3954">
            <v>0</v>
          </cell>
          <cell r="U3954">
            <v>0</v>
          </cell>
          <cell r="AO3954" t="str">
            <v>Sachsen_2006_II 03b_7</v>
          </cell>
          <cell r="AQ3954" t="str">
            <v>Östliche Flächenländer_2006_II 03b_7</v>
          </cell>
        </row>
        <row r="3955">
          <cell r="G3955">
            <v>7162</v>
          </cell>
          <cell r="H3955">
            <v>2648</v>
          </cell>
          <cell r="I3955">
            <v>167</v>
          </cell>
          <cell r="J3955">
            <v>72</v>
          </cell>
          <cell r="K3955">
            <v>7032</v>
          </cell>
          <cell r="L3955">
            <v>2596</v>
          </cell>
          <cell r="M3955">
            <v>162</v>
          </cell>
          <cell r="N3955">
            <v>71</v>
          </cell>
          <cell r="O3955">
            <v>7162</v>
          </cell>
          <cell r="P3955">
            <v>0</v>
          </cell>
          <cell r="Q3955">
            <v>0</v>
          </cell>
          <cell r="R3955">
            <v>0</v>
          </cell>
          <cell r="S3955">
            <v>0</v>
          </cell>
          <cell r="T3955">
            <v>0</v>
          </cell>
          <cell r="U3955">
            <v>0</v>
          </cell>
          <cell r="AO3955" t="str">
            <v>Sachsen_2006_II 03b_8</v>
          </cell>
          <cell r="AQ3955" t="str">
            <v>Östliche Flächenländer_2006_II 03b_8</v>
          </cell>
        </row>
        <row r="3956">
          <cell r="G3956">
            <v>2004.0886411889599</v>
          </cell>
          <cell r="H3956">
            <v>669.02957746478876</v>
          </cell>
          <cell r="I3956">
            <v>6.2611464968152877</v>
          </cell>
          <cell r="J3956">
            <v>2.7760563380281691</v>
          </cell>
          <cell r="K3956">
            <v>1966</v>
          </cell>
          <cell r="L3956">
            <v>657</v>
          </cell>
          <cell r="M3956">
            <v>5</v>
          </cell>
          <cell r="N3956">
            <v>2</v>
          </cell>
          <cell r="O3956">
            <v>2004.0886411889599</v>
          </cell>
          <cell r="P3956">
            <v>0</v>
          </cell>
          <cell r="Q3956">
            <v>0</v>
          </cell>
          <cell r="R3956">
            <v>0</v>
          </cell>
          <cell r="S3956">
            <v>0</v>
          </cell>
          <cell r="T3956">
            <v>0</v>
          </cell>
          <cell r="U3956">
            <v>0</v>
          </cell>
          <cell r="AO3956" t="str">
            <v>Sachsen_2006_II 03b_1</v>
          </cell>
          <cell r="AQ3956" t="str">
            <v>Östliche Flächenländer_2006_II 03b_1</v>
          </cell>
        </row>
        <row r="3957">
          <cell r="G3957">
            <v>1284.4108280254777</v>
          </cell>
          <cell r="H3957">
            <v>510.17323943661967</v>
          </cell>
          <cell r="I3957">
            <v>4.0127388535031843</v>
          </cell>
          <cell r="J3957">
            <v>2.1169014084507038</v>
          </cell>
          <cell r="K3957">
            <v>1260</v>
          </cell>
          <cell r="L3957">
            <v>501</v>
          </cell>
          <cell r="M3957">
            <v>3</v>
          </cell>
          <cell r="N3957">
            <v>3</v>
          </cell>
          <cell r="O3957">
            <v>1284.4108280254777</v>
          </cell>
          <cell r="P3957">
            <v>0</v>
          </cell>
          <cell r="Q3957">
            <v>0</v>
          </cell>
          <cell r="R3957">
            <v>0</v>
          </cell>
          <cell r="S3957">
            <v>0</v>
          </cell>
          <cell r="T3957">
            <v>0</v>
          </cell>
          <cell r="U3957">
            <v>0</v>
          </cell>
          <cell r="AO3957" t="str">
            <v>Sachsen_2006_II 03b_2</v>
          </cell>
          <cell r="AQ3957" t="str">
            <v>Östliche Flächenländer_2006_II 03b_2</v>
          </cell>
        </row>
        <row r="3958">
          <cell r="G3958">
            <v>549.44240976645438</v>
          </cell>
          <cell r="H3958">
            <v>263.74225352112677</v>
          </cell>
          <cell r="I3958">
            <v>1.7165605095541401</v>
          </cell>
          <cell r="J3958">
            <v>1.0943661971830987</v>
          </cell>
          <cell r="K3958">
            <v>539</v>
          </cell>
          <cell r="L3958">
            <v>259</v>
          </cell>
          <cell r="M3958">
            <v>3</v>
          </cell>
          <cell r="N3958">
            <v>1</v>
          </cell>
          <cell r="O3958">
            <v>549.44240976645438</v>
          </cell>
          <cell r="P3958">
            <v>0</v>
          </cell>
          <cell r="Q3958">
            <v>0</v>
          </cell>
          <cell r="R3958">
            <v>0</v>
          </cell>
          <cell r="S3958">
            <v>0</v>
          </cell>
          <cell r="T3958">
            <v>0</v>
          </cell>
          <cell r="U3958">
            <v>0</v>
          </cell>
          <cell r="AO3958" t="str">
            <v>Sachsen_2006_II 03b_3</v>
          </cell>
          <cell r="AQ3958" t="str">
            <v>Östliche Flächenländer_2006_II 03b_3</v>
          </cell>
        </row>
        <row r="3959">
          <cell r="G3959">
            <v>0</v>
          </cell>
          <cell r="H3959">
            <v>0</v>
          </cell>
          <cell r="I3959">
            <v>0</v>
          </cell>
          <cell r="J3959">
            <v>0</v>
          </cell>
          <cell r="K3959">
            <v>0</v>
          </cell>
          <cell r="L3959">
            <v>0</v>
          </cell>
          <cell r="M3959">
            <v>0</v>
          </cell>
          <cell r="N3959">
            <v>0</v>
          </cell>
          <cell r="O3959">
            <v>0</v>
          </cell>
          <cell r="P3959">
            <v>0</v>
          </cell>
          <cell r="Q3959">
            <v>0</v>
          </cell>
          <cell r="R3959">
            <v>0</v>
          </cell>
          <cell r="S3959">
            <v>0</v>
          </cell>
          <cell r="T3959">
            <v>0</v>
          </cell>
          <cell r="U3959">
            <v>0</v>
          </cell>
          <cell r="AO3959" t="str">
            <v>Sachsen_2006_II 03b_4</v>
          </cell>
          <cell r="AQ3959" t="str">
            <v>Östliche Flächenländer_2006_II 03b_4</v>
          </cell>
        </row>
        <row r="3960">
          <cell r="G3960">
            <v>3.0581210191082806</v>
          </cell>
          <cell r="H3960">
            <v>3.0549295774647884</v>
          </cell>
          <cell r="I3960">
            <v>9.5541401273885364E-3</v>
          </cell>
          <cell r="J3960">
            <v>1.2676056338028168E-2</v>
          </cell>
          <cell r="K3960">
            <v>3</v>
          </cell>
          <cell r="L3960">
            <v>3</v>
          </cell>
          <cell r="M3960">
            <v>0</v>
          </cell>
          <cell r="N3960">
            <v>0</v>
          </cell>
          <cell r="O3960">
            <v>3.0581210191082806</v>
          </cell>
          <cell r="P3960">
            <v>0</v>
          </cell>
          <cell r="Q3960">
            <v>0</v>
          </cell>
          <cell r="R3960">
            <v>0</v>
          </cell>
          <cell r="S3960">
            <v>0</v>
          </cell>
          <cell r="T3960">
            <v>0</v>
          </cell>
          <cell r="U3960">
            <v>0</v>
          </cell>
          <cell r="AO3960" t="str">
            <v>Sachsen_2006_II 03b_5</v>
          </cell>
          <cell r="AQ3960" t="str">
            <v>Östliche Flächenländer_2006_II 03b_5</v>
          </cell>
        </row>
        <row r="3961">
          <cell r="G3961">
            <v>0</v>
          </cell>
          <cell r="H3961">
            <v>0</v>
          </cell>
          <cell r="I3961">
            <v>0</v>
          </cell>
          <cell r="J3961">
            <v>0</v>
          </cell>
          <cell r="K3961">
            <v>0</v>
          </cell>
          <cell r="L3961">
            <v>0</v>
          </cell>
          <cell r="M3961">
            <v>0</v>
          </cell>
          <cell r="N3961">
            <v>0</v>
          </cell>
          <cell r="O3961">
            <v>0</v>
          </cell>
          <cell r="P3961">
            <v>0</v>
          </cell>
          <cell r="Q3961">
            <v>0</v>
          </cell>
          <cell r="R3961">
            <v>0</v>
          </cell>
          <cell r="S3961">
            <v>0</v>
          </cell>
          <cell r="T3961">
            <v>0</v>
          </cell>
          <cell r="U3961">
            <v>0</v>
          </cell>
          <cell r="AO3961" t="str">
            <v>Sachsen_2006_II 03b_6</v>
          </cell>
          <cell r="AQ3961" t="str">
            <v>Östliche Flächenländer_2006_II 03b_6</v>
          </cell>
        </row>
        <row r="3962">
          <cell r="G3962">
            <v>0</v>
          </cell>
          <cell r="H3962">
            <v>0</v>
          </cell>
          <cell r="I3962">
            <v>0</v>
          </cell>
          <cell r="J3962">
            <v>0</v>
          </cell>
          <cell r="K3962">
            <v>0</v>
          </cell>
          <cell r="L3962">
            <v>0</v>
          </cell>
          <cell r="M3962">
            <v>0</v>
          </cell>
          <cell r="N3962">
            <v>0</v>
          </cell>
          <cell r="O3962">
            <v>0</v>
          </cell>
          <cell r="P3962">
            <v>0</v>
          </cell>
          <cell r="Q3962">
            <v>0</v>
          </cell>
          <cell r="R3962">
            <v>0</v>
          </cell>
          <cell r="S3962">
            <v>0</v>
          </cell>
          <cell r="T3962">
            <v>0</v>
          </cell>
          <cell r="U3962">
            <v>0</v>
          </cell>
          <cell r="AO3962" t="str">
            <v>Sachsen_2006_II 03b_7</v>
          </cell>
          <cell r="AQ3962" t="str">
            <v>Östliche Flächenländer_2006_II 03b_7</v>
          </cell>
        </row>
        <row r="3963">
          <cell r="G3963">
            <v>3841</v>
          </cell>
          <cell r="H3963">
            <v>1446</v>
          </cell>
          <cell r="I3963">
            <v>12</v>
          </cell>
          <cell r="J3963">
            <v>6</v>
          </cell>
          <cell r="K3963">
            <v>3768</v>
          </cell>
          <cell r="L3963">
            <v>1420</v>
          </cell>
          <cell r="M3963">
            <v>11</v>
          </cell>
          <cell r="N3963">
            <v>6</v>
          </cell>
          <cell r="O3963">
            <v>3841</v>
          </cell>
          <cell r="P3963">
            <v>0</v>
          </cell>
          <cell r="Q3963">
            <v>0</v>
          </cell>
          <cell r="R3963">
            <v>0</v>
          </cell>
          <cell r="S3963">
            <v>0</v>
          </cell>
          <cell r="T3963">
            <v>0</v>
          </cell>
          <cell r="U3963">
            <v>0</v>
          </cell>
          <cell r="AO3963" t="str">
            <v>Sachsen_2006_II 03b_8</v>
          </cell>
          <cell r="AQ3963" t="str">
            <v>Östliche Flächenländer_2006_II 03b_8</v>
          </cell>
        </row>
        <row r="3964">
          <cell r="G3964">
            <v>41.399759903961588</v>
          </cell>
          <cell r="H3964">
            <v>9.2013651877133125</v>
          </cell>
          <cell r="I3964">
            <v>0.3406962785114046</v>
          </cell>
          <cell r="J3964">
            <v>6.8259385665529027E-2</v>
          </cell>
          <cell r="K3964">
            <v>41.350119904076742</v>
          </cell>
          <cell r="L3964">
            <v>9.1888207225630545</v>
          </cell>
          <cell r="M3964">
            <v>0.34028776978417269</v>
          </cell>
          <cell r="N3964">
            <v>6.8166325835037497E-2</v>
          </cell>
          <cell r="O3964">
            <v>41.350119904076742</v>
          </cell>
          <cell r="P3964">
            <v>4.9639999884845604E-2</v>
          </cell>
          <cell r="Q3964">
            <v>0</v>
          </cell>
          <cell r="R3964">
            <v>0</v>
          </cell>
          <cell r="S3964">
            <v>0</v>
          </cell>
          <cell r="T3964">
            <v>0</v>
          </cell>
          <cell r="U3964">
            <v>0</v>
          </cell>
          <cell r="AO3964" t="str">
            <v>Sachsen_2006_II 02b_1</v>
          </cell>
          <cell r="AQ3964" t="str">
            <v>Östliche Flächenländer_2006_II 02b_1</v>
          </cell>
        </row>
        <row r="3965">
          <cell r="G3965">
            <v>1827.3661464585834</v>
          </cell>
          <cell r="H3965">
            <v>552.08191126279871</v>
          </cell>
          <cell r="I3965">
            <v>15.038175270108042</v>
          </cell>
          <cell r="J3965">
            <v>4.0955631399317411</v>
          </cell>
          <cell r="K3965">
            <v>1825.1750599520383</v>
          </cell>
          <cell r="L3965">
            <v>551.32924335378323</v>
          </cell>
          <cell r="M3965">
            <v>15.020143884892084</v>
          </cell>
          <cell r="N3965">
            <v>4.0899795501022496</v>
          </cell>
          <cell r="O3965">
            <v>1825.1750599520383</v>
          </cell>
          <cell r="P3965">
            <v>2.1910865065450449</v>
          </cell>
          <cell r="Q3965">
            <v>0</v>
          </cell>
          <cell r="R3965">
            <v>0</v>
          </cell>
          <cell r="S3965">
            <v>0</v>
          </cell>
          <cell r="T3965">
            <v>0</v>
          </cell>
          <cell r="U3965">
            <v>0</v>
          </cell>
          <cell r="AO3965" t="str">
            <v>Sachsen_2006_II 02b_2</v>
          </cell>
          <cell r="AQ3965" t="str">
            <v>Östliche Flächenländer_2006_II 02b_2</v>
          </cell>
        </row>
        <row r="3966">
          <cell r="G3966">
            <v>2108.499399759904</v>
          </cell>
          <cell r="H3966">
            <v>770.15426621160418</v>
          </cell>
          <cell r="I3966">
            <v>17.351740696278512</v>
          </cell>
          <cell r="J3966">
            <v>5.7133105802047792</v>
          </cell>
          <cell r="K3966">
            <v>2105.9712230215828</v>
          </cell>
          <cell r="L3966">
            <v>769.10429447852766</v>
          </cell>
          <cell r="M3966">
            <v>17.330935251798561</v>
          </cell>
          <cell r="N3966">
            <v>5.705521472392638</v>
          </cell>
          <cell r="O3966">
            <v>2105.9712230215828</v>
          </cell>
          <cell r="P3966">
            <v>2.5281767383212062</v>
          </cell>
          <cell r="Q3966">
            <v>0</v>
          </cell>
          <cell r="R3966">
            <v>0</v>
          </cell>
          <cell r="S3966">
            <v>0</v>
          </cell>
          <cell r="T3966">
            <v>0</v>
          </cell>
          <cell r="U3966">
            <v>0</v>
          </cell>
          <cell r="AO3966" t="str">
            <v>Sachsen_2006_II 02b_3</v>
          </cell>
          <cell r="AQ3966" t="str">
            <v>Östliche Flächenländer_2006_II 02b_3</v>
          </cell>
        </row>
        <row r="3967">
          <cell r="G3967">
            <v>0</v>
          </cell>
          <cell r="H3967">
            <v>0</v>
          </cell>
          <cell r="I3967">
            <v>0</v>
          </cell>
          <cell r="J3967">
            <v>0</v>
          </cell>
          <cell r="K3967">
            <v>0</v>
          </cell>
          <cell r="L3967">
            <v>0</v>
          </cell>
          <cell r="M3967">
            <v>0</v>
          </cell>
          <cell r="N3967">
            <v>0</v>
          </cell>
          <cell r="O3967">
            <v>0</v>
          </cell>
          <cell r="P3967">
            <v>0</v>
          </cell>
          <cell r="Q3967">
            <v>0</v>
          </cell>
          <cell r="R3967">
            <v>0</v>
          </cell>
          <cell r="S3967">
            <v>0</v>
          </cell>
          <cell r="T3967">
            <v>0</v>
          </cell>
          <cell r="U3967">
            <v>0</v>
          </cell>
          <cell r="AO3967" t="str">
            <v>Sachsen_2006_II 02b_4</v>
          </cell>
          <cell r="AQ3967" t="str">
            <v>Östliche Flächenländer_2006_II 02b_4</v>
          </cell>
        </row>
        <row r="3968">
          <cell r="G3968">
            <v>31.771908763505401</v>
          </cell>
          <cell r="H3968">
            <v>16.562457337883959</v>
          </cell>
          <cell r="I3968">
            <v>0.26146458583433374</v>
          </cell>
          <cell r="J3968">
            <v>0.12286689419795223</v>
          </cell>
          <cell r="K3968">
            <v>31.733812949640289</v>
          </cell>
          <cell r="L3968">
            <v>16.539877300613497</v>
          </cell>
          <cell r="M3968">
            <v>0.26115107913669067</v>
          </cell>
          <cell r="N3968">
            <v>0.12269938650306748</v>
          </cell>
          <cell r="O3968">
            <v>31.733812949640289</v>
          </cell>
          <cell r="P3968">
            <v>3.8095813865114063E-2</v>
          </cell>
          <cell r="Q3968">
            <v>0</v>
          </cell>
          <cell r="R3968">
            <v>0</v>
          </cell>
          <cell r="S3968">
            <v>0</v>
          </cell>
          <cell r="T3968">
            <v>0</v>
          </cell>
          <cell r="U3968">
            <v>0</v>
          </cell>
          <cell r="AO3968" t="str">
            <v>Sachsen_2006_II 02b_5</v>
          </cell>
          <cell r="AQ3968" t="str">
            <v>Östliche Flächenländer_2006_II 02b_5</v>
          </cell>
        </row>
        <row r="3969">
          <cell r="G3969">
            <v>0</v>
          </cell>
          <cell r="H3969">
            <v>0</v>
          </cell>
          <cell r="I3969">
            <v>0</v>
          </cell>
          <cell r="J3969">
            <v>0</v>
          </cell>
          <cell r="K3969">
            <v>0</v>
          </cell>
          <cell r="L3969">
            <v>0</v>
          </cell>
          <cell r="M3969">
            <v>0</v>
          </cell>
          <cell r="N3969">
            <v>0</v>
          </cell>
          <cell r="O3969">
            <v>0</v>
          </cell>
          <cell r="P3969">
            <v>0</v>
          </cell>
          <cell r="Q3969">
            <v>0</v>
          </cell>
          <cell r="R3969">
            <v>0</v>
          </cell>
          <cell r="S3969">
            <v>0</v>
          </cell>
          <cell r="T3969">
            <v>0</v>
          </cell>
          <cell r="U3969">
            <v>0</v>
          </cell>
          <cell r="AO3969" t="str">
            <v>Sachsen_2006_II 02b_6</v>
          </cell>
          <cell r="AQ3969" t="str">
            <v>Östliche Flächenländer_2006_II 02b_6</v>
          </cell>
        </row>
        <row r="3970">
          <cell r="G3970">
            <v>0.96278511404561828</v>
          </cell>
          <cell r="H3970">
            <v>0</v>
          </cell>
          <cell r="I3970">
            <v>7.9231692677070829E-3</v>
          </cell>
          <cell r="J3970">
            <v>0</v>
          </cell>
          <cell r="K3970">
            <v>0.9616306954436451</v>
          </cell>
          <cell r="L3970">
            <v>0</v>
          </cell>
          <cell r="M3970">
            <v>7.9136690647482015E-3</v>
          </cell>
          <cell r="N3970">
            <v>0</v>
          </cell>
          <cell r="O3970">
            <v>0.9616306954436451</v>
          </cell>
          <cell r="P3970">
            <v>1.1544186019731536E-3</v>
          </cell>
          <cell r="Q3970">
            <v>0</v>
          </cell>
          <cell r="R3970">
            <v>0</v>
          </cell>
          <cell r="S3970">
            <v>0</v>
          </cell>
          <cell r="T3970">
            <v>0</v>
          </cell>
          <cell r="U3970">
            <v>0</v>
          </cell>
          <cell r="AO3970" t="str">
            <v>Sachsen_2006_II 02b_7</v>
          </cell>
          <cell r="AQ3970" t="str">
            <v>Östliche Flächenländer_2006_II 02b_7</v>
          </cell>
        </row>
        <row r="3971">
          <cell r="G3971">
            <v>4010</v>
          </cell>
          <cell r="H3971">
            <v>1348</v>
          </cell>
          <cell r="I3971">
            <v>33</v>
          </cell>
          <cell r="J3971">
            <v>10</v>
          </cell>
          <cell r="K3971">
            <v>4005.1918465227818</v>
          </cell>
          <cell r="L3971">
            <v>1346.1622358554873</v>
          </cell>
          <cell r="M3971">
            <v>32.960431654676256</v>
          </cell>
          <cell r="N3971">
            <v>9.9863667348329912</v>
          </cell>
          <cell r="O3971">
            <v>4005.1918465227818</v>
          </cell>
          <cell r="P3971">
            <v>4.808153477218184</v>
          </cell>
          <cell r="Q3971">
            <v>0</v>
          </cell>
          <cell r="R3971">
            <v>0</v>
          </cell>
          <cell r="S3971">
            <v>0</v>
          </cell>
          <cell r="T3971">
            <v>0</v>
          </cell>
          <cell r="U3971">
            <v>0</v>
          </cell>
          <cell r="AO3971" t="str">
            <v>Sachsen_2006_II 02b_8</v>
          </cell>
          <cell r="AQ3971" t="str">
            <v>Östliche Flächenländer_2006_II 02b_8</v>
          </cell>
        </row>
        <row r="3972">
          <cell r="G3972">
            <v>1.6498800959232613</v>
          </cell>
          <cell r="H3972">
            <v>0.81117927743694618</v>
          </cell>
          <cell r="I3972">
            <v>2.0623501199040765E-2</v>
          </cell>
          <cell r="J3972">
            <v>6.8166325835037492E-3</v>
          </cell>
          <cell r="K3972">
            <v>1.6498800959232613</v>
          </cell>
          <cell r="L3972">
            <v>0.81117927743694618</v>
          </cell>
          <cell r="M3972">
            <v>2.0623501199040765E-2</v>
          </cell>
          <cell r="N3972">
            <v>6.8166325835037492E-3</v>
          </cell>
          <cell r="O3972">
            <v>1.6498800959232613</v>
          </cell>
          <cell r="P3972">
            <v>0</v>
          </cell>
          <cell r="Q3972">
            <v>0</v>
          </cell>
          <cell r="R3972">
            <v>0</v>
          </cell>
          <cell r="S3972">
            <v>0</v>
          </cell>
          <cell r="T3972">
            <v>0</v>
          </cell>
          <cell r="U3972">
            <v>0</v>
          </cell>
          <cell r="AO3972" t="str">
            <v>Sachsen_2006_II 02b_1</v>
          </cell>
          <cell r="AQ3972" t="str">
            <v>Östliche Flächenländer_2006_II 02b_1</v>
          </cell>
        </row>
        <row r="3973">
          <cell r="G3973">
            <v>72.824940047961633</v>
          </cell>
          <cell r="H3973">
            <v>48.670756646216766</v>
          </cell>
          <cell r="I3973">
            <v>0.91031175059952041</v>
          </cell>
          <cell r="J3973">
            <v>0.4089979550102249</v>
          </cell>
          <cell r="K3973">
            <v>72.824940047961633</v>
          </cell>
          <cell r="L3973">
            <v>48.670756646216766</v>
          </cell>
          <cell r="M3973">
            <v>0.91031175059952041</v>
          </cell>
          <cell r="N3973">
            <v>0.4089979550102249</v>
          </cell>
          <cell r="O3973">
            <v>72.824940047961633</v>
          </cell>
          <cell r="P3973">
            <v>0</v>
          </cell>
          <cell r="Q3973">
            <v>0</v>
          </cell>
          <cell r="R3973">
            <v>0</v>
          </cell>
          <cell r="S3973">
            <v>0</v>
          </cell>
          <cell r="T3973">
            <v>0</v>
          </cell>
          <cell r="U3973">
            <v>0</v>
          </cell>
          <cell r="AO3973" t="str">
            <v>Sachsen_2006_II 02b_2</v>
          </cell>
          <cell r="AQ3973" t="str">
            <v>Östliche Flächenländer_2006_II 02b_2</v>
          </cell>
        </row>
        <row r="3974">
          <cell r="G3974">
            <v>84.028776978417284</v>
          </cell>
          <cell r="H3974">
            <v>67.895705521472394</v>
          </cell>
          <cell r="I3974">
            <v>1.050359712230216</v>
          </cell>
          <cell r="J3974">
            <v>0.57055214723926384</v>
          </cell>
          <cell r="K3974">
            <v>84.02877697841727</v>
          </cell>
          <cell r="L3974">
            <v>67.895705521472394</v>
          </cell>
          <cell r="M3974">
            <v>1.050359712230216</v>
          </cell>
          <cell r="N3974">
            <v>0.57055214723926384</v>
          </cell>
          <cell r="O3974">
            <v>84.02877697841727</v>
          </cell>
          <cell r="P3974">
            <v>0</v>
          </cell>
          <cell r="Q3974">
            <v>0</v>
          </cell>
          <cell r="R3974">
            <v>0</v>
          </cell>
          <cell r="S3974">
            <v>0</v>
          </cell>
          <cell r="T3974">
            <v>0</v>
          </cell>
          <cell r="U3974">
            <v>0</v>
          </cell>
          <cell r="AO3974" t="str">
            <v>Sachsen_2006_II 02b_3</v>
          </cell>
          <cell r="AQ3974" t="str">
            <v>Östliche Flächenländer_2006_II 02b_3</v>
          </cell>
        </row>
        <row r="3975">
          <cell r="G3975">
            <v>0</v>
          </cell>
          <cell r="H3975">
            <v>0</v>
          </cell>
          <cell r="I3975">
            <v>0</v>
          </cell>
          <cell r="J3975">
            <v>0</v>
          </cell>
          <cell r="K3975">
            <v>0</v>
          </cell>
          <cell r="L3975">
            <v>0</v>
          </cell>
          <cell r="M3975">
            <v>0</v>
          </cell>
          <cell r="N3975">
            <v>0</v>
          </cell>
          <cell r="O3975">
            <v>0</v>
          </cell>
          <cell r="P3975">
            <v>0</v>
          </cell>
          <cell r="Q3975">
            <v>0</v>
          </cell>
          <cell r="R3975">
            <v>0</v>
          </cell>
          <cell r="S3975">
            <v>0</v>
          </cell>
          <cell r="T3975">
            <v>0</v>
          </cell>
          <cell r="U3975">
            <v>0</v>
          </cell>
          <cell r="AO3975" t="str">
            <v>Sachsen_2006_II 02b_4</v>
          </cell>
          <cell r="AQ3975" t="str">
            <v>Östliche Flächenländer_2006_II 02b_4</v>
          </cell>
        </row>
        <row r="3976">
          <cell r="G3976">
            <v>1.2661870503597124</v>
          </cell>
          <cell r="H3976">
            <v>1.4601226993865031</v>
          </cell>
          <cell r="I3976">
            <v>1.5827338129496403E-2</v>
          </cell>
          <cell r="J3976">
            <v>1.2269938650306749E-2</v>
          </cell>
          <cell r="K3976">
            <v>1.2661870503597121</v>
          </cell>
          <cell r="L3976">
            <v>1.4601226993865031</v>
          </cell>
          <cell r="M3976">
            <v>1.5827338129496403E-2</v>
          </cell>
          <cell r="N3976">
            <v>1.2269938650306749E-2</v>
          </cell>
          <cell r="O3976">
            <v>1.2661870503597121</v>
          </cell>
          <cell r="P3976">
            <v>0</v>
          </cell>
          <cell r="Q3976">
            <v>0</v>
          </cell>
          <cell r="R3976">
            <v>0</v>
          </cell>
          <cell r="S3976">
            <v>0</v>
          </cell>
          <cell r="T3976">
            <v>0</v>
          </cell>
          <cell r="U3976">
            <v>0</v>
          </cell>
          <cell r="AO3976" t="str">
            <v>Sachsen_2006_II 02b_5</v>
          </cell>
          <cell r="AQ3976" t="str">
            <v>Östliche Flächenländer_2006_II 02b_5</v>
          </cell>
        </row>
        <row r="3977">
          <cell r="G3977">
            <v>0</v>
          </cell>
          <cell r="H3977">
            <v>0</v>
          </cell>
          <cell r="I3977">
            <v>0</v>
          </cell>
          <cell r="J3977">
            <v>0</v>
          </cell>
          <cell r="K3977">
            <v>0</v>
          </cell>
          <cell r="L3977">
            <v>0</v>
          </cell>
          <cell r="M3977">
            <v>0</v>
          </cell>
          <cell r="N3977">
            <v>0</v>
          </cell>
          <cell r="O3977">
            <v>0</v>
          </cell>
          <cell r="P3977">
            <v>0</v>
          </cell>
          <cell r="Q3977">
            <v>0</v>
          </cell>
          <cell r="R3977">
            <v>0</v>
          </cell>
          <cell r="S3977">
            <v>0</v>
          </cell>
          <cell r="T3977">
            <v>0</v>
          </cell>
          <cell r="U3977">
            <v>0</v>
          </cell>
          <cell r="AO3977" t="str">
            <v>Sachsen_2006_II 02b_6</v>
          </cell>
          <cell r="AQ3977" t="str">
            <v>Östliche Flächenländer_2006_II 02b_6</v>
          </cell>
        </row>
        <row r="3978">
          <cell r="G3978">
            <v>0</v>
          </cell>
          <cell r="H3978">
            <v>0</v>
          </cell>
          <cell r="I3978">
            <v>0</v>
          </cell>
          <cell r="J3978">
            <v>0</v>
          </cell>
          <cell r="K3978">
            <v>3.8369304556354913E-2</v>
          </cell>
          <cell r="L3978">
            <v>0</v>
          </cell>
          <cell r="M3978">
            <v>0</v>
          </cell>
          <cell r="N3978">
            <v>0</v>
          </cell>
          <cell r="O3978">
            <v>0</v>
          </cell>
          <cell r="P3978">
            <v>0</v>
          </cell>
          <cell r="Q3978">
            <v>0</v>
          </cell>
          <cell r="R3978">
            <v>0</v>
          </cell>
          <cell r="S3978">
            <v>0</v>
          </cell>
          <cell r="T3978">
            <v>0</v>
          </cell>
          <cell r="U3978">
            <v>0</v>
          </cell>
          <cell r="AO3978" t="str">
            <v>Sachsen_2006_II 02b_7</v>
          </cell>
          <cell r="AQ3978" t="str">
            <v>Östliche Flächenländer_2006_II 02b_7</v>
          </cell>
        </row>
        <row r="3979">
          <cell r="G3979">
            <v>160</v>
          </cell>
          <cell r="H3979">
            <v>119</v>
          </cell>
          <cell r="I3979">
            <v>2</v>
          </cell>
          <cell r="J3979">
            <v>1</v>
          </cell>
          <cell r="K3979">
            <v>160</v>
          </cell>
          <cell r="L3979">
            <v>119</v>
          </cell>
          <cell r="M3979">
            <v>2</v>
          </cell>
          <cell r="N3979">
            <v>1</v>
          </cell>
          <cell r="O3979">
            <v>160</v>
          </cell>
          <cell r="P3979">
            <v>0</v>
          </cell>
          <cell r="Q3979">
            <v>0</v>
          </cell>
          <cell r="R3979">
            <v>0</v>
          </cell>
          <cell r="S3979">
            <v>0</v>
          </cell>
          <cell r="T3979">
            <v>0</v>
          </cell>
          <cell r="U3979">
            <v>0</v>
          </cell>
          <cell r="AO3979" t="str">
            <v>Sachsen_2006_II 02b_8</v>
          </cell>
          <cell r="AQ3979" t="str">
            <v>Östliche Flächenländer_2006_II 02b_8</v>
          </cell>
        </row>
        <row r="3980">
          <cell r="G3980">
            <v>23.30987331590589</v>
          </cell>
          <cell r="H3980">
            <v>1.7993700787401574</v>
          </cell>
          <cell r="I3980">
            <v>0.29629629629629628</v>
          </cell>
          <cell r="J3980">
            <v>0</v>
          </cell>
          <cell r="K3980">
            <v>26.092960288808662</v>
          </cell>
          <cell r="L3980">
            <v>2.0180148357470857</v>
          </cell>
          <cell r="M3980">
            <v>0.33333333333333331</v>
          </cell>
          <cell r="N3980">
            <v>0</v>
          </cell>
          <cell r="O3980">
            <v>23.30987331590589</v>
          </cell>
          <cell r="P3980">
            <v>0</v>
          </cell>
          <cell r="Q3980">
            <v>0</v>
          </cell>
          <cell r="R3980">
            <v>0</v>
          </cell>
          <cell r="S3980">
            <v>0</v>
          </cell>
          <cell r="T3980">
            <v>0</v>
          </cell>
          <cell r="U3980">
            <v>0</v>
          </cell>
          <cell r="AO3980" t="str">
            <v>Sachsen_2006_II 02a_1</v>
          </cell>
          <cell r="AQ3980" t="str">
            <v>Östliche Flächenländer_2006_II 02a_1</v>
          </cell>
        </row>
        <row r="3981">
          <cell r="G3981">
            <v>108.22441182384878</v>
          </cell>
          <cell r="H3981">
            <v>10.184251968503938</v>
          </cell>
          <cell r="I3981">
            <v>0.33333333333333331</v>
          </cell>
          <cell r="J3981">
            <v>0</v>
          </cell>
          <cell r="K3981">
            <v>87.806859205776178</v>
          </cell>
          <cell r="L3981">
            <v>7.897915930766513</v>
          </cell>
          <cell r="M3981">
            <v>0.25</v>
          </cell>
          <cell r="N3981">
            <v>0</v>
          </cell>
          <cell r="O3981">
            <v>108.22441182384878</v>
          </cell>
          <cell r="P3981">
            <v>0</v>
          </cell>
          <cell r="Q3981">
            <v>0</v>
          </cell>
          <cell r="R3981">
            <v>0</v>
          </cell>
          <cell r="S3981">
            <v>0</v>
          </cell>
          <cell r="T3981">
            <v>0</v>
          </cell>
          <cell r="U3981">
            <v>0</v>
          </cell>
          <cell r="AO3981" t="str">
            <v>Sachsen_2006_II 02a_2</v>
          </cell>
          <cell r="AQ3981" t="str">
            <v>Östliche Flächenländer_2006_II 02a_2</v>
          </cell>
        </row>
        <row r="3982">
          <cell r="G3982">
            <v>143.85521817816206</v>
          </cell>
          <cell r="H3982">
            <v>16.934173228346456</v>
          </cell>
          <cell r="I3982">
            <v>0.37037037037037035</v>
          </cell>
          <cell r="J3982">
            <v>0</v>
          </cell>
          <cell r="K3982">
            <v>161.41516245487364</v>
          </cell>
          <cell r="L3982">
            <v>18.991875662310136</v>
          </cell>
          <cell r="M3982">
            <v>0.41666666666666669</v>
          </cell>
          <cell r="N3982">
            <v>0</v>
          </cell>
          <cell r="O3982">
            <v>143.85521817816206</v>
          </cell>
          <cell r="P3982">
            <v>0</v>
          </cell>
          <cell r="Q3982">
            <v>0</v>
          </cell>
          <cell r="R3982">
            <v>0</v>
          </cell>
          <cell r="S3982">
            <v>0</v>
          </cell>
          <cell r="T3982">
            <v>0</v>
          </cell>
          <cell r="U3982">
            <v>0</v>
          </cell>
          <cell r="AO3982" t="str">
            <v>Sachsen_2006_II 02a_3</v>
          </cell>
          <cell r="AQ3982" t="str">
            <v>Östliche Flächenländer_2006_II 02a_3</v>
          </cell>
        </row>
        <row r="3983">
          <cell r="G3983">
            <v>0.27749849185602254</v>
          </cell>
          <cell r="H3983">
            <v>4.5669291338582677E-2</v>
          </cell>
          <cell r="I3983">
            <v>0</v>
          </cell>
          <cell r="J3983">
            <v>0</v>
          </cell>
          <cell r="K3983">
            <v>0.31137184115523464</v>
          </cell>
          <cell r="L3983">
            <v>5.1218650653479331E-2</v>
          </cell>
          <cell r="M3983">
            <v>0</v>
          </cell>
          <cell r="N3983">
            <v>0</v>
          </cell>
          <cell r="O3983">
            <v>0.27749849185602254</v>
          </cell>
          <cell r="P3983">
            <v>0</v>
          </cell>
          <cell r="Q3983">
            <v>0</v>
          </cell>
          <cell r="R3983">
            <v>0</v>
          </cell>
          <cell r="S3983">
            <v>0</v>
          </cell>
          <cell r="T3983">
            <v>0</v>
          </cell>
          <cell r="U3983">
            <v>0</v>
          </cell>
          <cell r="AO3983" t="str">
            <v>Sachsen_2006_II 02a_4</v>
          </cell>
          <cell r="AQ3983" t="str">
            <v>Östliche Flächenländer_2006_II 02a_4</v>
          </cell>
        </row>
        <row r="3984">
          <cell r="G3984">
            <v>0.16649909511361352</v>
          </cell>
          <cell r="H3984">
            <v>2.7401574803149607E-2</v>
          </cell>
          <cell r="I3984">
            <v>0</v>
          </cell>
          <cell r="J3984">
            <v>0</v>
          </cell>
          <cell r="K3984">
            <v>0.18682310469314078</v>
          </cell>
          <cell r="L3984">
            <v>3.0731190392087604E-2</v>
          </cell>
          <cell r="M3984">
            <v>0</v>
          </cell>
          <cell r="N3984">
            <v>0</v>
          </cell>
          <cell r="O3984">
            <v>0.16649909511361352</v>
          </cell>
          <cell r="P3984">
            <v>0</v>
          </cell>
          <cell r="Q3984">
            <v>0</v>
          </cell>
          <cell r="R3984">
            <v>0</v>
          </cell>
          <cell r="S3984">
            <v>0</v>
          </cell>
          <cell r="T3984">
            <v>0</v>
          </cell>
          <cell r="U3984">
            <v>0</v>
          </cell>
          <cell r="AO3984" t="str">
            <v>Sachsen_2006_II 02a_5</v>
          </cell>
          <cell r="AQ3984" t="str">
            <v>Östliche Flächenländer_2006_II 02a_5</v>
          </cell>
        </row>
        <row r="3985">
          <cell r="G3985">
            <v>0.16649909511361352</v>
          </cell>
          <cell r="H3985">
            <v>9.1338582677165346E-3</v>
          </cell>
          <cell r="I3985">
            <v>0</v>
          </cell>
          <cell r="J3985">
            <v>0</v>
          </cell>
          <cell r="K3985">
            <v>0.18682310469314078</v>
          </cell>
          <cell r="L3985">
            <v>1.0243730130695867E-2</v>
          </cell>
          <cell r="M3985">
            <v>0</v>
          </cell>
          <cell r="N3985">
            <v>0</v>
          </cell>
          <cell r="O3985">
            <v>0.16649909511361352</v>
          </cell>
          <cell r="P3985">
            <v>0</v>
          </cell>
          <cell r="Q3985">
            <v>0</v>
          </cell>
          <cell r="R3985">
            <v>0</v>
          </cell>
          <cell r="S3985">
            <v>0</v>
          </cell>
          <cell r="T3985">
            <v>0</v>
          </cell>
          <cell r="U3985">
            <v>0</v>
          </cell>
          <cell r="AO3985" t="str">
            <v>Sachsen_2006_II 02a_6</v>
          </cell>
          <cell r="AQ3985" t="str">
            <v>Östliche Flächenländer_2006_II 02a_6</v>
          </cell>
        </row>
        <row r="3986">
          <cell r="G3986">
            <v>0</v>
          </cell>
          <cell r="H3986">
            <v>0</v>
          </cell>
          <cell r="I3986">
            <v>0</v>
          </cell>
          <cell r="J3986">
            <v>0</v>
          </cell>
          <cell r="K3986">
            <v>0</v>
          </cell>
          <cell r="L3986">
            <v>0</v>
          </cell>
          <cell r="M3986">
            <v>0</v>
          </cell>
          <cell r="N3986">
            <v>0</v>
          </cell>
          <cell r="O3986">
            <v>0</v>
          </cell>
          <cell r="P3986">
            <v>0</v>
          </cell>
          <cell r="Q3986">
            <v>0</v>
          </cell>
          <cell r="R3986">
            <v>0</v>
          </cell>
          <cell r="S3986">
            <v>0</v>
          </cell>
          <cell r="T3986">
            <v>0</v>
          </cell>
          <cell r="U3986">
            <v>0</v>
          </cell>
          <cell r="AO3986" t="str">
            <v>Sachsen_2006_II 02a_7</v>
          </cell>
          <cell r="AQ3986" t="str">
            <v>Östliche Flächenländer_2006_II 02a_7</v>
          </cell>
        </row>
        <row r="3987">
          <cell r="G3987">
            <v>276</v>
          </cell>
          <cell r="H3987">
            <v>29</v>
          </cell>
          <cell r="I3987">
            <v>1</v>
          </cell>
          <cell r="J3987">
            <v>0</v>
          </cell>
          <cell r="K3987">
            <v>276</v>
          </cell>
          <cell r="L3987">
            <v>29</v>
          </cell>
          <cell r="M3987">
            <v>1</v>
          </cell>
          <cell r="N3987">
            <v>0</v>
          </cell>
          <cell r="O3987">
            <v>276</v>
          </cell>
          <cell r="P3987">
            <v>0</v>
          </cell>
          <cell r="Q3987">
            <v>0</v>
          </cell>
          <cell r="R3987">
            <v>0</v>
          </cell>
          <cell r="S3987">
            <v>0</v>
          </cell>
          <cell r="T3987">
            <v>0</v>
          </cell>
          <cell r="U3987">
            <v>0</v>
          </cell>
          <cell r="AO3987" t="str">
            <v>Sachsen_2006_II 02a_8</v>
          </cell>
          <cell r="AQ3987" t="str">
            <v>Östliche Flächenländer_2006_II 02a_8</v>
          </cell>
        </row>
        <row r="3988">
          <cell r="G3988">
            <v>3.3170469950293717</v>
          </cell>
          <cell r="H3988">
            <v>2.4317992791793737</v>
          </cell>
          <cell r="I3988">
            <v>0</v>
          </cell>
          <cell r="J3988">
            <v>0</v>
          </cell>
          <cell r="K3988">
            <v>2.8967367009387575</v>
          </cell>
          <cell r="L3988">
            <v>2.128853404302506</v>
          </cell>
          <cell r="M3988">
            <v>0</v>
          </cell>
          <cell r="N3988">
            <v>0</v>
          </cell>
          <cell r="O3988">
            <v>3.3170469950293717</v>
          </cell>
          <cell r="P3988">
            <v>0</v>
          </cell>
          <cell r="Q3988">
            <v>0</v>
          </cell>
          <cell r="R3988">
            <v>0</v>
          </cell>
          <cell r="S3988">
            <v>0</v>
          </cell>
          <cell r="T3988">
            <v>0</v>
          </cell>
          <cell r="U3988">
            <v>0</v>
          </cell>
          <cell r="AO3988" t="str">
            <v>Sachsen_2006_II 03a_1</v>
          </cell>
          <cell r="AQ3988" t="str">
            <v>Östliche Flächenländer_2006_II 03a_1</v>
          </cell>
        </row>
        <row r="3989">
          <cell r="G3989">
            <v>391.64030727519201</v>
          </cell>
          <cell r="H3989">
            <v>314.25270307734957</v>
          </cell>
          <cell r="I3989">
            <v>0.98148148148148151</v>
          </cell>
          <cell r="J3989">
            <v>0</v>
          </cell>
          <cell r="K3989">
            <v>387.72820742065267</v>
          </cell>
          <cell r="L3989">
            <v>306.92193390995789</v>
          </cell>
          <cell r="M3989">
            <v>0.97499999999999998</v>
          </cell>
          <cell r="N3989">
            <v>0</v>
          </cell>
          <cell r="O3989">
            <v>391.64030727519201</v>
          </cell>
          <cell r="P3989">
            <v>0</v>
          </cell>
          <cell r="Q3989">
            <v>0</v>
          </cell>
          <cell r="R3989">
            <v>0</v>
          </cell>
          <cell r="S3989">
            <v>0</v>
          </cell>
          <cell r="T3989">
            <v>0</v>
          </cell>
          <cell r="U3989">
            <v>0</v>
          </cell>
          <cell r="AO3989" t="str">
            <v>Sachsen_2006_II 03a_2</v>
          </cell>
          <cell r="AQ3989" t="str">
            <v>Östliche Flächenländer_2006_II 03a_2</v>
          </cell>
        </row>
        <row r="3990">
          <cell r="G3990">
            <v>9.6766267510167197</v>
          </cell>
          <cell r="H3990">
            <v>13.764901580260606</v>
          </cell>
          <cell r="I3990">
            <v>1.8518518518518517E-2</v>
          </cell>
          <cell r="J3990">
            <v>0</v>
          </cell>
          <cell r="K3990">
            <v>13.831917746982565</v>
          </cell>
          <cell r="L3990">
            <v>21.141716566866265</v>
          </cell>
          <cell r="M3990">
            <v>2.5000000000000001E-2</v>
          </cell>
          <cell r="N3990">
            <v>0</v>
          </cell>
          <cell r="O3990">
            <v>9.6766267510167197</v>
          </cell>
          <cell r="P3990">
            <v>0</v>
          </cell>
          <cell r="Q3990">
            <v>0</v>
          </cell>
          <cell r="R3990">
            <v>0</v>
          </cell>
          <cell r="S3990">
            <v>0</v>
          </cell>
          <cell r="T3990">
            <v>0</v>
          </cell>
          <cell r="U3990">
            <v>0</v>
          </cell>
          <cell r="AO3990" t="str">
            <v>Sachsen_2006_II 03a_3</v>
          </cell>
          <cell r="AQ3990" t="str">
            <v>Östliche Flächenländer_2006_II 03a_3</v>
          </cell>
        </row>
        <row r="3991">
          <cell r="G3991">
            <v>0.16013330320831451</v>
          </cell>
          <cell r="H3991">
            <v>0.2752980316052121</v>
          </cell>
          <cell r="I3991">
            <v>0</v>
          </cell>
          <cell r="J3991">
            <v>0</v>
          </cell>
          <cell r="K3991">
            <v>0.25346446133214123</v>
          </cell>
          <cell r="L3991">
            <v>0.44045242847638061</v>
          </cell>
          <cell r="M3991">
            <v>0</v>
          </cell>
          <cell r="N3991">
            <v>0</v>
          </cell>
          <cell r="O3991">
            <v>0.16013330320831451</v>
          </cell>
          <cell r="P3991">
            <v>0</v>
          </cell>
          <cell r="Q3991">
            <v>0</v>
          </cell>
          <cell r="R3991">
            <v>0</v>
          </cell>
          <cell r="S3991">
            <v>0</v>
          </cell>
          <cell r="T3991">
            <v>0</v>
          </cell>
          <cell r="U3991">
            <v>0</v>
          </cell>
          <cell r="AO3991" t="str">
            <v>Sachsen_2006_II 03a_4</v>
          </cell>
          <cell r="AQ3991" t="str">
            <v>Östliche Flächenländer_2006_II 03a_4</v>
          </cell>
        </row>
        <row r="3992">
          <cell r="G3992">
            <v>0.11438093086308178</v>
          </cell>
          <cell r="H3992">
            <v>0.18353202107014138</v>
          </cell>
          <cell r="I3992">
            <v>0</v>
          </cell>
          <cell r="J3992">
            <v>0</v>
          </cell>
          <cell r="K3992">
            <v>0.18104604380867234</v>
          </cell>
          <cell r="L3992">
            <v>0.29363495231758702</v>
          </cell>
          <cell r="M3992">
            <v>0</v>
          </cell>
          <cell r="N3992">
            <v>0</v>
          </cell>
          <cell r="O3992">
            <v>0.11438093086308178</v>
          </cell>
          <cell r="P3992">
            <v>0</v>
          </cell>
          <cell r="Q3992">
            <v>0</v>
          </cell>
          <cell r="R3992">
            <v>0</v>
          </cell>
          <cell r="S3992">
            <v>0</v>
          </cell>
          <cell r="T3992">
            <v>0</v>
          </cell>
          <cell r="U3992">
            <v>0</v>
          </cell>
          <cell r="AO3992" t="str">
            <v>Sachsen_2006_II 03a_5</v>
          </cell>
          <cell r="AQ3992" t="str">
            <v>Östliche Flächenländer_2006_II 03a_5</v>
          </cell>
        </row>
        <row r="3993">
          <cell r="G3993">
            <v>9.1504744690465434E-2</v>
          </cell>
          <cell r="H3993">
            <v>9.1766010535070691E-2</v>
          </cell>
          <cell r="I3993">
            <v>0</v>
          </cell>
          <cell r="J3993">
            <v>0</v>
          </cell>
          <cell r="K3993">
            <v>0.10862762628520339</v>
          </cell>
          <cell r="L3993">
            <v>7.3408738079396754E-2</v>
          </cell>
          <cell r="M3993">
            <v>0</v>
          </cell>
          <cell r="N3993">
            <v>0</v>
          </cell>
          <cell r="O3993">
            <v>9.1504744690465434E-2</v>
          </cell>
          <cell r="P3993">
            <v>0</v>
          </cell>
          <cell r="Q3993">
            <v>0</v>
          </cell>
          <cell r="R3993">
            <v>0</v>
          </cell>
          <cell r="S3993">
            <v>0</v>
          </cell>
          <cell r="T3993">
            <v>0</v>
          </cell>
          <cell r="U3993">
            <v>0</v>
          </cell>
          <cell r="AO3993" t="str">
            <v>Sachsen_2006_II 03a_6</v>
          </cell>
          <cell r="AQ3993" t="str">
            <v>Östliche Flächenländer_2006_II 03a_6</v>
          </cell>
        </row>
        <row r="3994">
          <cell r="G3994">
            <v>0</v>
          </cell>
          <cell r="H3994">
            <v>0</v>
          </cell>
          <cell r="I3994">
            <v>0</v>
          </cell>
          <cell r="J3994">
            <v>0</v>
          </cell>
          <cell r="K3994">
            <v>0</v>
          </cell>
          <cell r="L3994">
            <v>0</v>
          </cell>
          <cell r="M3994">
            <v>0</v>
          </cell>
          <cell r="N3994">
            <v>0</v>
          </cell>
          <cell r="O3994">
            <v>0</v>
          </cell>
          <cell r="P3994">
            <v>0</v>
          </cell>
          <cell r="Q3994">
            <v>0</v>
          </cell>
          <cell r="R3994">
            <v>0</v>
          </cell>
          <cell r="S3994">
            <v>0</v>
          </cell>
          <cell r="T3994">
            <v>0</v>
          </cell>
          <cell r="U3994">
            <v>0</v>
          </cell>
          <cell r="AO3994" t="str">
            <v>Sachsen_2006_II 03a_7</v>
          </cell>
          <cell r="AQ3994" t="str">
            <v>Östliche Flächenländer_2006_II 03a_7</v>
          </cell>
        </row>
        <row r="3995">
          <cell r="G3995">
            <v>405</v>
          </cell>
          <cell r="H3995">
            <v>331</v>
          </cell>
          <cell r="I3995">
            <v>1</v>
          </cell>
          <cell r="J3995">
            <v>0</v>
          </cell>
          <cell r="K3995">
            <v>405</v>
          </cell>
          <cell r="L3995">
            <v>331</v>
          </cell>
          <cell r="M3995">
            <v>1</v>
          </cell>
          <cell r="N3995">
            <v>0</v>
          </cell>
          <cell r="O3995">
            <v>405</v>
          </cell>
          <cell r="P3995">
            <v>0</v>
          </cell>
          <cell r="Q3995">
            <v>0</v>
          </cell>
          <cell r="R3995">
            <v>0</v>
          </cell>
          <cell r="S3995">
            <v>0</v>
          </cell>
          <cell r="T3995">
            <v>0</v>
          </cell>
          <cell r="U3995">
            <v>0</v>
          </cell>
          <cell r="AO3995" t="str">
            <v>Sachsen_2006_II 03a_8</v>
          </cell>
          <cell r="AQ3995" t="str">
            <v>Östliche Flächenländer_2006_II 03a_8</v>
          </cell>
        </row>
        <row r="3996">
          <cell r="G3996">
            <v>213.60906824555937</v>
          </cell>
          <cell r="H3996">
            <v>89.017140279657198</v>
          </cell>
          <cell r="I3996">
            <v>1.7830188679245282</v>
          </cell>
          <cell r="J3996">
            <v>0.5</v>
          </cell>
          <cell r="K3996">
            <v>204.56644188813962</v>
          </cell>
          <cell r="L3996">
            <v>84.781863864778444</v>
          </cell>
          <cell r="M3996">
            <v>1.203883495145631</v>
          </cell>
          <cell r="N3996">
            <v>0.5</v>
          </cell>
          <cell r="O3996">
            <v>205.16858834527892</v>
          </cell>
          <cell r="P3996">
            <v>8.4404799002804616</v>
          </cell>
          <cell r="Q3996">
            <v>0</v>
          </cell>
          <cell r="R3996">
            <v>0</v>
          </cell>
          <cell r="S3996">
            <v>0</v>
          </cell>
          <cell r="T3996">
            <v>0</v>
          </cell>
          <cell r="U3996">
            <v>0</v>
          </cell>
          <cell r="AO3996" t="str">
            <v>Sachsen_2006_II 03c_1</v>
          </cell>
          <cell r="AQ3996" t="str">
            <v>Östliche Flächenländer_2006_II 03c_1</v>
          </cell>
        </row>
        <row r="3997">
          <cell r="G3997">
            <v>94.527267061389836</v>
          </cell>
          <cell r="H3997">
            <v>51.923770861524588</v>
          </cell>
          <cell r="I3997">
            <v>0.84905660377358494</v>
          </cell>
          <cell r="J3997">
            <v>0.23076923076923078</v>
          </cell>
          <cell r="K3997">
            <v>91.152399841332809</v>
          </cell>
          <cell r="L3997">
            <v>49.626770214709914</v>
          </cell>
          <cell r="M3997">
            <v>0.5436893203883495</v>
          </cell>
          <cell r="N3997">
            <v>0.23076923076923078</v>
          </cell>
          <cell r="O3997">
            <v>90.792147086319716</v>
          </cell>
          <cell r="P3997">
            <v>3.735119975070115</v>
          </cell>
          <cell r="Q3997">
            <v>0</v>
          </cell>
          <cell r="R3997">
            <v>0</v>
          </cell>
          <cell r="S3997">
            <v>0</v>
          </cell>
          <cell r="T3997">
            <v>0</v>
          </cell>
          <cell r="U3997">
            <v>0</v>
          </cell>
          <cell r="AO3997" t="str">
            <v>Sachsen_2006_II 03c_2</v>
          </cell>
          <cell r="AQ3997" t="str">
            <v>Östliche Flächenländer_2006_II 03c_2</v>
          </cell>
        </row>
        <row r="3998">
          <cell r="G3998">
            <v>20.043471486444375</v>
          </cell>
          <cell r="H3998">
            <v>12.53811456923771</v>
          </cell>
          <cell r="I3998">
            <v>0.19811320754716982</v>
          </cell>
          <cell r="J3998">
            <v>0.15384615384615385</v>
          </cell>
          <cell r="K3998">
            <v>19.478936929789764</v>
          </cell>
          <cell r="L3998">
            <v>12.087711283691183</v>
          </cell>
          <cell r="M3998">
            <v>0.13592233009708737</v>
          </cell>
          <cell r="N3998">
            <v>0.15384615384615385</v>
          </cell>
          <cell r="O3998">
            <v>19.25148021190402</v>
          </cell>
          <cell r="P3998">
            <v>0.79199127454035523</v>
          </cell>
          <cell r="Q3998">
            <v>0</v>
          </cell>
          <cell r="R3998">
            <v>0</v>
          </cell>
          <cell r="S3998">
            <v>0</v>
          </cell>
          <cell r="T3998">
            <v>0</v>
          </cell>
          <cell r="U3998">
            <v>0</v>
          </cell>
          <cell r="AO3998" t="str">
            <v>Sachsen_2006_II 03c_3</v>
          </cell>
          <cell r="AQ3998" t="str">
            <v>Östliche Flächenländer_2006_II 03c_3</v>
          </cell>
        </row>
        <row r="3999">
          <cell r="G3999">
            <v>2.5631037706450609E-2</v>
          </cell>
          <cell r="H3999">
            <v>0</v>
          </cell>
          <cell r="I3999">
            <v>0</v>
          </cell>
          <cell r="J3999">
            <v>0</v>
          </cell>
          <cell r="K3999">
            <v>2.5069416898056328E-2</v>
          </cell>
          <cell r="L3999">
            <v>0</v>
          </cell>
          <cell r="M3999">
            <v>0</v>
          </cell>
          <cell r="N3999">
            <v>0</v>
          </cell>
          <cell r="O3999">
            <v>2.4618261140542226E-2</v>
          </cell>
          <cell r="P3999">
            <v>1.0127765659083826E-3</v>
          </cell>
          <cell r="Q3999">
            <v>0</v>
          </cell>
          <cell r="R3999">
            <v>0</v>
          </cell>
          <cell r="S3999">
            <v>0</v>
          </cell>
          <cell r="T3999">
            <v>0</v>
          </cell>
          <cell r="U3999">
            <v>0</v>
          </cell>
          <cell r="AO3999" t="str">
            <v>Sachsen_2006_II 03c_4</v>
          </cell>
          <cell r="AQ3999" t="str">
            <v>Östliche Flächenländer_2006_II 03c_4</v>
          </cell>
        </row>
        <row r="4000">
          <cell r="G4000">
            <v>0.20504830165160487</v>
          </cell>
          <cell r="H4000">
            <v>0.24312133513757331</v>
          </cell>
          <cell r="I4000">
            <v>0</v>
          </cell>
          <cell r="J4000">
            <v>0</v>
          </cell>
          <cell r="K4000">
            <v>0.20055533518445062</v>
          </cell>
          <cell r="L4000">
            <v>0.23503883051621746</v>
          </cell>
          <cell r="M4000">
            <v>0</v>
          </cell>
          <cell r="N4000">
            <v>0</v>
          </cell>
          <cell r="O4000">
            <v>0.19694608912433781</v>
          </cell>
          <cell r="P4000">
            <v>8.1022125272670609E-3</v>
          </cell>
          <cell r="Q4000">
            <v>0</v>
          </cell>
          <cell r="R4000">
            <v>0</v>
          </cell>
          <cell r="S4000">
            <v>0</v>
          </cell>
          <cell r="T4000">
            <v>0</v>
          </cell>
          <cell r="U4000">
            <v>0</v>
          </cell>
          <cell r="AO4000" t="str">
            <v>Sachsen_2006_II 03c_5</v>
          </cell>
          <cell r="AQ4000" t="str">
            <v>Östliche Flächenländer_2006_II 03c_5</v>
          </cell>
        </row>
        <row r="4001">
          <cell r="G4001">
            <v>0.58951386724836397</v>
          </cell>
          <cell r="H4001">
            <v>0.27785295444294089</v>
          </cell>
          <cell r="I4001">
            <v>0.169811320754717</v>
          </cell>
          <cell r="J4001">
            <v>0.11538461538461539</v>
          </cell>
          <cell r="K4001">
            <v>0.57659658865529551</v>
          </cell>
          <cell r="L4001">
            <v>0.26861580630424853</v>
          </cell>
          <cell r="M4001">
            <v>0.11650485436893204</v>
          </cell>
          <cell r="N4001">
            <v>0.11538461538461539</v>
          </cell>
          <cell r="O4001">
            <v>0.56622000623247115</v>
          </cell>
          <cell r="P4001">
            <v>2.3293861015892803E-2</v>
          </cell>
          <cell r="Q4001">
            <v>0</v>
          </cell>
          <cell r="R4001">
            <v>0</v>
          </cell>
          <cell r="S4001">
            <v>0</v>
          </cell>
          <cell r="T4001">
            <v>0</v>
          </cell>
          <cell r="U4001">
            <v>0</v>
          </cell>
          <cell r="AO4001" t="str">
            <v>Sachsen_2006_II 03c_6</v>
          </cell>
          <cell r="AQ4001" t="str">
            <v>Östliche Flächenländer_2006_II 03c_6</v>
          </cell>
        </row>
        <row r="4002">
          <cell r="G4002">
            <v>0</v>
          </cell>
          <cell r="H4002">
            <v>0</v>
          </cell>
          <cell r="I4002">
            <v>0</v>
          </cell>
          <cell r="J4002">
            <v>0</v>
          </cell>
          <cell r="K4002">
            <v>0</v>
          </cell>
          <cell r="L4002">
            <v>0</v>
          </cell>
          <cell r="M4002">
            <v>0</v>
          </cell>
          <cell r="N4002">
            <v>0</v>
          </cell>
          <cell r="O4002">
            <v>0</v>
          </cell>
          <cell r="P4002">
            <v>0</v>
          </cell>
          <cell r="Q4002">
            <v>0</v>
          </cell>
          <cell r="R4002">
            <v>0</v>
          </cell>
          <cell r="S4002">
            <v>0</v>
          </cell>
          <cell r="T4002">
            <v>0</v>
          </cell>
          <cell r="U4002">
            <v>0</v>
          </cell>
          <cell r="AO4002" t="str">
            <v>Sachsen_2006_II 03c_7</v>
          </cell>
          <cell r="AQ4002" t="str">
            <v>Östliche Flächenländer_2006_II 03c_7</v>
          </cell>
        </row>
        <row r="4003">
          <cell r="G4003">
            <v>329</v>
          </cell>
          <cell r="H4003">
            <v>154</v>
          </cell>
          <cell r="I4003">
            <v>3</v>
          </cell>
          <cell r="J4003">
            <v>1</v>
          </cell>
          <cell r="K4003">
            <v>316</v>
          </cell>
          <cell r="L4003">
            <v>147</v>
          </cell>
          <cell r="M4003">
            <v>2</v>
          </cell>
          <cell r="N4003">
            <v>1</v>
          </cell>
          <cell r="O4003">
            <v>316</v>
          </cell>
          <cell r="P4003">
            <v>13</v>
          </cell>
          <cell r="Q4003">
            <v>0</v>
          </cell>
          <cell r="R4003">
            <v>0</v>
          </cell>
          <cell r="S4003">
            <v>0</v>
          </cell>
          <cell r="T4003">
            <v>0</v>
          </cell>
          <cell r="U4003">
            <v>0</v>
          </cell>
          <cell r="AO4003" t="str">
            <v>Sachsen_2006_II 03c_8</v>
          </cell>
          <cell r="AQ4003" t="str">
            <v>Östliche Flächenländer_2006_II 03c_8</v>
          </cell>
        </row>
        <row r="4004">
          <cell r="G4004">
            <v>45.309782608695656</v>
          </cell>
          <cell r="H4004">
            <v>0</v>
          </cell>
          <cell r="I4004">
            <v>0</v>
          </cell>
          <cell r="J4004">
            <v>0</v>
          </cell>
          <cell r="K4004">
            <v>4.2228260869565224</v>
          </cell>
          <cell r="L4004">
            <v>0</v>
          </cell>
          <cell r="M4004">
            <v>0</v>
          </cell>
          <cell r="N4004">
            <v>0</v>
          </cell>
          <cell r="O4004">
            <v>4.2228260869565224</v>
          </cell>
          <cell r="P4004">
            <v>18.413043478260871</v>
          </cell>
          <cell r="Q4004">
            <v>19.478260869565219</v>
          </cell>
          <cell r="R4004">
            <v>3.1956521739130439</v>
          </cell>
          <cell r="S4004">
            <v>0</v>
          </cell>
          <cell r="T4004">
            <v>0</v>
          </cell>
          <cell r="U4004">
            <v>0</v>
          </cell>
          <cell r="AO4004" t="str">
            <v>Sachsen_2006_I 01a_1</v>
          </cell>
          <cell r="AQ4004" t="str">
            <v>Östliche Flächenländer_2006_I 01a_1</v>
          </cell>
        </row>
        <row r="4005">
          <cell r="G4005">
            <v>187.71195652173913</v>
          </cell>
          <cell r="H4005">
            <v>67.906976744186039</v>
          </cell>
          <cell r="I4005">
            <v>0</v>
          </cell>
          <cell r="J4005">
            <v>0</v>
          </cell>
          <cell r="K4005">
            <v>17.494565217391305</v>
          </cell>
          <cell r="L4005">
            <v>7.441860465116279</v>
          </cell>
          <cell r="M4005">
            <v>0</v>
          </cell>
          <cell r="N4005">
            <v>0</v>
          </cell>
          <cell r="O4005">
            <v>17.494565217391305</v>
          </cell>
          <cell r="P4005">
            <v>76.282608695652172</v>
          </cell>
          <cell r="Q4005">
            <v>80.695652173913047</v>
          </cell>
          <cell r="R4005">
            <v>13.239130434782609</v>
          </cell>
          <cell r="S4005">
            <v>0</v>
          </cell>
          <cell r="T4005">
            <v>0</v>
          </cell>
          <cell r="U4005">
            <v>0</v>
          </cell>
          <cell r="AO4005" t="str">
            <v>Sachsen_2006_I 01a_2</v>
          </cell>
          <cell r="AQ4005" t="str">
            <v>Östliche Flächenländer_2006_I 01a_2</v>
          </cell>
        </row>
        <row r="4006">
          <cell r="G4006">
            <v>932.08695652173913</v>
          </cell>
          <cell r="H4006">
            <v>288.60465116279067</v>
          </cell>
          <cell r="I4006">
            <v>0</v>
          </cell>
          <cell r="J4006">
            <v>0</v>
          </cell>
          <cell r="K4006">
            <v>86.869565217391312</v>
          </cell>
          <cell r="L4006">
            <v>31.627906976744185</v>
          </cell>
          <cell r="M4006">
            <v>0</v>
          </cell>
          <cell r="N4006">
            <v>0</v>
          </cell>
          <cell r="O4006">
            <v>86.869565217391312</v>
          </cell>
          <cell r="P4006">
            <v>378.78260869565219</v>
          </cell>
          <cell r="Q4006">
            <v>400.69565217391306</v>
          </cell>
          <cell r="R4006">
            <v>65.739130434782609</v>
          </cell>
          <cell r="S4006">
            <v>0</v>
          </cell>
          <cell r="T4006">
            <v>0</v>
          </cell>
          <cell r="U4006">
            <v>0</v>
          </cell>
          <cell r="AO4006" t="str">
            <v>Sachsen_2006_I 01a_3</v>
          </cell>
          <cell r="AQ4006" t="str">
            <v>Östliche Flächenländer_2006_I 01a_3</v>
          </cell>
        </row>
        <row r="4007">
          <cell r="G4007">
            <v>6.4728260869565215</v>
          </cell>
          <cell r="H4007">
            <v>0</v>
          </cell>
          <cell r="I4007">
            <v>0</v>
          </cell>
          <cell r="J4007">
            <v>0</v>
          </cell>
          <cell r="K4007">
            <v>0.60326086956521741</v>
          </cell>
          <cell r="L4007">
            <v>0</v>
          </cell>
          <cell r="M4007">
            <v>0</v>
          </cell>
          <cell r="N4007">
            <v>0</v>
          </cell>
          <cell r="O4007">
            <v>0.60326086956521741</v>
          </cell>
          <cell r="P4007">
            <v>2.6304347826086958</v>
          </cell>
          <cell r="Q4007">
            <v>2.7826086956521738</v>
          </cell>
          <cell r="R4007">
            <v>0.45652173913043476</v>
          </cell>
          <cell r="S4007">
            <v>0</v>
          </cell>
          <cell r="T4007">
            <v>0</v>
          </cell>
          <cell r="U4007">
            <v>0</v>
          </cell>
          <cell r="AO4007" t="str">
            <v>Sachsen_2006_I 01a_4</v>
          </cell>
          <cell r="AQ4007" t="str">
            <v>Östliche Flächenländer_2006_I 01a_4</v>
          </cell>
        </row>
        <row r="4008">
          <cell r="G4008">
            <v>6.4728260869565215</v>
          </cell>
          <cell r="H4008">
            <v>4.2441860465116275</v>
          </cell>
          <cell r="I4008">
            <v>0</v>
          </cell>
          <cell r="J4008">
            <v>0</v>
          </cell>
          <cell r="K4008">
            <v>0.60326086956521741</v>
          </cell>
          <cell r="L4008">
            <v>0.46511627906976744</v>
          </cell>
          <cell r="M4008">
            <v>0</v>
          </cell>
          <cell r="N4008">
            <v>0</v>
          </cell>
          <cell r="O4008">
            <v>0.60326086956521741</v>
          </cell>
          <cell r="P4008">
            <v>2.6304347826086958</v>
          </cell>
          <cell r="Q4008">
            <v>2.7826086956521738</v>
          </cell>
          <cell r="R4008">
            <v>0.45652173913043476</v>
          </cell>
          <cell r="S4008">
            <v>0</v>
          </cell>
          <cell r="T4008">
            <v>0</v>
          </cell>
          <cell r="U4008">
            <v>0</v>
          </cell>
          <cell r="AO4008" t="str">
            <v>Sachsen_2006_I 01a_5</v>
          </cell>
          <cell r="AQ4008" t="str">
            <v>Östliche Flächenländer_2006_I 01a_5</v>
          </cell>
        </row>
        <row r="4009">
          <cell r="G4009">
            <v>12.945652173913043</v>
          </cell>
          <cell r="H4009">
            <v>4.2441860465116275</v>
          </cell>
          <cell r="I4009">
            <v>0</v>
          </cell>
          <cell r="J4009">
            <v>0</v>
          </cell>
          <cell r="K4009">
            <v>1.2065217391304348</v>
          </cell>
          <cell r="L4009">
            <v>0.46511627906976744</v>
          </cell>
          <cell r="M4009">
            <v>0</v>
          </cell>
          <cell r="N4009">
            <v>0</v>
          </cell>
          <cell r="O4009">
            <v>1.2065217391304348</v>
          </cell>
          <cell r="P4009">
            <v>5.2608695652173916</v>
          </cell>
          <cell r="Q4009">
            <v>5.5652173913043477</v>
          </cell>
          <cell r="R4009">
            <v>0.91304347826086951</v>
          </cell>
          <cell r="S4009">
            <v>0</v>
          </cell>
          <cell r="T4009">
            <v>0</v>
          </cell>
          <cell r="U4009">
            <v>0</v>
          </cell>
          <cell r="AO4009" t="str">
            <v>Sachsen_2006_I 01a_6</v>
          </cell>
          <cell r="AQ4009" t="str">
            <v>Östliche Flächenländer_2006_I 01a_6</v>
          </cell>
        </row>
        <row r="4010">
          <cell r="G4010">
            <v>0</v>
          </cell>
          <cell r="H4010">
            <v>0</v>
          </cell>
          <cell r="I4010">
            <v>0</v>
          </cell>
          <cell r="J4010">
            <v>0</v>
          </cell>
          <cell r="K4010">
            <v>0</v>
          </cell>
          <cell r="L4010">
            <v>0</v>
          </cell>
          <cell r="M4010">
            <v>0</v>
          </cell>
          <cell r="N4010">
            <v>0</v>
          </cell>
          <cell r="O4010">
            <v>0</v>
          </cell>
          <cell r="P4010">
            <v>0</v>
          </cell>
          <cell r="Q4010">
            <v>0</v>
          </cell>
          <cell r="R4010">
            <v>0</v>
          </cell>
          <cell r="S4010">
            <v>0</v>
          </cell>
          <cell r="T4010">
            <v>0</v>
          </cell>
          <cell r="U4010">
            <v>0</v>
          </cell>
          <cell r="AO4010" t="str">
            <v>Sachsen_2006_I 01a_7</v>
          </cell>
          <cell r="AQ4010" t="str">
            <v>Östliche Flächenländer_2006_I 01a_7</v>
          </cell>
        </row>
        <row r="4011">
          <cell r="G4011">
            <v>1191</v>
          </cell>
          <cell r="H4011">
            <v>365</v>
          </cell>
          <cell r="I4011">
            <v>0</v>
          </cell>
          <cell r="J4011">
            <v>0</v>
          </cell>
          <cell r="K4011">
            <v>111</v>
          </cell>
          <cell r="L4011">
            <v>40</v>
          </cell>
          <cell r="M4011">
            <v>0</v>
          </cell>
          <cell r="N4011">
            <v>0</v>
          </cell>
          <cell r="O4011">
            <v>111</v>
          </cell>
          <cell r="P4011">
            <v>484</v>
          </cell>
          <cell r="Q4011">
            <v>512</v>
          </cell>
          <cell r="R4011">
            <v>84</v>
          </cell>
          <cell r="S4011">
            <v>0</v>
          </cell>
          <cell r="T4011">
            <v>0</v>
          </cell>
          <cell r="U4011">
            <v>0</v>
          </cell>
          <cell r="AO4011" t="str">
            <v>Sachsen_2006_I 01a_8</v>
          </cell>
          <cell r="AQ4011" t="str">
            <v>Östliche Flächenländer_2006_I 01a_8</v>
          </cell>
        </row>
        <row r="4012">
          <cell r="G4012">
            <v>45.309782608695656</v>
          </cell>
          <cell r="H4012">
            <v>0</v>
          </cell>
          <cell r="I4012">
            <v>0</v>
          </cell>
          <cell r="J4012">
            <v>0</v>
          </cell>
          <cell r="K4012">
            <v>4.2228260869565224</v>
          </cell>
          <cell r="L4012">
            <v>0</v>
          </cell>
          <cell r="M4012">
            <v>0</v>
          </cell>
          <cell r="N4012">
            <v>0</v>
          </cell>
          <cell r="O4012">
            <v>4.2228260869565224</v>
          </cell>
          <cell r="P4012">
            <v>18.413043478260871</v>
          </cell>
          <cell r="Q4012">
            <v>19.478260869565219</v>
          </cell>
          <cell r="R4012">
            <v>3.1956521739130439</v>
          </cell>
          <cell r="S4012">
            <v>0</v>
          </cell>
          <cell r="T4012">
            <v>0</v>
          </cell>
          <cell r="U4012">
            <v>0</v>
          </cell>
          <cell r="AO4012" t="e">
            <v>#N/A</v>
          </cell>
          <cell r="AQ4012" t="e">
            <v>#N/A</v>
          </cell>
        </row>
        <row r="4013">
          <cell r="G4013">
            <v>187.71195652173913</v>
          </cell>
          <cell r="H4013">
            <v>67.906976744186039</v>
          </cell>
          <cell r="I4013">
            <v>0</v>
          </cell>
          <cell r="J4013">
            <v>0</v>
          </cell>
          <cell r="K4013">
            <v>17.494565217391305</v>
          </cell>
          <cell r="L4013">
            <v>7.441860465116279</v>
          </cell>
          <cell r="M4013">
            <v>0</v>
          </cell>
          <cell r="N4013">
            <v>0</v>
          </cell>
          <cell r="O4013">
            <v>17.494565217391305</v>
          </cell>
          <cell r="P4013">
            <v>76.282608695652172</v>
          </cell>
          <cell r="Q4013">
            <v>80.695652173913047</v>
          </cell>
          <cell r="R4013">
            <v>13.239130434782609</v>
          </cell>
          <cell r="S4013">
            <v>0</v>
          </cell>
          <cell r="T4013">
            <v>0</v>
          </cell>
          <cell r="U4013">
            <v>0</v>
          </cell>
          <cell r="AO4013" t="e">
            <v>#N/A</v>
          </cell>
          <cell r="AQ4013" t="e">
            <v>#N/A</v>
          </cell>
        </row>
        <row r="4014">
          <cell r="G4014">
            <v>932.08695652173913</v>
          </cell>
          <cell r="H4014">
            <v>288.60465116279067</v>
          </cell>
          <cell r="I4014">
            <v>0</v>
          </cell>
          <cell r="J4014">
            <v>0</v>
          </cell>
          <cell r="K4014">
            <v>86.869565217391312</v>
          </cell>
          <cell r="L4014">
            <v>31.627906976744185</v>
          </cell>
          <cell r="M4014">
            <v>0</v>
          </cell>
          <cell r="N4014">
            <v>0</v>
          </cell>
          <cell r="O4014">
            <v>86.869565217391312</v>
          </cell>
          <cell r="P4014">
            <v>378.78260869565219</v>
          </cell>
          <cell r="Q4014">
            <v>400.69565217391306</v>
          </cell>
          <cell r="R4014">
            <v>65.739130434782609</v>
          </cell>
          <cell r="S4014">
            <v>0</v>
          </cell>
          <cell r="T4014">
            <v>0</v>
          </cell>
          <cell r="U4014">
            <v>0</v>
          </cell>
          <cell r="AO4014" t="e">
            <v>#N/A</v>
          </cell>
          <cell r="AQ4014" t="e">
            <v>#N/A</v>
          </cell>
        </row>
        <row r="4015">
          <cell r="G4015">
            <v>6.4728260869565215</v>
          </cell>
          <cell r="H4015">
            <v>0</v>
          </cell>
          <cell r="I4015">
            <v>0</v>
          </cell>
          <cell r="J4015">
            <v>0</v>
          </cell>
          <cell r="K4015">
            <v>0.60326086956521741</v>
          </cell>
          <cell r="L4015">
            <v>0</v>
          </cell>
          <cell r="M4015">
            <v>0</v>
          </cell>
          <cell r="N4015">
            <v>0</v>
          </cell>
          <cell r="O4015">
            <v>0.60326086956521741</v>
          </cell>
          <cell r="P4015">
            <v>2.6304347826086958</v>
          </cell>
          <cell r="Q4015">
            <v>2.7826086956521738</v>
          </cell>
          <cell r="R4015">
            <v>0.45652173913043476</v>
          </cell>
          <cell r="S4015">
            <v>0</v>
          </cell>
          <cell r="T4015">
            <v>0</v>
          </cell>
          <cell r="U4015">
            <v>0</v>
          </cell>
          <cell r="AO4015" t="e">
            <v>#N/A</v>
          </cell>
          <cell r="AQ4015" t="e">
            <v>#N/A</v>
          </cell>
        </row>
        <row r="4016">
          <cell r="G4016">
            <v>6.4728260869565215</v>
          </cell>
          <cell r="H4016">
            <v>4.2441860465116275</v>
          </cell>
          <cell r="I4016">
            <v>0</v>
          </cell>
          <cell r="J4016">
            <v>0</v>
          </cell>
          <cell r="K4016">
            <v>0.60326086956521741</v>
          </cell>
          <cell r="L4016">
            <v>0.46511627906976744</v>
          </cell>
          <cell r="M4016">
            <v>0</v>
          </cell>
          <cell r="N4016">
            <v>0</v>
          </cell>
          <cell r="O4016">
            <v>0.60326086956521741</v>
          </cell>
          <cell r="P4016">
            <v>2.6304347826086958</v>
          </cell>
          <cell r="Q4016">
            <v>2.7826086956521738</v>
          </cell>
          <cell r="R4016">
            <v>0.45652173913043476</v>
          </cell>
          <cell r="S4016">
            <v>0</v>
          </cell>
          <cell r="T4016">
            <v>0</v>
          </cell>
          <cell r="U4016">
            <v>0</v>
          </cell>
          <cell r="AO4016" t="e">
            <v>#N/A</v>
          </cell>
          <cell r="AQ4016" t="e">
            <v>#N/A</v>
          </cell>
        </row>
        <row r="4017">
          <cell r="G4017">
            <v>12.945652173913043</v>
          </cell>
          <cell r="H4017">
            <v>4.2441860465116275</v>
          </cell>
          <cell r="I4017">
            <v>0</v>
          </cell>
          <cell r="J4017">
            <v>0</v>
          </cell>
          <cell r="K4017">
            <v>1.2065217391304348</v>
          </cell>
          <cell r="L4017">
            <v>0.46511627906976744</v>
          </cell>
          <cell r="M4017">
            <v>0</v>
          </cell>
          <cell r="N4017">
            <v>0</v>
          </cell>
          <cell r="O4017">
            <v>1.2065217391304348</v>
          </cell>
          <cell r="P4017">
            <v>5.2608695652173916</v>
          </cell>
          <cell r="Q4017">
            <v>5.5652173913043477</v>
          </cell>
          <cell r="R4017">
            <v>0.91304347826086951</v>
          </cell>
          <cell r="S4017">
            <v>0</v>
          </cell>
          <cell r="T4017">
            <v>0</v>
          </cell>
          <cell r="U4017">
            <v>0</v>
          </cell>
          <cell r="AO4017" t="e">
            <v>#N/A</v>
          </cell>
          <cell r="AQ4017" t="e">
            <v>#N/A</v>
          </cell>
        </row>
        <row r="4018">
          <cell r="G4018">
            <v>0</v>
          </cell>
          <cell r="H4018">
            <v>0</v>
          </cell>
          <cell r="I4018">
            <v>0</v>
          </cell>
          <cell r="J4018">
            <v>0</v>
          </cell>
          <cell r="K4018">
            <v>0</v>
          </cell>
          <cell r="L4018">
            <v>0</v>
          </cell>
          <cell r="M4018">
            <v>0</v>
          </cell>
          <cell r="N4018">
            <v>0</v>
          </cell>
          <cell r="O4018">
            <v>0</v>
          </cell>
          <cell r="P4018">
            <v>0</v>
          </cell>
          <cell r="Q4018">
            <v>0</v>
          </cell>
          <cell r="R4018">
            <v>0</v>
          </cell>
          <cell r="S4018">
            <v>0</v>
          </cell>
          <cell r="T4018">
            <v>0</v>
          </cell>
          <cell r="U4018">
            <v>0</v>
          </cell>
          <cell r="AO4018" t="e">
            <v>#N/A</v>
          </cell>
          <cell r="AQ4018" t="e">
            <v>#N/A</v>
          </cell>
        </row>
        <row r="4019">
          <cell r="G4019">
            <v>1191</v>
          </cell>
          <cell r="H4019">
            <v>365</v>
          </cell>
          <cell r="I4019">
            <v>0</v>
          </cell>
          <cell r="J4019">
            <v>0</v>
          </cell>
          <cell r="K4019">
            <v>111</v>
          </cell>
          <cell r="L4019">
            <v>40</v>
          </cell>
          <cell r="M4019">
            <v>0</v>
          </cell>
          <cell r="N4019">
            <v>0</v>
          </cell>
          <cell r="O4019">
            <v>111</v>
          </cell>
          <cell r="P4019">
            <v>484</v>
          </cell>
          <cell r="Q4019">
            <v>512</v>
          </cell>
          <cell r="R4019">
            <v>84</v>
          </cell>
          <cell r="S4019">
            <v>0</v>
          </cell>
          <cell r="T4019">
            <v>0</v>
          </cell>
          <cell r="U4019">
            <v>0</v>
          </cell>
          <cell r="AO4019" t="e">
            <v>#N/A</v>
          </cell>
          <cell r="AQ4019" t="e">
            <v>#N/A</v>
          </cell>
        </row>
        <row r="4020">
          <cell r="G4020">
            <v>0</v>
          </cell>
          <cell r="H4020">
            <v>0</v>
          </cell>
          <cell r="I4020">
            <v>0</v>
          </cell>
          <cell r="J4020">
            <v>0</v>
          </cell>
          <cell r="K4020">
            <v>0</v>
          </cell>
          <cell r="L4020">
            <v>0</v>
          </cell>
          <cell r="M4020">
            <v>0</v>
          </cell>
          <cell r="N4020">
            <v>0</v>
          </cell>
          <cell r="O4020">
            <v>0</v>
          </cell>
          <cell r="P4020">
            <v>0</v>
          </cell>
          <cell r="Q4020">
            <v>0</v>
          </cell>
          <cell r="R4020">
            <v>0</v>
          </cell>
          <cell r="S4020">
            <v>0</v>
          </cell>
          <cell r="T4020">
            <v>0</v>
          </cell>
          <cell r="U4020">
            <v>0</v>
          </cell>
          <cell r="AO4020" t="str">
            <v>Sachsen_2006_Sonstige_1</v>
          </cell>
          <cell r="AQ4020" t="str">
            <v>Östliche Flächenländer_2006_Sonstige_1</v>
          </cell>
        </row>
        <row r="4021">
          <cell r="G4021">
            <v>0</v>
          </cell>
          <cell r="H4021">
            <v>0</v>
          </cell>
          <cell r="I4021">
            <v>0</v>
          </cell>
          <cell r="J4021">
            <v>0</v>
          </cell>
          <cell r="K4021">
            <v>0</v>
          </cell>
          <cell r="L4021">
            <v>0</v>
          </cell>
          <cell r="M4021">
            <v>0</v>
          </cell>
          <cell r="N4021">
            <v>0</v>
          </cell>
          <cell r="O4021">
            <v>0</v>
          </cell>
          <cell r="P4021">
            <v>0</v>
          </cell>
          <cell r="Q4021">
            <v>0</v>
          </cell>
          <cell r="R4021">
            <v>0</v>
          </cell>
          <cell r="S4021">
            <v>0</v>
          </cell>
          <cell r="T4021">
            <v>0</v>
          </cell>
          <cell r="U4021">
            <v>0</v>
          </cell>
          <cell r="AO4021" t="str">
            <v>Sachsen_2006_Sonstige_2</v>
          </cell>
          <cell r="AQ4021" t="str">
            <v>Östliche Flächenländer_2006_Sonstige_2</v>
          </cell>
        </row>
        <row r="4022">
          <cell r="G4022">
            <v>2729.7897415818325</v>
          </cell>
          <cell r="H4022">
            <v>1087.7880274779195</v>
          </cell>
          <cell r="I4022">
            <v>17.978856695379797</v>
          </cell>
          <cell r="J4022">
            <v>7.976447497546614</v>
          </cell>
          <cell r="K4022">
            <v>2551</v>
          </cell>
          <cell r="L4022">
            <v>1016</v>
          </cell>
          <cell r="M4022">
            <v>17</v>
          </cell>
          <cell r="N4022">
            <v>8</v>
          </cell>
          <cell r="O4022">
            <v>0</v>
          </cell>
          <cell r="P4022">
            <v>2620.9177760375878</v>
          </cell>
          <cell r="Q4022">
            <v>108.87196554424432</v>
          </cell>
          <cell r="R4022">
            <v>0</v>
          </cell>
          <cell r="S4022">
            <v>0</v>
          </cell>
          <cell r="T4022">
            <v>0</v>
          </cell>
          <cell r="U4022">
            <v>0</v>
          </cell>
          <cell r="AO4022" t="str">
            <v>Sachsen_2006_Sonstige_3</v>
          </cell>
          <cell r="AQ4022" t="str">
            <v>Östliche Flächenländer_2006_Sonstige_3</v>
          </cell>
        </row>
        <row r="4023">
          <cell r="G4023">
            <v>0</v>
          </cell>
          <cell r="H4023">
            <v>0</v>
          </cell>
          <cell r="I4023">
            <v>0</v>
          </cell>
          <cell r="J4023">
            <v>0</v>
          </cell>
          <cell r="K4023">
            <v>0</v>
          </cell>
          <cell r="L4023">
            <v>0</v>
          </cell>
          <cell r="M4023">
            <v>0</v>
          </cell>
          <cell r="N4023">
            <v>0</v>
          </cell>
          <cell r="O4023">
            <v>0</v>
          </cell>
          <cell r="P4023">
            <v>0</v>
          </cell>
          <cell r="Q4023">
            <v>0</v>
          </cell>
          <cell r="R4023">
            <v>0</v>
          </cell>
          <cell r="S4023">
            <v>0</v>
          </cell>
          <cell r="T4023">
            <v>0</v>
          </cell>
          <cell r="U4023">
            <v>0</v>
          </cell>
          <cell r="AO4023" t="str">
            <v>Sachsen_2006_Sonstige_4</v>
          </cell>
          <cell r="AQ4023" t="str">
            <v>Östliche Flächenländer_2006_Sonstige_4</v>
          </cell>
        </row>
        <row r="4024">
          <cell r="G4024">
            <v>3.2102584181675806</v>
          </cell>
          <cell r="H4024">
            <v>3.2119725220804711</v>
          </cell>
          <cell r="I4024">
            <v>2.1143304620203605E-2</v>
          </cell>
          <cell r="J4024">
            <v>2.3552502453385672E-2</v>
          </cell>
          <cell r="K4024">
            <v>3</v>
          </cell>
          <cell r="L4024">
            <v>3</v>
          </cell>
          <cell r="M4024">
            <v>0</v>
          </cell>
          <cell r="N4024">
            <v>0</v>
          </cell>
          <cell r="O4024">
            <v>0</v>
          </cell>
          <cell r="P4024">
            <v>3.082223962411903</v>
          </cell>
          <cell r="Q4024">
            <v>0.12803445575567737</v>
          </cell>
          <cell r="R4024">
            <v>0</v>
          </cell>
          <cell r="S4024">
            <v>0</v>
          </cell>
          <cell r="T4024">
            <v>0</v>
          </cell>
          <cell r="U4024">
            <v>0</v>
          </cell>
          <cell r="AO4024" t="str">
            <v>Sachsen_2006_Sonstige_5</v>
          </cell>
          <cell r="AQ4024" t="str">
            <v>Östliche Flächenländer_2006_Sonstige_5</v>
          </cell>
        </row>
        <row r="4025">
          <cell r="G4025">
            <v>0</v>
          </cell>
          <cell r="H4025">
            <v>0</v>
          </cell>
          <cell r="I4025">
            <v>0</v>
          </cell>
          <cell r="J4025">
            <v>0</v>
          </cell>
          <cell r="K4025">
            <v>0</v>
          </cell>
          <cell r="L4025">
            <v>0</v>
          </cell>
          <cell r="M4025">
            <v>0</v>
          </cell>
          <cell r="N4025">
            <v>0</v>
          </cell>
          <cell r="O4025">
            <v>0</v>
          </cell>
          <cell r="P4025">
            <v>0</v>
          </cell>
          <cell r="Q4025">
            <v>0</v>
          </cell>
          <cell r="R4025">
            <v>0</v>
          </cell>
          <cell r="S4025">
            <v>0</v>
          </cell>
          <cell r="T4025">
            <v>0</v>
          </cell>
          <cell r="U4025">
            <v>0</v>
          </cell>
          <cell r="AO4025" t="str">
            <v>Sachsen_2006_Sonstige_6</v>
          </cell>
          <cell r="AQ4025" t="str">
            <v>Östliche Flächenländer_2006_Sonstige_6</v>
          </cell>
        </row>
        <row r="4026">
          <cell r="G4026">
            <v>0</v>
          </cell>
          <cell r="H4026">
            <v>0</v>
          </cell>
          <cell r="I4026">
            <v>0</v>
          </cell>
          <cell r="J4026">
            <v>0</v>
          </cell>
          <cell r="K4026">
            <v>0</v>
          </cell>
          <cell r="L4026">
            <v>0</v>
          </cell>
          <cell r="M4026">
            <v>0</v>
          </cell>
          <cell r="N4026">
            <v>0</v>
          </cell>
          <cell r="O4026">
            <v>0</v>
          </cell>
          <cell r="P4026">
            <v>0</v>
          </cell>
          <cell r="Q4026">
            <v>0</v>
          </cell>
          <cell r="R4026">
            <v>0</v>
          </cell>
          <cell r="S4026">
            <v>0</v>
          </cell>
          <cell r="T4026">
            <v>0</v>
          </cell>
          <cell r="U4026">
            <v>0</v>
          </cell>
          <cell r="AO4026" t="str">
            <v>Sachsen_2006_Sonstige_7</v>
          </cell>
          <cell r="AQ4026" t="str">
            <v>Östliche Flächenländer_2006_Sonstige_7</v>
          </cell>
        </row>
        <row r="4027">
          <cell r="G4027">
            <v>2733</v>
          </cell>
          <cell r="H4027">
            <v>1091</v>
          </cell>
          <cell r="I4027">
            <v>18</v>
          </cell>
          <cell r="J4027">
            <v>8</v>
          </cell>
          <cell r="K4027">
            <v>2554</v>
          </cell>
          <cell r="L4027">
            <v>1019</v>
          </cell>
          <cell r="M4027">
            <v>17</v>
          </cell>
          <cell r="N4027">
            <v>8</v>
          </cell>
          <cell r="O4027">
            <v>0</v>
          </cell>
          <cell r="P4027">
            <v>2624</v>
          </cell>
          <cell r="Q4027">
            <v>109</v>
          </cell>
          <cell r="R4027">
            <v>0</v>
          </cell>
          <cell r="S4027">
            <v>0</v>
          </cell>
          <cell r="T4027">
            <v>0</v>
          </cell>
          <cell r="U4027">
            <v>0</v>
          </cell>
          <cell r="AO4027" t="str">
            <v>Sachsen_2006_Sonstige_8</v>
          </cell>
          <cell r="AQ4027" t="str">
            <v>Östliche Flächenländer_2006_Sonstige_8</v>
          </cell>
        </row>
        <row r="4028">
          <cell r="G4028">
            <v>0</v>
          </cell>
          <cell r="H4028">
            <v>0</v>
          </cell>
          <cell r="I4028">
            <v>0</v>
          </cell>
          <cell r="J4028">
            <v>0</v>
          </cell>
          <cell r="K4028">
            <v>0</v>
          </cell>
          <cell r="L4028">
            <v>0</v>
          </cell>
          <cell r="M4028">
            <v>0</v>
          </cell>
          <cell r="N4028">
            <v>0</v>
          </cell>
          <cell r="O4028">
            <v>0</v>
          </cell>
          <cell r="P4028">
            <v>0</v>
          </cell>
          <cell r="Q4028">
            <v>0</v>
          </cell>
          <cell r="R4028">
            <v>0</v>
          </cell>
          <cell r="S4028">
            <v>0</v>
          </cell>
          <cell r="T4028">
            <v>0</v>
          </cell>
          <cell r="U4028">
            <v>0</v>
          </cell>
          <cell r="AO4028" t="e">
            <v>#N/A</v>
          </cell>
          <cell r="AQ4028" t="e">
            <v>#N/A</v>
          </cell>
        </row>
        <row r="4029">
          <cell r="G4029">
            <v>0</v>
          </cell>
          <cell r="H4029">
            <v>0</v>
          </cell>
          <cell r="I4029">
            <v>0</v>
          </cell>
          <cell r="J4029">
            <v>0</v>
          </cell>
          <cell r="K4029">
            <v>0</v>
          </cell>
          <cell r="L4029">
            <v>0</v>
          </cell>
          <cell r="M4029">
            <v>0</v>
          </cell>
          <cell r="N4029">
            <v>0</v>
          </cell>
          <cell r="O4029">
            <v>0</v>
          </cell>
          <cell r="P4029">
            <v>0</v>
          </cell>
          <cell r="Q4029">
            <v>0</v>
          </cell>
          <cell r="R4029">
            <v>0</v>
          </cell>
          <cell r="S4029">
            <v>0</v>
          </cell>
          <cell r="T4029">
            <v>0</v>
          </cell>
          <cell r="U4029">
            <v>0</v>
          </cell>
          <cell r="AO4029" t="e">
            <v>#N/A</v>
          </cell>
          <cell r="AQ4029" t="e">
            <v>#N/A</v>
          </cell>
        </row>
        <row r="4030">
          <cell r="G4030">
            <v>108.87196554424432</v>
          </cell>
          <cell r="H4030">
            <v>48.855740922473011</v>
          </cell>
          <cell r="I4030">
            <v>0</v>
          </cell>
          <cell r="J4030">
            <v>0</v>
          </cell>
          <cell r="K4030">
            <v>50</v>
          </cell>
          <cell r="L4030">
            <v>20</v>
          </cell>
          <cell r="M4030">
            <v>0</v>
          </cell>
          <cell r="N4030">
            <v>0</v>
          </cell>
          <cell r="O4030">
            <v>0</v>
          </cell>
          <cell r="P4030">
            <v>0</v>
          </cell>
          <cell r="Q4030">
            <v>108.87196554424432</v>
          </cell>
          <cell r="R4030">
            <v>0</v>
          </cell>
          <cell r="S4030">
            <v>0</v>
          </cell>
          <cell r="T4030">
            <v>0</v>
          </cell>
          <cell r="U4030">
            <v>0</v>
          </cell>
          <cell r="AO4030" t="e">
            <v>#N/A</v>
          </cell>
          <cell r="AQ4030" t="e">
            <v>#N/A</v>
          </cell>
        </row>
        <row r="4031">
          <cell r="G4031">
            <v>0</v>
          </cell>
          <cell r="H4031">
            <v>0</v>
          </cell>
          <cell r="I4031">
            <v>0</v>
          </cell>
          <cell r="J4031">
            <v>0</v>
          </cell>
          <cell r="K4031">
            <v>0</v>
          </cell>
          <cell r="L4031">
            <v>0</v>
          </cell>
          <cell r="M4031">
            <v>0</v>
          </cell>
          <cell r="N4031">
            <v>0</v>
          </cell>
          <cell r="O4031">
            <v>0</v>
          </cell>
          <cell r="P4031">
            <v>0</v>
          </cell>
          <cell r="Q4031">
            <v>0</v>
          </cell>
          <cell r="R4031">
            <v>0</v>
          </cell>
          <cell r="S4031">
            <v>0</v>
          </cell>
          <cell r="T4031">
            <v>0</v>
          </cell>
          <cell r="U4031">
            <v>0</v>
          </cell>
          <cell r="AO4031" t="e">
            <v>#N/A</v>
          </cell>
          <cell r="AQ4031" t="e">
            <v>#N/A</v>
          </cell>
        </row>
        <row r="4032">
          <cell r="G4032">
            <v>0.12803445575567737</v>
          </cell>
          <cell r="H4032">
            <v>0.14425907752698724</v>
          </cell>
          <cell r="I4032">
            <v>0</v>
          </cell>
          <cell r="J4032">
            <v>0</v>
          </cell>
          <cell r="K4032">
            <v>0</v>
          </cell>
          <cell r="L4032">
            <v>0</v>
          </cell>
          <cell r="M4032">
            <v>0</v>
          </cell>
          <cell r="N4032">
            <v>0</v>
          </cell>
          <cell r="O4032">
            <v>0</v>
          </cell>
          <cell r="P4032">
            <v>0</v>
          </cell>
          <cell r="Q4032">
            <v>0.12803445575567737</v>
          </cell>
          <cell r="R4032">
            <v>0</v>
          </cell>
          <cell r="S4032">
            <v>0</v>
          </cell>
          <cell r="T4032">
            <v>0</v>
          </cell>
          <cell r="U4032">
            <v>0</v>
          </cell>
          <cell r="AO4032" t="e">
            <v>#N/A</v>
          </cell>
          <cell r="AQ4032" t="e">
            <v>#N/A</v>
          </cell>
        </row>
        <row r="4033">
          <cell r="G4033">
            <v>0</v>
          </cell>
          <cell r="H4033">
            <v>0</v>
          </cell>
          <cell r="I4033">
            <v>0</v>
          </cell>
          <cell r="J4033">
            <v>0</v>
          </cell>
          <cell r="K4033">
            <v>0</v>
          </cell>
          <cell r="L4033">
            <v>0</v>
          </cell>
          <cell r="M4033">
            <v>0</v>
          </cell>
          <cell r="N4033">
            <v>0</v>
          </cell>
          <cell r="O4033">
            <v>0</v>
          </cell>
          <cell r="P4033">
            <v>0</v>
          </cell>
          <cell r="Q4033">
            <v>0</v>
          </cell>
          <cell r="R4033">
            <v>0</v>
          </cell>
          <cell r="S4033">
            <v>0</v>
          </cell>
          <cell r="T4033">
            <v>0</v>
          </cell>
          <cell r="U4033">
            <v>0</v>
          </cell>
          <cell r="AO4033" t="e">
            <v>#N/A</v>
          </cell>
          <cell r="AQ4033" t="e">
            <v>#N/A</v>
          </cell>
        </row>
        <row r="4034">
          <cell r="G4034">
            <v>0</v>
          </cell>
          <cell r="H4034">
            <v>0</v>
          </cell>
          <cell r="I4034">
            <v>0</v>
          </cell>
          <cell r="J4034">
            <v>0</v>
          </cell>
          <cell r="K4034">
            <v>0</v>
          </cell>
          <cell r="L4034">
            <v>0</v>
          </cell>
          <cell r="M4034">
            <v>0</v>
          </cell>
          <cell r="N4034">
            <v>0</v>
          </cell>
          <cell r="O4034">
            <v>0</v>
          </cell>
          <cell r="P4034">
            <v>0</v>
          </cell>
          <cell r="Q4034">
            <v>0</v>
          </cell>
          <cell r="R4034">
            <v>0</v>
          </cell>
          <cell r="S4034">
            <v>0</v>
          </cell>
          <cell r="T4034">
            <v>0</v>
          </cell>
          <cell r="U4034">
            <v>0</v>
          </cell>
          <cell r="AO4034" t="e">
            <v>#N/A</v>
          </cell>
          <cell r="AQ4034" t="e">
            <v>#N/A</v>
          </cell>
        </row>
        <row r="4035">
          <cell r="G4035">
            <v>109</v>
          </cell>
          <cell r="H4035">
            <v>49</v>
          </cell>
          <cell r="I4035">
            <v>0</v>
          </cell>
          <cell r="J4035">
            <v>0</v>
          </cell>
          <cell r="K4035">
            <v>50</v>
          </cell>
          <cell r="L4035">
            <v>20</v>
          </cell>
          <cell r="M4035">
            <v>0</v>
          </cell>
          <cell r="N4035">
            <v>0</v>
          </cell>
          <cell r="O4035">
            <v>0</v>
          </cell>
          <cell r="P4035">
            <v>0</v>
          </cell>
          <cell r="Q4035">
            <v>109</v>
          </cell>
          <cell r="R4035">
            <v>0</v>
          </cell>
          <cell r="S4035">
            <v>0</v>
          </cell>
          <cell r="T4035">
            <v>0</v>
          </cell>
          <cell r="U4035">
            <v>0</v>
          </cell>
          <cell r="AO4035" t="e">
            <v>#N/A</v>
          </cell>
          <cell r="AQ4035" t="e">
            <v>#N/A</v>
          </cell>
        </row>
        <row r="4036">
          <cell r="G4036">
            <v>0</v>
          </cell>
          <cell r="H4036">
            <v>0</v>
          </cell>
          <cell r="I4036">
            <v>0</v>
          </cell>
          <cell r="J4036">
            <v>0</v>
          </cell>
          <cell r="K4036">
            <v>0</v>
          </cell>
          <cell r="L4036">
            <v>0</v>
          </cell>
          <cell r="M4036">
            <v>0</v>
          </cell>
          <cell r="N4036">
            <v>0</v>
          </cell>
          <cell r="O4036">
            <v>0</v>
          </cell>
          <cell r="P4036">
            <v>0</v>
          </cell>
          <cell r="Q4036">
            <v>0</v>
          </cell>
          <cell r="R4036">
            <v>0</v>
          </cell>
          <cell r="S4036">
            <v>0</v>
          </cell>
          <cell r="T4036">
            <v>0</v>
          </cell>
          <cell r="U4036">
            <v>0</v>
          </cell>
          <cell r="AO4036" t="str">
            <v>Sachsen_2006_III 01_1</v>
          </cell>
          <cell r="AQ4036" t="str">
            <v>Östliche Flächenländer_2006_III 01_1</v>
          </cell>
        </row>
        <row r="4037">
          <cell r="G4037">
            <v>0</v>
          </cell>
          <cell r="H4037">
            <v>0</v>
          </cell>
          <cell r="I4037">
            <v>0</v>
          </cell>
          <cell r="J4037">
            <v>0</v>
          </cell>
          <cell r="K4037">
            <v>0</v>
          </cell>
          <cell r="L4037">
            <v>0</v>
          </cell>
          <cell r="M4037">
            <v>0</v>
          </cell>
          <cell r="N4037">
            <v>0</v>
          </cell>
          <cell r="O4037">
            <v>0</v>
          </cell>
          <cell r="P4037">
            <v>0</v>
          </cell>
          <cell r="Q4037">
            <v>0</v>
          </cell>
          <cell r="R4037">
            <v>0</v>
          </cell>
          <cell r="S4037">
            <v>0</v>
          </cell>
          <cell r="T4037">
            <v>0</v>
          </cell>
          <cell r="U4037">
            <v>0</v>
          </cell>
          <cell r="AO4037" t="str">
            <v>Sachsen_2006_III 01_2</v>
          </cell>
          <cell r="AQ4037" t="str">
            <v>Östliche Flächenländer_2006_III 01_2</v>
          </cell>
        </row>
        <row r="4038">
          <cell r="G4038">
            <v>5213</v>
          </cell>
          <cell r="H4038">
            <v>2977</v>
          </cell>
          <cell r="I4038">
            <v>64</v>
          </cell>
          <cell r="J4038">
            <v>34</v>
          </cell>
          <cell r="K4038">
            <v>2837</v>
          </cell>
          <cell r="L4038">
            <v>1615</v>
          </cell>
          <cell r="M4038">
            <v>36</v>
          </cell>
          <cell r="N4038">
            <v>18</v>
          </cell>
          <cell r="O4038">
            <v>2887</v>
          </cell>
          <cell r="P4038">
            <v>2326</v>
          </cell>
          <cell r="Q4038">
            <v>0</v>
          </cell>
          <cell r="R4038">
            <v>0</v>
          </cell>
          <cell r="S4038">
            <v>0</v>
          </cell>
          <cell r="T4038">
            <v>0</v>
          </cell>
          <cell r="U4038">
            <v>0</v>
          </cell>
          <cell r="AO4038" t="str">
            <v>Sachsen_2006_III 01_3</v>
          </cell>
          <cell r="AQ4038" t="str">
            <v>Östliche Flächenländer_2006_III 01_3</v>
          </cell>
        </row>
        <row r="4039">
          <cell r="G4039">
            <v>0</v>
          </cell>
          <cell r="H4039">
            <v>0</v>
          </cell>
          <cell r="I4039">
            <v>0</v>
          </cell>
          <cell r="J4039">
            <v>0</v>
          </cell>
          <cell r="K4039">
            <v>0</v>
          </cell>
          <cell r="L4039">
            <v>0</v>
          </cell>
          <cell r="M4039">
            <v>0</v>
          </cell>
          <cell r="N4039">
            <v>0</v>
          </cell>
          <cell r="O4039">
            <v>0</v>
          </cell>
          <cell r="P4039">
            <v>0</v>
          </cell>
          <cell r="Q4039">
            <v>0</v>
          </cell>
          <cell r="R4039">
            <v>0</v>
          </cell>
          <cell r="S4039">
            <v>0</v>
          </cell>
          <cell r="T4039">
            <v>0</v>
          </cell>
          <cell r="U4039">
            <v>0</v>
          </cell>
          <cell r="AO4039" t="str">
            <v>Sachsen_2006_III 01_4</v>
          </cell>
          <cell r="AQ4039" t="str">
            <v>Östliche Flächenländer_2006_III 01_4</v>
          </cell>
        </row>
        <row r="4040">
          <cell r="G4040">
            <v>0</v>
          </cell>
          <cell r="H4040">
            <v>0</v>
          </cell>
          <cell r="I4040">
            <v>0</v>
          </cell>
          <cell r="J4040">
            <v>0</v>
          </cell>
          <cell r="K4040">
            <v>0</v>
          </cell>
          <cell r="L4040">
            <v>0</v>
          </cell>
          <cell r="M4040">
            <v>0</v>
          </cell>
          <cell r="N4040">
            <v>0</v>
          </cell>
          <cell r="O4040">
            <v>0</v>
          </cell>
          <cell r="P4040">
            <v>0</v>
          </cell>
          <cell r="Q4040">
            <v>0</v>
          </cell>
          <cell r="R4040">
            <v>0</v>
          </cell>
          <cell r="S4040">
            <v>0</v>
          </cell>
          <cell r="T4040">
            <v>0</v>
          </cell>
          <cell r="U4040">
            <v>0</v>
          </cell>
          <cell r="AO4040" t="str">
            <v>Sachsen_2006_III 01_5</v>
          </cell>
          <cell r="AQ4040" t="str">
            <v>Östliche Flächenländer_2006_III 01_5</v>
          </cell>
        </row>
        <row r="4041">
          <cell r="G4041">
            <v>0</v>
          </cell>
          <cell r="H4041">
            <v>0</v>
          </cell>
          <cell r="I4041">
            <v>0</v>
          </cell>
          <cell r="J4041">
            <v>0</v>
          </cell>
          <cell r="K4041">
            <v>0</v>
          </cell>
          <cell r="L4041">
            <v>0</v>
          </cell>
          <cell r="M4041">
            <v>0</v>
          </cell>
          <cell r="N4041">
            <v>0</v>
          </cell>
          <cell r="O4041">
            <v>0</v>
          </cell>
          <cell r="P4041">
            <v>0</v>
          </cell>
          <cell r="Q4041">
            <v>0</v>
          </cell>
          <cell r="R4041">
            <v>0</v>
          </cell>
          <cell r="S4041">
            <v>0</v>
          </cell>
          <cell r="T4041">
            <v>0</v>
          </cell>
          <cell r="U4041">
            <v>0</v>
          </cell>
          <cell r="AO4041" t="str">
            <v>Sachsen_2006_III 01_6</v>
          </cell>
          <cell r="AQ4041" t="str">
            <v>Östliche Flächenländer_2006_III 01_6</v>
          </cell>
        </row>
        <row r="4042">
          <cell r="G4042">
            <v>0</v>
          </cell>
          <cell r="H4042">
            <v>0</v>
          </cell>
          <cell r="I4042">
            <v>0</v>
          </cell>
          <cell r="J4042">
            <v>0</v>
          </cell>
          <cell r="K4042">
            <v>0</v>
          </cell>
          <cell r="L4042">
            <v>0</v>
          </cell>
          <cell r="M4042">
            <v>0</v>
          </cell>
          <cell r="N4042">
            <v>0</v>
          </cell>
          <cell r="O4042">
            <v>0</v>
          </cell>
          <cell r="P4042">
            <v>0</v>
          </cell>
          <cell r="Q4042">
            <v>0</v>
          </cell>
          <cell r="R4042">
            <v>0</v>
          </cell>
          <cell r="S4042">
            <v>0</v>
          </cell>
          <cell r="T4042">
            <v>0</v>
          </cell>
          <cell r="U4042">
            <v>0</v>
          </cell>
          <cell r="AO4042" t="str">
            <v>Sachsen_2006_III 01_7</v>
          </cell>
          <cell r="AQ4042" t="str">
            <v>Östliche Flächenländer_2006_III 01_7</v>
          </cell>
        </row>
        <row r="4043">
          <cell r="G4043">
            <v>5213</v>
          </cell>
          <cell r="H4043">
            <v>2977</v>
          </cell>
          <cell r="I4043">
            <v>64</v>
          </cell>
          <cell r="J4043">
            <v>34</v>
          </cell>
          <cell r="K4043">
            <v>2837</v>
          </cell>
          <cell r="L4043">
            <v>1615</v>
          </cell>
          <cell r="M4043">
            <v>36</v>
          </cell>
          <cell r="N4043">
            <v>18</v>
          </cell>
          <cell r="O4043">
            <v>2887</v>
          </cell>
          <cell r="P4043">
            <v>2326</v>
          </cell>
          <cell r="Q4043">
            <v>0</v>
          </cell>
          <cell r="R4043">
            <v>0</v>
          </cell>
          <cell r="S4043">
            <v>0</v>
          </cell>
          <cell r="T4043">
            <v>0</v>
          </cell>
          <cell r="U4043">
            <v>0</v>
          </cell>
          <cell r="AO4043" t="str">
            <v>Sachsen_2006_III 01_8</v>
          </cell>
          <cell r="AQ4043" t="str">
            <v>Östliche Flächenländer_2006_III 01_8</v>
          </cell>
        </row>
        <row r="4044">
          <cell r="G4044">
            <v>0</v>
          </cell>
          <cell r="H4044">
            <v>0</v>
          </cell>
          <cell r="I4044">
            <v>0</v>
          </cell>
          <cell r="J4044">
            <v>0</v>
          </cell>
          <cell r="K4044">
            <v>0</v>
          </cell>
          <cell r="L4044">
            <v>0</v>
          </cell>
          <cell r="M4044">
            <v>0</v>
          </cell>
          <cell r="N4044">
            <v>0</v>
          </cell>
          <cell r="O4044">
            <v>0</v>
          </cell>
          <cell r="P4044">
            <v>0</v>
          </cell>
          <cell r="Q4044">
            <v>0</v>
          </cell>
          <cell r="R4044">
            <v>0</v>
          </cell>
          <cell r="S4044">
            <v>0</v>
          </cell>
          <cell r="T4044">
            <v>0</v>
          </cell>
          <cell r="U4044">
            <v>0</v>
          </cell>
          <cell r="AO4044" t="e">
            <v>#N/A</v>
          </cell>
          <cell r="AQ4044" t="e">
            <v>#N/A</v>
          </cell>
        </row>
        <row r="4045">
          <cell r="G4045">
            <v>0</v>
          </cell>
          <cell r="H4045">
            <v>0</v>
          </cell>
          <cell r="I4045">
            <v>0</v>
          </cell>
          <cell r="J4045">
            <v>0</v>
          </cell>
          <cell r="K4045">
            <v>0</v>
          </cell>
          <cell r="L4045">
            <v>0</v>
          </cell>
          <cell r="M4045">
            <v>0</v>
          </cell>
          <cell r="N4045">
            <v>0</v>
          </cell>
          <cell r="O4045">
            <v>0</v>
          </cell>
          <cell r="P4045">
            <v>0</v>
          </cell>
          <cell r="Q4045">
            <v>0</v>
          </cell>
          <cell r="R4045">
            <v>0</v>
          </cell>
          <cell r="S4045">
            <v>0</v>
          </cell>
          <cell r="T4045">
            <v>0</v>
          </cell>
          <cell r="U4045">
            <v>0</v>
          </cell>
          <cell r="AO4045" t="e">
            <v>#N/A</v>
          </cell>
          <cell r="AQ4045" t="e">
            <v>#N/A</v>
          </cell>
        </row>
        <row r="4046">
          <cell r="G4046">
            <v>0</v>
          </cell>
          <cell r="H4046">
            <v>0</v>
          </cell>
          <cell r="I4046">
            <v>0</v>
          </cell>
          <cell r="J4046">
            <v>0</v>
          </cell>
          <cell r="K4046">
            <v>0</v>
          </cell>
          <cell r="L4046">
            <v>0</v>
          </cell>
          <cell r="M4046">
            <v>0</v>
          </cell>
          <cell r="N4046">
            <v>0</v>
          </cell>
          <cell r="O4046">
            <v>0</v>
          </cell>
          <cell r="P4046">
            <v>0</v>
          </cell>
          <cell r="Q4046">
            <v>0</v>
          </cell>
          <cell r="R4046">
            <v>0</v>
          </cell>
          <cell r="S4046">
            <v>0</v>
          </cell>
          <cell r="T4046">
            <v>0</v>
          </cell>
          <cell r="U4046">
            <v>0</v>
          </cell>
          <cell r="AO4046" t="e">
            <v>#N/A</v>
          </cell>
          <cell r="AQ4046" t="e">
            <v>#N/A</v>
          </cell>
        </row>
        <row r="4047">
          <cell r="G4047">
            <v>0</v>
          </cell>
          <cell r="H4047">
            <v>0</v>
          </cell>
          <cell r="I4047">
            <v>0</v>
          </cell>
          <cell r="J4047">
            <v>0</v>
          </cell>
          <cell r="K4047">
            <v>0</v>
          </cell>
          <cell r="L4047">
            <v>0</v>
          </cell>
          <cell r="M4047">
            <v>0</v>
          </cell>
          <cell r="N4047">
            <v>0</v>
          </cell>
          <cell r="O4047">
            <v>0</v>
          </cell>
          <cell r="P4047">
            <v>0</v>
          </cell>
          <cell r="Q4047">
            <v>0</v>
          </cell>
          <cell r="R4047">
            <v>0</v>
          </cell>
          <cell r="S4047">
            <v>0</v>
          </cell>
          <cell r="T4047">
            <v>0</v>
          </cell>
          <cell r="U4047">
            <v>0</v>
          </cell>
          <cell r="AO4047" t="e">
            <v>#N/A</v>
          </cell>
          <cell r="AQ4047" t="e">
            <v>#N/A</v>
          </cell>
        </row>
        <row r="4048">
          <cell r="G4048">
            <v>0</v>
          </cell>
          <cell r="H4048">
            <v>0</v>
          </cell>
          <cell r="I4048">
            <v>0</v>
          </cell>
          <cell r="J4048">
            <v>0</v>
          </cell>
          <cell r="K4048">
            <v>0</v>
          </cell>
          <cell r="L4048">
            <v>0</v>
          </cell>
          <cell r="M4048">
            <v>0</v>
          </cell>
          <cell r="N4048">
            <v>0</v>
          </cell>
          <cell r="O4048">
            <v>0</v>
          </cell>
          <cell r="P4048">
            <v>0</v>
          </cell>
          <cell r="Q4048">
            <v>0</v>
          </cell>
          <cell r="R4048">
            <v>0</v>
          </cell>
          <cell r="S4048">
            <v>0</v>
          </cell>
          <cell r="T4048">
            <v>0</v>
          </cell>
          <cell r="U4048">
            <v>0</v>
          </cell>
          <cell r="AO4048" t="e">
            <v>#N/A</v>
          </cell>
          <cell r="AQ4048" t="e">
            <v>#N/A</v>
          </cell>
        </row>
        <row r="4049">
          <cell r="G4049">
            <v>0</v>
          </cell>
          <cell r="H4049">
            <v>0</v>
          </cell>
          <cell r="I4049">
            <v>0</v>
          </cell>
          <cell r="J4049">
            <v>0</v>
          </cell>
          <cell r="K4049">
            <v>0</v>
          </cell>
          <cell r="L4049">
            <v>0</v>
          </cell>
          <cell r="M4049">
            <v>0</v>
          </cell>
          <cell r="N4049">
            <v>0</v>
          </cell>
          <cell r="O4049">
            <v>0</v>
          </cell>
          <cell r="P4049">
            <v>0</v>
          </cell>
          <cell r="Q4049">
            <v>0</v>
          </cell>
          <cell r="R4049">
            <v>0</v>
          </cell>
          <cell r="S4049">
            <v>0</v>
          </cell>
          <cell r="T4049">
            <v>0</v>
          </cell>
          <cell r="U4049">
            <v>0</v>
          </cell>
          <cell r="AO4049" t="e">
            <v>#N/A</v>
          </cell>
          <cell r="AQ4049" t="e">
            <v>#N/A</v>
          </cell>
        </row>
        <row r="4050">
          <cell r="G4050">
            <v>0</v>
          </cell>
          <cell r="H4050">
            <v>0</v>
          </cell>
          <cell r="I4050">
            <v>0</v>
          </cell>
          <cell r="J4050">
            <v>0</v>
          </cell>
          <cell r="K4050">
            <v>0</v>
          </cell>
          <cell r="L4050">
            <v>0</v>
          </cell>
          <cell r="M4050">
            <v>0</v>
          </cell>
          <cell r="N4050">
            <v>0</v>
          </cell>
          <cell r="O4050">
            <v>0</v>
          </cell>
          <cell r="P4050">
            <v>0</v>
          </cell>
          <cell r="Q4050">
            <v>0</v>
          </cell>
          <cell r="R4050">
            <v>0</v>
          </cell>
          <cell r="S4050">
            <v>0</v>
          </cell>
          <cell r="T4050">
            <v>0</v>
          </cell>
          <cell r="U4050">
            <v>0</v>
          </cell>
          <cell r="AO4050" t="e">
            <v>#N/A</v>
          </cell>
          <cell r="AQ4050" t="e">
            <v>#N/A</v>
          </cell>
        </row>
        <row r="4051">
          <cell r="G4051">
            <v>0</v>
          </cell>
          <cell r="H4051">
            <v>0</v>
          </cell>
          <cell r="I4051">
            <v>0</v>
          </cell>
          <cell r="J4051">
            <v>0</v>
          </cell>
          <cell r="K4051">
            <v>0</v>
          </cell>
          <cell r="L4051">
            <v>0</v>
          </cell>
          <cell r="M4051">
            <v>0</v>
          </cell>
          <cell r="N4051">
            <v>0</v>
          </cell>
          <cell r="O4051">
            <v>0</v>
          </cell>
          <cell r="P4051">
            <v>0</v>
          </cell>
          <cell r="Q4051">
            <v>0</v>
          </cell>
          <cell r="R4051">
            <v>0</v>
          </cell>
          <cell r="S4051">
            <v>0</v>
          </cell>
          <cell r="T4051">
            <v>0</v>
          </cell>
          <cell r="U4051">
            <v>0</v>
          </cell>
          <cell r="AO4051" t="e">
            <v>#N/A</v>
          </cell>
          <cell r="AQ4051" t="e">
            <v>#N/A</v>
          </cell>
        </row>
        <row r="4052">
          <cell r="G4052">
            <v>0</v>
          </cell>
          <cell r="H4052">
            <v>0</v>
          </cell>
          <cell r="I4052">
            <v>0</v>
          </cell>
          <cell r="J4052">
            <v>0</v>
          </cell>
          <cell r="K4052">
            <v>0</v>
          </cell>
          <cell r="L4052">
            <v>0</v>
          </cell>
          <cell r="M4052">
            <v>0</v>
          </cell>
          <cell r="N4052">
            <v>0</v>
          </cell>
          <cell r="O4052">
            <v>0</v>
          </cell>
          <cell r="P4052">
            <v>0</v>
          </cell>
          <cell r="Q4052">
            <v>0</v>
          </cell>
          <cell r="R4052">
            <v>0</v>
          </cell>
          <cell r="S4052">
            <v>0</v>
          </cell>
          <cell r="T4052">
            <v>0</v>
          </cell>
          <cell r="U4052">
            <v>0</v>
          </cell>
          <cell r="AO4052" t="str">
            <v>Sachsen_2006_III 02_1</v>
          </cell>
          <cell r="AQ4052" t="str">
            <v>Östliche Flächenländer_2006_III 02_1</v>
          </cell>
        </row>
        <row r="4053">
          <cell r="G4053">
            <v>0</v>
          </cell>
          <cell r="H4053">
            <v>0</v>
          </cell>
          <cell r="I4053">
            <v>0</v>
          </cell>
          <cell r="J4053">
            <v>0</v>
          </cell>
          <cell r="K4053">
            <v>0</v>
          </cell>
          <cell r="L4053">
            <v>0</v>
          </cell>
          <cell r="M4053">
            <v>0</v>
          </cell>
          <cell r="N4053">
            <v>0</v>
          </cell>
          <cell r="O4053">
            <v>0</v>
          </cell>
          <cell r="P4053">
            <v>0</v>
          </cell>
          <cell r="Q4053">
            <v>0</v>
          </cell>
          <cell r="R4053">
            <v>0</v>
          </cell>
          <cell r="S4053">
            <v>0</v>
          </cell>
          <cell r="T4053">
            <v>0</v>
          </cell>
          <cell r="U4053">
            <v>0</v>
          </cell>
          <cell r="AO4053" t="str">
            <v>Sachsen_2006_III 02_2</v>
          </cell>
          <cell r="AQ4053" t="str">
            <v>Östliche Flächenländer_2006_III 02_2</v>
          </cell>
        </row>
        <row r="4054">
          <cell r="G4054">
            <v>9150</v>
          </cell>
          <cell r="H4054">
            <v>4689</v>
          </cell>
          <cell r="I4054">
            <v>93</v>
          </cell>
          <cell r="J4054">
            <v>42</v>
          </cell>
          <cell r="K4054">
            <v>3332</v>
          </cell>
          <cell r="L4054">
            <v>1742</v>
          </cell>
          <cell r="M4054">
            <v>42</v>
          </cell>
          <cell r="N4054">
            <v>17</v>
          </cell>
          <cell r="O4054">
            <v>0</v>
          </cell>
          <cell r="P4054">
            <v>0</v>
          </cell>
          <cell r="Q4054">
            <v>0</v>
          </cell>
          <cell r="R4054">
            <v>0</v>
          </cell>
          <cell r="S4054">
            <v>3387</v>
          </cell>
          <cell r="T4054">
            <v>2926</v>
          </cell>
          <cell r="U4054">
            <v>2837</v>
          </cell>
          <cell r="AO4054" t="str">
            <v>Sachsen_2006_III 02_3</v>
          </cell>
          <cell r="AQ4054" t="str">
            <v>Östliche Flächenländer_2006_III 02_3</v>
          </cell>
        </row>
        <row r="4055">
          <cell r="G4055">
            <v>0</v>
          </cell>
          <cell r="H4055">
            <v>0</v>
          </cell>
          <cell r="I4055">
            <v>0</v>
          </cell>
          <cell r="J4055">
            <v>0</v>
          </cell>
          <cell r="K4055">
            <v>0</v>
          </cell>
          <cell r="L4055">
            <v>0</v>
          </cell>
          <cell r="M4055">
            <v>0</v>
          </cell>
          <cell r="N4055">
            <v>0</v>
          </cell>
          <cell r="O4055">
            <v>0</v>
          </cell>
          <cell r="P4055">
            <v>0</v>
          </cell>
          <cell r="Q4055">
            <v>0</v>
          </cell>
          <cell r="R4055">
            <v>0</v>
          </cell>
          <cell r="S4055">
            <v>0</v>
          </cell>
          <cell r="T4055">
            <v>0</v>
          </cell>
          <cell r="U4055">
            <v>0</v>
          </cell>
          <cell r="AO4055" t="str">
            <v>Sachsen_2006_III 02_4</v>
          </cell>
          <cell r="AQ4055" t="str">
            <v>Östliche Flächenländer_2006_III 02_4</v>
          </cell>
        </row>
        <row r="4056">
          <cell r="G4056">
            <v>0</v>
          </cell>
          <cell r="H4056">
            <v>0</v>
          </cell>
          <cell r="I4056">
            <v>0</v>
          </cell>
          <cell r="J4056">
            <v>0</v>
          </cell>
          <cell r="K4056">
            <v>0</v>
          </cell>
          <cell r="L4056">
            <v>0</v>
          </cell>
          <cell r="M4056">
            <v>0</v>
          </cell>
          <cell r="N4056">
            <v>0</v>
          </cell>
          <cell r="O4056">
            <v>0</v>
          </cell>
          <cell r="P4056">
            <v>0</v>
          </cell>
          <cell r="Q4056">
            <v>0</v>
          </cell>
          <cell r="R4056">
            <v>0</v>
          </cell>
          <cell r="S4056">
            <v>0</v>
          </cell>
          <cell r="T4056">
            <v>0</v>
          </cell>
          <cell r="U4056">
            <v>0</v>
          </cell>
          <cell r="AO4056" t="str">
            <v>Sachsen_2006_III 02_5</v>
          </cell>
          <cell r="AQ4056" t="str">
            <v>Östliche Flächenländer_2006_III 02_5</v>
          </cell>
        </row>
        <row r="4057">
          <cell r="G4057">
            <v>0</v>
          </cell>
          <cell r="H4057">
            <v>0</v>
          </cell>
          <cell r="I4057">
            <v>0</v>
          </cell>
          <cell r="J4057">
            <v>0</v>
          </cell>
          <cell r="K4057">
            <v>0</v>
          </cell>
          <cell r="L4057">
            <v>0</v>
          </cell>
          <cell r="M4057">
            <v>0</v>
          </cell>
          <cell r="N4057">
            <v>0</v>
          </cell>
          <cell r="O4057">
            <v>0</v>
          </cell>
          <cell r="P4057">
            <v>0</v>
          </cell>
          <cell r="Q4057">
            <v>0</v>
          </cell>
          <cell r="R4057">
            <v>0</v>
          </cell>
          <cell r="S4057">
            <v>0</v>
          </cell>
          <cell r="T4057">
            <v>0</v>
          </cell>
          <cell r="U4057">
            <v>0</v>
          </cell>
          <cell r="AO4057" t="str">
            <v>Sachsen_2006_III 02_6</v>
          </cell>
          <cell r="AQ4057" t="str">
            <v>Östliche Flächenländer_2006_III 02_6</v>
          </cell>
        </row>
        <row r="4058">
          <cell r="G4058">
            <v>0</v>
          </cell>
          <cell r="H4058">
            <v>0</v>
          </cell>
          <cell r="I4058">
            <v>0</v>
          </cell>
          <cell r="J4058">
            <v>0</v>
          </cell>
          <cell r="K4058">
            <v>0</v>
          </cell>
          <cell r="L4058">
            <v>0</v>
          </cell>
          <cell r="M4058">
            <v>0</v>
          </cell>
          <cell r="N4058">
            <v>0</v>
          </cell>
          <cell r="O4058">
            <v>0</v>
          </cell>
          <cell r="P4058">
            <v>0</v>
          </cell>
          <cell r="Q4058">
            <v>0</v>
          </cell>
          <cell r="R4058">
            <v>0</v>
          </cell>
          <cell r="S4058">
            <v>0</v>
          </cell>
          <cell r="T4058">
            <v>0</v>
          </cell>
          <cell r="U4058">
            <v>2837</v>
          </cell>
          <cell r="AO4058" t="str">
            <v>Sachsen_2006_III 02_7</v>
          </cell>
          <cell r="AQ4058" t="str">
            <v>Östliche Flächenländer_2006_III 02_7</v>
          </cell>
        </row>
        <row r="4059">
          <cell r="G4059">
            <v>9150</v>
          </cell>
          <cell r="H4059">
            <v>4689</v>
          </cell>
          <cell r="I4059">
            <v>93</v>
          </cell>
          <cell r="J4059">
            <v>42</v>
          </cell>
          <cell r="K4059">
            <v>3332</v>
          </cell>
          <cell r="L4059">
            <v>1742</v>
          </cell>
          <cell r="M4059">
            <v>42</v>
          </cell>
          <cell r="N4059">
            <v>17</v>
          </cell>
          <cell r="O4059">
            <v>0</v>
          </cell>
          <cell r="P4059">
            <v>0</v>
          </cell>
          <cell r="Q4059">
            <v>0</v>
          </cell>
          <cell r="R4059">
            <v>0</v>
          </cell>
          <cell r="S4059">
            <v>3387</v>
          </cell>
          <cell r="T4059">
            <v>2926</v>
          </cell>
          <cell r="U4059">
            <v>2837</v>
          </cell>
          <cell r="AO4059" t="str">
            <v>Sachsen_2006_III 02_8</v>
          </cell>
          <cell r="AQ4059" t="str">
            <v>Östliche Flächenländer_2006_III 02_8</v>
          </cell>
        </row>
        <row r="4060">
          <cell r="G4060">
            <v>0</v>
          </cell>
          <cell r="H4060">
            <v>0</v>
          </cell>
          <cell r="I4060">
            <v>0</v>
          </cell>
          <cell r="J4060">
            <v>0</v>
          </cell>
          <cell r="K4060">
            <v>0</v>
          </cell>
          <cell r="L4060">
            <v>0</v>
          </cell>
          <cell r="M4060">
            <v>0</v>
          </cell>
          <cell r="N4060">
            <v>0</v>
          </cell>
          <cell r="O4060">
            <v>0</v>
          </cell>
          <cell r="P4060">
            <v>0</v>
          </cell>
          <cell r="Q4060">
            <v>0</v>
          </cell>
          <cell r="R4060">
            <v>0</v>
          </cell>
          <cell r="S4060">
            <v>0</v>
          </cell>
          <cell r="T4060">
            <v>0</v>
          </cell>
          <cell r="U4060">
            <v>0</v>
          </cell>
          <cell r="AO4060" t="e">
            <v>#N/A</v>
          </cell>
          <cell r="AQ4060" t="e">
            <v>#N/A</v>
          </cell>
        </row>
        <row r="4061">
          <cell r="G4061">
            <v>0</v>
          </cell>
          <cell r="H4061">
            <v>0</v>
          </cell>
          <cell r="I4061">
            <v>0</v>
          </cell>
          <cell r="J4061">
            <v>0</v>
          </cell>
          <cell r="K4061">
            <v>0</v>
          </cell>
          <cell r="L4061">
            <v>0</v>
          </cell>
          <cell r="M4061">
            <v>0</v>
          </cell>
          <cell r="N4061">
            <v>0</v>
          </cell>
          <cell r="O4061">
            <v>0</v>
          </cell>
          <cell r="P4061">
            <v>0</v>
          </cell>
          <cell r="Q4061">
            <v>0</v>
          </cell>
          <cell r="R4061">
            <v>0</v>
          </cell>
          <cell r="S4061">
            <v>0</v>
          </cell>
          <cell r="T4061">
            <v>0</v>
          </cell>
          <cell r="U4061">
            <v>0</v>
          </cell>
          <cell r="AO4061" t="e">
            <v>#N/A</v>
          </cell>
          <cell r="AQ4061" t="e">
            <v>#N/A</v>
          </cell>
        </row>
        <row r="4062">
          <cell r="G4062">
            <v>0</v>
          </cell>
          <cell r="H4062">
            <v>0</v>
          </cell>
          <cell r="I4062">
            <v>0</v>
          </cell>
          <cell r="J4062">
            <v>0</v>
          </cell>
          <cell r="K4062">
            <v>0</v>
          </cell>
          <cell r="L4062">
            <v>0</v>
          </cell>
          <cell r="M4062">
            <v>0</v>
          </cell>
          <cell r="N4062">
            <v>0</v>
          </cell>
          <cell r="O4062">
            <v>0</v>
          </cell>
          <cell r="P4062">
            <v>0</v>
          </cell>
          <cell r="Q4062">
            <v>0</v>
          </cell>
          <cell r="R4062">
            <v>0</v>
          </cell>
          <cell r="S4062">
            <v>0</v>
          </cell>
          <cell r="T4062">
            <v>0</v>
          </cell>
          <cell r="U4062">
            <v>0</v>
          </cell>
          <cell r="AO4062" t="e">
            <v>#N/A</v>
          </cell>
          <cell r="AQ4062" t="e">
            <v>#N/A</v>
          </cell>
        </row>
        <row r="4063">
          <cell r="G4063">
            <v>0</v>
          </cell>
          <cell r="H4063">
            <v>0</v>
          </cell>
          <cell r="I4063">
            <v>0</v>
          </cell>
          <cell r="J4063">
            <v>0</v>
          </cell>
          <cell r="K4063">
            <v>0</v>
          </cell>
          <cell r="L4063">
            <v>0</v>
          </cell>
          <cell r="M4063">
            <v>0</v>
          </cell>
          <cell r="N4063">
            <v>0</v>
          </cell>
          <cell r="O4063">
            <v>0</v>
          </cell>
          <cell r="P4063">
            <v>0</v>
          </cell>
          <cell r="Q4063">
            <v>0</v>
          </cell>
          <cell r="R4063">
            <v>0</v>
          </cell>
          <cell r="S4063">
            <v>0</v>
          </cell>
          <cell r="T4063">
            <v>0</v>
          </cell>
          <cell r="U4063">
            <v>0</v>
          </cell>
          <cell r="AO4063" t="e">
            <v>#N/A</v>
          </cell>
          <cell r="AQ4063" t="e">
            <v>#N/A</v>
          </cell>
        </row>
        <row r="4064">
          <cell r="G4064">
            <v>0</v>
          </cell>
          <cell r="H4064">
            <v>0</v>
          </cell>
          <cell r="I4064">
            <v>0</v>
          </cell>
          <cell r="J4064">
            <v>0</v>
          </cell>
          <cell r="K4064">
            <v>0</v>
          </cell>
          <cell r="L4064">
            <v>0</v>
          </cell>
          <cell r="M4064">
            <v>0</v>
          </cell>
          <cell r="N4064">
            <v>0</v>
          </cell>
          <cell r="O4064">
            <v>0</v>
          </cell>
          <cell r="P4064">
            <v>0</v>
          </cell>
          <cell r="Q4064">
            <v>0</v>
          </cell>
          <cell r="R4064">
            <v>0</v>
          </cell>
          <cell r="S4064">
            <v>0</v>
          </cell>
          <cell r="T4064">
            <v>0</v>
          </cell>
          <cell r="U4064">
            <v>0</v>
          </cell>
          <cell r="AO4064" t="e">
            <v>#N/A</v>
          </cell>
          <cell r="AQ4064" t="e">
            <v>#N/A</v>
          </cell>
        </row>
        <row r="4065">
          <cell r="G4065">
            <v>0</v>
          </cell>
          <cell r="H4065">
            <v>0</v>
          </cell>
          <cell r="I4065">
            <v>0</v>
          </cell>
          <cell r="J4065">
            <v>0</v>
          </cell>
          <cell r="K4065">
            <v>0</v>
          </cell>
          <cell r="L4065">
            <v>0</v>
          </cell>
          <cell r="M4065">
            <v>0</v>
          </cell>
          <cell r="N4065">
            <v>0</v>
          </cell>
          <cell r="O4065">
            <v>0</v>
          </cell>
          <cell r="P4065">
            <v>0</v>
          </cell>
          <cell r="Q4065">
            <v>0</v>
          </cell>
          <cell r="R4065">
            <v>0</v>
          </cell>
          <cell r="S4065">
            <v>0</v>
          </cell>
          <cell r="T4065">
            <v>0</v>
          </cell>
          <cell r="U4065">
            <v>0</v>
          </cell>
          <cell r="AO4065" t="e">
            <v>#N/A</v>
          </cell>
          <cell r="AQ4065" t="e">
            <v>#N/A</v>
          </cell>
        </row>
        <row r="4066">
          <cell r="G4066">
            <v>0</v>
          </cell>
          <cell r="H4066">
            <v>0</v>
          </cell>
          <cell r="I4066">
            <v>0</v>
          </cell>
          <cell r="J4066">
            <v>0</v>
          </cell>
          <cell r="K4066">
            <v>0</v>
          </cell>
          <cell r="L4066">
            <v>0</v>
          </cell>
          <cell r="M4066">
            <v>0</v>
          </cell>
          <cell r="N4066">
            <v>0</v>
          </cell>
          <cell r="O4066">
            <v>0</v>
          </cell>
          <cell r="P4066">
            <v>0</v>
          </cell>
          <cell r="Q4066">
            <v>0</v>
          </cell>
          <cell r="R4066">
            <v>0</v>
          </cell>
          <cell r="S4066">
            <v>0</v>
          </cell>
          <cell r="T4066">
            <v>0</v>
          </cell>
          <cell r="U4066">
            <v>0</v>
          </cell>
          <cell r="AO4066" t="e">
            <v>#N/A</v>
          </cell>
          <cell r="AQ4066" t="e">
            <v>#N/A</v>
          </cell>
        </row>
        <row r="4067">
          <cell r="G4067">
            <v>0</v>
          </cell>
          <cell r="H4067">
            <v>0</v>
          </cell>
          <cell r="I4067">
            <v>0</v>
          </cell>
          <cell r="J4067">
            <v>0</v>
          </cell>
          <cell r="K4067">
            <v>0</v>
          </cell>
          <cell r="L4067">
            <v>0</v>
          </cell>
          <cell r="M4067">
            <v>0</v>
          </cell>
          <cell r="N4067">
            <v>0</v>
          </cell>
          <cell r="O4067">
            <v>0</v>
          </cell>
          <cell r="P4067">
            <v>0</v>
          </cell>
          <cell r="Q4067">
            <v>0</v>
          </cell>
          <cell r="R4067">
            <v>0</v>
          </cell>
          <cell r="S4067">
            <v>0</v>
          </cell>
          <cell r="T4067">
            <v>0</v>
          </cell>
          <cell r="U4067">
            <v>0</v>
          </cell>
          <cell r="AO4067" t="e">
            <v>#N/A</v>
          </cell>
          <cell r="AQ4067" t="e">
            <v>#N/A</v>
          </cell>
        </row>
        <row r="4068">
          <cell r="G4068">
            <v>0</v>
          </cell>
          <cell r="H4068">
            <v>0</v>
          </cell>
          <cell r="I4068">
            <v>0</v>
          </cell>
          <cell r="J4068">
            <v>0</v>
          </cell>
          <cell r="K4068">
            <v>0</v>
          </cell>
          <cell r="L4068">
            <v>0</v>
          </cell>
          <cell r="M4068">
            <v>0</v>
          </cell>
          <cell r="N4068">
            <v>0</v>
          </cell>
          <cell r="O4068">
            <v>0</v>
          </cell>
          <cell r="P4068">
            <v>0</v>
          </cell>
          <cell r="Q4068">
            <v>0</v>
          </cell>
          <cell r="R4068">
            <v>0</v>
          </cell>
          <cell r="S4068">
            <v>0</v>
          </cell>
          <cell r="T4068">
            <v>0</v>
          </cell>
          <cell r="U4068">
            <v>0</v>
          </cell>
          <cell r="AO4068" t="str">
            <v>Sachsen_2006_I 04a_1</v>
          </cell>
          <cell r="AQ4068" t="str">
            <v>Östliche Flächenländer_2006_I 04a_1</v>
          </cell>
        </row>
        <row r="4069">
          <cell r="G4069">
            <v>0</v>
          </cell>
          <cell r="H4069">
            <v>0</v>
          </cell>
          <cell r="I4069">
            <v>0</v>
          </cell>
          <cell r="J4069">
            <v>0</v>
          </cell>
          <cell r="K4069">
            <v>0</v>
          </cell>
          <cell r="L4069">
            <v>0</v>
          </cell>
          <cell r="M4069">
            <v>0</v>
          </cell>
          <cell r="N4069">
            <v>0</v>
          </cell>
          <cell r="O4069">
            <v>0</v>
          </cell>
          <cell r="P4069">
            <v>0</v>
          </cell>
          <cell r="Q4069">
            <v>0</v>
          </cell>
          <cell r="R4069">
            <v>0</v>
          </cell>
          <cell r="S4069">
            <v>0</v>
          </cell>
          <cell r="T4069">
            <v>0</v>
          </cell>
          <cell r="U4069">
            <v>0</v>
          </cell>
          <cell r="AO4069" t="str">
            <v>Sachsen_2006_I 04a_2</v>
          </cell>
          <cell r="AQ4069" t="str">
            <v>Östliche Flächenländer_2006_I 04a_2</v>
          </cell>
        </row>
        <row r="4070">
          <cell r="G4070">
            <v>0</v>
          </cell>
          <cell r="H4070">
            <v>0</v>
          </cell>
          <cell r="I4070">
            <v>0</v>
          </cell>
          <cell r="J4070">
            <v>0</v>
          </cell>
          <cell r="K4070">
            <v>0</v>
          </cell>
          <cell r="L4070">
            <v>0</v>
          </cell>
          <cell r="M4070">
            <v>0</v>
          </cell>
          <cell r="N4070">
            <v>0</v>
          </cell>
          <cell r="O4070">
            <v>0</v>
          </cell>
          <cell r="P4070">
            <v>0</v>
          </cell>
          <cell r="Q4070">
            <v>0</v>
          </cell>
          <cell r="R4070">
            <v>0</v>
          </cell>
          <cell r="S4070">
            <v>0</v>
          </cell>
          <cell r="T4070">
            <v>0</v>
          </cell>
          <cell r="U4070">
            <v>0</v>
          </cell>
          <cell r="AO4070" t="str">
            <v>Sachsen_2006_I 04a_3</v>
          </cell>
          <cell r="AQ4070" t="str">
            <v>Östliche Flächenländer_2006_I 04a_3</v>
          </cell>
        </row>
        <row r="4071">
          <cell r="G4071">
            <v>0</v>
          </cell>
          <cell r="H4071">
            <v>0</v>
          </cell>
          <cell r="I4071">
            <v>0</v>
          </cell>
          <cell r="J4071">
            <v>0</v>
          </cell>
          <cell r="K4071">
            <v>0</v>
          </cell>
          <cell r="L4071">
            <v>0</v>
          </cell>
          <cell r="M4071">
            <v>0</v>
          </cell>
          <cell r="N4071">
            <v>0</v>
          </cell>
          <cell r="O4071">
            <v>0</v>
          </cell>
          <cell r="P4071">
            <v>0</v>
          </cell>
          <cell r="Q4071">
            <v>0</v>
          </cell>
          <cell r="R4071">
            <v>0</v>
          </cell>
          <cell r="S4071">
            <v>0</v>
          </cell>
          <cell r="T4071">
            <v>0</v>
          </cell>
          <cell r="U4071">
            <v>0</v>
          </cell>
          <cell r="AO4071" t="str">
            <v>Sachsen_2006_I 04a_4</v>
          </cell>
          <cell r="AQ4071" t="str">
            <v>Östliche Flächenländer_2006_I 04a_4</v>
          </cell>
        </row>
        <row r="4072">
          <cell r="G4072">
            <v>0</v>
          </cell>
          <cell r="H4072">
            <v>0</v>
          </cell>
          <cell r="I4072">
            <v>0</v>
          </cell>
          <cell r="J4072">
            <v>0</v>
          </cell>
          <cell r="K4072">
            <v>0</v>
          </cell>
          <cell r="L4072">
            <v>0</v>
          </cell>
          <cell r="M4072">
            <v>0</v>
          </cell>
          <cell r="N4072">
            <v>0</v>
          </cell>
          <cell r="O4072">
            <v>0</v>
          </cell>
          <cell r="P4072">
            <v>0</v>
          </cell>
          <cell r="Q4072">
            <v>0</v>
          </cell>
          <cell r="R4072">
            <v>0</v>
          </cell>
          <cell r="S4072">
            <v>0</v>
          </cell>
          <cell r="T4072">
            <v>0</v>
          </cell>
          <cell r="U4072">
            <v>0</v>
          </cell>
          <cell r="AO4072" t="str">
            <v>Sachsen_2006_I 04a_5</v>
          </cell>
          <cell r="AQ4072" t="str">
            <v>Östliche Flächenländer_2006_I 04a_5</v>
          </cell>
        </row>
        <row r="4073">
          <cell r="G4073">
            <v>0</v>
          </cell>
          <cell r="H4073">
            <v>0</v>
          </cell>
          <cell r="I4073">
            <v>0</v>
          </cell>
          <cell r="J4073">
            <v>0</v>
          </cell>
          <cell r="K4073">
            <v>0</v>
          </cell>
          <cell r="L4073">
            <v>0</v>
          </cell>
          <cell r="M4073">
            <v>0</v>
          </cell>
          <cell r="N4073">
            <v>0</v>
          </cell>
          <cell r="O4073">
            <v>0</v>
          </cell>
          <cell r="P4073">
            <v>0</v>
          </cell>
          <cell r="Q4073">
            <v>0</v>
          </cell>
          <cell r="R4073">
            <v>0</v>
          </cell>
          <cell r="S4073">
            <v>0</v>
          </cell>
          <cell r="T4073">
            <v>0</v>
          </cell>
          <cell r="U4073">
            <v>0</v>
          </cell>
          <cell r="AO4073" t="str">
            <v>Sachsen_2006_I 04a_6</v>
          </cell>
          <cell r="AQ4073" t="str">
            <v>Östliche Flächenländer_2006_I 04a_6</v>
          </cell>
        </row>
        <row r="4074">
          <cell r="G4074">
            <v>0</v>
          </cell>
          <cell r="H4074">
            <v>0</v>
          </cell>
          <cell r="I4074">
            <v>0</v>
          </cell>
          <cell r="J4074">
            <v>0</v>
          </cell>
          <cell r="K4074">
            <v>0</v>
          </cell>
          <cell r="L4074">
            <v>0</v>
          </cell>
          <cell r="M4074">
            <v>0</v>
          </cell>
          <cell r="N4074">
            <v>0</v>
          </cell>
          <cell r="O4074">
            <v>0</v>
          </cell>
          <cell r="P4074">
            <v>0</v>
          </cell>
          <cell r="Q4074">
            <v>0</v>
          </cell>
          <cell r="R4074">
            <v>0</v>
          </cell>
          <cell r="S4074">
            <v>0</v>
          </cell>
          <cell r="T4074">
            <v>0</v>
          </cell>
          <cell r="U4074">
            <v>0</v>
          </cell>
          <cell r="AO4074" t="str">
            <v>Sachsen_2006_I 04a_7</v>
          </cell>
          <cell r="AQ4074" t="str">
            <v>Östliche Flächenländer_2006_I 04a_7</v>
          </cell>
        </row>
        <row r="4075">
          <cell r="G4075">
            <v>0</v>
          </cell>
          <cell r="H4075">
            <v>0</v>
          </cell>
          <cell r="I4075">
            <v>0</v>
          </cell>
          <cell r="J4075">
            <v>0</v>
          </cell>
          <cell r="K4075">
            <v>0</v>
          </cell>
          <cell r="L4075">
            <v>0</v>
          </cell>
          <cell r="M4075">
            <v>0</v>
          </cell>
          <cell r="N4075">
            <v>0</v>
          </cell>
          <cell r="O4075">
            <v>0</v>
          </cell>
          <cell r="P4075">
            <v>0</v>
          </cell>
          <cell r="Q4075">
            <v>0</v>
          </cell>
          <cell r="R4075">
            <v>0</v>
          </cell>
          <cell r="S4075">
            <v>0</v>
          </cell>
          <cell r="T4075">
            <v>0</v>
          </cell>
          <cell r="U4075">
            <v>0</v>
          </cell>
          <cell r="AO4075" t="str">
            <v>Sachsen_2006_I 04a_8</v>
          </cell>
          <cell r="AQ4075" t="str">
            <v>Östliche Flächenländer_2006_I 04a_8</v>
          </cell>
        </row>
        <row r="4076">
          <cell r="G4076">
            <v>0</v>
          </cell>
          <cell r="H4076">
            <v>0</v>
          </cell>
          <cell r="I4076">
            <v>0</v>
          </cell>
          <cell r="J4076">
            <v>0</v>
          </cell>
          <cell r="K4076">
            <v>0</v>
          </cell>
          <cell r="L4076">
            <v>0</v>
          </cell>
          <cell r="M4076">
            <v>0</v>
          </cell>
          <cell r="N4076">
            <v>0</v>
          </cell>
          <cell r="O4076">
            <v>0</v>
          </cell>
          <cell r="P4076">
            <v>0</v>
          </cell>
          <cell r="Q4076">
            <v>0</v>
          </cell>
          <cell r="R4076">
            <v>0</v>
          </cell>
          <cell r="S4076">
            <v>0</v>
          </cell>
          <cell r="T4076">
            <v>0</v>
          </cell>
          <cell r="U4076">
            <v>0</v>
          </cell>
          <cell r="AO4076" t="str">
            <v>Sachsen_2006_Sonstige_1</v>
          </cell>
          <cell r="AQ4076" t="str">
            <v>Östliche Flächenländer_2006_Sonstige_1</v>
          </cell>
        </row>
        <row r="4077">
          <cell r="G4077">
            <v>52.518388791593701</v>
          </cell>
          <cell r="H4077">
            <v>7.9977343528745406</v>
          </cell>
          <cell r="I4077">
            <v>0</v>
          </cell>
          <cell r="J4077">
            <v>0</v>
          </cell>
          <cell r="K4077">
            <v>26.213610266801759</v>
          </cell>
          <cell r="L4077">
            <v>3.7583547557840618</v>
          </cell>
          <cell r="M4077">
            <v>0</v>
          </cell>
          <cell r="N4077">
            <v>0</v>
          </cell>
          <cell r="O4077">
            <v>23.874819157846648</v>
          </cell>
          <cell r="P4077">
            <v>21.125409274347067</v>
          </cell>
          <cell r="Q4077">
            <v>2.7028097159826392</v>
          </cell>
          <cell r="R4077">
            <v>4.8153506434173456</v>
          </cell>
          <cell r="S4077">
            <v>0</v>
          </cell>
          <cell r="T4077">
            <v>0</v>
          </cell>
          <cell r="U4077">
            <v>0</v>
          </cell>
          <cell r="AO4077" t="str">
            <v>Sachsen_2006_Sonstige_2</v>
          </cell>
          <cell r="AQ4077" t="str">
            <v>Östliche Flächenländer_2006_Sonstige_2</v>
          </cell>
        </row>
        <row r="4078">
          <cell r="G4078">
            <v>2756.9579684763571</v>
          </cell>
          <cell r="H4078">
            <v>533.64882469555369</v>
          </cell>
          <cell r="I4078">
            <v>4.4545454545454541</v>
          </cell>
          <cell r="J4078">
            <v>0.83333333333333337</v>
          </cell>
          <cell r="K4078">
            <v>1243.4594731509626</v>
          </cell>
          <cell r="L4078">
            <v>265.29562982005137</v>
          </cell>
          <cell r="M4078">
            <v>1.7142857142857142</v>
          </cell>
          <cell r="N4078">
            <v>0.66666666666666663</v>
          </cell>
          <cell r="O4078">
            <v>1253.3109723597045</v>
          </cell>
          <cell r="P4078">
            <v>1108.9804309754054</v>
          </cell>
          <cell r="Q4078">
            <v>141.88426102185335</v>
          </cell>
          <cell r="R4078">
            <v>252.7823041193939</v>
          </cell>
          <cell r="S4078">
            <v>0</v>
          </cell>
          <cell r="T4078">
            <v>0</v>
          </cell>
          <cell r="U4078">
            <v>0</v>
          </cell>
          <cell r="AO4078" t="str">
            <v>Sachsen_2006_Sonstige_3</v>
          </cell>
          <cell r="AQ4078" t="str">
            <v>Östliche Flächenländer_2006_Sonstige_3</v>
          </cell>
        </row>
        <row r="4079">
          <cell r="G4079">
            <v>209.81611208406304</v>
          </cell>
          <cell r="H4079">
            <v>42.188048711413195</v>
          </cell>
          <cell r="I4079">
            <v>1.2727272727272727</v>
          </cell>
          <cell r="J4079">
            <v>0</v>
          </cell>
          <cell r="K4079">
            <v>110.56433637284701</v>
          </cell>
          <cell r="L4079">
            <v>21.66580976863753</v>
          </cell>
          <cell r="M4079">
            <v>0.42857142857142855</v>
          </cell>
          <cell r="N4079">
            <v>0</v>
          </cell>
          <cell r="O4079">
            <v>95.382243204142242</v>
          </cell>
          <cell r="P4079">
            <v>84.398081169572833</v>
          </cell>
          <cell r="Q4079">
            <v>10.797989796695347</v>
          </cell>
          <cell r="R4079">
            <v>19.237797913652631</v>
          </cell>
          <cell r="S4079">
            <v>0</v>
          </cell>
          <cell r="T4079">
            <v>0</v>
          </cell>
          <cell r="U4079">
            <v>0</v>
          </cell>
          <cell r="AO4079" t="str">
            <v>Sachsen_2006_Sonstige_4</v>
          </cell>
          <cell r="AQ4079" t="str">
            <v>Östliche Flächenländer_2006_Sonstige_4</v>
          </cell>
        </row>
        <row r="4080">
          <cell r="G4080">
            <v>354.49912434325745</v>
          </cell>
          <cell r="H4080">
            <v>121.16567544604928</v>
          </cell>
          <cell r="I4080">
            <v>1.2727272727272727</v>
          </cell>
          <cell r="J4080">
            <v>0.16666666666666666</v>
          </cell>
          <cell r="K4080">
            <v>153.90763255656873</v>
          </cell>
          <cell r="L4080">
            <v>52.838046272493571</v>
          </cell>
          <cell r="M4080">
            <v>0.8571428571428571</v>
          </cell>
          <cell r="N4080">
            <v>0.33333333333333331</v>
          </cell>
          <cell r="O4080">
            <v>161.15502931546484</v>
          </cell>
          <cell r="P4080">
            <v>142.59651260184268</v>
          </cell>
          <cell r="Q4080">
            <v>18.243965582882812</v>
          </cell>
          <cell r="R4080">
            <v>32.503616843067078</v>
          </cell>
          <cell r="S4080">
            <v>0</v>
          </cell>
          <cell r="T4080">
            <v>0</v>
          </cell>
          <cell r="U4080">
            <v>0</v>
          </cell>
          <cell r="AO4080" t="str">
            <v>Sachsen_2006_Sonstige_5</v>
          </cell>
          <cell r="AQ4080" t="str">
            <v>Östliche Flächenländer_2006_Sonstige_5</v>
          </cell>
        </row>
        <row r="4081">
          <cell r="G4081">
            <v>7.2084063047285474</v>
          </cell>
          <cell r="H4081">
            <v>0.99971679410931757</v>
          </cell>
          <cell r="I4081">
            <v>0</v>
          </cell>
          <cell r="J4081">
            <v>0</v>
          </cell>
          <cell r="K4081">
            <v>2.8549476528199933</v>
          </cell>
          <cell r="L4081">
            <v>0.44215938303341901</v>
          </cell>
          <cell r="M4081">
            <v>0</v>
          </cell>
          <cell r="N4081">
            <v>0</v>
          </cell>
          <cell r="O4081">
            <v>3.2769359628416965</v>
          </cell>
          <cell r="P4081">
            <v>2.8995659788319501</v>
          </cell>
          <cell r="Q4081">
            <v>0.37097388258585245</v>
          </cell>
          <cell r="R4081">
            <v>0.66093048046904745</v>
          </cell>
          <cell r="S4081">
            <v>0</v>
          </cell>
          <cell r="T4081">
            <v>0</v>
          </cell>
          <cell r="U4081">
            <v>0</v>
          </cell>
          <cell r="AO4081" t="str">
            <v>Sachsen_2006_Sonstige_6</v>
          </cell>
          <cell r="AQ4081" t="str">
            <v>Östliche Flächenländer_2006_Sonstige_6</v>
          </cell>
        </row>
        <row r="4082">
          <cell r="G4082">
            <v>0</v>
          </cell>
          <cell r="H4082">
            <v>0</v>
          </cell>
          <cell r="I4082">
            <v>0</v>
          </cell>
          <cell r="J4082">
            <v>0</v>
          </cell>
          <cell r="K4082">
            <v>0</v>
          </cell>
          <cell r="L4082">
            <v>0</v>
          </cell>
          <cell r="M4082">
            <v>0</v>
          </cell>
          <cell r="N4082">
            <v>0</v>
          </cell>
          <cell r="O4082">
            <v>0</v>
          </cell>
          <cell r="P4082">
            <v>0</v>
          </cell>
          <cell r="Q4082">
            <v>0</v>
          </cell>
          <cell r="R4082">
            <v>0</v>
          </cell>
          <cell r="S4082">
            <v>0</v>
          </cell>
          <cell r="T4082">
            <v>0</v>
          </cell>
          <cell r="U4082">
            <v>0</v>
          </cell>
          <cell r="AO4082" t="str">
            <v>Sachsen_2006_Sonstige_7</v>
          </cell>
          <cell r="AQ4082" t="str">
            <v>Östliche Flächenländer_2006_Sonstige_7</v>
          </cell>
        </row>
        <row r="4083">
          <cell r="G4083">
            <v>3381</v>
          </cell>
          <cell r="H4083">
            <v>706</v>
          </cell>
          <cell r="I4083">
            <v>7</v>
          </cell>
          <cell r="J4083">
            <v>1</v>
          </cell>
          <cell r="K4083">
            <v>1537</v>
          </cell>
          <cell r="L4083">
            <v>344</v>
          </cell>
          <cell r="M4083">
            <v>3</v>
          </cell>
          <cell r="N4083">
            <v>1</v>
          </cell>
          <cell r="O4083">
            <v>1537</v>
          </cell>
          <cell r="P4083">
            <v>1360</v>
          </cell>
          <cell r="Q4083">
            <v>174</v>
          </cell>
          <cell r="R4083">
            <v>310</v>
          </cell>
          <cell r="S4083">
            <v>0</v>
          </cell>
          <cell r="T4083">
            <v>0</v>
          </cell>
          <cell r="U4083">
            <v>0</v>
          </cell>
          <cell r="AO4083" t="str">
            <v>Sachsen_2006_Sonstige_8</v>
          </cell>
          <cell r="AQ4083" t="str">
            <v>Östliche Flächenländer_2006_Sonstige_8</v>
          </cell>
        </row>
        <row r="4084">
          <cell r="G4084">
            <v>0</v>
          </cell>
          <cell r="H4084">
            <v>0</v>
          </cell>
          <cell r="I4084">
            <v>0</v>
          </cell>
          <cell r="J4084">
            <v>0</v>
          </cell>
          <cell r="K4084">
            <v>0</v>
          </cell>
          <cell r="L4084">
            <v>0</v>
          </cell>
          <cell r="M4084">
            <v>0</v>
          </cell>
          <cell r="N4084">
            <v>0</v>
          </cell>
          <cell r="O4084">
            <v>0</v>
          </cell>
          <cell r="P4084">
            <v>0</v>
          </cell>
          <cell r="Q4084">
            <v>0</v>
          </cell>
          <cell r="R4084">
            <v>0</v>
          </cell>
          <cell r="S4084">
            <v>0</v>
          </cell>
          <cell r="T4084">
            <v>0</v>
          </cell>
          <cell r="U4084">
            <v>0</v>
          </cell>
          <cell r="AO4084" t="e">
            <v>#N/A</v>
          </cell>
          <cell r="AQ4084" t="e">
            <v>#N/A</v>
          </cell>
        </row>
        <row r="4085">
          <cell r="G4085">
            <v>17.832330769816494</v>
          </cell>
          <cell r="H4085">
            <v>2.1410365335598982</v>
          </cell>
          <cell r="I4085">
            <v>0</v>
          </cell>
          <cell r="J4085">
            <v>0</v>
          </cell>
          <cell r="K4085">
            <v>5.679331306990882</v>
          </cell>
          <cell r="L4085">
            <v>0.50257069408740362</v>
          </cell>
          <cell r="M4085">
            <v>0</v>
          </cell>
          <cell r="N4085">
            <v>0</v>
          </cell>
          <cell r="O4085">
            <v>5.1726185943805687</v>
          </cell>
          <cell r="P4085">
            <v>5.1415518160359399</v>
          </cell>
          <cell r="Q4085">
            <v>2.7028097159826392</v>
          </cell>
          <cell r="R4085">
            <v>4.8153506434173456</v>
          </cell>
          <cell r="S4085">
            <v>0</v>
          </cell>
          <cell r="T4085">
            <v>0</v>
          </cell>
          <cell r="U4085">
            <v>0</v>
          </cell>
          <cell r="AO4085" t="e">
            <v>#N/A</v>
          </cell>
          <cell r="AQ4085" t="e">
            <v>#N/A</v>
          </cell>
        </row>
        <row r="4086">
          <cell r="G4086">
            <v>936.10995202923925</v>
          </cell>
          <cell r="H4086">
            <v>142.86066270178421</v>
          </cell>
          <cell r="I4086">
            <v>0.63636363636363635</v>
          </cell>
          <cell r="J4086">
            <v>0.83333333333333337</v>
          </cell>
          <cell r="K4086">
            <v>269.40273556231006</v>
          </cell>
          <cell r="L4086">
            <v>35.475578406169667</v>
          </cell>
          <cell r="M4086">
            <v>0.14503484320557491</v>
          </cell>
          <cell r="N4086">
            <v>0.12169312169312169</v>
          </cell>
          <cell r="O4086">
            <v>271.53712023147796</v>
          </cell>
          <cell r="P4086">
            <v>269.90626665651411</v>
          </cell>
          <cell r="Q4086">
            <v>141.88426102185335</v>
          </cell>
          <cell r="R4086">
            <v>252.7823041193939</v>
          </cell>
          <cell r="S4086">
            <v>0</v>
          </cell>
          <cell r="T4086">
            <v>0</v>
          </cell>
          <cell r="U4086">
            <v>0</v>
          </cell>
          <cell r="AO4086" t="e">
            <v>#N/A</v>
          </cell>
          <cell r="AQ4086" t="e">
            <v>#N/A</v>
          </cell>
        </row>
        <row r="4087">
          <cell r="G4087">
            <v>71.241909693139419</v>
          </cell>
          <cell r="H4087">
            <v>11.293967714528462</v>
          </cell>
          <cell r="I4087">
            <v>0.18181818181818182</v>
          </cell>
          <cell r="J4087">
            <v>0</v>
          </cell>
          <cell r="K4087">
            <v>23.954407294832826</v>
          </cell>
          <cell r="L4087">
            <v>2.8971722365038559</v>
          </cell>
          <cell r="M4087">
            <v>0</v>
          </cell>
          <cell r="N4087">
            <v>0</v>
          </cell>
          <cell r="O4087">
            <v>20.665118404020408</v>
          </cell>
          <cell r="P4087">
            <v>20.541003578771036</v>
          </cell>
          <cell r="Q4087">
            <v>10.797989796695347</v>
          </cell>
          <cell r="R4087">
            <v>19.237797913652631</v>
          </cell>
          <cell r="S4087">
            <v>0</v>
          </cell>
          <cell r="T4087">
            <v>0</v>
          </cell>
          <cell r="U4087">
            <v>0</v>
          </cell>
          <cell r="AO4087" t="e">
            <v>#N/A</v>
          </cell>
          <cell r="AQ4087" t="e">
            <v>#N/A</v>
          </cell>
        </row>
        <row r="4088">
          <cell r="G4088">
            <v>120.36823269626132</v>
          </cell>
          <cell r="H4088">
            <v>32.436703483432453</v>
          </cell>
          <cell r="I4088">
            <v>0.18181818181818182</v>
          </cell>
          <cell r="J4088">
            <v>0.16666666666666666</v>
          </cell>
          <cell r="K4088">
            <v>33.344984802431611</v>
          </cell>
          <cell r="L4088">
            <v>7.0655526992287916</v>
          </cell>
          <cell r="M4088">
            <v>0.14503484320557491</v>
          </cell>
          <cell r="N4088">
            <v>0.12169312169312169</v>
          </cell>
          <cell r="O4088">
            <v>34.915175512068835</v>
          </cell>
          <cell r="P4088">
            <v>34.705474758242595</v>
          </cell>
          <cell r="Q4088">
            <v>18.243965582882812</v>
          </cell>
          <cell r="R4088">
            <v>32.503616843067078</v>
          </cell>
          <cell r="S4088">
            <v>0</v>
          </cell>
          <cell r="T4088">
            <v>0</v>
          </cell>
          <cell r="U4088">
            <v>0</v>
          </cell>
          <cell r="AO4088" t="e">
            <v>#N/A</v>
          </cell>
          <cell r="AQ4088" t="e">
            <v>#N/A</v>
          </cell>
        </row>
        <row r="4089">
          <cell r="G4089">
            <v>2.4475748115434404</v>
          </cell>
          <cell r="H4089">
            <v>0.26762956669498728</v>
          </cell>
          <cell r="I4089">
            <v>0</v>
          </cell>
          <cell r="J4089">
            <v>0</v>
          </cell>
          <cell r="K4089">
            <v>0.6185410334346505</v>
          </cell>
          <cell r="L4089">
            <v>5.9125964010282771E-2</v>
          </cell>
          <cell r="M4089">
            <v>0</v>
          </cell>
          <cell r="N4089">
            <v>0</v>
          </cell>
          <cell r="O4089">
            <v>0.70996725805223493</v>
          </cell>
          <cell r="P4089">
            <v>0.70570319043630558</v>
          </cell>
          <cell r="Q4089">
            <v>0.37097388258585245</v>
          </cell>
          <cell r="R4089">
            <v>0.66093048046904745</v>
          </cell>
          <cell r="S4089">
            <v>0</v>
          </cell>
          <cell r="T4089">
            <v>0</v>
          </cell>
          <cell r="U4089">
            <v>0</v>
          </cell>
          <cell r="AO4089" t="e">
            <v>#N/A</v>
          </cell>
          <cell r="AQ4089" t="e">
            <v>#N/A</v>
          </cell>
        </row>
        <row r="4090">
          <cell r="G4090">
            <v>0</v>
          </cell>
          <cell r="H4090">
            <v>0</v>
          </cell>
          <cell r="I4090">
            <v>0</v>
          </cell>
          <cell r="J4090">
            <v>0</v>
          </cell>
          <cell r="K4090">
            <v>0</v>
          </cell>
          <cell r="L4090">
            <v>0</v>
          </cell>
          <cell r="M4090">
            <v>0</v>
          </cell>
          <cell r="N4090">
            <v>0</v>
          </cell>
          <cell r="O4090">
            <v>0</v>
          </cell>
          <cell r="P4090">
            <v>0</v>
          </cell>
          <cell r="Q4090">
            <v>0</v>
          </cell>
          <cell r="R4090">
            <v>0</v>
          </cell>
          <cell r="S4090">
            <v>0</v>
          </cell>
          <cell r="T4090">
            <v>0</v>
          </cell>
          <cell r="U4090">
            <v>0</v>
          </cell>
          <cell r="AO4090" t="e">
            <v>#N/A</v>
          </cell>
          <cell r="AQ4090" t="e">
            <v>#N/A</v>
          </cell>
        </row>
        <row r="4091">
          <cell r="G4091">
            <v>1148</v>
          </cell>
          <cell r="H4091">
            <v>189</v>
          </cell>
          <cell r="I4091">
            <v>1</v>
          </cell>
          <cell r="J4091">
            <v>1</v>
          </cell>
          <cell r="K4091">
            <v>333</v>
          </cell>
          <cell r="L4091">
            <v>46</v>
          </cell>
          <cell r="M4091">
            <v>0.29006968641114983</v>
          </cell>
          <cell r="N4091">
            <v>0.24338624338624337</v>
          </cell>
          <cell r="O4091">
            <v>333</v>
          </cell>
          <cell r="P4091">
            <v>331</v>
          </cell>
          <cell r="Q4091">
            <v>174</v>
          </cell>
          <cell r="R4091">
            <v>310</v>
          </cell>
          <cell r="S4091">
            <v>0</v>
          </cell>
          <cell r="T4091">
            <v>0</v>
          </cell>
          <cell r="U4091">
            <v>0</v>
          </cell>
          <cell r="AO4091" t="e">
            <v>#N/A</v>
          </cell>
          <cell r="AQ4091" t="e">
            <v>#N/A</v>
          </cell>
        </row>
        <row r="4092">
          <cell r="G4092">
            <v>6497.2180653429696</v>
          </cell>
          <cell r="H4092">
            <v>1784.0534447529733</v>
          </cell>
          <cell r="I4092">
            <v>20.589135424636574</v>
          </cell>
          <cell r="J4092">
            <v>5.8427787934186473</v>
          </cell>
          <cell r="K4092">
            <v>2243.0472781236017</v>
          </cell>
          <cell r="L4092">
            <v>642.85357212556107</v>
          </cell>
          <cell r="M4092">
            <v>9.380457380457381</v>
          </cell>
          <cell r="N4092">
            <v>2.5990099009900991</v>
          </cell>
          <cell r="O4092">
            <v>2071.3724271931978</v>
          </cell>
          <cell r="P4092">
            <v>2110.0738832355582</v>
          </cell>
          <cell r="Q4092">
            <v>1923.3228344391212</v>
          </cell>
          <cell r="R4092">
            <v>392.44892047509217</v>
          </cell>
          <cell r="S4092">
            <v>0</v>
          </cell>
          <cell r="T4092">
            <v>0</v>
          </cell>
          <cell r="U4092">
            <v>0</v>
          </cell>
          <cell r="AO4092" t="str">
            <v>Sachsen_2005_I 01a_1</v>
          </cell>
          <cell r="AQ4092" t="str">
            <v>Östliche Flächenländer_2005_I 01a_1</v>
          </cell>
        </row>
        <row r="4093">
          <cell r="G4093">
            <v>21213.680558808486</v>
          </cell>
          <cell r="H4093">
            <v>6051.8383087965631</v>
          </cell>
          <cell r="I4093">
            <v>63.351185921958688</v>
          </cell>
          <cell r="J4093">
            <v>17.184643510054844</v>
          </cell>
          <cell r="K4093">
            <v>7207.946157201035</v>
          </cell>
          <cell r="L4093">
            <v>2132.6003482803658</v>
          </cell>
          <cell r="M4093">
            <v>28.54054054054054</v>
          </cell>
          <cell r="N4093">
            <v>6.5841584158415838</v>
          </cell>
          <cell r="O4093">
            <v>6763.1150050495871</v>
          </cell>
          <cell r="P4093">
            <v>6889.4768290466491</v>
          </cell>
          <cell r="Q4093">
            <v>6279.7270787154748</v>
          </cell>
          <cell r="R4093">
            <v>1281.3616459967734</v>
          </cell>
          <cell r="S4093">
            <v>0</v>
          </cell>
          <cell r="T4093">
            <v>0</v>
          </cell>
          <cell r="U4093">
            <v>0</v>
          </cell>
          <cell r="AO4093" t="str">
            <v>Sachsen_2005_I 01a_2</v>
          </cell>
          <cell r="AQ4093" t="str">
            <v>Östliche Flächenländer_2005_I 01a_2</v>
          </cell>
        </row>
        <row r="4094">
          <cell r="G4094">
            <v>48271.939811544536</v>
          </cell>
          <cell r="H4094">
            <v>17408.523005186777</v>
          </cell>
          <cell r="I4094">
            <v>112.97628156082632</v>
          </cell>
          <cell r="J4094">
            <v>50.694698354661789</v>
          </cell>
          <cell r="K4094">
            <v>14539.547484862731</v>
          </cell>
          <cell r="L4094">
            <v>5673.8465464699084</v>
          </cell>
          <cell r="M4094">
            <v>43.309771309771314</v>
          </cell>
          <cell r="N4094">
            <v>17.326732673267326</v>
          </cell>
          <cell r="O4094">
            <v>15389.535048256816</v>
          </cell>
          <cell r="P4094">
            <v>15677.072627865104</v>
          </cell>
          <cell r="Q4094">
            <v>14289.581043531376</v>
          </cell>
          <cell r="R4094">
            <v>2915.751091891244</v>
          </cell>
          <cell r="S4094">
            <v>0</v>
          </cell>
          <cell r="T4094">
            <v>0</v>
          </cell>
          <cell r="U4094">
            <v>0</v>
          </cell>
          <cell r="AO4094" t="str">
            <v>Sachsen_2005_I 01a_3</v>
          </cell>
          <cell r="AQ4094" t="str">
            <v>Östliche Flächenländer_2005_I 01a_3</v>
          </cell>
        </row>
        <row r="4095">
          <cell r="G4095">
            <v>2295.758865819635</v>
          </cell>
          <cell r="H4095">
            <v>1126.6738041598994</v>
          </cell>
          <cell r="I4095">
            <v>4.3993879112471301</v>
          </cell>
          <cell r="J4095">
            <v>1.8903107861060331</v>
          </cell>
          <cell r="K4095">
            <v>742.8895899768338</v>
          </cell>
          <cell r="L4095">
            <v>365.4369117139297</v>
          </cell>
          <cell r="M4095">
            <v>2.3950103950103951</v>
          </cell>
          <cell r="N4095">
            <v>1.2128712871287131</v>
          </cell>
          <cell r="O4095">
            <v>731.90888258913594</v>
          </cell>
          <cell r="P4095">
            <v>745.58384469381133</v>
          </cell>
          <cell r="Q4095">
            <v>679.59631408244593</v>
          </cell>
          <cell r="R4095">
            <v>138.66982445424173</v>
          </cell>
          <cell r="S4095">
            <v>0</v>
          </cell>
          <cell r="T4095">
            <v>0</v>
          </cell>
          <cell r="U4095">
            <v>0</v>
          </cell>
          <cell r="AO4095" t="str">
            <v>Sachsen_2005_I 01a_4</v>
          </cell>
          <cell r="AQ4095" t="str">
            <v>Östliche Flächenländer_2005_I 01a_4</v>
          </cell>
        </row>
        <row r="4096">
          <cell r="G4096">
            <v>10103.063025217956</v>
          </cell>
          <cell r="H4096">
            <v>5497.6131031592186</v>
          </cell>
          <cell r="I4096">
            <v>22.348890589135422</v>
          </cell>
          <cell r="J4096">
            <v>15.294332723948811</v>
          </cell>
          <cell r="K4096">
            <v>3447.6467423010918</v>
          </cell>
          <cell r="L4096">
            <v>1891.0676294417008</v>
          </cell>
          <cell r="M4096">
            <v>9.7796257796257802</v>
          </cell>
          <cell r="N4096">
            <v>6.064356435643564</v>
          </cell>
          <cell r="O4096">
            <v>3220.9487153063387</v>
          </cell>
          <cell r="P4096">
            <v>3281.1288178719783</v>
          </cell>
          <cell r="Q4096">
            <v>2990.7341294005887</v>
          </cell>
          <cell r="R4096">
            <v>610.25136263905097</v>
          </cell>
          <cell r="S4096">
            <v>0</v>
          </cell>
          <cell r="T4096">
            <v>0</v>
          </cell>
          <cell r="U4096">
            <v>0</v>
          </cell>
          <cell r="AO4096" t="str">
            <v>Sachsen_2005_I 01a_5</v>
          </cell>
          <cell r="AQ4096" t="str">
            <v>Östliche Flächenländer_2005_I 01a_5</v>
          </cell>
        </row>
        <row r="4097">
          <cell r="G4097">
            <v>91.339673266417705</v>
          </cell>
          <cell r="H4097">
            <v>42.298333944569599</v>
          </cell>
          <cell r="I4097">
            <v>6.3351185921958679</v>
          </cell>
          <cell r="J4097">
            <v>3.093235831809872</v>
          </cell>
          <cell r="K4097">
            <v>24.922747534706687</v>
          </cell>
          <cell r="L4097">
            <v>13.194991968534671</v>
          </cell>
          <cell r="M4097">
            <v>2.5945945945945947</v>
          </cell>
          <cell r="N4097">
            <v>1.2128712871287131</v>
          </cell>
          <cell r="O4097">
            <v>29.119921604925548</v>
          </cell>
          <cell r="P4097">
            <v>29.663997286900862</v>
          </cell>
          <cell r="Q4097">
            <v>27.038599830993409</v>
          </cell>
          <cell r="R4097">
            <v>5.5171545435978917</v>
          </cell>
          <cell r="S4097">
            <v>0</v>
          </cell>
          <cell r="T4097">
            <v>0</v>
          </cell>
          <cell r="U4097">
            <v>0</v>
          </cell>
          <cell r="AO4097" t="str">
            <v>Sachsen_2005_I 01a_6</v>
          </cell>
          <cell r="AQ4097" t="str">
            <v>Östliche Flächenländer_2005_I 01a_6</v>
          </cell>
        </row>
        <row r="4098">
          <cell r="G4098">
            <v>0</v>
          </cell>
          <cell r="H4098">
            <v>0</v>
          </cell>
          <cell r="I4098">
            <v>0</v>
          </cell>
          <cell r="J4098">
            <v>0</v>
          </cell>
          <cell r="K4098">
            <v>0</v>
          </cell>
          <cell r="L4098">
            <v>0</v>
          </cell>
          <cell r="M4098">
            <v>0</v>
          </cell>
          <cell r="N4098">
            <v>0</v>
          </cell>
          <cell r="O4098">
            <v>0</v>
          </cell>
          <cell r="P4098">
            <v>0</v>
          </cell>
          <cell r="Q4098">
            <v>0</v>
          </cell>
          <cell r="R4098">
            <v>0</v>
          </cell>
          <cell r="S4098">
            <v>0</v>
          </cell>
          <cell r="T4098">
            <v>0</v>
          </cell>
          <cell r="U4098">
            <v>0</v>
          </cell>
          <cell r="AO4098" t="str">
            <v>Sachsen_2005_I 01a_7</v>
          </cell>
          <cell r="AQ4098" t="str">
            <v>Östliche Flächenländer_2005_I 01a_7</v>
          </cell>
        </row>
        <row r="4099">
          <cell r="G4099">
            <v>88473</v>
          </cell>
          <cell r="H4099">
            <v>31911</v>
          </cell>
          <cell r="I4099">
            <v>230</v>
          </cell>
          <cell r="J4099">
            <v>94</v>
          </cell>
          <cell r="K4099">
            <v>28206</v>
          </cell>
          <cell r="L4099">
            <v>10719</v>
          </cell>
          <cell r="M4099">
            <v>96</v>
          </cell>
          <cell r="N4099">
            <v>35</v>
          </cell>
          <cell r="O4099">
            <v>28206</v>
          </cell>
          <cell r="P4099">
            <v>28733</v>
          </cell>
          <cell r="Q4099">
            <v>26190</v>
          </cell>
          <cell r="R4099">
            <v>5344</v>
          </cell>
          <cell r="S4099">
            <v>0</v>
          </cell>
          <cell r="T4099">
            <v>0</v>
          </cell>
          <cell r="U4099">
            <v>0</v>
          </cell>
          <cell r="AO4099" t="str">
            <v>Sachsen_2005_I 01a_8</v>
          </cell>
          <cell r="AQ4099" t="str">
            <v>Östliche Flächenländer_2005_I 01a_8</v>
          </cell>
        </row>
        <row r="4100">
          <cell r="G4100">
            <v>0.54822751514273993</v>
          </cell>
          <cell r="H4100">
            <v>0.58403859174001349</v>
          </cell>
          <cell r="I4100">
            <v>0</v>
          </cell>
          <cell r="J4100">
            <v>0</v>
          </cell>
          <cell r="K4100">
            <v>0.26759541430851835</v>
          </cell>
          <cell r="L4100">
            <v>0.26950235373234699</v>
          </cell>
          <cell r="M4100">
            <v>0</v>
          </cell>
          <cell r="N4100">
            <v>0</v>
          </cell>
          <cell r="O4100">
            <v>0.26699485991457322</v>
          </cell>
          <cell r="P4100">
            <v>0.2505369338063177</v>
          </cell>
          <cell r="Q4100">
            <v>3.0695721421848982E-2</v>
          </cell>
          <cell r="R4100">
            <v>0</v>
          </cell>
          <cell r="S4100">
            <v>0</v>
          </cell>
          <cell r="T4100">
            <v>0</v>
          </cell>
          <cell r="U4100">
            <v>0</v>
          </cell>
          <cell r="AO4100" t="str">
            <v>Sachsen_2005_I 03_1</v>
          </cell>
          <cell r="AQ4100" t="str">
            <v>Östliche Flächenländer_2005_I 03_1</v>
          </cell>
        </row>
        <row r="4101">
          <cell r="G4101">
            <v>494.50121865875138</v>
          </cell>
          <cell r="H4101">
            <v>487.08818551117128</v>
          </cell>
          <cell r="I4101">
            <v>4.5888324873096442</v>
          </cell>
          <cell r="J4101">
            <v>4.4190476190476193</v>
          </cell>
          <cell r="K4101">
            <v>264.91946016543318</v>
          </cell>
          <cell r="L4101">
            <v>247.67266308002689</v>
          </cell>
          <cell r="M4101">
            <v>2.9493087557603688</v>
          </cell>
          <cell r="N4101">
            <v>2.4137931034482758</v>
          </cell>
          <cell r="O4101">
            <v>240.82936364294505</v>
          </cell>
          <cell r="P4101">
            <v>225.98431429329858</v>
          </cell>
          <cell r="Q4101">
            <v>27.687540722507784</v>
          </cell>
          <cell r="R4101">
            <v>0</v>
          </cell>
          <cell r="S4101">
            <v>0</v>
          </cell>
          <cell r="T4101">
            <v>0</v>
          </cell>
          <cell r="U4101">
            <v>0</v>
          </cell>
          <cell r="AO4101" t="str">
            <v>Sachsen_2005_I 03_2</v>
          </cell>
          <cell r="AQ4101" t="str">
            <v>Östliche Flächenländer_2005_I 03_2</v>
          </cell>
        </row>
        <row r="4102">
          <cell r="G4102">
            <v>9311.0961171842937</v>
          </cell>
          <cell r="H4102">
            <v>5290.5135832769129</v>
          </cell>
          <cell r="I4102">
            <v>95.218274111675129</v>
          </cell>
          <cell r="J4102">
            <v>44.466666666666669</v>
          </cell>
          <cell r="K4102">
            <v>4498.2789145261931</v>
          </cell>
          <cell r="L4102">
            <v>2431.4502353732346</v>
          </cell>
          <cell r="M4102">
            <v>53.087557603686633</v>
          </cell>
          <cell r="N4102">
            <v>20.758620689655174</v>
          </cell>
          <cell r="O4102">
            <v>4534.6407007891112</v>
          </cell>
          <cell r="P4102">
            <v>4255.1192837665003</v>
          </cell>
          <cell r="Q4102">
            <v>521.33613262868312</v>
          </cell>
          <cell r="R4102">
            <v>0</v>
          </cell>
          <cell r="S4102">
            <v>0</v>
          </cell>
          <cell r="T4102">
            <v>0</v>
          </cell>
          <cell r="U4102">
            <v>0</v>
          </cell>
          <cell r="AO4102" t="str">
            <v>Sachsen_2005_I 03_3</v>
          </cell>
          <cell r="AQ4102" t="str">
            <v>Östliche Flächenländer_2005_I 03_3</v>
          </cell>
        </row>
        <row r="4103">
          <cell r="G4103">
            <v>255.47402205651682</v>
          </cell>
          <cell r="H4103">
            <v>155.35426540284359</v>
          </cell>
          <cell r="I4103">
            <v>1.1472081218274111</v>
          </cell>
          <cell r="J4103">
            <v>0.55238095238095242</v>
          </cell>
          <cell r="K4103">
            <v>117.20679146713104</v>
          </cell>
          <cell r="L4103">
            <v>69.262104909213178</v>
          </cell>
          <cell r="M4103">
            <v>0.58986175115207373</v>
          </cell>
          <cell r="N4103">
            <v>0.24137931034482757</v>
          </cell>
          <cell r="O4103">
            <v>124.41960472019113</v>
          </cell>
          <cell r="P4103">
            <v>116.75021115374406</v>
          </cell>
          <cell r="Q4103">
            <v>14.304206182581627</v>
          </cell>
          <cell r="R4103">
            <v>0</v>
          </cell>
          <cell r="S4103">
            <v>0</v>
          </cell>
          <cell r="T4103">
            <v>0</v>
          </cell>
          <cell r="U4103">
            <v>0</v>
          </cell>
          <cell r="AO4103" t="str">
            <v>Sachsen_2005_I 03_4</v>
          </cell>
          <cell r="AQ4103" t="str">
            <v>Östliche Flächenländer_2005_I 03_4</v>
          </cell>
        </row>
        <row r="4104">
          <cell r="G4104">
            <v>1292.994594464152</v>
          </cell>
          <cell r="H4104">
            <v>964.2477149627623</v>
          </cell>
          <cell r="I4104">
            <v>10.611675126903554</v>
          </cell>
          <cell r="J4104">
            <v>7.7333333333333334</v>
          </cell>
          <cell r="K4104">
            <v>649.18647511246547</v>
          </cell>
          <cell r="L4104">
            <v>455.72848016139875</v>
          </cell>
          <cell r="M4104">
            <v>6.4884792626728114</v>
          </cell>
          <cell r="N4104">
            <v>4.1034482758620685</v>
          </cell>
          <cell r="O4104">
            <v>629.70737710852097</v>
          </cell>
          <cell r="P4104">
            <v>590.89135838220034</v>
          </cell>
          <cell r="Q4104">
            <v>72.395858973430819</v>
          </cell>
          <cell r="R4104">
            <v>0</v>
          </cell>
          <cell r="S4104">
            <v>0</v>
          </cell>
          <cell r="T4104">
            <v>0</v>
          </cell>
          <cell r="U4104">
            <v>0</v>
          </cell>
          <cell r="AO4104" t="str">
            <v>Sachsen_2005_I 03_5</v>
          </cell>
          <cell r="AQ4104" t="str">
            <v>Östliche Flächenländer_2005_I 03_5</v>
          </cell>
        </row>
        <row r="4105">
          <cell r="G4105">
            <v>3.8375926059991796</v>
          </cell>
          <cell r="H4105">
            <v>2.6281736628300609</v>
          </cell>
          <cell r="I4105">
            <v>1.4340101522842639</v>
          </cell>
          <cell r="J4105">
            <v>0.82857142857142851</v>
          </cell>
          <cell r="K4105">
            <v>1.6055724858511102</v>
          </cell>
          <cell r="L4105">
            <v>1.078009414929388</v>
          </cell>
          <cell r="M4105">
            <v>0.88479262672811065</v>
          </cell>
          <cell r="N4105">
            <v>0.48275862068965514</v>
          </cell>
          <cell r="O4105">
            <v>1.8689640194020125</v>
          </cell>
          <cell r="P4105">
            <v>1.7537585366442241</v>
          </cell>
          <cell r="Q4105">
            <v>0.21487004995294287</v>
          </cell>
          <cell r="R4105">
            <v>0</v>
          </cell>
          <cell r="S4105">
            <v>0</v>
          </cell>
          <cell r="T4105">
            <v>0</v>
          </cell>
          <cell r="U4105">
            <v>0</v>
          </cell>
          <cell r="AO4105" t="str">
            <v>Sachsen_2005_I 03_6</v>
          </cell>
          <cell r="AQ4105" t="str">
            <v>Östliche Flächenländer_2005_I 03_6</v>
          </cell>
        </row>
        <row r="4106">
          <cell r="G4106">
            <v>0.54822751514273993</v>
          </cell>
          <cell r="H4106">
            <v>0.58403859174001349</v>
          </cell>
          <cell r="I4106">
            <v>0</v>
          </cell>
          <cell r="J4106">
            <v>0</v>
          </cell>
          <cell r="K4106">
            <v>0.53519082861703671</v>
          </cell>
          <cell r="L4106">
            <v>0.53900470746469398</v>
          </cell>
          <cell r="M4106">
            <v>0</v>
          </cell>
          <cell r="N4106">
            <v>0</v>
          </cell>
          <cell r="O4106">
            <v>0.26699485991457322</v>
          </cell>
          <cell r="P4106">
            <v>0.2505369338063177</v>
          </cell>
          <cell r="Q4106">
            <v>3.0695721421848982E-2</v>
          </cell>
          <cell r="R4106">
            <v>0</v>
          </cell>
          <cell r="S4106">
            <v>0</v>
          </cell>
          <cell r="T4106">
            <v>0</v>
          </cell>
          <cell r="U4106">
            <v>0</v>
          </cell>
          <cell r="AO4106" t="str">
            <v>Sachsen_2005_I 03_7</v>
          </cell>
          <cell r="AQ4106" t="str">
            <v>Östliche Flächenländer_2005_I 03_7</v>
          </cell>
        </row>
        <row r="4107">
          <cell r="G4107">
            <v>11359</v>
          </cell>
          <cell r="H4107">
            <v>6901</v>
          </cell>
          <cell r="I4107">
            <v>113</v>
          </cell>
          <cell r="J4107">
            <v>58</v>
          </cell>
          <cell r="K4107">
            <v>5532</v>
          </cell>
          <cell r="L4107">
            <v>3206</v>
          </cell>
          <cell r="M4107">
            <v>64</v>
          </cell>
          <cell r="N4107">
            <v>28</v>
          </cell>
          <cell r="O4107">
            <v>5532</v>
          </cell>
          <cell r="P4107">
            <v>5191</v>
          </cell>
          <cell r="Q4107">
            <v>636</v>
          </cell>
          <cell r="R4107">
            <v>0</v>
          </cell>
          <cell r="S4107">
            <v>0</v>
          </cell>
          <cell r="T4107">
            <v>0</v>
          </cell>
          <cell r="U4107">
            <v>0</v>
          </cell>
          <cell r="AO4107" t="str">
            <v>Sachsen_2005_I 03_8</v>
          </cell>
          <cell r="AQ4107" t="str">
            <v>Östliche Flächenländer_2005_I 03_8</v>
          </cell>
        </row>
        <row r="4108">
          <cell r="G4108">
            <v>0</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AO4108" t="str">
            <v>Sachsen_2005_I 04b_1</v>
          </cell>
          <cell r="AQ4108" t="str">
            <v>Östliche Flächenländer_2005_I 04b_1</v>
          </cell>
        </row>
        <row r="4109">
          <cell r="G4109">
            <v>11.567065073041169</v>
          </cell>
          <cell r="H4109">
            <v>12.207792207792208</v>
          </cell>
          <cell r="I4109">
            <v>0</v>
          </cell>
          <cell r="J4109">
            <v>0</v>
          </cell>
          <cell r="K4109">
            <v>0</v>
          </cell>
          <cell r="L4109">
            <v>0</v>
          </cell>
          <cell r="M4109">
            <v>0</v>
          </cell>
          <cell r="N4109">
            <v>0</v>
          </cell>
          <cell r="O4109">
            <v>4.6679946879150069</v>
          </cell>
          <cell r="P4109">
            <v>4.375830013280213</v>
          </cell>
          <cell r="Q4109">
            <v>2.5232403718459495</v>
          </cell>
          <cell r="R4109">
            <v>0</v>
          </cell>
          <cell r="S4109">
            <v>0</v>
          </cell>
          <cell r="T4109">
            <v>0</v>
          </cell>
          <cell r="U4109">
            <v>0</v>
          </cell>
          <cell r="AO4109" t="str">
            <v>Sachsen_2005_I 04b_2</v>
          </cell>
          <cell r="AQ4109" t="str">
            <v>Östliche Flächenländer_2005_I 04b_2</v>
          </cell>
        </row>
        <row r="4110">
          <cell r="G4110">
            <v>1714.2390438247012</v>
          </cell>
          <cell r="H4110">
            <v>1376.4285714285713</v>
          </cell>
          <cell r="I4110">
            <v>10</v>
          </cell>
          <cell r="J4110">
            <v>9</v>
          </cell>
          <cell r="K4110">
            <v>0</v>
          </cell>
          <cell r="L4110">
            <v>0</v>
          </cell>
          <cell r="M4110">
            <v>0</v>
          </cell>
          <cell r="N4110">
            <v>0</v>
          </cell>
          <cell r="O4110">
            <v>691.79681274900395</v>
          </cell>
          <cell r="P4110">
            <v>648.49800796812747</v>
          </cell>
          <cell r="Q4110">
            <v>373.94422310756971</v>
          </cell>
          <cell r="R4110">
            <v>0</v>
          </cell>
          <cell r="S4110">
            <v>0</v>
          </cell>
          <cell r="T4110">
            <v>0</v>
          </cell>
          <cell r="U4110">
            <v>0</v>
          </cell>
          <cell r="AO4110" t="str">
            <v>Sachsen_2005_I 04b_3</v>
          </cell>
          <cell r="AQ4110" t="str">
            <v>Östliche Flächenländer_2005_I 04b_3</v>
          </cell>
        </row>
        <row r="4111">
          <cell r="G4111">
            <v>4.6268260292164669</v>
          </cell>
          <cell r="H4111">
            <v>3.051948051948052</v>
          </cell>
          <cell r="I4111">
            <v>0</v>
          </cell>
          <cell r="J4111">
            <v>0</v>
          </cell>
          <cell r="K4111">
            <v>0</v>
          </cell>
          <cell r="L4111">
            <v>0</v>
          </cell>
          <cell r="M4111">
            <v>0</v>
          </cell>
          <cell r="N4111">
            <v>0</v>
          </cell>
          <cell r="O4111">
            <v>1.8671978751660026</v>
          </cell>
          <cell r="P4111">
            <v>1.7503320053120848</v>
          </cell>
          <cell r="Q4111">
            <v>1.0092961487383798</v>
          </cell>
          <cell r="R4111">
            <v>0</v>
          </cell>
          <cell r="S4111">
            <v>0</v>
          </cell>
          <cell r="T4111">
            <v>0</v>
          </cell>
          <cell r="U4111">
            <v>0</v>
          </cell>
          <cell r="AO4111" t="str">
            <v>Sachsen_2005_I 04b_4</v>
          </cell>
          <cell r="AQ4111" t="str">
            <v>Östliche Flächenländer_2005_I 04b_4</v>
          </cell>
        </row>
        <row r="4112">
          <cell r="G4112">
            <v>11.567065073041169</v>
          </cell>
          <cell r="H4112">
            <v>18.311688311688314</v>
          </cell>
          <cell r="I4112">
            <v>0</v>
          </cell>
          <cell r="J4112">
            <v>0</v>
          </cell>
          <cell r="K4112">
            <v>0</v>
          </cell>
          <cell r="L4112">
            <v>0</v>
          </cell>
          <cell r="M4112">
            <v>0</v>
          </cell>
          <cell r="N4112">
            <v>0</v>
          </cell>
          <cell r="O4112">
            <v>4.6679946879150069</v>
          </cell>
          <cell r="P4112">
            <v>4.375830013280213</v>
          </cell>
          <cell r="Q4112">
            <v>2.5232403718459495</v>
          </cell>
          <cell r="R4112">
            <v>0</v>
          </cell>
          <cell r="S4112">
            <v>0</v>
          </cell>
          <cell r="T4112">
            <v>0</v>
          </cell>
          <cell r="U4112">
            <v>0</v>
          </cell>
          <cell r="AO4112" t="str">
            <v>Sachsen_2005_I 04b_5</v>
          </cell>
          <cell r="AQ4112" t="str">
            <v>Östliche Flächenländer_2005_I 04b_5</v>
          </cell>
        </row>
        <row r="4113">
          <cell r="G4113">
            <v>0</v>
          </cell>
          <cell r="H4113">
            <v>0</v>
          </cell>
          <cell r="I4113">
            <v>0</v>
          </cell>
          <cell r="J4113">
            <v>0</v>
          </cell>
          <cell r="K4113">
            <v>0</v>
          </cell>
          <cell r="L4113">
            <v>0</v>
          </cell>
          <cell r="M4113">
            <v>0</v>
          </cell>
          <cell r="N4113">
            <v>0</v>
          </cell>
          <cell r="O4113">
            <v>0</v>
          </cell>
          <cell r="P4113">
            <v>0</v>
          </cell>
          <cell r="Q4113">
            <v>0</v>
          </cell>
          <cell r="R4113">
            <v>0</v>
          </cell>
          <cell r="S4113">
            <v>0</v>
          </cell>
          <cell r="T4113">
            <v>0</v>
          </cell>
          <cell r="U4113">
            <v>0</v>
          </cell>
          <cell r="AO4113" t="str">
            <v>Sachsen_2005_I 04b_6</v>
          </cell>
          <cell r="AQ4113" t="str">
            <v>Östliche Flächenländer_2005_I 04b_6</v>
          </cell>
        </row>
        <row r="4114">
          <cell r="G4114">
            <v>0</v>
          </cell>
          <cell r="H4114">
            <v>0</v>
          </cell>
          <cell r="I4114">
            <v>0</v>
          </cell>
          <cell r="J4114">
            <v>0</v>
          </cell>
          <cell r="K4114">
            <v>0</v>
          </cell>
          <cell r="L4114">
            <v>0</v>
          </cell>
          <cell r="M4114">
            <v>0</v>
          </cell>
          <cell r="N4114">
            <v>0</v>
          </cell>
          <cell r="O4114">
            <v>0</v>
          </cell>
          <cell r="P4114">
            <v>0</v>
          </cell>
          <cell r="Q4114">
            <v>0</v>
          </cell>
          <cell r="R4114">
            <v>0</v>
          </cell>
          <cell r="S4114">
            <v>0</v>
          </cell>
          <cell r="T4114">
            <v>0</v>
          </cell>
          <cell r="U4114">
            <v>0</v>
          </cell>
          <cell r="AO4114" t="str">
            <v>Sachsen_2005_I 04b_7</v>
          </cell>
          <cell r="AQ4114" t="str">
            <v>Östliche Flächenländer_2005_I 04b_7</v>
          </cell>
        </row>
        <row r="4115">
          <cell r="G4115">
            <v>1742</v>
          </cell>
          <cell r="H4115">
            <v>1410</v>
          </cell>
          <cell r="I4115">
            <v>10</v>
          </cell>
          <cell r="J4115">
            <v>9</v>
          </cell>
          <cell r="K4115">
            <v>0</v>
          </cell>
          <cell r="L4115">
            <v>0</v>
          </cell>
          <cell r="M4115">
            <v>0</v>
          </cell>
          <cell r="N4115">
            <v>0</v>
          </cell>
          <cell r="O4115">
            <v>703</v>
          </cell>
          <cell r="P4115">
            <v>659</v>
          </cell>
          <cell r="Q4115">
            <v>380</v>
          </cell>
          <cell r="R4115">
            <v>0</v>
          </cell>
          <cell r="S4115">
            <v>0</v>
          </cell>
          <cell r="T4115">
            <v>0</v>
          </cell>
          <cell r="U4115">
            <v>0</v>
          </cell>
          <cell r="AO4115" t="str">
            <v>Sachsen_2005_I 04b_8</v>
          </cell>
          <cell r="AQ4115" t="str">
            <v>Östliche Flächenländer_2005_I 04b_8</v>
          </cell>
        </row>
        <row r="4116">
          <cell r="G4116">
            <v>23.028792331374195</v>
          </cell>
          <cell r="H4116">
            <v>11.789035392088827</v>
          </cell>
          <cell r="I4116">
            <v>0</v>
          </cell>
          <cell r="J4116">
            <v>0</v>
          </cell>
          <cell r="K4116">
            <v>11.383928571428573</v>
          </cell>
          <cell r="L4116">
            <v>5.5689721054642716</v>
          </cell>
          <cell r="M4116">
            <v>0</v>
          </cell>
          <cell r="N4116">
            <v>0</v>
          </cell>
          <cell r="O4116">
            <v>7.739329694934229</v>
          </cell>
          <cell r="P4116">
            <v>8.3187447523089837</v>
          </cell>
          <cell r="Q4116">
            <v>6.9707178841309823</v>
          </cell>
          <cell r="R4116">
            <v>0</v>
          </cell>
          <cell r="S4116">
            <v>0</v>
          </cell>
          <cell r="T4116">
            <v>0</v>
          </cell>
          <cell r="U4116">
            <v>0</v>
          </cell>
          <cell r="AO4116" t="str">
            <v>Sachsen_2005_I 02_1</v>
          </cell>
          <cell r="AQ4116" t="str">
            <v>Östliche Flächenländer_2005_I 02_1</v>
          </cell>
        </row>
        <row r="4117">
          <cell r="G4117">
            <v>1707.6735236495942</v>
          </cell>
          <cell r="H4117">
            <v>1149.621096460791</v>
          </cell>
          <cell r="I4117">
            <v>10.841121495327103</v>
          </cell>
          <cell r="J4117">
            <v>2.2727272727272729</v>
          </cell>
          <cell r="K4117">
            <v>581.49107142857144</v>
          </cell>
          <cell r="L4117">
            <v>409.31944975162395</v>
          </cell>
          <cell r="M4117">
            <v>6</v>
          </cell>
          <cell r="N4117">
            <v>1.2352941176470589</v>
          </cell>
          <cell r="O4117">
            <v>573.9010635320459</v>
          </cell>
          <cell r="P4117">
            <v>616.86691855583547</v>
          </cell>
          <cell r="Q4117">
            <v>516.90554156171288</v>
          </cell>
          <cell r="R4117">
            <v>0</v>
          </cell>
          <cell r="S4117">
            <v>0</v>
          </cell>
          <cell r="T4117">
            <v>0</v>
          </cell>
          <cell r="U4117">
            <v>0</v>
          </cell>
          <cell r="AO4117" t="str">
            <v>Sachsen_2005_I 02_2</v>
          </cell>
          <cell r="AQ4117" t="str">
            <v>Östliche Flächenländer_2005_I 02_2</v>
          </cell>
        </row>
        <row r="4118">
          <cell r="G4118">
            <v>2058.2834802686821</v>
          </cell>
          <cell r="H4118">
            <v>1746.8688410825814</v>
          </cell>
          <cell r="I4118">
            <v>17.074766355140184</v>
          </cell>
          <cell r="J4118">
            <v>11.818181818181818</v>
          </cell>
          <cell r="K4118">
            <v>673.77678571428567</v>
          </cell>
          <cell r="L4118">
            <v>585.9354222392052</v>
          </cell>
          <cell r="M4118">
            <v>5.52</v>
          </cell>
          <cell r="N4118">
            <v>5.3529411764705879</v>
          </cell>
          <cell r="O4118">
            <v>691.73121326616297</v>
          </cell>
          <cell r="P4118">
            <v>743.51857682619652</v>
          </cell>
          <cell r="Q4118">
            <v>623.03369017632247</v>
          </cell>
          <cell r="R4118">
            <v>0</v>
          </cell>
          <cell r="S4118">
            <v>0</v>
          </cell>
          <cell r="T4118">
            <v>0</v>
          </cell>
          <cell r="U4118">
            <v>0</v>
          </cell>
          <cell r="AO4118" t="str">
            <v>Sachsen_2005_I 02_3</v>
          </cell>
          <cell r="AQ4118" t="str">
            <v>Östliche Flächenländer_2005_I 02_3</v>
          </cell>
        </row>
        <row r="4119">
          <cell r="G4119">
            <v>32.976140498180797</v>
          </cell>
          <cell r="H4119">
            <v>30.993754337265788</v>
          </cell>
          <cell r="I4119">
            <v>1.0841121495327102</v>
          </cell>
          <cell r="J4119">
            <v>0.90909090909090917</v>
          </cell>
          <cell r="K4119">
            <v>11.991071428571429</v>
          </cell>
          <cell r="L4119">
            <v>10.740160489109668</v>
          </cell>
          <cell r="M4119">
            <v>0.48</v>
          </cell>
          <cell r="N4119">
            <v>0.41176470588235292</v>
          </cell>
          <cell r="O4119">
            <v>11.082353764343688</v>
          </cell>
          <cell r="P4119">
            <v>11.912048698572628</v>
          </cell>
          <cell r="Q4119">
            <v>9.9817380352644829</v>
          </cell>
          <cell r="R4119">
            <v>0</v>
          </cell>
          <cell r="S4119">
            <v>0</v>
          </cell>
          <cell r="T4119">
            <v>0</v>
          </cell>
          <cell r="U4119">
            <v>0</v>
          </cell>
          <cell r="AO4119" t="str">
            <v>Sachsen_2005_I 02_4</v>
          </cell>
          <cell r="AQ4119" t="str">
            <v>Östliche Flächenländer_2005_I 02_4</v>
          </cell>
        </row>
        <row r="4120">
          <cell r="G4120">
            <v>70.994087601455362</v>
          </cell>
          <cell r="H4120">
            <v>73.015961138098533</v>
          </cell>
          <cell r="I4120">
            <v>0</v>
          </cell>
          <cell r="J4120">
            <v>0</v>
          </cell>
          <cell r="K4120">
            <v>30.053571428571431</v>
          </cell>
          <cell r="L4120">
            <v>29.23710355368743</v>
          </cell>
          <cell r="M4120">
            <v>0</v>
          </cell>
          <cell r="N4120">
            <v>0</v>
          </cell>
          <cell r="O4120">
            <v>23.859116988525049</v>
          </cell>
          <cell r="P4120">
            <v>25.645361041141896</v>
          </cell>
          <cell r="Q4120">
            <v>21.489609571788414</v>
          </cell>
          <cell r="R4120">
            <v>0</v>
          </cell>
          <cell r="S4120">
            <v>0</v>
          </cell>
          <cell r="T4120">
            <v>0</v>
          </cell>
          <cell r="U4120">
            <v>0</v>
          </cell>
          <cell r="AO4120" t="str">
            <v>Sachsen_2005_I 02_5</v>
          </cell>
          <cell r="AQ4120" t="str">
            <v>Östliche Flächenländer_2005_I 02_5</v>
          </cell>
        </row>
        <row r="4121">
          <cell r="G4121">
            <v>2.0439756507136861</v>
          </cell>
          <cell r="H4121">
            <v>1.7113115891741846</v>
          </cell>
          <cell r="I4121">
            <v>0</v>
          </cell>
          <cell r="J4121">
            <v>0</v>
          </cell>
          <cell r="K4121">
            <v>0.3035714285714286</v>
          </cell>
          <cell r="L4121">
            <v>0.19889186090943828</v>
          </cell>
          <cell r="M4121">
            <v>0</v>
          </cell>
          <cell r="N4121">
            <v>0</v>
          </cell>
          <cell r="O4121">
            <v>0.6869227539882452</v>
          </cell>
          <cell r="P4121">
            <v>0.73835012594458438</v>
          </cell>
          <cell r="Q4121">
            <v>0.61870277078085645</v>
          </cell>
          <cell r="R4121">
            <v>0</v>
          </cell>
          <cell r="S4121">
            <v>0</v>
          </cell>
          <cell r="T4121">
            <v>0</v>
          </cell>
          <cell r="U4121">
            <v>0</v>
          </cell>
          <cell r="AO4121" t="str">
            <v>Sachsen_2005_I 02_6</v>
          </cell>
          <cell r="AQ4121" t="str">
            <v>Östliche Flächenländer_2005_I 02_6</v>
          </cell>
        </row>
        <row r="4122">
          <cell r="G4122">
            <v>0</v>
          </cell>
          <cell r="H4122">
            <v>0</v>
          </cell>
          <cell r="I4122">
            <v>0</v>
          </cell>
          <cell r="J4122">
            <v>0</v>
          </cell>
          <cell r="K4122">
            <v>0</v>
          </cell>
          <cell r="L4122">
            <v>0</v>
          </cell>
          <cell r="M4122">
            <v>0</v>
          </cell>
          <cell r="N4122">
            <v>0</v>
          </cell>
          <cell r="O4122">
            <v>0</v>
          </cell>
          <cell r="P4122">
            <v>0</v>
          </cell>
          <cell r="Q4122">
            <v>0</v>
          </cell>
          <cell r="R4122">
            <v>0</v>
          </cell>
          <cell r="S4122">
            <v>0</v>
          </cell>
          <cell r="T4122">
            <v>0</v>
          </cell>
          <cell r="U4122">
            <v>0</v>
          </cell>
          <cell r="AO4122" t="str">
            <v>Sachsen_2005_I 02_7</v>
          </cell>
          <cell r="AQ4122" t="str">
            <v>Östliche Flächenländer_2005_I 02_7</v>
          </cell>
        </row>
        <row r="4123">
          <cell r="G4123">
            <v>3895</v>
          </cell>
          <cell r="H4123">
            <v>3014</v>
          </cell>
          <cell r="I4123">
            <v>29</v>
          </cell>
          <cell r="J4123">
            <v>15</v>
          </cell>
          <cell r="K4123">
            <v>1309</v>
          </cell>
          <cell r="L4123">
            <v>1041</v>
          </cell>
          <cell r="M4123">
            <v>12</v>
          </cell>
          <cell r="N4123">
            <v>7</v>
          </cell>
          <cell r="O4123">
            <v>1309</v>
          </cell>
          <cell r="P4123">
            <v>1407</v>
          </cell>
          <cell r="Q4123">
            <v>1179</v>
          </cell>
          <cell r="R4123">
            <v>0</v>
          </cell>
          <cell r="S4123">
            <v>0</v>
          </cell>
          <cell r="T4123">
            <v>0</v>
          </cell>
          <cell r="U4123">
            <v>0</v>
          </cell>
          <cell r="AO4123" t="str">
            <v>Sachsen_2005_I 02_8</v>
          </cell>
          <cell r="AQ4123" t="str">
            <v>Östliche Flächenländer_2005_I 02_8</v>
          </cell>
        </row>
        <row r="4124">
          <cell r="G4124">
            <v>0</v>
          </cell>
          <cell r="H4124">
            <v>0</v>
          </cell>
          <cell r="I4124">
            <v>0</v>
          </cell>
          <cell r="J4124">
            <v>0</v>
          </cell>
          <cell r="K4124">
            <v>0</v>
          </cell>
          <cell r="L4124">
            <v>0</v>
          </cell>
          <cell r="M4124">
            <v>0</v>
          </cell>
          <cell r="N4124">
            <v>0</v>
          </cell>
          <cell r="O4124">
            <v>0</v>
          </cell>
          <cell r="P4124">
            <v>0</v>
          </cell>
          <cell r="Q4124">
            <v>0</v>
          </cell>
          <cell r="R4124">
            <v>0</v>
          </cell>
          <cell r="S4124">
            <v>0</v>
          </cell>
          <cell r="T4124">
            <v>0</v>
          </cell>
          <cell r="U4124">
            <v>0</v>
          </cell>
          <cell r="AO4124" t="e">
            <v>#N/A</v>
          </cell>
          <cell r="AQ4124" t="e">
            <v>#N/A</v>
          </cell>
        </row>
        <row r="4125">
          <cell r="G4125">
            <v>0</v>
          </cell>
          <cell r="H4125">
            <v>0</v>
          </cell>
          <cell r="I4125">
            <v>0</v>
          </cell>
          <cell r="J4125">
            <v>0</v>
          </cell>
          <cell r="K4125">
            <v>0</v>
          </cell>
          <cell r="L4125">
            <v>0</v>
          </cell>
          <cell r="M4125">
            <v>0</v>
          </cell>
          <cell r="N4125">
            <v>0</v>
          </cell>
          <cell r="O4125">
            <v>0</v>
          </cell>
          <cell r="P4125">
            <v>0</v>
          </cell>
          <cell r="Q4125">
            <v>0</v>
          </cell>
          <cell r="R4125">
            <v>0</v>
          </cell>
          <cell r="S4125">
            <v>0</v>
          </cell>
          <cell r="T4125">
            <v>0</v>
          </cell>
          <cell r="U4125">
            <v>0</v>
          </cell>
          <cell r="AO4125" t="e">
            <v>#N/A</v>
          </cell>
          <cell r="AQ4125" t="e">
            <v>#N/A</v>
          </cell>
        </row>
        <row r="4126">
          <cell r="G4126">
            <v>0</v>
          </cell>
          <cell r="H4126">
            <v>0</v>
          </cell>
          <cell r="I4126">
            <v>0</v>
          </cell>
          <cell r="J4126">
            <v>0</v>
          </cell>
          <cell r="K4126">
            <v>0</v>
          </cell>
          <cell r="L4126">
            <v>0</v>
          </cell>
          <cell r="M4126">
            <v>0</v>
          </cell>
          <cell r="N4126">
            <v>0</v>
          </cell>
          <cell r="O4126">
            <v>0</v>
          </cell>
          <cell r="P4126">
            <v>0</v>
          </cell>
          <cell r="Q4126">
            <v>0</v>
          </cell>
          <cell r="R4126">
            <v>0</v>
          </cell>
          <cell r="S4126">
            <v>0</v>
          </cell>
          <cell r="T4126">
            <v>0</v>
          </cell>
          <cell r="U4126">
            <v>0</v>
          </cell>
          <cell r="AO4126" t="e">
            <v>#N/A</v>
          </cell>
          <cell r="AQ4126" t="e">
            <v>#N/A</v>
          </cell>
        </row>
        <row r="4127">
          <cell r="G4127">
            <v>0</v>
          </cell>
          <cell r="H4127">
            <v>0</v>
          </cell>
          <cell r="I4127">
            <v>0</v>
          </cell>
          <cell r="J4127">
            <v>0</v>
          </cell>
          <cell r="K4127">
            <v>0</v>
          </cell>
          <cell r="L4127">
            <v>0</v>
          </cell>
          <cell r="M4127">
            <v>0</v>
          </cell>
          <cell r="N4127">
            <v>0</v>
          </cell>
          <cell r="O4127">
            <v>0</v>
          </cell>
          <cell r="P4127">
            <v>0</v>
          </cell>
          <cell r="Q4127">
            <v>0</v>
          </cell>
          <cell r="R4127">
            <v>0</v>
          </cell>
          <cell r="S4127">
            <v>0</v>
          </cell>
          <cell r="T4127">
            <v>0</v>
          </cell>
          <cell r="U4127">
            <v>0</v>
          </cell>
          <cell r="AO4127" t="e">
            <v>#N/A</v>
          </cell>
          <cell r="AQ4127" t="e">
            <v>#N/A</v>
          </cell>
        </row>
        <row r="4128">
          <cell r="G4128">
            <v>0</v>
          </cell>
          <cell r="H4128">
            <v>0</v>
          </cell>
          <cell r="I4128">
            <v>0</v>
          </cell>
          <cell r="J4128">
            <v>0</v>
          </cell>
          <cell r="K4128">
            <v>0</v>
          </cell>
          <cell r="L4128">
            <v>0</v>
          </cell>
          <cell r="M4128">
            <v>0</v>
          </cell>
          <cell r="N4128">
            <v>0</v>
          </cell>
          <cell r="O4128">
            <v>0</v>
          </cell>
          <cell r="P4128">
            <v>0</v>
          </cell>
          <cell r="Q4128">
            <v>0</v>
          </cell>
          <cell r="R4128">
            <v>0</v>
          </cell>
          <cell r="S4128">
            <v>0</v>
          </cell>
          <cell r="T4128">
            <v>0</v>
          </cell>
          <cell r="U4128">
            <v>0</v>
          </cell>
          <cell r="AO4128" t="e">
            <v>#N/A</v>
          </cell>
          <cell r="AQ4128" t="e">
            <v>#N/A</v>
          </cell>
        </row>
        <row r="4129">
          <cell r="G4129">
            <v>0</v>
          </cell>
          <cell r="H4129">
            <v>0</v>
          </cell>
          <cell r="I4129">
            <v>0</v>
          </cell>
          <cell r="J4129">
            <v>0</v>
          </cell>
          <cell r="K4129">
            <v>0</v>
          </cell>
          <cell r="L4129">
            <v>0</v>
          </cell>
          <cell r="M4129">
            <v>0</v>
          </cell>
          <cell r="N4129">
            <v>0</v>
          </cell>
          <cell r="O4129">
            <v>0</v>
          </cell>
          <cell r="P4129">
            <v>0</v>
          </cell>
          <cell r="Q4129">
            <v>0</v>
          </cell>
          <cell r="R4129">
            <v>0</v>
          </cell>
          <cell r="S4129">
            <v>0</v>
          </cell>
          <cell r="T4129">
            <v>0</v>
          </cell>
          <cell r="U4129">
            <v>0</v>
          </cell>
          <cell r="AO4129" t="e">
            <v>#N/A</v>
          </cell>
          <cell r="AQ4129" t="e">
            <v>#N/A</v>
          </cell>
        </row>
        <row r="4130">
          <cell r="G4130">
            <v>0</v>
          </cell>
          <cell r="H4130">
            <v>0</v>
          </cell>
          <cell r="I4130">
            <v>0</v>
          </cell>
          <cell r="J4130">
            <v>0</v>
          </cell>
          <cell r="K4130">
            <v>0</v>
          </cell>
          <cell r="L4130">
            <v>0</v>
          </cell>
          <cell r="M4130">
            <v>0</v>
          </cell>
          <cell r="N4130">
            <v>0</v>
          </cell>
          <cell r="O4130">
            <v>0</v>
          </cell>
          <cell r="P4130">
            <v>0</v>
          </cell>
          <cell r="Q4130">
            <v>0</v>
          </cell>
          <cell r="R4130">
            <v>0</v>
          </cell>
          <cell r="S4130">
            <v>0</v>
          </cell>
          <cell r="T4130">
            <v>0</v>
          </cell>
          <cell r="U4130">
            <v>0</v>
          </cell>
          <cell r="AO4130" t="e">
            <v>#N/A</v>
          </cell>
          <cell r="AQ4130" t="e">
            <v>#N/A</v>
          </cell>
        </row>
        <row r="4131">
          <cell r="G4131">
            <v>0</v>
          </cell>
          <cell r="H4131">
            <v>0</v>
          </cell>
          <cell r="I4131">
            <v>0</v>
          </cell>
          <cell r="J4131">
            <v>0</v>
          </cell>
          <cell r="K4131">
            <v>0</v>
          </cell>
          <cell r="L4131">
            <v>0</v>
          </cell>
          <cell r="M4131">
            <v>0</v>
          </cell>
          <cell r="N4131">
            <v>0</v>
          </cell>
          <cell r="O4131">
            <v>0</v>
          </cell>
          <cell r="P4131">
            <v>0</v>
          </cell>
          <cell r="Q4131">
            <v>0</v>
          </cell>
          <cell r="R4131">
            <v>0</v>
          </cell>
          <cell r="S4131">
            <v>0</v>
          </cell>
          <cell r="T4131">
            <v>0</v>
          </cell>
          <cell r="U4131">
            <v>0</v>
          </cell>
          <cell r="AO4131" t="e">
            <v>#N/A</v>
          </cell>
          <cell r="AQ4131" t="e">
            <v>#N/A</v>
          </cell>
        </row>
        <row r="4132">
          <cell r="G4132">
            <v>0</v>
          </cell>
          <cell r="H4132">
            <v>0</v>
          </cell>
          <cell r="I4132">
            <v>0</v>
          </cell>
          <cell r="J4132">
            <v>0</v>
          </cell>
          <cell r="K4132">
            <v>0</v>
          </cell>
          <cell r="L4132">
            <v>0</v>
          </cell>
          <cell r="M4132">
            <v>0</v>
          </cell>
          <cell r="N4132">
            <v>0</v>
          </cell>
          <cell r="O4132">
            <v>0</v>
          </cell>
          <cell r="P4132">
            <v>0</v>
          </cell>
          <cell r="Q4132">
            <v>0</v>
          </cell>
          <cell r="R4132">
            <v>0</v>
          </cell>
          <cell r="S4132">
            <v>0</v>
          </cell>
          <cell r="T4132">
            <v>0</v>
          </cell>
          <cell r="U4132">
            <v>0</v>
          </cell>
          <cell r="AO4132" t="str">
            <v>Sachsen_2005_I 04b_1</v>
          </cell>
          <cell r="AQ4132" t="str">
            <v>Östliche Flächenländer_2005_I 04b_1</v>
          </cell>
        </row>
        <row r="4133">
          <cell r="G4133">
            <v>0</v>
          </cell>
          <cell r="H4133">
            <v>0</v>
          </cell>
          <cell r="I4133">
            <v>0</v>
          </cell>
          <cell r="J4133">
            <v>0</v>
          </cell>
          <cell r="K4133">
            <v>0</v>
          </cell>
          <cell r="L4133">
            <v>0</v>
          </cell>
          <cell r="M4133">
            <v>0</v>
          </cell>
          <cell r="N4133">
            <v>0</v>
          </cell>
          <cell r="O4133">
            <v>0</v>
          </cell>
          <cell r="P4133">
            <v>0</v>
          </cell>
          <cell r="Q4133">
            <v>0</v>
          </cell>
          <cell r="R4133">
            <v>0</v>
          </cell>
          <cell r="S4133">
            <v>0</v>
          </cell>
          <cell r="T4133">
            <v>0</v>
          </cell>
          <cell r="U4133">
            <v>0</v>
          </cell>
          <cell r="AO4133" t="str">
            <v>Sachsen_2005_I 04b_2</v>
          </cell>
          <cell r="AQ4133" t="str">
            <v>Östliche Flächenländer_2005_I 04b_2</v>
          </cell>
        </row>
        <row r="4134">
          <cell r="G4134">
            <v>0</v>
          </cell>
          <cell r="H4134">
            <v>0</v>
          </cell>
          <cell r="I4134">
            <v>0</v>
          </cell>
          <cell r="J4134">
            <v>0</v>
          </cell>
          <cell r="K4134">
            <v>0</v>
          </cell>
          <cell r="L4134">
            <v>0</v>
          </cell>
          <cell r="M4134">
            <v>0</v>
          </cell>
          <cell r="N4134">
            <v>0</v>
          </cell>
          <cell r="O4134">
            <v>0</v>
          </cell>
          <cell r="P4134">
            <v>0</v>
          </cell>
          <cell r="Q4134">
            <v>0</v>
          </cell>
          <cell r="R4134">
            <v>0</v>
          </cell>
          <cell r="S4134">
            <v>0</v>
          </cell>
          <cell r="T4134">
            <v>0</v>
          </cell>
          <cell r="U4134">
            <v>0</v>
          </cell>
          <cell r="AO4134" t="str">
            <v>Sachsen_2005_I 04b_3</v>
          </cell>
          <cell r="AQ4134" t="str">
            <v>Östliche Flächenländer_2005_I 04b_3</v>
          </cell>
        </row>
        <row r="4135">
          <cell r="G4135">
            <v>0</v>
          </cell>
          <cell r="H4135">
            <v>0</v>
          </cell>
          <cell r="I4135">
            <v>0</v>
          </cell>
          <cell r="J4135">
            <v>0</v>
          </cell>
          <cell r="K4135">
            <v>0</v>
          </cell>
          <cell r="L4135">
            <v>0</v>
          </cell>
          <cell r="M4135">
            <v>0</v>
          </cell>
          <cell r="N4135">
            <v>0</v>
          </cell>
          <cell r="O4135">
            <v>0</v>
          </cell>
          <cell r="P4135">
            <v>0</v>
          </cell>
          <cell r="Q4135">
            <v>0</v>
          </cell>
          <cell r="R4135">
            <v>0</v>
          </cell>
          <cell r="S4135">
            <v>0</v>
          </cell>
          <cell r="T4135">
            <v>0</v>
          </cell>
          <cell r="U4135">
            <v>0</v>
          </cell>
          <cell r="AO4135" t="str">
            <v>Sachsen_2005_I 04b_4</v>
          </cell>
          <cell r="AQ4135" t="str">
            <v>Östliche Flächenländer_2005_I 04b_4</v>
          </cell>
        </row>
        <row r="4136">
          <cell r="G4136">
            <v>0</v>
          </cell>
          <cell r="H4136">
            <v>0</v>
          </cell>
          <cell r="I4136">
            <v>0</v>
          </cell>
          <cell r="J4136">
            <v>0</v>
          </cell>
          <cell r="K4136">
            <v>0</v>
          </cell>
          <cell r="L4136">
            <v>0</v>
          </cell>
          <cell r="M4136">
            <v>0</v>
          </cell>
          <cell r="N4136">
            <v>0</v>
          </cell>
          <cell r="O4136">
            <v>0</v>
          </cell>
          <cell r="P4136">
            <v>0</v>
          </cell>
          <cell r="Q4136">
            <v>0</v>
          </cell>
          <cell r="R4136">
            <v>0</v>
          </cell>
          <cell r="S4136">
            <v>0</v>
          </cell>
          <cell r="T4136">
            <v>0</v>
          </cell>
          <cell r="U4136">
            <v>0</v>
          </cell>
          <cell r="AO4136" t="str">
            <v>Sachsen_2005_I 04b_5</v>
          </cell>
          <cell r="AQ4136" t="str">
            <v>Östliche Flächenländer_2005_I 04b_5</v>
          </cell>
        </row>
        <row r="4137">
          <cell r="G4137">
            <v>0</v>
          </cell>
          <cell r="H4137">
            <v>0</v>
          </cell>
          <cell r="I4137">
            <v>0</v>
          </cell>
          <cell r="J4137">
            <v>0</v>
          </cell>
          <cell r="K4137">
            <v>0</v>
          </cell>
          <cell r="L4137">
            <v>0</v>
          </cell>
          <cell r="M4137">
            <v>0</v>
          </cell>
          <cell r="N4137">
            <v>0</v>
          </cell>
          <cell r="O4137">
            <v>0</v>
          </cell>
          <cell r="P4137">
            <v>0</v>
          </cell>
          <cell r="Q4137">
            <v>0</v>
          </cell>
          <cell r="R4137">
            <v>0</v>
          </cell>
          <cell r="S4137">
            <v>0</v>
          </cell>
          <cell r="T4137">
            <v>0</v>
          </cell>
          <cell r="U4137">
            <v>0</v>
          </cell>
          <cell r="AO4137" t="str">
            <v>Sachsen_2005_I 04b_6</v>
          </cell>
          <cell r="AQ4137" t="str">
            <v>Östliche Flächenländer_2005_I 04b_6</v>
          </cell>
        </row>
        <row r="4138">
          <cell r="G4138">
            <v>0</v>
          </cell>
          <cell r="H4138">
            <v>0</v>
          </cell>
          <cell r="I4138">
            <v>0</v>
          </cell>
          <cell r="J4138">
            <v>0</v>
          </cell>
          <cell r="K4138">
            <v>0</v>
          </cell>
          <cell r="L4138">
            <v>0</v>
          </cell>
          <cell r="M4138">
            <v>0</v>
          </cell>
          <cell r="N4138">
            <v>0</v>
          </cell>
          <cell r="O4138">
            <v>0</v>
          </cell>
          <cell r="P4138">
            <v>0</v>
          </cell>
          <cell r="Q4138">
            <v>0</v>
          </cell>
          <cell r="R4138">
            <v>0</v>
          </cell>
          <cell r="S4138">
            <v>0</v>
          </cell>
          <cell r="T4138">
            <v>0</v>
          </cell>
          <cell r="U4138">
            <v>0</v>
          </cell>
          <cell r="AO4138" t="str">
            <v>Sachsen_2005_I 04b_7</v>
          </cell>
          <cell r="AQ4138" t="str">
            <v>Östliche Flächenländer_2005_I 04b_7</v>
          </cell>
        </row>
        <row r="4139">
          <cell r="G4139">
            <v>0</v>
          </cell>
          <cell r="H4139">
            <v>0</v>
          </cell>
          <cell r="I4139">
            <v>0</v>
          </cell>
          <cell r="J4139">
            <v>0</v>
          </cell>
          <cell r="K4139">
            <v>0</v>
          </cell>
          <cell r="L4139">
            <v>0</v>
          </cell>
          <cell r="M4139">
            <v>0</v>
          </cell>
          <cell r="N4139">
            <v>0</v>
          </cell>
          <cell r="O4139">
            <v>0</v>
          </cell>
          <cell r="P4139">
            <v>0</v>
          </cell>
          <cell r="Q4139">
            <v>0</v>
          </cell>
          <cell r="R4139">
            <v>0</v>
          </cell>
          <cell r="S4139">
            <v>0</v>
          </cell>
          <cell r="T4139">
            <v>0</v>
          </cell>
          <cell r="U4139">
            <v>0</v>
          </cell>
          <cell r="AO4139" t="str">
            <v>Sachsen_2005_I 04b_8</v>
          </cell>
          <cell r="AQ4139" t="str">
            <v>Östliche Flächenländer_2005_I 04b_8</v>
          </cell>
        </row>
        <row r="4140">
          <cell r="G4140">
            <v>2.4491096754710471</v>
          </cell>
          <cell r="H4140">
            <v>2.4780553147900086</v>
          </cell>
          <cell r="I4140">
            <v>0</v>
          </cell>
          <cell r="J4140">
            <v>0</v>
          </cell>
          <cell r="K4140">
            <v>1.7281665554243466</v>
          </cell>
          <cell r="L4140">
            <v>1.7468059663918436</v>
          </cell>
          <cell r="M4140">
            <v>0</v>
          </cell>
          <cell r="N4140">
            <v>0</v>
          </cell>
          <cell r="O4140">
            <v>0.93349798854603694</v>
          </cell>
          <cell r="P4140">
            <v>0.88477011184331156</v>
          </cell>
          <cell r="Q4140">
            <v>0.63084157508169847</v>
          </cell>
          <cell r="R4140">
            <v>0</v>
          </cell>
          <cell r="S4140">
            <v>0</v>
          </cell>
          <cell r="T4140">
            <v>0</v>
          </cell>
          <cell r="U4140">
            <v>0</v>
          </cell>
          <cell r="AO4140" t="str">
            <v>Sachsen_2005_I 05a_1</v>
          </cell>
          <cell r="AQ4140" t="str">
            <v>Östliche Flächenländer_2005_I 05a_1</v>
          </cell>
        </row>
        <row r="4141">
          <cell r="G4141">
            <v>3701.9653361231249</v>
          </cell>
          <cell r="H4141">
            <v>2998.9976098547527</v>
          </cell>
          <cell r="I4141">
            <v>15.12</v>
          </cell>
          <cell r="J4141">
            <v>10.456834532374101</v>
          </cell>
          <cell r="K4141">
            <v>1802.9714791805718</v>
          </cell>
          <cell r="L4141">
            <v>1448.1021461388382</v>
          </cell>
          <cell r="M4141">
            <v>9.8843930635838149</v>
          </cell>
          <cell r="N4141">
            <v>6.4925373134328357</v>
          </cell>
          <cell r="O4141">
            <v>1411.0340706866987</v>
          </cell>
          <cell r="P4141">
            <v>1337.3791779462679</v>
          </cell>
          <cell r="Q4141">
            <v>953.55208749015844</v>
          </cell>
          <cell r="R4141">
            <v>0</v>
          </cell>
          <cell r="S4141">
            <v>0</v>
          </cell>
          <cell r="T4141">
            <v>0</v>
          </cell>
          <cell r="U4141">
            <v>0</v>
          </cell>
          <cell r="AO4141" t="str">
            <v>Sachsen_2005_I 05a_2</v>
          </cell>
          <cell r="AQ4141" t="str">
            <v>Östliche Flächenländer_2005_I 05a_2</v>
          </cell>
        </row>
        <row r="4142">
          <cell r="G4142">
            <v>17101.588617219772</v>
          </cell>
          <cell r="H4142">
            <v>14348.215612113572</v>
          </cell>
          <cell r="I4142">
            <v>55.44</v>
          </cell>
          <cell r="J4142">
            <v>38.136690647482013</v>
          </cell>
          <cell r="K4142">
            <v>6320.1519741233242</v>
          </cell>
          <cell r="L4142">
            <v>5276.3521933413049</v>
          </cell>
          <cell r="M4142">
            <v>28.092485549132949</v>
          </cell>
          <cell r="N4142">
            <v>18.17910447761194</v>
          </cell>
          <cell r="O4142">
            <v>6518.4090100195217</v>
          </cell>
          <cell r="P4142">
            <v>6178.1530754214355</v>
          </cell>
          <cell r="Q4142">
            <v>4405.0265317788162</v>
          </cell>
          <cell r="R4142">
            <v>0</v>
          </cell>
          <cell r="S4142">
            <v>0</v>
          </cell>
          <cell r="T4142">
            <v>0</v>
          </cell>
          <cell r="U4142">
            <v>0</v>
          </cell>
          <cell r="AO4142" t="str">
            <v>Sachsen_2005_I 05a_3</v>
          </cell>
          <cell r="AQ4142" t="str">
            <v>Östliche Flächenländer_2005_I 05a_3</v>
          </cell>
        </row>
        <row r="4143">
          <cell r="G4143">
            <v>827.52694701193923</v>
          </cell>
          <cell r="H4143">
            <v>680.08851417014682</v>
          </cell>
          <cell r="I4143">
            <v>0.48</v>
          </cell>
          <cell r="J4143">
            <v>0.20503597122302158</v>
          </cell>
          <cell r="K4143">
            <v>254.04048364737895</v>
          </cell>
          <cell r="L4143">
            <v>208.11945371011393</v>
          </cell>
          <cell r="M4143">
            <v>0.26011560693641617</v>
          </cell>
          <cell r="N4143">
            <v>0.21641791044776118</v>
          </cell>
          <cell r="O4143">
            <v>315.41859812983313</v>
          </cell>
          <cell r="P4143">
            <v>298.95399001283448</v>
          </cell>
          <cell r="Q4143">
            <v>213.15435886927168</v>
          </cell>
          <cell r="R4143">
            <v>0</v>
          </cell>
          <cell r="S4143">
            <v>0</v>
          </cell>
          <cell r="T4143">
            <v>0</v>
          </cell>
          <cell r="U4143">
            <v>0</v>
          </cell>
          <cell r="AO4143" t="str">
            <v>Sachsen_2005_I 05a_4</v>
          </cell>
          <cell r="AQ4143" t="str">
            <v>Östliche Flächenländer_2005_I 05a_4</v>
          </cell>
        </row>
        <row r="4144">
          <cell r="G4144">
            <v>3569.713413647688</v>
          </cell>
          <cell r="H4144">
            <v>2912.5410133165237</v>
          </cell>
          <cell r="I4144">
            <v>10.32</v>
          </cell>
          <cell r="J4144">
            <v>6.3561151079136691</v>
          </cell>
          <cell r="K4144">
            <v>1231.1952302716022</v>
          </cell>
          <cell r="L4144">
            <v>990.18943923469067</v>
          </cell>
          <cell r="M4144">
            <v>5.202312138728324</v>
          </cell>
          <cell r="N4144">
            <v>3.2462686567164178</v>
          </cell>
          <cell r="O4144">
            <v>1360.6251793052124</v>
          </cell>
          <cell r="P4144">
            <v>1289.6015919067288</v>
          </cell>
          <cell r="Q4144">
            <v>919.48664243574672</v>
          </cell>
          <cell r="R4144">
            <v>0</v>
          </cell>
          <cell r="S4144">
            <v>0</v>
          </cell>
          <cell r="T4144">
            <v>0</v>
          </cell>
          <cell r="U4144">
            <v>0</v>
          </cell>
          <cell r="AO4144" t="str">
            <v>Sachsen_2005_I 05a_5</v>
          </cell>
          <cell r="AQ4144" t="str">
            <v>Östliche Flächenländer_2005_I 05a_5</v>
          </cell>
        </row>
        <row r="4145">
          <cell r="G4145">
            <v>27.756576322005198</v>
          </cell>
          <cell r="H4145">
            <v>23.679195230215637</v>
          </cell>
          <cell r="I4145">
            <v>2.64</v>
          </cell>
          <cell r="J4145">
            <v>1.8453237410071943</v>
          </cell>
          <cell r="K4145">
            <v>6.9126662216973864</v>
          </cell>
          <cell r="L4145">
            <v>5.4899616086600789</v>
          </cell>
          <cell r="M4145">
            <v>1.5606936416184969</v>
          </cell>
          <cell r="N4145">
            <v>0.86567164179104472</v>
          </cell>
          <cell r="O4145">
            <v>10.57964387018842</v>
          </cell>
          <cell r="P4145">
            <v>10.027394600890863</v>
          </cell>
          <cell r="Q4145">
            <v>7.149537850925916</v>
          </cell>
          <cell r="R4145">
            <v>0</v>
          </cell>
          <cell r="S4145">
            <v>0</v>
          </cell>
          <cell r="T4145">
            <v>0</v>
          </cell>
          <cell r="U4145">
            <v>0</v>
          </cell>
          <cell r="AO4145" t="str">
            <v>Sachsen_2005_I 05a_6</v>
          </cell>
          <cell r="AQ4145" t="str">
            <v>Östliche Flächenländer_2005_I 05a_6</v>
          </cell>
        </row>
        <row r="4146">
          <cell r="G4146">
            <v>0</v>
          </cell>
          <cell r="H4146">
            <v>0</v>
          </cell>
          <cell r="I4146">
            <v>0</v>
          </cell>
          <cell r="J4146">
            <v>0</v>
          </cell>
          <cell r="K4146">
            <v>0</v>
          </cell>
          <cell r="L4146">
            <v>0</v>
          </cell>
          <cell r="M4146">
            <v>0</v>
          </cell>
          <cell r="N4146">
            <v>0</v>
          </cell>
          <cell r="O4146">
            <v>0</v>
          </cell>
          <cell r="P4146">
            <v>0</v>
          </cell>
          <cell r="Q4146">
            <v>0</v>
          </cell>
          <cell r="R4146">
            <v>0</v>
          </cell>
          <cell r="S4146">
            <v>0</v>
          </cell>
          <cell r="T4146">
            <v>0</v>
          </cell>
          <cell r="U4146">
            <v>0</v>
          </cell>
          <cell r="AO4146" t="str">
            <v>Sachsen_2005_I 05a_7</v>
          </cell>
          <cell r="AQ4146" t="str">
            <v>Östliche Flächenländer_2005_I 05a_7</v>
          </cell>
        </row>
        <row r="4147">
          <cell r="G4147">
            <v>25231</v>
          </cell>
          <cell r="H4147">
            <v>20966</v>
          </cell>
          <cell r="I4147">
            <v>84</v>
          </cell>
          <cell r="J4147">
            <v>57</v>
          </cell>
          <cell r="K4147">
            <v>9617</v>
          </cell>
          <cell r="L4147">
            <v>7930</v>
          </cell>
          <cell r="M4147">
            <v>45</v>
          </cell>
          <cell r="N4147">
            <v>29</v>
          </cell>
          <cell r="O4147">
            <v>9617</v>
          </cell>
          <cell r="P4147">
            <v>9115</v>
          </cell>
          <cell r="Q4147">
            <v>6499</v>
          </cell>
          <cell r="R4147">
            <v>0</v>
          </cell>
          <cell r="S4147">
            <v>0</v>
          </cell>
          <cell r="T4147">
            <v>0</v>
          </cell>
          <cell r="U4147">
            <v>0</v>
          </cell>
          <cell r="AO4147" t="str">
            <v>Sachsen_2005_I 05a_8</v>
          </cell>
          <cell r="AQ4147" t="str">
            <v>Östliche Flächenländer_2005_I 05a_8</v>
          </cell>
        </row>
        <row r="4148">
          <cell r="G4148">
            <v>3.3585349281161359E-2</v>
          </cell>
          <cell r="H4148">
            <v>3.5340004727759833E-2</v>
          </cell>
          <cell r="I4148">
            <v>0</v>
          </cell>
          <cell r="J4148">
            <v>0</v>
          </cell>
          <cell r="K4148">
            <v>3.4502233403501566E-2</v>
          </cell>
          <cell r="L4148">
            <v>3.436339606016741E-2</v>
          </cell>
          <cell r="M4148">
            <v>0</v>
          </cell>
          <cell r="N4148">
            <v>0</v>
          </cell>
          <cell r="O4148">
            <v>1.7472147024881632E-2</v>
          </cell>
          <cell r="P4148">
            <v>1.3589447686019046E-2</v>
          </cell>
          <cell r="Q4148">
            <v>2.5237545702606803E-3</v>
          </cell>
          <cell r="R4148">
            <v>0</v>
          </cell>
          <cell r="S4148">
            <v>0</v>
          </cell>
          <cell r="T4148">
            <v>0</v>
          </cell>
          <cell r="U4148">
            <v>0</v>
          </cell>
          <cell r="AO4148" t="e">
            <v>#N/A</v>
          </cell>
          <cell r="AQ4148" t="e">
            <v>#N/A</v>
          </cell>
        </row>
        <row r="4149">
          <cell r="G4149">
            <v>50.766121291213238</v>
          </cell>
          <cell r="H4149">
            <v>42.76925905497334</v>
          </cell>
          <cell r="I4149">
            <v>0</v>
          </cell>
          <cell r="J4149">
            <v>0</v>
          </cell>
          <cell r="K4149">
            <v>35.995687220824564</v>
          </cell>
          <cell r="L4149">
            <v>28.487255333878782</v>
          </cell>
          <cell r="M4149">
            <v>0</v>
          </cell>
          <cell r="N4149">
            <v>0</v>
          </cell>
          <cell r="O4149">
            <v>26.410120902943302</v>
          </cell>
          <cell r="P4149">
            <v>20.541205146733681</v>
          </cell>
          <cell r="Q4149">
            <v>3.8147952415362547</v>
          </cell>
          <cell r="R4149">
            <v>0</v>
          </cell>
          <cell r="S4149">
            <v>0</v>
          </cell>
          <cell r="T4149">
            <v>0</v>
          </cell>
          <cell r="U4149">
            <v>0</v>
          </cell>
          <cell r="AO4149" t="e">
            <v>#N/A</v>
          </cell>
          <cell r="AQ4149" t="e">
            <v>#N/A</v>
          </cell>
        </row>
        <row r="4150">
          <cell r="G4150">
            <v>234.51903061939842</v>
          </cell>
          <cell r="H4150">
            <v>204.62255404092139</v>
          </cell>
          <cell r="I4150">
            <v>0</v>
          </cell>
          <cell r="J4150">
            <v>0</v>
          </cell>
          <cell r="K4150">
            <v>126.17959644709143</v>
          </cell>
          <cell r="L4150">
            <v>103.79709232802567</v>
          </cell>
          <cell r="M4150">
            <v>0</v>
          </cell>
          <cell r="N4150">
            <v>0</v>
          </cell>
          <cell r="O4150">
            <v>122.00411997540958</v>
          </cell>
          <cell r="P4150">
            <v>94.892093314207457</v>
          </cell>
          <cell r="Q4150">
            <v>17.622817329781384</v>
          </cell>
          <cell r="R4150">
            <v>0</v>
          </cell>
          <cell r="S4150">
            <v>0</v>
          </cell>
          <cell r="T4150">
            <v>0</v>
          </cell>
          <cell r="U4150">
            <v>0</v>
          </cell>
          <cell r="AO4150" t="e">
            <v>#N/A</v>
          </cell>
          <cell r="AQ4150" t="e">
            <v>#N/A</v>
          </cell>
        </row>
        <row r="4151">
          <cell r="G4151">
            <v>11.348116351556854</v>
          </cell>
          <cell r="H4151">
            <v>9.698867964174088</v>
          </cell>
          <cell r="I4151">
            <v>0</v>
          </cell>
          <cell r="J4151">
            <v>0</v>
          </cell>
          <cell r="K4151">
            <v>5.0718283103147304</v>
          </cell>
          <cell r="L4151">
            <v>4.0941531877399457</v>
          </cell>
          <cell r="M4151">
            <v>0</v>
          </cell>
          <cell r="N4151">
            <v>0</v>
          </cell>
          <cell r="O4151">
            <v>5.9036443447405595</v>
          </cell>
          <cell r="P4151">
            <v>4.5917233792426577</v>
          </cell>
          <cell r="Q4151">
            <v>0.85274862757363645</v>
          </cell>
          <cell r="R4151">
            <v>0</v>
          </cell>
          <cell r="S4151">
            <v>0</v>
          </cell>
          <cell r="T4151">
            <v>0</v>
          </cell>
          <cell r="U4151">
            <v>0</v>
          </cell>
          <cell r="AO4151" t="e">
            <v>#N/A</v>
          </cell>
          <cell r="AQ4151" t="e">
            <v>#N/A</v>
          </cell>
        </row>
        <row r="4152">
          <cell r="G4152">
            <v>48.952512430030524</v>
          </cell>
          <cell r="H4152">
            <v>41.53628555669372</v>
          </cell>
          <cell r="I4152">
            <v>0</v>
          </cell>
          <cell r="J4152">
            <v>0</v>
          </cell>
          <cell r="K4152">
            <v>24.580376854751755</v>
          </cell>
          <cell r="L4152">
            <v>19.4791365095349</v>
          </cell>
          <cell r="M4152">
            <v>0</v>
          </cell>
          <cell r="N4152">
            <v>0</v>
          </cell>
          <cell r="O4152">
            <v>25.466624963599692</v>
          </cell>
          <cell r="P4152">
            <v>19.807374971688649</v>
          </cell>
          <cell r="Q4152">
            <v>3.6785124947421779</v>
          </cell>
          <cell r="R4152">
            <v>0</v>
          </cell>
          <cell r="S4152">
            <v>0</v>
          </cell>
          <cell r="T4152">
            <v>0</v>
          </cell>
          <cell r="U4152">
            <v>0</v>
          </cell>
          <cell r="AO4152" t="e">
            <v>#N/A</v>
          </cell>
          <cell r="AQ4152" t="e">
            <v>#N/A</v>
          </cell>
        </row>
        <row r="4153">
          <cell r="G4153">
            <v>0.38063395851982873</v>
          </cell>
          <cell r="H4153">
            <v>0.33769337850970504</v>
          </cell>
          <cell r="I4153">
            <v>0</v>
          </cell>
          <cell r="J4153">
            <v>0</v>
          </cell>
          <cell r="K4153">
            <v>0.13800893361400626</v>
          </cell>
          <cell r="L4153">
            <v>0.10799924476052615</v>
          </cell>
          <cell r="M4153">
            <v>0</v>
          </cell>
          <cell r="N4153">
            <v>0</v>
          </cell>
          <cell r="O4153">
            <v>0.19801766628199183</v>
          </cell>
          <cell r="P4153">
            <v>0.1540137404415492</v>
          </cell>
          <cell r="Q4153">
            <v>2.860255179628771E-2</v>
          </cell>
          <cell r="R4153">
            <v>0</v>
          </cell>
          <cell r="S4153">
            <v>0</v>
          </cell>
          <cell r="T4153">
            <v>0</v>
          </cell>
          <cell r="U4153">
            <v>0</v>
          </cell>
          <cell r="AO4153" t="e">
            <v>#N/A</v>
          </cell>
          <cell r="AQ4153" t="e">
            <v>#N/A</v>
          </cell>
        </row>
        <row r="4154">
          <cell r="G4154">
            <v>0</v>
          </cell>
          <cell r="H4154">
            <v>0</v>
          </cell>
          <cell r="I4154">
            <v>0</v>
          </cell>
          <cell r="J4154">
            <v>0</v>
          </cell>
          <cell r="K4154">
            <v>0</v>
          </cell>
          <cell r="L4154">
            <v>0</v>
          </cell>
          <cell r="M4154">
            <v>0</v>
          </cell>
          <cell r="N4154">
            <v>0</v>
          </cell>
          <cell r="O4154">
            <v>0</v>
          </cell>
          <cell r="P4154">
            <v>0</v>
          </cell>
          <cell r="Q4154">
            <v>0</v>
          </cell>
          <cell r="R4154">
            <v>0</v>
          </cell>
          <cell r="S4154">
            <v>0</v>
          </cell>
          <cell r="T4154">
            <v>0</v>
          </cell>
          <cell r="U4154">
            <v>0</v>
          </cell>
          <cell r="AO4154" t="e">
            <v>#N/A</v>
          </cell>
          <cell r="AQ4154" t="e">
            <v>#N/A</v>
          </cell>
        </row>
        <row r="4155">
          <cell r="G4155">
            <v>346</v>
          </cell>
          <cell r="H4155">
            <v>299</v>
          </cell>
          <cell r="I4155">
            <v>0</v>
          </cell>
          <cell r="J4155">
            <v>0</v>
          </cell>
          <cell r="K4155">
            <v>192</v>
          </cell>
          <cell r="L4155">
            <v>156</v>
          </cell>
          <cell r="M4155">
            <v>0</v>
          </cell>
          <cell r="N4155">
            <v>0</v>
          </cell>
          <cell r="O4155">
            <v>180</v>
          </cell>
          <cell r="P4155">
            <v>140</v>
          </cell>
          <cell r="Q4155">
            <v>26</v>
          </cell>
          <cell r="R4155">
            <v>0</v>
          </cell>
          <cell r="S4155">
            <v>0</v>
          </cell>
          <cell r="T4155">
            <v>0</v>
          </cell>
          <cell r="U4155">
            <v>0</v>
          </cell>
          <cell r="AO4155" t="e">
            <v>#N/A</v>
          </cell>
          <cell r="AQ4155" t="e">
            <v>#N/A</v>
          </cell>
        </row>
        <row r="4156">
          <cell r="G4156">
            <v>0.31973801726704376</v>
          </cell>
          <cell r="H4156">
            <v>0</v>
          </cell>
          <cell r="I4156">
            <v>0</v>
          </cell>
          <cell r="J4156">
            <v>0</v>
          </cell>
          <cell r="K4156">
            <v>0.2890741292051206</v>
          </cell>
          <cell r="L4156">
            <v>0</v>
          </cell>
          <cell r="M4156">
            <v>0</v>
          </cell>
          <cell r="N4156">
            <v>0</v>
          </cell>
          <cell r="O4156">
            <v>0.2890741292051206</v>
          </cell>
          <cell r="P4156">
            <v>3.0663888061923193E-2</v>
          </cell>
          <cell r="Q4156">
            <v>0</v>
          </cell>
          <cell r="R4156">
            <v>0</v>
          </cell>
          <cell r="S4156">
            <v>0</v>
          </cell>
          <cell r="T4156">
            <v>0</v>
          </cell>
          <cell r="U4156">
            <v>0</v>
          </cell>
          <cell r="AO4156" t="str">
            <v>Sachsen_2005_I 05a_1</v>
          </cell>
          <cell r="AQ4156" t="str">
            <v>Östliche Flächenländer_2005_I 05a_1</v>
          </cell>
        </row>
        <row r="4157">
          <cell r="G4157">
            <v>540.35724918130393</v>
          </cell>
          <cell r="H4157">
            <v>286.08932714617168</v>
          </cell>
          <cell r="I4157">
            <v>0.83333333333333337</v>
          </cell>
          <cell r="J4157">
            <v>0.9375</v>
          </cell>
          <cell r="K4157">
            <v>488.53527835665375</v>
          </cell>
          <cell r="L4157">
            <v>238.98027842227378</v>
          </cell>
          <cell r="M4157">
            <v>0.55555555555555558</v>
          </cell>
          <cell r="N4157">
            <v>0.625</v>
          </cell>
          <cell r="O4157">
            <v>488.53527835665375</v>
          </cell>
          <cell r="P4157">
            <v>51.821970824650194</v>
          </cell>
          <cell r="Q4157">
            <v>0</v>
          </cell>
          <cell r="R4157">
            <v>0</v>
          </cell>
          <cell r="S4157">
            <v>0</v>
          </cell>
          <cell r="T4157">
            <v>0</v>
          </cell>
          <cell r="U4157">
            <v>0</v>
          </cell>
          <cell r="AO4157" t="str">
            <v>Sachsen_2005_I 05a_2</v>
          </cell>
          <cell r="AQ4157" t="str">
            <v>Östliche Flächenländer_2005_I 05a_2</v>
          </cell>
        </row>
        <row r="4158">
          <cell r="G4158">
            <v>516.37689788627574</v>
          </cell>
          <cell r="H4158">
            <v>289.24555297757155</v>
          </cell>
          <cell r="I4158">
            <v>2</v>
          </cell>
          <cell r="J4158">
            <v>1.875</v>
          </cell>
          <cell r="K4158">
            <v>466.85471866626972</v>
          </cell>
          <cell r="L4158">
            <v>241.61678267594741</v>
          </cell>
          <cell r="M4158">
            <v>1.3333333333333333</v>
          </cell>
          <cell r="N4158">
            <v>1.25</v>
          </cell>
          <cell r="O4158">
            <v>466.85471866626972</v>
          </cell>
          <cell r="P4158">
            <v>49.522179220005953</v>
          </cell>
          <cell r="Q4158">
            <v>0</v>
          </cell>
          <cell r="R4158">
            <v>0</v>
          </cell>
          <cell r="S4158">
            <v>0</v>
          </cell>
          <cell r="T4158">
            <v>0</v>
          </cell>
          <cell r="U4158">
            <v>0</v>
          </cell>
          <cell r="AO4158" t="str">
            <v>Sachsen_2005_I 05a_3</v>
          </cell>
          <cell r="AQ4158" t="str">
            <v>Östliche Flächenländer_2005_I 05a_3</v>
          </cell>
        </row>
        <row r="4159">
          <cell r="G4159">
            <v>7.6737124144090503</v>
          </cell>
          <cell r="H4159">
            <v>3.1562258313998455</v>
          </cell>
          <cell r="I4159">
            <v>0</v>
          </cell>
          <cell r="J4159">
            <v>0</v>
          </cell>
          <cell r="K4159">
            <v>6.9377791009228931</v>
          </cell>
          <cell r="L4159">
            <v>2.6365042536736274</v>
          </cell>
          <cell r="M4159">
            <v>0</v>
          </cell>
          <cell r="N4159">
            <v>0</v>
          </cell>
          <cell r="O4159">
            <v>6.9377791009228931</v>
          </cell>
          <cell r="P4159">
            <v>0.73593331348615654</v>
          </cell>
          <cell r="Q4159">
            <v>0</v>
          </cell>
          <cell r="R4159">
            <v>0</v>
          </cell>
          <cell r="S4159">
            <v>0</v>
          </cell>
          <cell r="T4159">
            <v>0</v>
          </cell>
          <cell r="U4159">
            <v>0</v>
          </cell>
          <cell r="AO4159" t="str">
            <v>Sachsen_2005_I 05a_4</v>
          </cell>
          <cell r="AQ4159" t="str">
            <v>Östliche Flächenländer_2005_I 05a_4</v>
          </cell>
        </row>
        <row r="4160">
          <cell r="G4160">
            <v>8.3131884489431371</v>
          </cell>
          <cell r="H4160">
            <v>4.2834493426140758</v>
          </cell>
          <cell r="I4160">
            <v>0</v>
          </cell>
          <cell r="J4160">
            <v>0</v>
          </cell>
          <cell r="K4160">
            <v>7.5159273593331344</v>
          </cell>
          <cell r="L4160">
            <v>3.578112915699923</v>
          </cell>
          <cell r="M4160">
            <v>0</v>
          </cell>
          <cell r="N4160">
            <v>0</v>
          </cell>
          <cell r="O4160">
            <v>7.5159273593331344</v>
          </cell>
          <cell r="P4160">
            <v>0.79726108961000297</v>
          </cell>
          <cell r="Q4160">
            <v>0</v>
          </cell>
          <cell r="R4160">
            <v>0</v>
          </cell>
          <cell r="S4160">
            <v>0</v>
          </cell>
          <cell r="T4160">
            <v>0</v>
          </cell>
          <cell r="U4160">
            <v>0</v>
          </cell>
          <cell r="AO4160" t="str">
            <v>Sachsen_2005_I 05a_5</v>
          </cell>
          <cell r="AQ4160" t="str">
            <v>Östliche Flächenländer_2005_I 05a_5</v>
          </cell>
        </row>
        <row r="4161">
          <cell r="G4161">
            <v>0.95921405180113128</v>
          </cell>
          <cell r="H4161">
            <v>0.2254447022428461</v>
          </cell>
          <cell r="I4161">
            <v>0.16666666666666666</v>
          </cell>
          <cell r="J4161">
            <v>0.1875</v>
          </cell>
          <cell r="K4161">
            <v>0.86722238761536163</v>
          </cell>
          <cell r="L4161">
            <v>0.1883217324052591</v>
          </cell>
          <cell r="M4161">
            <v>0.1111111111111111</v>
          </cell>
          <cell r="N4161">
            <v>0.125</v>
          </cell>
          <cell r="O4161">
            <v>0.86722238761536163</v>
          </cell>
          <cell r="P4161">
            <v>9.1991664185769567E-2</v>
          </cell>
          <cell r="Q4161">
            <v>0</v>
          </cell>
          <cell r="R4161">
            <v>0</v>
          </cell>
          <cell r="S4161">
            <v>0</v>
          </cell>
          <cell r="T4161">
            <v>0</v>
          </cell>
          <cell r="U4161">
            <v>0</v>
          </cell>
          <cell r="AO4161" t="str">
            <v>Sachsen_2005_I 05a_6</v>
          </cell>
          <cell r="AQ4161" t="str">
            <v>Östliche Flächenländer_2005_I 05a_6</v>
          </cell>
        </row>
        <row r="4162">
          <cell r="G4162">
            <v>0</v>
          </cell>
          <cell r="H4162">
            <v>0</v>
          </cell>
          <cell r="I4162">
            <v>0</v>
          </cell>
          <cell r="J4162">
            <v>0</v>
          </cell>
          <cell r="K4162">
            <v>0</v>
          </cell>
          <cell r="L4162">
            <v>0</v>
          </cell>
          <cell r="M4162">
            <v>0</v>
          </cell>
          <cell r="N4162">
            <v>0</v>
          </cell>
          <cell r="O4162">
            <v>0</v>
          </cell>
          <cell r="P4162">
            <v>0</v>
          </cell>
          <cell r="Q4162">
            <v>0</v>
          </cell>
          <cell r="R4162">
            <v>0</v>
          </cell>
          <cell r="S4162">
            <v>0</v>
          </cell>
          <cell r="T4162">
            <v>0</v>
          </cell>
          <cell r="U4162">
            <v>0</v>
          </cell>
          <cell r="AO4162" t="str">
            <v>Sachsen_2005_I 05a_7</v>
          </cell>
          <cell r="AQ4162" t="str">
            <v>Östliche Flächenländer_2005_I 05a_7</v>
          </cell>
        </row>
        <row r="4163">
          <cell r="G4163">
            <v>1074</v>
          </cell>
          <cell r="H4163">
            <v>583</v>
          </cell>
          <cell r="I4163">
            <v>3</v>
          </cell>
          <cell r="J4163">
            <v>3</v>
          </cell>
          <cell r="K4163">
            <v>971</v>
          </cell>
          <cell r="L4163">
            <v>487</v>
          </cell>
          <cell r="M4163">
            <v>2</v>
          </cell>
          <cell r="N4163">
            <v>2</v>
          </cell>
          <cell r="O4163">
            <v>971</v>
          </cell>
          <cell r="P4163">
            <v>103</v>
          </cell>
          <cell r="Q4163">
            <v>0</v>
          </cell>
          <cell r="R4163">
            <v>0</v>
          </cell>
          <cell r="S4163">
            <v>0</v>
          </cell>
          <cell r="T4163">
            <v>0</v>
          </cell>
          <cell r="U4163">
            <v>0</v>
          </cell>
          <cell r="AO4163" t="str">
            <v>Sachsen_2005_I 05a_8</v>
          </cell>
          <cell r="AQ4163" t="str">
            <v>Östliche Flächenländer_2005_I 05a_8</v>
          </cell>
        </row>
        <row r="4164">
          <cell r="G4164">
            <v>3.0237246084664292E-2</v>
          </cell>
          <cell r="H4164">
            <v>1.3280212483399733E-3</v>
          </cell>
          <cell r="I4164">
            <v>0</v>
          </cell>
          <cell r="J4164">
            <v>0</v>
          </cell>
          <cell r="K4164">
            <v>3.0237246084664292E-2</v>
          </cell>
          <cell r="L4164">
            <v>1.3280212483399733E-3</v>
          </cell>
          <cell r="M4164">
            <v>0</v>
          </cell>
          <cell r="N4164">
            <v>0</v>
          </cell>
          <cell r="O4164">
            <v>3.0237246084664292E-2</v>
          </cell>
          <cell r="P4164">
            <v>0</v>
          </cell>
          <cell r="Q4164">
            <v>0</v>
          </cell>
          <cell r="R4164">
            <v>0</v>
          </cell>
          <cell r="S4164">
            <v>0</v>
          </cell>
          <cell r="T4164">
            <v>0</v>
          </cell>
          <cell r="U4164">
            <v>0</v>
          </cell>
          <cell r="AO4164" t="e">
            <v>#N/A</v>
          </cell>
          <cell r="AQ4164" t="e">
            <v>#N/A</v>
          </cell>
        </row>
        <row r="4165">
          <cell r="G4165">
            <v>4.5900139556520392</v>
          </cell>
          <cell r="H4165">
            <v>0.32953898690950484</v>
          </cell>
          <cell r="I4165">
            <v>0</v>
          </cell>
          <cell r="J4165">
            <v>0</v>
          </cell>
          <cell r="K4165">
            <v>4.5900139556520392</v>
          </cell>
          <cell r="L4165">
            <v>0.32953898690950484</v>
          </cell>
          <cell r="M4165">
            <v>0</v>
          </cell>
          <cell r="N4165">
            <v>0</v>
          </cell>
          <cell r="O4165">
            <v>4.5900139556520392</v>
          </cell>
          <cell r="P4165">
            <v>0</v>
          </cell>
          <cell r="Q4165">
            <v>0</v>
          </cell>
          <cell r="R4165">
            <v>0</v>
          </cell>
          <cell r="S4165">
            <v>0</v>
          </cell>
          <cell r="T4165">
            <v>0</v>
          </cell>
          <cell r="U4165">
            <v>0</v>
          </cell>
          <cell r="AO4165" t="e">
            <v>#N/A</v>
          </cell>
          <cell r="AQ4165" t="e">
            <v>#N/A</v>
          </cell>
        </row>
        <row r="4166">
          <cell r="G4166">
            <v>8.2426732826794851</v>
          </cell>
          <cell r="H4166">
            <v>0.66002656042496677</v>
          </cell>
          <cell r="I4166">
            <v>0</v>
          </cell>
          <cell r="J4166">
            <v>0</v>
          </cell>
          <cell r="K4166">
            <v>8.2426732826794851</v>
          </cell>
          <cell r="L4166">
            <v>0.66002656042496677</v>
          </cell>
          <cell r="M4166">
            <v>0</v>
          </cell>
          <cell r="N4166">
            <v>0</v>
          </cell>
          <cell r="O4166">
            <v>8.2426732826794851</v>
          </cell>
          <cell r="P4166">
            <v>0</v>
          </cell>
          <cell r="Q4166">
            <v>0</v>
          </cell>
          <cell r="R4166">
            <v>0</v>
          </cell>
          <cell r="S4166">
            <v>0</v>
          </cell>
          <cell r="T4166">
            <v>0</v>
          </cell>
          <cell r="U4166">
            <v>0</v>
          </cell>
          <cell r="AO4166" t="e">
            <v>#N/A</v>
          </cell>
          <cell r="AQ4166" t="e">
            <v>#N/A</v>
          </cell>
        </row>
        <row r="4167">
          <cell r="G4167">
            <v>6.8537757791905726E-2</v>
          </cell>
          <cell r="H4167">
            <v>4.36349838740277E-3</v>
          </cell>
          <cell r="I4167">
            <v>0</v>
          </cell>
          <cell r="J4167">
            <v>0</v>
          </cell>
          <cell r="K4167">
            <v>6.8537757791905726E-2</v>
          </cell>
          <cell r="L4167">
            <v>4.36349838740277E-3</v>
          </cell>
          <cell r="M4167">
            <v>0</v>
          </cell>
          <cell r="N4167">
            <v>0</v>
          </cell>
          <cell r="O4167">
            <v>6.8537757791905726E-2</v>
          </cell>
          <cell r="P4167">
            <v>0</v>
          </cell>
          <cell r="Q4167">
            <v>0</v>
          </cell>
          <cell r="R4167">
            <v>0</v>
          </cell>
          <cell r="S4167">
            <v>0</v>
          </cell>
          <cell r="T4167">
            <v>0</v>
          </cell>
          <cell r="U4167">
            <v>0</v>
          </cell>
          <cell r="AO4167" t="e">
            <v>#N/A</v>
          </cell>
          <cell r="AQ4167" t="e">
            <v>#N/A</v>
          </cell>
        </row>
        <row r="4168">
          <cell r="G4168">
            <v>6.2490308574972862E-2</v>
          </cell>
          <cell r="H4168">
            <v>4.5532157085941948E-3</v>
          </cell>
          <cell r="I4168">
            <v>0</v>
          </cell>
          <cell r="J4168">
            <v>0</v>
          </cell>
          <cell r="K4168">
            <v>6.2490308574972862E-2</v>
          </cell>
          <cell r="L4168">
            <v>4.5532157085941948E-3</v>
          </cell>
          <cell r="M4168">
            <v>0</v>
          </cell>
          <cell r="N4168">
            <v>0</v>
          </cell>
          <cell r="O4168">
            <v>6.2490308574972862E-2</v>
          </cell>
          <cell r="P4168">
            <v>0</v>
          </cell>
          <cell r="Q4168">
            <v>0</v>
          </cell>
          <cell r="R4168">
            <v>0</v>
          </cell>
          <cell r="S4168">
            <v>0</v>
          </cell>
          <cell r="T4168">
            <v>0</v>
          </cell>
          <cell r="U4168">
            <v>0</v>
          </cell>
          <cell r="AO4168" t="e">
            <v>#N/A</v>
          </cell>
          <cell r="AQ4168" t="e">
            <v>#N/A</v>
          </cell>
        </row>
        <row r="4169">
          <cell r="G4169">
            <v>6.0474492169328578E-3</v>
          </cell>
          <cell r="H4169">
            <v>1.8971732119142478E-4</v>
          </cell>
          <cell r="I4169">
            <v>0</v>
          </cell>
          <cell r="J4169">
            <v>0</v>
          </cell>
          <cell r="K4169">
            <v>6.0474492169328578E-3</v>
          </cell>
          <cell r="L4169">
            <v>1.8971732119142478E-4</v>
          </cell>
          <cell r="M4169">
            <v>0</v>
          </cell>
          <cell r="N4169">
            <v>0</v>
          </cell>
          <cell r="O4169">
            <v>6.0474492169328578E-3</v>
          </cell>
          <cell r="P4169">
            <v>0</v>
          </cell>
          <cell r="Q4169">
            <v>0</v>
          </cell>
          <cell r="R4169">
            <v>0</v>
          </cell>
          <cell r="S4169">
            <v>0</v>
          </cell>
          <cell r="T4169">
            <v>0</v>
          </cell>
          <cell r="U4169">
            <v>0</v>
          </cell>
          <cell r="AO4169" t="e">
            <v>#N/A</v>
          </cell>
          <cell r="AQ4169" t="e">
            <v>#N/A</v>
          </cell>
        </row>
        <row r="4170">
          <cell r="G4170">
            <v>0</v>
          </cell>
          <cell r="H4170">
            <v>0</v>
          </cell>
          <cell r="I4170">
            <v>0</v>
          </cell>
          <cell r="J4170">
            <v>0</v>
          </cell>
          <cell r="K4170">
            <v>0</v>
          </cell>
          <cell r="L4170">
            <v>0</v>
          </cell>
          <cell r="M4170">
            <v>0</v>
          </cell>
          <cell r="N4170">
            <v>0</v>
          </cell>
          <cell r="O4170">
            <v>0</v>
          </cell>
          <cell r="P4170">
            <v>0</v>
          </cell>
          <cell r="Q4170">
            <v>0</v>
          </cell>
          <cell r="R4170">
            <v>0</v>
          </cell>
          <cell r="S4170">
            <v>0</v>
          </cell>
          <cell r="T4170">
            <v>0</v>
          </cell>
          <cell r="U4170">
            <v>0</v>
          </cell>
          <cell r="AO4170" t="e">
            <v>#N/A</v>
          </cell>
          <cell r="AQ4170" t="e">
            <v>#N/A</v>
          </cell>
        </row>
        <row r="4171">
          <cell r="G4171">
            <v>13</v>
          </cell>
          <cell r="H4171">
            <v>1</v>
          </cell>
          <cell r="I4171">
            <v>0</v>
          </cell>
          <cell r="J4171">
            <v>0</v>
          </cell>
          <cell r="K4171">
            <v>13</v>
          </cell>
          <cell r="L4171">
            <v>1</v>
          </cell>
          <cell r="M4171">
            <v>0</v>
          </cell>
          <cell r="N4171">
            <v>0</v>
          </cell>
          <cell r="O4171">
            <v>13</v>
          </cell>
          <cell r="P4171">
            <v>0</v>
          </cell>
          <cell r="Q4171">
            <v>0</v>
          </cell>
          <cell r="R4171">
            <v>0</v>
          </cell>
          <cell r="S4171">
            <v>0</v>
          </cell>
          <cell r="T4171">
            <v>0</v>
          </cell>
          <cell r="U4171">
            <v>0</v>
          </cell>
          <cell r="AO4171" t="e">
            <v>#N/A</v>
          </cell>
          <cell r="AQ4171" t="e">
            <v>#N/A</v>
          </cell>
        </row>
        <row r="4172">
          <cell r="G4172">
            <v>0</v>
          </cell>
          <cell r="H4172">
            <v>0</v>
          </cell>
          <cell r="I4172">
            <v>0</v>
          </cell>
          <cell r="J4172">
            <v>0</v>
          </cell>
          <cell r="K4172">
            <v>0</v>
          </cell>
          <cell r="L4172">
            <v>0</v>
          </cell>
          <cell r="M4172">
            <v>0</v>
          </cell>
          <cell r="N4172">
            <v>0</v>
          </cell>
          <cell r="O4172">
            <v>0</v>
          </cell>
          <cell r="P4172">
            <v>0</v>
          </cell>
          <cell r="Q4172">
            <v>0</v>
          </cell>
          <cell r="R4172">
            <v>0</v>
          </cell>
          <cell r="S4172">
            <v>0</v>
          </cell>
          <cell r="T4172">
            <v>0</v>
          </cell>
          <cell r="U4172">
            <v>0</v>
          </cell>
          <cell r="AO4172" t="str">
            <v>Sachsen_2005_I 05c_1</v>
          </cell>
          <cell r="AQ4172" t="str">
            <v>Östliche Flächenländer_2005_I 05c_1</v>
          </cell>
        </row>
        <row r="4173">
          <cell r="G4173">
            <v>37.45353159851301</v>
          </cell>
          <cell r="H4173">
            <v>26.617691154422786</v>
          </cell>
          <cell r="I4173">
            <v>0</v>
          </cell>
          <cell r="J4173">
            <v>0</v>
          </cell>
          <cell r="K4173">
            <v>12.927218837477358</v>
          </cell>
          <cell r="L4173">
            <v>9.5307306519815125</v>
          </cell>
          <cell r="M4173">
            <v>0</v>
          </cell>
          <cell r="N4173">
            <v>0</v>
          </cell>
          <cell r="O4173">
            <v>13.857909954564228</v>
          </cell>
          <cell r="P4173">
            <v>10.97686906237092</v>
          </cell>
          <cell r="Q4173">
            <v>12.164394878149524</v>
          </cell>
          <cell r="R4173">
            <v>0.45435770342833537</v>
          </cell>
          <cell r="S4173">
            <v>0</v>
          </cell>
          <cell r="T4173">
            <v>0</v>
          </cell>
          <cell r="U4173">
            <v>0</v>
          </cell>
          <cell r="AO4173" t="str">
            <v>Sachsen_2005_I 05c_2</v>
          </cell>
          <cell r="AQ4173" t="str">
            <v>Östliche Flächenländer_2005_I 05c_2</v>
          </cell>
        </row>
        <row r="4174">
          <cell r="G4174">
            <v>2838.7472118959108</v>
          </cell>
          <cell r="H4174">
            <v>2344.8593395609887</v>
          </cell>
          <cell r="I4174">
            <v>5.6440677966101696</v>
          </cell>
          <cell r="J4174">
            <v>4.5652173913043477</v>
          </cell>
          <cell r="K4174">
            <v>1052.8501564301005</v>
          </cell>
          <cell r="L4174">
            <v>881.97600550693278</v>
          </cell>
          <cell r="M4174">
            <v>1.2380952380952381</v>
          </cell>
          <cell r="N4174">
            <v>0.6470588235294118</v>
          </cell>
          <cell r="O4174">
            <v>1050.3442951100944</v>
          </cell>
          <cell r="P4174">
            <v>831.97912496425511</v>
          </cell>
          <cell r="Q4174">
            <v>921.9862739490992</v>
          </cell>
          <cell r="R4174">
            <v>34.437517872462109</v>
          </cell>
          <cell r="S4174">
            <v>0</v>
          </cell>
          <cell r="T4174">
            <v>0</v>
          </cell>
          <cell r="U4174">
            <v>0</v>
          </cell>
          <cell r="AO4174" t="str">
            <v>Sachsen_2005_I 05c_3</v>
          </cell>
          <cell r="AQ4174" t="str">
            <v>Östliche Flächenländer_2005_I 05c_3</v>
          </cell>
        </row>
        <row r="4175">
          <cell r="G4175">
            <v>290.40892193308554</v>
          </cell>
          <cell r="H4175">
            <v>239.67297120670435</v>
          </cell>
          <cell r="I4175">
            <v>0.4576271186440678</v>
          </cell>
          <cell r="J4175">
            <v>0.45652173913043476</v>
          </cell>
          <cell r="K4175">
            <v>117.44986003622591</v>
          </cell>
          <cell r="L4175">
            <v>98.703313993509681</v>
          </cell>
          <cell r="M4175">
            <v>0</v>
          </cell>
          <cell r="N4175">
            <v>0</v>
          </cell>
          <cell r="O4175">
            <v>107.45210180154419</v>
          </cell>
          <cell r="P4175">
            <v>85.11295396053761</v>
          </cell>
          <cell r="Q4175">
            <v>94.32084643980555</v>
          </cell>
          <cell r="R4175">
            <v>3.5230197311981701</v>
          </cell>
          <cell r="S4175">
            <v>0</v>
          </cell>
          <cell r="T4175">
            <v>0</v>
          </cell>
          <cell r="U4175">
            <v>0</v>
          </cell>
          <cell r="AO4175" t="str">
            <v>Sachsen_2005_I 05c_4</v>
          </cell>
          <cell r="AQ4175" t="str">
            <v>Östliche Flächenländer_2005_I 05c_4</v>
          </cell>
        </row>
        <row r="4176">
          <cell r="G4176">
            <v>369.11895910780669</v>
          </cell>
          <cell r="H4176">
            <v>276.64198669895819</v>
          </cell>
          <cell r="I4176">
            <v>2.2881355932203391</v>
          </cell>
          <cell r="J4176">
            <v>1.3695652173913044</v>
          </cell>
          <cell r="K4176">
            <v>133.58126132059937</v>
          </cell>
          <cell r="L4176">
            <v>103.85209951814338</v>
          </cell>
          <cell r="M4176">
            <v>0.66666666666666663</v>
          </cell>
          <cell r="N4176">
            <v>0.29411764705882354</v>
          </cell>
          <cell r="O4176">
            <v>136.57503256759762</v>
          </cell>
          <cell r="P4176">
            <v>108.18126648238172</v>
          </cell>
          <cell r="Q4176">
            <v>119.88479013757824</v>
          </cell>
          <cell r="R4176">
            <v>4.4778699202491019</v>
          </cell>
          <cell r="S4176">
            <v>0</v>
          </cell>
          <cell r="T4176">
            <v>0</v>
          </cell>
          <cell r="U4176">
            <v>0</v>
          </cell>
          <cell r="AO4176" t="str">
            <v>Sachsen_2005_I 05c_5</v>
          </cell>
          <cell r="AQ4176" t="str">
            <v>Östliche Flächenländer_2005_I 05c_5</v>
          </cell>
        </row>
        <row r="4177">
          <cell r="G4177">
            <v>91.271375464684013</v>
          </cell>
          <cell r="H4177">
            <v>71.208011378925917</v>
          </cell>
          <cell r="I4177">
            <v>0.61016949152542377</v>
          </cell>
          <cell r="J4177">
            <v>0.60869565217391308</v>
          </cell>
          <cell r="K4177">
            <v>25.191503375596902</v>
          </cell>
          <cell r="L4177">
            <v>19.937850329432589</v>
          </cell>
          <cell r="M4177">
            <v>9.5238095238095233E-2</v>
          </cell>
          <cell r="N4177">
            <v>5.8823529411764705E-2</v>
          </cell>
          <cell r="O4177">
            <v>33.770660566199595</v>
          </cell>
          <cell r="P4177">
            <v>26.749785530454673</v>
          </cell>
          <cell r="Q4177">
            <v>29.643694595367457</v>
          </cell>
          <cell r="R4177">
            <v>1.107234772662282</v>
          </cell>
          <cell r="S4177">
            <v>0</v>
          </cell>
          <cell r="T4177">
            <v>0</v>
          </cell>
          <cell r="U4177">
            <v>0</v>
          </cell>
          <cell r="AO4177" t="str">
            <v>Sachsen_2005_I 05c_6</v>
          </cell>
          <cell r="AQ4177" t="str">
            <v>Östliche Flächenländer_2005_I 05c_6</v>
          </cell>
        </row>
        <row r="4178">
          <cell r="G4178">
            <v>0</v>
          </cell>
          <cell r="H4178">
            <v>0</v>
          </cell>
          <cell r="I4178">
            <v>0</v>
          </cell>
          <cell r="J4178">
            <v>0</v>
          </cell>
          <cell r="K4178">
            <v>0</v>
          </cell>
          <cell r="L4178">
            <v>0</v>
          </cell>
          <cell r="M4178">
            <v>0</v>
          </cell>
          <cell r="N4178">
            <v>0</v>
          </cell>
          <cell r="O4178">
            <v>0</v>
          </cell>
          <cell r="P4178">
            <v>0</v>
          </cell>
          <cell r="Q4178">
            <v>0</v>
          </cell>
          <cell r="R4178">
            <v>0</v>
          </cell>
          <cell r="S4178">
            <v>0</v>
          </cell>
          <cell r="T4178">
            <v>0</v>
          </cell>
          <cell r="U4178">
            <v>0</v>
          </cell>
          <cell r="AO4178" t="str">
            <v>Sachsen_2005_I 05c_7</v>
          </cell>
          <cell r="AQ4178" t="str">
            <v>Östliche Flächenländer_2005_I 05c_7</v>
          </cell>
        </row>
        <row r="4179">
          <cell r="G4179">
            <v>3627</v>
          </cell>
          <cell r="H4179">
            <v>2959</v>
          </cell>
          <cell r="I4179">
            <v>9</v>
          </cell>
          <cell r="J4179">
            <v>7</v>
          </cell>
          <cell r="K4179">
            <v>1342</v>
          </cell>
          <cell r="L4179">
            <v>1114</v>
          </cell>
          <cell r="M4179">
            <v>2</v>
          </cell>
          <cell r="N4179">
            <v>1</v>
          </cell>
          <cell r="O4179">
            <v>1342</v>
          </cell>
          <cell r="P4179">
            <v>1063</v>
          </cell>
          <cell r="Q4179">
            <v>1178</v>
          </cell>
          <cell r="R4179">
            <v>44</v>
          </cell>
          <cell r="S4179">
            <v>0</v>
          </cell>
          <cell r="T4179">
            <v>0</v>
          </cell>
          <cell r="U4179">
            <v>0</v>
          </cell>
          <cell r="AO4179" t="str">
            <v>Sachsen_2005_I 05c_8</v>
          </cell>
          <cell r="AQ4179" t="str">
            <v>Östliche Flächenländer_2005_I 05c_8</v>
          </cell>
        </row>
        <row r="4180">
          <cell r="G4180">
            <v>0</v>
          </cell>
          <cell r="H4180">
            <v>0</v>
          </cell>
          <cell r="I4180">
            <v>0</v>
          </cell>
          <cell r="J4180">
            <v>0</v>
          </cell>
          <cell r="K4180">
            <v>0</v>
          </cell>
          <cell r="L4180">
            <v>0</v>
          </cell>
          <cell r="M4180">
            <v>0</v>
          </cell>
          <cell r="N4180">
            <v>0</v>
          </cell>
          <cell r="O4180">
            <v>0</v>
          </cell>
          <cell r="P4180">
            <v>0</v>
          </cell>
          <cell r="Q4180">
            <v>0</v>
          </cell>
          <cell r="R4180">
            <v>0</v>
          </cell>
          <cell r="S4180">
            <v>0</v>
          </cell>
          <cell r="T4180">
            <v>0</v>
          </cell>
          <cell r="U4180">
            <v>0</v>
          </cell>
          <cell r="AO4180" t="e">
            <v>#N/A</v>
          </cell>
          <cell r="AQ4180" t="e">
            <v>#N/A</v>
          </cell>
        </row>
        <row r="4181">
          <cell r="G4181">
            <v>8.3952912019826513</v>
          </cell>
          <cell r="H4181">
            <v>6.0629685157421287</v>
          </cell>
          <cell r="I4181">
            <v>0</v>
          </cell>
          <cell r="J4181">
            <v>0</v>
          </cell>
          <cell r="K4181">
            <v>1.7242713650584554</v>
          </cell>
          <cell r="L4181">
            <v>1.3346445078178779</v>
          </cell>
          <cell r="M4181">
            <v>0</v>
          </cell>
          <cell r="N4181">
            <v>0</v>
          </cell>
          <cell r="O4181">
            <v>1.8484097480380006</v>
          </cell>
          <cell r="P4181">
            <v>1.3424204874018999</v>
          </cell>
          <cell r="Q4181">
            <v>4.7501032631144149</v>
          </cell>
          <cell r="R4181">
            <v>0.45435770342833537</v>
          </cell>
          <cell r="S4181">
            <v>0</v>
          </cell>
          <cell r="T4181">
            <v>0</v>
          </cell>
          <cell r="U4181">
            <v>0</v>
          </cell>
          <cell r="AO4181" t="e">
            <v>#N/A</v>
          </cell>
          <cell r="AQ4181" t="e">
            <v>#N/A</v>
          </cell>
        </row>
        <row r="4182">
          <cell r="G4182">
            <v>636.31140977981124</v>
          </cell>
          <cell r="H4182">
            <v>534.11125206627457</v>
          </cell>
          <cell r="I4182">
            <v>0.6271186440677966</v>
          </cell>
          <cell r="J4182">
            <v>0</v>
          </cell>
          <cell r="K4182">
            <v>140.43232339864977</v>
          </cell>
          <cell r="L4182">
            <v>123.5083095682958</v>
          </cell>
          <cell r="M4182">
            <v>0.22017220172201721</v>
          </cell>
          <cell r="N4182">
            <v>0</v>
          </cell>
          <cell r="O4182">
            <v>140.09808407206177</v>
          </cell>
          <cell r="P4182">
            <v>101.74721189591078</v>
          </cell>
          <cell r="Q4182">
            <v>360.0285959393766</v>
          </cell>
          <cell r="R4182">
            <v>34.437517872462109</v>
          </cell>
          <cell r="S4182">
            <v>0</v>
          </cell>
          <cell r="T4182">
            <v>0</v>
          </cell>
          <cell r="U4182">
            <v>0</v>
          </cell>
          <cell r="AO4182" t="e">
            <v>#N/A</v>
          </cell>
          <cell r="AQ4182" t="e">
            <v>#N/A</v>
          </cell>
        </row>
        <row r="4183">
          <cell r="G4183">
            <v>65.095796396911638</v>
          </cell>
          <cell r="H4183">
            <v>54.592626763541304</v>
          </cell>
          <cell r="I4183">
            <v>5.0847457627118647E-2</v>
          </cell>
          <cell r="J4183">
            <v>0</v>
          </cell>
          <cell r="K4183">
            <v>15.665815906471266</v>
          </cell>
          <cell r="L4183">
            <v>13.82200806372308</v>
          </cell>
          <cell r="M4183">
            <v>0</v>
          </cell>
          <cell r="N4183">
            <v>0</v>
          </cell>
          <cell r="O4183">
            <v>14.332284815556191</v>
          </cell>
          <cell r="P4183">
            <v>10.408921933085502</v>
          </cell>
          <cell r="Q4183">
            <v>36.831569917071775</v>
          </cell>
          <cell r="R4183">
            <v>3.5230197311981701</v>
          </cell>
          <cell r="S4183">
            <v>0</v>
          </cell>
          <cell r="T4183">
            <v>0</v>
          </cell>
          <cell r="U4183">
            <v>0</v>
          </cell>
          <cell r="AO4183" t="e">
            <v>#N/A</v>
          </cell>
          <cell r="AQ4183" t="e">
            <v>#N/A</v>
          </cell>
        </row>
        <row r="4184">
          <cell r="G4184">
            <v>82.738823753693637</v>
          </cell>
          <cell r="H4184">
            <v>63.01341636873871</v>
          </cell>
          <cell r="I4184">
            <v>0.25423728813559321</v>
          </cell>
          <cell r="J4184">
            <v>0</v>
          </cell>
          <cell r="K4184">
            <v>17.817470772270706</v>
          </cell>
          <cell r="L4184">
            <v>14.543022912774116</v>
          </cell>
          <cell r="M4184">
            <v>0</v>
          </cell>
          <cell r="N4184">
            <v>0</v>
          </cell>
          <cell r="O4184">
            <v>18.216788993740668</v>
          </cell>
          <cell r="P4184">
            <v>13.230070218917803</v>
          </cell>
          <cell r="Q4184">
            <v>46.814094620786072</v>
          </cell>
          <cell r="R4184">
            <v>4.4778699202491019</v>
          </cell>
          <cell r="S4184">
            <v>0</v>
          </cell>
          <cell r="T4184">
            <v>0</v>
          </cell>
          <cell r="U4184">
            <v>0</v>
          </cell>
          <cell r="AO4184" t="e">
            <v>#N/A</v>
          </cell>
          <cell r="AQ4184" t="e">
            <v>#N/A</v>
          </cell>
        </row>
        <row r="4185">
          <cell r="G4185">
            <v>20.458678867600799</v>
          </cell>
          <cell r="H4185">
            <v>16.219736285703302</v>
          </cell>
          <cell r="I4185">
            <v>6.7796610169491525E-2</v>
          </cell>
          <cell r="J4185">
            <v>0</v>
          </cell>
          <cell r="K4185">
            <v>3.3601185575498107</v>
          </cell>
          <cell r="L4185">
            <v>2.7920149473891236</v>
          </cell>
          <cell r="M4185">
            <v>0</v>
          </cell>
          <cell r="N4185">
            <v>0</v>
          </cell>
          <cell r="O4185">
            <v>4.5044323706033742</v>
          </cell>
          <cell r="P4185">
            <v>3.2713754646840147</v>
          </cell>
          <cell r="Q4185">
            <v>11.575636259651128</v>
          </cell>
          <cell r="R4185">
            <v>1.107234772662282</v>
          </cell>
          <cell r="S4185">
            <v>0</v>
          </cell>
          <cell r="T4185">
            <v>0</v>
          </cell>
          <cell r="U4185">
            <v>0</v>
          </cell>
          <cell r="AO4185" t="e">
            <v>#N/A</v>
          </cell>
          <cell r="AQ4185" t="e">
            <v>#N/A</v>
          </cell>
        </row>
        <row r="4186">
          <cell r="G4186">
            <v>0</v>
          </cell>
          <cell r="H4186">
            <v>0</v>
          </cell>
          <cell r="I4186">
            <v>0</v>
          </cell>
          <cell r="J4186">
            <v>0</v>
          </cell>
          <cell r="K4186">
            <v>0</v>
          </cell>
          <cell r="L4186">
            <v>0</v>
          </cell>
          <cell r="M4186">
            <v>0</v>
          </cell>
          <cell r="N4186">
            <v>0</v>
          </cell>
          <cell r="O4186">
            <v>0</v>
          </cell>
          <cell r="P4186">
            <v>0</v>
          </cell>
          <cell r="Q4186">
            <v>0</v>
          </cell>
          <cell r="R4186">
            <v>0</v>
          </cell>
          <cell r="S4186">
            <v>0</v>
          </cell>
          <cell r="T4186">
            <v>0</v>
          </cell>
          <cell r="U4186">
            <v>0</v>
          </cell>
          <cell r="AO4186" t="e">
            <v>#N/A</v>
          </cell>
          <cell r="AQ4186" t="e">
            <v>#N/A</v>
          </cell>
        </row>
        <row r="4187">
          <cell r="G4187">
            <v>813</v>
          </cell>
          <cell r="H4187">
            <v>674</v>
          </cell>
          <cell r="I4187">
            <v>1</v>
          </cell>
          <cell r="J4187">
            <v>0</v>
          </cell>
          <cell r="K4187">
            <v>179</v>
          </cell>
          <cell r="L4187">
            <v>156</v>
          </cell>
          <cell r="M4187">
            <v>0.22017220172201721</v>
          </cell>
          <cell r="N4187">
            <v>0</v>
          </cell>
          <cell r="O4187">
            <v>179</v>
          </cell>
          <cell r="P4187">
            <v>130</v>
          </cell>
          <cell r="Q4187">
            <v>460</v>
          </cell>
          <cell r="R4187">
            <v>44</v>
          </cell>
          <cell r="S4187">
            <v>0</v>
          </cell>
          <cell r="T4187">
            <v>0</v>
          </cell>
          <cell r="U4187">
            <v>0</v>
          </cell>
          <cell r="AO4187" t="e">
            <v>#N/A</v>
          </cell>
          <cell r="AQ4187" t="e">
            <v>#N/A</v>
          </cell>
        </row>
        <row r="4188">
          <cell r="G4188">
            <v>5831.0079774177711</v>
          </cell>
          <cell r="H4188">
            <v>1916.2857640097459</v>
          </cell>
          <cell r="I4188">
            <v>114.3872115856652</v>
          </cell>
          <cell r="J4188">
            <v>28.773059519665853</v>
          </cell>
          <cell r="K4188">
            <v>5581</v>
          </cell>
          <cell r="L4188">
            <v>1837</v>
          </cell>
          <cell r="M4188">
            <v>123</v>
          </cell>
          <cell r="N4188">
            <v>30</v>
          </cell>
          <cell r="O4188">
            <v>5831.0079774177711</v>
          </cell>
          <cell r="P4188">
            <v>0</v>
          </cell>
          <cell r="Q4188">
            <v>0</v>
          </cell>
          <cell r="R4188">
            <v>0</v>
          </cell>
          <cell r="S4188">
            <v>0</v>
          </cell>
          <cell r="T4188">
            <v>0</v>
          </cell>
          <cell r="U4188">
            <v>0</v>
          </cell>
          <cell r="AO4188" t="str">
            <v>Sachsen_2005_II 03b_1</v>
          </cell>
          <cell r="AQ4188" t="str">
            <v>Östliche Flächenländer_2005_II 03b_1</v>
          </cell>
        </row>
        <row r="4189">
          <cell r="G4189">
            <v>1870.1853215513008</v>
          </cell>
          <cell r="H4189">
            <v>719.78071702053603</v>
          </cell>
          <cell r="I4189">
            <v>36.687530682376043</v>
          </cell>
          <cell r="J4189">
            <v>10.807518273581621</v>
          </cell>
          <cell r="K4189">
            <v>1790</v>
          </cell>
          <cell r="L4189">
            <v>690</v>
          </cell>
          <cell r="M4189">
            <v>21</v>
          </cell>
          <cell r="N4189">
            <v>6</v>
          </cell>
          <cell r="O4189">
            <v>1870.1853215513008</v>
          </cell>
          <cell r="P4189">
            <v>0</v>
          </cell>
          <cell r="Q4189">
            <v>0</v>
          </cell>
          <cell r="R4189">
            <v>0</v>
          </cell>
          <cell r="S4189">
            <v>0</v>
          </cell>
          <cell r="T4189">
            <v>0</v>
          </cell>
          <cell r="U4189">
            <v>0</v>
          </cell>
          <cell r="AO4189" t="str">
            <v>Sachsen_2005_II 03b_2</v>
          </cell>
          <cell r="AQ4189" t="str">
            <v>Östliche Flächenländer_2005_II 03b_2</v>
          </cell>
        </row>
        <row r="4190">
          <cell r="G4190">
            <v>798.2243495336279</v>
          </cell>
          <cell r="H4190">
            <v>353.63139575356769</v>
          </cell>
          <cell r="I4190">
            <v>15.658811978399607</v>
          </cell>
          <cell r="J4190">
            <v>5.3097807170205362</v>
          </cell>
          <cell r="K4190">
            <v>764</v>
          </cell>
          <cell r="L4190">
            <v>339</v>
          </cell>
          <cell r="M4190">
            <v>17</v>
          </cell>
          <cell r="N4190">
            <v>6</v>
          </cell>
          <cell r="O4190">
            <v>798.2243495336279</v>
          </cell>
          <cell r="P4190">
            <v>0</v>
          </cell>
          <cell r="Q4190">
            <v>0</v>
          </cell>
          <cell r="R4190">
            <v>0</v>
          </cell>
          <cell r="S4190">
            <v>0</v>
          </cell>
          <cell r="T4190">
            <v>0</v>
          </cell>
          <cell r="U4190">
            <v>0</v>
          </cell>
          <cell r="AO4190" t="str">
            <v>Sachsen_2005_II 03b_3</v>
          </cell>
          <cell r="AQ4190" t="str">
            <v>Östliche Flächenländer_2005_II 03b_3</v>
          </cell>
        </row>
        <row r="4191">
          <cell r="G4191">
            <v>0</v>
          </cell>
          <cell r="H4191">
            <v>0</v>
          </cell>
          <cell r="I4191">
            <v>0</v>
          </cell>
          <cell r="J4191">
            <v>0</v>
          </cell>
          <cell r="K4191">
            <v>0</v>
          </cell>
          <cell r="L4191">
            <v>0</v>
          </cell>
          <cell r="M4191">
            <v>0</v>
          </cell>
          <cell r="N4191">
            <v>0</v>
          </cell>
          <cell r="O4191">
            <v>0</v>
          </cell>
          <cell r="P4191">
            <v>0</v>
          </cell>
          <cell r="Q4191">
            <v>0</v>
          </cell>
          <cell r="R4191">
            <v>0</v>
          </cell>
          <cell r="S4191">
            <v>0</v>
          </cell>
          <cell r="T4191">
            <v>0</v>
          </cell>
          <cell r="U4191">
            <v>0</v>
          </cell>
          <cell r="AO4191" t="str">
            <v>Sachsen_2005_II 03b_4</v>
          </cell>
          <cell r="AQ4191" t="str">
            <v>Östliche Flächenländer_2005_II 03b_4</v>
          </cell>
        </row>
        <row r="4192">
          <cell r="G4192">
            <v>13.582351497299952</v>
          </cell>
          <cell r="H4192">
            <v>7.3021232161503651</v>
          </cell>
          <cell r="I4192">
            <v>0.26644575355915562</v>
          </cell>
          <cell r="J4192">
            <v>0.10964148973198747</v>
          </cell>
          <cell r="K4192">
            <v>13</v>
          </cell>
          <cell r="L4192">
            <v>7</v>
          </cell>
          <cell r="M4192">
            <v>6</v>
          </cell>
          <cell r="N4192">
            <v>3</v>
          </cell>
          <cell r="O4192">
            <v>13.582351497299952</v>
          </cell>
          <cell r="P4192">
            <v>0</v>
          </cell>
          <cell r="Q4192">
            <v>0</v>
          </cell>
          <cell r="R4192">
            <v>0</v>
          </cell>
          <cell r="S4192">
            <v>0</v>
          </cell>
          <cell r="T4192">
            <v>0</v>
          </cell>
          <cell r="U4192">
            <v>0</v>
          </cell>
          <cell r="AO4192" t="str">
            <v>Sachsen_2005_II 03b_5</v>
          </cell>
          <cell r="AQ4192" t="str">
            <v>Östliche Flächenländer_2005_II 03b_5</v>
          </cell>
        </row>
        <row r="4193">
          <cell r="G4193">
            <v>0</v>
          </cell>
          <cell r="H4193">
            <v>0</v>
          </cell>
          <cell r="I4193">
            <v>0</v>
          </cell>
          <cell r="J4193">
            <v>0</v>
          </cell>
          <cell r="K4193">
            <v>0</v>
          </cell>
          <cell r="L4193">
            <v>0</v>
          </cell>
          <cell r="M4193">
            <v>0</v>
          </cell>
          <cell r="N4193">
            <v>0</v>
          </cell>
          <cell r="O4193">
            <v>0</v>
          </cell>
          <cell r="P4193">
            <v>0</v>
          </cell>
          <cell r="Q4193">
            <v>0</v>
          </cell>
          <cell r="R4193">
            <v>0</v>
          </cell>
          <cell r="S4193">
            <v>0</v>
          </cell>
          <cell r="T4193">
            <v>0</v>
          </cell>
          <cell r="U4193">
            <v>0</v>
          </cell>
          <cell r="AO4193" t="str">
            <v>Sachsen_2005_II 03b_6</v>
          </cell>
          <cell r="AQ4193" t="str">
            <v>Östliche Flächenländer_2005_II 03b_6</v>
          </cell>
        </row>
        <row r="4194">
          <cell r="G4194">
            <v>0</v>
          </cell>
          <cell r="H4194">
            <v>0</v>
          </cell>
          <cell r="I4194">
            <v>0</v>
          </cell>
          <cell r="J4194">
            <v>0</v>
          </cell>
          <cell r="K4194">
            <v>0</v>
          </cell>
          <cell r="L4194">
            <v>0</v>
          </cell>
          <cell r="M4194">
            <v>0</v>
          </cell>
          <cell r="N4194">
            <v>0</v>
          </cell>
          <cell r="O4194">
            <v>0</v>
          </cell>
          <cell r="P4194">
            <v>0</v>
          </cell>
          <cell r="Q4194">
            <v>0</v>
          </cell>
          <cell r="R4194">
            <v>0</v>
          </cell>
          <cell r="S4194">
            <v>0</v>
          </cell>
          <cell r="T4194">
            <v>0</v>
          </cell>
          <cell r="U4194">
            <v>0</v>
          </cell>
          <cell r="AO4194" t="str">
            <v>Sachsen_2005_II 03b_7</v>
          </cell>
          <cell r="AQ4194" t="str">
            <v>Östliche Flächenländer_2005_II 03b_7</v>
          </cell>
        </row>
        <row r="4195">
          <cell r="G4195">
            <v>8513</v>
          </cell>
          <cell r="H4195">
            <v>2997</v>
          </cell>
          <cell r="I4195">
            <v>167</v>
          </cell>
          <cell r="J4195">
            <v>45</v>
          </cell>
          <cell r="K4195">
            <v>8148</v>
          </cell>
          <cell r="L4195">
            <v>2873</v>
          </cell>
          <cell r="M4195">
            <v>167</v>
          </cell>
          <cell r="N4195">
            <v>45</v>
          </cell>
          <cell r="O4195">
            <v>8513</v>
          </cell>
          <cell r="P4195">
            <v>0</v>
          </cell>
          <cell r="Q4195">
            <v>0</v>
          </cell>
          <cell r="R4195">
            <v>0</v>
          </cell>
          <cell r="S4195">
            <v>0</v>
          </cell>
          <cell r="T4195">
            <v>0</v>
          </cell>
          <cell r="U4195">
            <v>0</v>
          </cell>
          <cell r="AO4195" t="str">
            <v>Sachsen_2005_II 03b_8</v>
          </cell>
          <cell r="AQ4195" t="str">
            <v>Östliche Flächenländer_2005_II 03b_8</v>
          </cell>
        </row>
        <row r="4196">
          <cell r="G4196">
            <v>2488.4280217292894</v>
          </cell>
          <cell r="H4196">
            <v>762.64406779661022</v>
          </cell>
          <cell r="I4196">
            <v>8.0636034404708017</v>
          </cell>
          <cell r="J4196">
            <v>1.8983050847457628</v>
          </cell>
          <cell r="K4196">
            <v>2375</v>
          </cell>
          <cell r="L4196">
            <v>728</v>
          </cell>
          <cell r="M4196">
            <v>8</v>
          </cell>
          <cell r="N4196">
            <v>2</v>
          </cell>
          <cell r="O4196">
            <v>2488.4280217292894</v>
          </cell>
          <cell r="P4196">
            <v>0</v>
          </cell>
          <cell r="Q4196">
            <v>0</v>
          </cell>
          <cell r="R4196">
            <v>0</v>
          </cell>
          <cell r="S4196">
            <v>0</v>
          </cell>
          <cell r="T4196">
            <v>0</v>
          </cell>
          <cell r="U4196">
            <v>0</v>
          </cell>
          <cell r="AO4196" t="str">
            <v>Sachsen_2005_II 03b_1</v>
          </cell>
          <cell r="AQ4196" t="str">
            <v>Östliche Flächenländer_2005_II 03b_1</v>
          </cell>
        </row>
        <row r="4197">
          <cell r="G4197">
            <v>1485.7224988682663</v>
          </cell>
          <cell r="H4197">
            <v>570.93546284224249</v>
          </cell>
          <cell r="I4197">
            <v>4.814395654142146</v>
          </cell>
          <cell r="J4197">
            <v>1.4211212516297262</v>
          </cell>
          <cell r="K4197">
            <v>1418</v>
          </cell>
          <cell r="L4197">
            <v>545</v>
          </cell>
          <cell r="M4197">
            <v>4</v>
          </cell>
          <cell r="N4197">
            <v>2</v>
          </cell>
          <cell r="O4197">
            <v>1485.7224988682663</v>
          </cell>
          <cell r="P4197">
            <v>0</v>
          </cell>
          <cell r="Q4197">
            <v>0</v>
          </cell>
          <cell r="R4197">
            <v>0</v>
          </cell>
          <cell r="S4197">
            <v>0</v>
          </cell>
          <cell r="T4197">
            <v>0</v>
          </cell>
          <cell r="U4197">
            <v>0</v>
          </cell>
          <cell r="AO4197" t="str">
            <v>Sachsen_2005_II 03b_2</v>
          </cell>
          <cell r="AQ4197" t="str">
            <v>Östliche Flächenländer_2005_II 03b_2</v>
          </cell>
        </row>
        <row r="4198">
          <cell r="G4198">
            <v>650.65844273426899</v>
          </cell>
          <cell r="H4198">
            <v>271.32529335071712</v>
          </cell>
          <cell r="I4198">
            <v>2.1084200995925761</v>
          </cell>
          <cell r="J4198">
            <v>0.67535853976531945</v>
          </cell>
          <cell r="K4198">
            <v>621</v>
          </cell>
          <cell r="L4198">
            <v>259</v>
          </cell>
          <cell r="M4198">
            <v>3</v>
          </cell>
          <cell r="N4198">
            <v>0</v>
          </cell>
          <cell r="O4198">
            <v>650.65844273426899</v>
          </cell>
          <cell r="P4198">
            <v>0</v>
          </cell>
          <cell r="Q4198">
            <v>0</v>
          </cell>
          <cell r="R4198">
            <v>0</v>
          </cell>
          <cell r="S4198">
            <v>0</v>
          </cell>
          <cell r="T4198">
            <v>0</v>
          </cell>
          <cell r="U4198">
            <v>0</v>
          </cell>
          <cell r="AO4198" t="str">
            <v>Sachsen_2005_II 03b_3</v>
          </cell>
          <cell r="AQ4198" t="str">
            <v>Östliche Flächenländer_2005_II 03b_3</v>
          </cell>
        </row>
        <row r="4199">
          <cell r="G4199">
            <v>0</v>
          </cell>
          <cell r="H4199">
            <v>0</v>
          </cell>
          <cell r="I4199">
            <v>0</v>
          </cell>
          <cell r="J4199">
            <v>0</v>
          </cell>
          <cell r="K4199">
            <v>0</v>
          </cell>
          <cell r="L4199">
            <v>0</v>
          </cell>
          <cell r="M4199">
            <v>0</v>
          </cell>
          <cell r="N4199">
            <v>0</v>
          </cell>
          <cell r="O4199">
            <v>0</v>
          </cell>
          <cell r="P4199">
            <v>0</v>
          </cell>
          <cell r="Q4199">
            <v>0</v>
          </cell>
          <cell r="R4199">
            <v>0</v>
          </cell>
          <cell r="S4199">
            <v>0</v>
          </cell>
          <cell r="T4199">
            <v>0</v>
          </cell>
          <cell r="U4199">
            <v>0</v>
          </cell>
          <cell r="AO4199" t="str">
            <v>Sachsen_2005_II 03b_4</v>
          </cell>
          <cell r="AQ4199" t="str">
            <v>Östliche Flächenländer_2005_II 03b_4</v>
          </cell>
        </row>
        <row r="4200">
          <cell r="G4200">
            <v>4.191036668175645</v>
          </cell>
          <cell r="H4200">
            <v>2.0951760104302477</v>
          </cell>
          <cell r="I4200">
            <v>1.3580805794477138E-2</v>
          </cell>
          <cell r="J4200">
            <v>5.2151238591916557E-3</v>
          </cell>
          <cell r="K4200">
            <v>4</v>
          </cell>
          <cell r="L4200">
            <v>2</v>
          </cell>
          <cell r="M4200">
            <v>0</v>
          </cell>
          <cell r="N4200">
            <v>0</v>
          </cell>
          <cell r="O4200">
            <v>4.191036668175645</v>
          </cell>
          <cell r="P4200">
            <v>0</v>
          </cell>
          <cell r="Q4200">
            <v>0</v>
          </cell>
          <cell r="R4200">
            <v>0</v>
          </cell>
          <cell r="S4200">
            <v>0</v>
          </cell>
          <cell r="T4200">
            <v>0</v>
          </cell>
          <cell r="U4200">
            <v>0</v>
          </cell>
          <cell r="AO4200" t="str">
            <v>Sachsen_2005_II 03b_5</v>
          </cell>
          <cell r="AQ4200" t="str">
            <v>Östliche Flächenländer_2005_II 03b_5</v>
          </cell>
        </row>
        <row r="4201">
          <cell r="G4201">
            <v>0</v>
          </cell>
          <cell r="H4201">
            <v>0</v>
          </cell>
          <cell r="I4201">
            <v>0</v>
          </cell>
          <cell r="J4201">
            <v>0</v>
          </cell>
          <cell r="K4201">
            <v>0</v>
          </cell>
          <cell r="L4201">
            <v>0</v>
          </cell>
          <cell r="M4201">
            <v>0</v>
          </cell>
          <cell r="N4201">
            <v>0</v>
          </cell>
          <cell r="O4201">
            <v>0</v>
          </cell>
          <cell r="P4201">
            <v>0</v>
          </cell>
          <cell r="Q4201">
            <v>0</v>
          </cell>
          <cell r="R4201">
            <v>0</v>
          </cell>
          <cell r="S4201">
            <v>0</v>
          </cell>
          <cell r="T4201">
            <v>0</v>
          </cell>
          <cell r="U4201">
            <v>0</v>
          </cell>
          <cell r="AO4201" t="str">
            <v>Sachsen_2005_II 03b_6</v>
          </cell>
          <cell r="AQ4201" t="str">
            <v>Östliche Flächenländer_2005_II 03b_6</v>
          </cell>
        </row>
        <row r="4202">
          <cell r="G4202">
            <v>0</v>
          </cell>
          <cell r="H4202">
            <v>0</v>
          </cell>
          <cell r="I4202">
            <v>0</v>
          </cell>
          <cell r="J4202">
            <v>0</v>
          </cell>
          <cell r="K4202">
            <v>0</v>
          </cell>
          <cell r="L4202">
            <v>0</v>
          </cell>
          <cell r="M4202">
            <v>0</v>
          </cell>
          <cell r="N4202">
            <v>0</v>
          </cell>
          <cell r="O4202">
            <v>0</v>
          </cell>
          <cell r="P4202">
            <v>0</v>
          </cell>
          <cell r="Q4202">
            <v>0</v>
          </cell>
          <cell r="R4202">
            <v>0</v>
          </cell>
          <cell r="S4202">
            <v>0</v>
          </cell>
          <cell r="T4202">
            <v>0</v>
          </cell>
          <cell r="U4202">
            <v>0</v>
          </cell>
          <cell r="AO4202" t="str">
            <v>Sachsen_2005_II 03b_7</v>
          </cell>
          <cell r="AQ4202" t="str">
            <v>Östliche Flächenländer_2005_II 03b_7</v>
          </cell>
        </row>
        <row r="4203">
          <cell r="G4203">
            <v>4629</v>
          </cell>
          <cell r="H4203">
            <v>1607</v>
          </cell>
          <cell r="I4203">
            <v>15</v>
          </cell>
          <cell r="J4203">
            <v>4</v>
          </cell>
          <cell r="K4203">
            <v>4418</v>
          </cell>
          <cell r="L4203">
            <v>1534</v>
          </cell>
          <cell r="M4203">
            <v>15</v>
          </cell>
          <cell r="N4203">
            <v>4</v>
          </cell>
          <cell r="O4203">
            <v>4629</v>
          </cell>
          <cell r="P4203">
            <v>0</v>
          </cell>
          <cell r="Q4203">
            <v>0</v>
          </cell>
          <cell r="R4203">
            <v>0</v>
          </cell>
          <cell r="S4203">
            <v>0</v>
          </cell>
          <cell r="T4203">
            <v>0</v>
          </cell>
          <cell r="U4203">
            <v>0</v>
          </cell>
          <cell r="AO4203" t="str">
            <v>Sachsen_2005_II 03b_8</v>
          </cell>
          <cell r="AQ4203" t="str">
            <v>Östliche Flächenländer_2005_II 03b_8</v>
          </cell>
        </row>
        <row r="4204">
          <cell r="G4204">
            <v>52.42534531900899</v>
          </cell>
          <cell r="H4204">
            <v>15.904275686024249</v>
          </cell>
          <cell r="I4204">
            <v>0.29598772199079149</v>
          </cell>
          <cell r="J4204">
            <v>0.10848755583918315</v>
          </cell>
          <cell r="K4204">
            <v>52.185072020951552</v>
          </cell>
          <cell r="L4204">
            <v>15.773417721518987</v>
          </cell>
          <cell r="M4204">
            <v>0.29463116542994328</v>
          </cell>
          <cell r="N4204">
            <v>0.10759493670886076</v>
          </cell>
          <cell r="O4204">
            <v>52.185072020951552</v>
          </cell>
          <cell r="P4204">
            <v>0</v>
          </cell>
          <cell r="Q4204">
            <v>0</v>
          </cell>
          <cell r="R4204">
            <v>0</v>
          </cell>
          <cell r="S4204">
            <v>0</v>
          </cell>
          <cell r="T4204">
            <v>0</v>
          </cell>
          <cell r="U4204">
            <v>0</v>
          </cell>
          <cell r="AO4204" t="str">
            <v>Sachsen_2005_II 02b_1</v>
          </cell>
          <cell r="AQ4204" t="str">
            <v>Östliche Flächenländer_2005_II 02b_1</v>
          </cell>
        </row>
        <row r="4205">
          <cell r="G4205">
            <v>2067.8886209164657</v>
          </cell>
          <cell r="H4205">
            <v>572.55392469687297</v>
          </cell>
          <cell r="I4205">
            <v>11.675071256303443</v>
          </cell>
          <cell r="J4205">
            <v>3.9055520102105934</v>
          </cell>
          <cell r="K4205">
            <v>2058.4111741597558</v>
          </cell>
          <cell r="L4205">
            <v>567.84303797468351</v>
          </cell>
          <cell r="M4205">
            <v>11.621562636403318</v>
          </cell>
          <cell r="N4205">
            <v>3.8734177215189867</v>
          </cell>
          <cell r="O4205">
            <v>2058.4111741597558</v>
          </cell>
          <cell r="P4205">
            <v>0</v>
          </cell>
          <cell r="Q4205">
            <v>0</v>
          </cell>
          <cell r="R4205">
            <v>0</v>
          </cell>
          <cell r="S4205">
            <v>0</v>
          </cell>
          <cell r="T4205">
            <v>0</v>
          </cell>
          <cell r="U4205">
            <v>0</v>
          </cell>
          <cell r="AO4205" t="str">
            <v>Sachsen_2005_II 02b_2</v>
          </cell>
          <cell r="AQ4205" t="str">
            <v>Östliche Flächenländer_2005_II 02b_2</v>
          </cell>
        </row>
        <row r="4206">
          <cell r="G4206">
            <v>2276.6191624643716</v>
          </cell>
          <cell r="H4206">
            <v>857.89534141671982</v>
          </cell>
          <cell r="I4206">
            <v>12.853540890155665</v>
          </cell>
          <cell r="J4206">
            <v>5.8519463943841732</v>
          </cell>
          <cell r="K4206">
            <v>2266.1850720209513</v>
          </cell>
          <cell r="L4206">
            <v>850.83670886075947</v>
          </cell>
          <cell r="M4206">
            <v>12.794631165429942</v>
          </cell>
          <cell r="N4206">
            <v>5.8037974683544302</v>
          </cell>
          <cell r="O4206">
            <v>2266.1850720209513</v>
          </cell>
          <cell r="P4206">
            <v>0</v>
          </cell>
          <cell r="Q4206">
            <v>0</v>
          </cell>
          <cell r="R4206">
            <v>0</v>
          </cell>
          <cell r="S4206">
            <v>0</v>
          </cell>
          <cell r="T4206">
            <v>0</v>
          </cell>
          <cell r="U4206">
            <v>0</v>
          </cell>
          <cell r="AO4206" t="str">
            <v>Sachsen_2005_II 02b_3</v>
          </cell>
          <cell r="AQ4206" t="str">
            <v>Östliche Flächenländer_2005_II 02b_3</v>
          </cell>
        </row>
        <row r="4207">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AO4207" t="str">
            <v>Sachsen_2005_II 02b_4</v>
          </cell>
          <cell r="AQ4207" t="str">
            <v>Östliche Flächenländer_2005_II 02b_4</v>
          </cell>
        </row>
        <row r="4208">
          <cell r="G4208">
            <v>31.066871300153473</v>
          </cell>
          <cell r="H4208">
            <v>19.646458200382895</v>
          </cell>
          <cell r="I4208">
            <v>0.17540013155009865</v>
          </cell>
          <cell r="J4208">
            <v>0.13401403956604976</v>
          </cell>
          <cell r="K4208">
            <v>30.924487123526845</v>
          </cell>
          <cell r="L4208">
            <v>19.484810126582278</v>
          </cell>
          <cell r="M4208">
            <v>0.1745962461807071</v>
          </cell>
          <cell r="N4208">
            <v>0.13291139240506328</v>
          </cell>
          <cell r="O4208">
            <v>30.924487123526845</v>
          </cell>
          <cell r="P4208">
            <v>0</v>
          </cell>
          <cell r="Q4208">
            <v>0</v>
          </cell>
          <cell r="R4208">
            <v>0</v>
          </cell>
          <cell r="S4208">
            <v>0</v>
          </cell>
          <cell r="T4208">
            <v>0</v>
          </cell>
          <cell r="U4208">
            <v>0</v>
          </cell>
          <cell r="AO4208" t="str">
            <v>Sachsen_2005_II 02b_5</v>
          </cell>
          <cell r="AQ4208" t="str">
            <v>Östliche Flächenländer_2005_II 02b_5</v>
          </cell>
        </row>
        <row r="4209">
          <cell r="G4209">
            <v>0</v>
          </cell>
          <cell r="H4209">
            <v>0</v>
          </cell>
          <cell r="I4209">
            <v>0</v>
          </cell>
          <cell r="J4209">
            <v>0</v>
          </cell>
          <cell r="K4209">
            <v>0</v>
          </cell>
          <cell r="L4209">
            <v>0</v>
          </cell>
          <cell r="M4209">
            <v>0</v>
          </cell>
          <cell r="N4209">
            <v>0</v>
          </cell>
          <cell r="O4209">
            <v>0</v>
          </cell>
          <cell r="P4209">
            <v>0</v>
          </cell>
          <cell r="Q4209">
            <v>0</v>
          </cell>
          <cell r="R4209">
            <v>0</v>
          </cell>
          <cell r="S4209">
            <v>0</v>
          </cell>
          <cell r="T4209">
            <v>0</v>
          </cell>
          <cell r="U4209">
            <v>0</v>
          </cell>
          <cell r="AO4209" t="str">
            <v>Sachsen_2005_II 02b_6</v>
          </cell>
          <cell r="AQ4209" t="str">
            <v>Östliche Flächenländer_2005_II 02b_6</v>
          </cell>
        </row>
        <row r="4210">
          <cell r="G4210">
            <v>0</v>
          </cell>
          <cell r="H4210">
            <v>0</v>
          </cell>
          <cell r="I4210">
            <v>0</v>
          </cell>
          <cell r="J4210">
            <v>0</v>
          </cell>
          <cell r="K4210">
            <v>0</v>
          </cell>
          <cell r="L4210">
            <v>0</v>
          </cell>
          <cell r="M4210">
            <v>0</v>
          </cell>
          <cell r="N4210">
            <v>0</v>
          </cell>
          <cell r="O4210">
            <v>0</v>
          </cell>
          <cell r="P4210">
            <v>0</v>
          </cell>
          <cell r="Q4210">
            <v>0</v>
          </cell>
          <cell r="R4210">
            <v>0</v>
          </cell>
          <cell r="S4210">
            <v>0</v>
          </cell>
          <cell r="T4210">
            <v>0</v>
          </cell>
          <cell r="U4210">
            <v>0</v>
          </cell>
          <cell r="AO4210" t="str">
            <v>Sachsen_2005_II 02b_7</v>
          </cell>
          <cell r="AQ4210" t="str">
            <v>Östliche Flächenländer_2005_II 02b_7</v>
          </cell>
        </row>
        <row r="4211">
          <cell r="G4211">
            <v>4428</v>
          </cell>
          <cell r="H4211">
            <v>1466</v>
          </cell>
          <cell r="I4211">
            <v>25</v>
          </cell>
          <cell r="J4211">
            <v>10</v>
          </cell>
          <cell r="K4211">
            <v>4407.7058053251858</v>
          </cell>
          <cell r="L4211">
            <v>1453.9379746835443</v>
          </cell>
          <cell r="M4211">
            <v>24.885421213443912</v>
          </cell>
          <cell r="N4211">
            <v>9.9177215189873422</v>
          </cell>
          <cell r="O4211">
            <v>4407.7058053251858</v>
          </cell>
          <cell r="P4211">
            <v>0</v>
          </cell>
          <cell r="Q4211">
            <v>0</v>
          </cell>
          <cell r="R4211">
            <v>0</v>
          </cell>
          <cell r="S4211">
            <v>0</v>
          </cell>
          <cell r="T4211">
            <v>0</v>
          </cell>
          <cell r="U4211">
            <v>0</v>
          </cell>
          <cell r="AO4211" t="str">
            <v>Sachsen_2005_II 02b_8</v>
          </cell>
          <cell r="AQ4211" t="str">
            <v>Östliche Flächenländer_2005_II 02b_8</v>
          </cell>
        </row>
        <row r="4212">
          <cell r="G4212">
            <v>1.8232843674632755</v>
          </cell>
          <cell r="H4212">
            <v>1.236758136566688</v>
          </cell>
          <cell r="I4212">
            <v>5.9197544398158296E-2</v>
          </cell>
          <cell r="J4212">
            <v>4.3395022335673265E-2</v>
          </cell>
          <cell r="K4212">
            <v>1.8149279790484505</v>
          </cell>
          <cell r="L4212">
            <v>1.2265822784810128</v>
          </cell>
          <cell r="M4212">
            <v>5.8926233085988648E-2</v>
          </cell>
          <cell r="N4212">
            <v>4.3037974683544304E-2</v>
          </cell>
          <cell r="O4212">
            <v>1.8149279790484505</v>
          </cell>
          <cell r="P4212">
            <v>0</v>
          </cell>
          <cell r="Q4212">
            <v>0</v>
          </cell>
          <cell r="R4212">
            <v>0</v>
          </cell>
          <cell r="S4212">
            <v>0</v>
          </cell>
          <cell r="T4212">
            <v>0</v>
          </cell>
          <cell r="U4212">
            <v>0</v>
          </cell>
          <cell r="AO4212" t="str">
            <v>Sachsen_2005_II 02b_1</v>
          </cell>
          <cell r="AQ4212" t="str">
            <v>Östliche Flächenländer_2005_II 02b_1</v>
          </cell>
        </row>
        <row r="4213">
          <cell r="G4213">
            <v>71.918438938829212</v>
          </cell>
          <cell r="H4213">
            <v>44.523292916400756</v>
          </cell>
          <cell r="I4213">
            <v>2.3350142512606888</v>
          </cell>
          <cell r="J4213">
            <v>1.5622208040842371</v>
          </cell>
          <cell r="K4213">
            <v>71.588825840244439</v>
          </cell>
          <cell r="L4213">
            <v>44.156962025316453</v>
          </cell>
          <cell r="M4213">
            <v>2.3243125272806635</v>
          </cell>
          <cell r="N4213">
            <v>1.5493670886075948</v>
          </cell>
          <cell r="O4213">
            <v>71.588825840244439</v>
          </cell>
          <cell r="P4213">
            <v>0</v>
          </cell>
          <cell r="Q4213">
            <v>0</v>
          </cell>
          <cell r="R4213">
            <v>0</v>
          </cell>
          <cell r="S4213">
            <v>0</v>
          </cell>
          <cell r="T4213">
            <v>0</v>
          </cell>
          <cell r="U4213">
            <v>0</v>
          </cell>
          <cell r="AO4213" t="str">
            <v>Sachsen_2005_II 02b_2</v>
          </cell>
          <cell r="AQ4213" t="str">
            <v>Östliche Flächenländer_2005_II 02b_2</v>
          </cell>
        </row>
        <row r="4214">
          <cell r="G4214">
            <v>79.177811883358913</v>
          </cell>
          <cell r="H4214">
            <v>66.712188895979594</v>
          </cell>
          <cell r="I4214">
            <v>2.5707081780311336</v>
          </cell>
          <cell r="J4214">
            <v>2.3407785577536697</v>
          </cell>
          <cell r="K4214">
            <v>78.814927979048448</v>
          </cell>
          <cell r="L4214">
            <v>66.163291139240513</v>
          </cell>
          <cell r="M4214">
            <v>2.5589262330859883</v>
          </cell>
          <cell r="N4214">
            <v>2.3215189873417725</v>
          </cell>
          <cell r="O4214">
            <v>78.814927979048448</v>
          </cell>
          <cell r="P4214">
            <v>0</v>
          </cell>
          <cell r="Q4214">
            <v>0</v>
          </cell>
          <cell r="R4214">
            <v>0</v>
          </cell>
          <cell r="S4214">
            <v>0</v>
          </cell>
          <cell r="T4214">
            <v>0</v>
          </cell>
          <cell r="U4214">
            <v>0</v>
          </cell>
          <cell r="AO4214" t="str">
            <v>Sachsen_2005_II 02b_3</v>
          </cell>
          <cell r="AQ4214" t="str">
            <v>Östliche Flächenländer_2005_II 02b_3</v>
          </cell>
        </row>
        <row r="4215">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AO4215" t="str">
            <v>Sachsen_2005_II 02b_4</v>
          </cell>
          <cell r="AQ4215" t="str">
            <v>Östliche Flächenländer_2005_II 02b_4</v>
          </cell>
        </row>
        <row r="4216">
          <cell r="G4216">
            <v>1.0804648103486079</v>
          </cell>
          <cell r="H4216">
            <v>1.5277600510529674</v>
          </cell>
          <cell r="I4216">
            <v>3.5080026310019732E-2</v>
          </cell>
          <cell r="J4216">
            <v>5.3605615826419907E-2</v>
          </cell>
          <cell r="K4216">
            <v>1.0755128764731559</v>
          </cell>
          <cell r="L4216">
            <v>1.5151898734177216</v>
          </cell>
          <cell r="M4216">
            <v>3.4919249236141425E-2</v>
          </cell>
          <cell r="N4216">
            <v>5.3164556962025322E-2</v>
          </cell>
          <cell r="O4216">
            <v>1.0755128764731559</v>
          </cell>
          <cell r="P4216">
            <v>0</v>
          </cell>
          <cell r="Q4216">
            <v>0</v>
          </cell>
          <cell r="R4216">
            <v>0</v>
          </cell>
          <cell r="S4216">
            <v>0</v>
          </cell>
          <cell r="T4216">
            <v>0</v>
          </cell>
          <cell r="U4216">
            <v>0</v>
          </cell>
          <cell r="AO4216" t="str">
            <v>Sachsen_2005_II 02b_5</v>
          </cell>
          <cell r="AQ4216" t="str">
            <v>Östliche Flächenländer_2005_II 02b_5</v>
          </cell>
        </row>
        <row r="4217">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AO4217" t="str">
            <v>Sachsen_2005_II 02b_6</v>
          </cell>
          <cell r="AQ4217" t="str">
            <v>Östliche Flächenländer_2005_II 02b_6</v>
          </cell>
        </row>
        <row r="4218">
          <cell r="G4218">
            <v>0</v>
          </cell>
          <cell r="H4218">
            <v>0</v>
          </cell>
          <cell r="I4218">
            <v>0</v>
          </cell>
          <cell r="J4218">
            <v>0</v>
          </cell>
          <cell r="K4218">
            <v>0</v>
          </cell>
          <cell r="L4218">
            <v>0</v>
          </cell>
          <cell r="M4218">
            <v>0</v>
          </cell>
          <cell r="N4218">
            <v>0</v>
          </cell>
          <cell r="O4218">
            <v>0</v>
          </cell>
          <cell r="P4218">
            <v>0</v>
          </cell>
          <cell r="Q4218">
            <v>0</v>
          </cell>
          <cell r="R4218">
            <v>0</v>
          </cell>
          <cell r="S4218">
            <v>0</v>
          </cell>
          <cell r="T4218">
            <v>0</v>
          </cell>
          <cell r="U4218">
            <v>0</v>
          </cell>
          <cell r="AO4218" t="str">
            <v>Sachsen_2005_II 02b_7</v>
          </cell>
          <cell r="AQ4218" t="str">
            <v>Östliche Flächenländer_2005_II 02b_7</v>
          </cell>
        </row>
        <row r="4219">
          <cell r="G4219">
            <v>154</v>
          </cell>
          <cell r="H4219">
            <v>114</v>
          </cell>
          <cell r="I4219">
            <v>5</v>
          </cell>
          <cell r="J4219">
            <v>4</v>
          </cell>
          <cell r="K4219">
            <v>153.29419467481449</v>
          </cell>
          <cell r="L4219">
            <v>113.0620253164557</v>
          </cell>
          <cell r="M4219">
            <v>4.9770842426887825</v>
          </cell>
          <cell r="N4219">
            <v>3.967088607594937</v>
          </cell>
          <cell r="O4219">
            <v>153.29419467481449</v>
          </cell>
          <cell r="P4219">
            <v>0</v>
          </cell>
          <cell r="Q4219">
            <v>0</v>
          </cell>
          <cell r="R4219">
            <v>0</v>
          </cell>
          <cell r="S4219">
            <v>0</v>
          </cell>
          <cell r="T4219">
            <v>0</v>
          </cell>
          <cell r="U4219">
            <v>0</v>
          </cell>
          <cell r="AO4219" t="str">
            <v>Sachsen_2005_II 02b_8</v>
          </cell>
          <cell r="AQ4219" t="str">
            <v>Östliche Flächenländer_2005_II 02b_8</v>
          </cell>
        </row>
        <row r="4220">
          <cell r="G4220">
            <v>35.724914538507939</v>
          </cell>
          <cell r="H4220">
            <v>2.4198425196850395</v>
          </cell>
          <cell r="I4220">
            <v>1.4814814814814814</v>
          </cell>
          <cell r="J4220">
            <v>0</v>
          </cell>
          <cell r="K4220">
            <v>39.990297833935017</v>
          </cell>
          <cell r="L4220">
            <v>2.7138820204874601</v>
          </cell>
          <cell r="M4220">
            <v>1.6666666666666665</v>
          </cell>
          <cell r="N4220">
            <v>0</v>
          </cell>
          <cell r="O4220">
            <v>35.724914538507939</v>
          </cell>
          <cell r="P4220">
            <v>0</v>
          </cell>
          <cell r="Q4220">
            <v>0</v>
          </cell>
          <cell r="R4220">
            <v>0</v>
          </cell>
          <cell r="S4220">
            <v>0</v>
          </cell>
          <cell r="T4220">
            <v>0</v>
          </cell>
          <cell r="U4220">
            <v>0</v>
          </cell>
          <cell r="AO4220" t="str">
            <v>Sachsen_2005_II 02a_1</v>
          </cell>
          <cell r="AQ4220" t="str">
            <v>Östliche Flächenländer_2005_II 02a_1</v>
          </cell>
        </row>
        <row r="4221">
          <cell r="G4221">
            <v>165.86567464307259</v>
          </cell>
          <cell r="H4221">
            <v>13.696062992125984</v>
          </cell>
          <cell r="I4221">
            <v>1.6666666666666665</v>
          </cell>
          <cell r="J4221">
            <v>0</v>
          </cell>
          <cell r="K4221">
            <v>134.57355595667872</v>
          </cell>
          <cell r="L4221">
            <v>10.621335217237725</v>
          </cell>
          <cell r="M4221">
            <v>1.25</v>
          </cell>
          <cell r="N4221">
            <v>0</v>
          </cell>
          <cell r="O4221">
            <v>165.86567464307259</v>
          </cell>
          <cell r="P4221">
            <v>0</v>
          </cell>
          <cell r="Q4221">
            <v>0</v>
          </cell>
          <cell r="R4221">
            <v>0</v>
          </cell>
          <cell r="S4221">
            <v>0</v>
          </cell>
          <cell r="T4221">
            <v>0</v>
          </cell>
          <cell r="U4221">
            <v>0</v>
          </cell>
          <cell r="AO4221" t="str">
            <v>Sachsen_2005_II 02a_2</v>
          </cell>
          <cell r="AQ4221" t="str">
            <v>Östliche Flächenländer_2005_II 02a_2</v>
          </cell>
        </row>
        <row r="4222">
          <cell r="G4222">
            <v>220.47375829479185</v>
          </cell>
          <cell r="H4222">
            <v>22.773543307086612</v>
          </cell>
          <cell r="I4222">
            <v>1.8518518518518516</v>
          </cell>
          <cell r="J4222">
            <v>0</v>
          </cell>
          <cell r="K4222">
            <v>247.38628158844764</v>
          </cell>
          <cell r="L4222">
            <v>25.540798304486046</v>
          </cell>
          <cell r="M4222">
            <v>2.0833333333333335</v>
          </cell>
          <cell r="N4222">
            <v>0</v>
          </cell>
          <cell r="O4222">
            <v>220.47375829479185</v>
          </cell>
          <cell r="P4222">
            <v>0</v>
          </cell>
          <cell r="Q4222">
            <v>0</v>
          </cell>
          <cell r="R4222">
            <v>0</v>
          </cell>
          <cell r="S4222">
            <v>0</v>
          </cell>
          <cell r="T4222">
            <v>0</v>
          </cell>
          <cell r="U4222">
            <v>0</v>
          </cell>
          <cell r="AO4222" t="str">
            <v>Sachsen_2005_II 02a_3</v>
          </cell>
          <cell r="AQ4222" t="str">
            <v>Östliche Flächenländer_2005_II 02a_3</v>
          </cell>
        </row>
        <row r="4223">
          <cell r="G4223">
            <v>0.42529660164890409</v>
          </cell>
          <cell r="H4223">
            <v>6.1417322834645668E-2</v>
          </cell>
          <cell r="I4223">
            <v>0</v>
          </cell>
          <cell r="J4223">
            <v>0</v>
          </cell>
          <cell r="K4223">
            <v>0.47721119133574008</v>
          </cell>
          <cell r="L4223">
            <v>6.8880254327092896E-2</v>
          </cell>
          <cell r="M4223">
            <v>0</v>
          </cell>
          <cell r="N4223">
            <v>0</v>
          </cell>
          <cell r="O4223">
            <v>0.42529660164890409</v>
          </cell>
          <cell r="P4223">
            <v>0</v>
          </cell>
          <cell r="Q4223">
            <v>0</v>
          </cell>
          <cell r="R4223">
            <v>0</v>
          </cell>
          <cell r="S4223">
            <v>0</v>
          </cell>
          <cell r="T4223">
            <v>0</v>
          </cell>
          <cell r="U4223">
            <v>0</v>
          </cell>
          <cell r="AO4223" t="str">
            <v>Sachsen_2005_II 02a_4</v>
          </cell>
          <cell r="AQ4223" t="str">
            <v>Östliche Flächenländer_2005_II 02a_4</v>
          </cell>
        </row>
        <row r="4224">
          <cell r="G4224">
            <v>0.25517796098934248</v>
          </cell>
          <cell r="H4224">
            <v>3.6850393700787402E-2</v>
          </cell>
          <cell r="I4224">
            <v>0</v>
          </cell>
          <cell r="J4224">
            <v>0</v>
          </cell>
          <cell r="K4224">
            <v>0.286326714801444</v>
          </cell>
          <cell r="L4224">
            <v>4.1328152596255739E-2</v>
          </cell>
          <cell r="M4224">
            <v>0</v>
          </cell>
          <cell r="N4224">
            <v>0</v>
          </cell>
          <cell r="O4224">
            <v>0.25517796098934248</v>
          </cell>
          <cell r="P4224">
            <v>0</v>
          </cell>
          <cell r="Q4224">
            <v>0</v>
          </cell>
          <cell r="R4224">
            <v>0</v>
          </cell>
          <cell r="S4224">
            <v>0</v>
          </cell>
          <cell r="T4224">
            <v>0</v>
          </cell>
          <cell r="U4224">
            <v>0</v>
          </cell>
          <cell r="AO4224" t="str">
            <v>Sachsen_2005_II 02a_5</v>
          </cell>
          <cell r="AQ4224" t="str">
            <v>Östliche Flächenländer_2005_II 02a_5</v>
          </cell>
        </row>
        <row r="4225">
          <cell r="G4225">
            <v>0.25517796098934248</v>
          </cell>
          <cell r="H4225">
            <v>1.2283464566929133E-2</v>
          </cell>
          <cell r="I4225">
            <v>0</v>
          </cell>
          <cell r="J4225">
            <v>0</v>
          </cell>
          <cell r="K4225">
            <v>0.286326714801444</v>
          </cell>
          <cell r="L4225">
            <v>1.377605086541858E-2</v>
          </cell>
          <cell r="M4225">
            <v>0</v>
          </cell>
          <cell r="N4225">
            <v>0</v>
          </cell>
          <cell r="O4225">
            <v>0.25517796098934248</v>
          </cell>
          <cell r="P4225">
            <v>0</v>
          </cell>
          <cell r="Q4225">
            <v>0</v>
          </cell>
          <cell r="R4225">
            <v>0</v>
          </cell>
          <cell r="S4225">
            <v>0</v>
          </cell>
          <cell r="T4225">
            <v>0</v>
          </cell>
          <cell r="U4225">
            <v>0</v>
          </cell>
          <cell r="AO4225" t="str">
            <v>Sachsen_2005_II 02a_6</v>
          </cell>
          <cell r="AQ4225" t="str">
            <v>Östliche Flächenländer_2005_II 02a_6</v>
          </cell>
        </row>
        <row r="4226">
          <cell r="G4226">
            <v>0</v>
          </cell>
          <cell r="H4226">
            <v>0</v>
          </cell>
          <cell r="I4226">
            <v>0</v>
          </cell>
          <cell r="J4226">
            <v>0</v>
          </cell>
          <cell r="K4226">
            <v>0</v>
          </cell>
          <cell r="L4226">
            <v>0</v>
          </cell>
          <cell r="M4226">
            <v>0</v>
          </cell>
          <cell r="N4226">
            <v>0</v>
          </cell>
          <cell r="O4226">
            <v>0</v>
          </cell>
          <cell r="P4226">
            <v>0</v>
          </cell>
          <cell r="Q4226">
            <v>0</v>
          </cell>
          <cell r="R4226">
            <v>0</v>
          </cell>
          <cell r="S4226">
            <v>0</v>
          </cell>
          <cell r="T4226">
            <v>0</v>
          </cell>
          <cell r="U4226">
            <v>0</v>
          </cell>
          <cell r="AO4226" t="str">
            <v>Sachsen_2005_II 02a_7</v>
          </cell>
          <cell r="AQ4226" t="str">
            <v>Östliche Flächenländer_2005_II 02a_7</v>
          </cell>
        </row>
        <row r="4227">
          <cell r="G4227">
            <v>423</v>
          </cell>
          <cell r="H4227">
            <v>39</v>
          </cell>
          <cell r="I4227">
            <v>5</v>
          </cell>
          <cell r="J4227">
            <v>0</v>
          </cell>
          <cell r="K4227">
            <v>423</v>
          </cell>
          <cell r="L4227">
            <v>39</v>
          </cell>
          <cell r="M4227">
            <v>5</v>
          </cell>
          <cell r="N4227">
            <v>0</v>
          </cell>
          <cell r="O4227">
            <v>423</v>
          </cell>
          <cell r="P4227">
            <v>0</v>
          </cell>
          <cell r="Q4227">
            <v>0</v>
          </cell>
          <cell r="R4227">
            <v>0</v>
          </cell>
          <cell r="S4227">
            <v>0</v>
          </cell>
          <cell r="T4227">
            <v>0</v>
          </cell>
          <cell r="U4227">
            <v>0</v>
          </cell>
          <cell r="AO4227" t="str">
            <v>Sachsen_2005_II 02a_8</v>
          </cell>
          <cell r="AQ4227" t="str">
            <v>Östliche Flächenländer_2005_II 02a_8</v>
          </cell>
        </row>
        <row r="4228">
          <cell r="G4228">
            <v>3.4235201084500675</v>
          </cell>
          <cell r="H4228">
            <v>2.5420016634322153</v>
          </cell>
          <cell r="I4228">
            <v>0</v>
          </cell>
          <cell r="J4228">
            <v>0</v>
          </cell>
          <cell r="K4228">
            <v>2.9897183728207422</v>
          </cell>
          <cell r="L4228">
            <v>2.2253271235307164</v>
          </cell>
          <cell r="M4228">
            <v>0</v>
          </cell>
          <cell r="N4228">
            <v>0</v>
          </cell>
          <cell r="O4228">
            <v>3.4235201084500675</v>
          </cell>
          <cell r="P4228">
            <v>0</v>
          </cell>
          <cell r="Q4228">
            <v>0</v>
          </cell>
          <cell r="R4228">
            <v>0</v>
          </cell>
          <cell r="S4228">
            <v>0</v>
          </cell>
          <cell r="T4228">
            <v>0</v>
          </cell>
          <cell r="U4228">
            <v>0</v>
          </cell>
          <cell r="AO4228" t="str">
            <v>Sachsen_2005_II 03a_1</v>
          </cell>
          <cell r="AQ4228" t="str">
            <v>Östliche Flächenländer_2005_II 03a_1</v>
          </cell>
        </row>
        <row r="4229">
          <cell r="G4229">
            <v>404.21147763217351</v>
          </cell>
          <cell r="H4229">
            <v>328.49376212919321</v>
          </cell>
          <cell r="I4229">
            <v>0</v>
          </cell>
          <cell r="J4229">
            <v>0</v>
          </cell>
          <cell r="K4229">
            <v>400.17380420205632</v>
          </cell>
          <cell r="L4229">
            <v>320.8307828786871</v>
          </cell>
          <cell r="M4229">
            <v>0</v>
          </cell>
          <cell r="N4229">
            <v>0</v>
          </cell>
          <cell r="O4229">
            <v>404.21147763217351</v>
          </cell>
          <cell r="P4229">
            <v>0</v>
          </cell>
          <cell r="Q4229">
            <v>0</v>
          </cell>
          <cell r="R4229">
            <v>0</v>
          </cell>
          <cell r="S4229">
            <v>0</v>
          </cell>
          <cell r="T4229">
            <v>0</v>
          </cell>
          <cell r="U4229">
            <v>0</v>
          </cell>
          <cell r="AO4229" t="str">
            <v>Sachsen_2005_II 03a_2</v>
          </cell>
          <cell r="AQ4229" t="str">
            <v>Östliche Flächenländer_2005_II 03a_2</v>
          </cell>
        </row>
        <row r="4230">
          <cell r="G4230">
            <v>9.987234523271578</v>
          </cell>
          <cell r="H4230">
            <v>14.388688660937067</v>
          </cell>
          <cell r="I4230">
            <v>0</v>
          </cell>
          <cell r="J4230">
            <v>0</v>
          </cell>
          <cell r="K4230">
            <v>14.275905230219044</v>
          </cell>
          <cell r="L4230">
            <v>22.099800399201595</v>
          </cell>
          <cell r="M4230">
            <v>0</v>
          </cell>
          <cell r="N4230">
            <v>0</v>
          </cell>
          <cell r="O4230">
            <v>9.987234523271578</v>
          </cell>
          <cell r="P4230">
            <v>0</v>
          </cell>
          <cell r="Q4230">
            <v>0</v>
          </cell>
          <cell r="R4230">
            <v>0</v>
          </cell>
          <cell r="S4230">
            <v>0</v>
          </cell>
          <cell r="T4230">
            <v>0</v>
          </cell>
          <cell r="U4230">
            <v>0</v>
          </cell>
          <cell r="AO4230" t="str">
            <v>Sachsen_2005_II 03a_3</v>
          </cell>
          <cell r="AQ4230" t="str">
            <v>Östliche Flächenländer_2005_II 03a_3</v>
          </cell>
        </row>
        <row r="4231">
          <cell r="G4231">
            <v>0.16527338454586535</v>
          </cell>
          <cell r="H4231">
            <v>0.28777377321874131</v>
          </cell>
          <cell r="I4231">
            <v>0</v>
          </cell>
          <cell r="J4231">
            <v>0</v>
          </cell>
          <cell r="K4231">
            <v>0.26160035762181494</v>
          </cell>
          <cell r="L4231">
            <v>0.46041250831669994</v>
          </cell>
          <cell r="M4231">
            <v>0</v>
          </cell>
          <cell r="N4231">
            <v>0</v>
          </cell>
          <cell r="O4231">
            <v>0.16527338454586535</v>
          </cell>
          <cell r="P4231">
            <v>0</v>
          </cell>
          <cell r="Q4231">
            <v>0</v>
          </cell>
          <cell r="R4231">
            <v>0</v>
          </cell>
          <cell r="S4231">
            <v>0</v>
          </cell>
          <cell r="T4231">
            <v>0</v>
          </cell>
          <cell r="U4231">
            <v>0</v>
          </cell>
          <cell r="AO4231" t="str">
            <v>Sachsen_2005_II 03a_4</v>
          </cell>
          <cell r="AQ4231" t="str">
            <v>Östliche Flächenländer_2005_II 03a_4</v>
          </cell>
        </row>
        <row r="4232">
          <cell r="G4232">
            <v>0.11805241753276095</v>
          </cell>
          <cell r="H4232">
            <v>0.19184918214582755</v>
          </cell>
          <cell r="I4232">
            <v>0</v>
          </cell>
          <cell r="J4232">
            <v>0</v>
          </cell>
          <cell r="K4232">
            <v>0.18685739830129638</v>
          </cell>
          <cell r="L4232">
            <v>0.30694167221113328</v>
          </cell>
          <cell r="M4232">
            <v>0</v>
          </cell>
          <cell r="N4232">
            <v>0</v>
          </cell>
          <cell r="O4232">
            <v>0.11805241753276095</v>
          </cell>
          <cell r="P4232">
            <v>0</v>
          </cell>
          <cell r="Q4232">
            <v>0</v>
          </cell>
          <cell r="R4232">
            <v>0</v>
          </cell>
          <cell r="S4232">
            <v>0</v>
          </cell>
          <cell r="T4232">
            <v>0</v>
          </cell>
          <cell r="U4232">
            <v>0</v>
          </cell>
          <cell r="AO4232" t="str">
            <v>Sachsen_2005_II 03a_5</v>
          </cell>
          <cell r="AQ4232" t="str">
            <v>Östliche Flächenländer_2005_II 03a_5</v>
          </cell>
        </row>
        <row r="4233">
          <cell r="G4233">
            <v>9.4441934026208776E-2</v>
          </cell>
          <cell r="H4233">
            <v>9.5924591072913776E-2</v>
          </cell>
          <cell r="I4233">
            <v>0</v>
          </cell>
          <cell r="J4233">
            <v>0</v>
          </cell>
          <cell r="K4233">
            <v>0.11211443898077782</v>
          </cell>
          <cell r="L4233">
            <v>7.6735418052783319E-2</v>
          </cell>
          <cell r="M4233">
            <v>0</v>
          </cell>
          <cell r="N4233">
            <v>0</v>
          </cell>
          <cell r="O4233">
            <v>9.4441934026208776E-2</v>
          </cell>
          <cell r="P4233">
            <v>0</v>
          </cell>
          <cell r="Q4233">
            <v>0</v>
          </cell>
          <cell r="R4233">
            <v>0</v>
          </cell>
          <cell r="S4233">
            <v>0</v>
          </cell>
          <cell r="T4233">
            <v>0</v>
          </cell>
          <cell r="U4233">
            <v>0</v>
          </cell>
          <cell r="AO4233" t="str">
            <v>Sachsen_2005_II 03a_6</v>
          </cell>
          <cell r="AQ4233" t="str">
            <v>Östliche Flächenländer_2005_II 03a_6</v>
          </cell>
        </row>
        <row r="4234">
          <cell r="G4234">
            <v>0</v>
          </cell>
          <cell r="H4234">
            <v>0</v>
          </cell>
          <cell r="I4234">
            <v>0</v>
          </cell>
          <cell r="J4234">
            <v>0</v>
          </cell>
          <cell r="K4234">
            <v>0</v>
          </cell>
          <cell r="L4234">
            <v>0</v>
          </cell>
          <cell r="M4234">
            <v>0</v>
          </cell>
          <cell r="N4234">
            <v>0</v>
          </cell>
          <cell r="O4234">
            <v>0</v>
          </cell>
          <cell r="P4234">
            <v>0</v>
          </cell>
          <cell r="Q4234">
            <v>0</v>
          </cell>
          <cell r="R4234">
            <v>0</v>
          </cell>
          <cell r="S4234">
            <v>0</v>
          </cell>
          <cell r="T4234">
            <v>0</v>
          </cell>
          <cell r="U4234">
            <v>0</v>
          </cell>
          <cell r="AO4234" t="str">
            <v>Sachsen_2005_II 03a_7</v>
          </cell>
          <cell r="AQ4234" t="str">
            <v>Östliche Flächenländer_2005_II 03a_7</v>
          </cell>
        </row>
        <row r="4235">
          <cell r="G4235">
            <v>418</v>
          </cell>
          <cell r="H4235">
            <v>346</v>
          </cell>
          <cell r="I4235">
            <v>0</v>
          </cell>
          <cell r="J4235">
            <v>0</v>
          </cell>
          <cell r="K4235">
            <v>418</v>
          </cell>
          <cell r="L4235">
            <v>346</v>
          </cell>
          <cell r="M4235">
            <v>0</v>
          </cell>
          <cell r="N4235">
            <v>0</v>
          </cell>
          <cell r="O4235">
            <v>418</v>
          </cell>
          <cell r="P4235">
            <v>0</v>
          </cell>
          <cell r="Q4235">
            <v>0</v>
          </cell>
          <cell r="R4235">
            <v>0</v>
          </cell>
          <cell r="S4235">
            <v>0</v>
          </cell>
          <cell r="T4235">
            <v>0</v>
          </cell>
          <cell r="U4235">
            <v>0</v>
          </cell>
          <cell r="AO4235" t="str">
            <v>Sachsen_2005_II 03a_8</v>
          </cell>
          <cell r="AQ4235" t="str">
            <v>Östliche Flächenländer_2005_II 03a_8</v>
          </cell>
        </row>
        <row r="4236">
          <cell r="G4236">
            <v>461.62932377687758</v>
          </cell>
          <cell r="H4236">
            <v>187.86084799278305</v>
          </cell>
          <cell r="I4236">
            <v>2.3773584905660377</v>
          </cell>
          <cell r="J4236">
            <v>0.5</v>
          </cell>
          <cell r="K4236">
            <v>458.9797699325664</v>
          </cell>
          <cell r="L4236">
            <v>186.86614892645045</v>
          </cell>
          <cell r="M4236">
            <v>2.407766990291262</v>
          </cell>
          <cell r="N4236">
            <v>0.5</v>
          </cell>
          <cell r="O4236">
            <v>460.33078840760368</v>
          </cell>
          <cell r="P4236">
            <v>0.64926768463695861</v>
          </cell>
          <cell r="Q4236">
            <v>0.64926768463695861</v>
          </cell>
          <cell r="R4236">
            <v>0</v>
          </cell>
          <cell r="S4236">
            <v>0</v>
          </cell>
          <cell r="T4236">
            <v>0</v>
          </cell>
          <cell r="U4236">
            <v>0</v>
          </cell>
          <cell r="AO4236" t="str">
            <v>Sachsen_2005_II 03c_1</v>
          </cell>
          <cell r="AQ4236" t="str">
            <v>Östliche Flächenländer_2005_II 03c_1</v>
          </cell>
        </row>
        <row r="4237">
          <cell r="G4237">
            <v>204.28233094421938</v>
          </cell>
          <cell r="H4237">
            <v>109.57938655841228</v>
          </cell>
          <cell r="I4237">
            <v>1.1320754716981132</v>
          </cell>
          <cell r="J4237">
            <v>0.23076923076923078</v>
          </cell>
          <cell r="K4237">
            <v>204.51598571995243</v>
          </cell>
          <cell r="L4237">
            <v>109.38145271813615</v>
          </cell>
          <cell r="M4237">
            <v>1.087378640776699</v>
          </cell>
          <cell r="N4237">
            <v>0.23076923076923078</v>
          </cell>
          <cell r="O4237">
            <v>203.70769710190089</v>
          </cell>
          <cell r="P4237">
            <v>0.28731692115923962</v>
          </cell>
          <cell r="Q4237">
            <v>0.28731692115923962</v>
          </cell>
          <cell r="R4237">
            <v>0</v>
          </cell>
          <cell r="S4237">
            <v>0</v>
          </cell>
          <cell r="T4237">
            <v>0</v>
          </cell>
          <cell r="U4237">
            <v>0</v>
          </cell>
          <cell r="AO4237" t="str">
            <v>Sachsen_2005_II 03c_2</v>
          </cell>
          <cell r="AQ4237" t="str">
            <v>Östliche Flächenländer_2005_II 03c_2</v>
          </cell>
        </row>
        <row r="4238">
          <cell r="G4238">
            <v>43.315830476784043</v>
          </cell>
          <cell r="H4238">
            <v>26.460306720793866</v>
          </cell>
          <cell r="I4238">
            <v>0.26415094339622641</v>
          </cell>
          <cell r="J4238">
            <v>0.15384615384615385</v>
          </cell>
          <cell r="K4238">
            <v>43.70432368107894</v>
          </cell>
          <cell r="L4238">
            <v>26.642302421196892</v>
          </cell>
          <cell r="M4238">
            <v>0.27184466019417475</v>
          </cell>
          <cell r="N4238">
            <v>0.15384615384615385</v>
          </cell>
          <cell r="O4238">
            <v>43.193985665316298</v>
          </cell>
          <cell r="P4238">
            <v>6.0922405733873482E-2</v>
          </cell>
          <cell r="Q4238">
            <v>6.0922405733873482E-2</v>
          </cell>
          <cell r="R4238">
            <v>0</v>
          </cell>
          <cell r="S4238">
            <v>0</v>
          </cell>
          <cell r="T4238">
            <v>0</v>
          </cell>
          <cell r="U4238">
            <v>0</v>
          </cell>
          <cell r="AO4238" t="str">
            <v>Sachsen_2005_II 03c_3</v>
          </cell>
          <cell r="AQ4238" t="str">
            <v>Östliche Flächenländer_2005_II 03c_3</v>
          </cell>
        </row>
        <row r="4239">
          <cell r="G4239">
            <v>5.5391087566220007E-2</v>
          </cell>
          <cell r="H4239">
            <v>0</v>
          </cell>
          <cell r="I4239">
            <v>0</v>
          </cell>
          <cell r="J4239">
            <v>0</v>
          </cell>
          <cell r="K4239">
            <v>5.6247520825069418E-2</v>
          </cell>
          <cell r="L4239">
            <v>0</v>
          </cell>
          <cell r="M4239">
            <v>0</v>
          </cell>
          <cell r="N4239">
            <v>0</v>
          </cell>
          <cell r="O4239">
            <v>5.5235275786849482E-2</v>
          </cell>
          <cell r="P4239">
            <v>7.7905889685260204E-5</v>
          </cell>
          <cell r="Q4239">
            <v>7.7905889685260204E-5</v>
          </cell>
          <cell r="R4239">
            <v>0</v>
          </cell>
          <cell r="S4239">
            <v>0</v>
          </cell>
          <cell r="T4239">
            <v>0</v>
          </cell>
          <cell r="U4239">
            <v>0</v>
          </cell>
          <cell r="AO4239" t="str">
            <v>Sachsen_2005_II 03c_4</v>
          </cell>
          <cell r="AQ4239" t="str">
            <v>Östliche Flächenländer_2005_II 03c_4</v>
          </cell>
        </row>
        <row r="4240">
          <cell r="G4240">
            <v>0.44312870052976006</v>
          </cell>
          <cell r="H4240">
            <v>0.51308073973838519</v>
          </cell>
          <cell r="I4240">
            <v>0</v>
          </cell>
          <cell r="J4240">
            <v>0</v>
          </cell>
          <cell r="K4240">
            <v>0.44998016660055534</v>
          </cell>
          <cell r="L4240">
            <v>0.5180447693010507</v>
          </cell>
          <cell r="M4240">
            <v>0</v>
          </cell>
          <cell r="N4240">
            <v>0</v>
          </cell>
          <cell r="O4240">
            <v>0.44188220629479585</v>
          </cell>
          <cell r="P4240">
            <v>6.2324711748208163E-4</v>
          </cell>
          <cell r="Q4240">
            <v>6.2324711748208163E-4</v>
          </cell>
          <cell r="R4240">
            <v>0</v>
          </cell>
          <cell r="S4240">
            <v>0</v>
          </cell>
          <cell r="T4240">
            <v>0</v>
          </cell>
          <cell r="U4240">
            <v>0</v>
          </cell>
          <cell r="AO4240" t="str">
            <v>Sachsen_2005_II 03c_5</v>
          </cell>
          <cell r="AQ4240" t="str">
            <v>Östliche Flächenländer_2005_II 03c_5</v>
          </cell>
        </row>
        <row r="4241">
          <cell r="G4241">
            <v>1.2739950140230603</v>
          </cell>
          <cell r="H4241">
            <v>0.58637798827244025</v>
          </cell>
          <cell r="I4241">
            <v>0.22641509433962265</v>
          </cell>
          <cell r="J4241">
            <v>0.11538461538461539</v>
          </cell>
          <cell r="K4241">
            <v>1.2936929789765965</v>
          </cell>
          <cell r="L4241">
            <v>0.59205116491548648</v>
          </cell>
          <cell r="M4241">
            <v>0.23300970873786409</v>
          </cell>
          <cell r="N4241">
            <v>0.11538461538461539</v>
          </cell>
          <cell r="O4241">
            <v>1.2704113430975381</v>
          </cell>
          <cell r="P4241">
            <v>1.7918354627609848E-3</v>
          </cell>
          <cell r="Q4241">
            <v>1.7918354627609848E-3</v>
          </cell>
          <cell r="R4241">
            <v>0</v>
          </cell>
          <cell r="S4241">
            <v>0</v>
          </cell>
          <cell r="T4241">
            <v>0</v>
          </cell>
          <cell r="U4241">
            <v>0</v>
          </cell>
          <cell r="AO4241" t="str">
            <v>Sachsen_2005_II 03c_6</v>
          </cell>
          <cell r="AQ4241" t="str">
            <v>Östliche Flächenländer_2005_II 03c_6</v>
          </cell>
        </row>
        <row r="4242">
          <cell r="G4242">
            <v>0</v>
          </cell>
          <cell r="H4242">
            <v>0</v>
          </cell>
          <cell r="I4242">
            <v>0</v>
          </cell>
          <cell r="J4242">
            <v>0</v>
          </cell>
          <cell r="K4242">
            <v>0</v>
          </cell>
          <cell r="L4242">
            <v>0</v>
          </cell>
          <cell r="M4242">
            <v>0</v>
          </cell>
          <cell r="N4242">
            <v>0</v>
          </cell>
          <cell r="O4242">
            <v>0</v>
          </cell>
          <cell r="P4242">
            <v>0</v>
          </cell>
          <cell r="Q4242">
            <v>0</v>
          </cell>
          <cell r="R4242">
            <v>0</v>
          </cell>
          <cell r="S4242">
            <v>0</v>
          </cell>
          <cell r="T4242">
            <v>0</v>
          </cell>
          <cell r="U4242">
            <v>0</v>
          </cell>
          <cell r="AO4242" t="str">
            <v>Sachsen_2005_II 03c_7</v>
          </cell>
          <cell r="AQ4242" t="str">
            <v>Östliche Flächenländer_2005_II 03c_7</v>
          </cell>
        </row>
        <row r="4243">
          <cell r="G4243">
            <v>711</v>
          </cell>
          <cell r="H4243">
            <v>325</v>
          </cell>
          <cell r="I4243">
            <v>4</v>
          </cell>
          <cell r="J4243">
            <v>1</v>
          </cell>
          <cell r="K4243">
            <v>709</v>
          </cell>
          <cell r="L4243">
            <v>324</v>
          </cell>
          <cell r="M4243">
            <v>4</v>
          </cell>
          <cell r="N4243">
            <v>1</v>
          </cell>
          <cell r="O4243">
            <v>709</v>
          </cell>
          <cell r="P4243">
            <v>1</v>
          </cell>
          <cell r="Q4243">
            <v>1</v>
          </cell>
          <cell r="R4243">
            <v>0</v>
          </cell>
          <cell r="S4243">
            <v>0</v>
          </cell>
          <cell r="T4243">
            <v>0</v>
          </cell>
          <cell r="U4243">
            <v>0</v>
          </cell>
          <cell r="AO4243" t="str">
            <v>Sachsen_2005_II 03c_8</v>
          </cell>
          <cell r="AQ4243" t="str">
            <v>Östliche Flächenländer_2005_II 03c_8</v>
          </cell>
        </row>
        <row r="4244">
          <cell r="G4244">
            <v>52.271739130434788</v>
          </cell>
          <cell r="H4244">
            <v>0</v>
          </cell>
          <cell r="I4244">
            <v>0</v>
          </cell>
          <cell r="J4244">
            <v>0</v>
          </cell>
          <cell r="K4244">
            <v>3.6141304347826089</v>
          </cell>
          <cell r="L4244">
            <v>0</v>
          </cell>
          <cell r="M4244">
            <v>0</v>
          </cell>
          <cell r="N4244">
            <v>0</v>
          </cell>
          <cell r="O4244">
            <v>3.6141304347826089</v>
          </cell>
          <cell r="P4244">
            <v>22.826086956521742</v>
          </cell>
          <cell r="Q4244">
            <v>22.711956521739133</v>
          </cell>
          <cell r="R4244">
            <v>3.1195652173913047</v>
          </cell>
          <cell r="S4244">
            <v>0</v>
          </cell>
          <cell r="T4244">
            <v>0</v>
          </cell>
          <cell r="U4244">
            <v>0</v>
          </cell>
          <cell r="AO4244" t="str">
            <v>Sachsen_2005_I 01a_1</v>
          </cell>
          <cell r="AQ4244" t="str">
            <v>Östliche Flächenländer_2005_I 01a_1</v>
          </cell>
        </row>
        <row r="4245">
          <cell r="G4245">
            <v>216.55434782608697</v>
          </cell>
          <cell r="H4245">
            <v>81.860465116279073</v>
          </cell>
          <cell r="I4245">
            <v>0</v>
          </cell>
          <cell r="J4245">
            <v>0</v>
          </cell>
          <cell r="K4245">
            <v>14.972826086956522</v>
          </cell>
          <cell r="L4245">
            <v>6.5116279069767442</v>
          </cell>
          <cell r="M4245">
            <v>0</v>
          </cell>
          <cell r="N4245">
            <v>0</v>
          </cell>
          <cell r="O4245">
            <v>14.972826086956522</v>
          </cell>
          <cell r="P4245">
            <v>94.565217391304358</v>
          </cell>
          <cell r="Q4245">
            <v>94.092391304347828</v>
          </cell>
          <cell r="R4245">
            <v>12.923913043478262</v>
          </cell>
          <cell r="S4245">
            <v>0</v>
          </cell>
          <cell r="T4245">
            <v>0</v>
          </cell>
          <cell r="U4245">
            <v>0</v>
          </cell>
          <cell r="AO4245" t="str">
            <v>Sachsen_2005_I 01a_2</v>
          </cell>
          <cell r="AQ4245" t="str">
            <v>Östliche Flächenländer_2005_I 01a_2</v>
          </cell>
        </row>
        <row r="4246">
          <cell r="G4246">
            <v>1075.304347826087</v>
          </cell>
          <cell r="H4246">
            <v>347.90697674418601</v>
          </cell>
          <cell r="I4246">
            <v>3</v>
          </cell>
          <cell r="J4246">
            <v>1</v>
          </cell>
          <cell r="K4246">
            <v>74.34782608695653</v>
          </cell>
          <cell r="L4246">
            <v>27.674418604651162</v>
          </cell>
          <cell r="M4246">
            <v>0</v>
          </cell>
          <cell r="N4246">
            <v>0</v>
          </cell>
          <cell r="O4246">
            <v>74.34782608695653</v>
          </cell>
          <cell r="P4246">
            <v>469.56521739130437</v>
          </cell>
          <cell r="Q4246">
            <v>467.21739130434787</v>
          </cell>
          <cell r="R4246">
            <v>64.173913043478265</v>
          </cell>
          <cell r="S4246">
            <v>0</v>
          </cell>
          <cell r="T4246">
            <v>0</v>
          </cell>
          <cell r="U4246">
            <v>0</v>
          </cell>
          <cell r="AO4246" t="str">
            <v>Sachsen_2005_I 01a_3</v>
          </cell>
          <cell r="AQ4246" t="str">
            <v>Östliche Flächenländer_2005_I 01a_3</v>
          </cell>
        </row>
        <row r="4247">
          <cell r="G4247">
            <v>7.4673913043478262</v>
          </cell>
          <cell r="H4247">
            <v>0</v>
          </cell>
          <cell r="I4247">
            <v>0</v>
          </cell>
          <cell r="J4247">
            <v>0</v>
          </cell>
          <cell r="K4247">
            <v>0.51630434782608692</v>
          </cell>
          <cell r="L4247">
            <v>0</v>
          </cell>
          <cell r="M4247">
            <v>0</v>
          </cell>
          <cell r="N4247">
            <v>0</v>
          </cell>
          <cell r="O4247">
            <v>0.51630434782608692</v>
          </cell>
          <cell r="P4247">
            <v>3.2608695652173911</v>
          </cell>
          <cell r="Q4247">
            <v>3.2445652173913042</v>
          </cell>
          <cell r="R4247">
            <v>0.44565217391304346</v>
          </cell>
          <cell r="S4247">
            <v>0</v>
          </cell>
          <cell r="T4247">
            <v>0</v>
          </cell>
          <cell r="U4247">
            <v>0</v>
          </cell>
          <cell r="AO4247" t="str">
            <v>Sachsen_2005_I 01a_4</v>
          </cell>
          <cell r="AQ4247" t="str">
            <v>Östliche Flächenländer_2005_I 01a_4</v>
          </cell>
        </row>
        <row r="4248">
          <cell r="G4248">
            <v>7.4673913043478262</v>
          </cell>
          <cell r="H4248">
            <v>5.1162790697674421</v>
          </cell>
          <cell r="I4248">
            <v>0</v>
          </cell>
          <cell r="J4248">
            <v>0</v>
          </cell>
          <cell r="K4248">
            <v>0.51630434782608692</v>
          </cell>
          <cell r="L4248">
            <v>0.40697674418604651</v>
          </cell>
          <cell r="M4248">
            <v>0</v>
          </cell>
          <cell r="N4248">
            <v>0</v>
          </cell>
          <cell r="O4248">
            <v>0.51630434782608692</v>
          </cell>
          <cell r="P4248">
            <v>3.2608695652173911</v>
          </cell>
          <cell r="Q4248">
            <v>3.2445652173913042</v>
          </cell>
          <cell r="R4248">
            <v>0.44565217391304346</v>
          </cell>
          <cell r="S4248">
            <v>0</v>
          </cell>
          <cell r="T4248">
            <v>0</v>
          </cell>
          <cell r="U4248">
            <v>0</v>
          </cell>
          <cell r="AO4248" t="str">
            <v>Sachsen_2005_I 01a_5</v>
          </cell>
          <cell r="AQ4248" t="str">
            <v>Östliche Flächenländer_2005_I 01a_5</v>
          </cell>
        </row>
        <row r="4249">
          <cell r="G4249">
            <v>14.934782608695652</v>
          </cell>
          <cell r="H4249">
            <v>5.1162790697674421</v>
          </cell>
          <cell r="I4249">
            <v>0</v>
          </cell>
          <cell r="J4249">
            <v>0</v>
          </cell>
          <cell r="K4249">
            <v>1.0326086956521738</v>
          </cell>
          <cell r="L4249">
            <v>0.40697674418604651</v>
          </cell>
          <cell r="M4249">
            <v>0</v>
          </cell>
          <cell r="N4249">
            <v>0</v>
          </cell>
          <cell r="O4249">
            <v>1.0326086956521738</v>
          </cell>
          <cell r="P4249">
            <v>6.5217391304347823</v>
          </cell>
          <cell r="Q4249">
            <v>6.4891304347826084</v>
          </cell>
          <cell r="R4249">
            <v>0.89130434782608692</v>
          </cell>
          <cell r="S4249">
            <v>0</v>
          </cell>
          <cell r="T4249">
            <v>0</v>
          </cell>
          <cell r="U4249">
            <v>0</v>
          </cell>
          <cell r="AO4249" t="str">
            <v>Sachsen_2005_I 01a_6</v>
          </cell>
          <cell r="AQ4249" t="str">
            <v>Östliche Flächenländer_2005_I 01a_6</v>
          </cell>
        </row>
        <row r="4250">
          <cell r="G4250">
            <v>0</v>
          </cell>
          <cell r="H4250">
            <v>0</v>
          </cell>
          <cell r="I4250">
            <v>0</v>
          </cell>
          <cell r="J4250">
            <v>0</v>
          </cell>
          <cell r="K4250">
            <v>0</v>
          </cell>
          <cell r="L4250">
            <v>0</v>
          </cell>
          <cell r="M4250">
            <v>0</v>
          </cell>
          <cell r="N4250">
            <v>0</v>
          </cell>
          <cell r="O4250">
            <v>0</v>
          </cell>
          <cell r="P4250">
            <v>0</v>
          </cell>
          <cell r="Q4250">
            <v>0</v>
          </cell>
          <cell r="R4250">
            <v>0</v>
          </cell>
          <cell r="S4250">
            <v>0</v>
          </cell>
          <cell r="T4250">
            <v>0</v>
          </cell>
          <cell r="U4250">
            <v>0</v>
          </cell>
          <cell r="AO4250" t="str">
            <v>Sachsen_2005_I 01a_7</v>
          </cell>
          <cell r="AQ4250" t="str">
            <v>Östliche Flächenländer_2005_I 01a_7</v>
          </cell>
        </row>
        <row r="4251">
          <cell r="G4251">
            <v>1374</v>
          </cell>
          <cell r="H4251">
            <v>440</v>
          </cell>
          <cell r="I4251">
            <v>3</v>
          </cell>
          <cell r="J4251">
            <v>1</v>
          </cell>
          <cell r="K4251">
            <v>95</v>
          </cell>
          <cell r="L4251">
            <v>35</v>
          </cell>
          <cell r="M4251">
            <v>0</v>
          </cell>
          <cell r="N4251">
            <v>0</v>
          </cell>
          <cell r="O4251">
            <v>95</v>
          </cell>
          <cell r="P4251">
            <v>600</v>
          </cell>
          <cell r="Q4251">
            <v>597</v>
          </cell>
          <cell r="R4251">
            <v>82</v>
          </cell>
          <cell r="S4251">
            <v>0</v>
          </cell>
          <cell r="T4251">
            <v>0</v>
          </cell>
          <cell r="U4251">
            <v>0</v>
          </cell>
          <cell r="AO4251" t="str">
            <v>Sachsen_2005_I 01a_8</v>
          </cell>
          <cell r="AQ4251" t="str">
            <v>Östliche Flächenländer_2005_I 01a_8</v>
          </cell>
        </row>
        <row r="4252">
          <cell r="G4252">
            <v>52.271739130434788</v>
          </cell>
          <cell r="H4252">
            <v>0</v>
          </cell>
          <cell r="I4252">
            <v>0</v>
          </cell>
          <cell r="J4252">
            <v>0</v>
          </cell>
          <cell r="K4252">
            <v>3.6141304347826089</v>
          </cell>
          <cell r="L4252">
            <v>0</v>
          </cell>
          <cell r="M4252">
            <v>0</v>
          </cell>
          <cell r="N4252">
            <v>0</v>
          </cell>
          <cell r="O4252">
            <v>3.6141304347826089</v>
          </cell>
          <cell r="P4252">
            <v>22.826086956521742</v>
          </cell>
          <cell r="Q4252">
            <v>22.711956521739133</v>
          </cell>
          <cell r="R4252">
            <v>3.1195652173913047</v>
          </cell>
          <cell r="S4252">
            <v>0</v>
          </cell>
          <cell r="T4252">
            <v>0</v>
          </cell>
          <cell r="U4252">
            <v>0</v>
          </cell>
          <cell r="AO4252" t="e">
            <v>#N/A</v>
          </cell>
          <cell r="AQ4252" t="e">
            <v>#N/A</v>
          </cell>
        </row>
        <row r="4253">
          <cell r="G4253">
            <v>216.55434782608697</v>
          </cell>
          <cell r="H4253">
            <v>81.860465116279073</v>
          </cell>
          <cell r="I4253">
            <v>0</v>
          </cell>
          <cell r="J4253">
            <v>0</v>
          </cell>
          <cell r="K4253">
            <v>14.972826086956522</v>
          </cell>
          <cell r="L4253">
            <v>6.5116279069767442</v>
          </cell>
          <cell r="M4253">
            <v>0</v>
          </cell>
          <cell r="N4253">
            <v>0</v>
          </cell>
          <cell r="O4253">
            <v>14.972826086956522</v>
          </cell>
          <cell r="P4253">
            <v>94.565217391304358</v>
          </cell>
          <cell r="Q4253">
            <v>94.092391304347828</v>
          </cell>
          <cell r="R4253">
            <v>12.923913043478262</v>
          </cell>
          <cell r="S4253">
            <v>0</v>
          </cell>
          <cell r="T4253">
            <v>0</v>
          </cell>
          <cell r="U4253">
            <v>0</v>
          </cell>
          <cell r="AO4253" t="e">
            <v>#N/A</v>
          </cell>
          <cell r="AQ4253" t="e">
            <v>#N/A</v>
          </cell>
        </row>
        <row r="4254">
          <cell r="G4254">
            <v>1075.304347826087</v>
          </cell>
          <cell r="H4254">
            <v>347.90697674418601</v>
          </cell>
          <cell r="I4254">
            <v>3</v>
          </cell>
          <cell r="J4254">
            <v>1</v>
          </cell>
          <cell r="K4254">
            <v>74.34782608695653</v>
          </cell>
          <cell r="L4254">
            <v>27.674418604651162</v>
          </cell>
          <cell r="M4254">
            <v>0</v>
          </cell>
          <cell r="N4254">
            <v>0</v>
          </cell>
          <cell r="O4254">
            <v>74.34782608695653</v>
          </cell>
          <cell r="P4254">
            <v>469.56521739130437</v>
          </cell>
          <cell r="Q4254">
            <v>467.21739130434787</v>
          </cell>
          <cell r="R4254">
            <v>64.173913043478265</v>
          </cell>
          <cell r="S4254">
            <v>0</v>
          </cell>
          <cell r="T4254">
            <v>0</v>
          </cell>
          <cell r="U4254">
            <v>0</v>
          </cell>
          <cell r="AO4254" t="e">
            <v>#N/A</v>
          </cell>
          <cell r="AQ4254" t="e">
            <v>#N/A</v>
          </cell>
        </row>
        <row r="4255">
          <cell r="G4255">
            <v>7.4673913043478262</v>
          </cell>
          <cell r="H4255">
            <v>0</v>
          </cell>
          <cell r="I4255">
            <v>0</v>
          </cell>
          <cell r="J4255">
            <v>0</v>
          </cell>
          <cell r="K4255">
            <v>0.51630434782608692</v>
          </cell>
          <cell r="L4255">
            <v>0</v>
          </cell>
          <cell r="M4255">
            <v>0</v>
          </cell>
          <cell r="N4255">
            <v>0</v>
          </cell>
          <cell r="O4255">
            <v>0.51630434782608692</v>
          </cell>
          <cell r="P4255">
            <v>3.2608695652173911</v>
          </cell>
          <cell r="Q4255">
            <v>3.2445652173913042</v>
          </cell>
          <cell r="R4255">
            <v>0.44565217391304346</v>
          </cell>
          <cell r="S4255">
            <v>0</v>
          </cell>
          <cell r="T4255">
            <v>0</v>
          </cell>
          <cell r="U4255">
            <v>0</v>
          </cell>
          <cell r="AO4255" t="e">
            <v>#N/A</v>
          </cell>
          <cell r="AQ4255" t="e">
            <v>#N/A</v>
          </cell>
        </row>
        <row r="4256">
          <cell r="G4256">
            <v>7.4673913043478262</v>
          </cell>
          <cell r="H4256">
            <v>5.1162790697674421</v>
          </cell>
          <cell r="I4256">
            <v>0</v>
          </cell>
          <cell r="J4256">
            <v>0</v>
          </cell>
          <cell r="K4256">
            <v>0.51630434782608692</v>
          </cell>
          <cell r="L4256">
            <v>0.40697674418604651</v>
          </cell>
          <cell r="M4256">
            <v>0</v>
          </cell>
          <cell r="N4256">
            <v>0</v>
          </cell>
          <cell r="O4256">
            <v>0.51630434782608692</v>
          </cell>
          <cell r="P4256">
            <v>3.2608695652173911</v>
          </cell>
          <cell r="Q4256">
            <v>3.2445652173913042</v>
          </cell>
          <cell r="R4256">
            <v>0.44565217391304346</v>
          </cell>
          <cell r="S4256">
            <v>0</v>
          </cell>
          <cell r="T4256">
            <v>0</v>
          </cell>
          <cell r="U4256">
            <v>0</v>
          </cell>
          <cell r="AO4256" t="e">
            <v>#N/A</v>
          </cell>
          <cell r="AQ4256" t="e">
            <v>#N/A</v>
          </cell>
        </row>
        <row r="4257">
          <cell r="G4257">
            <v>14.934782608695652</v>
          </cell>
          <cell r="H4257">
            <v>5.1162790697674421</v>
          </cell>
          <cell r="I4257">
            <v>0</v>
          </cell>
          <cell r="J4257">
            <v>0</v>
          </cell>
          <cell r="K4257">
            <v>1.0326086956521738</v>
          </cell>
          <cell r="L4257">
            <v>0.40697674418604651</v>
          </cell>
          <cell r="M4257">
            <v>0</v>
          </cell>
          <cell r="N4257">
            <v>0</v>
          </cell>
          <cell r="O4257">
            <v>1.0326086956521738</v>
          </cell>
          <cell r="P4257">
            <v>6.5217391304347823</v>
          </cell>
          <cell r="Q4257">
            <v>6.4891304347826084</v>
          </cell>
          <cell r="R4257">
            <v>0.89130434782608692</v>
          </cell>
          <cell r="S4257">
            <v>0</v>
          </cell>
          <cell r="T4257">
            <v>0</v>
          </cell>
          <cell r="U4257">
            <v>0</v>
          </cell>
          <cell r="AO4257" t="e">
            <v>#N/A</v>
          </cell>
          <cell r="AQ4257" t="e">
            <v>#N/A</v>
          </cell>
        </row>
        <row r="4258">
          <cell r="G4258">
            <v>0</v>
          </cell>
          <cell r="H4258">
            <v>0</v>
          </cell>
          <cell r="I4258">
            <v>0</v>
          </cell>
          <cell r="J4258">
            <v>0</v>
          </cell>
          <cell r="K4258">
            <v>0</v>
          </cell>
          <cell r="L4258">
            <v>0</v>
          </cell>
          <cell r="M4258">
            <v>0</v>
          </cell>
          <cell r="N4258">
            <v>0</v>
          </cell>
          <cell r="O4258">
            <v>0</v>
          </cell>
          <cell r="P4258">
            <v>0</v>
          </cell>
          <cell r="Q4258">
            <v>0</v>
          </cell>
          <cell r="R4258">
            <v>0</v>
          </cell>
          <cell r="S4258">
            <v>0</v>
          </cell>
          <cell r="T4258">
            <v>0</v>
          </cell>
          <cell r="U4258">
            <v>0</v>
          </cell>
          <cell r="AO4258" t="e">
            <v>#N/A</v>
          </cell>
          <cell r="AQ4258" t="e">
            <v>#N/A</v>
          </cell>
        </row>
        <row r="4259">
          <cell r="G4259">
            <v>1374</v>
          </cell>
          <cell r="H4259">
            <v>440</v>
          </cell>
          <cell r="I4259">
            <v>3</v>
          </cell>
          <cell r="J4259">
            <v>1</v>
          </cell>
          <cell r="K4259">
            <v>95</v>
          </cell>
          <cell r="L4259">
            <v>35</v>
          </cell>
          <cell r="M4259">
            <v>0</v>
          </cell>
          <cell r="N4259">
            <v>0</v>
          </cell>
          <cell r="O4259">
            <v>95</v>
          </cell>
          <cell r="P4259">
            <v>600</v>
          </cell>
          <cell r="Q4259">
            <v>597</v>
          </cell>
          <cell r="R4259">
            <v>82</v>
          </cell>
          <cell r="S4259">
            <v>0</v>
          </cell>
          <cell r="T4259">
            <v>0</v>
          </cell>
          <cell r="U4259">
            <v>0</v>
          </cell>
          <cell r="AO4259" t="e">
            <v>#N/A</v>
          </cell>
          <cell r="AQ4259" t="e">
            <v>#N/A</v>
          </cell>
        </row>
        <row r="4260">
          <cell r="G4260">
            <v>0</v>
          </cell>
          <cell r="H4260">
            <v>0</v>
          </cell>
          <cell r="I4260">
            <v>0</v>
          </cell>
          <cell r="J4260">
            <v>0</v>
          </cell>
          <cell r="K4260">
            <v>0</v>
          </cell>
          <cell r="L4260">
            <v>0</v>
          </cell>
          <cell r="M4260">
            <v>0</v>
          </cell>
          <cell r="N4260">
            <v>0</v>
          </cell>
          <cell r="O4260">
            <v>0</v>
          </cell>
          <cell r="P4260">
            <v>0</v>
          </cell>
          <cell r="Q4260">
            <v>0</v>
          </cell>
          <cell r="R4260">
            <v>0</v>
          </cell>
          <cell r="S4260">
            <v>0</v>
          </cell>
          <cell r="T4260">
            <v>0</v>
          </cell>
          <cell r="U4260">
            <v>0</v>
          </cell>
          <cell r="AO4260" t="str">
            <v>Sachsen_2005_Sonstige_1</v>
          </cell>
          <cell r="AQ4260" t="str">
            <v>Östliche Flächenländer_2005_Sonstige_1</v>
          </cell>
        </row>
        <row r="4261">
          <cell r="G4261">
            <v>53.316717791411044</v>
          </cell>
          <cell r="H4261">
            <v>11.608778625954198</v>
          </cell>
          <cell r="I4261">
            <v>0.19171779141104295</v>
          </cell>
          <cell r="J4261">
            <v>2.0992366412213741E-2</v>
          </cell>
          <cell r="K4261">
            <v>50</v>
          </cell>
          <cell r="L4261">
            <v>11</v>
          </cell>
          <cell r="M4261">
            <v>0</v>
          </cell>
          <cell r="N4261">
            <v>0</v>
          </cell>
          <cell r="O4261">
            <v>0</v>
          </cell>
          <cell r="P4261">
            <v>51.226993865030678</v>
          </cell>
          <cell r="Q4261">
            <v>2.0897239263803682</v>
          </cell>
          <cell r="R4261">
            <v>0</v>
          </cell>
          <cell r="S4261">
            <v>0</v>
          </cell>
          <cell r="T4261">
            <v>0</v>
          </cell>
          <cell r="U4261">
            <v>0</v>
          </cell>
          <cell r="AO4261" t="str">
            <v>Sachsen_2005_Sonstige_2</v>
          </cell>
          <cell r="AQ4261" t="str">
            <v>Östliche Flächenländer_2005_Sonstige_2</v>
          </cell>
        </row>
        <row r="4262">
          <cell r="G4262">
            <v>2726.6169478527609</v>
          </cell>
          <cell r="H4262">
            <v>1093.3358778625955</v>
          </cell>
          <cell r="I4262">
            <v>9.8044478527607364</v>
          </cell>
          <cell r="J4262">
            <v>1.9770992366412214</v>
          </cell>
          <cell r="K4262">
            <v>2557</v>
          </cell>
          <cell r="L4262">
            <v>1036</v>
          </cell>
          <cell r="M4262">
            <v>9</v>
          </cell>
          <cell r="N4262">
            <v>2</v>
          </cell>
          <cell r="O4262">
            <v>0</v>
          </cell>
          <cell r="P4262">
            <v>2619.7484662576685</v>
          </cell>
          <cell r="Q4262">
            <v>106.86848159509202</v>
          </cell>
          <cell r="R4262">
            <v>0</v>
          </cell>
          <cell r="S4262">
            <v>0</v>
          </cell>
          <cell r="T4262">
            <v>0</v>
          </cell>
          <cell r="U4262">
            <v>0</v>
          </cell>
          <cell r="AO4262" t="str">
            <v>Sachsen_2005_Sonstige_3</v>
          </cell>
          <cell r="AQ4262" t="str">
            <v>Östliche Flächenländer_2005_Sonstige_3</v>
          </cell>
        </row>
        <row r="4263">
          <cell r="G4263">
            <v>0</v>
          </cell>
          <cell r="H4263">
            <v>0</v>
          </cell>
          <cell r="I4263">
            <v>0</v>
          </cell>
          <cell r="J4263">
            <v>0</v>
          </cell>
          <cell r="K4263">
            <v>0</v>
          </cell>
          <cell r="L4263">
            <v>0</v>
          </cell>
          <cell r="M4263">
            <v>0</v>
          </cell>
          <cell r="N4263">
            <v>0</v>
          </cell>
          <cell r="O4263">
            <v>0</v>
          </cell>
          <cell r="P4263">
            <v>0</v>
          </cell>
          <cell r="Q4263">
            <v>0</v>
          </cell>
          <cell r="R4263">
            <v>0</v>
          </cell>
          <cell r="S4263">
            <v>0</v>
          </cell>
          <cell r="T4263">
            <v>0</v>
          </cell>
          <cell r="U4263">
            <v>0</v>
          </cell>
          <cell r="AO4263" t="str">
            <v>Sachsen_2005_Sonstige_4</v>
          </cell>
          <cell r="AQ4263" t="str">
            <v>Östliche Flächenländer_2005_Sonstige_4</v>
          </cell>
        </row>
        <row r="4264">
          <cell r="G4264">
            <v>1.0663343558282208</v>
          </cell>
          <cell r="H4264">
            <v>1.0553435114503817</v>
          </cell>
          <cell r="I4264">
            <v>3.8343558282208589E-3</v>
          </cell>
          <cell r="J4264">
            <v>1.9083969465648854E-3</v>
          </cell>
          <cell r="K4264">
            <v>1</v>
          </cell>
          <cell r="L4264">
            <v>1</v>
          </cell>
          <cell r="M4264">
            <v>0</v>
          </cell>
          <cell r="N4264">
            <v>0</v>
          </cell>
          <cell r="O4264">
            <v>0</v>
          </cell>
          <cell r="P4264">
            <v>1.0245398773006136</v>
          </cell>
          <cell r="Q4264">
            <v>4.1794478527607364E-2</v>
          </cell>
          <cell r="R4264">
            <v>0</v>
          </cell>
          <cell r="S4264">
            <v>0</v>
          </cell>
          <cell r="T4264">
            <v>0</v>
          </cell>
          <cell r="U4264">
            <v>0</v>
          </cell>
          <cell r="AO4264" t="str">
            <v>Sachsen_2005_Sonstige_5</v>
          </cell>
          <cell r="AQ4264" t="str">
            <v>Östliche Flächenländer_2005_Sonstige_5</v>
          </cell>
        </row>
        <row r="4265">
          <cell r="G4265">
            <v>0</v>
          </cell>
          <cell r="H4265">
            <v>0</v>
          </cell>
          <cell r="I4265">
            <v>0</v>
          </cell>
          <cell r="J4265">
            <v>0</v>
          </cell>
          <cell r="K4265">
            <v>0</v>
          </cell>
          <cell r="L4265">
            <v>0</v>
          </cell>
          <cell r="M4265">
            <v>0</v>
          </cell>
          <cell r="N4265">
            <v>0</v>
          </cell>
          <cell r="O4265">
            <v>0</v>
          </cell>
          <cell r="P4265">
            <v>0</v>
          </cell>
          <cell r="Q4265">
            <v>0</v>
          </cell>
          <cell r="R4265">
            <v>0</v>
          </cell>
          <cell r="S4265">
            <v>0</v>
          </cell>
          <cell r="T4265">
            <v>0</v>
          </cell>
          <cell r="U4265">
            <v>0</v>
          </cell>
          <cell r="AO4265" t="str">
            <v>Sachsen_2005_Sonstige_6</v>
          </cell>
          <cell r="AQ4265" t="str">
            <v>Östliche Flächenländer_2005_Sonstige_6</v>
          </cell>
        </row>
        <row r="4266">
          <cell r="G4266">
            <v>0</v>
          </cell>
          <cell r="H4266">
            <v>0</v>
          </cell>
          <cell r="I4266">
            <v>0</v>
          </cell>
          <cell r="J4266">
            <v>0</v>
          </cell>
          <cell r="K4266">
            <v>0</v>
          </cell>
          <cell r="L4266">
            <v>0</v>
          </cell>
          <cell r="M4266">
            <v>0</v>
          </cell>
          <cell r="N4266">
            <v>0</v>
          </cell>
          <cell r="O4266">
            <v>0</v>
          </cell>
          <cell r="P4266">
            <v>0</v>
          </cell>
          <cell r="Q4266">
            <v>0</v>
          </cell>
          <cell r="R4266">
            <v>0</v>
          </cell>
          <cell r="S4266">
            <v>0</v>
          </cell>
          <cell r="T4266">
            <v>0</v>
          </cell>
          <cell r="U4266">
            <v>0</v>
          </cell>
          <cell r="AO4266" t="str">
            <v>Sachsen_2005_Sonstige_7</v>
          </cell>
          <cell r="AQ4266" t="str">
            <v>Östliche Flächenländer_2005_Sonstige_7</v>
          </cell>
        </row>
        <row r="4267">
          <cell r="G4267">
            <v>2781</v>
          </cell>
          <cell r="H4267">
            <v>1106</v>
          </cell>
          <cell r="I4267">
            <v>10</v>
          </cell>
          <cell r="J4267">
            <v>2</v>
          </cell>
          <cell r="K4267">
            <v>2608</v>
          </cell>
          <cell r="L4267">
            <v>1048</v>
          </cell>
          <cell r="M4267">
            <v>9</v>
          </cell>
          <cell r="N4267">
            <v>2</v>
          </cell>
          <cell r="O4267">
            <v>0</v>
          </cell>
          <cell r="P4267">
            <v>2672</v>
          </cell>
          <cell r="Q4267">
            <v>109</v>
          </cell>
          <cell r="R4267">
            <v>0</v>
          </cell>
          <cell r="S4267">
            <v>0</v>
          </cell>
          <cell r="T4267">
            <v>0</v>
          </cell>
          <cell r="U4267">
            <v>0</v>
          </cell>
          <cell r="AO4267" t="str">
            <v>Sachsen_2005_Sonstige_8</v>
          </cell>
          <cell r="AQ4267" t="str">
            <v>Östliche Flächenländer_2005_Sonstige_8</v>
          </cell>
        </row>
        <row r="4268">
          <cell r="G4268">
            <v>0</v>
          </cell>
          <cell r="H4268">
            <v>0</v>
          </cell>
          <cell r="I4268">
            <v>0</v>
          </cell>
          <cell r="J4268">
            <v>0</v>
          </cell>
          <cell r="K4268">
            <v>0</v>
          </cell>
          <cell r="L4268">
            <v>0</v>
          </cell>
          <cell r="M4268">
            <v>0</v>
          </cell>
          <cell r="N4268">
            <v>0</v>
          </cell>
          <cell r="O4268">
            <v>0</v>
          </cell>
          <cell r="P4268">
            <v>0</v>
          </cell>
          <cell r="Q4268">
            <v>0</v>
          </cell>
          <cell r="R4268">
            <v>0</v>
          </cell>
          <cell r="S4268">
            <v>0</v>
          </cell>
          <cell r="T4268">
            <v>0</v>
          </cell>
          <cell r="U4268">
            <v>0</v>
          </cell>
          <cell r="AO4268" t="e">
            <v>#N/A</v>
          </cell>
          <cell r="AQ4268" t="e">
            <v>#N/A</v>
          </cell>
        </row>
        <row r="4269">
          <cell r="G4269">
            <v>2.0897239263803682</v>
          </cell>
          <cell r="H4269">
            <v>0.54580152671755722</v>
          </cell>
          <cell r="I4269">
            <v>0</v>
          </cell>
          <cell r="J4269">
            <v>0</v>
          </cell>
          <cell r="K4269">
            <v>0</v>
          </cell>
          <cell r="L4269">
            <v>0</v>
          </cell>
          <cell r="M4269">
            <v>0</v>
          </cell>
          <cell r="N4269">
            <v>0</v>
          </cell>
          <cell r="O4269">
            <v>0</v>
          </cell>
          <cell r="P4269">
            <v>0</v>
          </cell>
          <cell r="Q4269">
            <v>2.0897239263803682</v>
          </cell>
          <cell r="R4269">
            <v>0</v>
          </cell>
          <cell r="S4269">
            <v>0</v>
          </cell>
          <cell r="T4269">
            <v>0</v>
          </cell>
          <cell r="U4269">
            <v>0</v>
          </cell>
          <cell r="AO4269" t="e">
            <v>#N/A</v>
          </cell>
          <cell r="AQ4269" t="e">
            <v>#N/A</v>
          </cell>
        </row>
        <row r="4270">
          <cell r="G4270">
            <v>106.86848159509202</v>
          </cell>
          <cell r="H4270">
            <v>51.404580152671755</v>
          </cell>
          <cell r="I4270">
            <v>0</v>
          </cell>
          <cell r="J4270">
            <v>0</v>
          </cell>
          <cell r="K4270">
            <v>69</v>
          </cell>
          <cell r="L4270">
            <v>33</v>
          </cell>
          <cell r="M4270">
            <v>0</v>
          </cell>
          <cell r="N4270">
            <v>0</v>
          </cell>
          <cell r="O4270">
            <v>0</v>
          </cell>
          <cell r="P4270">
            <v>0</v>
          </cell>
          <cell r="Q4270">
            <v>106.86848159509202</v>
          </cell>
          <cell r="R4270">
            <v>0</v>
          </cell>
          <cell r="S4270">
            <v>0</v>
          </cell>
          <cell r="T4270">
            <v>0</v>
          </cell>
          <cell r="U4270">
            <v>0</v>
          </cell>
          <cell r="AO4270" t="e">
            <v>#N/A</v>
          </cell>
          <cell r="AQ4270" t="e">
            <v>#N/A</v>
          </cell>
        </row>
        <row r="4271">
          <cell r="G4271">
            <v>0</v>
          </cell>
          <cell r="H4271">
            <v>0</v>
          </cell>
          <cell r="I4271">
            <v>0</v>
          </cell>
          <cell r="J4271">
            <v>0</v>
          </cell>
          <cell r="K4271">
            <v>0</v>
          </cell>
          <cell r="L4271">
            <v>0</v>
          </cell>
          <cell r="M4271">
            <v>0</v>
          </cell>
          <cell r="N4271">
            <v>0</v>
          </cell>
          <cell r="O4271">
            <v>0</v>
          </cell>
          <cell r="P4271">
            <v>0</v>
          </cell>
          <cell r="Q4271">
            <v>0</v>
          </cell>
          <cell r="R4271">
            <v>0</v>
          </cell>
          <cell r="S4271">
            <v>0</v>
          </cell>
          <cell r="T4271">
            <v>0</v>
          </cell>
          <cell r="U4271">
            <v>0</v>
          </cell>
          <cell r="AO4271" t="e">
            <v>#N/A</v>
          </cell>
          <cell r="AQ4271" t="e">
            <v>#N/A</v>
          </cell>
        </row>
        <row r="4272">
          <cell r="G4272">
            <v>4.1794478527607364E-2</v>
          </cell>
          <cell r="H4272">
            <v>4.9618320610687022E-2</v>
          </cell>
          <cell r="I4272">
            <v>0</v>
          </cell>
          <cell r="J4272">
            <v>0</v>
          </cell>
          <cell r="K4272">
            <v>0</v>
          </cell>
          <cell r="L4272">
            <v>0</v>
          </cell>
          <cell r="M4272">
            <v>0</v>
          </cell>
          <cell r="N4272">
            <v>0</v>
          </cell>
          <cell r="O4272">
            <v>0</v>
          </cell>
          <cell r="P4272">
            <v>0</v>
          </cell>
          <cell r="Q4272">
            <v>4.1794478527607364E-2</v>
          </cell>
          <cell r="R4272">
            <v>0</v>
          </cell>
          <cell r="S4272">
            <v>0</v>
          </cell>
          <cell r="T4272">
            <v>0</v>
          </cell>
          <cell r="U4272">
            <v>0</v>
          </cell>
          <cell r="AO4272" t="e">
            <v>#N/A</v>
          </cell>
          <cell r="AQ4272" t="e">
            <v>#N/A</v>
          </cell>
        </row>
        <row r="4273">
          <cell r="G4273">
            <v>0</v>
          </cell>
          <cell r="H4273">
            <v>0</v>
          </cell>
          <cell r="I4273">
            <v>0</v>
          </cell>
          <cell r="J4273">
            <v>0</v>
          </cell>
          <cell r="K4273">
            <v>0</v>
          </cell>
          <cell r="L4273">
            <v>0</v>
          </cell>
          <cell r="M4273">
            <v>0</v>
          </cell>
          <cell r="N4273">
            <v>0</v>
          </cell>
          <cell r="O4273">
            <v>0</v>
          </cell>
          <cell r="P4273">
            <v>0</v>
          </cell>
          <cell r="Q4273">
            <v>0</v>
          </cell>
          <cell r="R4273">
            <v>0</v>
          </cell>
          <cell r="S4273">
            <v>0</v>
          </cell>
          <cell r="T4273">
            <v>0</v>
          </cell>
          <cell r="U4273">
            <v>0</v>
          </cell>
          <cell r="AO4273" t="e">
            <v>#N/A</v>
          </cell>
          <cell r="AQ4273" t="e">
            <v>#N/A</v>
          </cell>
        </row>
        <row r="4274">
          <cell r="G4274">
            <v>0</v>
          </cell>
          <cell r="H4274">
            <v>0</v>
          </cell>
          <cell r="I4274">
            <v>0</v>
          </cell>
          <cell r="J4274">
            <v>0</v>
          </cell>
          <cell r="K4274">
            <v>0</v>
          </cell>
          <cell r="L4274">
            <v>0</v>
          </cell>
          <cell r="M4274">
            <v>0</v>
          </cell>
          <cell r="N4274">
            <v>0</v>
          </cell>
          <cell r="O4274">
            <v>0</v>
          </cell>
          <cell r="P4274">
            <v>0</v>
          </cell>
          <cell r="Q4274">
            <v>0</v>
          </cell>
          <cell r="R4274">
            <v>0</v>
          </cell>
          <cell r="S4274">
            <v>0</v>
          </cell>
          <cell r="T4274">
            <v>0</v>
          </cell>
          <cell r="U4274">
            <v>0</v>
          </cell>
          <cell r="AO4274" t="e">
            <v>#N/A</v>
          </cell>
          <cell r="AQ4274" t="e">
            <v>#N/A</v>
          </cell>
        </row>
        <row r="4275">
          <cell r="G4275">
            <v>109</v>
          </cell>
          <cell r="H4275">
            <v>52</v>
          </cell>
          <cell r="I4275">
            <v>0</v>
          </cell>
          <cell r="J4275">
            <v>0</v>
          </cell>
          <cell r="K4275">
            <v>69</v>
          </cell>
          <cell r="L4275">
            <v>33</v>
          </cell>
          <cell r="M4275">
            <v>0</v>
          </cell>
          <cell r="N4275">
            <v>0</v>
          </cell>
          <cell r="O4275">
            <v>0</v>
          </cell>
          <cell r="P4275">
            <v>0</v>
          </cell>
          <cell r="Q4275">
            <v>109</v>
          </cell>
          <cell r="R4275">
            <v>0</v>
          </cell>
          <cell r="S4275">
            <v>0</v>
          </cell>
          <cell r="T4275">
            <v>0</v>
          </cell>
          <cell r="U4275">
            <v>0</v>
          </cell>
          <cell r="AO4275" t="e">
            <v>#N/A</v>
          </cell>
          <cell r="AQ4275" t="e">
            <v>#N/A</v>
          </cell>
        </row>
        <row r="4276">
          <cell r="G4276">
            <v>0</v>
          </cell>
          <cell r="H4276">
            <v>0</v>
          </cell>
          <cell r="I4276">
            <v>0</v>
          </cell>
          <cell r="J4276">
            <v>0</v>
          </cell>
          <cell r="K4276">
            <v>0</v>
          </cell>
          <cell r="L4276">
            <v>0</v>
          </cell>
          <cell r="M4276">
            <v>0</v>
          </cell>
          <cell r="N4276">
            <v>0</v>
          </cell>
          <cell r="O4276">
            <v>0</v>
          </cell>
          <cell r="P4276">
            <v>0</v>
          </cell>
          <cell r="Q4276">
            <v>0</v>
          </cell>
          <cell r="R4276">
            <v>0</v>
          </cell>
          <cell r="S4276">
            <v>0</v>
          </cell>
          <cell r="T4276">
            <v>0</v>
          </cell>
          <cell r="U4276">
            <v>0</v>
          </cell>
          <cell r="AO4276" t="str">
            <v>Sachsen_2005_III 01_1</v>
          </cell>
          <cell r="AQ4276" t="str">
            <v>Östliche Flächenländer_2005_III 01_1</v>
          </cell>
        </row>
        <row r="4277">
          <cell r="G4277">
            <v>1.9372093023255814</v>
          </cell>
          <cell r="H4277">
            <v>1.9066390041493777</v>
          </cell>
          <cell r="I4277">
            <v>1.9767441860465116E-2</v>
          </cell>
          <cell r="J4277">
            <v>1.7980636237897651E-2</v>
          </cell>
          <cell r="K4277">
            <v>1</v>
          </cell>
          <cell r="L4277">
            <v>1</v>
          </cell>
          <cell r="M4277">
            <v>0</v>
          </cell>
          <cell r="N4277">
            <v>0</v>
          </cell>
          <cell r="O4277">
            <v>1.0127906976744185</v>
          </cell>
          <cell r="P4277">
            <v>0.92441860465116277</v>
          </cell>
          <cell r="Q4277">
            <v>0</v>
          </cell>
          <cell r="R4277">
            <v>0</v>
          </cell>
          <cell r="S4277">
            <v>0</v>
          </cell>
          <cell r="T4277">
            <v>0</v>
          </cell>
          <cell r="U4277">
            <v>0</v>
          </cell>
          <cell r="AO4277" t="str">
            <v>Sachsen_2005_III 01_2</v>
          </cell>
          <cell r="AQ4277" t="str">
            <v>Östliche Flächenländer_2005_III 01_2</v>
          </cell>
        </row>
        <row r="4278">
          <cell r="G4278">
            <v>4996.0627906976742</v>
          </cell>
          <cell r="H4278">
            <v>2755.0933609958506</v>
          </cell>
          <cell r="I4278">
            <v>50.980232558139534</v>
          </cell>
          <cell r="J4278">
            <v>25.982019363762102</v>
          </cell>
          <cell r="K4278">
            <v>2579</v>
          </cell>
          <cell r="L4278">
            <v>1445</v>
          </cell>
          <cell r="M4278">
            <v>27</v>
          </cell>
          <cell r="N4278">
            <v>14</v>
          </cell>
          <cell r="O4278">
            <v>2611.9872093023255</v>
          </cell>
          <cell r="P4278">
            <v>2384.0755813953488</v>
          </cell>
          <cell r="Q4278">
            <v>0</v>
          </cell>
          <cell r="R4278">
            <v>0</v>
          </cell>
          <cell r="S4278">
            <v>0</v>
          </cell>
          <cell r="T4278">
            <v>0</v>
          </cell>
          <cell r="U4278">
            <v>0</v>
          </cell>
          <cell r="AO4278" t="str">
            <v>Sachsen_2005_III 01_3</v>
          </cell>
          <cell r="AQ4278" t="str">
            <v>Östliche Flächenländer_2005_III 01_3</v>
          </cell>
        </row>
        <row r="4279">
          <cell r="G4279">
            <v>0</v>
          </cell>
          <cell r="H4279">
            <v>0</v>
          </cell>
          <cell r="I4279">
            <v>0</v>
          </cell>
          <cell r="J4279">
            <v>0</v>
          </cell>
          <cell r="K4279">
            <v>0</v>
          </cell>
          <cell r="L4279">
            <v>0</v>
          </cell>
          <cell r="M4279">
            <v>0</v>
          </cell>
          <cell r="N4279">
            <v>0</v>
          </cell>
          <cell r="O4279">
            <v>0</v>
          </cell>
          <cell r="P4279">
            <v>0</v>
          </cell>
          <cell r="Q4279">
            <v>0</v>
          </cell>
          <cell r="R4279">
            <v>0</v>
          </cell>
          <cell r="S4279">
            <v>0</v>
          </cell>
          <cell r="T4279">
            <v>0</v>
          </cell>
          <cell r="U4279">
            <v>0</v>
          </cell>
          <cell r="AO4279" t="str">
            <v>Sachsen_2005_III 01_4</v>
          </cell>
          <cell r="AQ4279" t="str">
            <v>Östliche Flächenländer_2005_III 01_4</v>
          </cell>
        </row>
        <row r="4280">
          <cell r="G4280">
            <v>0</v>
          </cell>
          <cell r="H4280">
            <v>0</v>
          </cell>
          <cell r="I4280">
            <v>0</v>
          </cell>
          <cell r="J4280">
            <v>0</v>
          </cell>
          <cell r="K4280">
            <v>0</v>
          </cell>
          <cell r="L4280">
            <v>0</v>
          </cell>
          <cell r="M4280">
            <v>0</v>
          </cell>
          <cell r="N4280">
            <v>0</v>
          </cell>
          <cell r="O4280">
            <v>0</v>
          </cell>
          <cell r="P4280">
            <v>0</v>
          </cell>
          <cell r="Q4280">
            <v>0</v>
          </cell>
          <cell r="R4280">
            <v>0</v>
          </cell>
          <cell r="S4280">
            <v>0</v>
          </cell>
          <cell r="T4280">
            <v>0</v>
          </cell>
          <cell r="U4280">
            <v>0</v>
          </cell>
          <cell r="AO4280" t="str">
            <v>Sachsen_2005_III 01_5</v>
          </cell>
          <cell r="AQ4280" t="str">
            <v>Östliche Flächenländer_2005_III 01_5</v>
          </cell>
        </row>
        <row r="4281">
          <cell r="G4281">
            <v>0</v>
          </cell>
          <cell r="H4281">
            <v>0</v>
          </cell>
          <cell r="I4281">
            <v>0</v>
          </cell>
          <cell r="J4281">
            <v>0</v>
          </cell>
          <cell r="K4281">
            <v>0</v>
          </cell>
          <cell r="L4281">
            <v>0</v>
          </cell>
          <cell r="M4281">
            <v>0</v>
          </cell>
          <cell r="N4281">
            <v>0</v>
          </cell>
          <cell r="O4281">
            <v>0</v>
          </cell>
          <cell r="P4281">
            <v>0</v>
          </cell>
          <cell r="Q4281">
            <v>0</v>
          </cell>
          <cell r="R4281">
            <v>0</v>
          </cell>
          <cell r="S4281">
            <v>0</v>
          </cell>
          <cell r="T4281">
            <v>0</v>
          </cell>
          <cell r="U4281">
            <v>0</v>
          </cell>
          <cell r="AO4281" t="str">
            <v>Sachsen_2005_III 01_6</v>
          </cell>
          <cell r="AQ4281" t="str">
            <v>Östliche Flächenländer_2005_III 01_6</v>
          </cell>
        </row>
        <row r="4282">
          <cell r="G4282">
            <v>0</v>
          </cell>
          <cell r="H4282">
            <v>0</v>
          </cell>
          <cell r="I4282">
            <v>0</v>
          </cell>
          <cell r="J4282">
            <v>0</v>
          </cell>
          <cell r="K4282">
            <v>0</v>
          </cell>
          <cell r="L4282">
            <v>0</v>
          </cell>
          <cell r="M4282">
            <v>0</v>
          </cell>
          <cell r="N4282">
            <v>0</v>
          </cell>
          <cell r="O4282">
            <v>0</v>
          </cell>
          <cell r="P4282">
            <v>0</v>
          </cell>
          <cell r="Q4282">
            <v>0</v>
          </cell>
          <cell r="R4282">
            <v>0</v>
          </cell>
          <cell r="S4282">
            <v>0</v>
          </cell>
          <cell r="T4282">
            <v>0</v>
          </cell>
          <cell r="U4282">
            <v>0</v>
          </cell>
          <cell r="AO4282" t="str">
            <v>Sachsen_2005_III 01_7</v>
          </cell>
          <cell r="AQ4282" t="str">
            <v>Östliche Flächenländer_2005_III 01_7</v>
          </cell>
        </row>
        <row r="4283">
          <cell r="G4283">
            <v>4998</v>
          </cell>
          <cell r="H4283">
            <v>2757</v>
          </cell>
          <cell r="I4283">
            <v>51</v>
          </cell>
          <cell r="J4283">
            <v>26</v>
          </cell>
          <cell r="K4283">
            <v>2580</v>
          </cell>
          <cell r="L4283">
            <v>1446</v>
          </cell>
          <cell r="M4283">
            <v>27</v>
          </cell>
          <cell r="N4283">
            <v>14</v>
          </cell>
          <cell r="O4283">
            <v>2613</v>
          </cell>
          <cell r="P4283">
            <v>2385</v>
          </cell>
          <cell r="Q4283">
            <v>0</v>
          </cell>
          <cell r="R4283">
            <v>0</v>
          </cell>
          <cell r="S4283">
            <v>0</v>
          </cell>
          <cell r="T4283">
            <v>0</v>
          </cell>
          <cell r="U4283">
            <v>0</v>
          </cell>
          <cell r="AO4283" t="str">
            <v>Sachsen_2005_III 01_8</v>
          </cell>
          <cell r="AQ4283" t="str">
            <v>Östliche Flächenländer_2005_III 01_8</v>
          </cell>
        </row>
        <row r="4284">
          <cell r="G4284">
            <v>0</v>
          </cell>
          <cell r="H4284">
            <v>0</v>
          </cell>
          <cell r="I4284">
            <v>0</v>
          </cell>
          <cell r="J4284">
            <v>0</v>
          </cell>
          <cell r="K4284">
            <v>0</v>
          </cell>
          <cell r="L4284">
            <v>0</v>
          </cell>
          <cell r="M4284">
            <v>0</v>
          </cell>
          <cell r="N4284">
            <v>0</v>
          </cell>
          <cell r="O4284">
            <v>0</v>
          </cell>
          <cell r="P4284">
            <v>0</v>
          </cell>
          <cell r="Q4284">
            <v>0</v>
          </cell>
          <cell r="R4284">
            <v>0</v>
          </cell>
          <cell r="S4284">
            <v>0</v>
          </cell>
          <cell r="T4284">
            <v>0</v>
          </cell>
          <cell r="U4284">
            <v>0</v>
          </cell>
          <cell r="AO4284" t="e">
            <v>#N/A</v>
          </cell>
          <cell r="AQ4284" t="e">
            <v>#N/A</v>
          </cell>
        </row>
        <row r="4285">
          <cell r="G4285">
            <v>0</v>
          </cell>
          <cell r="H4285">
            <v>0</v>
          </cell>
          <cell r="I4285">
            <v>0</v>
          </cell>
          <cell r="J4285">
            <v>0</v>
          </cell>
          <cell r="K4285">
            <v>0</v>
          </cell>
          <cell r="L4285">
            <v>0</v>
          </cell>
          <cell r="M4285">
            <v>0</v>
          </cell>
          <cell r="N4285">
            <v>0</v>
          </cell>
          <cell r="O4285">
            <v>0</v>
          </cell>
          <cell r="P4285">
            <v>0</v>
          </cell>
          <cell r="Q4285">
            <v>0</v>
          </cell>
          <cell r="R4285">
            <v>0</v>
          </cell>
          <cell r="S4285">
            <v>0</v>
          </cell>
          <cell r="T4285">
            <v>0</v>
          </cell>
          <cell r="U4285">
            <v>0</v>
          </cell>
          <cell r="AO4285" t="e">
            <v>#N/A</v>
          </cell>
          <cell r="AQ4285" t="e">
            <v>#N/A</v>
          </cell>
        </row>
        <row r="4286">
          <cell r="G4286">
            <v>0</v>
          </cell>
          <cell r="H4286">
            <v>0</v>
          </cell>
          <cell r="I4286">
            <v>0</v>
          </cell>
          <cell r="J4286">
            <v>0</v>
          </cell>
          <cell r="K4286">
            <v>0</v>
          </cell>
          <cell r="L4286">
            <v>0</v>
          </cell>
          <cell r="M4286">
            <v>0</v>
          </cell>
          <cell r="N4286">
            <v>0</v>
          </cell>
          <cell r="O4286">
            <v>0</v>
          </cell>
          <cell r="P4286">
            <v>0</v>
          </cell>
          <cell r="Q4286">
            <v>0</v>
          </cell>
          <cell r="R4286">
            <v>0</v>
          </cell>
          <cell r="S4286">
            <v>0</v>
          </cell>
          <cell r="T4286">
            <v>0</v>
          </cell>
          <cell r="U4286">
            <v>0</v>
          </cell>
          <cell r="AO4286" t="e">
            <v>#N/A</v>
          </cell>
          <cell r="AQ4286" t="e">
            <v>#N/A</v>
          </cell>
        </row>
        <row r="4287">
          <cell r="G4287">
            <v>0</v>
          </cell>
          <cell r="H4287">
            <v>0</v>
          </cell>
          <cell r="I4287">
            <v>0</v>
          </cell>
          <cell r="J4287">
            <v>0</v>
          </cell>
          <cell r="K4287">
            <v>0</v>
          </cell>
          <cell r="L4287">
            <v>0</v>
          </cell>
          <cell r="M4287">
            <v>0</v>
          </cell>
          <cell r="N4287">
            <v>0</v>
          </cell>
          <cell r="O4287">
            <v>0</v>
          </cell>
          <cell r="P4287">
            <v>0</v>
          </cell>
          <cell r="Q4287">
            <v>0</v>
          </cell>
          <cell r="R4287">
            <v>0</v>
          </cell>
          <cell r="S4287">
            <v>0</v>
          </cell>
          <cell r="T4287">
            <v>0</v>
          </cell>
          <cell r="U4287">
            <v>0</v>
          </cell>
          <cell r="AO4287" t="e">
            <v>#N/A</v>
          </cell>
          <cell r="AQ4287" t="e">
            <v>#N/A</v>
          </cell>
        </row>
        <row r="4288">
          <cell r="G4288">
            <v>0</v>
          </cell>
          <cell r="H4288">
            <v>0</v>
          </cell>
          <cell r="I4288">
            <v>0</v>
          </cell>
          <cell r="J4288">
            <v>0</v>
          </cell>
          <cell r="K4288">
            <v>0</v>
          </cell>
          <cell r="L4288">
            <v>0</v>
          </cell>
          <cell r="M4288">
            <v>0</v>
          </cell>
          <cell r="N4288">
            <v>0</v>
          </cell>
          <cell r="O4288">
            <v>0</v>
          </cell>
          <cell r="P4288">
            <v>0</v>
          </cell>
          <cell r="Q4288">
            <v>0</v>
          </cell>
          <cell r="R4288">
            <v>0</v>
          </cell>
          <cell r="S4288">
            <v>0</v>
          </cell>
          <cell r="T4288">
            <v>0</v>
          </cell>
          <cell r="U4288">
            <v>0</v>
          </cell>
          <cell r="AO4288" t="e">
            <v>#N/A</v>
          </cell>
          <cell r="AQ4288" t="e">
            <v>#N/A</v>
          </cell>
        </row>
        <row r="4289">
          <cell r="G4289">
            <v>0</v>
          </cell>
          <cell r="H4289">
            <v>0</v>
          </cell>
          <cell r="I4289">
            <v>0</v>
          </cell>
          <cell r="J4289">
            <v>0</v>
          </cell>
          <cell r="K4289">
            <v>0</v>
          </cell>
          <cell r="L4289">
            <v>0</v>
          </cell>
          <cell r="M4289">
            <v>0</v>
          </cell>
          <cell r="N4289">
            <v>0</v>
          </cell>
          <cell r="O4289">
            <v>0</v>
          </cell>
          <cell r="P4289">
            <v>0</v>
          </cell>
          <cell r="Q4289">
            <v>0</v>
          </cell>
          <cell r="R4289">
            <v>0</v>
          </cell>
          <cell r="S4289">
            <v>0</v>
          </cell>
          <cell r="T4289">
            <v>0</v>
          </cell>
          <cell r="U4289">
            <v>0</v>
          </cell>
          <cell r="AO4289" t="e">
            <v>#N/A</v>
          </cell>
          <cell r="AQ4289" t="e">
            <v>#N/A</v>
          </cell>
        </row>
        <row r="4290">
          <cell r="G4290">
            <v>0</v>
          </cell>
          <cell r="H4290">
            <v>0</v>
          </cell>
          <cell r="I4290">
            <v>0</v>
          </cell>
          <cell r="J4290">
            <v>0</v>
          </cell>
          <cell r="K4290">
            <v>0</v>
          </cell>
          <cell r="L4290">
            <v>0</v>
          </cell>
          <cell r="M4290">
            <v>0</v>
          </cell>
          <cell r="N4290">
            <v>0</v>
          </cell>
          <cell r="O4290">
            <v>0</v>
          </cell>
          <cell r="P4290">
            <v>0</v>
          </cell>
          <cell r="Q4290">
            <v>0</v>
          </cell>
          <cell r="R4290">
            <v>0</v>
          </cell>
          <cell r="S4290">
            <v>0</v>
          </cell>
          <cell r="T4290">
            <v>0</v>
          </cell>
          <cell r="U4290">
            <v>0</v>
          </cell>
          <cell r="AO4290" t="e">
            <v>#N/A</v>
          </cell>
          <cell r="AQ4290" t="e">
            <v>#N/A</v>
          </cell>
        </row>
        <row r="4291">
          <cell r="G4291">
            <v>0</v>
          </cell>
          <cell r="H4291">
            <v>0</v>
          </cell>
          <cell r="I4291">
            <v>0</v>
          </cell>
          <cell r="J4291">
            <v>0</v>
          </cell>
          <cell r="K4291">
            <v>0</v>
          </cell>
          <cell r="L4291">
            <v>0</v>
          </cell>
          <cell r="M4291">
            <v>0</v>
          </cell>
          <cell r="N4291">
            <v>0</v>
          </cell>
          <cell r="O4291">
            <v>0</v>
          </cell>
          <cell r="P4291">
            <v>0</v>
          </cell>
          <cell r="Q4291">
            <v>0</v>
          </cell>
          <cell r="R4291">
            <v>0</v>
          </cell>
          <cell r="S4291">
            <v>0</v>
          </cell>
          <cell r="T4291">
            <v>0</v>
          </cell>
          <cell r="U4291">
            <v>0</v>
          </cell>
          <cell r="AO4291" t="e">
            <v>#N/A</v>
          </cell>
          <cell r="AQ4291" t="e">
            <v>#N/A</v>
          </cell>
        </row>
        <row r="4292">
          <cell r="G4292">
            <v>0</v>
          </cell>
          <cell r="H4292">
            <v>0</v>
          </cell>
          <cell r="I4292">
            <v>0</v>
          </cell>
          <cell r="J4292">
            <v>0</v>
          </cell>
          <cell r="K4292">
            <v>0</v>
          </cell>
          <cell r="L4292">
            <v>0</v>
          </cell>
          <cell r="M4292">
            <v>0</v>
          </cell>
          <cell r="N4292">
            <v>0</v>
          </cell>
          <cell r="O4292">
            <v>0</v>
          </cell>
          <cell r="P4292">
            <v>0</v>
          </cell>
          <cell r="Q4292">
            <v>0</v>
          </cell>
          <cell r="R4292">
            <v>0</v>
          </cell>
          <cell r="S4292">
            <v>0</v>
          </cell>
          <cell r="T4292">
            <v>0</v>
          </cell>
          <cell r="U4292">
            <v>0</v>
          </cell>
          <cell r="AO4292" t="str">
            <v>Sachsen_2005_III 02_1</v>
          </cell>
          <cell r="AQ4292" t="str">
            <v>Östliche Flächenländer_2005_III 02_1</v>
          </cell>
        </row>
        <row r="4293">
          <cell r="G4293">
            <v>0</v>
          </cell>
          <cell r="H4293">
            <v>0</v>
          </cell>
          <cell r="I4293">
            <v>0</v>
          </cell>
          <cell r="J4293">
            <v>0</v>
          </cell>
          <cell r="K4293">
            <v>0</v>
          </cell>
          <cell r="L4293">
            <v>0</v>
          </cell>
          <cell r="M4293">
            <v>0</v>
          </cell>
          <cell r="N4293">
            <v>0</v>
          </cell>
          <cell r="O4293">
            <v>0</v>
          </cell>
          <cell r="P4293">
            <v>0</v>
          </cell>
          <cell r="Q4293">
            <v>0</v>
          </cell>
          <cell r="R4293">
            <v>0</v>
          </cell>
          <cell r="S4293">
            <v>0</v>
          </cell>
          <cell r="T4293">
            <v>0</v>
          </cell>
          <cell r="U4293">
            <v>0</v>
          </cell>
          <cell r="AO4293" t="str">
            <v>Sachsen_2005_III 02_2</v>
          </cell>
          <cell r="AQ4293" t="str">
            <v>Östliche Flächenländer_2005_III 02_2</v>
          </cell>
        </row>
        <row r="4294">
          <cell r="G4294">
            <v>9153.8780036968583</v>
          </cell>
          <cell r="H4294">
            <v>4642.7244094488187</v>
          </cell>
          <cell r="I4294">
            <v>92.85674676524954</v>
          </cell>
          <cell r="J4294">
            <v>45.888552392489402</v>
          </cell>
          <cell r="K4294">
            <v>3241</v>
          </cell>
          <cell r="L4294">
            <v>1647</v>
          </cell>
          <cell r="M4294">
            <v>37</v>
          </cell>
          <cell r="N4294">
            <v>22</v>
          </cell>
          <cell r="O4294">
            <v>0</v>
          </cell>
          <cell r="P4294">
            <v>0</v>
          </cell>
          <cell r="Q4294">
            <v>0</v>
          </cell>
          <cell r="R4294">
            <v>0</v>
          </cell>
          <cell r="S4294">
            <v>3291.921441774492</v>
          </cell>
          <cell r="T4294">
            <v>2866.5776340110906</v>
          </cell>
          <cell r="U4294">
            <v>2995.3789279112757</v>
          </cell>
          <cell r="AO4294" t="str">
            <v>Sachsen_2005_III 02_3</v>
          </cell>
          <cell r="AQ4294" t="str">
            <v>Östliche Flächenländer_2005_III 02_3</v>
          </cell>
        </row>
        <row r="4295">
          <cell r="G4295">
            <v>0</v>
          </cell>
          <cell r="H4295">
            <v>0</v>
          </cell>
          <cell r="I4295">
            <v>0</v>
          </cell>
          <cell r="J4295">
            <v>0</v>
          </cell>
          <cell r="K4295">
            <v>0</v>
          </cell>
          <cell r="L4295">
            <v>0</v>
          </cell>
          <cell r="M4295">
            <v>0</v>
          </cell>
          <cell r="N4295">
            <v>0</v>
          </cell>
          <cell r="O4295">
            <v>0</v>
          </cell>
          <cell r="P4295">
            <v>0</v>
          </cell>
          <cell r="Q4295">
            <v>0</v>
          </cell>
          <cell r="R4295">
            <v>0</v>
          </cell>
          <cell r="S4295">
            <v>0</v>
          </cell>
          <cell r="T4295">
            <v>0</v>
          </cell>
          <cell r="U4295">
            <v>0</v>
          </cell>
          <cell r="AO4295" t="str">
            <v>Sachsen_2005_III 02_4</v>
          </cell>
          <cell r="AQ4295" t="str">
            <v>Östliche Flächenländer_2005_III 02_4</v>
          </cell>
        </row>
        <row r="4296">
          <cell r="G4296">
            <v>14.121996303142328</v>
          </cell>
          <cell r="H4296">
            <v>11.275590551181102</v>
          </cell>
          <cell r="I4296">
            <v>0.14325323475046209</v>
          </cell>
          <cell r="J4296">
            <v>0.11144760751059964</v>
          </cell>
          <cell r="K4296">
            <v>5</v>
          </cell>
          <cell r="L4296">
            <v>4</v>
          </cell>
          <cell r="M4296">
            <v>0</v>
          </cell>
          <cell r="N4296">
            <v>0</v>
          </cell>
          <cell r="O4296">
            <v>0</v>
          </cell>
          <cell r="P4296">
            <v>0</v>
          </cell>
          <cell r="Q4296">
            <v>0</v>
          </cell>
          <cell r="R4296">
            <v>0</v>
          </cell>
          <cell r="S4296">
            <v>5.0785582255083179</v>
          </cell>
          <cell r="T4296">
            <v>4.4223659889094264</v>
          </cell>
          <cell r="U4296">
            <v>4.621072088724584</v>
          </cell>
          <cell r="AO4296" t="str">
            <v>Sachsen_2005_III 02_5</v>
          </cell>
          <cell r="AQ4296" t="str">
            <v>Östliche Flächenländer_2005_III 02_5</v>
          </cell>
        </row>
        <row r="4297">
          <cell r="G4297">
            <v>0</v>
          </cell>
          <cell r="H4297">
            <v>0</v>
          </cell>
          <cell r="I4297">
            <v>0</v>
          </cell>
          <cell r="J4297">
            <v>0</v>
          </cell>
          <cell r="K4297">
            <v>0</v>
          </cell>
          <cell r="L4297">
            <v>0</v>
          </cell>
          <cell r="M4297">
            <v>0</v>
          </cell>
          <cell r="N4297">
            <v>0</v>
          </cell>
          <cell r="O4297">
            <v>0</v>
          </cell>
          <cell r="P4297">
            <v>0</v>
          </cell>
          <cell r="Q4297">
            <v>0</v>
          </cell>
          <cell r="R4297">
            <v>0</v>
          </cell>
          <cell r="S4297">
            <v>0</v>
          </cell>
          <cell r="T4297">
            <v>0</v>
          </cell>
          <cell r="U4297">
            <v>0</v>
          </cell>
          <cell r="AO4297" t="str">
            <v>Sachsen_2005_III 02_6</v>
          </cell>
          <cell r="AQ4297" t="str">
            <v>Östliche Flächenländer_2005_III 02_6</v>
          </cell>
        </row>
        <row r="4298">
          <cell r="G4298">
            <v>0</v>
          </cell>
          <cell r="H4298">
            <v>0</v>
          </cell>
          <cell r="I4298">
            <v>0</v>
          </cell>
          <cell r="J4298">
            <v>0</v>
          </cell>
          <cell r="K4298">
            <v>0</v>
          </cell>
          <cell r="L4298">
            <v>0</v>
          </cell>
          <cell r="M4298">
            <v>0</v>
          </cell>
          <cell r="N4298">
            <v>0</v>
          </cell>
          <cell r="O4298">
            <v>0</v>
          </cell>
          <cell r="P4298">
            <v>0</v>
          </cell>
          <cell r="Q4298">
            <v>0</v>
          </cell>
          <cell r="R4298">
            <v>0</v>
          </cell>
          <cell r="S4298">
            <v>0</v>
          </cell>
          <cell r="T4298">
            <v>0</v>
          </cell>
          <cell r="U4298">
            <v>3000</v>
          </cell>
          <cell r="AO4298" t="str">
            <v>Sachsen_2005_III 02_7</v>
          </cell>
          <cell r="AQ4298" t="str">
            <v>Östliche Flächenländer_2005_III 02_7</v>
          </cell>
        </row>
        <row r="4299">
          <cell r="G4299">
            <v>9168</v>
          </cell>
          <cell r="H4299">
            <v>4654</v>
          </cell>
          <cell r="I4299">
            <v>93</v>
          </cell>
          <cell r="J4299">
            <v>46</v>
          </cell>
          <cell r="K4299">
            <v>3246</v>
          </cell>
          <cell r="L4299">
            <v>1651</v>
          </cell>
          <cell r="M4299">
            <v>37</v>
          </cell>
          <cell r="N4299">
            <v>22</v>
          </cell>
          <cell r="O4299">
            <v>0</v>
          </cell>
          <cell r="P4299">
            <v>0</v>
          </cell>
          <cell r="Q4299">
            <v>0</v>
          </cell>
          <cell r="R4299">
            <v>0</v>
          </cell>
          <cell r="S4299">
            <v>3297</v>
          </cell>
          <cell r="T4299">
            <v>2871</v>
          </cell>
          <cell r="U4299">
            <v>3000</v>
          </cell>
          <cell r="AO4299" t="str">
            <v>Sachsen_2005_III 02_8</v>
          </cell>
          <cell r="AQ4299" t="str">
            <v>Östliche Flächenländer_2005_III 02_8</v>
          </cell>
        </row>
        <row r="4300">
          <cell r="G4300">
            <v>0</v>
          </cell>
          <cell r="H4300">
            <v>0</v>
          </cell>
          <cell r="I4300">
            <v>0</v>
          </cell>
          <cell r="J4300">
            <v>0</v>
          </cell>
          <cell r="K4300">
            <v>0</v>
          </cell>
          <cell r="L4300">
            <v>0</v>
          </cell>
          <cell r="M4300">
            <v>0</v>
          </cell>
          <cell r="N4300">
            <v>0</v>
          </cell>
          <cell r="O4300">
            <v>0</v>
          </cell>
          <cell r="P4300">
            <v>0</v>
          </cell>
          <cell r="Q4300">
            <v>0</v>
          </cell>
          <cell r="R4300">
            <v>0</v>
          </cell>
          <cell r="S4300">
            <v>0</v>
          </cell>
          <cell r="T4300">
            <v>0</v>
          </cell>
          <cell r="U4300">
            <v>0</v>
          </cell>
          <cell r="AO4300" t="e">
            <v>#N/A</v>
          </cell>
          <cell r="AQ4300" t="e">
            <v>#N/A</v>
          </cell>
        </row>
        <row r="4301">
          <cell r="G4301">
            <v>0</v>
          </cell>
          <cell r="H4301">
            <v>0</v>
          </cell>
          <cell r="I4301">
            <v>0</v>
          </cell>
          <cell r="J4301">
            <v>0</v>
          </cell>
          <cell r="K4301">
            <v>0</v>
          </cell>
          <cell r="L4301">
            <v>0</v>
          </cell>
          <cell r="M4301">
            <v>0</v>
          </cell>
          <cell r="N4301">
            <v>0</v>
          </cell>
          <cell r="O4301">
            <v>0</v>
          </cell>
          <cell r="P4301">
            <v>0</v>
          </cell>
          <cell r="Q4301">
            <v>0</v>
          </cell>
          <cell r="R4301">
            <v>0</v>
          </cell>
          <cell r="S4301">
            <v>0</v>
          </cell>
          <cell r="T4301">
            <v>0</v>
          </cell>
          <cell r="U4301">
            <v>0</v>
          </cell>
          <cell r="AO4301" t="e">
            <v>#N/A</v>
          </cell>
          <cell r="AQ4301" t="e">
            <v>#N/A</v>
          </cell>
        </row>
        <row r="4302">
          <cell r="G4302">
            <v>0</v>
          </cell>
          <cell r="H4302">
            <v>0</v>
          </cell>
          <cell r="I4302">
            <v>0</v>
          </cell>
          <cell r="J4302">
            <v>0</v>
          </cell>
          <cell r="K4302">
            <v>0</v>
          </cell>
          <cell r="L4302">
            <v>0</v>
          </cell>
          <cell r="M4302">
            <v>0</v>
          </cell>
          <cell r="N4302">
            <v>0</v>
          </cell>
          <cell r="O4302">
            <v>0</v>
          </cell>
          <cell r="P4302">
            <v>0</v>
          </cell>
          <cell r="Q4302">
            <v>0</v>
          </cell>
          <cell r="R4302">
            <v>0</v>
          </cell>
          <cell r="S4302">
            <v>0</v>
          </cell>
          <cell r="T4302">
            <v>0</v>
          </cell>
          <cell r="U4302">
            <v>0</v>
          </cell>
          <cell r="AO4302" t="e">
            <v>#N/A</v>
          </cell>
          <cell r="AQ4302" t="e">
            <v>#N/A</v>
          </cell>
        </row>
        <row r="4303">
          <cell r="G4303">
            <v>0</v>
          </cell>
          <cell r="H4303">
            <v>0</v>
          </cell>
          <cell r="I4303">
            <v>0</v>
          </cell>
          <cell r="J4303">
            <v>0</v>
          </cell>
          <cell r="K4303">
            <v>0</v>
          </cell>
          <cell r="L4303">
            <v>0</v>
          </cell>
          <cell r="M4303">
            <v>0</v>
          </cell>
          <cell r="N4303">
            <v>0</v>
          </cell>
          <cell r="O4303">
            <v>0</v>
          </cell>
          <cell r="P4303">
            <v>0</v>
          </cell>
          <cell r="Q4303">
            <v>0</v>
          </cell>
          <cell r="R4303">
            <v>0</v>
          </cell>
          <cell r="S4303">
            <v>0</v>
          </cell>
          <cell r="T4303">
            <v>0</v>
          </cell>
          <cell r="U4303">
            <v>0</v>
          </cell>
          <cell r="AO4303" t="e">
            <v>#N/A</v>
          </cell>
          <cell r="AQ4303" t="e">
            <v>#N/A</v>
          </cell>
        </row>
        <row r="4304">
          <cell r="G4304">
            <v>0</v>
          </cell>
          <cell r="H4304">
            <v>0</v>
          </cell>
          <cell r="I4304">
            <v>0</v>
          </cell>
          <cell r="J4304">
            <v>0</v>
          </cell>
          <cell r="K4304">
            <v>0</v>
          </cell>
          <cell r="L4304">
            <v>0</v>
          </cell>
          <cell r="M4304">
            <v>0</v>
          </cell>
          <cell r="N4304">
            <v>0</v>
          </cell>
          <cell r="O4304">
            <v>0</v>
          </cell>
          <cell r="P4304">
            <v>0</v>
          </cell>
          <cell r="Q4304">
            <v>0</v>
          </cell>
          <cell r="R4304">
            <v>0</v>
          </cell>
          <cell r="S4304">
            <v>0</v>
          </cell>
          <cell r="T4304">
            <v>0</v>
          </cell>
          <cell r="U4304">
            <v>0</v>
          </cell>
          <cell r="AO4304" t="e">
            <v>#N/A</v>
          </cell>
          <cell r="AQ4304" t="e">
            <v>#N/A</v>
          </cell>
        </row>
        <row r="4305">
          <cell r="G4305">
            <v>0</v>
          </cell>
          <cell r="H4305">
            <v>0</v>
          </cell>
          <cell r="I4305">
            <v>0</v>
          </cell>
          <cell r="J4305">
            <v>0</v>
          </cell>
          <cell r="K4305">
            <v>0</v>
          </cell>
          <cell r="L4305">
            <v>0</v>
          </cell>
          <cell r="M4305">
            <v>0</v>
          </cell>
          <cell r="N4305">
            <v>0</v>
          </cell>
          <cell r="O4305">
            <v>0</v>
          </cell>
          <cell r="P4305">
            <v>0</v>
          </cell>
          <cell r="Q4305">
            <v>0</v>
          </cell>
          <cell r="R4305">
            <v>0</v>
          </cell>
          <cell r="S4305">
            <v>0</v>
          </cell>
          <cell r="T4305">
            <v>0</v>
          </cell>
          <cell r="U4305">
            <v>0</v>
          </cell>
          <cell r="AO4305" t="e">
            <v>#N/A</v>
          </cell>
          <cell r="AQ4305" t="e">
            <v>#N/A</v>
          </cell>
        </row>
        <row r="4306">
          <cell r="G4306">
            <v>0</v>
          </cell>
          <cell r="H4306">
            <v>0</v>
          </cell>
          <cell r="I4306">
            <v>0</v>
          </cell>
          <cell r="J4306">
            <v>0</v>
          </cell>
          <cell r="K4306">
            <v>0</v>
          </cell>
          <cell r="L4306">
            <v>0</v>
          </cell>
          <cell r="M4306">
            <v>0</v>
          </cell>
          <cell r="N4306">
            <v>0</v>
          </cell>
          <cell r="O4306">
            <v>0</v>
          </cell>
          <cell r="P4306">
            <v>0</v>
          </cell>
          <cell r="Q4306">
            <v>0</v>
          </cell>
          <cell r="R4306">
            <v>0</v>
          </cell>
          <cell r="S4306">
            <v>0</v>
          </cell>
          <cell r="T4306">
            <v>0</v>
          </cell>
          <cell r="U4306">
            <v>0</v>
          </cell>
          <cell r="AO4306" t="e">
            <v>#N/A</v>
          </cell>
          <cell r="AQ4306" t="e">
            <v>#N/A</v>
          </cell>
        </row>
        <row r="4307">
          <cell r="G4307">
            <v>0</v>
          </cell>
          <cell r="H4307">
            <v>0</v>
          </cell>
          <cell r="I4307">
            <v>0</v>
          </cell>
          <cell r="J4307">
            <v>0</v>
          </cell>
          <cell r="K4307">
            <v>0</v>
          </cell>
          <cell r="L4307">
            <v>0</v>
          </cell>
          <cell r="M4307">
            <v>0</v>
          </cell>
          <cell r="N4307">
            <v>0</v>
          </cell>
          <cell r="O4307">
            <v>0</v>
          </cell>
          <cell r="P4307">
            <v>0</v>
          </cell>
          <cell r="Q4307">
            <v>0</v>
          </cell>
          <cell r="R4307">
            <v>0</v>
          </cell>
          <cell r="S4307">
            <v>0</v>
          </cell>
          <cell r="T4307">
            <v>0</v>
          </cell>
          <cell r="U4307">
            <v>0</v>
          </cell>
          <cell r="AO4307" t="e">
            <v>#N/A</v>
          </cell>
          <cell r="AQ4307" t="e">
            <v>#N/A</v>
          </cell>
        </row>
        <row r="4308">
          <cell r="G4308">
            <v>0</v>
          </cell>
          <cell r="H4308">
            <v>0</v>
          </cell>
          <cell r="I4308">
            <v>0</v>
          </cell>
          <cell r="J4308">
            <v>0</v>
          </cell>
          <cell r="K4308">
            <v>0</v>
          </cell>
          <cell r="L4308">
            <v>0</v>
          </cell>
          <cell r="M4308">
            <v>0</v>
          </cell>
          <cell r="N4308">
            <v>0</v>
          </cell>
          <cell r="O4308">
            <v>0</v>
          </cell>
          <cell r="P4308">
            <v>0</v>
          </cell>
          <cell r="Q4308">
            <v>0</v>
          </cell>
          <cell r="R4308">
            <v>0</v>
          </cell>
          <cell r="S4308">
            <v>0</v>
          </cell>
          <cell r="T4308">
            <v>0</v>
          </cell>
          <cell r="U4308">
            <v>0</v>
          </cell>
          <cell r="AO4308" t="str">
            <v>Sachsen_2005_I 04a_1</v>
          </cell>
          <cell r="AQ4308" t="str">
            <v>Östliche Flächenländer_2005_I 04a_1</v>
          </cell>
        </row>
        <row r="4309">
          <cell r="G4309">
            <v>0</v>
          </cell>
          <cell r="H4309">
            <v>0</v>
          </cell>
          <cell r="I4309">
            <v>0</v>
          </cell>
          <cell r="J4309">
            <v>0</v>
          </cell>
          <cell r="K4309">
            <v>0</v>
          </cell>
          <cell r="L4309">
            <v>0</v>
          </cell>
          <cell r="M4309">
            <v>0</v>
          </cell>
          <cell r="N4309">
            <v>0</v>
          </cell>
          <cell r="O4309">
            <v>0</v>
          </cell>
          <cell r="P4309">
            <v>0</v>
          </cell>
          <cell r="Q4309">
            <v>0</v>
          </cell>
          <cell r="R4309">
            <v>0</v>
          </cell>
          <cell r="S4309">
            <v>0</v>
          </cell>
          <cell r="T4309">
            <v>0</v>
          </cell>
          <cell r="U4309">
            <v>0</v>
          </cell>
          <cell r="AO4309" t="str">
            <v>Sachsen_2005_I 04a_2</v>
          </cell>
          <cell r="AQ4309" t="str">
            <v>Östliche Flächenländer_2005_I 04a_2</v>
          </cell>
        </row>
        <row r="4310">
          <cell r="G4310">
            <v>0</v>
          </cell>
          <cell r="H4310">
            <v>0</v>
          </cell>
          <cell r="I4310">
            <v>0</v>
          </cell>
          <cell r="J4310">
            <v>0</v>
          </cell>
          <cell r="K4310">
            <v>0</v>
          </cell>
          <cell r="L4310">
            <v>0</v>
          </cell>
          <cell r="M4310">
            <v>0</v>
          </cell>
          <cell r="N4310">
            <v>0</v>
          </cell>
          <cell r="O4310">
            <v>0</v>
          </cell>
          <cell r="P4310">
            <v>0</v>
          </cell>
          <cell r="Q4310">
            <v>0</v>
          </cell>
          <cell r="R4310">
            <v>0</v>
          </cell>
          <cell r="S4310">
            <v>0</v>
          </cell>
          <cell r="T4310">
            <v>0</v>
          </cell>
          <cell r="U4310">
            <v>0</v>
          </cell>
          <cell r="AO4310" t="str">
            <v>Sachsen_2005_I 04a_3</v>
          </cell>
          <cell r="AQ4310" t="str">
            <v>Östliche Flächenländer_2005_I 04a_3</v>
          </cell>
        </row>
        <row r="4311">
          <cell r="G4311">
            <v>0</v>
          </cell>
          <cell r="H4311">
            <v>0</v>
          </cell>
          <cell r="I4311">
            <v>0</v>
          </cell>
          <cell r="J4311">
            <v>0</v>
          </cell>
          <cell r="K4311">
            <v>0</v>
          </cell>
          <cell r="L4311">
            <v>0</v>
          </cell>
          <cell r="M4311">
            <v>0</v>
          </cell>
          <cell r="N4311">
            <v>0</v>
          </cell>
          <cell r="O4311">
            <v>0</v>
          </cell>
          <cell r="P4311">
            <v>0</v>
          </cell>
          <cell r="Q4311">
            <v>0</v>
          </cell>
          <cell r="R4311">
            <v>0</v>
          </cell>
          <cell r="S4311">
            <v>0</v>
          </cell>
          <cell r="T4311">
            <v>0</v>
          </cell>
          <cell r="U4311">
            <v>0</v>
          </cell>
          <cell r="AO4311" t="str">
            <v>Sachsen_2005_I 04a_4</v>
          </cell>
          <cell r="AQ4311" t="str">
            <v>Östliche Flächenländer_2005_I 04a_4</v>
          </cell>
        </row>
        <row r="4312">
          <cell r="G4312">
            <v>0</v>
          </cell>
          <cell r="H4312">
            <v>0</v>
          </cell>
          <cell r="I4312">
            <v>0</v>
          </cell>
          <cell r="J4312">
            <v>0</v>
          </cell>
          <cell r="K4312">
            <v>0</v>
          </cell>
          <cell r="L4312">
            <v>0</v>
          </cell>
          <cell r="M4312">
            <v>0</v>
          </cell>
          <cell r="N4312">
            <v>0</v>
          </cell>
          <cell r="O4312">
            <v>0</v>
          </cell>
          <cell r="P4312">
            <v>0</v>
          </cell>
          <cell r="Q4312">
            <v>0</v>
          </cell>
          <cell r="R4312">
            <v>0</v>
          </cell>
          <cell r="S4312">
            <v>0</v>
          </cell>
          <cell r="T4312">
            <v>0</v>
          </cell>
          <cell r="U4312">
            <v>0</v>
          </cell>
          <cell r="AO4312" t="str">
            <v>Sachsen_2005_I 04a_5</v>
          </cell>
          <cell r="AQ4312" t="str">
            <v>Östliche Flächenländer_2005_I 04a_5</v>
          </cell>
        </row>
        <row r="4313">
          <cell r="G4313">
            <v>0</v>
          </cell>
          <cell r="H4313">
            <v>0</v>
          </cell>
          <cell r="I4313">
            <v>0</v>
          </cell>
          <cell r="J4313">
            <v>0</v>
          </cell>
          <cell r="K4313">
            <v>0</v>
          </cell>
          <cell r="L4313">
            <v>0</v>
          </cell>
          <cell r="M4313">
            <v>0</v>
          </cell>
          <cell r="N4313">
            <v>0</v>
          </cell>
          <cell r="O4313">
            <v>0</v>
          </cell>
          <cell r="P4313">
            <v>0</v>
          </cell>
          <cell r="Q4313">
            <v>0</v>
          </cell>
          <cell r="R4313">
            <v>0</v>
          </cell>
          <cell r="S4313">
            <v>0</v>
          </cell>
          <cell r="T4313">
            <v>0</v>
          </cell>
          <cell r="U4313">
            <v>0</v>
          </cell>
          <cell r="AO4313" t="str">
            <v>Sachsen_2005_I 04a_6</v>
          </cell>
          <cell r="AQ4313" t="str">
            <v>Östliche Flächenländer_2005_I 04a_6</v>
          </cell>
        </row>
        <row r="4314">
          <cell r="G4314">
            <v>0</v>
          </cell>
          <cell r="H4314">
            <v>0</v>
          </cell>
          <cell r="I4314">
            <v>0</v>
          </cell>
          <cell r="J4314">
            <v>0</v>
          </cell>
          <cell r="K4314">
            <v>0</v>
          </cell>
          <cell r="L4314">
            <v>0</v>
          </cell>
          <cell r="M4314">
            <v>0</v>
          </cell>
          <cell r="N4314">
            <v>0</v>
          </cell>
          <cell r="O4314">
            <v>0</v>
          </cell>
          <cell r="P4314">
            <v>0</v>
          </cell>
          <cell r="Q4314">
            <v>0</v>
          </cell>
          <cell r="R4314">
            <v>0</v>
          </cell>
          <cell r="S4314">
            <v>0</v>
          </cell>
          <cell r="T4314">
            <v>0</v>
          </cell>
          <cell r="U4314">
            <v>0</v>
          </cell>
          <cell r="AO4314" t="str">
            <v>Sachsen_2005_I 04a_7</v>
          </cell>
          <cell r="AQ4314" t="str">
            <v>Östliche Flächenländer_2005_I 04a_7</v>
          </cell>
        </row>
        <row r="4315">
          <cell r="G4315">
            <v>0</v>
          </cell>
          <cell r="H4315">
            <v>0</v>
          </cell>
          <cell r="I4315">
            <v>0</v>
          </cell>
          <cell r="J4315">
            <v>0</v>
          </cell>
          <cell r="K4315">
            <v>0</v>
          </cell>
          <cell r="L4315">
            <v>0</v>
          </cell>
          <cell r="M4315">
            <v>0</v>
          </cell>
          <cell r="N4315">
            <v>0</v>
          </cell>
          <cell r="O4315">
            <v>0</v>
          </cell>
          <cell r="P4315">
            <v>0</v>
          </cell>
          <cell r="Q4315">
            <v>0</v>
          </cell>
          <cell r="R4315">
            <v>0</v>
          </cell>
          <cell r="S4315">
            <v>0</v>
          </cell>
          <cell r="T4315">
            <v>0</v>
          </cell>
          <cell r="U4315">
            <v>0</v>
          </cell>
          <cell r="AO4315" t="str">
            <v>Sachsen_2005_I 04a_8</v>
          </cell>
          <cell r="AQ4315" t="str">
            <v>Östliche Flächenländer_2005_I 04a_8</v>
          </cell>
        </row>
        <row r="4316">
          <cell r="G4316">
            <v>0</v>
          </cell>
          <cell r="H4316">
            <v>0</v>
          </cell>
          <cell r="I4316">
            <v>0</v>
          </cell>
          <cell r="J4316">
            <v>0</v>
          </cell>
          <cell r="K4316">
            <v>0</v>
          </cell>
          <cell r="L4316">
            <v>0</v>
          </cell>
          <cell r="M4316">
            <v>0</v>
          </cell>
          <cell r="N4316">
            <v>0</v>
          </cell>
          <cell r="O4316">
            <v>0</v>
          </cell>
          <cell r="P4316">
            <v>0</v>
          </cell>
          <cell r="Q4316">
            <v>0</v>
          </cell>
          <cell r="R4316">
            <v>0</v>
          </cell>
          <cell r="S4316">
            <v>0</v>
          </cell>
          <cell r="T4316">
            <v>0</v>
          </cell>
          <cell r="U4316">
            <v>0</v>
          </cell>
          <cell r="AO4316" t="str">
            <v>Sachsen_2005_Sonstige_1</v>
          </cell>
          <cell r="AQ4316" t="str">
            <v>Östliche Flächenländer_2005_Sonstige_1</v>
          </cell>
        </row>
        <row r="4317">
          <cell r="G4317">
            <v>53.86979364958502</v>
          </cell>
          <cell r="H4317">
            <v>8.2129708297932602</v>
          </cell>
          <cell r="I4317">
            <v>0</v>
          </cell>
          <cell r="J4317">
            <v>0</v>
          </cell>
          <cell r="K4317">
            <v>26.861702127659576</v>
          </cell>
          <cell r="L4317">
            <v>3.6272493573264781</v>
          </cell>
          <cell r="M4317">
            <v>0</v>
          </cell>
          <cell r="N4317">
            <v>0</v>
          </cell>
          <cell r="O4317">
            <v>24.465087946394579</v>
          </cell>
          <cell r="P4317">
            <v>20.410873372420621</v>
          </cell>
          <cell r="Q4317">
            <v>4.691083530038834</v>
          </cell>
          <cell r="R4317">
            <v>4.3027488007309831</v>
          </cell>
          <cell r="S4317">
            <v>0</v>
          </cell>
          <cell r="T4317">
            <v>0</v>
          </cell>
          <cell r="U4317">
            <v>0</v>
          </cell>
          <cell r="AO4317" t="str">
            <v>Sachsen_2005_Sonstige_2</v>
          </cell>
          <cell r="AQ4317" t="str">
            <v>Östliche Flächenländer_2005_Sonstige_2</v>
          </cell>
        </row>
        <row r="4318">
          <cell r="G4318">
            <v>2827.9000989872839</v>
          </cell>
          <cell r="H4318">
            <v>548.0104786179553</v>
          </cell>
          <cell r="I4318">
            <v>3.1818181818181817</v>
          </cell>
          <cell r="J4318">
            <v>0.83333333333333337</v>
          </cell>
          <cell r="K4318">
            <v>1274.2021276595744</v>
          </cell>
          <cell r="L4318">
            <v>256.04113110539845</v>
          </cell>
          <cell r="M4318">
            <v>2.2857142857142856</v>
          </cell>
          <cell r="N4318">
            <v>0</v>
          </cell>
          <cell r="O4318">
            <v>1284.2971902840172</v>
          </cell>
          <cell r="P4318">
            <v>1071.4707987512372</v>
          </cell>
          <cell r="Q4318">
            <v>246.25888981953855</v>
          </cell>
          <cell r="R4318">
            <v>225.87322013249067</v>
          </cell>
          <cell r="S4318">
            <v>0</v>
          </cell>
          <cell r="T4318">
            <v>0</v>
          </cell>
          <cell r="U4318">
            <v>0</v>
          </cell>
          <cell r="AO4318" t="str">
            <v>Sachsen_2005_Sonstige_3</v>
          </cell>
          <cell r="AQ4318" t="str">
            <v>Östliche Flächenländer_2005_Sonstige_3</v>
          </cell>
        </row>
        <row r="4319">
          <cell r="G4319">
            <v>215.21510698241073</v>
          </cell>
          <cell r="H4319">
            <v>43.323421127159442</v>
          </cell>
          <cell r="I4319">
            <v>0.90909090909090917</v>
          </cell>
          <cell r="J4319">
            <v>0</v>
          </cell>
          <cell r="K4319">
            <v>113.29787234042553</v>
          </cell>
          <cell r="L4319">
            <v>20.910025706940875</v>
          </cell>
          <cell r="M4319">
            <v>0.5714285714285714</v>
          </cell>
          <cell r="N4319">
            <v>0</v>
          </cell>
          <cell r="O4319">
            <v>97.740424883880308</v>
          </cell>
          <cell r="P4319">
            <v>81.54344018883728</v>
          </cell>
          <cell r="Q4319">
            <v>18.741338612655145</v>
          </cell>
          <cell r="R4319">
            <v>17.189903297037997</v>
          </cell>
          <cell r="S4319">
            <v>0</v>
          </cell>
          <cell r="T4319">
            <v>0</v>
          </cell>
          <cell r="U4319">
            <v>0</v>
          </cell>
          <cell r="AO4319" t="str">
            <v>Sachsen_2005_Sonstige_4</v>
          </cell>
          <cell r="AQ4319" t="str">
            <v>Östliche Flächenländer_2005_Sonstige_4</v>
          </cell>
        </row>
        <row r="4320">
          <cell r="G4320">
            <v>363.62110713469883</v>
          </cell>
          <cell r="H4320">
            <v>124.42650807136789</v>
          </cell>
          <cell r="I4320">
            <v>0.90909090909090917</v>
          </cell>
          <cell r="J4320">
            <v>0.16666666666666666</v>
          </cell>
          <cell r="K4320">
            <v>157.71276595744681</v>
          </cell>
          <cell r="L4320">
            <v>50.994858611825187</v>
          </cell>
          <cell r="M4320">
            <v>1.1428571428571428</v>
          </cell>
          <cell r="N4320">
            <v>0</v>
          </cell>
          <cell r="O4320">
            <v>165.13934363816341</v>
          </cell>
          <cell r="P4320">
            <v>137.77339526383918</v>
          </cell>
          <cell r="Q4320">
            <v>31.664813827762124</v>
          </cell>
          <cell r="R4320">
            <v>29.043554404934135</v>
          </cell>
          <cell r="S4320">
            <v>0</v>
          </cell>
          <cell r="T4320">
            <v>0</v>
          </cell>
          <cell r="U4320">
            <v>0</v>
          </cell>
          <cell r="AO4320" t="str">
            <v>Sachsen_2005_Sonstige_5</v>
          </cell>
          <cell r="AQ4320" t="str">
            <v>Östliche Flächenländer_2005_Sonstige_5</v>
          </cell>
        </row>
        <row r="4321">
          <cell r="G4321">
            <v>7.3938932460214728</v>
          </cell>
          <cell r="H4321">
            <v>1.0266213537241575</v>
          </cell>
          <cell r="I4321">
            <v>0</v>
          </cell>
          <cell r="J4321">
            <v>0</v>
          </cell>
          <cell r="K4321">
            <v>2.9255319148936172</v>
          </cell>
          <cell r="L4321">
            <v>0.42673521850899737</v>
          </cell>
          <cell r="M4321">
            <v>0</v>
          </cell>
          <cell r="N4321">
            <v>0</v>
          </cell>
          <cell r="O4321">
            <v>3.3579532475443541</v>
          </cell>
          <cell r="P4321">
            <v>2.8014924236655756</v>
          </cell>
          <cell r="Q4321">
            <v>0.64387421000533018</v>
          </cell>
          <cell r="R4321">
            <v>0.59057336480621336</v>
          </cell>
          <cell r="S4321">
            <v>0</v>
          </cell>
          <cell r="T4321">
            <v>0</v>
          </cell>
          <cell r="U4321">
            <v>0</v>
          </cell>
          <cell r="AO4321" t="str">
            <v>Sachsen_2005_Sonstige_6</v>
          </cell>
          <cell r="AQ4321" t="str">
            <v>Östliche Flächenländer_2005_Sonstige_6</v>
          </cell>
        </row>
        <row r="4322">
          <cell r="G4322">
            <v>0</v>
          </cell>
          <cell r="H4322">
            <v>0</v>
          </cell>
          <cell r="I4322">
            <v>0</v>
          </cell>
          <cell r="J4322">
            <v>0</v>
          </cell>
          <cell r="K4322">
            <v>0</v>
          </cell>
          <cell r="L4322">
            <v>0</v>
          </cell>
          <cell r="M4322">
            <v>0</v>
          </cell>
          <cell r="N4322">
            <v>0</v>
          </cell>
          <cell r="O4322">
            <v>0</v>
          </cell>
          <cell r="P4322">
            <v>0</v>
          </cell>
          <cell r="Q4322">
            <v>0</v>
          </cell>
          <cell r="R4322">
            <v>0</v>
          </cell>
          <cell r="S4322">
            <v>0</v>
          </cell>
          <cell r="T4322">
            <v>0</v>
          </cell>
          <cell r="U4322">
            <v>0</v>
          </cell>
          <cell r="AO4322" t="str">
            <v>Sachsen_2005_Sonstige_7</v>
          </cell>
          <cell r="AQ4322" t="str">
            <v>Östliche Flächenländer_2005_Sonstige_7</v>
          </cell>
        </row>
        <row r="4323">
          <cell r="G4323">
            <v>3468</v>
          </cell>
          <cell r="H4323">
            <v>725</v>
          </cell>
          <cell r="I4323">
            <v>5</v>
          </cell>
          <cell r="J4323">
            <v>1</v>
          </cell>
          <cell r="K4323">
            <v>1575</v>
          </cell>
          <cell r="L4323">
            <v>332</v>
          </cell>
          <cell r="M4323">
            <v>4</v>
          </cell>
          <cell r="N4323">
            <v>0</v>
          </cell>
          <cell r="O4323">
            <v>1575</v>
          </cell>
          <cell r="P4323">
            <v>1314</v>
          </cell>
          <cell r="Q4323">
            <v>302</v>
          </cell>
          <cell r="R4323">
            <v>277</v>
          </cell>
          <cell r="S4323">
            <v>0</v>
          </cell>
          <cell r="T4323">
            <v>0</v>
          </cell>
          <cell r="U4323">
            <v>0</v>
          </cell>
          <cell r="AO4323" t="str">
            <v>Sachsen_2005_Sonstige_8</v>
          </cell>
          <cell r="AQ4323" t="str">
            <v>Östliche Flächenländer_2005_Sonstige_8</v>
          </cell>
        </row>
        <row r="4324">
          <cell r="G4324">
            <v>0</v>
          </cell>
          <cell r="H4324">
            <v>0</v>
          </cell>
          <cell r="I4324">
            <v>0</v>
          </cell>
          <cell r="J4324">
            <v>0</v>
          </cell>
          <cell r="K4324">
            <v>0</v>
          </cell>
          <cell r="L4324">
            <v>0</v>
          </cell>
          <cell r="M4324">
            <v>0</v>
          </cell>
          <cell r="N4324">
            <v>0</v>
          </cell>
          <cell r="O4324">
            <v>0</v>
          </cell>
          <cell r="P4324">
            <v>0</v>
          </cell>
          <cell r="Q4324">
            <v>0</v>
          </cell>
          <cell r="R4324">
            <v>0</v>
          </cell>
          <cell r="S4324">
            <v>0</v>
          </cell>
          <cell r="T4324">
            <v>0</v>
          </cell>
          <cell r="U4324">
            <v>0</v>
          </cell>
          <cell r="AO4324" t="e">
            <v>#N/A</v>
          </cell>
          <cell r="AQ4324" t="e">
            <v>#N/A</v>
          </cell>
        </row>
        <row r="4325">
          <cell r="G4325">
            <v>18.236198888296659</v>
          </cell>
          <cell r="H4325">
            <v>2.4015859529878223</v>
          </cell>
          <cell r="I4325">
            <v>0</v>
          </cell>
          <cell r="J4325">
            <v>0</v>
          </cell>
          <cell r="K4325">
            <v>6.1739277271192172</v>
          </cell>
          <cell r="L4325">
            <v>0.54627249357326479</v>
          </cell>
          <cell r="M4325">
            <v>0</v>
          </cell>
          <cell r="N4325">
            <v>0</v>
          </cell>
          <cell r="O4325">
            <v>5.6230868803776746</v>
          </cell>
          <cell r="P4325">
            <v>3.6192796771491662</v>
          </cell>
          <cell r="Q4325">
            <v>4.691083530038834</v>
          </cell>
          <cell r="R4325">
            <v>4.3027488007309831</v>
          </cell>
          <cell r="S4325">
            <v>0</v>
          </cell>
          <cell r="T4325">
            <v>0</v>
          </cell>
          <cell r="U4325">
            <v>0</v>
          </cell>
          <cell r="AO4325" t="e">
            <v>#N/A</v>
          </cell>
          <cell r="AQ4325" t="e">
            <v>#N/A</v>
          </cell>
        </row>
        <row r="4326">
          <cell r="G4326">
            <v>957.31104850376914</v>
          </cell>
          <cell r="H4326">
            <v>160.24582271311243</v>
          </cell>
          <cell r="I4326">
            <v>0</v>
          </cell>
          <cell r="J4326">
            <v>0</v>
          </cell>
          <cell r="K4326">
            <v>292.86423505572441</v>
          </cell>
          <cell r="L4326">
            <v>38.560411311053983</v>
          </cell>
          <cell r="M4326">
            <v>0</v>
          </cell>
          <cell r="N4326">
            <v>0</v>
          </cell>
          <cell r="O4326">
            <v>295.18449706845348</v>
          </cell>
          <cell r="P4326">
            <v>189.99444148328638</v>
          </cell>
          <cell r="Q4326">
            <v>246.25888981953855</v>
          </cell>
          <cell r="R4326">
            <v>225.87322013249067</v>
          </cell>
          <cell r="S4326">
            <v>0</v>
          </cell>
          <cell r="T4326">
            <v>0</v>
          </cell>
          <cell r="U4326">
            <v>0</v>
          </cell>
          <cell r="AO4326" t="e">
            <v>#N/A</v>
          </cell>
          <cell r="AQ4326" t="e">
            <v>#N/A</v>
          </cell>
        </row>
        <row r="4327">
          <cell r="G4327">
            <v>72.855402421381257</v>
          </cell>
          <cell r="H4327">
            <v>12.668365902010761</v>
          </cell>
          <cell r="I4327">
            <v>0</v>
          </cell>
          <cell r="J4327">
            <v>0</v>
          </cell>
          <cell r="K4327">
            <v>26.040526849037487</v>
          </cell>
          <cell r="L4327">
            <v>3.1491002570694087</v>
          </cell>
          <cell r="M4327">
            <v>0</v>
          </cell>
          <cell r="N4327">
            <v>0</v>
          </cell>
          <cell r="O4327">
            <v>22.464783370136299</v>
          </cell>
          <cell r="P4327">
            <v>14.459377141551816</v>
          </cell>
          <cell r="Q4327">
            <v>18.741338612655145</v>
          </cell>
          <cell r="R4327">
            <v>17.189903297037997</v>
          </cell>
          <cell r="S4327">
            <v>0</v>
          </cell>
          <cell r="T4327">
            <v>0</v>
          </cell>
          <cell r="U4327">
            <v>0</v>
          </cell>
          <cell r="AO4327" t="e">
            <v>#N/A</v>
          </cell>
          <cell r="AQ4327" t="e">
            <v>#N/A</v>
          </cell>
        </row>
        <row r="4328">
          <cell r="G4328">
            <v>123.09434249600243</v>
          </cell>
          <cell r="H4328">
            <v>36.384027187765504</v>
          </cell>
          <cell r="I4328">
            <v>0</v>
          </cell>
          <cell r="J4328">
            <v>0</v>
          </cell>
          <cell r="K4328">
            <v>36.248902397838563</v>
          </cell>
          <cell r="L4328">
            <v>7.6799485861182513</v>
          </cell>
          <cell r="M4328">
            <v>0</v>
          </cell>
          <cell r="N4328">
            <v>0</v>
          </cell>
          <cell r="O4328">
            <v>37.955836442549298</v>
          </cell>
          <cell r="P4328">
            <v>24.430137820756872</v>
          </cell>
          <cell r="Q4328">
            <v>31.664813827762124</v>
          </cell>
          <cell r="R4328">
            <v>29.043554404934135</v>
          </cell>
          <cell r="S4328">
            <v>0</v>
          </cell>
          <cell r="T4328">
            <v>0</v>
          </cell>
          <cell r="U4328">
            <v>0</v>
          </cell>
          <cell r="AO4328" t="e">
            <v>#N/A</v>
          </cell>
          <cell r="AQ4328" t="e">
            <v>#N/A</v>
          </cell>
        </row>
        <row r="4329">
          <cell r="G4329">
            <v>2.5030076905505219</v>
          </cell>
          <cell r="H4329">
            <v>0.30019824412347779</v>
          </cell>
          <cell r="I4329">
            <v>0</v>
          </cell>
          <cell r="J4329">
            <v>0</v>
          </cell>
          <cell r="K4329">
            <v>0.67240797028031074</v>
          </cell>
          <cell r="L4329">
            <v>6.4267352185089971E-2</v>
          </cell>
          <cell r="M4329">
            <v>0</v>
          </cell>
          <cell r="N4329">
            <v>0</v>
          </cell>
          <cell r="O4329">
            <v>0.77179623848321033</v>
          </cell>
          <cell r="P4329">
            <v>0.49676387725576793</v>
          </cell>
          <cell r="Q4329">
            <v>0.64387421000533018</v>
          </cell>
          <cell r="R4329">
            <v>0.59057336480621336</v>
          </cell>
          <cell r="S4329">
            <v>0</v>
          </cell>
          <cell r="T4329">
            <v>0</v>
          </cell>
          <cell r="U4329">
            <v>0</v>
          </cell>
          <cell r="AO4329" t="e">
            <v>#N/A</v>
          </cell>
          <cell r="AQ4329" t="e">
            <v>#N/A</v>
          </cell>
        </row>
        <row r="4330">
          <cell r="G4330">
            <v>0</v>
          </cell>
          <cell r="H4330">
            <v>0</v>
          </cell>
          <cell r="I4330">
            <v>0</v>
          </cell>
          <cell r="J4330">
            <v>0</v>
          </cell>
          <cell r="K4330">
            <v>0</v>
          </cell>
          <cell r="L4330">
            <v>0</v>
          </cell>
          <cell r="M4330">
            <v>0</v>
          </cell>
          <cell r="N4330">
            <v>0</v>
          </cell>
          <cell r="O4330">
            <v>0</v>
          </cell>
          <cell r="P4330">
            <v>0</v>
          </cell>
          <cell r="Q4330">
            <v>0</v>
          </cell>
          <cell r="R4330">
            <v>0</v>
          </cell>
          <cell r="S4330">
            <v>0</v>
          </cell>
          <cell r="T4330">
            <v>0</v>
          </cell>
          <cell r="U4330">
            <v>0</v>
          </cell>
          <cell r="AO4330" t="e">
            <v>#N/A</v>
          </cell>
          <cell r="AQ4330" t="e">
            <v>#N/A</v>
          </cell>
        </row>
        <row r="4331">
          <cell r="G4331">
            <v>1174</v>
          </cell>
          <cell r="H4331">
            <v>212</v>
          </cell>
          <cell r="I4331">
            <v>0</v>
          </cell>
          <cell r="J4331">
            <v>0</v>
          </cell>
          <cell r="K4331">
            <v>362</v>
          </cell>
          <cell r="L4331">
            <v>50</v>
          </cell>
          <cell r="M4331">
            <v>0</v>
          </cell>
          <cell r="N4331">
            <v>0</v>
          </cell>
          <cell r="O4331">
            <v>362</v>
          </cell>
          <cell r="P4331">
            <v>233</v>
          </cell>
          <cell r="Q4331">
            <v>302</v>
          </cell>
          <cell r="R4331">
            <v>277</v>
          </cell>
          <cell r="S4331">
            <v>0</v>
          </cell>
          <cell r="T4331">
            <v>0</v>
          </cell>
          <cell r="U4331">
            <v>0</v>
          </cell>
          <cell r="AO4331" t="e">
            <v>#N/A</v>
          </cell>
          <cell r="AQ4331" t="e">
            <v>#N/A</v>
          </cell>
        </row>
        <row r="4332">
          <cell r="G4332">
            <v>3632</v>
          </cell>
          <cell r="H4332">
            <v>1000</v>
          </cell>
          <cell r="I4332">
            <v>11</v>
          </cell>
          <cell r="J4332">
            <v>4</v>
          </cell>
          <cell r="K4332">
            <v>1324</v>
          </cell>
          <cell r="L4332">
            <v>395</v>
          </cell>
          <cell r="M4332">
            <v>2</v>
          </cell>
          <cell r="N4332">
            <v>0</v>
          </cell>
          <cell r="O4332">
            <v>1314</v>
          </cell>
          <cell r="P4332">
            <v>1351</v>
          </cell>
          <cell r="Q4332">
            <v>894</v>
          </cell>
          <cell r="R4332">
            <v>73</v>
          </cell>
          <cell r="S4332">
            <v>0</v>
          </cell>
          <cell r="T4332">
            <v>0</v>
          </cell>
          <cell r="U4332">
            <v>0</v>
          </cell>
          <cell r="AO4332" t="str">
            <v>Sachsen-Anhalt_2007_I 01a_1</v>
          </cell>
          <cell r="AQ4332" t="str">
            <v>Östliche Flächenländer_2007_I 01a_1</v>
          </cell>
        </row>
        <row r="4333">
          <cell r="G4333">
            <v>9293</v>
          </cell>
          <cell r="H4333">
            <v>2501</v>
          </cell>
          <cell r="I4333">
            <v>44</v>
          </cell>
          <cell r="J4333">
            <v>7</v>
          </cell>
          <cell r="K4333">
            <v>3708</v>
          </cell>
          <cell r="L4333">
            <v>1032</v>
          </cell>
          <cell r="M4333">
            <v>13</v>
          </cell>
          <cell r="N4333">
            <v>3</v>
          </cell>
          <cell r="O4333">
            <v>3650</v>
          </cell>
          <cell r="P4333">
            <v>3122</v>
          </cell>
          <cell r="Q4333">
            <v>2156</v>
          </cell>
          <cell r="R4333">
            <v>365</v>
          </cell>
          <cell r="S4333">
            <v>0</v>
          </cell>
          <cell r="T4333">
            <v>0</v>
          </cell>
          <cell r="U4333">
            <v>0</v>
          </cell>
          <cell r="AO4333" t="str">
            <v>Sachsen-Anhalt_2007_I 01a_2</v>
          </cell>
          <cell r="AQ4333" t="str">
            <v>Östliche Flächenländer_2007_I 01a_2</v>
          </cell>
        </row>
        <row r="4334">
          <cell r="G4334">
            <v>29585</v>
          </cell>
          <cell r="H4334">
            <v>10334</v>
          </cell>
          <cell r="I4334">
            <v>82</v>
          </cell>
          <cell r="J4334">
            <v>29</v>
          </cell>
          <cell r="K4334">
            <v>9612</v>
          </cell>
          <cell r="L4334">
            <v>3610</v>
          </cell>
          <cell r="M4334">
            <v>29</v>
          </cell>
          <cell r="N4334">
            <v>12</v>
          </cell>
          <cell r="O4334">
            <v>9378</v>
          </cell>
          <cell r="P4334">
            <v>9256</v>
          </cell>
          <cell r="Q4334">
            <v>8434</v>
          </cell>
          <cell r="R4334">
            <v>2517</v>
          </cell>
          <cell r="S4334">
            <v>0</v>
          </cell>
          <cell r="T4334">
            <v>0</v>
          </cell>
          <cell r="U4334">
            <v>0</v>
          </cell>
          <cell r="AO4334" t="str">
            <v>Sachsen-Anhalt_2007_I 01a_3</v>
          </cell>
          <cell r="AQ4334" t="str">
            <v>Östliche Flächenländer_2007_I 01a_3</v>
          </cell>
        </row>
        <row r="4335">
          <cell r="G4335">
            <v>1344</v>
          </cell>
          <cell r="H4335">
            <v>645</v>
          </cell>
          <cell r="I4335">
            <v>2</v>
          </cell>
          <cell r="J4335">
            <v>1</v>
          </cell>
          <cell r="K4335">
            <v>511</v>
          </cell>
          <cell r="L4335">
            <v>263</v>
          </cell>
          <cell r="M4335">
            <v>2</v>
          </cell>
          <cell r="N4335">
            <v>1</v>
          </cell>
          <cell r="O4335">
            <v>502</v>
          </cell>
          <cell r="P4335">
            <v>482</v>
          </cell>
          <cell r="Q4335">
            <v>325</v>
          </cell>
          <cell r="R4335">
            <v>35</v>
          </cell>
          <cell r="S4335">
            <v>0</v>
          </cell>
          <cell r="T4335">
            <v>0</v>
          </cell>
          <cell r="U4335">
            <v>0</v>
          </cell>
          <cell r="AO4335" t="str">
            <v>Sachsen-Anhalt_2007_I 01a_4</v>
          </cell>
          <cell r="AQ4335" t="str">
            <v>Östliche Flächenländer_2007_I 01a_4</v>
          </cell>
        </row>
        <row r="4336">
          <cell r="G4336">
            <v>5372</v>
          </cell>
          <cell r="H4336">
            <v>3033</v>
          </cell>
          <cell r="I4336">
            <v>13</v>
          </cell>
          <cell r="J4336">
            <v>7</v>
          </cell>
          <cell r="K4336">
            <v>2287</v>
          </cell>
          <cell r="L4336">
            <v>1314</v>
          </cell>
          <cell r="M4336">
            <v>2</v>
          </cell>
          <cell r="N4336">
            <v>1</v>
          </cell>
          <cell r="O4336">
            <v>2262</v>
          </cell>
          <cell r="P4336">
            <v>1606</v>
          </cell>
          <cell r="Q4336">
            <v>1399</v>
          </cell>
          <cell r="R4336">
            <v>105</v>
          </cell>
          <cell r="S4336">
            <v>0</v>
          </cell>
          <cell r="T4336">
            <v>0</v>
          </cell>
          <cell r="U4336">
            <v>0</v>
          </cell>
          <cell r="AO4336" t="str">
            <v>Sachsen-Anhalt_2007_I 01a_5</v>
          </cell>
          <cell r="AQ4336" t="str">
            <v>Östliche Flächenländer_2007_I 01a_5</v>
          </cell>
        </row>
        <row r="4337">
          <cell r="G4337">
            <v>13</v>
          </cell>
          <cell r="H4337">
            <v>7</v>
          </cell>
          <cell r="I4337">
            <v>2</v>
          </cell>
          <cell r="J4337">
            <v>2</v>
          </cell>
          <cell r="K4337">
            <v>0</v>
          </cell>
          <cell r="L4337">
            <v>0</v>
          </cell>
          <cell r="M4337">
            <v>0</v>
          </cell>
          <cell r="N4337">
            <v>0</v>
          </cell>
          <cell r="O4337">
            <v>0</v>
          </cell>
          <cell r="P4337">
            <v>8</v>
          </cell>
          <cell r="Q4337">
            <v>5</v>
          </cell>
          <cell r="R4337">
            <v>0</v>
          </cell>
          <cell r="S4337">
            <v>0</v>
          </cell>
          <cell r="T4337">
            <v>0</v>
          </cell>
          <cell r="U4337">
            <v>0</v>
          </cell>
          <cell r="AO4337" t="str">
            <v>Sachsen-Anhalt_2007_I 01a_6</v>
          </cell>
          <cell r="AQ4337" t="str">
            <v>Östliche Flächenländer_2007_I 01a_6</v>
          </cell>
        </row>
        <row r="4338">
          <cell r="G4338">
            <v>0</v>
          </cell>
          <cell r="H4338">
            <v>0</v>
          </cell>
          <cell r="I4338">
            <v>0</v>
          </cell>
          <cell r="J4338">
            <v>0</v>
          </cell>
          <cell r="K4338">
            <v>0</v>
          </cell>
          <cell r="L4338">
            <v>0</v>
          </cell>
          <cell r="M4338">
            <v>0</v>
          </cell>
          <cell r="N4338">
            <v>0</v>
          </cell>
          <cell r="O4338">
            <v>0</v>
          </cell>
          <cell r="P4338">
            <v>0</v>
          </cell>
          <cell r="Q4338">
            <v>0</v>
          </cell>
          <cell r="R4338">
            <v>0</v>
          </cell>
          <cell r="S4338">
            <v>0</v>
          </cell>
          <cell r="T4338">
            <v>0</v>
          </cell>
          <cell r="U4338">
            <v>0</v>
          </cell>
          <cell r="AO4338" t="str">
            <v>Sachsen-Anhalt_2007_I 01a_7</v>
          </cell>
          <cell r="AQ4338" t="str">
            <v>Östliche Flächenländer_2007_I 01a_7</v>
          </cell>
        </row>
        <row r="4339">
          <cell r="G4339">
            <v>49239</v>
          </cell>
          <cell r="H4339">
            <v>17520</v>
          </cell>
          <cell r="I4339">
            <v>154</v>
          </cell>
          <cell r="J4339">
            <v>50</v>
          </cell>
          <cell r="K4339">
            <v>17442</v>
          </cell>
          <cell r="L4339">
            <v>6614</v>
          </cell>
          <cell r="M4339">
            <v>48</v>
          </cell>
          <cell r="N4339">
            <v>17</v>
          </cell>
          <cell r="O4339">
            <v>17106</v>
          </cell>
          <cell r="P4339">
            <v>15825</v>
          </cell>
          <cell r="Q4339">
            <v>13213</v>
          </cell>
          <cell r="R4339">
            <v>3095</v>
          </cell>
          <cell r="S4339">
            <v>0</v>
          </cell>
          <cell r="T4339">
            <v>0</v>
          </cell>
          <cell r="U4339">
            <v>0</v>
          </cell>
          <cell r="AO4339" t="str">
            <v>Sachsen-Anhalt_2007_I 01a_8</v>
          </cell>
          <cell r="AQ4339" t="str">
            <v>Östliche Flächenländer_2007_I 01a_8</v>
          </cell>
        </row>
        <row r="4340">
          <cell r="G4340">
            <v>0</v>
          </cell>
          <cell r="H4340">
            <v>0</v>
          </cell>
          <cell r="I4340">
            <v>0</v>
          </cell>
          <cell r="J4340">
            <v>0</v>
          </cell>
          <cell r="K4340">
            <v>0</v>
          </cell>
          <cell r="L4340">
            <v>0</v>
          </cell>
          <cell r="M4340">
            <v>0</v>
          </cell>
          <cell r="N4340">
            <v>0</v>
          </cell>
          <cell r="O4340">
            <v>0</v>
          </cell>
          <cell r="P4340">
            <v>0</v>
          </cell>
          <cell r="Q4340">
            <v>0</v>
          </cell>
          <cell r="R4340">
            <v>0</v>
          </cell>
          <cell r="S4340">
            <v>0</v>
          </cell>
          <cell r="T4340">
            <v>0</v>
          </cell>
          <cell r="U4340">
            <v>0</v>
          </cell>
          <cell r="AO4340" t="str">
            <v>Sachsen-Anhalt_2007_I 03_1</v>
          </cell>
          <cell r="AQ4340" t="str">
            <v>Östliche Flächenländer_2007_I 03_1</v>
          </cell>
        </row>
        <row r="4341">
          <cell r="G4341">
            <v>434</v>
          </cell>
          <cell r="H4341">
            <v>425</v>
          </cell>
          <cell r="I4341">
            <v>5</v>
          </cell>
          <cell r="J4341">
            <v>5</v>
          </cell>
          <cell r="K4341">
            <v>247</v>
          </cell>
          <cell r="L4341">
            <v>241</v>
          </cell>
          <cell r="M4341">
            <v>3</v>
          </cell>
          <cell r="N4341">
            <v>3</v>
          </cell>
          <cell r="O4341">
            <v>277</v>
          </cell>
          <cell r="P4341">
            <v>157</v>
          </cell>
          <cell r="Q4341">
            <v>0</v>
          </cell>
          <cell r="R4341">
            <v>0</v>
          </cell>
          <cell r="S4341">
            <v>0</v>
          </cell>
          <cell r="T4341">
            <v>0</v>
          </cell>
          <cell r="U4341">
            <v>0</v>
          </cell>
          <cell r="AO4341" t="str">
            <v>Sachsen-Anhalt_2007_I 03_2</v>
          </cell>
          <cell r="AQ4341" t="str">
            <v>Östliche Flächenländer_2007_I 03_2</v>
          </cell>
        </row>
        <row r="4342">
          <cell r="G4342">
            <v>4208</v>
          </cell>
          <cell r="H4342">
            <v>2465</v>
          </cell>
          <cell r="I4342">
            <v>57</v>
          </cell>
          <cell r="J4342">
            <v>27</v>
          </cell>
          <cell r="K4342">
            <v>2099</v>
          </cell>
          <cell r="L4342">
            <v>1221</v>
          </cell>
          <cell r="M4342">
            <v>33</v>
          </cell>
          <cell r="N4342">
            <v>18</v>
          </cell>
          <cell r="O4342">
            <v>2131</v>
          </cell>
          <cell r="P4342">
            <v>2015</v>
          </cell>
          <cell r="Q4342">
            <v>62</v>
          </cell>
          <cell r="R4342">
            <v>0</v>
          </cell>
          <cell r="S4342">
            <v>0</v>
          </cell>
          <cell r="T4342">
            <v>0</v>
          </cell>
          <cell r="U4342">
            <v>0</v>
          </cell>
          <cell r="AO4342" t="str">
            <v>Sachsen-Anhalt_2007_I 03_3</v>
          </cell>
          <cell r="AQ4342" t="str">
            <v>Östliche Flächenländer_2007_I 03_3</v>
          </cell>
        </row>
        <row r="4343">
          <cell r="G4343">
            <v>147</v>
          </cell>
          <cell r="H4343">
            <v>99</v>
          </cell>
          <cell r="I4343">
            <v>1</v>
          </cell>
          <cell r="J4343">
            <v>0</v>
          </cell>
          <cell r="K4343">
            <v>74</v>
          </cell>
          <cell r="L4343">
            <v>51</v>
          </cell>
          <cell r="M4343">
            <v>0</v>
          </cell>
          <cell r="N4343">
            <v>0</v>
          </cell>
          <cell r="O4343">
            <v>75</v>
          </cell>
          <cell r="P4343">
            <v>71</v>
          </cell>
          <cell r="Q4343">
            <v>1</v>
          </cell>
          <cell r="R4343">
            <v>0</v>
          </cell>
          <cell r="S4343">
            <v>0</v>
          </cell>
          <cell r="T4343">
            <v>0</v>
          </cell>
          <cell r="U4343">
            <v>0</v>
          </cell>
          <cell r="AO4343" t="str">
            <v>Sachsen-Anhalt_2007_I 03_4</v>
          </cell>
          <cell r="AQ4343" t="str">
            <v>Östliche Flächenländer_2007_I 03_4</v>
          </cell>
        </row>
        <row r="4344">
          <cell r="G4344">
            <v>484</v>
          </cell>
          <cell r="H4344">
            <v>371</v>
          </cell>
          <cell r="I4344">
            <v>1</v>
          </cell>
          <cell r="J4344">
            <v>1</v>
          </cell>
          <cell r="K4344">
            <v>283</v>
          </cell>
          <cell r="L4344">
            <v>222</v>
          </cell>
          <cell r="M4344">
            <v>1</v>
          </cell>
          <cell r="N4344">
            <v>1</v>
          </cell>
          <cell r="O4344">
            <v>283</v>
          </cell>
          <cell r="P4344">
            <v>196</v>
          </cell>
          <cell r="Q4344">
            <v>5</v>
          </cell>
          <cell r="R4344">
            <v>0</v>
          </cell>
          <cell r="S4344">
            <v>0</v>
          </cell>
          <cell r="T4344">
            <v>0</v>
          </cell>
          <cell r="U4344">
            <v>0</v>
          </cell>
          <cell r="AO4344" t="str">
            <v>Sachsen-Anhalt_2007_I 03_5</v>
          </cell>
          <cell r="AQ4344" t="str">
            <v>Östliche Flächenländer_2007_I 03_5</v>
          </cell>
        </row>
        <row r="4345">
          <cell r="G4345">
            <v>2</v>
          </cell>
          <cell r="H4345">
            <v>2</v>
          </cell>
          <cell r="I4345">
            <v>1</v>
          </cell>
          <cell r="J4345">
            <v>1</v>
          </cell>
          <cell r="K4345">
            <v>0</v>
          </cell>
          <cell r="L4345">
            <v>0</v>
          </cell>
          <cell r="M4345">
            <v>0</v>
          </cell>
          <cell r="N4345">
            <v>0</v>
          </cell>
          <cell r="O4345">
            <v>0</v>
          </cell>
          <cell r="P4345">
            <v>2</v>
          </cell>
          <cell r="Q4345">
            <v>0</v>
          </cell>
          <cell r="R4345">
            <v>0</v>
          </cell>
          <cell r="S4345">
            <v>0</v>
          </cell>
          <cell r="T4345">
            <v>0</v>
          </cell>
          <cell r="U4345">
            <v>0</v>
          </cell>
          <cell r="AO4345" t="str">
            <v>Sachsen-Anhalt_2007_I 03_6</v>
          </cell>
          <cell r="AQ4345" t="str">
            <v>Östliche Flächenländer_2007_I 03_6</v>
          </cell>
        </row>
        <row r="4346">
          <cell r="G4346">
            <v>0</v>
          </cell>
          <cell r="H4346">
            <v>0</v>
          </cell>
          <cell r="I4346">
            <v>0</v>
          </cell>
          <cell r="J4346">
            <v>0</v>
          </cell>
          <cell r="K4346">
            <v>0</v>
          </cell>
          <cell r="L4346">
            <v>0</v>
          </cell>
          <cell r="M4346">
            <v>0</v>
          </cell>
          <cell r="N4346">
            <v>0</v>
          </cell>
          <cell r="O4346">
            <v>0</v>
          </cell>
          <cell r="P4346">
            <v>0</v>
          </cell>
          <cell r="Q4346">
            <v>0</v>
          </cell>
          <cell r="R4346">
            <v>0</v>
          </cell>
          <cell r="S4346">
            <v>0</v>
          </cell>
          <cell r="T4346">
            <v>0</v>
          </cell>
          <cell r="U4346">
            <v>0</v>
          </cell>
          <cell r="AO4346" t="str">
            <v>Sachsen-Anhalt_2007_I 03_7</v>
          </cell>
          <cell r="AQ4346" t="str">
            <v>Östliche Flächenländer_2007_I 03_7</v>
          </cell>
        </row>
        <row r="4347">
          <cell r="G4347">
            <v>5275</v>
          </cell>
          <cell r="H4347">
            <v>3362</v>
          </cell>
          <cell r="I4347">
            <v>65</v>
          </cell>
          <cell r="J4347">
            <v>34</v>
          </cell>
          <cell r="K4347">
            <v>2703</v>
          </cell>
          <cell r="L4347">
            <v>1735</v>
          </cell>
          <cell r="M4347">
            <v>37</v>
          </cell>
          <cell r="N4347">
            <v>22</v>
          </cell>
          <cell r="O4347">
            <v>2766</v>
          </cell>
          <cell r="P4347">
            <v>2441</v>
          </cell>
          <cell r="Q4347">
            <v>68</v>
          </cell>
          <cell r="R4347">
            <v>0</v>
          </cell>
          <cell r="S4347">
            <v>0</v>
          </cell>
          <cell r="T4347">
            <v>0</v>
          </cell>
          <cell r="U4347">
            <v>0</v>
          </cell>
          <cell r="AO4347" t="str">
            <v>Sachsen-Anhalt_2007_I 03_8</v>
          </cell>
          <cell r="AQ4347" t="str">
            <v>Östliche Flächenländer_2007_I 03_8</v>
          </cell>
        </row>
        <row r="4348">
          <cell r="G4348">
            <v>0</v>
          </cell>
          <cell r="H4348">
            <v>0</v>
          </cell>
          <cell r="I4348">
            <v>0</v>
          </cell>
          <cell r="J4348">
            <v>0</v>
          </cell>
          <cell r="K4348">
            <v>0</v>
          </cell>
          <cell r="L4348">
            <v>0</v>
          </cell>
          <cell r="M4348">
            <v>0</v>
          </cell>
          <cell r="N4348">
            <v>0</v>
          </cell>
          <cell r="O4348">
            <v>0</v>
          </cell>
          <cell r="P4348">
            <v>0</v>
          </cell>
          <cell r="Q4348">
            <v>0</v>
          </cell>
          <cell r="R4348">
            <v>0</v>
          </cell>
          <cell r="S4348">
            <v>0</v>
          </cell>
          <cell r="T4348">
            <v>0</v>
          </cell>
          <cell r="U4348">
            <v>0</v>
          </cell>
          <cell r="AO4348" t="str">
            <v>Sachsen-Anhalt_2007_I 04b_1</v>
          </cell>
          <cell r="AQ4348" t="str">
            <v>Östliche Flächenländer_2007_I 04b_1</v>
          </cell>
        </row>
        <row r="4349">
          <cell r="G4349">
            <v>0</v>
          </cell>
          <cell r="H4349">
            <v>0</v>
          </cell>
          <cell r="I4349">
            <v>0</v>
          </cell>
          <cell r="J4349">
            <v>0</v>
          </cell>
          <cell r="K4349">
            <v>0</v>
          </cell>
          <cell r="L4349">
            <v>0</v>
          </cell>
          <cell r="M4349">
            <v>0</v>
          </cell>
          <cell r="N4349">
            <v>0</v>
          </cell>
          <cell r="O4349">
            <v>0</v>
          </cell>
          <cell r="P4349">
            <v>0</v>
          </cell>
          <cell r="Q4349">
            <v>0</v>
          </cell>
          <cell r="R4349">
            <v>0</v>
          </cell>
          <cell r="S4349">
            <v>0</v>
          </cell>
          <cell r="T4349">
            <v>0</v>
          </cell>
          <cell r="U4349">
            <v>0</v>
          </cell>
          <cell r="AO4349" t="str">
            <v>Sachsen-Anhalt_2007_I 04b_2</v>
          </cell>
          <cell r="AQ4349" t="str">
            <v>Östliche Flächenländer_2007_I 04b_2</v>
          </cell>
        </row>
        <row r="4350">
          <cell r="G4350">
            <v>0</v>
          </cell>
          <cell r="H4350">
            <v>0</v>
          </cell>
          <cell r="I4350">
            <v>0</v>
          </cell>
          <cell r="J4350">
            <v>0</v>
          </cell>
          <cell r="K4350">
            <v>0</v>
          </cell>
          <cell r="L4350">
            <v>0</v>
          </cell>
          <cell r="M4350">
            <v>0</v>
          </cell>
          <cell r="N4350">
            <v>0</v>
          </cell>
          <cell r="O4350">
            <v>0</v>
          </cell>
          <cell r="P4350">
            <v>0</v>
          </cell>
          <cell r="Q4350">
            <v>0</v>
          </cell>
          <cell r="R4350">
            <v>0</v>
          </cell>
          <cell r="S4350">
            <v>0</v>
          </cell>
          <cell r="T4350">
            <v>0</v>
          </cell>
          <cell r="U4350">
            <v>0</v>
          </cell>
          <cell r="AO4350" t="str">
            <v>Sachsen-Anhalt_2007_I 04b_3</v>
          </cell>
          <cell r="AQ4350" t="str">
            <v>Östliche Flächenländer_2007_I 04b_3</v>
          </cell>
        </row>
        <row r="4351">
          <cell r="G4351">
            <v>0</v>
          </cell>
          <cell r="H4351">
            <v>0</v>
          </cell>
          <cell r="I4351">
            <v>0</v>
          </cell>
          <cell r="J4351">
            <v>0</v>
          </cell>
          <cell r="K4351">
            <v>0</v>
          </cell>
          <cell r="L4351">
            <v>0</v>
          </cell>
          <cell r="M4351">
            <v>0</v>
          </cell>
          <cell r="N4351">
            <v>0</v>
          </cell>
          <cell r="O4351">
            <v>0</v>
          </cell>
          <cell r="P4351">
            <v>0</v>
          </cell>
          <cell r="Q4351">
            <v>0</v>
          </cell>
          <cell r="R4351">
            <v>0</v>
          </cell>
          <cell r="S4351">
            <v>0</v>
          </cell>
          <cell r="T4351">
            <v>0</v>
          </cell>
          <cell r="U4351">
            <v>0</v>
          </cell>
          <cell r="AO4351" t="str">
            <v>Sachsen-Anhalt_2007_I 04b_4</v>
          </cell>
          <cell r="AQ4351" t="str">
            <v>Östliche Flächenländer_2007_I 04b_4</v>
          </cell>
        </row>
        <row r="4352">
          <cell r="G4352">
            <v>0</v>
          </cell>
          <cell r="H4352">
            <v>0</v>
          </cell>
          <cell r="I4352">
            <v>0</v>
          </cell>
          <cell r="J4352">
            <v>0</v>
          </cell>
          <cell r="K4352">
            <v>0</v>
          </cell>
          <cell r="L4352">
            <v>0</v>
          </cell>
          <cell r="M4352">
            <v>0</v>
          </cell>
          <cell r="N4352">
            <v>0</v>
          </cell>
          <cell r="O4352">
            <v>0</v>
          </cell>
          <cell r="P4352">
            <v>0</v>
          </cell>
          <cell r="Q4352">
            <v>0</v>
          </cell>
          <cell r="R4352">
            <v>0</v>
          </cell>
          <cell r="S4352">
            <v>0</v>
          </cell>
          <cell r="T4352">
            <v>0</v>
          </cell>
          <cell r="U4352">
            <v>0</v>
          </cell>
          <cell r="AO4352" t="str">
            <v>Sachsen-Anhalt_2007_I 04b_5</v>
          </cell>
          <cell r="AQ4352" t="str">
            <v>Östliche Flächenländer_2007_I 04b_5</v>
          </cell>
        </row>
        <row r="4353">
          <cell r="G4353">
            <v>0</v>
          </cell>
          <cell r="H4353">
            <v>0</v>
          </cell>
          <cell r="I4353">
            <v>0</v>
          </cell>
          <cell r="J4353">
            <v>0</v>
          </cell>
          <cell r="K4353">
            <v>0</v>
          </cell>
          <cell r="L4353">
            <v>0</v>
          </cell>
          <cell r="M4353">
            <v>0</v>
          </cell>
          <cell r="N4353">
            <v>0</v>
          </cell>
          <cell r="O4353">
            <v>0</v>
          </cell>
          <cell r="P4353">
            <v>0</v>
          </cell>
          <cell r="Q4353">
            <v>0</v>
          </cell>
          <cell r="R4353">
            <v>0</v>
          </cell>
          <cell r="S4353">
            <v>0</v>
          </cell>
          <cell r="T4353">
            <v>0</v>
          </cell>
          <cell r="U4353">
            <v>0</v>
          </cell>
          <cell r="AO4353" t="str">
            <v>Sachsen-Anhalt_2007_I 04b_6</v>
          </cell>
          <cell r="AQ4353" t="str">
            <v>Östliche Flächenländer_2007_I 04b_6</v>
          </cell>
        </row>
        <row r="4354">
          <cell r="G4354">
            <v>0</v>
          </cell>
          <cell r="H4354">
            <v>0</v>
          </cell>
          <cell r="I4354">
            <v>0</v>
          </cell>
          <cell r="J4354">
            <v>0</v>
          </cell>
          <cell r="K4354">
            <v>0</v>
          </cell>
          <cell r="L4354">
            <v>0</v>
          </cell>
          <cell r="M4354">
            <v>0</v>
          </cell>
          <cell r="N4354">
            <v>0</v>
          </cell>
          <cell r="O4354">
            <v>0</v>
          </cell>
          <cell r="P4354">
            <v>0</v>
          </cell>
          <cell r="Q4354">
            <v>0</v>
          </cell>
          <cell r="R4354">
            <v>0</v>
          </cell>
          <cell r="S4354">
            <v>0</v>
          </cell>
          <cell r="T4354">
            <v>0</v>
          </cell>
          <cell r="U4354">
            <v>0</v>
          </cell>
          <cell r="AO4354" t="str">
            <v>Sachsen-Anhalt_2007_I 04b_7</v>
          </cell>
          <cell r="AQ4354" t="str">
            <v>Östliche Flächenländer_2007_I 04b_7</v>
          </cell>
        </row>
        <row r="4355">
          <cell r="G4355">
            <v>0</v>
          </cell>
          <cell r="H4355">
            <v>0</v>
          </cell>
          <cell r="I4355">
            <v>0</v>
          </cell>
          <cell r="J4355">
            <v>0</v>
          </cell>
          <cell r="K4355">
            <v>0</v>
          </cell>
          <cell r="L4355">
            <v>0</v>
          </cell>
          <cell r="M4355">
            <v>0</v>
          </cell>
          <cell r="N4355">
            <v>0</v>
          </cell>
          <cell r="O4355">
            <v>0</v>
          </cell>
          <cell r="P4355">
            <v>0</v>
          </cell>
          <cell r="Q4355">
            <v>0</v>
          </cell>
          <cell r="R4355">
            <v>0</v>
          </cell>
          <cell r="S4355">
            <v>0</v>
          </cell>
          <cell r="T4355">
            <v>0</v>
          </cell>
          <cell r="U4355">
            <v>0</v>
          </cell>
          <cell r="AO4355" t="str">
            <v>Sachsen-Anhalt_2007_I 04b_8</v>
          </cell>
          <cell r="AQ4355" t="str">
            <v>Östliche Flächenländer_2007_I 04b_8</v>
          </cell>
        </row>
        <row r="4356">
          <cell r="G4356">
            <v>0</v>
          </cell>
          <cell r="H4356">
            <v>0</v>
          </cell>
          <cell r="I4356">
            <v>0</v>
          </cell>
          <cell r="J4356">
            <v>0</v>
          </cell>
          <cell r="K4356">
            <v>0</v>
          </cell>
          <cell r="L4356">
            <v>0</v>
          </cell>
          <cell r="M4356">
            <v>0</v>
          </cell>
          <cell r="N4356">
            <v>0</v>
          </cell>
          <cell r="O4356">
            <v>0</v>
          </cell>
          <cell r="P4356">
            <v>0</v>
          </cell>
          <cell r="Q4356">
            <v>0</v>
          </cell>
          <cell r="R4356">
            <v>0</v>
          </cell>
          <cell r="S4356">
            <v>0</v>
          </cell>
          <cell r="T4356">
            <v>0</v>
          </cell>
          <cell r="U4356">
            <v>0</v>
          </cell>
          <cell r="AO4356" t="str">
            <v>Sachsen-Anhalt_2007_I 02_1</v>
          </cell>
          <cell r="AQ4356" t="str">
            <v>Östliche Flächenländer_2007_I 02_1</v>
          </cell>
        </row>
        <row r="4357">
          <cell r="G4357">
            <v>106</v>
          </cell>
          <cell r="H4357">
            <v>76</v>
          </cell>
          <cell r="I4357">
            <v>0</v>
          </cell>
          <cell r="J4357">
            <v>0</v>
          </cell>
          <cell r="K4357">
            <v>50</v>
          </cell>
          <cell r="L4357">
            <v>37</v>
          </cell>
          <cell r="M4357">
            <v>0</v>
          </cell>
          <cell r="N4357">
            <v>0</v>
          </cell>
          <cell r="O4357">
            <v>52</v>
          </cell>
          <cell r="P4357">
            <v>38</v>
          </cell>
          <cell r="Q4357">
            <v>16</v>
          </cell>
          <cell r="R4357">
            <v>0</v>
          </cell>
          <cell r="S4357">
            <v>0</v>
          </cell>
          <cell r="T4357">
            <v>0</v>
          </cell>
          <cell r="U4357">
            <v>0</v>
          </cell>
          <cell r="AO4357" t="str">
            <v>Sachsen-Anhalt_2007_I 02_2</v>
          </cell>
          <cell r="AQ4357" t="str">
            <v>Östliche Flächenländer_2007_I 02_2</v>
          </cell>
        </row>
        <row r="4358">
          <cell r="G4358">
            <v>515</v>
          </cell>
          <cell r="H4358">
            <v>410</v>
          </cell>
          <cell r="I4358">
            <v>7</v>
          </cell>
          <cell r="J4358">
            <v>3</v>
          </cell>
          <cell r="K4358">
            <v>183</v>
          </cell>
          <cell r="L4358">
            <v>138</v>
          </cell>
          <cell r="M4358">
            <v>3</v>
          </cell>
          <cell r="N4358">
            <v>1</v>
          </cell>
          <cell r="O4358">
            <v>184</v>
          </cell>
          <cell r="P4358">
            <v>168</v>
          </cell>
          <cell r="Q4358">
            <v>163</v>
          </cell>
          <cell r="R4358">
            <v>0</v>
          </cell>
          <cell r="S4358">
            <v>0</v>
          </cell>
          <cell r="T4358">
            <v>0</v>
          </cell>
          <cell r="U4358">
            <v>0</v>
          </cell>
          <cell r="AO4358" t="str">
            <v>Sachsen-Anhalt_2007_I 02_3</v>
          </cell>
          <cell r="AQ4358" t="str">
            <v>Östliche Flächenländer_2007_I 02_3</v>
          </cell>
        </row>
        <row r="4359">
          <cell r="G4359">
            <v>11</v>
          </cell>
          <cell r="H4359">
            <v>9</v>
          </cell>
          <cell r="I4359">
            <v>0</v>
          </cell>
          <cell r="J4359">
            <v>0</v>
          </cell>
          <cell r="K4359">
            <v>8</v>
          </cell>
          <cell r="L4359">
            <v>7</v>
          </cell>
          <cell r="M4359">
            <v>0</v>
          </cell>
          <cell r="N4359">
            <v>0</v>
          </cell>
          <cell r="O4359">
            <v>8</v>
          </cell>
          <cell r="P4359">
            <v>3</v>
          </cell>
          <cell r="Q4359">
            <v>0</v>
          </cell>
          <cell r="R4359">
            <v>0</v>
          </cell>
          <cell r="S4359">
            <v>0</v>
          </cell>
          <cell r="T4359">
            <v>0</v>
          </cell>
          <cell r="U4359">
            <v>0</v>
          </cell>
          <cell r="AO4359" t="str">
            <v>Sachsen-Anhalt_2007_I 02_4</v>
          </cell>
          <cell r="AQ4359" t="str">
            <v>Östliche Flächenländer_2007_I 02_4</v>
          </cell>
        </row>
        <row r="4360">
          <cell r="G4360">
            <v>2</v>
          </cell>
          <cell r="H4360">
            <v>2</v>
          </cell>
          <cell r="I4360">
            <v>0</v>
          </cell>
          <cell r="J4360">
            <v>0</v>
          </cell>
          <cell r="K4360">
            <v>1</v>
          </cell>
          <cell r="L4360">
            <v>1</v>
          </cell>
          <cell r="M4360">
            <v>0</v>
          </cell>
          <cell r="N4360">
            <v>0</v>
          </cell>
          <cell r="O4360">
            <v>1</v>
          </cell>
          <cell r="P4360">
            <v>0</v>
          </cell>
          <cell r="Q4360">
            <v>1</v>
          </cell>
          <cell r="R4360">
            <v>0</v>
          </cell>
          <cell r="S4360">
            <v>0</v>
          </cell>
          <cell r="T4360">
            <v>0</v>
          </cell>
          <cell r="U4360">
            <v>0</v>
          </cell>
          <cell r="AO4360" t="str">
            <v>Sachsen-Anhalt_2007_I 02_5</v>
          </cell>
          <cell r="AQ4360" t="str">
            <v>Östliche Flächenländer_2007_I 02_5</v>
          </cell>
        </row>
        <row r="4361">
          <cell r="G4361">
            <v>0</v>
          </cell>
          <cell r="H4361">
            <v>0</v>
          </cell>
          <cell r="I4361">
            <v>0</v>
          </cell>
          <cell r="J4361">
            <v>0</v>
          </cell>
          <cell r="K4361">
            <v>0</v>
          </cell>
          <cell r="L4361">
            <v>0</v>
          </cell>
          <cell r="M4361">
            <v>0</v>
          </cell>
          <cell r="N4361">
            <v>0</v>
          </cell>
          <cell r="O4361">
            <v>0</v>
          </cell>
          <cell r="P4361">
            <v>0</v>
          </cell>
          <cell r="Q4361">
            <v>0</v>
          </cell>
          <cell r="R4361">
            <v>0</v>
          </cell>
          <cell r="S4361">
            <v>0</v>
          </cell>
          <cell r="T4361">
            <v>0</v>
          </cell>
          <cell r="U4361">
            <v>0</v>
          </cell>
          <cell r="AO4361" t="str">
            <v>Sachsen-Anhalt_2007_I 02_6</v>
          </cell>
          <cell r="AQ4361" t="str">
            <v>Östliche Flächenländer_2007_I 02_6</v>
          </cell>
        </row>
        <row r="4362">
          <cell r="G4362">
            <v>0</v>
          </cell>
          <cell r="H4362">
            <v>0</v>
          </cell>
          <cell r="I4362">
            <v>0</v>
          </cell>
          <cell r="J4362">
            <v>0</v>
          </cell>
          <cell r="K4362">
            <v>0</v>
          </cell>
          <cell r="L4362">
            <v>0</v>
          </cell>
          <cell r="M4362">
            <v>0</v>
          </cell>
          <cell r="N4362">
            <v>0</v>
          </cell>
          <cell r="O4362">
            <v>0</v>
          </cell>
          <cell r="P4362">
            <v>0</v>
          </cell>
          <cell r="Q4362">
            <v>0</v>
          </cell>
          <cell r="R4362">
            <v>0</v>
          </cell>
          <cell r="S4362">
            <v>0</v>
          </cell>
          <cell r="T4362">
            <v>0</v>
          </cell>
          <cell r="U4362">
            <v>0</v>
          </cell>
          <cell r="AO4362" t="str">
            <v>Sachsen-Anhalt_2007_I 02_7</v>
          </cell>
          <cell r="AQ4362" t="str">
            <v>Östliche Flächenländer_2007_I 02_7</v>
          </cell>
        </row>
        <row r="4363">
          <cell r="G4363">
            <v>634</v>
          </cell>
          <cell r="H4363">
            <v>497</v>
          </cell>
          <cell r="I4363">
            <v>7</v>
          </cell>
          <cell r="J4363">
            <v>3</v>
          </cell>
          <cell r="K4363">
            <v>242</v>
          </cell>
          <cell r="L4363">
            <v>183</v>
          </cell>
          <cell r="M4363">
            <v>3</v>
          </cell>
          <cell r="N4363">
            <v>1</v>
          </cell>
          <cell r="O4363">
            <v>245</v>
          </cell>
          <cell r="P4363">
            <v>209</v>
          </cell>
          <cell r="Q4363">
            <v>180</v>
          </cell>
          <cell r="R4363">
            <v>0</v>
          </cell>
          <cell r="S4363">
            <v>0</v>
          </cell>
          <cell r="T4363">
            <v>0</v>
          </cell>
          <cell r="U4363">
            <v>0</v>
          </cell>
          <cell r="AO4363" t="str">
            <v>Sachsen-Anhalt_2007_I 02_8</v>
          </cell>
          <cell r="AQ4363" t="str">
            <v>Östliche Flächenländer_2007_I 02_8</v>
          </cell>
        </row>
        <row r="4364">
          <cell r="G4364">
            <v>0</v>
          </cell>
          <cell r="H4364">
            <v>0</v>
          </cell>
          <cell r="I4364">
            <v>0</v>
          </cell>
          <cell r="J4364">
            <v>0</v>
          </cell>
          <cell r="K4364">
            <v>0</v>
          </cell>
          <cell r="L4364">
            <v>0</v>
          </cell>
          <cell r="M4364">
            <v>0</v>
          </cell>
          <cell r="N4364">
            <v>0</v>
          </cell>
          <cell r="O4364">
            <v>0</v>
          </cell>
          <cell r="P4364">
            <v>0</v>
          </cell>
          <cell r="Q4364">
            <v>0</v>
          </cell>
          <cell r="R4364">
            <v>0</v>
          </cell>
          <cell r="S4364">
            <v>0</v>
          </cell>
          <cell r="T4364">
            <v>0</v>
          </cell>
          <cell r="U4364">
            <v>0</v>
          </cell>
          <cell r="AO4364" t="e">
            <v>#N/A</v>
          </cell>
          <cell r="AQ4364" t="e">
            <v>#N/A</v>
          </cell>
        </row>
        <row r="4365">
          <cell r="G4365">
            <v>0</v>
          </cell>
          <cell r="H4365">
            <v>0</v>
          </cell>
          <cell r="I4365">
            <v>0</v>
          </cell>
          <cell r="J4365">
            <v>0</v>
          </cell>
          <cell r="K4365">
            <v>0</v>
          </cell>
          <cell r="L4365">
            <v>0</v>
          </cell>
          <cell r="M4365">
            <v>0</v>
          </cell>
          <cell r="N4365">
            <v>0</v>
          </cell>
          <cell r="O4365">
            <v>0</v>
          </cell>
          <cell r="P4365">
            <v>0</v>
          </cell>
          <cell r="Q4365">
            <v>0</v>
          </cell>
          <cell r="R4365">
            <v>0</v>
          </cell>
          <cell r="S4365">
            <v>0</v>
          </cell>
          <cell r="T4365">
            <v>0</v>
          </cell>
          <cell r="U4365">
            <v>0</v>
          </cell>
          <cell r="AO4365" t="e">
            <v>#N/A</v>
          </cell>
          <cell r="AQ4365" t="e">
            <v>#N/A</v>
          </cell>
        </row>
        <row r="4366">
          <cell r="G4366">
            <v>0</v>
          </cell>
          <cell r="H4366">
            <v>0</v>
          </cell>
          <cell r="I4366">
            <v>0</v>
          </cell>
          <cell r="J4366">
            <v>0</v>
          </cell>
          <cell r="K4366">
            <v>0</v>
          </cell>
          <cell r="L4366">
            <v>0</v>
          </cell>
          <cell r="M4366">
            <v>0</v>
          </cell>
          <cell r="N4366">
            <v>0</v>
          </cell>
          <cell r="O4366">
            <v>0</v>
          </cell>
          <cell r="P4366">
            <v>0</v>
          </cell>
          <cell r="Q4366">
            <v>0</v>
          </cell>
          <cell r="R4366">
            <v>0</v>
          </cell>
          <cell r="S4366">
            <v>0</v>
          </cell>
          <cell r="T4366">
            <v>0</v>
          </cell>
          <cell r="U4366">
            <v>0</v>
          </cell>
          <cell r="AO4366" t="e">
            <v>#N/A</v>
          </cell>
          <cell r="AQ4366" t="e">
            <v>#N/A</v>
          </cell>
        </row>
        <row r="4367">
          <cell r="G4367">
            <v>0</v>
          </cell>
          <cell r="H4367">
            <v>0</v>
          </cell>
          <cell r="I4367">
            <v>0</v>
          </cell>
          <cell r="J4367">
            <v>0</v>
          </cell>
          <cell r="K4367">
            <v>0</v>
          </cell>
          <cell r="L4367">
            <v>0</v>
          </cell>
          <cell r="M4367">
            <v>0</v>
          </cell>
          <cell r="N4367">
            <v>0</v>
          </cell>
          <cell r="O4367">
            <v>0</v>
          </cell>
          <cell r="P4367">
            <v>0</v>
          </cell>
          <cell r="Q4367">
            <v>0</v>
          </cell>
          <cell r="R4367">
            <v>0</v>
          </cell>
          <cell r="S4367">
            <v>0</v>
          </cell>
          <cell r="T4367">
            <v>0</v>
          </cell>
          <cell r="U4367">
            <v>0</v>
          </cell>
          <cell r="AO4367" t="e">
            <v>#N/A</v>
          </cell>
          <cell r="AQ4367" t="e">
            <v>#N/A</v>
          </cell>
        </row>
        <row r="4368">
          <cell r="G4368">
            <v>0</v>
          </cell>
          <cell r="H4368">
            <v>0</v>
          </cell>
          <cell r="I4368">
            <v>0</v>
          </cell>
          <cell r="J4368">
            <v>0</v>
          </cell>
          <cell r="K4368">
            <v>0</v>
          </cell>
          <cell r="L4368">
            <v>0</v>
          </cell>
          <cell r="M4368">
            <v>0</v>
          </cell>
          <cell r="N4368">
            <v>0</v>
          </cell>
          <cell r="O4368">
            <v>0</v>
          </cell>
          <cell r="P4368">
            <v>0</v>
          </cell>
          <cell r="Q4368">
            <v>0</v>
          </cell>
          <cell r="R4368">
            <v>0</v>
          </cell>
          <cell r="S4368">
            <v>0</v>
          </cell>
          <cell r="T4368">
            <v>0</v>
          </cell>
          <cell r="U4368">
            <v>0</v>
          </cell>
          <cell r="AO4368" t="e">
            <v>#N/A</v>
          </cell>
          <cell r="AQ4368" t="e">
            <v>#N/A</v>
          </cell>
        </row>
        <row r="4369">
          <cell r="G4369">
            <v>0</v>
          </cell>
          <cell r="H4369">
            <v>0</v>
          </cell>
          <cell r="I4369">
            <v>0</v>
          </cell>
          <cell r="J4369">
            <v>0</v>
          </cell>
          <cell r="K4369">
            <v>0</v>
          </cell>
          <cell r="L4369">
            <v>0</v>
          </cell>
          <cell r="M4369">
            <v>0</v>
          </cell>
          <cell r="N4369">
            <v>0</v>
          </cell>
          <cell r="O4369">
            <v>0</v>
          </cell>
          <cell r="P4369">
            <v>0</v>
          </cell>
          <cell r="Q4369">
            <v>0</v>
          </cell>
          <cell r="R4369">
            <v>0</v>
          </cell>
          <cell r="S4369">
            <v>0</v>
          </cell>
          <cell r="T4369">
            <v>0</v>
          </cell>
          <cell r="U4369">
            <v>0</v>
          </cell>
          <cell r="AO4369" t="e">
            <v>#N/A</v>
          </cell>
          <cell r="AQ4369" t="e">
            <v>#N/A</v>
          </cell>
        </row>
        <row r="4370">
          <cell r="G4370">
            <v>0</v>
          </cell>
          <cell r="H4370">
            <v>0</v>
          </cell>
          <cell r="I4370">
            <v>0</v>
          </cell>
          <cell r="J4370">
            <v>0</v>
          </cell>
          <cell r="K4370">
            <v>0</v>
          </cell>
          <cell r="L4370">
            <v>0</v>
          </cell>
          <cell r="M4370">
            <v>0</v>
          </cell>
          <cell r="N4370">
            <v>0</v>
          </cell>
          <cell r="O4370">
            <v>0</v>
          </cell>
          <cell r="P4370">
            <v>0</v>
          </cell>
          <cell r="Q4370">
            <v>0</v>
          </cell>
          <cell r="R4370">
            <v>0</v>
          </cell>
          <cell r="S4370">
            <v>0</v>
          </cell>
          <cell r="T4370">
            <v>0</v>
          </cell>
          <cell r="U4370">
            <v>0</v>
          </cell>
          <cell r="AO4370" t="e">
            <v>#N/A</v>
          </cell>
          <cell r="AQ4370" t="e">
            <v>#N/A</v>
          </cell>
        </row>
        <row r="4371">
          <cell r="G4371">
            <v>0</v>
          </cell>
          <cell r="H4371">
            <v>0</v>
          </cell>
          <cell r="I4371">
            <v>0</v>
          </cell>
          <cell r="J4371">
            <v>0</v>
          </cell>
          <cell r="K4371">
            <v>0</v>
          </cell>
          <cell r="L4371">
            <v>0</v>
          </cell>
          <cell r="M4371">
            <v>0</v>
          </cell>
          <cell r="N4371">
            <v>0</v>
          </cell>
          <cell r="O4371">
            <v>0</v>
          </cell>
          <cell r="P4371">
            <v>0</v>
          </cell>
          <cell r="Q4371">
            <v>0</v>
          </cell>
          <cell r="R4371">
            <v>0</v>
          </cell>
          <cell r="S4371">
            <v>0</v>
          </cell>
          <cell r="T4371">
            <v>0</v>
          </cell>
          <cell r="U4371">
            <v>0</v>
          </cell>
          <cell r="AO4371" t="e">
            <v>#N/A</v>
          </cell>
          <cell r="AQ4371" t="e">
            <v>#N/A</v>
          </cell>
        </row>
        <row r="4372">
          <cell r="G4372">
            <v>0</v>
          </cell>
          <cell r="H4372">
            <v>0</v>
          </cell>
          <cell r="I4372">
            <v>0</v>
          </cell>
          <cell r="J4372">
            <v>0</v>
          </cell>
          <cell r="K4372">
            <v>0</v>
          </cell>
          <cell r="L4372">
            <v>0</v>
          </cell>
          <cell r="M4372">
            <v>0</v>
          </cell>
          <cell r="N4372">
            <v>0</v>
          </cell>
          <cell r="O4372">
            <v>0</v>
          </cell>
          <cell r="P4372">
            <v>0</v>
          </cell>
          <cell r="Q4372">
            <v>0</v>
          </cell>
          <cell r="R4372">
            <v>0</v>
          </cell>
          <cell r="S4372">
            <v>0</v>
          </cell>
          <cell r="T4372">
            <v>0</v>
          </cell>
          <cell r="U4372">
            <v>0</v>
          </cell>
          <cell r="AO4372" t="str">
            <v>Sachsen-Anhalt_2007_I 04b_1</v>
          </cell>
          <cell r="AQ4372" t="str">
            <v>Östliche Flächenländer_2007_I 04b_1</v>
          </cell>
        </row>
        <row r="4373">
          <cell r="G4373">
            <v>0</v>
          </cell>
          <cell r="H4373">
            <v>0</v>
          </cell>
          <cell r="I4373">
            <v>0</v>
          </cell>
          <cell r="J4373">
            <v>0</v>
          </cell>
          <cell r="K4373">
            <v>0</v>
          </cell>
          <cell r="L4373">
            <v>0</v>
          </cell>
          <cell r="M4373">
            <v>0</v>
          </cell>
          <cell r="N4373">
            <v>0</v>
          </cell>
          <cell r="O4373">
            <v>0</v>
          </cell>
          <cell r="P4373">
            <v>0</v>
          </cell>
          <cell r="Q4373">
            <v>0</v>
          </cell>
          <cell r="R4373">
            <v>0</v>
          </cell>
          <cell r="S4373">
            <v>0</v>
          </cell>
          <cell r="T4373">
            <v>0</v>
          </cell>
          <cell r="U4373">
            <v>0</v>
          </cell>
          <cell r="AO4373" t="str">
            <v>Sachsen-Anhalt_2007_I 04b_2</v>
          </cell>
          <cell r="AQ4373" t="str">
            <v>Östliche Flächenländer_2007_I 04b_2</v>
          </cell>
        </row>
        <row r="4374">
          <cell r="G4374">
            <v>0</v>
          </cell>
          <cell r="H4374">
            <v>0</v>
          </cell>
          <cell r="I4374">
            <v>0</v>
          </cell>
          <cell r="J4374">
            <v>0</v>
          </cell>
          <cell r="K4374">
            <v>0</v>
          </cell>
          <cell r="L4374">
            <v>0</v>
          </cell>
          <cell r="M4374">
            <v>0</v>
          </cell>
          <cell r="N4374">
            <v>0</v>
          </cell>
          <cell r="O4374">
            <v>0</v>
          </cell>
          <cell r="P4374">
            <v>0</v>
          </cell>
          <cell r="Q4374">
            <v>0</v>
          </cell>
          <cell r="R4374">
            <v>0</v>
          </cell>
          <cell r="S4374">
            <v>0</v>
          </cell>
          <cell r="T4374">
            <v>0</v>
          </cell>
          <cell r="U4374">
            <v>0</v>
          </cell>
          <cell r="AO4374" t="str">
            <v>Sachsen-Anhalt_2007_I 04b_3</v>
          </cell>
          <cell r="AQ4374" t="str">
            <v>Östliche Flächenländer_2007_I 04b_3</v>
          </cell>
        </row>
        <row r="4375">
          <cell r="G4375">
            <v>0</v>
          </cell>
          <cell r="H4375">
            <v>0</v>
          </cell>
          <cell r="I4375">
            <v>0</v>
          </cell>
          <cell r="J4375">
            <v>0</v>
          </cell>
          <cell r="K4375">
            <v>0</v>
          </cell>
          <cell r="L4375">
            <v>0</v>
          </cell>
          <cell r="M4375">
            <v>0</v>
          </cell>
          <cell r="N4375">
            <v>0</v>
          </cell>
          <cell r="O4375">
            <v>0</v>
          </cell>
          <cell r="P4375">
            <v>0</v>
          </cell>
          <cell r="Q4375">
            <v>0</v>
          </cell>
          <cell r="R4375">
            <v>0</v>
          </cell>
          <cell r="S4375">
            <v>0</v>
          </cell>
          <cell r="T4375">
            <v>0</v>
          </cell>
          <cell r="U4375">
            <v>0</v>
          </cell>
          <cell r="AO4375" t="str">
            <v>Sachsen-Anhalt_2007_I 04b_4</v>
          </cell>
          <cell r="AQ4375" t="str">
            <v>Östliche Flächenländer_2007_I 04b_4</v>
          </cell>
        </row>
        <row r="4376">
          <cell r="G4376">
            <v>0</v>
          </cell>
          <cell r="H4376">
            <v>0</v>
          </cell>
          <cell r="I4376">
            <v>0</v>
          </cell>
          <cell r="J4376">
            <v>0</v>
          </cell>
          <cell r="K4376">
            <v>0</v>
          </cell>
          <cell r="L4376">
            <v>0</v>
          </cell>
          <cell r="M4376">
            <v>0</v>
          </cell>
          <cell r="N4376">
            <v>0</v>
          </cell>
          <cell r="O4376">
            <v>0</v>
          </cell>
          <cell r="P4376">
            <v>0</v>
          </cell>
          <cell r="Q4376">
            <v>0</v>
          </cell>
          <cell r="R4376">
            <v>0</v>
          </cell>
          <cell r="S4376">
            <v>0</v>
          </cell>
          <cell r="T4376">
            <v>0</v>
          </cell>
          <cell r="U4376">
            <v>0</v>
          </cell>
          <cell r="AO4376" t="str">
            <v>Sachsen-Anhalt_2007_I 04b_5</v>
          </cell>
          <cell r="AQ4376" t="str">
            <v>Östliche Flächenländer_2007_I 04b_5</v>
          </cell>
        </row>
        <row r="4377">
          <cell r="G4377">
            <v>0</v>
          </cell>
          <cell r="H4377">
            <v>0</v>
          </cell>
          <cell r="I4377">
            <v>0</v>
          </cell>
          <cell r="J4377">
            <v>0</v>
          </cell>
          <cell r="K4377">
            <v>0</v>
          </cell>
          <cell r="L4377">
            <v>0</v>
          </cell>
          <cell r="M4377">
            <v>0</v>
          </cell>
          <cell r="N4377">
            <v>0</v>
          </cell>
          <cell r="O4377">
            <v>0</v>
          </cell>
          <cell r="P4377">
            <v>0</v>
          </cell>
          <cell r="Q4377">
            <v>0</v>
          </cell>
          <cell r="R4377">
            <v>0</v>
          </cell>
          <cell r="S4377">
            <v>0</v>
          </cell>
          <cell r="T4377">
            <v>0</v>
          </cell>
          <cell r="U4377">
            <v>0</v>
          </cell>
          <cell r="AO4377" t="str">
            <v>Sachsen-Anhalt_2007_I 04b_6</v>
          </cell>
          <cell r="AQ4377" t="str">
            <v>Östliche Flächenländer_2007_I 04b_6</v>
          </cell>
        </row>
        <row r="4378">
          <cell r="G4378">
            <v>0</v>
          </cell>
          <cell r="H4378">
            <v>0</v>
          </cell>
          <cell r="I4378">
            <v>0</v>
          </cell>
          <cell r="J4378">
            <v>0</v>
          </cell>
          <cell r="K4378">
            <v>0</v>
          </cell>
          <cell r="L4378">
            <v>0</v>
          </cell>
          <cell r="M4378">
            <v>0</v>
          </cell>
          <cell r="N4378">
            <v>0</v>
          </cell>
          <cell r="O4378">
            <v>0</v>
          </cell>
          <cell r="P4378">
            <v>0</v>
          </cell>
          <cell r="Q4378">
            <v>0</v>
          </cell>
          <cell r="R4378">
            <v>0</v>
          </cell>
          <cell r="S4378">
            <v>0</v>
          </cell>
          <cell r="T4378">
            <v>0</v>
          </cell>
          <cell r="U4378">
            <v>0</v>
          </cell>
          <cell r="AO4378" t="str">
            <v>Sachsen-Anhalt_2007_I 04b_7</v>
          </cell>
          <cell r="AQ4378" t="str">
            <v>Östliche Flächenländer_2007_I 04b_7</v>
          </cell>
        </row>
        <row r="4379">
          <cell r="G4379">
            <v>0</v>
          </cell>
          <cell r="H4379">
            <v>0</v>
          </cell>
          <cell r="I4379">
            <v>0</v>
          </cell>
          <cell r="J4379">
            <v>0</v>
          </cell>
          <cell r="K4379">
            <v>0</v>
          </cell>
          <cell r="L4379">
            <v>0</v>
          </cell>
          <cell r="M4379">
            <v>0</v>
          </cell>
          <cell r="N4379">
            <v>0</v>
          </cell>
          <cell r="O4379">
            <v>0</v>
          </cell>
          <cell r="P4379">
            <v>0</v>
          </cell>
          <cell r="Q4379">
            <v>0</v>
          </cell>
          <cell r="R4379">
            <v>0</v>
          </cell>
          <cell r="S4379">
            <v>0</v>
          </cell>
          <cell r="T4379">
            <v>0</v>
          </cell>
          <cell r="U4379">
            <v>0</v>
          </cell>
          <cell r="AO4379" t="str">
            <v>Sachsen-Anhalt_2007_I 04b_8</v>
          </cell>
          <cell r="AQ4379" t="str">
            <v>Östliche Flächenländer_2007_I 04b_8</v>
          </cell>
        </row>
        <row r="4380">
          <cell r="G4380">
            <v>0</v>
          </cell>
          <cell r="H4380">
            <v>0</v>
          </cell>
          <cell r="I4380">
            <v>0</v>
          </cell>
          <cell r="J4380">
            <v>0</v>
          </cell>
          <cell r="K4380">
            <v>0</v>
          </cell>
          <cell r="L4380">
            <v>0</v>
          </cell>
          <cell r="M4380">
            <v>0</v>
          </cell>
          <cell r="N4380">
            <v>0</v>
          </cell>
          <cell r="O4380">
            <v>0</v>
          </cell>
          <cell r="P4380">
            <v>0</v>
          </cell>
          <cell r="Q4380">
            <v>0</v>
          </cell>
          <cell r="R4380">
            <v>0</v>
          </cell>
          <cell r="S4380">
            <v>0</v>
          </cell>
          <cell r="T4380">
            <v>0</v>
          </cell>
          <cell r="U4380">
            <v>0</v>
          </cell>
          <cell r="AO4380" t="str">
            <v>Sachsen-Anhalt_2007_I 05a_1</v>
          </cell>
          <cell r="AQ4380" t="str">
            <v>Östliche Flächenländer_2007_I 05a_1</v>
          </cell>
        </row>
        <row r="4381">
          <cell r="G4381">
            <v>1148</v>
          </cell>
          <cell r="H4381">
            <v>942</v>
          </cell>
          <cell r="I4381">
            <v>8</v>
          </cell>
          <cell r="J4381">
            <v>8</v>
          </cell>
          <cell r="K4381">
            <v>621</v>
          </cell>
          <cell r="L4381">
            <v>497</v>
          </cell>
          <cell r="M4381">
            <v>2</v>
          </cell>
          <cell r="N4381">
            <v>2</v>
          </cell>
          <cell r="O4381">
            <v>631</v>
          </cell>
          <cell r="P4381">
            <v>388</v>
          </cell>
          <cell r="Q4381">
            <v>124</v>
          </cell>
          <cell r="R4381">
            <v>3</v>
          </cell>
          <cell r="S4381">
            <v>2</v>
          </cell>
          <cell r="T4381">
            <v>0</v>
          </cell>
          <cell r="U4381">
            <v>0</v>
          </cell>
          <cell r="AO4381" t="str">
            <v>Sachsen-Anhalt_2007_I 05a_2</v>
          </cell>
          <cell r="AQ4381" t="str">
            <v>Östliche Flächenländer_2007_I 05a_2</v>
          </cell>
        </row>
        <row r="4382">
          <cell r="G4382">
            <v>6258</v>
          </cell>
          <cell r="H4382">
            <v>5157</v>
          </cell>
          <cell r="I4382">
            <v>27</v>
          </cell>
          <cell r="J4382">
            <v>22</v>
          </cell>
          <cell r="K4382">
            <v>2521</v>
          </cell>
          <cell r="L4382">
            <v>2093</v>
          </cell>
          <cell r="M4382">
            <v>5</v>
          </cell>
          <cell r="N4382">
            <v>5</v>
          </cell>
          <cell r="O4382">
            <v>2538</v>
          </cell>
          <cell r="P4382">
            <v>2395</v>
          </cell>
          <cell r="Q4382">
            <v>1260</v>
          </cell>
          <cell r="R4382">
            <v>44</v>
          </cell>
          <cell r="S4382">
            <v>21</v>
          </cell>
          <cell r="T4382">
            <v>0</v>
          </cell>
          <cell r="U4382">
            <v>0</v>
          </cell>
          <cell r="AO4382" t="str">
            <v>Sachsen-Anhalt_2007_I 05a_3</v>
          </cell>
          <cell r="AQ4382" t="str">
            <v>Östliche Flächenländer_2007_I 05a_3</v>
          </cell>
        </row>
        <row r="4383">
          <cell r="G4383">
            <v>314</v>
          </cell>
          <cell r="H4383">
            <v>254</v>
          </cell>
          <cell r="I4383">
            <v>0</v>
          </cell>
          <cell r="J4383">
            <v>0</v>
          </cell>
          <cell r="K4383">
            <v>115</v>
          </cell>
          <cell r="L4383">
            <v>91</v>
          </cell>
          <cell r="M4383">
            <v>0</v>
          </cell>
          <cell r="N4383">
            <v>0</v>
          </cell>
          <cell r="O4383">
            <v>115</v>
          </cell>
          <cell r="P4383">
            <v>114</v>
          </cell>
          <cell r="Q4383">
            <v>83</v>
          </cell>
          <cell r="R4383">
            <v>2</v>
          </cell>
          <cell r="S4383">
            <v>0</v>
          </cell>
          <cell r="T4383">
            <v>0</v>
          </cell>
          <cell r="U4383">
            <v>0</v>
          </cell>
          <cell r="AO4383" t="str">
            <v>Sachsen-Anhalt_2007_I 05a_4</v>
          </cell>
          <cell r="AQ4383" t="str">
            <v>Östliche Flächenländer_2007_I 05a_4</v>
          </cell>
        </row>
        <row r="4384">
          <cell r="G4384">
            <v>1261</v>
          </cell>
          <cell r="H4384">
            <v>1038</v>
          </cell>
          <cell r="I4384">
            <v>7</v>
          </cell>
          <cell r="J4384">
            <v>5</v>
          </cell>
          <cell r="K4384">
            <v>522</v>
          </cell>
          <cell r="L4384">
            <v>437</v>
          </cell>
          <cell r="M4384">
            <v>3</v>
          </cell>
          <cell r="N4384">
            <v>2</v>
          </cell>
          <cell r="O4384">
            <v>523</v>
          </cell>
          <cell r="P4384">
            <v>381</v>
          </cell>
          <cell r="Q4384">
            <v>351</v>
          </cell>
          <cell r="R4384">
            <v>5</v>
          </cell>
          <cell r="S4384">
            <v>1</v>
          </cell>
          <cell r="T4384">
            <v>0</v>
          </cell>
          <cell r="U4384">
            <v>0</v>
          </cell>
          <cell r="AO4384" t="str">
            <v>Sachsen-Anhalt_2007_I 05a_5</v>
          </cell>
          <cell r="AQ4384" t="str">
            <v>Östliche Flächenländer_2007_I 05a_5</v>
          </cell>
        </row>
        <row r="4385">
          <cell r="G4385">
            <v>16</v>
          </cell>
          <cell r="H4385">
            <v>15</v>
          </cell>
          <cell r="I4385">
            <v>1</v>
          </cell>
          <cell r="J4385">
            <v>1</v>
          </cell>
          <cell r="K4385">
            <v>8</v>
          </cell>
          <cell r="L4385">
            <v>8</v>
          </cell>
          <cell r="M4385">
            <v>0</v>
          </cell>
          <cell r="N4385">
            <v>0</v>
          </cell>
          <cell r="O4385">
            <v>8</v>
          </cell>
          <cell r="P4385">
            <v>4</v>
          </cell>
          <cell r="Q4385">
            <v>4</v>
          </cell>
          <cell r="R4385">
            <v>0</v>
          </cell>
          <cell r="S4385">
            <v>0</v>
          </cell>
          <cell r="T4385">
            <v>0</v>
          </cell>
          <cell r="U4385">
            <v>0</v>
          </cell>
          <cell r="AO4385" t="str">
            <v>Sachsen-Anhalt_2007_I 05a_6</v>
          </cell>
          <cell r="AQ4385" t="str">
            <v>Östliche Flächenländer_2007_I 05a_6</v>
          </cell>
        </row>
        <row r="4386">
          <cell r="G4386">
            <v>0</v>
          </cell>
          <cell r="H4386">
            <v>0</v>
          </cell>
          <cell r="I4386">
            <v>0</v>
          </cell>
          <cell r="J4386">
            <v>0</v>
          </cell>
          <cell r="K4386">
            <v>0</v>
          </cell>
          <cell r="L4386">
            <v>0</v>
          </cell>
          <cell r="M4386">
            <v>0</v>
          </cell>
          <cell r="N4386">
            <v>0</v>
          </cell>
          <cell r="O4386">
            <v>0</v>
          </cell>
          <cell r="P4386">
            <v>0</v>
          </cell>
          <cell r="Q4386">
            <v>0</v>
          </cell>
          <cell r="R4386">
            <v>0</v>
          </cell>
          <cell r="S4386">
            <v>0</v>
          </cell>
          <cell r="T4386">
            <v>0</v>
          </cell>
          <cell r="U4386">
            <v>0</v>
          </cell>
          <cell r="AO4386" t="str">
            <v>Sachsen-Anhalt_2007_I 05a_7</v>
          </cell>
          <cell r="AQ4386" t="str">
            <v>Östliche Flächenländer_2007_I 05a_7</v>
          </cell>
        </row>
        <row r="4387">
          <cell r="G4387">
            <v>8997</v>
          </cell>
          <cell r="H4387">
            <v>7406</v>
          </cell>
          <cell r="I4387">
            <v>43</v>
          </cell>
          <cell r="J4387">
            <v>36</v>
          </cell>
          <cell r="K4387">
            <v>3787</v>
          </cell>
          <cell r="L4387">
            <v>3126</v>
          </cell>
          <cell r="M4387">
            <v>10</v>
          </cell>
          <cell r="N4387">
            <v>9</v>
          </cell>
          <cell r="O4387">
            <v>3815</v>
          </cell>
          <cell r="P4387">
            <v>3282</v>
          </cell>
          <cell r="Q4387">
            <v>1822</v>
          </cell>
          <cell r="R4387">
            <v>54</v>
          </cell>
          <cell r="S4387">
            <v>24</v>
          </cell>
          <cell r="T4387">
            <v>0</v>
          </cell>
          <cell r="U4387">
            <v>0</v>
          </cell>
          <cell r="AO4387" t="str">
            <v>Sachsen-Anhalt_2007_I 05a_8</v>
          </cell>
          <cell r="AQ4387" t="str">
            <v>Östliche Flächenländer_2007_I 05a_8</v>
          </cell>
        </row>
        <row r="4388">
          <cell r="G4388">
            <v>0</v>
          </cell>
          <cell r="H4388">
            <v>0</v>
          </cell>
          <cell r="I4388">
            <v>0</v>
          </cell>
          <cell r="J4388">
            <v>0</v>
          </cell>
          <cell r="K4388">
            <v>0</v>
          </cell>
          <cell r="L4388">
            <v>0</v>
          </cell>
          <cell r="M4388">
            <v>0</v>
          </cell>
          <cell r="N4388">
            <v>0</v>
          </cell>
          <cell r="O4388">
            <v>0</v>
          </cell>
          <cell r="P4388">
            <v>0</v>
          </cell>
          <cell r="Q4388">
            <v>0</v>
          </cell>
          <cell r="R4388">
            <v>0</v>
          </cell>
          <cell r="S4388">
            <v>0</v>
          </cell>
          <cell r="T4388">
            <v>0</v>
          </cell>
          <cell r="U4388">
            <v>0</v>
          </cell>
          <cell r="AO4388" t="e">
            <v>#N/A</v>
          </cell>
          <cell r="AQ4388" t="e">
            <v>#N/A</v>
          </cell>
        </row>
        <row r="4389">
          <cell r="G4389">
            <v>19</v>
          </cell>
          <cell r="H4389">
            <v>18</v>
          </cell>
          <cell r="I4389">
            <v>0</v>
          </cell>
          <cell r="J4389">
            <v>0</v>
          </cell>
          <cell r="K4389">
            <v>1</v>
          </cell>
          <cell r="L4389">
            <v>1</v>
          </cell>
          <cell r="M4389">
            <v>0</v>
          </cell>
          <cell r="N4389">
            <v>0</v>
          </cell>
          <cell r="O4389">
            <v>1</v>
          </cell>
          <cell r="P4389">
            <v>4</v>
          </cell>
          <cell r="Q4389">
            <v>9</v>
          </cell>
          <cell r="R4389">
            <v>3</v>
          </cell>
          <cell r="S4389">
            <v>2</v>
          </cell>
          <cell r="T4389">
            <v>0</v>
          </cell>
          <cell r="U4389">
            <v>0</v>
          </cell>
          <cell r="AO4389" t="e">
            <v>#N/A</v>
          </cell>
          <cell r="AQ4389" t="e">
            <v>#N/A</v>
          </cell>
        </row>
        <row r="4390">
          <cell r="G4390">
            <v>187</v>
          </cell>
          <cell r="H4390">
            <v>157</v>
          </cell>
          <cell r="I4390">
            <v>1</v>
          </cell>
          <cell r="J4390">
            <v>1</v>
          </cell>
          <cell r="K4390">
            <v>21</v>
          </cell>
          <cell r="L4390">
            <v>21</v>
          </cell>
          <cell r="M4390">
            <v>0</v>
          </cell>
          <cell r="N4390">
            <v>0</v>
          </cell>
          <cell r="O4390">
            <v>21</v>
          </cell>
          <cell r="P4390">
            <v>36</v>
          </cell>
          <cell r="Q4390">
            <v>65</v>
          </cell>
          <cell r="R4390">
            <v>44</v>
          </cell>
          <cell r="S4390">
            <v>21</v>
          </cell>
          <cell r="T4390">
            <v>0</v>
          </cell>
          <cell r="U4390">
            <v>0</v>
          </cell>
          <cell r="AO4390" t="e">
            <v>#N/A</v>
          </cell>
          <cell r="AQ4390" t="e">
            <v>#N/A</v>
          </cell>
        </row>
        <row r="4391">
          <cell r="G4391">
            <v>5</v>
          </cell>
          <cell r="H4391">
            <v>4</v>
          </cell>
          <cell r="I4391">
            <v>0</v>
          </cell>
          <cell r="J4391">
            <v>0</v>
          </cell>
          <cell r="K4391">
            <v>0</v>
          </cell>
          <cell r="L4391">
            <v>0</v>
          </cell>
          <cell r="M4391">
            <v>0</v>
          </cell>
          <cell r="N4391">
            <v>0</v>
          </cell>
          <cell r="O4391">
            <v>0</v>
          </cell>
          <cell r="P4391">
            <v>0</v>
          </cell>
          <cell r="Q4391">
            <v>3</v>
          </cell>
          <cell r="R4391">
            <v>2</v>
          </cell>
          <cell r="S4391">
            <v>0</v>
          </cell>
          <cell r="T4391">
            <v>0</v>
          </cell>
          <cell r="U4391">
            <v>0</v>
          </cell>
          <cell r="AO4391" t="e">
            <v>#N/A</v>
          </cell>
          <cell r="AQ4391" t="e">
            <v>#N/A</v>
          </cell>
        </row>
        <row r="4392">
          <cell r="G4392">
            <v>13</v>
          </cell>
          <cell r="H4392">
            <v>7</v>
          </cell>
          <cell r="I4392">
            <v>1</v>
          </cell>
          <cell r="J4392">
            <v>0</v>
          </cell>
          <cell r="K4392">
            <v>0</v>
          </cell>
          <cell r="L4392">
            <v>0</v>
          </cell>
          <cell r="M4392">
            <v>0</v>
          </cell>
          <cell r="N4392">
            <v>0</v>
          </cell>
          <cell r="O4392">
            <v>0</v>
          </cell>
          <cell r="P4392">
            <v>3</v>
          </cell>
          <cell r="Q4392">
            <v>4</v>
          </cell>
          <cell r="R4392">
            <v>5</v>
          </cell>
          <cell r="S4392">
            <v>1</v>
          </cell>
          <cell r="T4392">
            <v>0</v>
          </cell>
          <cell r="U4392">
            <v>0</v>
          </cell>
          <cell r="AO4392" t="e">
            <v>#N/A</v>
          </cell>
          <cell r="AQ4392" t="e">
            <v>#N/A</v>
          </cell>
        </row>
        <row r="4393">
          <cell r="G4393">
            <v>0</v>
          </cell>
          <cell r="H4393">
            <v>0</v>
          </cell>
          <cell r="I4393">
            <v>0</v>
          </cell>
          <cell r="J4393">
            <v>0</v>
          </cell>
          <cell r="K4393">
            <v>0</v>
          </cell>
          <cell r="L4393">
            <v>0</v>
          </cell>
          <cell r="M4393">
            <v>0</v>
          </cell>
          <cell r="N4393">
            <v>0</v>
          </cell>
          <cell r="O4393">
            <v>0</v>
          </cell>
          <cell r="P4393">
            <v>0</v>
          </cell>
          <cell r="Q4393">
            <v>0</v>
          </cell>
          <cell r="R4393">
            <v>0</v>
          </cell>
          <cell r="S4393">
            <v>0</v>
          </cell>
          <cell r="T4393">
            <v>0</v>
          </cell>
          <cell r="U4393">
            <v>0</v>
          </cell>
          <cell r="AO4393" t="e">
            <v>#N/A</v>
          </cell>
          <cell r="AQ4393" t="e">
            <v>#N/A</v>
          </cell>
        </row>
        <row r="4394">
          <cell r="G4394">
            <v>0</v>
          </cell>
          <cell r="H4394">
            <v>0</v>
          </cell>
          <cell r="I4394">
            <v>0</v>
          </cell>
          <cell r="J4394">
            <v>0</v>
          </cell>
          <cell r="K4394">
            <v>0</v>
          </cell>
          <cell r="L4394">
            <v>0</v>
          </cell>
          <cell r="M4394">
            <v>0</v>
          </cell>
          <cell r="N4394">
            <v>0</v>
          </cell>
          <cell r="O4394">
            <v>0</v>
          </cell>
          <cell r="P4394">
            <v>0</v>
          </cell>
          <cell r="Q4394">
            <v>0</v>
          </cell>
          <cell r="R4394">
            <v>0</v>
          </cell>
          <cell r="S4394">
            <v>0</v>
          </cell>
          <cell r="T4394">
            <v>0</v>
          </cell>
          <cell r="U4394">
            <v>0</v>
          </cell>
          <cell r="AO4394" t="e">
            <v>#N/A</v>
          </cell>
          <cell r="AQ4394" t="e">
            <v>#N/A</v>
          </cell>
        </row>
        <row r="4395">
          <cell r="G4395">
            <v>224</v>
          </cell>
          <cell r="H4395">
            <v>186</v>
          </cell>
          <cell r="I4395">
            <v>2</v>
          </cell>
          <cell r="J4395">
            <v>1</v>
          </cell>
          <cell r="K4395">
            <v>22</v>
          </cell>
          <cell r="L4395">
            <v>22</v>
          </cell>
          <cell r="M4395">
            <v>0</v>
          </cell>
          <cell r="N4395">
            <v>0</v>
          </cell>
          <cell r="O4395">
            <v>22</v>
          </cell>
          <cell r="P4395">
            <v>43</v>
          </cell>
          <cell r="Q4395">
            <v>81</v>
          </cell>
          <cell r="R4395">
            <v>54</v>
          </cell>
          <cell r="S4395">
            <v>24</v>
          </cell>
          <cell r="T4395">
            <v>0</v>
          </cell>
          <cell r="U4395">
            <v>0</v>
          </cell>
          <cell r="AO4395" t="e">
            <v>#N/A</v>
          </cell>
          <cell r="AQ4395" t="e">
            <v>#N/A</v>
          </cell>
        </row>
        <row r="4396">
          <cell r="G4396">
            <v>0</v>
          </cell>
          <cell r="H4396">
            <v>0</v>
          </cell>
          <cell r="I4396">
            <v>0</v>
          </cell>
          <cell r="J4396">
            <v>0</v>
          </cell>
          <cell r="K4396">
            <v>0</v>
          </cell>
          <cell r="L4396">
            <v>0</v>
          </cell>
          <cell r="M4396">
            <v>0</v>
          </cell>
          <cell r="N4396">
            <v>0</v>
          </cell>
          <cell r="O4396">
            <v>0</v>
          </cell>
          <cell r="P4396">
            <v>0</v>
          </cell>
          <cell r="Q4396">
            <v>0</v>
          </cell>
          <cell r="R4396">
            <v>0</v>
          </cell>
          <cell r="S4396">
            <v>0</v>
          </cell>
          <cell r="T4396">
            <v>0</v>
          </cell>
          <cell r="U4396">
            <v>0</v>
          </cell>
          <cell r="AO4396" t="str">
            <v>Sachsen-Anhalt_2007_I 05a_1</v>
          </cell>
          <cell r="AQ4396" t="str">
            <v>Östliche Flächenländer_2007_I 05a_1</v>
          </cell>
        </row>
        <row r="4397">
          <cell r="G4397">
            <v>449</v>
          </cell>
          <cell r="H4397">
            <v>356</v>
          </cell>
          <cell r="I4397">
            <v>1</v>
          </cell>
          <cell r="J4397">
            <v>1</v>
          </cell>
          <cell r="K4397">
            <v>449</v>
          </cell>
          <cell r="L4397">
            <v>356</v>
          </cell>
          <cell r="M4397">
            <v>1</v>
          </cell>
          <cell r="N4397">
            <v>1</v>
          </cell>
          <cell r="O4397">
            <v>449</v>
          </cell>
          <cell r="P4397">
            <v>0</v>
          </cell>
          <cell r="Q4397">
            <v>0</v>
          </cell>
          <cell r="R4397">
            <v>0</v>
          </cell>
          <cell r="S4397">
            <v>0</v>
          </cell>
          <cell r="T4397">
            <v>0</v>
          </cell>
          <cell r="U4397">
            <v>0</v>
          </cell>
          <cell r="AO4397" t="str">
            <v>Sachsen-Anhalt_2007_I 05a_2</v>
          </cell>
          <cell r="AQ4397" t="str">
            <v>Östliche Flächenländer_2007_I 05a_2</v>
          </cell>
        </row>
        <row r="4398">
          <cell r="G4398">
            <v>383</v>
          </cell>
          <cell r="H4398">
            <v>312</v>
          </cell>
          <cell r="I4398">
            <v>3</v>
          </cell>
          <cell r="J4398">
            <v>2</v>
          </cell>
          <cell r="K4398">
            <v>383</v>
          </cell>
          <cell r="L4398">
            <v>312</v>
          </cell>
          <cell r="M4398">
            <v>3</v>
          </cell>
          <cell r="N4398">
            <v>2</v>
          </cell>
          <cell r="O4398">
            <v>383</v>
          </cell>
          <cell r="P4398">
            <v>0</v>
          </cell>
          <cell r="Q4398">
            <v>0</v>
          </cell>
          <cell r="R4398">
            <v>0</v>
          </cell>
          <cell r="S4398">
            <v>0</v>
          </cell>
          <cell r="T4398">
            <v>0</v>
          </cell>
          <cell r="U4398">
            <v>0</v>
          </cell>
          <cell r="AO4398" t="str">
            <v>Sachsen-Anhalt_2007_I 05a_3</v>
          </cell>
          <cell r="AQ4398" t="str">
            <v>Östliche Flächenländer_2007_I 05a_3</v>
          </cell>
        </row>
        <row r="4399">
          <cell r="G4399">
            <v>9</v>
          </cell>
          <cell r="H4399">
            <v>6</v>
          </cell>
          <cell r="I4399">
            <v>0</v>
          </cell>
          <cell r="J4399">
            <v>0</v>
          </cell>
          <cell r="K4399">
            <v>9</v>
          </cell>
          <cell r="L4399">
            <v>6</v>
          </cell>
          <cell r="M4399">
            <v>0</v>
          </cell>
          <cell r="N4399">
            <v>0</v>
          </cell>
          <cell r="O4399">
            <v>9</v>
          </cell>
          <cell r="P4399">
            <v>0</v>
          </cell>
          <cell r="Q4399">
            <v>0</v>
          </cell>
          <cell r="R4399">
            <v>0</v>
          </cell>
          <cell r="S4399">
            <v>0</v>
          </cell>
          <cell r="T4399">
            <v>0</v>
          </cell>
          <cell r="U4399">
            <v>0</v>
          </cell>
          <cell r="AO4399" t="str">
            <v>Sachsen-Anhalt_2007_I 05a_4</v>
          </cell>
          <cell r="AQ4399" t="str">
            <v>Östliche Flächenländer_2007_I 05a_4</v>
          </cell>
        </row>
        <row r="4400">
          <cell r="G4400">
            <v>10</v>
          </cell>
          <cell r="H4400">
            <v>7</v>
          </cell>
          <cell r="I4400">
            <v>0</v>
          </cell>
          <cell r="J4400">
            <v>0</v>
          </cell>
          <cell r="K4400">
            <v>10</v>
          </cell>
          <cell r="L4400">
            <v>7</v>
          </cell>
          <cell r="M4400">
            <v>0</v>
          </cell>
          <cell r="N4400">
            <v>0</v>
          </cell>
          <cell r="O4400">
            <v>10</v>
          </cell>
          <cell r="P4400">
            <v>0</v>
          </cell>
          <cell r="Q4400">
            <v>0</v>
          </cell>
          <cell r="R4400">
            <v>0</v>
          </cell>
          <cell r="S4400">
            <v>0</v>
          </cell>
          <cell r="T4400">
            <v>0</v>
          </cell>
          <cell r="U4400">
            <v>0</v>
          </cell>
          <cell r="AO4400" t="str">
            <v>Sachsen-Anhalt_2007_I 05a_5</v>
          </cell>
          <cell r="AQ4400" t="str">
            <v>Östliche Flächenländer_2007_I 05a_5</v>
          </cell>
        </row>
        <row r="4401">
          <cell r="G4401">
            <v>3</v>
          </cell>
          <cell r="H4401">
            <v>1</v>
          </cell>
          <cell r="I4401">
            <v>1</v>
          </cell>
          <cell r="J4401">
            <v>1</v>
          </cell>
          <cell r="K4401">
            <v>3</v>
          </cell>
          <cell r="L4401">
            <v>1</v>
          </cell>
          <cell r="M4401">
            <v>1</v>
          </cell>
          <cell r="N4401">
            <v>1</v>
          </cell>
          <cell r="O4401">
            <v>3</v>
          </cell>
          <cell r="P4401">
            <v>0</v>
          </cell>
          <cell r="Q4401">
            <v>0</v>
          </cell>
          <cell r="R4401">
            <v>0</v>
          </cell>
          <cell r="S4401">
            <v>0</v>
          </cell>
          <cell r="T4401">
            <v>0</v>
          </cell>
          <cell r="U4401">
            <v>0</v>
          </cell>
          <cell r="AO4401" t="str">
            <v>Sachsen-Anhalt_2007_I 05a_6</v>
          </cell>
          <cell r="AQ4401" t="str">
            <v>Östliche Flächenländer_2007_I 05a_6</v>
          </cell>
        </row>
        <row r="4402">
          <cell r="G4402">
            <v>0</v>
          </cell>
          <cell r="H4402">
            <v>0</v>
          </cell>
          <cell r="I4402">
            <v>0</v>
          </cell>
          <cell r="J4402">
            <v>0</v>
          </cell>
          <cell r="K4402">
            <v>0</v>
          </cell>
          <cell r="L4402">
            <v>0</v>
          </cell>
          <cell r="M4402">
            <v>0</v>
          </cell>
          <cell r="N4402">
            <v>0</v>
          </cell>
          <cell r="O4402">
            <v>0</v>
          </cell>
          <cell r="P4402">
            <v>0</v>
          </cell>
          <cell r="Q4402">
            <v>0</v>
          </cell>
          <cell r="R4402">
            <v>0</v>
          </cell>
          <cell r="S4402">
            <v>0</v>
          </cell>
          <cell r="T4402">
            <v>0</v>
          </cell>
          <cell r="U4402">
            <v>0</v>
          </cell>
          <cell r="AO4402" t="str">
            <v>Sachsen-Anhalt_2007_I 05a_7</v>
          </cell>
          <cell r="AQ4402" t="str">
            <v>Östliche Flächenländer_2007_I 05a_7</v>
          </cell>
        </row>
        <row r="4403">
          <cell r="G4403">
            <v>854</v>
          </cell>
          <cell r="H4403">
            <v>682</v>
          </cell>
          <cell r="I4403">
            <v>5</v>
          </cell>
          <cell r="J4403">
            <v>4</v>
          </cell>
          <cell r="K4403">
            <v>854</v>
          </cell>
          <cell r="L4403">
            <v>682</v>
          </cell>
          <cell r="M4403">
            <v>5</v>
          </cell>
          <cell r="N4403">
            <v>4</v>
          </cell>
          <cell r="O4403">
            <v>854</v>
          </cell>
          <cell r="P4403">
            <v>0</v>
          </cell>
          <cell r="Q4403">
            <v>0</v>
          </cell>
          <cell r="R4403">
            <v>0</v>
          </cell>
          <cell r="S4403">
            <v>0</v>
          </cell>
          <cell r="T4403">
            <v>0</v>
          </cell>
          <cell r="U4403">
            <v>0</v>
          </cell>
          <cell r="AO4403" t="str">
            <v>Sachsen-Anhalt_2007_I 05a_8</v>
          </cell>
          <cell r="AQ4403" t="str">
            <v>Östliche Flächenländer_2007_I 05a_8</v>
          </cell>
        </row>
        <row r="4404">
          <cell r="G4404">
            <v>0</v>
          </cell>
          <cell r="H4404">
            <v>0</v>
          </cell>
          <cell r="I4404">
            <v>0</v>
          </cell>
          <cell r="J4404">
            <v>0</v>
          </cell>
          <cell r="K4404">
            <v>0</v>
          </cell>
          <cell r="L4404">
            <v>0</v>
          </cell>
          <cell r="M4404">
            <v>0</v>
          </cell>
          <cell r="N4404">
            <v>0</v>
          </cell>
          <cell r="O4404">
            <v>0</v>
          </cell>
          <cell r="P4404">
            <v>0</v>
          </cell>
          <cell r="Q4404">
            <v>0</v>
          </cell>
          <cell r="R4404">
            <v>0</v>
          </cell>
          <cell r="S4404">
            <v>0</v>
          </cell>
          <cell r="T4404">
            <v>0</v>
          </cell>
          <cell r="U4404">
            <v>0</v>
          </cell>
          <cell r="AO4404" t="e">
            <v>#N/A</v>
          </cell>
          <cell r="AQ4404" t="e">
            <v>#N/A</v>
          </cell>
        </row>
        <row r="4405">
          <cell r="G4405">
            <v>0</v>
          </cell>
          <cell r="H4405">
            <v>0</v>
          </cell>
          <cell r="I4405">
            <v>0</v>
          </cell>
          <cell r="J4405">
            <v>0</v>
          </cell>
          <cell r="K4405">
            <v>0</v>
          </cell>
          <cell r="L4405">
            <v>0</v>
          </cell>
          <cell r="M4405">
            <v>0</v>
          </cell>
          <cell r="N4405">
            <v>0</v>
          </cell>
          <cell r="O4405">
            <v>0</v>
          </cell>
          <cell r="P4405">
            <v>0</v>
          </cell>
          <cell r="Q4405">
            <v>0</v>
          </cell>
          <cell r="R4405">
            <v>0</v>
          </cell>
          <cell r="S4405">
            <v>0</v>
          </cell>
          <cell r="T4405">
            <v>0</v>
          </cell>
          <cell r="U4405">
            <v>0</v>
          </cell>
          <cell r="AO4405" t="e">
            <v>#N/A</v>
          </cell>
          <cell r="AQ4405" t="e">
            <v>#N/A</v>
          </cell>
        </row>
        <row r="4406">
          <cell r="G4406">
            <v>0</v>
          </cell>
          <cell r="H4406">
            <v>0</v>
          </cell>
          <cell r="I4406">
            <v>0</v>
          </cell>
          <cell r="J4406">
            <v>0</v>
          </cell>
          <cell r="K4406">
            <v>0</v>
          </cell>
          <cell r="L4406">
            <v>0</v>
          </cell>
          <cell r="M4406">
            <v>0</v>
          </cell>
          <cell r="N4406">
            <v>0</v>
          </cell>
          <cell r="O4406">
            <v>0</v>
          </cell>
          <cell r="P4406">
            <v>0</v>
          </cell>
          <cell r="Q4406">
            <v>0</v>
          </cell>
          <cell r="R4406">
            <v>0</v>
          </cell>
          <cell r="S4406">
            <v>0</v>
          </cell>
          <cell r="T4406">
            <v>0</v>
          </cell>
          <cell r="U4406">
            <v>0</v>
          </cell>
          <cell r="AO4406" t="e">
            <v>#N/A</v>
          </cell>
          <cell r="AQ4406" t="e">
            <v>#N/A</v>
          </cell>
        </row>
        <row r="4407">
          <cell r="G4407">
            <v>0</v>
          </cell>
          <cell r="H4407">
            <v>0</v>
          </cell>
          <cell r="I4407">
            <v>0</v>
          </cell>
          <cell r="J4407">
            <v>0</v>
          </cell>
          <cell r="K4407">
            <v>0</v>
          </cell>
          <cell r="L4407">
            <v>0</v>
          </cell>
          <cell r="M4407">
            <v>0</v>
          </cell>
          <cell r="N4407">
            <v>0</v>
          </cell>
          <cell r="O4407">
            <v>0</v>
          </cell>
          <cell r="P4407">
            <v>0</v>
          </cell>
          <cell r="Q4407">
            <v>0</v>
          </cell>
          <cell r="R4407">
            <v>0</v>
          </cell>
          <cell r="S4407">
            <v>0</v>
          </cell>
          <cell r="T4407">
            <v>0</v>
          </cell>
          <cell r="U4407">
            <v>0</v>
          </cell>
          <cell r="AO4407" t="e">
            <v>#N/A</v>
          </cell>
          <cell r="AQ4407" t="e">
            <v>#N/A</v>
          </cell>
        </row>
        <row r="4408">
          <cell r="G4408">
            <v>0</v>
          </cell>
          <cell r="H4408">
            <v>0</v>
          </cell>
          <cell r="I4408">
            <v>0</v>
          </cell>
          <cell r="J4408">
            <v>0</v>
          </cell>
          <cell r="K4408">
            <v>0</v>
          </cell>
          <cell r="L4408">
            <v>0</v>
          </cell>
          <cell r="M4408">
            <v>0</v>
          </cell>
          <cell r="N4408">
            <v>0</v>
          </cell>
          <cell r="O4408">
            <v>0</v>
          </cell>
          <cell r="P4408">
            <v>0</v>
          </cell>
          <cell r="Q4408">
            <v>0</v>
          </cell>
          <cell r="R4408">
            <v>0</v>
          </cell>
          <cell r="S4408">
            <v>0</v>
          </cell>
          <cell r="T4408">
            <v>0</v>
          </cell>
          <cell r="U4408">
            <v>0</v>
          </cell>
          <cell r="AO4408" t="e">
            <v>#N/A</v>
          </cell>
          <cell r="AQ4408" t="e">
            <v>#N/A</v>
          </cell>
        </row>
        <row r="4409">
          <cell r="G4409">
            <v>0</v>
          </cell>
          <cell r="H4409">
            <v>0</v>
          </cell>
          <cell r="I4409">
            <v>0</v>
          </cell>
          <cell r="J4409">
            <v>0</v>
          </cell>
          <cell r="K4409">
            <v>0</v>
          </cell>
          <cell r="L4409">
            <v>0</v>
          </cell>
          <cell r="M4409">
            <v>0</v>
          </cell>
          <cell r="N4409">
            <v>0</v>
          </cell>
          <cell r="O4409">
            <v>0</v>
          </cell>
          <cell r="P4409">
            <v>0</v>
          </cell>
          <cell r="Q4409">
            <v>0</v>
          </cell>
          <cell r="R4409">
            <v>0</v>
          </cell>
          <cell r="S4409">
            <v>0</v>
          </cell>
          <cell r="T4409">
            <v>0</v>
          </cell>
          <cell r="U4409">
            <v>0</v>
          </cell>
          <cell r="AO4409" t="e">
            <v>#N/A</v>
          </cell>
          <cell r="AQ4409" t="e">
            <v>#N/A</v>
          </cell>
        </row>
        <row r="4410">
          <cell r="G4410">
            <v>0</v>
          </cell>
          <cell r="H4410">
            <v>0</v>
          </cell>
          <cell r="I4410">
            <v>0</v>
          </cell>
          <cell r="J4410">
            <v>0</v>
          </cell>
          <cell r="K4410">
            <v>0</v>
          </cell>
          <cell r="L4410">
            <v>0</v>
          </cell>
          <cell r="M4410">
            <v>0</v>
          </cell>
          <cell r="N4410">
            <v>0</v>
          </cell>
          <cell r="O4410">
            <v>0</v>
          </cell>
          <cell r="P4410">
            <v>0</v>
          </cell>
          <cell r="Q4410">
            <v>0</v>
          </cell>
          <cell r="R4410">
            <v>0</v>
          </cell>
          <cell r="S4410">
            <v>0</v>
          </cell>
          <cell r="T4410">
            <v>0</v>
          </cell>
          <cell r="U4410">
            <v>0</v>
          </cell>
          <cell r="AO4410" t="e">
            <v>#N/A</v>
          </cell>
          <cell r="AQ4410" t="e">
            <v>#N/A</v>
          </cell>
        </row>
        <row r="4411">
          <cell r="G4411">
            <v>0</v>
          </cell>
          <cell r="H4411">
            <v>0</v>
          </cell>
          <cell r="I4411">
            <v>0</v>
          </cell>
          <cell r="J4411">
            <v>0</v>
          </cell>
          <cell r="K4411">
            <v>0</v>
          </cell>
          <cell r="L4411">
            <v>0</v>
          </cell>
          <cell r="M4411">
            <v>0</v>
          </cell>
          <cell r="N4411">
            <v>0</v>
          </cell>
          <cell r="O4411">
            <v>0</v>
          </cell>
          <cell r="P4411">
            <v>0</v>
          </cell>
          <cell r="Q4411">
            <v>0</v>
          </cell>
          <cell r="R4411">
            <v>0</v>
          </cell>
          <cell r="S4411">
            <v>0</v>
          </cell>
          <cell r="T4411">
            <v>0</v>
          </cell>
          <cell r="U4411">
            <v>0</v>
          </cell>
          <cell r="AO4411" t="e">
            <v>#N/A</v>
          </cell>
          <cell r="AQ4411" t="e">
            <v>#N/A</v>
          </cell>
        </row>
        <row r="4412">
          <cell r="G4412">
            <v>0</v>
          </cell>
          <cell r="H4412">
            <v>0</v>
          </cell>
          <cell r="I4412">
            <v>0</v>
          </cell>
          <cell r="J4412">
            <v>0</v>
          </cell>
          <cell r="K4412">
            <v>0</v>
          </cell>
          <cell r="L4412">
            <v>0</v>
          </cell>
          <cell r="M4412">
            <v>0</v>
          </cell>
          <cell r="N4412">
            <v>0</v>
          </cell>
          <cell r="O4412">
            <v>0</v>
          </cell>
          <cell r="P4412">
            <v>0</v>
          </cell>
          <cell r="Q4412">
            <v>0</v>
          </cell>
          <cell r="R4412">
            <v>0</v>
          </cell>
          <cell r="S4412">
            <v>0</v>
          </cell>
          <cell r="T4412">
            <v>0</v>
          </cell>
          <cell r="U4412">
            <v>0</v>
          </cell>
          <cell r="AO4412" t="str">
            <v>Sachsen-Anhalt_2007_I 05c_1</v>
          </cell>
          <cell r="AQ4412" t="str">
            <v>Östliche Flächenländer_2007_I 05c_1</v>
          </cell>
        </row>
        <row r="4413">
          <cell r="G4413">
            <v>6</v>
          </cell>
          <cell r="H4413">
            <v>2</v>
          </cell>
          <cell r="I4413">
            <v>0</v>
          </cell>
          <cell r="J4413">
            <v>0</v>
          </cell>
          <cell r="K4413">
            <v>4</v>
          </cell>
          <cell r="L4413">
            <v>1</v>
          </cell>
          <cell r="M4413">
            <v>0</v>
          </cell>
          <cell r="N4413">
            <v>0</v>
          </cell>
          <cell r="O4413">
            <v>4</v>
          </cell>
          <cell r="P4413">
            <v>0</v>
          </cell>
          <cell r="Q4413">
            <v>2</v>
          </cell>
          <cell r="R4413">
            <v>0</v>
          </cell>
          <cell r="S4413">
            <v>0</v>
          </cell>
          <cell r="T4413">
            <v>0</v>
          </cell>
          <cell r="U4413">
            <v>0</v>
          </cell>
          <cell r="AO4413" t="str">
            <v>Sachsen-Anhalt_2007_I 05c_2</v>
          </cell>
          <cell r="AQ4413" t="str">
            <v>Östliche Flächenländer_2007_I 05c_2</v>
          </cell>
        </row>
        <row r="4414">
          <cell r="G4414">
            <v>1505</v>
          </cell>
          <cell r="H4414">
            <v>1228</v>
          </cell>
          <cell r="I4414">
            <v>4</v>
          </cell>
          <cell r="J4414">
            <v>4</v>
          </cell>
          <cell r="K4414">
            <v>627</v>
          </cell>
          <cell r="L4414">
            <v>519</v>
          </cell>
          <cell r="M4414">
            <v>1</v>
          </cell>
          <cell r="N4414">
            <v>1</v>
          </cell>
          <cell r="O4414">
            <v>628</v>
          </cell>
          <cell r="P4414">
            <v>525</v>
          </cell>
          <cell r="Q4414">
            <v>272</v>
          </cell>
          <cell r="R4414">
            <v>80</v>
          </cell>
          <cell r="S4414">
            <v>0</v>
          </cell>
          <cell r="T4414">
            <v>0</v>
          </cell>
          <cell r="U4414">
            <v>0</v>
          </cell>
          <cell r="AO4414" t="str">
            <v>Sachsen-Anhalt_2007_I 05c_3</v>
          </cell>
          <cell r="AQ4414" t="str">
            <v>Östliche Flächenländer_2007_I 05c_3</v>
          </cell>
        </row>
        <row r="4415">
          <cell r="G4415">
            <v>117</v>
          </cell>
          <cell r="H4415">
            <v>102</v>
          </cell>
          <cell r="I4415">
            <v>0</v>
          </cell>
          <cell r="J4415">
            <v>0</v>
          </cell>
          <cell r="K4415">
            <v>45</v>
          </cell>
          <cell r="L4415">
            <v>39</v>
          </cell>
          <cell r="M4415">
            <v>0</v>
          </cell>
          <cell r="N4415">
            <v>0</v>
          </cell>
          <cell r="O4415">
            <v>45</v>
          </cell>
          <cell r="P4415">
            <v>24</v>
          </cell>
          <cell r="Q4415">
            <v>43</v>
          </cell>
          <cell r="R4415">
            <v>5</v>
          </cell>
          <cell r="S4415">
            <v>0</v>
          </cell>
          <cell r="T4415">
            <v>0</v>
          </cell>
          <cell r="U4415">
            <v>0</v>
          </cell>
          <cell r="AO4415" t="str">
            <v>Sachsen-Anhalt_2007_I 05c_4</v>
          </cell>
          <cell r="AQ4415" t="str">
            <v>Östliche Flächenländer_2007_I 05c_4</v>
          </cell>
        </row>
        <row r="4416">
          <cell r="G4416">
            <v>142</v>
          </cell>
          <cell r="H4416">
            <v>106</v>
          </cell>
          <cell r="I4416">
            <v>0</v>
          </cell>
          <cell r="J4416">
            <v>0</v>
          </cell>
          <cell r="K4416">
            <v>57</v>
          </cell>
          <cell r="L4416">
            <v>47</v>
          </cell>
          <cell r="M4416">
            <v>0</v>
          </cell>
          <cell r="N4416">
            <v>0</v>
          </cell>
          <cell r="O4416">
            <v>57</v>
          </cell>
          <cell r="P4416">
            <v>44</v>
          </cell>
          <cell r="Q4416">
            <v>36</v>
          </cell>
          <cell r="R4416">
            <v>5</v>
          </cell>
          <cell r="S4416">
            <v>0</v>
          </cell>
          <cell r="T4416">
            <v>0</v>
          </cell>
          <cell r="U4416">
            <v>0</v>
          </cell>
          <cell r="AO4416" t="str">
            <v>Sachsen-Anhalt_2007_I 05c_5</v>
          </cell>
          <cell r="AQ4416" t="str">
            <v>Östliche Flächenländer_2007_I 05c_5</v>
          </cell>
        </row>
        <row r="4417">
          <cell r="G4417">
            <v>1</v>
          </cell>
          <cell r="H4417">
            <v>1</v>
          </cell>
          <cell r="I4417">
            <v>0</v>
          </cell>
          <cell r="J4417">
            <v>0</v>
          </cell>
          <cell r="K4417">
            <v>1</v>
          </cell>
          <cell r="L4417">
            <v>1</v>
          </cell>
          <cell r="M4417">
            <v>0</v>
          </cell>
          <cell r="N4417">
            <v>0</v>
          </cell>
          <cell r="O4417">
            <v>1</v>
          </cell>
          <cell r="P4417">
            <v>0</v>
          </cell>
          <cell r="Q4417">
            <v>0</v>
          </cell>
          <cell r="R4417">
            <v>0</v>
          </cell>
          <cell r="S4417">
            <v>0</v>
          </cell>
          <cell r="T4417">
            <v>0</v>
          </cell>
          <cell r="U4417">
            <v>0</v>
          </cell>
          <cell r="AO4417" t="str">
            <v>Sachsen-Anhalt_2007_I 05c_6</v>
          </cell>
          <cell r="AQ4417" t="str">
            <v>Östliche Flächenländer_2007_I 05c_6</v>
          </cell>
        </row>
        <row r="4418">
          <cell r="G4418">
            <v>0</v>
          </cell>
          <cell r="H4418">
            <v>0</v>
          </cell>
          <cell r="I4418">
            <v>0</v>
          </cell>
          <cell r="J4418">
            <v>0</v>
          </cell>
          <cell r="K4418">
            <v>0</v>
          </cell>
          <cell r="L4418">
            <v>0</v>
          </cell>
          <cell r="M4418">
            <v>0</v>
          </cell>
          <cell r="N4418">
            <v>0</v>
          </cell>
          <cell r="O4418">
            <v>0</v>
          </cell>
          <cell r="P4418">
            <v>0</v>
          </cell>
          <cell r="Q4418">
            <v>0</v>
          </cell>
          <cell r="R4418">
            <v>0</v>
          </cell>
          <cell r="S4418">
            <v>0</v>
          </cell>
          <cell r="T4418">
            <v>0</v>
          </cell>
          <cell r="U4418">
            <v>0</v>
          </cell>
          <cell r="AO4418" t="str">
            <v>Sachsen-Anhalt_2007_I 05c_7</v>
          </cell>
          <cell r="AQ4418" t="str">
            <v>Östliche Flächenländer_2007_I 05c_7</v>
          </cell>
        </row>
        <row r="4419">
          <cell r="G4419">
            <v>1771</v>
          </cell>
          <cell r="H4419">
            <v>1439</v>
          </cell>
          <cell r="I4419">
            <v>4</v>
          </cell>
          <cell r="J4419">
            <v>4</v>
          </cell>
          <cell r="K4419">
            <v>734</v>
          </cell>
          <cell r="L4419">
            <v>607</v>
          </cell>
          <cell r="M4419">
            <v>1</v>
          </cell>
          <cell r="N4419">
            <v>1</v>
          </cell>
          <cell r="O4419">
            <v>735</v>
          </cell>
          <cell r="P4419">
            <v>593</v>
          </cell>
          <cell r="Q4419">
            <v>353</v>
          </cell>
          <cell r="R4419">
            <v>90</v>
          </cell>
          <cell r="S4419">
            <v>0</v>
          </cell>
          <cell r="T4419">
            <v>0</v>
          </cell>
          <cell r="U4419">
            <v>0</v>
          </cell>
          <cell r="AO4419" t="str">
            <v>Sachsen-Anhalt_2007_I 05c_8</v>
          </cell>
          <cell r="AQ4419" t="str">
            <v>Östliche Flächenländer_2007_I 05c_8</v>
          </cell>
        </row>
        <row r="4420">
          <cell r="G4420">
            <v>0</v>
          </cell>
          <cell r="H4420">
            <v>0</v>
          </cell>
          <cell r="I4420">
            <v>0</v>
          </cell>
          <cell r="J4420">
            <v>0</v>
          </cell>
          <cell r="K4420">
            <v>0</v>
          </cell>
          <cell r="L4420">
            <v>0</v>
          </cell>
          <cell r="M4420">
            <v>0</v>
          </cell>
          <cell r="N4420">
            <v>0</v>
          </cell>
          <cell r="O4420">
            <v>0</v>
          </cell>
          <cell r="P4420">
            <v>0</v>
          </cell>
          <cell r="Q4420">
            <v>0</v>
          </cell>
          <cell r="R4420">
            <v>0</v>
          </cell>
          <cell r="S4420">
            <v>0</v>
          </cell>
          <cell r="T4420">
            <v>0</v>
          </cell>
          <cell r="U4420">
            <v>0</v>
          </cell>
          <cell r="AO4420" t="e">
            <v>#N/A</v>
          </cell>
          <cell r="AQ4420" t="e">
            <v>#N/A</v>
          </cell>
        </row>
        <row r="4421">
          <cell r="G4421">
            <v>3</v>
          </cell>
          <cell r="H4421">
            <v>1</v>
          </cell>
          <cell r="I4421">
            <v>0</v>
          </cell>
          <cell r="J4421">
            <v>0</v>
          </cell>
          <cell r="K4421">
            <v>1</v>
          </cell>
          <cell r="L4421">
            <v>0</v>
          </cell>
          <cell r="M4421">
            <v>0</v>
          </cell>
          <cell r="N4421">
            <v>0</v>
          </cell>
          <cell r="O4421">
            <v>1</v>
          </cell>
          <cell r="P4421">
            <v>0</v>
          </cell>
          <cell r="Q4421">
            <v>2</v>
          </cell>
          <cell r="R4421">
            <v>0</v>
          </cell>
          <cell r="S4421">
            <v>0</v>
          </cell>
          <cell r="T4421">
            <v>0</v>
          </cell>
          <cell r="U4421">
            <v>0</v>
          </cell>
          <cell r="AO4421" t="e">
            <v>#N/A</v>
          </cell>
          <cell r="AQ4421" t="e">
            <v>#N/A</v>
          </cell>
        </row>
        <row r="4422">
          <cell r="G4422">
            <v>397</v>
          </cell>
          <cell r="H4422">
            <v>277</v>
          </cell>
          <cell r="I4422">
            <v>3</v>
          </cell>
          <cell r="J4422">
            <v>3</v>
          </cell>
          <cell r="K4422">
            <v>129</v>
          </cell>
          <cell r="L4422">
            <v>94</v>
          </cell>
          <cell r="M4422">
            <v>1</v>
          </cell>
          <cell r="N4422">
            <v>1</v>
          </cell>
          <cell r="O4422">
            <v>129</v>
          </cell>
          <cell r="P4422">
            <v>130</v>
          </cell>
          <cell r="Q4422">
            <v>58</v>
          </cell>
          <cell r="R4422">
            <v>80</v>
          </cell>
          <cell r="S4422">
            <v>0</v>
          </cell>
          <cell r="T4422">
            <v>0</v>
          </cell>
          <cell r="U4422">
            <v>0</v>
          </cell>
          <cell r="AO4422" t="e">
            <v>#N/A</v>
          </cell>
          <cell r="AQ4422" t="e">
            <v>#N/A</v>
          </cell>
        </row>
        <row r="4423">
          <cell r="G4423">
            <v>39</v>
          </cell>
          <cell r="H4423">
            <v>32</v>
          </cell>
          <cell r="I4423">
            <v>0</v>
          </cell>
          <cell r="J4423">
            <v>0</v>
          </cell>
          <cell r="K4423">
            <v>9</v>
          </cell>
          <cell r="L4423">
            <v>7</v>
          </cell>
          <cell r="M4423">
            <v>0</v>
          </cell>
          <cell r="N4423">
            <v>0</v>
          </cell>
          <cell r="O4423">
            <v>9</v>
          </cell>
          <cell r="P4423">
            <v>8</v>
          </cell>
          <cell r="Q4423">
            <v>17</v>
          </cell>
          <cell r="R4423">
            <v>5</v>
          </cell>
          <cell r="S4423">
            <v>0</v>
          </cell>
          <cell r="T4423">
            <v>0</v>
          </cell>
          <cell r="U4423">
            <v>0</v>
          </cell>
          <cell r="AO4423" t="e">
            <v>#N/A</v>
          </cell>
          <cell r="AQ4423" t="e">
            <v>#N/A</v>
          </cell>
        </row>
        <row r="4424">
          <cell r="G4424">
            <v>60</v>
          </cell>
          <cell r="H4424">
            <v>39</v>
          </cell>
          <cell r="I4424">
            <v>0</v>
          </cell>
          <cell r="J4424">
            <v>0</v>
          </cell>
          <cell r="K4424">
            <v>23</v>
          </cell>
          <cell r="L4424">
            <v>18</v>
          </cell>
          <cell r="M4424">
            <v>0</v>
          </cell>
          <cell r="N4424">
            <v>0</v>
          </cell>
          <cell r="O4424">
            <v>23</v>
          </cell>
          <cell r="P4424">
            <v>17</v>
          </cell>
          <cell r="Q4424">
            <v>15</v>
          </cell>
          <cell r="R4424">
            <v>5</v>
          </cell>
          <cell r="S4424">
            <v>0</v>
          </cell>
          <cell r="T4424">
            <v>0</v>
          </cell>
          <cell r="U4424">
            <v>0</v>
          </cell>
          <cell r="AO4424" t="e">
            <v>#N/A</v>
          </cell>
          <cell r="AQ4424" t="e">
            <v>#N/A</v>
          </cell>
        </row>
        <row r="4425">
          <cell r="G4425">
            <v>0</v>
          </cell>
          <cell r="H4425">
            <v>0</v>
          </cell>
          <cell r="I4425">
            <v>0</v>
          </cell>
          <cell r="J4425">
            <v>0</v>
          </cell>
          <cell r="K4425">
            <v>0</v>
          </cell>
          <cell r="L4425">
            <v>0</v>
          </cell>
          <cell r="M4425">
            <v>0</v>
          </cell>
          <cell r="N4425">
            <v>0</v>
          </cell>
          <cell r="O4425">
            <v>0</v>
          </cell>
          <cell r="P4425">
            <v>0</v>
          </cell>
          <cell r="Q4425">
            <v>0</v>
          </cell>
          <cell r="R4425">
            <v>0</v>
          </cell>
          <cell r="S4425">
            <v>0</v>
          </cell>
          <cell r="T4425">
            <v>0</v>
          </cell>
          <cell r="U4425">
            <v>0</v>
          </cell>
          <cell r="AO4425" t="e">
            <v>#N/A</v>
          </cell>
          <cell r="AQ4425" t="e">
            <v>#N/A</v>
          </cell>
        </row>
        <row r="4426">
          <cell r="G4426">
            <v>0</v>
          </cell>
          <cell r="H4426">
            <v>0</v>
          </cell>
          <cell r="I4426">
            <v>0</v>
          </cell>
          <cell r="J4426">
            <v>0</v>
          </cell>
          <cell r="K4426">
            <v>0</v>
          </cell>
          <cell r="L4426">
            <v>0</v>
          </cell>
          <cell r="M4426">
            <v>0</v>
          </cell>
          <cell r="N4426">
            <v>0</v>
          </cell>
          <cell r="O4426">
            <v>0</v>
          </cell>
          <cell r="P4426">
            <v>0</v>
          </cell>
          <cell r="Q4426">
            <v>0</v>
          </cell>
          <cell r="R4426">
            <v>0</v>
          </cell>
          <cell r="S4426">
            <v>0</v>
          </cell>
          <cell r="T4426">
            <v>0</v>
          </cell>
          <cell r="U4426">
            <v>0</v>
          </cell>
          <cell r="AO4426" t="e">
            <v>#N/A</v>
          </cell>
          <cell r="AQ4426" t="e">
            <v>#N/A</v>
          </cell>
        </row>
        <row r="4427">
          <cell r="G4427">
            <v>499</v>
          </cell>
          <cell r="H4427">
            <v>349</v>
          </cell>
          <cell r="I4427">
            <v>3</v>
          </cell>
          <cell r="J4427">
            <v>3</v>
          </cell>
          <cell r="K4427">
            <v>162</v>
          </cell>
          <cell r="L4427">
            <v>119</v>
          </cell>
          <cell r="M4427">
            <v>1</v>
          </cell>
          <cell r="N4427">
            <v>1</v>
          </cell>
          <cell r="O4427">
            <v>162</v>
          </cell>
          <cell r="P4427">
            <v>155</v>
          </cell>
          <cell r="Q4427">
            <v>92</v>
          </cell>
          <cell r="R4427">
            <v>90</v>
          </cell>
          <cell r="S4427">
            <v>0</v>
          </cell>
          <cell r="T4427">
            <v>0</v>
          </cell>
          <cell r="U4427">
            <v>0</v>
          </cell>
          <cell r="AO4427" t="e">
            <v>#N/A</v>
          </cell>
          <cell r="AQ4427" t="e">
            <v>#N/A</v>
          </cell>
        </row>
        <row r="4428">
          <cell r="G4428">
            <v>0</v>
          </cell>
          <cell r="H4428">
            <v>0</v>
          </cell>
          <cell r="I4428">
            <v>0</v>
          </cell>
          <cell r="J4428">
            <v>0</v>
          </cell>
          <cell r="K4428">
            <v>0</v>
          </cell>
          <cell r="L4428">
            <v>0</v>
          </cell>
          <cell r="M4428">
            <v>0</v>
          </cell>
          <cell r="N4428">
            <v>0</v>
          </cell>
          <cell r="O4428">
            <v>0</v>
          </cell>
          <cell r="P4428">
            <v>0</v>
          </cell>
          <cell r="Q4428">
            <v>0</v>
          </cell>
          <cell r="R4428">
            <v>0</v>
          </cell>
          <cell r="S4428">
            <v>0</v>
          </cell>
          <cell r="T4428">
            <v>0</v>
          </cell>
          <cell r="U4428">
            <v>0</v>
          </cell>
          <cell r="AO4428" t="str">
            <v>Sachsen-Anhalt_2007_I 05b_1</v>
          </cell>
          <cell r="AQ4428" t="str">
            <v>Östliche Flächenländer_2007_I 05b_1</v>
          </cell>
        </row>
        <row r="4429">
          <cell r="G4429">
            <v>6</v>
          </cell>
          <cell r="H4429">
            <v>4</v>
          </cell>
          <cell r="I4429">
            <v>0</v>
          </cell>
          <cell r="J4429">
            <v>0</v>
          </cell>
          <cell r="K4429">
            <v>1</v>
          </cell>
          <cell r="L4429">
            <v>0</v>
          </cell>
          <cell r="M4429">
            <v>0</v>
          </cell>
          <cell r="N4429">
            <v>0</v>
          </cell>
          <cell r="O4429">
            <v>1</v>
          </cell>
          <cell r="P4429">
            <v>3</v>
          </cell>
          <cell r="Q4429">
            <v>2</v>
          </cell>
          <cell r="R4429">
            <v>0</v>
          </cell>
          <cell r="S4429">
            <v>0</v>
          </cell>
          <cell r="T4429">
            <v>0</v>
          </cell>
          <cell r="U4429">
            <v>0</v>
          </cell>
          <cell r="AO4429" t="str">
            <v>Sachsen-Anhalt_2007_I 05b_2</v>
          </cell>
          <cell r="AQ4429" t="str">
            <v>Östliche Flächenländer_2007_I 05b_2</v>
          </cell>
        </row>
        <row r="4430">
          <cell r="G4430">
            <v>1089</v>
          </cell>
          <cell r="H4430">
            <v>845</v>
          </cell>
          <cell r="I4430">
            <v>4</v>
          </cell>
          <cell r="J4430">
            <v>4</v>
          </cell>
          <cell r="K4430">
            <v>331</v>
          </cell>
          <cell r="L4430">
            <v>258</v>
          </cell>
          <cell r="M4430">
            <v>1</v>
          </cell>
          <cell r="N4430">
            <v>1</v>
          </cell>
          <cell r="O4430">
            <v>331</v>
          </cell>
          <cell r="P4430">
            <v>369</v>
          </cell>
          <cell r="Q4430">
            <v>389</v>
          </cell>
          <cell r="R4430">
            <v>0</v>
          </cell>
          <cell r="S4430">
            <v>0</v>
          </cell>
          <cell r="T4430">
            <v>0</v>
          </cell>
          <cell r="U4430">
            <v>0</v>
          </cell>
          <cell r="AO4430" t="str">
            <v>Sachsen-Anhalt_2007_I 05b_3</v>
          </cell>
          <cell r="AQ4430" t="str">
            <v>Östliche Flächenländer_2007_I 05b_3</v>
          </cell>
        </row>
        <row r="4431">
          <cell r="G4431">
            <v>159</v>
          </cell>
          <cell r="H4431">
            <v>125</v>
          </cell>
          <cell r="I4431">
            <v>0</v>
          </cell>
          <cell r="J4431">
            <v>0</v>
          </cell>
          <cell r="K4431">
            <v>57</v>
          </cell>
          <cell r="L4431">
            <v>45</v>
          </cell>
          <cell r="M4431">
            <v>0</v>
          </cell>
          <cell r="N4431">
            <v>0</v>
          </cell>
          <cell r="O4431">
            <v>57</v>
          </cell>
          <cell r="P4431">
            <v>50</v>
          </cell>
          <cell r="Q4431">
            <v>52</v>
          </cell>
          <cell r="R4431">
            <v>0</v>
          </cell>
          <cell r="S4431">
            <v>0</v>
          </cell>
          <cell r="T4431">
            <v>0</v>
          </cell>
          <cell r="U4431">
            <v>0</v>
          </cell>
          <cell r="AO4431" t="str">
            <v>Sachsen-Anhalt_2007_I 05b_4</v>
          </cell>
          <cell r="AQ4431" t="str">
            <v>Östliche Flächenländer_2007_I 05b_4</v>
          </cell>
        </row>
        <row r="4432">
          <cell r="G4432">
            <v>775</v>
          </cell>
          <cell r="H4432">
            <v>624</v>
          </cell>
          <cell r="I4432">
            <v>3</v>
          </cell>
          <cell r="J4432">
            <v>3</v>
          </cell>
          <cell r="K4432">
            <v>317</v>
          </cell>
          <cell r="L4432">
            <v>262</v>
          </cell>
          <cell r="M4432">
            <v>2</v>
          </cell>
          <cell r="N4432">
            <v>2</v>
          </cell>
          <cell r="O4432">
            <v>317</v>
          </cell>
          <cell r="P4432">
            <v>261</v>
          </cell>
          <cell r="Q4432">
            <v>197</v>
          </cell>
          <cell r="R4432">
            <v>0</v>
          </cell>
          <cell r="S4432">
            <v>0</v>
          </cell>
          <cell r="T4432">
            <v>0</v>
          </cell>
          <cell r="U4432">
            <v>0</v>
          </cell>
          <cell r="AO4432" t="str">
            <v>Sachsen-Anhalt_2007_I 05b_5</v>
          </cell>
          <cell r="AQ4432" t="str">
            <v>Östliche Flächenländer_2007_I 05b_5</v>
          </cell>
        </row>
        <row r="4433">
          <cell r="G4433">
            <v>0</v>
          </cell>
          <cell r="H4433">
            <v>0</v>
          </cell>
          <cell r="I4433">
            <v>0</v>
          </cell>
          <cell r="J4433">
            <v>0</v>
          </cell>
          <cell r="K4433">
            <v>0</v>
          </cell>
          <cell r="L4433">
            <v>0</v>
          </cell>
          <cell r="M4433">
            <v>0</v>
          </cell>
          <cell r="N4433">
            <v>0</v>
          </cell>
          <cell r="O4433">
            <v>0</v>
          </cell>
          <cell r="P4433">
            <v>0</v>
          </cell>
          <cell r="Q4433">
            <v>0</v>
          </cell>
          <cell r="R4433">
            <v>0</v>
          </cell>
          <cell r="S4433">
            <v>0</v>
          </cell>
          <cell r="T4433">
            <v>0</v>
          </cell>
          <cell r="U4433">
            <v>0</v>
          </cell>
          <cell r="AO4433" t="str">
            <v>Sachsen-Anhalt_2007_I 05b_6</v>
          </cell>
          <cell r="AQ4433" t="str">
            <v>Östliche Flächenländer_2007_I 05b_6</v>
          </cell>
        </row>
        <row r="4434">
          <cell r="G4434">
            <v>0</v>
          </cell>
          <cell r="H4434">
            <v>0</v>
          </cell>
          <cell r="I4434">
            <v>0</v>
          </cell>
          <cell r="J4434">
            <v>0</v>
          </cell>
          <cell r="K4434">
            <v>0</v>
          </cell>
          <cell r="L4434">
            <v>0</v>
          </cell>
          <cell r="M4434">
            <v>0</v>
          </cell>
          <cell r="N4434">
            <v>0</v>
          </cell>
          <cell r="O4434">
            <v>0</v>
          </cell>
          <cell r="P4434">
            <v>0</v>
          </cell>
          <cell r="Q4434">
            <v>0</v>
          </cell>
          <cell r="R4434">
            <v>0</v>
          </cell>
          <cell r="S4434">
            <v>0</v>
          </cell>
          <cell r="T4434">
            <v>0</v>
          </cell>
          <cell r="U4434">
            <v>0</v>
          </cell>
          <cell r="AO4434" t="str">
            <v>Sachsen-Anhalt_2007_I 05b_7</v>
          </cell>
          <cell r="AQ4434" t="str">
            <v>Östliche Flächenländer_2007_I 05b_7</v>
          </cell>
        </row>
        <row r="4435">
          <cell r="G4435">
            <v>2029</v>
          </cell>
          <cell r="H4435">
            <v>1598</v>
          </cell>
          <cell r="I4435">
            <v>7</v>
          </cell>
          <cell r="J4435">
            <v>7</v>
          </cell>
          <cell r="K4435">
            <v>706</v>
          </cell>
          <cell r="L4435">
            <v>565</v>
          </cell>
          <cell r="M4435">
            <v>3</v>
          </cell>
          <cell r="N4435">
            <v>3</v>
          </cell>
          <cell r="O4435">
            <v>706</v>
          </cell>
          <cell r="P4435">
            <v>683</v>
          </cell>
          <cell r="Q4435">
            <v>640</v>
          </cell>
          <cell r="R4435">
            <v>0</v>
          </cell>
          <cell r="S4435">
            <v>0</v>
          </cell>
          <cell r="T4435">
            <v>0</v>
          </cell>
          <cell r="U4435">
            <v>0</v>
          </cell>
          <cell r="AO4435" t="str">
            <v>Sachsen-Anhalt_2007_I 05b_8</v>
          </cell>
          <cell r="AQ4435" t="str">
            <v>Östliche Flächenländer_2007_I 05b_8</v>
          </cell>
        </row>
        <row r="4436">
          <cell r="G4436">
            <v>0</v>
          </cell>
          <cell r="H4436">
            <v>0</v>
          </cell>
          <cell r="I4436">
            <v>0</v>
          </cell>
          <cell r="J4436">
            <v>0</v>
          </cell>
          <cell r="K4436">
            <v>0</v>
          </cell>
          <cell r="L4436">
            <v>0</v>
          </cell>
          <cell r="M4436">
            <v>0</v>
          </cell>
          <cell r="N4436">
            <v>0</v>
          </cell>
          <cell r="O4436">
            <v>0</v>
          </cell>
          <cell r="P4436">
            <v>0</v>
          </cell>
          <cell r="Q4436">
            <v>0</v>
          </cell>
          <cell r="R4436">
            <v>0</v>
          </cell>
          <cell r="S4436">
            <v>0</v>
          </cell>
          <cell r="T4436">
            <v>0</v>
          </cell>
          <cell r="U4436">
            <v>0</v>
          </cell>
          <cell r="AO4436" t="str">
            <v>Sachsen-Anhalt_2007_I 05b_1</v>
          </cell>
          <cell r="AQ4436" t="str">
            <v>Östliche Flächenländer_2007_I 05b_1</v>
          </cell>
        </row>
        <row r="4437">
          <cell r="G4437">
            <v>48</v>
          </cell>
          <cell r="H4437">
            <v>22</v>
          </cell>
          <cell r="I4437">
            <v>1</v>
          </cell>
          <cell r="J4437">
            <v>1</v>
          </cell>
          <cell r="K4437">
            <v>48</v>
          </cell>
          <cell r="L4437">
            <v>22</v>
          </cell>
          <cell r="M4437">
            <v>1</v>
          </cell>
          <cell r="N4437">
            <v>1</v>
          </cell>
          <cell r="O4437">
            <v>48</v>
          </cell>
          <cell r="P4437">
            <v>0</v>
          </cell>
          <cell r="Q4437">
            <v>0</v>
          </cell>
          <cell r="R4437">
            <v>0</v>
          </cell>
          <cell r="S4437">
            <v>0</v>
          </cell>
          <cell r="T4437">
            <v>0</v>
          </cell>
          <cell r="U4437">
            <v>0</v>
          </cell>
          <cell r="AO4437" t="str">
            <v>Sachsen-Anhalt_2007_I 05b_2</v>
          </cell>
          <cell r="AQ4437" t="str">
            <v>Östliche Flächenländer_2007_I 05b_2</v>
          </cell>
        </row>
        <row r="4438">
          <cell r="G4438">
            <v>248</v>
          </cell>
          <cell r="H4438">
            <v>129</v>
          </cell>
          <cell r="I4438">
            <v>1</v>
          </cell>
          <cell r="J4438">
            <v>0</v>
          </cell>
          <cell r="K4438">
            <v>248</v>
          </cell>
          <cell r="L4438">
            <v>129</v>
          </cell>
          <cell r="M4438">
            <v>1</v>
          </cell>
          <cell r="N4438">
            <v>0</v>
          </cell>
          <cell r="O4438">
            <v>248</v>
          </cell>
          <cell r="P4438">
            <v>0</v>
          </cell>
          <cell r="Q4438">
            <v>0</v>
          </cell>
          <cell r="R4438">
            <v>0</v>
          </cell>
          <cell r="S4438">
            <v>0</v>
          </cell>
          <cell r="T4438">
            <v>0</v>
          </cell>
          <cell r="U4438">
            <v>0</v>
          </cell>
          <cell r="AO4438" t="str">
            <v>Sachsen-Anhalt_2007_I 05b_3</v>
          </cell>
          <cell r="AQ4438" t="str">
            <v>Östliche Flächenländer_2007_I 05b_3</v>
          </cell>
        </row>
        <row r="4439">
          <cell r="G4439">
            <v>12</v>
          </cell>
          <cell r="H4439">
            <v>6</v>
          </cell>
          <cell r="I4439">
            <v>0</v>
          </cell>
          <cell r="J4439">
            <v>0</v>
          </cell>
          <cell r="K4439">
            <v>12</v>
          </cell>
          <cell r="L4439">
            <v>6</v>
          </cell>
          <cell r="M4439">
            <v>0</v>
          </cell>
          <cell r="N4439">
            <v>0</v>
          </cell>
          <cell r="O4439">
            <v>12</v>
          </cell>
          <cell r="P4439">
            <v>0</v>
          </cell>
          <cell r="Q4439">
            <v>0</v>
          </cell>
          <cell r="R4439">
            <v>0</v>
          </cell>
          <cell r="S4439">
            <v>0</v>
          </cell>
          <cell r="T4439">
            <v>0</v>
          </cell>
          <cell r="U4439">
            <v>0</v>
          </cell>
          <cell r="AO4439" t="str">
            <v>Sachsen-Anhalt_2007_I 05b_4</v>
          </cell>
          <cell r="AQ4439" t="str">
            <v>Östliche Flächenländer_2007_I 05b_4</v>
          </cell>
        </row>
        <row r="4440">
          <cell r="G4440">
            <v>66</v>
          </cell>
          <cell r="H4440">
            <v>29</v>
          </cell>
          <cell r="I4440">
            <v>1</v>
          </cell>
          <cell r="J4440">
            <v>1</v>
          </cell>
          <cell r="K4440">
            <v>66</v>
          </cell>
          <cell r="L4440">
            <v>29</v>
          </cell>
          <cell r="M4440">
            <v>1</v>
          </cell>
          <cell r="N4440">
            <v>1</v>
          </cell>
          <cell r="O4440">
            <v>66</v>
          </cell>
          <cell r="P4440">
            <v>0</v>
          </cell>
          <cell r="Q4440">
            <v>0</v>
          </cell>
          <cell r="R4440">
            <v>0</v>
          </cell>
          <cell r="S4440">
            <v>0</v>
          </cell>
          <cell r="T4440">
            <v>0</v>
          </cell>
          <cell r="U4440">
            <v>0</v>
          </cell>
          <cell r="AO4440" t="str">
            <v>Sachsen-Anhalt_2007_I 05b_5</v>
          </cell>
          <cell r="AQ4440" t="str">
            <v>Östliche Flächenländer_2007_I 05b_5</v>
          </cell>
        </row>
        <row r="4441">
          <cell r="G4441">
            <v>16</v>
          </cell>
          <cell r="H4441">
            <v>3</v>
          </cell>
          <cell r="I4441">
            <v>0</v>
          </cell>
          <cell r="J4441">
            <v>0</v>
          </cell>
          <cell r="K4441">
            <v>16</v>
          </cell>
          <cell r="L4441">
            <v>3</v>
          </cell>
          <cell r="M4441">
            <v>0</v>
          </cell>
          <cell r="N4441">
            <v>0</v>
          </cell>
          <cell r="O4441">
            <v>16</v>
          </cell>
          <cell r="P4441">
            <v>0</v>
          </cell>
          <cell r="Q4441">
            <v>0</v>
          </cell>
          <cell r="R4441">
            <v>0</v>
          </cell>
          <cell r="S4441">
            <v>0</v>
          </cell>
          <cell r="T4441">
            <v>0</v>
          </cell>
          <cell r="U4441">
            <v>0</v>
          </cell>
          <cell r="AO4441" t="str">
            <v>Sachsen-Anhalt_2007_I 05b_6</v>
          </cell>
          <cell r="AQ4441" t="str">
            <v>Östliche Flächenländer_2007_I 05b_6</v>
          </cell>
        </row>
        <row r="4442">
          <cell r="G4442">
            <v>0</v>
          </cell>
          <cell r="H4442">
            <v>0</v>
          </cell>
          <cell r="I4442">
            <v>0</v>
          </cell>
          <cell r="J4442">
            <v>0</v>
          </cell>
          <cell r="K4442">
            <v>0</v>
          </cell>
          <cell r="L4442">
            <v>0</v>
          </cell>
          <cell r="M4442">
            <v>0</v>
          </cell>
          <cell r="N4442">
            <v>0</v>
          </cell>
          <cell r="O4442">
            <v>0</v>
          </cell>
          <cell r="P4442">
            <v>0</v>
          </cell>
          <cell r="Q4442">
            <v>0</v>
          </cell>
          <cell r="R4442">
            <v>0</v>
          </cell>
          <cell r="S4442">
            <v>0</v>
          </cell>
          <cell r="T4442">
            <v>0</v>
          </cell>
          <cell r="U4442">
            <v>0</v>
          </cell>
          <cell r="AO4442" t="str">
            <v>Sachsen-Anhalt_2007_I 05b_7</v>
          </cell>
          <cell r="AQ4442" t="str">
            <v>Östliche Flächenländer_2007_I 05b_7</v>
          </cell>
        </row>
        <row r="4443">
          <cell r="G4443">
            <v>390</v>
          </cell>
          <cell r="H4443">
            <v>189</v>
          </cell>
          <cell r="I4443">
            <v>3</v>
          </cell>
          <cell r="J4443">
            <v>2</v>
          </cell>
          <cell r="K4443">
            <v>390</v>
          </cell>
          <cell r="L4443">
            <v>189</v>
          </cell>
          <cell r="M4443">
            <v>3</v>
          </cell>
          <cell r="N4443">
            <v>2</v>
          </cell>
          <cell r="O4443">
            <v>390</v>
          </cell>
          <cell r="P4443">
            <v>0</v>
          </cell>
          <cell r="Q4443">
            <v>0</v>
          </cell>
          <cell r="R4443">
            <v>0</v>
          </cell>
          <cell r="S4443">
            <v>0</v>
          </cell>
          <cell r="T4443">
            <v>0</v>
          </cell>
          <cell r="U4443">
            <v>0</v>
          </cell>
          <cell r="AO4443" t="str">
            <v>Sachsen-Anhalt_2007_I 05b_8</v>
          </cell>
          <cell r="AQ4443" t="str">
            <v>Östliche Flächenländer_2007_I 05b_8</v>
          </cell>
        </row>
        <row r="4444">
          <cell r="G4444">
            <v>2170</v>
          </cell>
          <cell r="H4444">
            <v>749</v>
          </cell>
          <cell r="I4444">
            <v>37</v>
          </cell>
          <cell r="J4444">
            <v>6</v>
          </cell>
          <cell r="K4444">
            <v>2170</v>
          </cell>
          <cell r="L4444">
            <v>749</v>
          </cell>
          <cell r="M4444">
            <v>37</v>
          </cell>
          <cell r="N4444">
            <v>6</v>
          </cell>
          <cell r="O4444">
            <v>2170</v>
          </cell>
          <cell r="P4444">
            <v>0</v>
          </cell>
          <cell r="Q4444">
            <v>0</v>
          </cell>
          <cell r="R4444">
            <v>0</v>
          </cell>
          <cell r="S4444">
            <v>0</v>
          </cell>
          <cell r="T4444">
            <v>0</v>
          </cell>
          <cell r="U4444">
            <v>0</v>
          </cell>
          <cell r="AO4444" t="str">
            <v>Sachsen-Anhalt_2007_II 03b_1</v>
          </cell>
          <cell r="AQ4444" t="str">
            <v>Östliche Flächenländer_2007_II 03b_1</v>
          </cell>
        </row>
        <row r="4445">
          <cell r="G4445">
            <v>25</v>
          </cell>
          <cell r="H4445">
            <v>7</v>
          </cell>
          <cell r="I4445">
            <v>0</v>
          </cell>
          <cell r="J4445">
            <v>0</v>
          </cell>
          <cell r="K4445">
            <v>25</v>
          </cell>
          <cell r="L4445">
            <v>7</v>
          </cell>
          <cell r="M4445">
            <v>0</v>
          </cell>
          <cell r="N4445">
            <v>0</v>
          </cell>
          <cell r="O4445">
            <v>25</v>
          </cell>
          <cell r="P4445">
            <v>0</v>
          </cell>
          <cell r="Q4445">
            <v>0</v>
          </cell>
          <cell r="R4445">
            <v>0</v>
          </cell>
          <cell r="S4445">
            <v>0</v>
          </cell>
          <cell r="T4445">
            <v>0</v>
          </cell>
          <cell r="U4445">
            <v>0</v>
          </cell>
          <cell r="AO4445" t="str">
            <v>Sachsen-Anhalt_2007_II 03b_2</v>
          </cell>
          <cell r="AQ4445" t="str">
            <v>Östliche Flächenländer_2007_II 03b_2</v>
          </cell>
        </row>
        <row r="4446">
          <cell r="G4446">
            <v>0</v>
          </cell>
          <cell r="H4446">
            <v>0</v>
          </cell>
          <cell r="I4446">
            <v>0</v>
          </cell>
          <cell r="J4446">
            <v>0</v>
          </cell>
          <cell r="K4446">
            <v>0</v>
          </cell>
          <cell r="L4446">
            <v>0</v>
          </cell>
          <cell r="M4446">
            <v>0</v>
          </cell>
          <cell r="N4446">
            <v>0</v>
          </cell>
          <cell r="O4446">
            <v>0</v>
          </cell>
          <cell r="P4446">
            <v>0</v>
          </cell>
          <cell r="Q4446">
            <v>0</v>
          </cell>
          <cell r="R4446">
            <v>0</v>
          </cell>
          <cell r="S4446">
            <v>0</v>
          </cell>
          <cell r="T4446">
            <v>0</v>
          </cell>
          <cell r="U4446">
            <v>0</v>
          </cell>
          <cell r="AO4446" t="str">
            <v>Sachsen-Anhalt_2007_II 03b_3</v>
          </cell>
          <cell r="AQ4446" t="str">
            <v>Östliche Flächenländer_2007_II 03b_3</v>
          </cell>
        </row>
        <row r="4447">
          <cell r="G4447">
            <v>0</v>
          </cell>
          <cell r="H4447">
            <v>0</v>
          </cell>
          <cell r="I4447">
            <v>0</v>
          </cell>
          <cell r="J4447">
            <v>0</v>
          </cell>
          <cell r="K4447">
            <v>0</v>
          </cell>
          <cell r="L4447">
            <v>0</v>
          </cell>
          <cell r="M4447">
            <v>0</v>
          </cell>
          <cell r="N4447">
            <v>0</v>
          </cell>
          <cell r="O4447">
            <v>0</v>
          </cell>
          <cell r="P4447">
            <v>0</v>
          </cell>
          <cell r="Q4447">
            <v>0</v>
          </cell>
          <cell r="R4447">
            <v>0</v>
          </cell>
          <cell r="S4447">
            <v>0</v>
          </cell>
          <cell r="T4447">
            <v>0</v>
          </cell>
          <cell r="U4447">
            <v>0</v>
          </cell>
          <cell r="AO4447" t="str">
            <v>Sachsen-Anhalt_2007_II 03b_4</v>
          </cell>
          <cell r="AQ4447" t="str">
            <v>Östliche Flächenländer_2007_II 03b_4</v>
          </cell>
        </row>
        <row r="4448">
          <cell r="G4448">
            <v>0</v>
          </cell>
          <cell r="H4448">
            <v>0</v>
          </cell>
          <cell r="I4448">
            <v>0</v>
          </cell>
          <cell r="J4448">
            <v>0</v>
          </cell>
          <cell r="K4448">
            <v>0</v>
          </cell>
          <cell r="L4448">
            <v>0</v>
          </cell>
          <cell r="M4448">
            <v>0</v>
          </cell>
          <cell r="N4448">
            <v>0</v>
          </cell>
          <cell r="O4448">
            <v>0</v>
          </cell>
          <cell r="P4448">
            <v>0</v>
          </cell>
          <cell r="Q4448">
            <v>0</v>
          </cell>
          <cell r="R4448">
            <v>0</v>
          </cell>
          <cell r="S4448">
            <v>0</v>
          </cell>
          <cell r="T4448">
            <v>0</v>
          </cell>
          <cell r="U4448">
            <v>0</v>
          </cell>
          <cell r="AO4448" t="str">
            <v>Sachsen-Anhalt_2007_II 03b_5</v>
          </cell>
          <cell r="AQ4448" t="str">
            <v>Östliche Flächenländer_2007_II 03b_5</v>
          </cell>
        </row>
        <row r="4449">
          <cell r="G4449">
            <v>0</v>
          </cell>
          <cell r="H4449">
            <v>0</v>
          </cell>
          <cell r="I4449">
            <v>0</v>
          </cell>
          <cell r="J4449">
            <v>0</v>
          </cell>
          <cell r="K4449">
            <v>0</v>
          </cell>
          <cell r="L4449">
            <v>0</v>
          </cell>
          <cell r="M4449">
            <v>0</v>
          </cell>
          <cell r="N4449">
            <v>0</v>
          </cell>
          <cell r="O4449">
            <v>0</v>
          </cell>
          <cell r="P4449">
            <v>0</v>
          </cell>
          <cell r="Q4449">
            <v>0</v>
          </cell>
          <cell r="R4449">
            <v>0</v>
          </cell>
          <cell r="S4449">
            <v>0</v>
          </cell>
          <cell r="T4449">
            <v>0</v>
          </cell>
          <cell r="U4449">
            <v>0</v>
          </cell>
          <cell r="AO4449" t="str">
            <v>Sachsen-Anhalt_2007_II 03b_6</v>
          </cell>
          <cell r="AQ4449" t="str">
            <v>Östliche Flächenländer_2007_II 03b_6</v>
          </cell>
        </row>
        <row r="4450">
          <cell r="G4450">
            <v>0</v>
          </cell>
          <cell r="H4450">
            <v>0</v>
          </cell>
          <cell r="I4450">
            <v>0</v>
          </cell>
          <cell r="J4450">
            <v>0</v>
          </cell>
          <cell r="K4450">
            <v>0</v>
          </cell>
          <cell r="L4450">
            <v>0</v>
          </cell>
          <cell r="M4450">
            <v>0</v>
          </cell>
          <cell r="N4450">
            <v>0</v>
          </cell>
          <cell r="O4450">
            <v>0</v>
          </cell>
          <cell r="P4450">
            <v>0</v>
          </cell>
          <cell r="Q4450">
            <v>0</v>
          </cell>
          <cell r="R4450">
            <v>0</v>
          </cell>
          <cell r="S4450">
            <v>0</v>
          </cell>
          <cell r="T4450">
            <v>0</v>
          </cell>
          <cell r="U4450">
            <v>0</v>
          </cell>
          <cell r="AO4450" t="str">
            <v>Sachsen-Anhalt_2007_II 03b_7</v>
          </cell>
          <cell r="AQ4450" t="str">
            <v>Östliche Flächenländer_2007_II 03b_7</v>
          </cell>
        </row>
        <row r="4451">
          <cell r="G4451">
            <v>2195</v>
          </cell>
          <cell r="H4451">
            <v>756</v>
          </cell>
          <cell r="I4451">
            <v>37</v>
          </cell>
          <cell r="J4451">
            <v>6</v>
          </cell>
          <cell r="K4451">
            <v>2195</v>
          </cell>
          <cell r="L4451">
            <v>756</v>
          </cell>
          <cell r="M4451">
            <v>37</v>
          </cell>
          <cell r="N4451">
            <v>6</v>
          </cell>
          <cell r="O4451">
            <v>2195</v>
          </cell>
          <cell r="P4451">
            <v>0</v>
          </cell>
          <cell r="Q4451">
            <v>0</v>
          </cell>
          <cell r="R4451">
            <v>0</v>
          </cell>
          <cell r="S4451">
            <v>0</v>
          </cell>
          <cell r="T4451">
            <v>0</v>
          </cell>
          <cell r="U4451">
            <v>0</v>
          </cell>
          <cell r="AO4451" t="str">
            <v>Sachsen-Anhalt_2007_II 03b_8</v>
          </cell>
          <cell r="AQ4451" t="str">
            <v>Östliche Flächenländer_2007_II 03b_8</v>
          </cell>
        </row>
        <row r="4452">
          <cell r="G4452">
            <v>44</v>
          </cell>
          <cell r="H4452">
            <v>14</v>
          </cell>
          <cell r="I4452">
            <v>0</v>
          </cell>
          <cell r="J4452">
            <v>0</v>
          </cell>
          <cell r="K4452">
            <v>44</v>
          </cell>
          <cell r="L4452">
            <v>14</v>
          </cell>
          <cell r="M4452">
            <v>0</v>
          </cell>
          <cell r="N4452">
            <v>0</v>
          </cell>
          <cell r="O4452">
            <v>44</v>
          </cell>
          <cell r="P4452">
            <v>0</v>
          </cell>
          <cell r="Q4452">
            <v>0</v>
          </cell>
          <cell r="R4452">
            <v>0</v>
          </cell>
          <cell r="S4452">
            <v>0</v>
          </cell>
          <cell r="T4452">
            <v>0</v>
          </cell>
          <cell r="U4452">
            <v>0</v>
          </cell>
          <cell r="AO4452" t="str">
            <v>Sachsen-Anhalt_2007_II 02b_1</v>
          </cell>
          <cell r="AQ4452" t="str">
            <v>Östliche Flächenländer_2007_II 02b_1</v>
          </cell>
        </row>
        <row r="4453">
          <cell r="G4453">
            <v>1001</v>
          </cell>
          <cell r="H4453">
            <v>248</v>
          </cell>
          <cell r="I4453">
            <v>6</v>
          </cell>
          <cell r="J4453">
            <v>2</v>
          </cell>
          <cell r="K4453">
            <v>1001</v>
          </cell>
          <cell r="L4453">
            <v>248</v>
          </cell>
          <cell r="M4453">
            <v>6</v>
          </cell>
          <cell r="N4453">
            <v>2</v>
          </cell>
          <cell r="O4453">
            <v>1001</v>
          </cell>
          <cell r="P4453">
            <v>0</v>
          </cell>
          <cell r="Q4453">
            <v>0</v>
          </cell>
          <cell r="R4453">
            <v>0</v>
          </cell>
          <cell r="S4453">
            <v>0</v>
          </cell>
          <cell r="T4453">
            <v>0</v>
          </cell>
          <cell r="U4453">
            <v>0</v>
          </cell>
          <cell r="AO4453" t="str">
            <v>Sachsen-Anhalt_2007_II 02b_2</v>
          </cell>
          <cell r="AQ4453" t="str">
            <v>Östliche Flächenländer_2007_II 02b_2</v>
          </cell>
        </row>
        <row r="4454">
          <cell r="G4454">
            <v>627</v>
          </cell>
          <cell r="H4454">
            <v>179</v>
          </cell>
          <cell r="I4454">
            <v>5</v>
          </cell>
          <cell r="J4454">
            <v>1</v>
          </cell>
          <cell r="K4454">
            <v>627</v>
          </cell>
          <cell r="L4454">
            <v>179</v>
          </cell>
          <cell r="M4454">
            <v>5</v>
          </cell>
          <cell r="N4454">
            <v>1</v>
          </cell>
          <cell r="O4454">
            <v>627</v>
          </cell>
          <cell r="P4454">
            <v>0</v>
          </cell>
          <cell r="Q4454">
            <v>0</v>
          </cell>
          <cell r="R4454">
            <v>0</v>
          </cell>
          <cell r="S4454">
            <v>0</v>
          </cell>
          <cell r="T4454">
            <v>0</v>
          </cell>
          <cell r="U4454">
            <v>0</v>
          </cell>
          <cell r="AO4454" t="str">
            <v>Sachsen-Anhalt_2007_II 02b_3</v>
          </cell>
          <cell r="AQ4454" t="str">
            <v>Östliche Flächenländer_2007_II 02b_3</v>
          </cell>
        </row>
        <row r="4455">
          <cell r="G4455">
            <v>0</v>
          </cell>
          <cell r="H4455">
            <v>0</v>
          </cell>
          <cell r="I4455">
            <v>0</v>
          </cell>
          <cell r="J4455">
            <v>0</v>
          </cell>
          <cell r="K4455">
            <v>0</v>
          </cell>
          <cell r="L4455">
            <v>0</v>
          </cell>
          <cell r="M4455">
            <v>0</v>
          </cell>
          <cell r="N4455">
            <v>0</v>
          </cell>
          <cell r="O4455">
            <v>0</v>
          </cell>
          <cell r="P4455">
            <v>0</v>
          </cell>
          <cell r="Q4455">
            <v>0</v>
          </cell>
          <cell r="R4455">
            <v>0</v>
          </cell>
          <cell r="S4455">
            <v>0</v>
          </cell>
          <cell r="T4455">
            <v>0</v>
          </cell>
          <cell r="U4455">
            <v>0</v>
          </cell>
          <cell r="AO4455" t="str">
            <v>Sachsen-Anhalt_2007_II 02b_4</v>
          </cell>
          <cell r="AQ4455" t="str">
            <v>Östliche Flächenländer_2007_II 02b_4</v>
          </cell>
        </row>
        <row r="4456">
          <cell r="G4456">
            <v>0</v>
          </cell>
          <cell r="H4456">
            <v>0</v>
          </cell>
          <cell r="I4456">
            <v>0</v>
          </cell>
          <cell r="J4456">
            <v>0</v>
          </cell>
          <cell r="K4456">
            <v>0</v>
          </cell>
          <cell r="L4456">
            <v>0</v>
          </cell>
          <cell r="M4456">
            <v>0</v>
          </cell>
          <cell r="N4456">
            <v>0</v>
          </cell>
          <cell r="O4456">
            <v>0</v>
          </cell>
          <cell r="P4456">
            <v>0</v>
          </cell>
          <cell r="Q4456">
            <v>0</v>
          </cell>
          <cell r="R4456">
            <v>0</v>
          </cell>
          <cell r="S4456">
            <v>0</v>
          </cell>
          <cell r="T4456">
            <v>0</v>
          </cell>
          <cell r="U4456">
            <v>0</v>
          </cell>
          <cell r="AO4456" t="str">
            <v>Sachsen-Anhalt_2007_II 02b_5</v>
          </cell>
          <cell r="AQ4456" t="str">
            <v>Östliche Flächenländer_2007_II 02b_5</v>
          </cell>
        </row>
        <row r="4457">
          <cell r="G4457">
            <v>0</v>
          </cell>
          <cell r="H4457">
            <v>0</v>
          </cell>
          <cell r="I4457">
            <v>0</v>
          </cell>
          <cell r="J4457">
            <v>0</v>
          </cell>
          <cell r="K4457">
            <v>0</v>
          </cell>
          <cell r="L4457">
            <v>0</v>
          </cell>
          <cell r="M4457">
            <v>0</v>
          </cell>
          <cell r="N4457">
            <v>0</v>
          </cell>
          <cell r="O4457">
            <v>0</v>
          </cell>
          <cell r="P4457">
            <v>0</v>
          </cell>
          <cell r="Q4457">
            <v>0</v>
          </cell>
          <cell r="R4457">
            <v>0</v>
          </cell>
          <cell r="S4457">
            <v>0</v>
          </cell>
          <cell r="T4457">
            <v>0</v>
          </cell>
          <cell r="U4457">
            <v>0</v>
          </cell>
          <cell r="AO4457" t="str">
            <v>Sachsen-Anhalt_2007_II 02b_6</v>
          </cell>
          <cell r="AQ4457" t="str">
            <v>Östliche Flächenländer_2007_II 02b_6</v>
          </cell>
        </row>
        <row r="4458">
          <cell r="G4458">
            <v>0</v>
          </cell>
          <cell r="H4458">
            <v>0</v>
          </cell>
          <cell r="I4458">
            <v>0</v>
          </cell>
          <cell r="J4458">
            <v>0</v>
          </cell>
          <cell r="K4458">
            <v>0</v>
          </cell>
          <cell r="L4458">
            <v>0</v>
          </cell>
          <cell r="M4458">
            <v>0</v>
          </cell>
          <cell r="N4458">
            <v>0</v>
          </cell>
          <cell r="O4458">
            <v>0</v>
          </cell>
          <cell r="P4458">
            <v>0</v>
          </cell>
          <cell r="Q4458">
            <v>0</v>
          </cell>
          <cell r="R4458">
            <v>0</v>
          </cell>
          <cell r="S4458">
            <v>0</v>
          </cell>
          <cell r="T4458">
            <v>0</v>
          </cell>
          <cell r="U4458">
            <v>0</v>
          </cell>
          <cell r="AO4458" t="str">
            <v>Sachsen-Anhalt_2007_II 02b_7</v>
          </cell>
          <cell r="AQ4458" t="str">
            <v>Östliche Flächenländer_2007_II 02b_7</v>
          </cell>
        </row>
        <row r="4459">
          <cell r="G4459">
            <v>1672</v>
          </cell>
          <cell r="H4459">
            <v>441</v>
          </cell>
          <cell r="I4459">
            <v>11</v>
          </cell>
          <cell r="J4459">
            <v>3</v>
          </cell>
          <cell r="K4459">
            <v>1672</v>
          </cell>
          <cell r="L4459">
            <v>441</v>
          </cell>
          <cell r="M4459">
            <v>11</v>
          </cell>
          <cell r="N4459">
            <v>3</v>
          </cell>
          <cell r="O4459">
            <v>1672</v>
          </cell>
          <cell r="P4459">
            <v>0</v>
          </cell>
          <cell r="Q4459">
            <v>0</v>
          </cell>
          <cell r="R4459">
            <v>0</v>
          </cell>
          <cell r="S4459">
            <v>0</v>
          </cell>
          <cell r="T4459">
            <v>0</v>
          </cell>
          <cell r="U4459">
            <v>0</v>
          </cell>
          <cell r="AO4459" t="str">
            <v>Sachsen-Anhalt_2007_II 02b_8</v>
          </cell>
          <cell r="AQ4459" t="str">
            <v>Östliche Flächenländer_2007_II 02b_8</v>
          </cell>
        </row>
        <row r="4460">
          <cell r="G4460">
            <v>93</v>
          </cell>
          <cell r="H4460">
            <v>38</v>
          </cell>
          <cell r="I4460">
            <v>3</v>
          </cell>
          <cell r="J4460">
            <v>0</v>
          </cell>
          <cell r="K4460">
            <v>93</v>
          </cell>
          <cell r="L4460">
            <v>38</v>
          </cell>
          <cell r="M4460">
            <v>3</v>
          </cell>
          <cell r="N4460">
            <v>0</v>
          </cell>
          <cell r="O4460">
            <v>93</v>
          </cell>
          <cell r="P4460">
            <v>0</v>
          </cell>
          <cell r="Q4460">
            <v>0</v>
          </cell>
          <cell r="R4460">
            <v>0</v>
          </cell>
          <cell r="S4460">
            <v>0</v>
          </cell>
          <cell r="T4460">
            <v>0</v>
          </cell>
          <cell r="U4460">
            <v>0</v>
          </cell>
          <cell r="AO4460" t="str">
            <v>Sachsen-Anhalt_2007_II 02a_1</v>
          </cell>
          <cell r="AQ4460" t="str">
            <v>Östliche Flächenländer_2007_II 02a_1</v>
          </cell>
        </row>
        <row r="4461">
          <cell r="G4461">
            <v>491</v>
          </cell>
          <cell r="H4461">
            <v>281</v>
          </cell>
          <cell r="I4461">
            <v>4</v>
          </cell>
          <cell r="J4461">
            <v>1</v>
          </cell>
          <cell r="K4461">
            <v>335</v>
          </cell>
          <cell r="L4461">
            <v>186</v>
          </cell>
          <cell r="M4461">
            <v>2</v>
          </cell>
          <cell r="N4461">
            <v>0</v>
          </cell>
          <cell r="O4461">
            <v>358</v>
          </cell>
          <cell r="P4461">
            <v>133</v>
          </cell>
          <cell r="Q4461">
            <v>0</v>
          </cell>
          <cell r="R4461">
            <v>0</v>
          </cell>
          <cell r="S4461">
            <v>0</v>
          </cell>
          <cell r="T4461">
            <v>0</v>
          </cell>
          <cell r="U4461">
            <v>0</v>
          </cell>
          <cell r="AO4461" t="str">
            <v>Sachsen-Anhalt_2007_II 02a_2</v>
          </cell>
          <cell r="AQ4461" t="str">
            <v>Östliche Flächenländer_2007_II 02a_2</v>
          </cell>
        </row>
        <row r="4462">
          <cell r="G4462">
            <v>587</v>
          </cell>
          <cell r="H4462">
            <v>420</v>
          </cell>
          <cell r="I4462">
            <v>3</v>
          </cell>
          <cell r="J4462">
            <v>0</v>
          </cell>
          <cell r="K4462">
            <v>587</v>
          </cell>
          <cell r="L4462">
            <v>420</v>
          </cell>
          <cell r="M4462">
            <v>3</v>
          </cell>
          <cell r="N4462">
            <v>0</v>
          </cell>
          <cell r="O4462">
            <v>587</v>
          </cell>
          <cell r="P4462">
            <v>0</v>
          </cell>
          <cell r="Q4462">
            <v>0</v>
          </cell>
          <cell r="R4462">
            <v>0</v>
          </cell>
          <cell r="S4462">
            <v>0</v>
          </cell>
          <cell r="T4462">
            <v>0</v>
          </cell>
          <cell r="U4462">
            <v>0</v>
          </cell>
          <cell r="AO4462" t="str">
            <v>Sachsen-Anhalt_2007_II 02a_3</v>
          </cell>
          <cell r="AQ4462" t="str">
            <v>Östliche Flächenländer_2007_II 02a_3</v>
          </cell>
        </row>
        <row r="4463">
          <cell r="G4463">
            <v>1</v>
          </cell>
          <cell r="H4463">
            <v>1</v>
          </cell>
          <cell r="I4463">
            <v>0</v>
          </cell>
          <cell r="J4463">
            <v>0</v>
          </cell>
          <cell r="K4463">
            <v>1</v>
          </cell>
          <cell r="L4463">
            <v>1</v>
          </cell>
          <cell r="M4463">
            <v>0</v>
          </cell>
          <cell r="N4463">
            <v>0</v>
          </cell>
          <cell r="O4463">
            <v>1</v>
          </cell>
          <cell r="P4463">
            <v>0</v>
          </cell>
          <cell r="Q4463">
            <v>0</v>
          </cell>
          <cell r="R4463">
            <v>0</v>
          </cell>
          <cell r="S4463">
            <v>0</v>
          </cell>
          <cell r="T4463">
            <v>0</v>
          </cell>
          <cell r="U4463">
            <v>0</v>
          </cell>
          <cell r="AO4463" t="str">
            <v>Sachsen-Anhalt_2007_II 02a_4</v>
          </cell>
          <cell r="AQ4463" t="str">
            <v>Östliche Flächenländer_2007_II 02a_4</v>
          </cell>
        </row>
        <row r="4464">
          <cell r="G4464">
            <v>1</v>
          </cell>
          <cell r="H4464">
            <v>1</v>
          </cell>
          <cell r="I4464">
            <v>0</v>
          </cell>
          <cell r="J4464">
            <v>0</v>
          </cell>
          <cell r="K4464">
            <v>1</v>
          </cell>
          <cell r="L4464">
            <v>1</v>
          </cell>
          <cell r="M4464">
            <v>0</v>
          </cell>
          <cell r="N4464">
            <v>0</v>
          </cell>
          <cell r="O4464">
            <v>1</v>
          </cell>
          <cell r="P4464">
            <v>0</v>
          </cell>
          <cell r="Q4464">
            <v>0</v>
          </cell>
          <cell r="R4464">
            <v>0</v>
          </cell>
          <cell r="S4464">
            <v>0</v>
          </cell>
          <cell r="T4464">
            <v>0</v>
          </cell>
          <cell r="U4464">
            <v>0</v>
          </cell>
          <cell r="AO4464" t="str">
            <v>Sachsen-Anhalt_2007_II 02a_5</v>
          </cell>
          <cell r="AQ4464" t="str">
            <v>Östliche Flächenländer_2007_II 02a_5</v>
          </cell>
        </row>
        <row r="4465">
          <cell r="G4465">
            <v>0</v>
          </cell>
          <cell r="H4465">
            <v>0</v>
          </cell>
          <cell r="I4465">
            <v>0</v>
          </cell>
          <cell r="J4465">
            <v>0</v>
          </cell>
          <cell r="K4465">
            <v>0</v>
          </cell>
          <cell r="L4465">
            <v>0</v>
          </cell>
          <cell r="M4465">
            <v>0</v>
          </cell>
          <cell r="N4465">
            <v>0</v>
          </cell>
          <cell r="O4465">
            <v>0</v>
          </cell>
          <cell r="P4465">
            <v>0</v>
          </cell>
          <cell r="Q4465">
            <v>0</v>
          </cell>
          <cell r="R4465">
            <v>0</v>
          </cell>
          <cell r="S4465">
            <v>0</v>
          </cell>
          <cell r="T4465">
            <v>0</v>
          </cell>
          <cell r="U4465">
            <v>0</v>
          </cell>
          <cell r="AO4465" t="str">
            <v>Sachsen-Anhalt_2007_II 02a_6</v>
          </cell>
          <cell r="AQ4465" t="str">
            <v>Östliche Flächenländer_2007_II 02a_6</v>
          </cell>
        </row>
        <row r="4466">
          <cell r="G4466">
            <v>0</v>
          </cell>
          <cell r="H4466">
            <v>0</v>
          </cell>
          <cell r="I4466">
            <v>0</v>
          </cell>
          <cell r="J4466">
            <v>0</v>
          </cell>
          <cell r="K4466">
            <v>0</v>
          </cell>
          <cell r="L4466">
            <v>0</v>
          </cell>
          <cell r="M4466">
            <v>0</v>
          </cell>
          <cell r="N4466">
            <v>0</v>
          </cell>
          <cell r="O4466">
            <v>0</v>
          </cell>
          <cell r="P4466">
            <v>0</v>
          </cell>
          <cell r="Q4466">
            <v>0</v>
          </cell>
          <cell r="R4466">
            <v>0</v>
          </cell>
          <cell r="S4466">
            <v>0</v>
          </cell>
          <cell r="T4466">
            <v>0</v>
          </cell>
          <cell r="U4466">
            <v>0</v>
          </cell>
          <cell r="AO4466" t="str">
            <v>Sachsen-Anhalt_2007_II 02a_7</v>
          </cell>
          <cell r="AQ4466" t="str">
            <v>Östliche Flächenländer_2007_II 02a_7</v>
          </cell>
        </row>
        <row r="4467">
          <cell r="G4467">
            <v>1173</v>
          </cell>
          <cell r="H4467">
            <v>741</v>
          </cell>
          <cell r="I4467">
            <v>10</v>
          </cell>
          <cell r="J4467">
            <v>1</v>
          </cell>
          <cell r="K4467">
            <v>1017</v>
          </cell>
          <cell r="L4467">
            <v>646</v>
          </cell>
          <cell r="M4467">
            <v>8</v>
          </cell>
          <cell r="N4467">
            <v>0</v>
          </cell>
          <cell r="O4467">
            <v>1040</v>
          </cell>
          <cell r="P4467">
            <v>133</v>
          </cell>
          <cell r="Q4467">
            <v>0</v>
          </cell>
          <cell r="R4467">
            <v>0</v>
          </cell>
          <cell r="S4467">
            <v>0</v>
          </cell>
          <cell r="T4467">
            <v>0</v>
          </cell>
          <cell r="U4467">
            <v>0</v>
          </cell>
          <cell r="AO4467" t="str">
            <v>Sachsen-Anhalt_2007_II 02a_8</v>
          </cell>
          <cell r="AQ4467" t="str">
            <v>Östliche Flächenländer_2007_II 02a_8</v>
          </cell>
        </row>
        <row r="4468">
          <cell r="G4468">
            <v>0</v>
          </cell>
          <cell r="H4468">
            <v>0</v>
          </cell>
          <cell r="I4468">
            <v>0</v>
          </cell>
          <cell r="J4468">
            <v>0</v>
          </cell>
          <cell r="K4468">
            <v>0</v>
          </cell>
          <cell r="L4468">
            <v>0</v>
          </cell>
          <cell r="M4468">
            <v>0</v>
          </cell>
          <cell r="N4468">
            <v>0</v>
          </cell>
          <cell r="O4468">
            <v>0</v>
          </cell>
          <cell r="P4468">
            <v>0</v>
          </cell>
          <cell r="Q4468">
            <v>0</v>
          </cell>
          <cell r="R4468">
            <v>0</v>
          </cell>
          <cell r="S4468">
            <v>0</v>
          </cell>
          <cell r="T4468">
            <v>0</v>
          </cell>
          <cell r="U4468">
            <v>0</v>
          </cell>
          <cell r="AO4468" t="str">
            <v>Sachsen-Anhalt_2007_I 01a_1</v>
          </cell>
          <cell r="AQ4468" t="str">
            <v>Östliche Flächenländer_2007_I 01a_1</v>
          </cell>
        </row>
        <row r="4469">
          <cell r="G4469">
            <v>7</v>
          </cell>
          <cell r="H4469">
            <v>4</v>
          </cell>
          <cell r="I4469">
            <v>0</v>
          </cell>
          <cell r="J4469">
            <v>0</v>
          </cell>
          <cell r="K4469">
            <v>7</v>
          </cell>
          <cell r="L4469">
            <v>4</v>
          </cell>
          <cell r="M4469">
            <v>0</v>
          </cell>
          <cell r="N4469">
            <v>0</v>
          </cell>
          <cell r="O4469">
            <v>5</v>
          </cell>
          <cell r="P4469">
            <v>2</v>
          </cell>
          <cell r="Q4469">
            <v>0</v>
          </cell>
          <cell r="R4469">
            <v>0</v>
          </cell>
          <cell r="S4469">
            <v>0</v>
          </cell>
          <cell r="T4469">
            <v>0</v>
          </cell>
          <cell r="U4469">
            <v>0</v>
          </cell>
          <cell r="AO4469" t="str">
            <v>Sachsen-Anhalt_2007_I 01a_2</v>
          </cell>
          <cell r="AQ4469" t="str">
            <v>Östliche Flächenländer_2007_I 01a_2</v>
          </cell>
        </row>
        <row r="4470">
          <cell r="G4470">
            <v>28</v>
          </cell>
          <cell r="H4470">
            <v>16</v>
          </cell>
          <cell r="I4470">
            <v>1</v>
          </cell>
          <cell r="J4470">
            <v>1</v>
          </cell>
          <cell r="K4470">
            <v>28</v>
          </cell>
          <cell r="L4470">
            <v>16</v>
          </cell>
          <cell r="M4470">
            <v>1</v>
          </cell>
          <cell r="N4470">
            <v>1</v>
          </cell>
          <cell r="O4470">
            <v>22</v>
          </cell>
          <cell r="P4470">
            <v>6</v>
          </cell>
          <cell r="Q4470">
            <v>0</v>
          </cell>
          <cell r="R4470">
            <v>0</v>
          </cell>
          <cell r="S4470">
            <v>0</v>
          </cell>
          <cell r="T4470">
            <v>0</v>
          </cell>
          <cell r="U4470">
            <v>0</v>
          </cell>
          <cell r="AO4470" t="str">
            <v>Sachsen-Anhalt_2007_I 01a_3</v>
          </cell>
          <cell r="AQ4470" t="str">
            <v>Östliche Flächenländer_2007_I 01a_3</v>
          </cell>
        </row>
        <row r="4471">
          <cell r="G4471">
            <v>1</v>
          </cell>
          <cell r="H4471">
            <v>0</v>
          </cell>
          <cell r="I4471">
            <v>0</v>
          </cell>
          <cell r="J4471">
            <v>0</v>
          </cell>
          <cell r="K4471">
            <v>1</v>
          </cell>
          <cell r="L4471">
            <v>0</v>
          </cell>
          <cell r="M4471">
            <v>0</v>
          </cell>
          <cell r="N4471">
            <v>0</v>
          </cell>
          <cell r="O4471">
            <v>1</v>
          </cell>
          <cell r="P4471">
            <v>0</v>
          </cell>
          <cell r="Q4471">
            <v>0</v>
          </cell>
          <cell r="R4471">
            <v>0</v>
          </cell>
          <cell r="S4471">
            <v>0</v>
          </cell>
          <cell r="T4471">
            <v>0</v>
          </cell>
          <cell r="U4471">
            <v>0</v>
          </cell>
          <cell r="AO4471" t="str">
            <v>Sachsen-Anhalt_2007_I 01a_4</v>
          </cell>
          <cell r="AQ4471" t="str">
            <v>Östliche Flächenländer_2007_I 01a_4</v>
          </cell>
        </row>
        <row r="4472">
          <cell r="G4472">
            <v>0</v>
          </cell>
          <cell r="H4472">
            <v>0</v>
          </cell>
          <cell r="I4472">
            <v>0</v>
          </cell>
          <cell r="J4472">
            <v>0</v>
          </cell>
          <cell r="K4472">
            <v>0</v>
          </cell>
          <cell r="L4472">
            <v>0</v>
          </cell>
          <cell r="M4472">
            <v>0</v>
          </cell>
          <cell r="N4472">
            <v>0</v>
          </cell>
          <cell r="O4472">
            <v>0</v>
          </cell>
          <cell r="P4472">
            <v>0</v>
          </cell>
          <cell r="Q4472">
            <v>0</v>
          </cell>
          <cell r="R4472">
            <v>0</v>
          </cell>
          <cell r="S4472">
            <v>0</v>
          </cell>
          <cell r="T4472">
            <v>0</v>
          </cell>
          <cell r="U4472">
            <v>0</v>
          </cell>
          <cell r="AO4472" t="str">
            <v>Sachsen-Anhalt_2007_I 01a_5</v>
          </cell>
          <cell r="AQ4472" t="str">
            <v>Östliche Flächenländer_2007_I 01a_5</v>
          </cell>
        </row>
        <row r="4473">
          <cell r="G4473">
            <v>0</v>
          </cell>
          <cell r="H4473">
            <v>0</v>
          </cell>
          <cell r="I4473">
            <v>0</v>
          </cell>
          <cell r="J4473">
            <v>0</v>
          </cell>
          <cell r="K4473">
            <v>0</v>
          </cell>
          <cell r="L4473">
            <v>0</v>
          </cell>
          <cell r="M4473">
            <v>0</v>
          </cell>
          <cell r="N4473">
            <v>0</v>
          </cell>
          <cell r="O4473">
            <v>0</v>
          </cell>
          <cell r="P4473">
            <v>0</v>
          </cell>
          <cell r="Q4473">
            <v>0</v>
          </cell>
          <cell r="R4473">
            <v>0</v>
          </cell>
          <cell r="S4473">
            <v>0</v>
          </cell>
          <cell r="T4473">
            <v>0</v>
          </cell>
          <cell r="U4473">
            <v>0</v>
          </cell>
          <cell r="AO4473" t="str">
            <v>Sachsen-Anhalt_2007_I 01a_6</v>
          </cell>
          <cell r="AQ4473" t="str">
            <v>Östliche Flächenländer_2007_I 01a_6</v>
          </cell>
        </row>
        <row r="4474">
          <cell r="G4474">
            <v>0</v>
          </cell>
          <cell r="H4474">
            <v>0</v>
          </cell>
          <cell r="I4474">
            <v>0</v>
          </cell>
          <cell r="J4474">
            <v>0</v>
          </cell>
          <cell r="K4474">
            <v>0</v>
          </cell>
          <cell r="L4474">
            <v>0</v>
          </cell>
          <cell r="M4474">
            <v>0</v>
          </cell>
          <cell r="N4474">
            <v>0</v>
          </cell>
          <cell r="O4474">
            <v>0</v>
          </cell>
          <cell r="P4474">
            <v>0</v>
          </cell>
          <cell r="Q4474">
            <v>0</v>
          </cell>
          <cell r="R4474">
            <v>0</v>
          </cell>
          <cell r="S4474">
            <v>0</v>
          </cell>
          <cell r="T4474">
            <v>0</v>
          </cell>
          <cell r="U4474">
            <v>0</v>
          </cell>
          <cell r="AO4474" t="str">
            <v>Sachsen-Anhalt_2007_I 01a_7</v>
          </cell>
          <cell r="AQ4474" t="str">
            <v>Östliche Flächenländer_2007_I 01a_7</v>
          </cell>
        </row>
        <row r="4475">
          <cell r="G4475">
            <v>36</v>
          </cell>
          <cell r="H4475">
            <v>20</v>
          </cell>
          <cell r="I4475">
            <v>1</v>
          </cell>
          <cell r="J4475">
            <v>1</v>
          </cell>
          <cell r="K4475">
            <v>36</v>
          </cell>
          <cell r="L4475">
            <v>20</v>
          </cell>
          <cell r="M4475">
            <v>1</v>
          </cell>
          <cell r="N4475">
            <v>1</v>
          </cell>
          <cell r="O4475">
            <v>28</v>
          </cell>
          <cell r="P4475">
            <v>8</v>
          </cell>
          <cell r="Q4475">
            <v>0</v>
          </cell>
          <cell r="R4475">
            <v>0</v>
          </cell>
          <cell r="S4475">
            <v>0</v>
          </cell>
          <cell r="T4475">
            <v>0</v>
          </cell>
          <cell r="U4475">
            <v>0</v>
          </cell>
          <cell r="AO4475" t="str">
            <v>Sachsen-Anhalt_2007_I 01a_8</v>
          </cell>
          <cell r="AQ4475" t="str">
            <v>Östliche Flächenländer_2007_I 01a_8</v>
          </cell>
        </row>
        <row r="4476">
          <cell r="G4476">
            <v>0</v>
          </cell>
          <cell r="H4476">
            <v>0</v>
          </cell>
          <cell r="I4476">
            <v>0</v>
          </cell>
          <cell r="J4476">
            <v>0</v>
          </cell>
          <cell r="K4476">
            <v>0</v>
          </cell>
          <cell r="L4476">
            <v>0</v>
          </cell>
          <cell r="M4476">
            <v>0</v>
          </cell>
          <cell r="N4476">
            <v>0</v>
          </cell>
          <cell r="O4476">
            <v>0</v>
          </cell>
          <cell r="P4476">
            <v>0</v>
          </cell>
          <cell r="Q4476">
            <v>0</v>
          </cell>
          <cell r="R4476">
            <v>0</v>
          </cell>
          <cell r="S4476">
            <v>0</v>
          </cell>
          <cell r="T4476">
            <v>0</v>
          </cell>
          <cell r="U4476">
            <v>0</v>
          </cell>
          <cell r="AO4476" t="e">
            <v>#N/A</v>
          </cell>
          <cell r="AQ4476" t="e">
            <v>#N/A</v>
          </cell>
        </row>
        <row r="4477">
          <cell r="G4477">
            <v>0</v>
          </cell>
          <cell r="H4477">
            <v>0</v>
          </cell>
          <cell r="I4477">
            <v>0</v>
          </cell>
          <cell r="J4477">
            <v>0</v>
          </cell>
          <cell r="K4477">
            <v>0</v>
          </cell>
          <cell r="L4477">
            <v>0</v>
          </cell>
          <cell r="M4477">
            <v>0</v>
          </cell>
          <cell r="N4477">
            <v>0</v>
          </cell>
          <cell r="O4477">
            <v>0</v>
          </cell>
          <cell r="P4477">
            <v>0</v>
          </cell>
          <cell r="Q4477">
            <v>0</v>
          </cell>
          <cell r="R4477">
            <v>0</v>
          </cell>
          <cell r="S4477">
            <v>0</v>
          </cell>
          <cell r="T4477">
            <v>0</v>
          </cell>
          <cell r="U4477">
            <v>0</v>
          </cell>
          <cell r="AO4477" t="e">
            <v>#N/A</v>
          </cell>
          <cell r="AQ4477" t="e">
            <v>#N/A</v>
          </cell>
        </row>
        <row r="4478">
          <cell r="G4478">
            <v>0</v>
          </cell>
          <cell r="H4478">
            <v>0</v>
          </cell>
          <cell r="I4478">
            <v>0</v>
          </cell>
          <cell r="J4478">
            <v>0</v>
          </cell>
          <cell r="K4478">
            <v>0</v>
          </cell>
          <cell r="L4478">
            <v>0</v>
          </cell>
          <cell r="M4478">
            <v>0</v>
          </cell>
          <cell r="N4478">
            <v>0</v>
          </cell>
          <cell r="O4478">
            <v>0</v>
          </cell>
          <cell r="P4478">
            <v>0</v>
          </cell>
          <cell r="Q4478">
            <v>0</v>
          </cell>
          <cell r="R4478">
            <v>0</v>
          </cell>
          <cell r="S4478">
            <v>0</v>
          </cell>
          <cell r="T4478">
            <v>0</v>
          </cell>
          <cell r="U4478">
            <v>0</v>
          </cell>
          <cell r="AO4478" t="e">
            <v>#N/A</v>
          </cell>
          <cell r="AQ4478" t="e">
            <v>#N/A</v>
          </cell>
        </row>
        <row r="4479">
          <cell r="G4479">
            <v>0</v>
          </cell>
          <cell r="H4479">
            <v>0</v>
          </cell>
          <cell r="I4479">
            <v>0</v>
          </cell>
          <cell r="J4479">
            <v>0</v>
          </cell>
          <cell r="K4479">
            <v>0</v>
          </cell>
          <cell r="L4479">
            <v>0</v>
          </cell>
          <cell r="M4479">
            <v>0</v>
          </cell>
          <cell r="N4479">
            <v>0</v>
          </cell>
          <cell r="O4479">
            <v>0</v>
          </cell>
          <cell r="P4479">
            <v>0</v>
          </cell>
          <cell r="Q4479">
            <v>0</v>
          </cell>
          <cell r="R4479">
            <v>0</v>
          </cell>
          <cell r="S4479">
            <v>0</v>
          </cell>
          <cell r="T4479">
            <v>0</v>
          </cell>
          <cell r="U4479">
            <v>0</v>
          </cell>
          <cell r="AO4479" t="e">
            <v>#N/A</v>
          </cell>
          <cell r="AQ4479" t="e">
            <v>#N/A</v>
          </cell>
        </row>
        <row r="4480">
          <cell r="G4480">
            <v>0</v>
          </cell>
          <cell r="H4480">
            <v>0</v>
          </cell>
          <cell r="I4480">
            <v>0</v>
          </cell>
          <cell r="J4480">
            <v>0</v>
          </cell>
          <cell r="K4480">
            <v>0</v>
          </cell>
          <cell r="L4480">
            <v>0</v>
          </cell>
          <cell r="M4480">
            <v>0</v>
          </cell>
          <cell r="N4480">
            <v>0</v>
          </cell>
          <cell r="O4480">
            <v>0</v>
          </cell>
          <cell r="P4480">
            <v>0</v>
          </cell>
          <cell r="Q4480">
            <v>0</v>
          </cell>
          <cell r="R4480">
            <v>0</v>
          </cell>
          <cell r="S4480">
            <v>0</v>
          </cell>
          <cell r="T4480">
            <v>0</v>
          </cell>
          <cell r="U4480">
            <v>0</v>
          </cell>
          <cell r="AO4480" t="e">
            <v>#N/A</v>
          </cell>
          <cell r="AQ4480" t="e">
            <v>#N/A</v>
          </cell>
        </row>
        <row r="4481">
          <cell r="G4481">
            <v>0</v>
          </cell>
          <cell r="H4481">
            <v>0</v>
          </cell>
          <cell r="I4481">
            <v>0</v>
          </cell>
          <cell r="J4481">
            <v>0</v>
          </cell>
          <cell r="K4481">
            <v>0</v>
          </cell>
          <cell r="L4481">
            <v>0</v>
          </cell>
          <cell r="M4481">
            <v>0</v>
          </cell>
          <cell r="N4481">
            <v>0</v>
          </cell>
          <cell r="O4481">
            <v>0</v>
          </cell>
          <cell r="P4481">
            <v>0</v>
          </cell>
          <cell r="Q4481">
            <v>0</v>
          </cell>
          <cell r="R4481">
            <v>0</v>
          </cell>
          <cell r="S4481">
            <v>0</v>
          </cell>
          <cell r="T4481">
            <v>0</v>
          </cell>
          <cell r="U4481">
            <v>0</v>
          </cell>
          <cell r="AO4481" t="e">
            <v>#N/A</v>
          </cell>
          <cell r="AQ4481" t="e">
            <v>#N/A</v>
          </cell>
        </row>
        <row r="4482">
          <cell r="G4482">
            <v>0</v>
          </cell>
          <cell r="H4482">
            <v>0</v>
          </cell>
          <cell r="I4482">
            <v>0</v>
          </cell>
          <cell r="J4482">
            <v>0</v>
          </cell>
          <cell r="K4482">
            <v>0</v>
          </cell>
          <cell r="L4482">
            <v>0</v>
          </cell>
          <cell r="M4482">
            <v>0</v>
          </cell>
          <cell r="N4482">
            <v>0</v>
          </cell>
          <cell r="O4482">
            <v>0</v>
          </cell>
          <cell r="P4482">
            <v>0</v>
          </cell>
          <cell r="Q4482">
            <v>0</v>
          </cell>
          <cell r="R4482">
            <v>0</v>
          </cell>
          <cell r="S4482">
            <v>0</v>
          </cell>
          <cell r="T4482">
            <v>0</v>
          </cell>
          <cell r="U4482">
            <v>0</v>
          </cell>
          <cell r="AO4482" t="e">
            <v>#N/A</v>
          </cell>
          <cell r="AQ4482" t="e">
            <v>#N/A</v>
          </cell>
        </row>
        <row r="4483">
          <cell r="G4483">
            <v>0</v>
          </cell>
          <cell r="H4483">
            <v>0</v>
          </cell>
          <cell r="I4483">
            <v>0</v>
          </cell>
          <cell r="J4483">
            <v>0</v>
          </cell>
          <cell r="K4483">
            <v>0</v>
          </cell>
          <cell r="L4483">
            <v>0</v>
          </cell>
          <cell r="M4483">
            <v>0</v>
          </cell>
          <cell r="N4483">
            <v>0</v>
          </cell>
          <cell r="O4483">
            <v>0</v>
          </cell>
          <cell r="P4483">
            <v>0</v>
          </cell>
          <cell r="Q4483">
            <v>0</v>
          </cell>
          <cell r="R4483">
            <v>0</v>
          </cell>
          <cell r="S4483">
            <v>0</v>
          </cell>
          <cell r="T4483">
            <v>0</v>
          </cell>
          <cell r="U4483">
            <v>0</v>
          </cell>
          <cell r="AO4483" t="e">
            <v>#N/A</v>
          </cell>
          <cell r="AQ4483" t="e">
            <v>#N/A</v>
          </cell>
        </row>
        <row r="4484">
          <cell r="G4484">
            <v>0</v>
          </cell>
          <cell r="H4484">
            <v>0</v>
          </cell>
          <cell r="I4484">
            <v>0</v>
          </cell>
          <cell r="J4484">
            <v>0</v>
          </cell>
          <cell r="K4484">
            <v>0</v>
          </cell>
          <cell r="L4484">
            <v>0</v>
          </cell>
          <cell r="M4484">
            <v>0</v>
          </cell>
          <cell r="N4484">
            <v>0</v>
          </cell>
          <cell r="O4484">
            <v>0</v>
          </cell>
          <cell r="P4484">
            <v>0</v>
          </cell>
          <cell r="Q4484">
            <v>0</v>
          </cell>
          <cell r="R4484">
            <v>0</v>
          </cell>
          <cell r="S4484">
            <v>0</v>
          </cell>
          <cell r="T4484">
            <v>0</v>
          </cell>
          <cell r="U4484">
            <v>0</v>
          </cell>
          <cell r="AO4484" t="str">
            <v>Sachsen-Anhalt_2007_Sonstige_1</v>
          </cell>
          <cell r="AQ4484" t="str">
            <v>Östliche Flächenländer_2007_Sonstige_1</v>
          </cell>
        </row>
        <row r="4485">
          <cell r="G4485">
            <v>0</v>
          </cell>
          <cell r="H4485">
            <v>0</v>
          </cell>
          <cell r="I4485">
            <v>0</v>
          </cell>
          <cell r="J4485">
            <v>0</v>
          </cell>
          <cell r="K4485">
            <v>0</v>
          </cell>
          <cell r="L4485">
            <v>0</v>
          </cell>
          <cell r="M4485">
            <v>0</v>
          </cell>
          <cell r="N4485">
            <v>0</v>
          </cell>
          <cell r="O4485">
            <v>0</v>
          </cell>
          <cell r="P4485">
            <v>0</v>
          </cell>
          <cell r="Q4485">
            <v>0</v>
          </cell>
          <cell r="R4485">
            <v>0</v>
          </cell>
          <cell r="S4485">
            <v>0</v>
          </cell>
          <cell r="T4485">
            <v>0</v>
          </cell>
          <cell r="U4485">
            <v>0</v>
          </cell>
          <cell r="AO4485" t="str">
            <v>Sachsen-Anhalt_2007_Sonstige_2</v>
          </cell>
          <cell r="AQ4485" t="str">
            <v>Östliche Flächenländer_2007_Sonstige_2</v>
          </cell>
        </row>
        <row r="4486">
          <cell r="G4486">
            <v>1234</v>
          </cell>
          <cell r="H4486">
            <v>546</v>
          </cell>
          <cell r="I4486">
            <v>15</v>
          </cell>
          <cell r="J4486">
            <v>3</v>
          </cell>
          <cell r="K4486">
            <v>1228</v>
          </cell>
          <cell r="L4486">
            <v>543</v>
          </cell>
          <cell r="M4486">
            <v>15</v>
          </cell>
          <cell r="N4486">
            <v>3</v>
          </cell>
          <cell r="O4486">
            <v>0</v>
          </cell>
          <cell r="P4486">
            <v>1234</v>
          </cell>
          <cell r="Q4486">
            <v>0</v>
          </cell>
          <cell r="R4486">
            <v>0</v>
          </cell>
          <cell r="S4486">
            <v>0</v>
          </cell>
          <cell r="T4486">
            <v>0</v>
          </cell>
          <cell r="U4486">
            <v>0</v>
          </cell>
          <cell r="AO4486" t="str">
            <v>Sachsen-Anhalt_2007_Sonstige_3</v>
          </cell>
          <cell r="AQ4486" t="str">
            <v>Östliche Flächenländer_2007_Sonstige_3</v>
          </cell>
        </row>
        <row r="4487">
          <cell r="G4487">
            <v>1</v>
          </cell>
          <cell r="H4487">
            <v>1</v>
          </cell>
          <cell r="I4487">
            <v>0</v>
          </cell>
          <cell r="J4487">
            <v>0</v>
          </cell>
          <cell r="K4487">
            <v>1</v>
          </cell>
          <cell r="L4487">
            <v>0</v>
          </cell>
          <cell r="M4487">
            <v>0</v>
          </cell>
          <cell r="N4487">
            <v>0</v>
          </cell>
          <cell r="O4487">
            <v>0</v>
          </cell>
          <cell r="P4487">
            <v>1</v>
          </cell>
          <cell r="Q4487">
            <v>0</v>
          </cell>
          <cell r="R4487">
            <v>0</v>
          </cell>
          <cell r="S4487">
            <v>0</v>
          </cell>
          <cell r="T4487">
            <v>0</v>
          </cell>
          <cell r="U4487">
            <v>0</v>
          </cell>
          <cell r="AO4487" t="str">
            <v>Sachsen-Anhalt_2007_Sonstige_4</v>
          </cell>
          <cell r="AQ4487" t="str">
            <v>Östliche Flächenländer_2007_Sonstige_4</v>
          </cell>
        </row>
        <row r="4488">
          <cell r="G4488">
            <v>1</v>
          </cell>
          <cell r="H4488">
            <v>0</v>
          </cell>
          <cell r="I4488">
            <v>0</v>
          </cell>
          <cell r="J4488">
            <v>0</v>
          </cell>
          <cell r="K4488">
            <v>1</v>
          </cell>
          <cell r="L4488">
            <v>1</v>
          </cell>
          <cell r="M4488">
            <v>0</v>
          </cell>
          <cell r="N4488">
            <v>0</v>
          </cell>
          <cell r="O4488">
            <v>0</v>
          </cell>
          <cell r="P4488">
            <v>1</v>
          </cell>
          <cell r="Q4488">
            <v>0</v>
          </cell>
          <cell r="R4488">
            <v>0</v>
          </cell>
          <cell r="S4488">
            <v>0</v>
          </cell>
          <cell r="T4488">
            <v>0</v>
          </cell>
          <cell r="U4488">
            <v>0</v>
          </cell>
          <cell r="AO4488" t="str">
            <v>Sachsen-Anhalt_2007_Sonstige_5</v>
          </cell>
          <cell r="AQ4488" t="str">
            <v>Östliche Flächenländer_2007_Sonstige_5</v>
          </cell>
        </row>
        <row r="4489">
          <cell r="G4489">
            <v>0</v>
          </cell>
          <cell r="H4489">
            <v>0</v>
          </cell>
          <cell r="I4489">
            <v>0</v>
          </cell>
          <cell r="J4489">
            <v>0</v>
          </cell>
          <cell r="K4489">
            <v>0</v>
          </cell>
          <cell r="L4489">
            <v>0</v>
          </cell>
          <cell r="M4489">
            <v>0</v>
          </cell>
          <cell r="N4489">
            <v>0</v>
          </cell>
          <cell r="O4489">
            <v>0</v>
          </cell>
          <cell r="P4489">
            <v>0</v>
          </cell>
          <cell r="Q4489">
            <v>0</v>
          </cell>
          <cell r="R4489">
            <v>0</v>
          </cell>
          <cell r="S4489">
            <v>0</v>
          </cell>
          <cell r="T4489">
            <v>0</v>
          </cell>
          <cell r="U4489">
            <v>0</v>
          </cell>
          <cell r="AO4489" t="str">
            <v>Sachsen-Anhalt_2007_Sonstige_6</v>
          </cell>
          <cell r="AQ4489" t="str">
            <v>Östliche Flächenländer_2007_Sonstige_6</v>
          </cell>
        </row>
        <row r="4490">
          <cell r="G4490">
            <v>0</v>
          </cell>
          <cell r="H4490">
            <v>0</v>
          </cell>
          <cell r="I4490">
            <v>0</v>
          </cell>
          <cell r="J4490">
            <v>0</v>
          </cell>
          <cell r="K4490">
            <v>0</v>
          </cell>
          <cell r="L4490">
            <v>0</v>
          </cell>
          <cell r="M4490">
            <v>0</v>
          </cell>
          <cell r="N4490">
            <v>0</v>
          </cell>
          <cell r="O4490">
            <v>0</v>
          </cell>
          <cell r="P4490">
            <v>0</v>
          </cell>
          <cell r="Q4490">
            <v>0</v>
          </cell>
          <cell r="R4490">
            <v>0</v>
          </cell>
          <cell r="S4490">
            <v>0</v>
          </cell>
          <cell r="T4490">
            <v>0</v>
          </cell>
          <cell r="U4490">
            <v>0</v>
          </cell>
          <cell r="AO4490" t="str">
            <v>Sachsen-Anhalt_2007_Sonstige_7</v>
          </cell>
          <cell r="AQ4490" t="str">
            <v>Östliche Flächenländer_2007_Sonstige_7</v>
          </cell>
        </row>
        <row r="4491">
          <cell r="G4491">
            <v>1236</v>
          </cell>
          <cell r="H4491">
            <v>547</v>
          </cell>
          <cell r="I4491">
            <v>15</v>
          </cell>
          <cell r="J4491">
            <v>3</v>
          </cell>
          <cell r="K4491">
            <v>1230</v>
          </cell>
          <cell r="L4491">
            <v>544</v>
          </cell>
          <cell r="M4491">
            <v>15</v>
          </cell>
          <cell r="N4491">
            <v>3</v>
          </cell>
          <cell r="O4491">
            <v>0</v>
          </cell>
          <cell r="P4491">
            <v>1236</v>
          </cell>
          <cell r="Q4491">
            <v>0</v>
          </cell>
          <cell r="R4491">
            <v>0</v>
          </cell>
          <cell r="S4491">
            <v>0</v>
          </cell>
          <cell r="T4491">
            <v>0</v>
          </cell>
          <cell r="U4491">
            <v>0</v>
          </cell>
          <cell r="AO4491" t="str">
            <v>Sachsen-Anhalt_2007_Sonstige_8</v>
          </cell>
          <cell r="AQ4491" t="str">
            <v>Östliche Flächenländer_2007_Sonstige_8</v>
          </cell>
        </row>
        <row r="4492">
          <cell r="G4492">
            <v>0</v>
          </cell>
          <cell r="H4492">
            <v>0</v>
          </cell>
          <cell r="I4492">
            <v>0</v>
          </cell>
          <cell r="J4492">
            <v>0</v>
          </cell>
          <cell r="K4492">
            <v>0</v>
          </cell>
          <cell r="L4492">
            <v>0</v>
          </cell>
          <cell r="M4492">
            <v>0</v>
          </cell>
          <cell r="N4492">
            <v>0</v>
          </cell>
          <cell r="O4492">
            <v>0</v>
          </cell>
          <cell r="P4492">
            <v>0</v>
          </cell>
          <cell r="Q4492">
            <v>0</v>
          </cell>
          <cell r="R4492">
            <v>0</v>
          </cell>
          <cell r="S4492">
            <v>0</v>
          </cell>
          <cell r="T4492">
            <v>0</v>
          </cell>
          <cell r="U4492">
            <v>0</v>
          </cell>
          <cell r="AO4492" t="e">
            <v>#N/A</v>
          </cell>
          <cell r="AQ4492" t="e">
            <v>#N/A</v>
          </cell>
        </row>
        <row r="4493">
          <cell r="G4493">
            <v>0</v>
          </cell>
          <cell r="H4493">
            <v>0</v>
          </cell>
          <cell r="I4493">
            <v>0</v>
          </cell>
          <cell r="J4493">
            <v>0</v>
          </cell>
          <cell r="K4493">
            <v>0</v>
          </cell>
          <cell r="L4493">
            <v>0</v>
          </cell>
          <cell r="M4493">
            <v>0</v>
          </cell>
          <cell r="N4493">
            <v>0</v>
          </cell>
          <cell r="O4493">
            <v>0</v>
          </cell>
          <cell r="P4493">
            <v>0</v>
          </cell>
          <cell r="Q4493">
            <v>0</v>
          </cell>
          <cell r="R4493">
            <v>0</v>
          </cell>
          <cell r="S4493">
            <v>0</v>
          </cell>
          <cell r="T4493">
            <v>0</v>
          </cell>
          <cell r="U4493">
            <v>0</v>
          </cell>
          <cell r="AO4493" t="e">
            <v>#N/A</v>
          </cell>
          <cell r="AQ4493" t="e">
            <v>#N/A</v>
          </cell>
        </row>
        <row r="4494">
          <cell r="G4494">
            <v>0</v>
          </cell>
          <cell r="H4494">
            <v>0</v>
          </cell>
          <cell r="I4494">
            <v>0</v>
          </cell>
          <cell r="J4494">
            <v>0</v>
          </cell>
          <cell r="K4494">
            <v>0</v>
          </cell>
          <cell r="L4494">
            <v>0</v>
          </cell>
          <cell r="M4494">
            <v>0</v>
          </cell>
          <cell r="N4494">
            <v>0</v>
          </cell>
          <cell r="O4494">
            <v>0</v>
          </cell>
          <cell r="P4494">
            <v>0</v>
          </cell>
          <cell r="Q4494">
            <v>0</v>
          </cell>
          <cell r="R4494">
            <v>0</v>
          </cell>
          <cell r="S4494">
            <v>0</v>
          </cell>
          <cell r="T4494">
            <v>0</v>
          </cell>
          <cell r="U4494">
            <v>0</v>
          </cell>
          <cell r="AO4494" t="e">
            <v>#N/A</v>
          </cell>
          <cell r="AQ4494" t="e">
            <v>#N/A</v>
          </cell>
        </row>
        <row r="4495">
          <cell r="G4495">
            <v>0</v>
          </cell>
          <cell r="H4495">
            <v>0</v>
          </cell>
          <cell r="I4495">
            <v>0</v>
          </cell>
          <cell r="J4495">
            <v>0</v>
          </cell>
          <cell r="K4495">
            <v>0</v>
          </cell>
          <cell r="L4495">
            <v>0</v>
          </cell>
          <cell r="M4495">
            <v>0</v>
          </cell>
          <cell r="N4495">
            <v>0</v>
          </cell>
          <cell r="O4495">
            <v>0</v>
          </cell>
          <cell r="P4495">
            <v>0</v>
          </cell>
          <cell r="Q4495">
            <v>0</v>
          </cell>
          <cell r="R4495">
            <v>0</v>
          </cell>
          <cell r="S4495">
            <v>0</v>
          </cell>
          <cell r="T4495">
            <v>0</v>
          </cell>
          <cell r="U4495">
            <v>0</v>
          </cell>
          <cell r="AO4495" t="e">
            <v>#N/A</v>
          </cell>
          <cell r="AQ4495" t="e">
            <v>#N/A</v>
          </cell>
        </row>
        <row r="4496">
          <cell r="G4496">
            <v>0</v>
          </cell>
          <cell r="H4496">
            <v>0</v>
          </cell>
          <cell r="I4496">
            <v>0</v>
          </cell>
          <cell r="J4496">
            <v>0</v>
          </cell>
          <cell r="K4496">
            <v>0</v>
          </cell>
          <cell r="L4496">
            <v>0</v>
          </cell>
          <cell r="M4496">
            <v>0</v>
          </cell>
          <cell r="N4496">
            <v>0</v>
          </cell>
          <cell r="O4496">
            <v>0</v>
          </cell>
          <cell r="P4496">
            <v>0</v>
          </cell>
          <cell r="Q4496">
            <v>0</v>
          </cell>
          <cell r="R4496">
            <v>0</v>
          </cell>
          <cell r="S4496">
            <v>0</v>
          </cell>
          <cell r="T4496">
            <v>0</v>
          </cell>
          <cell r="U4496">
            <v>0</v>
          </cell>
          <cell r="AO4496" t="e">
            <v>#N/A</v>
          </cell>
          <cell r="AQ4496" t="e">
            <v>#N/A</v>
          </cell>
        </row>
        <row r="4497">
          <cell r="G4497">
            <v>0</v>
          </cell>
          <cell r="H4497">
            <v>0</v>
          </cell>
          <cell r="I4497">
            <v>0</v>
          </cell>
          <cell r="J4497">
            <v>0</v>
          </cell>
          <cell r="K4497">
            <v>0</v>
          </cell>
          <cell r="L4497">
            <v>0</v>
          </cell>
          <cell r="M4497">
            <v>0</v>
          </cell>
          <cell r="N4497">
            <v>0</v>
          </cell>
          <cell r="O4497">
            <v>0</v>
          </cell>
          <cell r="P4497">
            <v>0</v>
          </cell>
          <cell r="Q4497">
            <v>0</v>
          </cell>
          <cell r="R4497">
            <v>0</v>
          </cell>
          <cell r="S4497">
            <v>0</v>
          </cell>
          <cell r="T4497">
            <v>0</v>
          </cell>
          <cell r="U4497">
            <v>0</v>
          </cell>
          <cell r="AO4497" t="e">
            <v>#N/A</v>
          </cell>
          <cell r="AQ4497" t="e">
            <v>#N/A</v>
          </cell>
        </row>
        <row r="4498">
          <cell r="G4498">
            <v>0</v>
          </cell>
          <cell r="H4498">
            <v>0</v>
          </cell>
          <cell r="I4498">
            <v>0</v>
          </cell>
          <cell r="J4498">
            <v>0</v>
          </cell>
          <cell r="K4498">
            <v>0</v>
          </cell>
          <cell r="L4498">
            <v>0</v>
          </cell>
          <cell r="M4498">
            <v>0</v>
          </cell>
          <cell r="N4498">
            <v>0</v>
          </cell>
          <cell r="O4498">
            <v>0</v>
          </cell>
          <cell r="P4498">
            <v>0</v>
          </cell>
          <cell r="Q4498">
            <v>0</v>
          </cell>
          <cell r="R4498">
            <v>0</v>
          </cell>
          <cell r="S4498">
            <v>0</v>
          </cell>
          <cell r="T4498">
            <v>0</v>
          </cell>
          <cell r="U4498">
            <v>0</v>
          </cell>
          <cell r="AO4498" t="e">
            <v>#N/A</v>
          </cell>
          <cell r="AQ4498" t="e">
            <v>#N/A</v>
          </cell>
        </row>
        <row r="4499">
          <cell r="G4499">
            <v>0</v>
          </cell>
          <cell r="H4499">
            <v>0</v>
          </cell>
          <cell r="I4499">
            <v>0</v>
          </cell>
          <cell r="J4499">
            <v>0</v>
          </cell>
          <cell r="K4499">
            <v>0</v>
          </cell>
          <cell r="L4499">
            <v>0</v>
          </cell>
          <cell r="M4499">
            <v>0</v>
          </cell>
          <cell r="N4499">
            <v>0</v>
          </cell>
          <cell r="O4499">
            <v>0</v>
          </cell>
          <cell r="P4499">
            <v>0</v>
          </cell>
          <cell r="Q4499">
            <v>0</v>
          </cell>
          <cell r="R4499">
            <v>0</v>
          </cell>
          <cell r="S4499">
            <v>0</v>
          </cell>
          <cell r="T4499">
            <v>0</v>
          </cell>
          <cell r="U4499">
            <v>0</v>
          </cell>
          <cell r="AO4499" t="e">
            <v>#N/A</v>
          </cell>
          <cell r="AQ4499" t="e">
            <v>#N/A</v>
          </cell>
        </row>
        <row r="4500">
          <cell r="G4500">
            <v>0</v>
          </cell>
          <cell r="H4500">
            <v>0</v>
          </cell>
          <cell r="I4500">
            <v>0</v>
          </cell>
          <cell r="J4500">
            <v>0</v>
          </cell>
          <cell r="K4500">
            <v>0</v>
          </cell>
          <cell r="L4500">
            <v>0</v>
          </cell>
          <cell r="M4500">
            <v>0</v>
          </cell>
          <cell r="N4500">
            <v>0</v>
          </cell>
          <cell r="O4500">
            <v>0</v>
          </cell>
          <cell r="P4500">
            <v>0</v>
          </cell>
          <cell r="Q4500">
            <v>0</v>
          </cell>
          <cell r="R4500">
            <v>0</v>
          </cell>
          <cell r="S4500">
            <v>0</v>
          </cell>
          <cell r="T4500">
            <v>0</v>
          </cell>
          <cell r="U4500">
            <v>0</v>
          </cell>
          <cell r="AO4500" t="str">
            <v>Sachsen-Anhalt_2007_III 01_1</v>
          </cell>
          <cell r="AQ4500" t="str">
            <v>Östliche Flächenländer_2007_III 01_1</v>
          </cell>
        </row>
        <row r="4501">
          <cell r="G4501">
            <v>0</v>
          </cell>
          <cell r="H4501">
            <v>0</v>
          </cell>
          <cell r="I4501">
            <v>0</v>
          </cell>
          <cell r="J4501">
            <v>0</v>
          </cell>
          <cell r="K4501">
            <v>0</v>
          </cell>
          <cell r="L4501">
            <v>0</v>
          </cell>
          <cell r="M4501">
            <v>0</v>
          </cell>
          <cell r="N4501">
            <v>0</v>
          </cell>
          <cell r="O4501">
            <v>0</v>
          </cell>
          <cell r="P4501">
            <v>0</v>
          </cell>
          <cell r="Q4501">
            <v>0</v>
          </cell>
          <cell r="R4501">
            <v>0</v>
          </cell>
          <cell r="S4501">
            <v>0</v>
          </cell>
          <cell r="T4501">
            <v>0</v>
          </cell>
          <cell r="U4501">
            <v>0</v>
          </cell>
          <cell r="AO4501" t="str">
            <v>Sachsen-Anhalt_2007_III 01_2</v>
          </cell>
          <cell r="AQ4501" t="str">
            <v>Östliche Flächenländer_2007_III 01_2</v>
          </cell>
        </row>
        <row r="4502">
          <cell r="G4502">
            <v>1748</v>
          </cell>
          <cell r="H4502">
            <v>922</v>
          </cell>
          <cell r="I4502">
            <v>24</v>
          </cell>
          <cell r="J4502">
            <v>7</v>
          </cell>
          <cell r="K4502">
            <v>1140</v>
          </cell>
          <cell r="L4502">
            <v>594</v>
          </cell>
          <cell r="M4502">
            <v>13</v>
          </cell>
          <cell r="N4502">
            <v>4</v>
          </cell>
          <cell r="O4502">
            <v>1042</v>
          </cell>
          <cell r="P4502">
            <v>706</v>
          </cell>
          <cell r="Q4502">
            <v>0</v>
          </cell>
          <cell r="R4502">
            <v>0</v>
          </cell>
          <cell r="S4502">
            <v>0</v>
          </cell>
          <cell r="T4502">
            <v>0</v>
          </cell>
          <cell r="U4502">
            <v>0</v>
          </cell>
          <cell r="AO4502" t="str">
            <v>Sachsen-Anhalt_2007_III 01_3</v>
          </cell>
          <cell r="AQ4502" t="str">
            <v>Östliche Flächenländer_2007_III 01_3</v>
          </cell>
        </row>
        <row r="4503">
          <cell r="G4503">
            <v>4</v>
          </cell>
          <cell r="H4503">
            <v>4</v>
          </cell>
          <cell r="I4503">
            <v>0</v>
          </cell>
          <cell r="J4503">
            <v>0</v>
          </cell>
          <cell r="K4503">
            <v>1</v>
          </cell>
          <cell r="L4503">
            <v>1</v>
          </cell>
          <cell r="M4503">
            <v>0</v>
          </cell>
          <cell r="N4503">
            <v>0</v>
          </cell>
          <cell r="O4503">
            <v>1</v>
          </cell>
          <cell r="P4503">
            <v>3</v>
          </cell>
          <cell r="Q4503">
            <v>0</v>
          </cell>
          <cell r="R4503">
            <v>0</v>
          </cell>
          <cell r="S4503">
            <v>0</v>
          </cell>
          <cell r="T4503">
            <v>0</v>
          </cell>
          <cell r="U4503">
            <v>0</v>
          </cell>
          <cell r="AO4503" t="str">
            <v>Sachsen-Anhalt_2007_III 01_4</v>
          </cell>
          <cell r="AQ4503" t="str">
            <v>Östliche Flächenländer_2007_III 01_4</v>
          </cell>
        </row>
        <row r="4504">
          <cell r="G4504">
            <v>0</v>
          </cell>
          <cell r="H4504">
            <v>0</v>
          </cell>
          <cell r="I4504">
            <v>0</v>
          </cell>
          <cell r="J4504">
            <v>0</v>
          </cell>
          <cell r="K4504">
            <v>0</v>
          </cell>
          <cell r="L4504">
            <v>0</v>
          </cell>
          <cell r="M4504">
            <v>0</v>
          </cell>
          <cell r="N4504">
            <v>0</v>
          </cell>
          <cell r="O4504">
            <v>0</v>
          </cell>
          <cell r="P4504">
            <v>0</v>
          </cell>
          <cell r="Q4504">
            <v>0</v>
          </cell>
          <cell r="R4504">
            <v>0</v>
          </cell>
          <cell r="S4504">
            <v>0</v>
          </cell>
          <cell r="T4504">
            <v>0</v>
          </cell>
          <cell r="U4504">
            <v>0</v>
          </cell>
          <cell r="AO4504" t="str">
            <v>Sachsen-Anhalt_2007_III 01_5</v>
          </cell>
          <cell r="AQ4504" t="str">
            <v>Östliche Flächenländer_2007_III 01_5</v>
          </cell>
        </row>
        <row r="4505">
          <cell r="G4505">
            <v>0</v>
          </cell>
          <cell r="H4505">
            <v>0</v>
          </cell>
          <cell r="I4505">
            <v>0</v>
          </cell>
          <cell r="J4505">
            <v>0</v>
          </cell>
          <cell r="K4505">
            <v>0</v>
          </cell>
          <cell r="L4505">
            <v>0</v>
          </cell>
          <cell r="M4505">
            <v>0</v>
          </cell>
          <cell r="N4505">
            <v>0</v>
          </cell>
          <cell r="O4505">
            <v>0</v>
          </cell>
          <cell r="P4505">
            <v>0</v>
          </cell>
          <cell r="Q4505">
            <v>0</v>
          </cell>
          <cell r="R4505">
            <v>0</v>
          </cell>
          <cell r="S4505">
            <v>0</v>
          </cell>
          <cell r="T4505">
            <v>0</v>
          </cell>
          <cell r="U4505">
            <v>0</v>
          </cell>
          <cell r="AO4505" t="str">
            <v>Sachsen-Anhalt_2007_III 01_6</v>
          </cell>
          <cell r="AQ4505" t="str">
            <v>Östliche Flächenländer_2007_III 01_6</v>
          </cell>
        </row>
        <row r="4506">
          <cell r="G4506">
            <v>0</v>
          </cell>
          <cell r="H4506">
            <v>0</v>
          </cell>
          <cell r="I4506">
            <v>0</v>
          </cell>
          <cell r="J4506">
            <v>0</v>
          </cell>
          <cell r="K4506">
            <v>0</v>
          </cell>
          <cell r="L4506">
            <v>0</v>
          </cell>
          <cell r="M4506">
            <v>0</v>
          </cell>
          <cell r="N4506">
            <v>0</v>
          </cell>
          <cell r="O4506">
            <v>0</v>
          </cell>
          <cell r="P4506">
            <v>0</v>
          </cell>
          <cell r="Q4506">
            <v>0</v>
          </cell>
          <cell r="R4506">
            <v>0</v>
          </cell>
          <cell r="S4506">
            <v>0</v>
          </cell>
          <cell r="T4506">
            <v>0</v>
          </cell>
          <cell r="U4506">
            <v>0</v>
          </cell>
          <cell r="AO4506" t="str">
            <v>Sachsen-Anhalt_2007_III 01_7</v>
          </cell>
          <cell r="AQ4506" t="str">
            <v>Östliche Flächenländer_2007_III 01_7</v>
          </cell>
        </row>
        <row r="4507">
          <cell r="G4507">
            <v>1752</v>
          </cell>
          <cell r="H4507">
            <v>926</v>
          </cell>
          <cell r="I4507">
            <v>24</v>
          </cell>
          <cell r="J4507">
            <v>7</v>
          </cell>
          <cell r="K4507">
            <v>1141</v>
          </cell>
          <cell r="L4507">
            <v>595</v>
          </cell>
          <cell r="M4507">
            <v>13</v>
          </cell>
          <cell r="N4507">
            <v>4</v>
          </cell>
          <cell r="O4507">
            <v>1043</v>
          </cell>
          <cell r="P4507">
            <v>709</v>
          </cell>
          <cell r="Q4507">
            <v>0</v>
          </cell>
          <cell r="R4507">
            <v>0</v>
          </cell>
          <cell r="S4507">
            <v>0</v>
          </cell>
          <cell r="T4507">
            <v>0</v>
          </cell>
          <cell r="U4507">
            <v>0</v>
          </cell>
          <cell r="AO4507" t="str">
            <v>Sachsen-Anhalt_2007_III 01_8</v>
          </cell>
          <cell r="AQ4507" t="str">
            <v>Östliche Flächenländer_2007_III 01_8</v>
          </cell>
        </row>
        <row r="4508">
          <cell r="G4508">
            <v>0</v>
          </cell>
          <cell r="H4508">
            <v>0</v>
          </cell>
          <cell r="I4508">
            <v>0</v>
          </cell>
          <cell r="J4508">
            <v>0</v>
          </cell>
          <cell r="K4508">
            <v>0</v>
          </cell>
          <cell r="L4508">
            <v>0</v>
          </cell>
          <cell r="M4508">
            <v>0</v>
          </cell>
          <cell r="N4508">
            <v>0</v>
          </cell>
          <cell r="O4508">
            <v>0</v>
          </cell>
          <cell r="P4508">
            <v>0</v>
          </cell>
          <cell r="Q4508">
            <v>0</v>
          </cell>
          <cell r="R4508">
            <v>0</v>
          </cell>
          <cell r="S4508">
            <v>0</v>
          </cell>
          <cell r="T4508">
            <v>0</v>
          </cell>
          <cell r="U4508">
            <v>0</v>
          </cell>
          <cell r="AO4508" t="e">
            <v>#N/A</v>
          </cell>
          <cell r="AQ4508" t="e">
            <v>#N/A</v>
          </cell>
        </row>
        <row r="4509">
          <cell r="G4509">
            <v>0</v>
          </cell>
          <cell r="H4509">
            <v>0</v>
          </cell>
          <cell r="I4509">
            <v>0</v>
          </cell>
          <cell r="J4509">
            <v>0</v>
          </cell>
          <cell r="K4509">
            <v>0</v>
          </cell>
          <cell r="L4509">
            <v>0</v>
          </cell>
          <cell r="M4509">
            <v>0</v>
          </cell>
          <cell r="N4509">
            <v>0</v>
          </cell>
          <cell r="O4509">
            <v>0</v>
          </cell>
          <cell r="P4509">
            <v>0</v>
          </cell>
          <cell r="Q4509">
            <v>0</v>
          </cell>
          <cell r="R4509">
            <v>0</v>
          </cell>
          <cell r="S4509">
            <v>0</v>
          </cell>
          <cell r="T4509">
            <v>0</v>
          </cell>
          <cell r="U4509">
            <v>0</v>
          </cell>
          <cell r="AO4509" t="e">
            <v>#N/A</v>
          </cell>
          <cell r="AQ4509" t="e">
            <v>#N/A</v>
          </cell>
        </row>
        <row r="4510">
          <cell r="G4510">
            <v>0</v>
          </cell>
          <cell r="H4510">
            <v>0</v>
          </cell>
          <cell r="I4510">
            <v>0</v>
          </cell>
          <cell r="J4510">
            <v>0</v>
          </cell>
          <cell r="K4510">
            <v>0</v>
          </cell>
          <cell r="L4510">
            <v>0</v>
          </cell>
          <cell r="M4510">
            <v>0</v>
          </cell>
          <cell r="N4510">
            <v>0</v>
          </cell>
          <cell r="O4510">
            <v>0</v>
          </cell>
          <cell r="P4510">
            <v>0</v>
          </cell>
          <cell r="Q4510">
            <v>0</v>
          </cell>
          <cell r="R4510">
            <v>0</v>
          </cell>
          <cell r="S4510">
            <v>0</v>
          </cell>
          <cell r="T4510">
            <v>0</v>
          </cell>
          <cell r="U4510">
            <v>0</v>
          </cell>
          <cell r="AO4510" t="e">
            <v>#N/A</v>
          </cell>
          <cell r="AQ4510" t="e">
            <v>#N/A</v>
          </cell>
        </row>
        <row r="4511">
          <cell r="G4511">
            <v>0</v>
          </cell>
          <cell r="H4511">
            <v>0</v>
          </cell>
          <cell r="I4511">
            <v>0</v>
          </cell>
          <cell r="J4511">
            <v>0</v>
          </cell>
          <cell r="K4511">
            <v>0</v>
          </cell>
          <cell r="L4511">
            <v>0</v>
          </cell>
          <cell r="M4511">
            <v>0</v>
          </cell>
          <cell r="N4511">
            <v>0</v>
          </cell>
          <cell r="O4511">
            <v>0</v>
          </cell>
          <cell r="P4511">
            <v>0</v>
          </cell>
          <cell r="Q4511">
            <v>0</v>
          </cell>
          <cell r="R4511">
            <v>0</v>
          </cell>
          <cell r="S4511">
            <v>0</v>
          </cell>
          <cell r="T4511">
            <v>0</v>
          </cell>
          <cell r="U4511">
            <v>0</v>
          </cell>
          <cell r="AO4511" t="e">
            <v>#N/A</v>
          </cell>
          <cell r="AQ4511" t="e">
            <v>#N/A</v>
          </cell>
        </row>
        <row r="4512">
          <cell r="G4512">
            <v>0</v>
          </cell>
          <cell r="H4512">
            <v>0</v>
          </cell>
          <cell r="I4512">
            <v>0</v>
          </cell>
          <cell r="J4512">
            <v>0</v>
          </cell>
          <cell r="K4512">
            <v>0</v>
          </cell>
          <cell r="L4512">
            <v>0</v>
          </cell>
          <cell r="M4512">
            <v>0</v>
          </cell>
          <cell r="N4512">
            <v>0</v>
          </cell>
          <cell r="O4512">
            <v>0</v>
          </cell>
          <cell r="P4512">
            <v>0</v>
          </cell>
          <cell r="Q4512">
            <v>0</v>
          </cell>
          <cell r="R4512">
            <v>0</v>
          </cell>
          <cell r="S4512">
            <v>0</v>
          </cell>
          <cell r="T4512">
            <v>0</v>
          </cell>
          <cell r="U4512">
            <v>0</v>
          </cell>
          <cell r="AO4512" t="e">
            <v>#N/A</v>
          </cell>
          <cell r="AQ4512" t="e">
            <v>#N/A</v>
          </cell>
        </row>
        <row r="4513">
          <cell r="G4513">
            <v>0</v>
          </cell>
          <cell r="H4513">
            <v>0</v>
          </cell>
          <cell r="I4513">
            <v>0</v>
          </cell>
          <cell r="J4513">
            <v>0</v>
          </cell>
          <cell r="K4513">
            <v>0</v>
          </cell>
          <cell r="L4513">
            <v>0</v>
          </cell>
          <cell r="M4513">
            <v>0</v>
          </cell>
          <cell r="N4513">
            <v>0</v>
          </cell>
          <cell r="O4513">
            <v>0</v>
          </cell>
          <cell r="P4513">
            <v>0</v>
          </cell>
          <cell r="Q4513">
            <v>0</v>
          </cell>
          <cell r="R4513">
            <v>0</v>
          </cell>
          <cell r="S4513">
            <v>0</v>
          </cell>
          <cell r="T4513">
            <v>0</v>
          </cell>
          <cell r="U4513">
            <v>0</v>
          </cell>
          <cell r="AO4513" t="e">
            <v>#N/A</v>
          </cell>
          <cell r="AQ4513" t="e">
            <v>#N/A</v>
          </cell>
        </row>
        <row r="4514">
          <cell r="G4514">
            <v>0</v>
          </cell>
          <cell r="H4514">
            <v>0</v>
          </cell>
          <cell r="I4514">
            <v>0</v>
          </cell>
          <cell r="J4514">
            <v>0</v>
          </cell>
          <cell r="K4514">
            <v>0</v>
          </cell>
          <cell r="L4514">
            <v>0</v>
          </cell>
          <cell r="M4514">
            <v>0</v>
          </cell>
          <cell r="N4514">
            <v>0</v>
          </cell>
          <cell r="O4514">
            <v>0</v>
          </cell>
          <cell r="P4514">
            <v>0</v>
          </cell>
          <cell r="Q4514">
            <v>0</v>
          </cell>
          <cell r="R4514">
            <v>0</v>
          </cell>
          <cell r="S4514">
            <v>0</v>
          </cell>
          <cell r="T4514">
            <v>0</v>
          </cell>
          <cell r="U4514">
            <v>0</v>
          </cell>
          <cell r="AO4514" t="e">
            <v>#N/A</v>
          </cell>
          <cell r="AQ4514" t="e">
            <v>#N/A</v>
          </cell>
        </row>
        <row r="4515">
          <cell r="G4515">
            <v>0</v>
          </cell>
          <cell r="H4515">
            <v>0</v>
          </cell>
          <cell r="I4515">
            <v>0</v>
          </cell>
          <cell r="J4515">
            <v>0</v>
          </cell>
          <cell r="K4515">
            <v>0</v>
          </cell>
          <cell r="L4515">
            <v>0</v>
          </cell>
          <cell r="M4515">
            <v>0</v>
          </cell>
          <cell r="N4515">
            <v>0</v>
          </cell>
          <cell r="O4515">
            <v>0</v>
          </cell>
          <cell r="P4515">
            <v>0</v>
          </cell>
          <cell r="Q4515">
            <v>0</v>
          </cell>
          <cell r="R4515">
            <v>0</v>
          </cell>
          <cell r="S4515">
            <v>0</v>
          </cell>
          <cell r="T4515">
            <v>0</v>
          </cell>
          <cell r="U4515">
            <v>0</v>
          </cell>
          <cell r="AO4515" t="e">
            <v>#N/A</v>
          </cell>
          <cell r="AQ4515" t="e">
            <v>#N/A</v>
          </cell>
        </row>
        <row r="4516">
          <cell r="G4516">
            <v>0</v>
          </cell>
          <cell r="H4516">
            <v>0</v>
          </cell>
          <cell r="I4516">
            <v>0</v>
          </cell>
          <cell r="J4516">
            <v>0</v>
          </cell>
          <cell r="K4516">
            <v>0</v>
          </cell>
          <cell r="L4516">
            <v>0</v>
          </cell>
          <cell r="M4516">
            <v>0</v>
          </cell>
          <cell r="N4516">
            <v>0</v>
          </cell>
          <cell r="O4516">
            <v>0</v>
          </cell>
          <cell r="P4516">
            <v>0</v>
          </cell>
          <cell r="Q4516">
            <v>0</v>
          </cell>
          <cell r="R4516">
            <v>0</v>
          </cell>
          <cell r="S4516">
            <v>0</v>
          </cell>
          <cell r="T4516">
            <v>0</v>
          </cell>
          <cell r="U4516">
            <v>0</v>
          </cell>
          <cell r="AO4516" t="str">
            <v>Sachsen-Anhalt_2007_III 02_1</v>
          </cell>
          <cell r="AQ4516" t="str">
            <v>Östliche Flächenländer_2007_III 02_1</v>
          </cell>
        </row>
        <row r="4517">
          <cell r="G4517">
            <v>0</v>
          </cell>
          <cell r="H4517">
            <v>0</v>
          </cell>
          <cell r="I4517">
            <v>0</v>
          </cell>
          <cell r="J4517">
            <v>0</v>
          </cell>
          <cell r="K4517">
            <v>0</v>
          </cell>
          <cell r="L4517">
            <v>0</v>
          </cell>
          <cell r="M4517">
            <v>0</v>
          </cell>
          <cell r="N4517">
            <v>0</v>
          </cell>
          <cell r="O4517">
            <v>0</v>
          </cell>
          <cell r="P4517">
            <v>0</v>
          </cell>
          <cell r="Q4517">
            <v>0</v>
          </cell>
          <cell r="R4517">
            <v>0</v>
          </cell>
          <cell r="S4517">
            <v>0</v>
          </cell>
          <cell r="T4517">
            <v>0</v>
          </cell>
          <cell r="U4517">
            <v>0</v>
          </cell>
          <cell r="AO4517" t="str">
            <v>Sachsen-Anhalt_2007_III 02_2</v>
          </cell>
          <cell r="AQ4517" t="str">
            <v>Östliche Flächenländer_2007_III 02_2</v>
          </cell>
        </row>
        <row r="4518">
          <cell r="G4518">
            <v>3661</v>
          </cell>
          <cell r="H4518">
            <v>1906</v>
          </cell>
          <cell r="I4518">
            <v>55</v>
          </cell>
          <cell r="J4518">
            <v>32</v>
          </cell>
          <cell r="K4518">
            <v>1023</v>
          </cell>
          <cell r="L4518">
            <v>553</v>
          </cell>
          <cell r="M4518">
            <v>14</v>
          </cell>
          <cell r="N4518">
            <v>8</v>
          </cell>
          <cell r="O4518">
            <v>0</v>
          </cell>
          <cell r="P4518">
            <v>0</v>
          </cell>
          <cell r="Q4518">
            <v>0</v>
          </cell>
          <cell r="R4518">
            <v>0</v>
          </cell>
          <cell r="S4518">
            <v>1128</v>
          </cell>
          <cell r="T4518">
            <v>1315</v>
          </cell>
          <cell r="U4518">
            <v>1218</v>
          </cell>
          <cell r="AO4518" t="str">
            <v>Sachsen-Anhalt_2007_III 02_3</v>
          </cell>
          <cell r="AQ4518" t="str">
            <v>Östliche Flächenländer_2007_III 02_3</v>
          </cell>
        </row>
        <row r="4519">
          <cell r="G4519">
            <v>11</v>
          </cell>
          <cell r="H4519">
            <v>7</v>
          </cell>
          <cell r="I4519">
            <v>0</v>
          </cell>
          <cell r="J4519">
            <v>0</v>
          </cell>
          <cell r="K4519">
            <v>4</v>
          </cell>
          <cell r="L4519">
            <v>1</v>
          </cell>
          <cell r="M4519">
            <v>0</v>
          </cell>
          <cell r="N4519">
            <v>0</v>
          </cell>
          <cell r="O4519">
            <v>0</v>
          </cell>
          <cell r="P4519">
            <v>0</v>
          </cell>
          <cell r="Q4519">
            <v>0</v>
          </cell>
          <cell r="R4519">
            <v>0</v>
          </cell>
          <cell r="S4519">
            <v>4</v>
          </cell>
          <cell r="T4519">
            <v>5</v>
          </cell>
          <cell r="U4519">
            <v>2</v>
          </cell>
          <cell r="AO4519" t="str">
            <v>Sachsen-Anhalt_2007_III 02_4</v>
          </cell>
          <cell r="AQ4519" t="str">
            <v>Östliche Flächenländer_2007_III 02_4</v>
          </cell>
        </row>
        <row r="4520">
          <cell r="G4520">
            <v>0</v>
          </cell>
          <cell r="H4520">
            <v>0</v>
          </cell>
          <cell r="I4520">
            <v>0</v>
          </cell>
          <cell r="J4520">
            <v>0</v>
          </cell>
          <cell r="K4520">
            <v>0</v>
          </cell>
          <cell r="L4520">
            <v>0</v>
          </cell>
          <cell r="M4520">
            <v>0</v>
          </cell>
          <cell r="N4520">
            <v>0</v>
          </cell>
          <cell r="O4520">
            <v>0</v>
          </cell>
          <cell r="P4520">
            <v>0</v>
          </cell>
          <cell r="Q4520">
            <v>0</v>
          </cell>
          <cell r="R4520">
            <v>0</v>
          </cell>
          <cell r="S4520">
            <v>0</v>
          </cell>
          <cell r="T4520">
            <v>0</v>
          </cell>
          <cell r="U4520">
            <v>0</v>
          </cell>
          <cell r="AO4520" t="str">
            <v>Sachsen-Anhalt_2007_III 02_5</v>
          </cell>
          <cell r="AQ4520" t="str">
            <v>Östliche Flächenländer_2007_III 02_5</v>
          </cell>
        </row>
        <row r="4521">
          <cell r="G4521">
            <v>0</v>
          </cell>
          <cell r="H4521">
            <v>0</v>
          </cell>
          <cell r="I4521">
            <v>0</v>
          </cell>
          <cell r="J4521">
            <v>0</v>
          </cell>
          <cell r="K4521">
            <v>0</v>
          </cell>
          <cell r="L4521">
            <v>0</v>
          </cell>
          <cell r="M4521">
            <v>0</v>
          </cell>
          <cell r="N4521">
            <v>0</v>
          </cell>
          <cell r="O4521">
            <v>0</v>
          </cell>
          <cell r="P4521">
            <v>0</v>
          </cell>
          <cell r="Q4521">
            <v>0</v>
          </cell>
          <cell r="R4521">
            <v>0</v>
          </cell>
          <cell r="S4521">
            <v>0</v>
          </cell>
          <cell r="T4521">
            <v>0</v>
          </cell>
          <cell r="U4521">
            <v>0</v>
          </cell>
          <cell r="AO4521" t="str">
            <v>Sachsen-Anhalt_2007_III 02_6</v>
          </cell>
          <cell r="AQ4521" t="str">
            <v>Östliche Flächenländer_2007_III 02_6</v>
          </cell>
        </row>
        <row r="4522">
          <cell r="G4522">
            <v>0</v>
          </cell>
          <cell r="H4522">
            <v>0</v>
          </cell>
          <cell r="I4522">
            <v>0</v>
          </cell>
          <cell r="J4522">
            <v>0</v>
          </cell>
          <cell r="K4522">
            <v>0</v>
          </cell>
          <cell r="L4522">
            <v>0</v>
          </cell>
          <cell r="M4522">
            <v>0</v>
          </cell>
          <cell r="N4522">
            <v>0</v>
          </cell>
          <cell r="O4522">
            <v>0</v>
          </cell>
          <cell r="P4522">
            <v>0</v>
          </cell>
          <cell r="Q4522">
            <v>0</v>
          </cell>
          <cell r="R4522">
            <v>0</v>
          </cell>
          <cell r="S4522">
            <v>0</v>
          </cell>
          <cell r="T4522">
            <v>0</v>
          </cell>
          <cell r="U4522">
            <v>0</v>
          </cell>
          <cell r="AO4522" t="str">
            <v>Sachsen-Anhalt_2007_III 02_7</v>
          </cell>
          <cell r="AQ4522" t="str">
            <v>Östliche Flächenländer_2007_III 02_7</v>
          </cell>
        </row>
        <row r="4523">
          <cell r="G4523">
            <v>3672</v>
          </cell>
          <cell r="H4523">
            <v>1913</v>
          </cell>
          <cell r="I4523">
            <v>55</v>
          </cell>
          <cell r="J4523">
            <v>32</v>
          </cell>
          <cell r="K4523">
            <v>1027</v>
          </cell>
          <cell r="L4523">
            <v>554</v>
          </cell>
          <cell r="M4523">
            <v>14</v>
          </cell>
          <cell r="N4523">
            <v>8</v>
          </cell>
          <cell r="O4523">
            <v>0</v>
          </cell>
          <cell r="P4523">
            <v>0</v>
          </cell>
          <cell r="Q4523">
            <v>0</v>
          </cell>
          <cell r="R4523">
            <v>0</v>
          </cell>
          <cell r="S4523">
            <v>1132</v>
          </cell>
          <cell r="T4523">
            <v>1320</v>
          </cell>
          <cell r="U4523">
            <v>1220</v>
          </cell>
          <cell r="AO4523" t="str">
            <v>Sachsen-Anhalt_2007_III 02_8</v>
          </cell>
          <cell r="AQ4523" t="str">
            <v>Östliche Flächenländer_2007_III 02_8</v>
          </cell>
        </row>
        <row r="4524">
          <cell r="G4524">
            <v>0</v>
          </cell>
          <cell r="H4524">
            <v>0</v>
          </cell>
          <cell r="I4524">
            <v>0</v>
          </cell>
          <cell r="J4524">
            <v>0</v>
          </cell>
          <cell r="K4524">
            <v>0</v>
          </cell>
          <cell r="L4524">
            <v>0</v>
          </cell>
          <cell r="M4524">
            <v>0</v>
          </cell>
          <cell r="N4524">
            <v>0</v>
          </cell>
          <cell r="O4524">
            <v>0</v>
          </cell>
          <cell r="P4524">
            <v>0</v>
          </cell>
          <cell r="Q4524">
            <v>0</v>
          </cell>
          <cell r="R4524">
            <v>0</v>
          </cell>
          <cell r="S4524">
            <v>0</v>
          </cell>
          <cell r="T4524">
            <v>0</v>
          </cell>
          <cell r="U4524">
            <v>0</v>
          </cell>
          <cell r="AO4524" t="e">
            <v>#N/A</v>
          </cell>
          <cell r="AQ4524" t="e">
            <v>#N/A</v>
          </cell>
        </row>
        <row r="4525">
          <cell r="G4525">
            <v>0</v>
          </cell>
          <cell r="H4525">
            <v>0</v>
          </cell>
          <cell r="I4525">
            <v>0</v>
          </cell>
          <cell r="J4525">
            <v>0</v>
          </cell>
          <cell r="K4525">
            <v>0</v>
          </cell>
          <cell r="L4525">
            <v>0</v>
          </cell>
          <cell r="M4525">
            <v>0</v>
          </cell>
          <cell r="N4525">
            <v>0</v>
          </cell>
          <cell r="O4525">
            <v>0</v>
          </cell>
          <cell r="P4525">
            <v>0</v>
          </cell>
          <cell r="Q4525">
            <v>0</v>
          </cell>
          <cell r="R4525">
            <v>0</v>
          </cell>
          <cell r="S4525">
            <v>0</v>
          </cell>
          <cell r="T4525">
            <v>0</v>
          </cell>
          <cell r="U4525">
            <v>0</v>
          </cell>
          <cell r="AO4525" t="e">
            <v>#N/A</v>
          </cell>
          <cell r="AQ4525" t="e">
            <v>#N/A</v>
          </cell>
        </row>
        <row r="4526">
          <cell r="G4526">
            <v>0</v>
          </cell>
          <cell r="H4526">
            <v>0</v>
          </cell>
          <cell r="I4526">
            <v>0</v>
          </cell>
          <cell r="J4526">
            <v>0</v>
          </cell>
          <cell r="K4526">
            <v>0</v>
          </cell>
          <cell r="L4526">
            <v>0</v>
          </cell>
          <cell r="M4526">
            <v>0</v>
          </cell>
          <cell r="N4526">
            <v>0</v>
          </cell>
          <cell r="O4526">
            <v>0</v>
          </cell>
          <cell r="P4526">
            <v>0</v>
          </cell>
          <cell r="Q4526">
            <v>0</v>
          </cell>
          <cell r="R4526">
            <v>0</v>
          </cell>
          <cell r="S4526">
            <v>0</v>
          </cell>
          <cell r="T4526">
            <v>0</v>
          </cell>
          <cell r="U4526">
            <v>0</v>
          </cell>
          <cell r="AO4526" t="e">
            <v>#N/A</v>
          </cell>
          <cell r="AQ4526" t="e">
            <v>#N/A</v>
          </cell>
        </row>
        <row r="4527">
          <cell r="G4527">
            <v>0</v>
          </cell>
          <cell r="H4527">
            <v>0</v>
          </cell>
          <cell r="I4527">
            <v>0</v>
          </cell>
          <cell r="J4527">
            <v>0</v>
          </cell>
          <cell r="K4527">
            <v>0</v>
          </cell>
          <cell r="L4527">
            <v>0</v>
          </cell>
          <cell r="M4527">
            <v>0</v>
          </cell>
          <cell r="N4527">
            <v>0</v>
          </cell>
          <cell r="O4527">
            <v>0</v>
          </cell>
          <cell r="P4527">
            <v>0</v>
          </cell>
          <cell r="Q4527">
            <v>0</v>
          </cell>
          <cell r="R4527">
            <v>0</v>
          </cell>
          <cell r="S4527">
            <v>0</v>
          </cell>
          <cell r="T4527">
            <v>0</v>
          </cell>
          <cell r="U4527">
            <v>0</v>
          </cell>
          <cell r="AO4527" t="e">
            <v>#N/A</v>
          </cell>
          <cell r="AQ4527" t="e">
            <v>#N/A</v>
          </cell>
        </row>
        <row r="4528">
          <cell r="G4528">
            <v>0</v>
          </cell>
          <cell r="H4528">
            <v>0</v>
          </cell>
          <cell r="I4528">
            <v>0</v>
          </cell>
          <cell r="J4528">
            <v>0</v>
          </cell>
          <cell r="K4528">
            <v>0</v>
          </cell>
          <cell r="L4528">
            <v>0</v>
          </cell>
          <cell r="M4528">
            <v>0</v>
          </cell>
          <cell r="N4528">
            <v>0</v>
          </cell>
          <cell r="O4528">
            <v>0</v>
          </cell>
          <cell r="P4528">
            <v>0</v>
          </cell>
          <cell r="Q4528">
            <v>0</v>
          </cell>
          <cell r="R4528">
            <v>0</v>
          </cell>
          <cell r="S4528">
            <v>0</v>
          </cell>
          <cell r="T4528">
            <v>0</v>
          </cell>
          <cell r="U4528">
            <v>0</v>
          </cell>
          <cell r="AO4528" t="e">
            <v>#N/A</v>
          </cell>
          <cell r="AQ4528" t="e">
            <v>#N/A</v>
          </cell>
        </row>
        <row r="4529">
          <cell r="G4529">
            <v>0</v>
          </cell>
          <cell r="H4529">
            <v>0</v>
          </cell>
          <cell r="I4529">
            <v>0</v>
          </cell>
          <cell r="J4529">
            <v>0</v>
          </cell>
          <cell r="K4529">
            <v>0</v>
          </cell>
          <cell r="L4529">
            <v>0</v>
          </cell>
          <cell r="M4529">
            <v>0</v>
          </cell>
          <cell r="N4529">
            <v>0</v>
          </cell>
          <cell r="O4529">
            <v>0</v>
          </cell>
          <cell r="P4529">
            <v>0</v>
          </cell>
          <cell r="Q4529">
            <v>0</v>
          </cell>
          <cell r="R4529">
            <v>0</v>
          </cell>
          <cell r="S4529">
            <v>0</v>
          </cell>
          <cell r="T4529">
            <v>0</v>
          </cell>
          <cell r="U4529">
            <v>0</v>
          </cell>
          <cell r="AO4529" t="e">
            <v>#N/A</v>
          </cell>
          <cell r="AQ4529" t="e">
            <v>#N/A</v>
          </cell>
        </row>
        <row r="4530">
          <cell r="G4530">
            <v>0</v>
          </cell>
          <cell r="H4530">
            <v>0</v>
          </cell>
          <cell r="I4530">
            <v>0</v>
          </cell>
          <cell r="J4530">
            <v>0</v>
          </cell>
          <cell r="K4530">
            <v>0</v>
          </cell>
          <cell r="L4530">
            <v>0</v>
          </cell>
          <cell r="M4530">
            <v>0</v>
          </cell>
          <cell r="N4530">
            <v>0</v>
          </cell>
          <cell r="O4530">
            <v>0</v>
          </cell>
          <cell r="P4530">
            <v>0</v>
          </cell>
          <cell r="Q4530">
            <v>0</v>
          </cell>
          <cell r="R4530">
            <v>0</v>
          </cell>
          <cell r="S4530">
            <v>0</v>
          </cell>
          <cell r="T4530">
            <v>0</v>
          </cell>
          <cell r="U4530">
            <v>0</v>
          </cell>
          <cell r="AO4530" t="e">
            <v>#N/A</v>
          </cell>
          <cell r="AQ4530" t="e">
            <v>#N/A</v>
          </cell>
        </row>
        <row r="4531">
          <cell r="G4531">
            <v>0</v>
          </cell>
          <cell r="H4531">
            <v>0</v>
          </cell>
          <cell r="I4531">
            <v>0</v>
          </cell>
          <cell r="J4531">
            <v>0</v>
          </cell>
          <cell r="K4531">
            <v>0</v>
          </cell>
          <cell r="L4531">
            <v>0</v>
          </cell>
          <cell r="M4531">
            <v>0</v>
          </cell>
          <cell r="N4531">
            <v>0</v>
          </cell>
          <cell r="O4531">
            <v>0</v>
          </cell>
          <cell r="P4531">
            <v>0</v>
          </cell>
          <cell r="Q4531">
            <v>0</v>
          </cell>
          <cell r="R4531">
            <v>0</v>
          </cell>
          <cell r="S4531">
            <v>0</v>
          </cell>
          <cell r="T4531">
            <v>0</v>
          </cell>
          <cell r="U4531">
            <v>0</v>
          </cell>
          <cell r="AO4531" t="e">
            <v>#N/A</v>
          </cell>
          <cell r="AQ4531" t="e">
            <v>#N/A</v>
          </cell>
        </row>
        <row r="4532">
          <cell r="G4532">
            <v>0</v>
          </cell>
          <cell r="H4532">
            <v>0</v>
          </cell>
          <cell r="I4532">
            <v>0</v>
          </cell>
          <cell r="J4532">
            <v>0</v>
          </cell>
          <cell r="K4532">
            <v>0</v>
          </cell>
          <cell r="L4532">
            <v>0</v>
          </cell>
          <cell r="M4532">
            <v>0</v>
          </cell>
          <cell r="N4532">
            <v>0</v>
          </cell>
          <cell r="O4532">
            <v>0</v>
          </cell>
          <cell r="P4532">
            <v>0</v>
          </cell>
          <cell r="Q4532">
            <v>0</v>
          </cell>
          <cell r="R4532">
            <v>0</v>
          </cell>
          <cell r="S4532">
            <v>0</v>
          </cell>
          <cell r="T4532">
            <v>0</v>
          </cell>
          <cell r="U4532">
            <v>0</v>
          </cell>
          <cell r="AO4532" t="str">
            <v>Sachsen-Anhalt_2007_Sonstige_1</v>
          </cell>
          <cell r="AQ4532" t="str">
            <v>Östliche Flächenländer_2007_Sonstige_1</v>
          </cell>
        </row>
        <row r="4533">
          <cell r="G4533">
            <v>41</v>
          </cell>
          <cell r="H4533">
            <v>5</v>
          </cell>
          <cell r="I4533">
            <v>0</v>
          </cell>
          <cell r="J4533">
            <v>0</v>
          </cell>
          <cell r="K4533">
            <v>25</v>
          </cell>
          <cell r="L4533">
            <v>2</v>
          </cell>
          <cell r="M4533">
            <v>0</v>
          </cell>
          <cell r="N4533">
            <v>0</v>
          </cell>
          <cell r="O4533">
            <v>24</v>
          </cell>
          <cell r="P4533">
            <v>9</v>
          </cell>
          <cell r="Q4533">
            <v>7</v>
          </cell>
          <cell r="R4533">
            <v>1</v>
          </cell>
          <cell r="S4533">
            <v>0</v>
          </cell>
          <cell r="T4533">
            <v>0</v>
          </cell>
          <cell r="U4533">
            <v>0</v>
          </cell>
          <cell r="AO4533" t="str">
            <v>Sachsen-Anhalt_2007_Sonstige_2</v>
          </cell>
          <cell r="AQ4533" t="str">
            <v>Östliche Flächenländer_2007_Sonstige_2</v>
          </cell>
        </row>
        <row r="4534">
          <cell r="G4534">
            <v>751</v>
          </cell>
          <cell r="H4534">
            <v>255</v>
          </cell>
          <cell r="I4534">
            <v>0</v>
          </cell>
          <cell r="J4534">
            <v>0</v>
          </cell>
          <cell r="K4534">
            <v>292</v>
          </cell>
          <cell r="L4534">
            <v>99</v>
          </cell>
          <cell r="M4534">
            <v>0</v>
          </cell>
          <cell r="N4534">
            <v>0</v>
          </cell>
          <cell r="O4534">
            <v>315</v>
          </cell>
          <cell r="P4534">
            <v>301</v>
          </cell>
          <cell r="Q4534">
            <v>93</v>
          </cell>
          <cell r="R4534">
            <v>42</v>
          </cell>
          <cell r="S4534">
            <v>0</v>
          </cell>
          <cell r="T4534">
            <v>0</v>
          </cell>
          <cell r="U4534">
            <v>0</v>
          </cell>
          <cell r="AO4534" t="str">
            <v>Sachsen-Anhalt_2007_Sonstige_3</v>
          </cell>
          <cell r="AQ4534" t="str">
            <v>Östliche Flächenländer_2007_Sonstige_3</v>
          </cell>
        </row>
        <row r="4535">
          <cell r="G4535">
            <v>30</v>
          </cell>
          <cell r="H4535">
            <v>13</v>
          </cell>
          <cell r="I4535">
            <v>0</v>
          </cell>
          <cell r="J4535">
            <v>0</v>
          </cell>
          <cell r="K4535">
            <v>16</v>
          </cell>
          <cell r="L4535">
            <v>7</v>
          </cell>
          <cell r="M4535">
            <v>0</v>
          </cell>
          <cell r="N4535">
            <v>0</v>
          </cell>
          <cell r="O4535">
            <v>17</v>
          </cell>
          <cell r="P4535">
            <v>8</v>
          </cell>
          <cell r="Q4535">
            <v>4</v>
          </cell>
          <cell r="R4535">
            <v>1</v>
          </cell>
          <cell r="S4535">
            <v>0</v>
          </cell>
          <cell r="T4535">
            <v>0</v>
          </cell>
          <cell r="U4535">
            <v>0</v>
          </cell>
          <cell r="AO4535" t="str">
            <v>Sachsen-Anhalt_2007_Sonstige_4</v>
          </cell>
          <cell r="AQ4535" t="str">
            <v>Östliche Flächenländer_2007_Sonstige_4</v>
          </cell>
        </row>
        <row r="4536">
          <cell r="G4536">
            <v>58</v>
          </cell>
          <cell r="H4536">
            <v>33</v>
          </cell>
          <cell r="I4536">
            <v>0</v>
          </cell>
          <cell r="J4536">
            <v>0</v>
          </cell>
          <cell r="K4536">
            <v>17</v>
          </cell>
          <cell r="L4536">
            <v>8</v>
          </cell>
          <cell r="M4536">
            <v>0</v>
          </cell>
          <cell r="N4536">
            <v>0</v>
          </cell>
          <cell r="O4536">
            <v>20</v>
          </cell>
          <cell r="P4536">
            <v>22</v>
          </cell>
          <cell r="Q4536">
            <v>3</v>
          </cell>
          <cell r="R4536">
            <v>13</v>
          </cell>
          <cell r="S4536">
            <v>0</v>
          </cell>
          <cell r="T4536">
            <v>0</v>
          </cell>
          <cell r="U4536">
            <v>0</v>
          </cell>
          <cell r="AO4536" t="str">
            <v>Sachsen-Anhalt_2007_Sonstige_5</v>
          </cell>
          <cell r="AQ4536" t="str">
            <v>Östliche Flächenländer_2007_Sonstige_5</v>
          </cell>
        </row>
        <row r="4537">
          <cell r="G4537">
            <v>0</v>
          </cell>
          <cell r="H4537">
            <v>0</v>
          </cell>
          <cell r="I4537">
            <v>0</v>
          </cell>
          <cell r="J4537">
            <v>0</v>
          </cell>
          <cell r="K4537">
            <v>0</v>
          </cell>
          <cell r="L4537">
            <v>0</v>
          </cell>
          <cell r="M4537">
            <v>0</v>
          </cell>
          <cell r="N4537">
            <v>0</v>
          </cell>
          <cell r="O4537">
            <v>0</v>
          </cell>
          <cell r="P4537">
            <v>0</v>
          </cell>
          <cell r="Q4537">
            <v>0</v>
          </cell>
          <cell r="R4537">
            <v>0</v>
          </cell>
          <cell r="S4537">
            <v>0</v>
          </cell>
          <cell r="T4537">
            <v>0</v>
          </cell>
          <cell r="U4537">
            <v>0</v>
          </cell>
          <cell r="AO4537" t="str">
            <v>Sachsen-Anhalt_2007_Sonstige_6</v>
          </cell>
          <cell r="AQ4537" t="str">
            <v>Östliche Flächenländer_2007_Sonstige_6</v>
          </cell>
        </row>
        <row r="4538">
          <cell r="G4538">
            <v>0</v>
          </cell>
          <cell r="H4538">
            <v>0</v>
          </cell>
          <cell r="I4538">
            <v>0</v>
          </cell>
          <cell r="J4538">
            <v>0</v>
          </cell>
          <cell r="K4538">
            <v>0</v>
          </cell>
          <cell r="L4538">
            <v>0</v>
          </cell>
          <cell r="M4538">
            <v>0</v>
          </cell>
          <cell r="N4538">
            <v>0</v>
          </cell>
          <cell r="O4538">
            <v>0</v>
          </cell>
          <cell r="P4538">
            <v>0</v>
          </cell>
          <cell r="Q4538">
            <v>0</v>
          </cell>
          <cell r="R4538">
            <v>0</v>
          </cell>
          <cell r="S4538">
            <v>0</v>
          </cell>
          <cell r="T4538">
            <v>0</v>
          </cell>
          <cell r="U4538">
            <v>0</v>
          </cell>
          <cell r="AO4538" t="str">
            <v>Sachsen-Anhalt_2007_Sonstige_7</v>
          </cell>
          <cell r="AQ4538" t="str">
            <v>Östliche Flächenländer_2007_Sonstige_7</v>
          </cell>
        </row>
        <row r="4539">
          <cell r="G4539">
            <v>880</v>
          </cell>
          <cell r="H4539">
            <v>306</v>
          </cell>
          <cell r="I4539">
            <v>0</v>
          </cell>
          <cell r="J4539">
            <v>0</v>
          </cell>
          <cell r="K4539">
            <v>350</v>
          </cell>
          <cell r="L4539">
            <v>116</v>
          </cell>
          <cell r="M4539">
            <v>0</v>
          </cell>
          <cell r="N4539">
            <v>0</v>
          </cell>
          <cell r="O4539">
            <v>376</v>
          </cell>
          <cell r="P4539">
            <v>340</v>
          </cell>
          <cell r="Q4539">
            <v>107</v>
          </cell>
          <cell r="R4539">
            <v>57</v>
          </cell>
          <cell r="S4539">
            <v>0</v>
          </cell>
          <cell r="T4539">
            <v>0</v>
          </cell>
          <cell r="U4539">
            <v>0</v>
          </cell>
          <cell r="AO4539" t="str">
            <v>Sachsen-Anhalt_2007_Sonstige_8</v>
          </cell>
          <cell r="AQ4539" t="str">
            <v>Östliche Flächenländer_2007_Sonstige_8</v>
          </cell>
        </row>
        <row r="4540">
          <cell r="G4540">
            <v>0</v>
          </cell>
          <cell r="H4540">
            <v>0</v>
          </cell>
          <cell r="I4540">
            <v>0</v>
          </cell>
          <cell r="J4540">
            <v>0</v>
          </cell>
          <cell r="K4540">
            <v>0</v>
          </cell>
          <cell r="L4540">
            <v>0</v>
          </cell>
          <cell r="M4540">
            <v>0</v>
          </cell>
          <cell r="N4540">
            <v>0</v>
          </cell>
          <cell r="O4540">
            <v>0</v>
          </cell>
          <cell r="P4540">
            <v>0</v>
          </cell>
          <cell r="Q4540">
            <v>0</v>
          </cell>
          <cell r="R4540">
            <v>0</v>
          </cell>
          <cell r="S4540">
            <v>0</v>
          </cell>
          <cell r="T4540">
            <v>0</v>
          </cell>
          <cell r="U4540">
            <v>0</v>
          </cell>
          <cell r="AO4540" t="e">
            <v>#N/A</v>
          </cell>
          <cell r="AQ4540" t="e">
            <v>#N/A</v>
          </cell>
        </row>
        <row r="4541">
          <cell r="G4541">
            <v>21</v>
          </cell>
          <cell r="H4541">
            <v>1</v>
          </cell>
          <cell r="I4541">
            <v>0</v>
          </cell>
          <cell r="J4541">
            <v>0</v>
          </cell>
          <cell r="K4541">
            <v>12</v>
          </cell>
          <cell r="L4541">
            <v>1</v>
          </cell>
          <cell r="M4541">
            <v>0</v>
          </cell>
          <cell r="N4541">
            <v>0</v>
          </cell>
          <cell r="O4541">
            <v>11</v>
          </cell>
          <cell r="P4541">
            <v>4</v>
          </cell>
          <cell r="Q4541">
            <v>5</v>
          </cell>
          <cell r="R4541">
            <v>1</v>
          </cell>
          <cell r="S4541">
            <v>0</v>
          </cell>
          <cell r="T4541">
            <v>0</v>
          </cell>
          <cell r="U4541">
            <v>0</v>
          </cell>
          <cell r="AO4541" t="e">
            <v>#N/A</v>
          </cell>
          <cell r="AQ4541" t="e">
            <v>#N/A</v>
          </cell>
        </row>
        <row r="4542">
          <cell r="G4542">
            <v>330</v>
          </cell>
          <cell r="H4542">
            <v>95</v>
          </cell>
          <cell r="I4542">
            <v>0</v>
          </cell>
          <cell r="J4542">
            <v>0</v>
          </cell>
          <cell r="K4542">
            <v>101</v>
          </cell>
          <cell r="L4542">
            <v>34</v>
          </cell>
          <cell r="M4542">
            <v>0</v>
          </cell>
          <cell r="N4542">
            <v>0</v>
          </cell>
          <cell r="O4542">
            <v>121</v>
          </cell>
          <cell r="P4542">
            <v>113</v>
          </cell>
          <cell r="Q4542">
            <v>54</v>
          </cell>
          <cell r="R4542">
            <v>42</v>
          </cell>
          <cell r="S4542">
            <v>0</v>
          </cell>
          <cell r="T4542">
            <v>0</v>
          </cell>
          <cell r="U4542">
            <v>0</v>
          </cell>
          <cell r="AO4542" t="e">
            <v>#N/A</v>
          </cell>
          <cell r="AQ4542" t="e">
            <v>#N/A</v>
          </cell>
        </row>
        <row r="4543">
          <cell r="G4543">
            <v>9</v>
          </cell>
          <cell r="H4543">
            <v>1</v>
          </cell>
          <cell r="I4543">
            <v>0</v>
          </cell>
          <cell r="J4543">
            <v>0</v>
          </cell>
          <cell r="K4543">
            <v>4</v>
          </cell>
          <cell r="L4543">
            <v>0</v>
          </cell>
          <cell r="M4543">
            <v>0</v>
          </cell>
          <cell r="N4543">
            <v>0</v>
          </cell>
          <cell r="O4543">
            <v>4</v>
          </cell>
          <cell r="P4543">
            <v>1</v>
          </cell>
          <cell r="Q4543">
            <v>3</v>
          </cell>
          <cell r="R4543">
            <v>1</v>
          </cell>
          <cell r="S4543">
            <v>0</v>
          </cell>
          <cell r="T4543">
            <v>0</v>
          </cell>
          <cell r="U4543">
            <v>0</v>
          </cell>
          <cell r="AO4543" t="e">
            <v>#N/A</v>
          </cell>
          <cell r="AQ4543" t="e">
            <v>#N/A</v>
          </cell>
        </row>
        <row r="4544">
          <cell r="G4544">
            <v>36</v>
          </cell>
          <cell r="H4544">
            <v>17</v>
          </cell>
          <cell r="I4544">
            <v>0</v>
          </cell>
          <cell r="J4544">
            <v>0</v>
          </cell>
          <cell r="K4544">
            <v>8</v>
          </cell>
          <cell r="L4544">
            <v>2</v>
          </cell>
          <cell r="M4544">
            <v>0</v>
          </cell>
          <cell r="N4544">
            <v>0</v>
          </cell>
          <cell r="O4544">
            <v>11</v>
          </cell>
          <cell r="P4544">
            <v>9</v>
          </cell>
          <cell r="Q4544">
            <v>3</v>
          </cell>
          <cell r="R4544">
            <v>13</v>
          </cell>
          <cell r="S4544">
            <v>0</v>
          </cell>
          <cell r="T4544">
            <v>0</v>
          </cell>
          <cell r="U4544">
            <v>0</v>
          </cell>
          <cell r="AO4544" t="e">
            <v>#N/A</v>
          </cell>
          <cell r="AQ4544" t="e">
            <v>#N/A</v>
          </cell>
        </row>
        <row r="4545">
          <cell r="G4545">
            <v>0</v>
          </cell>
          <cell r="H4545">
            <v>0</v>
          </cell>
          <cell r="I4545">
            <v>0</v>
          </cell>
          <cell r="J4545">
            <v>0</v>
          </cell>
          <cell r="K4545">
            <v>0</v>
          </cell>
          <cell r="L4545">
            <v>0</v>
          </cell>
          <cell r="M4545">
            <v>0</v>
          </cell>
          <cell r="N4545">
            <v>0</v>
          </cell>
          <cell r="O4545">
            <v>0</v>
          </cell>
          <cell r="P4545">
            <v>0</v>
          </cell>
          <cell r="Q4545">
            <v>0</v>
          </cell>
          <cell r="R4545">
            <v>0</v>
          </cell>
          <cell r="S4545">
            <v>0</v>
          </cell>
          <cell r="T4545">
            <v>0</v>
          </cell>
          <cell r="U4545">
            <v>0</v>
          </cell>
          <cell r="AO4545" t="e">
            <v>#N/A</v>
          </cell>
          <cell r="AQ4545" t="e">
            <v>#N/A</v>
          </cell>
        </row>
        <row r="4546">
          <cell r="G4546">
            <v>0</v>
          </cell>
          <cell r="H4546">
            <v>0</v>
          </cell>
          <cell r="I4546">
            <v>0</v>
          </cell>
          <cell r="J4546">
            <v>0</v>
          </cell>
          <cell r="K4546">
            <v>0</v>
          </cell>
          <cell r="L4546">
            <v>0</v>
          </cell>
          <cell r="M4546">
            <v>0</v>
          </cell>
          <cell r="N4546">
            <v>0</v>
          </cell>
          <cell r="O4546">
            <v>0</v>
          </cell>
          <cell r="P4546">
            <v>0</v>
          </cell>
          <cell r="Q4546">
            <v>0</v>
          </cell>
          <cell r="R4546">
            <v>0</v>
          </cell>
          <cell r="S4546">
            <v>0</v>
          </cell>
          <cell r="T4546">
            <v>0</v>
          </cell>
          <cell r="U4546">
            <v>0</v>
          </cell>
          <cell r="AO4546" t="e">
            <v>#N/A</v>
          </cell>
          <cell r="AQ4546" t="e">
            <v>#N/A</v>
          </cell>
        </row>
        <row r="4547">
          <cell r="G4547">
            <v>396</v>
          </cell>
          <cell r="H4547">
            <v>114</v>
          </cell>
          <cell r="I4547">
            <v>0</v>
          </cell>
          <cell r="J4547">
            <v>0</v>
          </cell>
          <cell r="K4547">
            <v>125</v>
          </cell>
          <cell r="L4547">
            <v>37</v>
          </cell>
          <cell r="M4547">
            <v>0</v>
          </cell>
          <cell r="N4547">
            <v>0</v>
          </cell>
          <cell r="O4547">
            <v>147</v>
          </cell>
          <cell r="P4547">
            <v>127</v>
          </cell>
          <cell r="Q4547">
            <v>65</v>
          </cell>
          <cell r="R4547">
            <v>57</v>
          </cell>
          <cell r="S4547">
            <v>0</v>
          </cell>
          <cell r="T4547">
            <v>0</v>
          </cell>
          <cell r="U4547">
            <v>0</v>
          </cell>
          <cell r="AO4547" t="e">
            <v>#N/A</v>
          </cell>
          <cell r="AQ4547" t="e">
            <v>#N/A</v>
          </cell>
        </row>
        <row r="4548">
          <cell r="G4548">
            <v>4119</v>
          </cell>
          <cell r="H4548">
            <v>1128</v>
          </cell>
          <cell r="I4548">
            <v>12</v>
          </cell>
          <cell r="J4548">
            <v>3</v>
          </cell>
          <cell r="K4548">
            <v>1464</v>
          </cell>
          <cell r="L4548">
            <v>407</v>
          </cell>
          <cell r="M4548">
            <v>4</v>
          </cell>
          <cell r="N4548">
            <v>1</v>
          </cell>
          <cell r="O4548">
            <v>1462</v>
          </cell>
          <cell r="P4548">
            <v>1464</v>
          </cell>
          <cell r="Q4548">
            <v>1096</v>
          </cell>
          <cell r="R4548">
            <v>97</v>
          </cell>
          <cell r="S4548">
            <v>0</v>
          </cell>
          <cell r="T4548">
            <v>0</v>
          </cell>
          <cell r="U4548">
            <v>0</v>
          </cell>
          <cell r="AO4548" t="str">
            <v>Sachsen-Anhalt_2006_I 01a_1</v>
          </cell>
          <cell r="AQ4548" t="str">
            <v>Östliche Flächenländer_2006_I 01a_1</v>
          </cell>
        </row>
        <row r="4549">
          <cell r="G4549">
            <v>9449</v>
          </cell>
          <cell r="H4549">
            <v>2563</v>
          </cell>
          <cell r="I4549">
            <v>32</v>
          </cell>
          <cell r="J4549">
            <v>5</v>
          </cell>
          <cell r="K4549">
            <v>3447</v>
          </cell>
          <cell r="L4549">
            <v>976</v>
          </cell>
          <cell r="M4549">
            <v>15</v>
          </cell>
          <cell r="N4549">
            <v>2</v>
          </cell>
          <cell r="O4549">
            <v>3384</v>
          </cell>
          <cell r="P4549">
            <v>3280</v>
          </cell>
          <cell r="Q4549">
            <v>2364</v>
          </cell>
          <cell r="R4549">
            <v>421</v>
          </cell>
          <cell r="S4549">
            <v>0</v>
          </cell>
          <cell r="T4549">
            <v>0</v>
          </cell>
          <cell r="U4549">
            <v>0</v>
          </cell>
          <cell r="AO4549" t="str">
            <v>Sachsen-Anhalt_2006_I 01a_2</v>
          </cell>
          <cell r="AQ4549" t="str">
            <v>Östliche Flächenländer_2006_I 01a_2</v>
          </cell>
        </row>
        <row r="4550">
          <cell r="G4550">
            <v>30576</v>
          </cell>
          <cell r="H4550">
            <v>10926</v>
          </cell>
          <cell r="I4550">
            <v>71</v>
          </cell>
          <cell r="J4550">
            <v>23</v>
          </cell>
          <cell r="K4550">
            <v>9830</v>
          </cell>
          <cell r="L4550">
            <v>3814</v>
          </cell>
          <cell r="M4550">
            <v>24</v>
          </cell>
          <cell r="N4550">
            <v>6</v>
          </cell>
          <cell r="O4550">
            <v>9582</v>
          </cell>
          <cell r="P4550">
            <v>9282</v>
          </cell>
          <cell r="Q4550">
            <v>9120</v>
          </cell>
          <cell r="R4550">
            <v>2592</v>
          </cell>
          <cell r="S4550">
            <v>0</v>
          </cell>
          <cell r="T4550">
            <v>0</v>
          </cell>
          <cell r="U4550">
            <v>0</v>
          </cell>
          <cell r="AO4550" t="str">
            <v>Sachsen-Anhalt_2006_I 01a_3</v>
          </cell>
          <cell r="AQ4550" t="str">
            <v>Östliche Flächenländer_2006_I 01a_3</v>
          </cell>
        </row>
        <row r="4551">
          <cell r="G4551">
            <v>1055</v>
          </cell>
          <cell r="H4551">
            <v>505</v>
          </cell>
          <cell r="I4551">
            <v>2</v>
          </cell>
          <cell r="J4551">
            <v>0</v>
          </cell>
          <cell r="K4551">
            <v>450</v>
          </cell>
          <cell r="L4551">
            <v>214</v>
          </cell>
          <cell r="M4551">
            <v>1</v>
          </cell>
          <cell r="N4551">
            <v>0</v>
          </cell>
          <cell r="O4551">
            <v>444</v>
          </cell>
          <cell r="P4551">
            <v>320</v>
          </cell>
          <cell r="Q4551">
            <v>257</v>
          </cell>
          <cell r="R4551">
            <v>34</v>
          </cell>
          <cell r="S4551">
            <v>0</v>
          </cell>
          <cell r="T4551">
            <v>0</v>
          </cell>
          <cell r="U4551">
            <v>0</v>
          </cell>
          <cell r="AO4551" t="str">
            <v>Sachsen-Anhalt_2006_I 01a_4</v>
          </cell>
          <cell r="AQ4551" t="str">
            <v>Östliche Flächenländer_2006_I 01a_4</v>
          </cell>
        </row>
        <row r="4552">
          <cell r="G4552">
            <v>4581</v>
          </cell>
          <cell r="H4552">
            <v>2542</v>
          </cell>
          <cell r="I4552">
            <v>13</v>
          </cell>
          <cell r="J4552">
            <v>8</v>
          </cell>
          <cell r="K4552">
            <v>1609</v>
          </cell>
          <cell r="L4552">
            <v>915</v>
          </cell>
          <cell r="M4552">
            <v>4</v>
          </cell>
          <cell r="N4552">
            <v>3</v>
          </cell>
          <cell r="O4552">
            <v>1585</v>
          </cell>
          <cell r="P4552">
            <v>1483</v>
          </cell>
          <cell r="Q4552">
            <v>1403</v>
          </cell>
          <cell r="R4552">
            <v>110</v>
          </cell>
          <cell r="S4552">
            <v>0</v>
          </cell>
          <cell r="T4552">
            <v>0</v>
          </cell>
          <cell r="U4552">
            <v>0</v>
          </cell>
          <cell r="AO4552" t="str">
            <v>Sachsen-Anhalt_2006_I 01a_5</v>
          </cell>
          <cell r="AQ4552" t="str">
            <v>Östliche Flächenländer_2006_I 01a_5</v>
          </cell>
        </row>
        <row r="4553">
          <cell r="G4553">
            <v>13</v>
          </cell>
          <cell r="H4553">
            <v>4</v>
          </cell>
          <cell r="I4553">
            <v>5</v>
          </cell>
          <cell r="J4553">
            <v>1</v>
          </cell>
          <cell r="K4553">
            <v>9</v>
          </cell>
          <cell r="L4553">
            <v>3</v>
          </cell>
          <cell r="M4553">
            <v>3</v>
          </cell>
          <cell r="N4553">
            <v>0</v>
          </cell>
          <cell r="O4553">
            <v>9</v>
          </cell>
          <cell r="P4553">
            <v>3</v>
          </cell>
          <cell r="Q4553">
            <v>1</v>
          </cell>
          <cell r="R4553">
            <v>0</v>
          </cell>
          <cell r="S4553">
            <v>0</v>
          </cell>
          <cell r="T4553">
            <v>0</v>
          </cell>
          <cell r="U4553">
            <v>0</v>
          </cell>
          <cell r="AO4553" t="str">
            <v>Sachsen-Anhalt_2006_I 01a_6</v>
          </cell>
          <cell r="AQ4553" t="str">
            <v>Östliche Flächenländer_2006_I 01a_6</v>
          </cell>
        </row>
        <row r="4554">
          <cell r="G4554">
            <v>0</v>
          </cell>
          <cell r="H4554">
            <v>0</v>
          </cell>
          <cell r="I4554">
            <v>0</v>
          </cell>
          <cell r="J4554">
            <v>0</v>
          </cell>
          <cell r="K4554">
            <v>0</v>
          </cell>
          <cell r="L4554">
            <v>0</v>
          </cell>
          <cell r="M4554">
            <v>0</v>
          </cell>
          <cell r="N4554">
            <v>0</v>
          </cell>
          <cell r="O4554">
            <v>0</v>
          </cell>
          <cell r="P4554">
            <v>0</v>
          </cell>
          <cell r="Q4554">
            <v>0</v>
          </cell>
          <cell r="R4554">
            <v>0</v>
          </cell>
          <cell r="S4554">
            <v>0</v>
          </cell>
          <cell r="T4554">
            <v>0</v>
          </cell>
          <cell r="U4554">
            <v>0</v>
          </cell>
          <cell r="AO4554" t="str">
            <v>Sachsen-Anhalt_2006_I 01a_7</v>
          </cell>
          <cell r="AQ4554" t="str">
            <v>Östliche Flächenländer_2006_I 01a_7</v>
          </cell>
        </row>
        <row r="4555">
          <cell r="G4555">
            <v>49793</v>
          </cell>
          <cell r="H4555">
            <v>17668</v>
          </cell>
          <cell r="I4555">
            <v>135</v>
          </cell>
          <cell r="J4555">
            <v>40</v>
          </cell>
          <cell r="K4555">
            <v>16809</v>
          </cell>
          <cell r="L4555">
            <v>6329</v>
          </cell>
          <cell r="M4555">
            <v>51</v>
          </cell>
          <cell r="N4555">
            <v>12</v>
          </cell>
          <cell r="O4555">
            <v>16466</v>
          </cell>
          <cell r="P4555">
            <v>15832</v>
          </cell>
          <cell r="Q4555">
            <v>14241</v>
          </cell>
          <cell r="R4555">
            <v>3254</v>
          </cell>
          <cell r="S4555">
            <v>0</v>
          </cell>
          <cell r="T4555">
            <v>0</v>
          </cell>
          <cell r="U4555">
            <v>0</v>
          </cell>
          <cell r="AO4555" t="str">
            <v>Sachsen-Anhalt_2006_I 01a_8</v>
          </cell>
          <cell r="AQ4555" t="str">
            <v>Östliche Flächenländer_2006_I 01a_8</v>
          </cell>
        </row>
        <row r="4556">
          <cell r="G4556">
            <v>2</v>
          </cell>
          <cell r="H4556">
            <v>2</v>
          </cell>
          <cell r="I4556">
            <v>0</v>
          </cell>
          <cell r="J4556">
            <v>0</v>
          </cell>
          <cell r="K4556">
            <v>1</v>
          </cell>
          <cell r="L4556">
            <v>1</v>
          </cell>
          <cell r="M4556">
            <v>0</v>
          </cell>
          <cell r="N4556">
            <v>0</v>
          </cell>
          <cell r="O4556">
            <v>2</v>
          </cell>
          <cell r="P4556">
            <v>0</v>
          </cell>
          <cell r="Q4556">
            <v>0</v>
          </cell>
          <cell r="R4556">
            <v>0</v>
          </cell>
          <cell r="S4556">
            <v>0</v>
          </cell>
          <cell r="T4556">
            <v>0</v>
          </cell>
          <cell r="U4556">
            <v>0</v>
          </cell>
          <cell r="AO4556" t="str">
            <v>Sachsen-Anhalt_2006_I 03_1</v>
          </cell>
          <cell r="AQ4556" t="str">
            <v>Östliche Flächenländer_2006_I 03_1</v>
          </cell>
        </row>
        <row r="4557">
          <cell r="G4557">
            <v>433</v>
          </cell>
          <cell r="H4557">
            <v>426</v>
          </cell>
          <cell r="I4557">
            <v>3</v>
          </cell>
          <cell r="J4557">
            <v>3</v>
          </cell>
          <cell r="K4557">
            <v>261</v>
          </cell>
          <cell r="L4557">
            <v>258</v>
          </cell>
          <cell r="M4557">
            <v>2</v>
          </cell>
          <cell r="N4557">
            <v>2</v>
          </cell>
          <cell r="O4557">
            <v>280</v>
          </cell>
          <cell r="P4557">
            <v>153</v>
          </cell>
          <cell r="Q4557">
            <v>0</v>
          </cell>
          <cell r="R4557">
            <v>0</v>
          </cell>
          <cell r="S4557">
            <v>0</v>
          </cell>
          <cell r="T4557">
            <v>0</v>
          </cell>
          <cell r="U4557">
            <v>0</v>
          </cell>
          <cell r="AO4557" t="str">
            <v>Sachsen-Anhalt_2006_I 03_2</v>
          </cell>
          <cell r="AQ4557" t="str">
            <v>Östliche Flächenländer_2006_I 03_2</v>
          </cell>
        </row>
        <row r="4558">
          <cell r="G4558">
            <v>5096</v>
          </cell>
          <cell r="H4558">
            <v>2986</v>
          </cell>
          <cell r="I4558">
            <v>50</v>
          </cell>
          <cell r="J4558">
            <v>25</v>
          </cell>
          <cell r="K4558">
            <v>2590</v>
          </cell>
          <cell r="L4558">
            <v>1485</v>
          </cell>
          <cell r="M4558">
            <v>28</v>
          </cell>
          <cell r="N4558">
            <v>11</v>
          </cell>
          <cell r="O4558">
            <v>2637</v>
          </cell>
          <cell r="P4558">
            <v>2383</v>
          </cell>
          <cell r="Q4558">
            <v>76</v>
          </cell>
          <cell r="R4558">
            <v>0</v>
          </cell>
          <cell r="S4558">
            <v>0</v>
          </cell>
          <cell r="T4558">
            <v>0</v>
          </cell>
          <cell r="U4558">
            <v>0</v>
          </cell>
          <cell r="AO4558" t="str">
            <v>Sachsen-Anhalt_2006_I 03_3</v>
          </cell>
          <cell r="AQ4558" t="str">
            <v>Östliche Flächenländer_2006_I 03_3</v>
          </cell>
        </row>
        <row r="4559">
          <cell r="G4559">
            <v>115</v>
          </cell>
          <cell r="H4559">
            <v>71</v>
          </cell>
          <cell r="I4559">
            <v>2</v>
          </cell>
          <cell r="J4559">
            <v>1</v>
          </cell>
          <cell r="K4559">
            <v>69</v>
          </cell>
          <cell r="L4559">
            <v>46</v>
          </cell>
          <cell r="M4559">
            <v>1</v>
          </cell>
          <cell r="N4559">
            <v>0</v>
          </cell>
          <cell r="O4559">
            <v>69</v>
          </cell>
          <cell r="P4559">
            <v>45</v>
          </cell>
          <cell r="Q4559">
            <v>1</v>
          </cell>
          <cell r="R4559">
            <v>0</v>
          </cell>
          <cell r="S4559">
            <v>0</v>
          </cell>
          <cell r="T4559">
            <v>0</v>
          </cell>
          <cell r="U4559">
            <v>0</v>
          </cell>
          <cell r="AO4559" t="str">
            <v>Sachsen-Anhalt_2006_I 03_4</v>
          </cell>
          <cell r="AQ4559" t="str">
            <v>Östliche Flächenländer_2006_I 03_4</v>
          </cell>
        </row>
        <row r="4560">
          <cell r="G4560">
            <v>449</v>
          </cell>
          <cell r="H4560">
            <v>334</v>
          </cell>
          <cell r="I4560">
            <v>3</v>
          </cell>
          <cell r="J4560">
            <v>3</v>
          </cell>
          <cell r="K4560">
            <v>210</v>
          </cell>
          <cell r="L4560">
            <v>155</v>
          </cell>
          <cell r="M4560">
            <v>1</v>
          </cell>
          <cell r="N4560">
            <v>1</v>
          </cell>
          <cell r="O4560">
            <v>210</v>
          </cell>
          <cell r="P4560">
            <v>236</v>
          </cell>
          <cell r="Q4560">
            <v>3</v>
          </cell>
          <cell r="R4560">
            <v>0</v>
          </cell>
          <cell r="S4560">
            <v>0</v>
          </cell>
          <cell r="T4560">
            <v>0</v>
          </cell>
          <cell r="U4560">
            <v>0</v>
          </cell>
          <cell r="AO4560" t="str">
            <v>Sachsen-Anhalt_2006_I 03_5</v>
          </cell>
          <cell r="AQ4560" t="str">
            <v>Östliche Flächenländer_2006_I 03_5</v>
          </cell>
        </row>
        <row r="4561">
          <cell r="G4561">
            <v>2</v>
          </cell>
          <cell r="H4561">
            <v>2</v>
          </cell>
          <cell r="I4561">
            <v>1</v>
          </cell>
          <cell r="J4561">
            <v>1</v>
          </cell>
          <cell r="K4561">
            <v>2</v>
          </cell>
          <cell r="L4561">
            <v>2</v>
          </cell>
          <cell r="M4561">
            <v>1</v>
          </cell>
          <cell r="N4561">
            <v>1</v>
          </cell>
          <cell r="O4561">
            <v>2</v>
          </cell>
          <cell r="P4561">
            <v>0</v>
          </cell>
          <cell r="Q4561">
            <v>0</v>
          </cell>
          <cell r="R4561">
            <v>0</v>
          </cell>
          <cell r="S4561">
            <v>0</v>
          </cell>
          <cell r="T4561">
            <v>0</v>
          </cell>
          <cell r="U4561">
            <v>0</v>
          </cell>
          <cell r="AO4561" t="str">
            <v>Sachsen-Anhalt_2006_I 03_6</v>
          </cell>
          <cell r="AQ4561" t="str">
            <v>Östliche Flächenländer_2006_I 03_6</v>
          </cell>
        </row>
        <row r="4562">
          <cell r="G4562">
            <v>0</v>
          </cell>
          <cell r="H4562">
            <v>0</v>
          </cell>
          <cell r="I4562">
            <v>0</v>
          </cell>
          <cell r="J4562">
            <v>0</v>
          </cell>
          <cell r="K4562">
            <v>0</v>
          </cell>
          <cell r="L4562">
            <v>0</v>
          </cell>
          <cell r="M4562">
            <v>0</v>
          </cell>
          <cell r="N4562">
            <v>0</v>
          </cell>
          <cell r="O4562">
            <v>0</v>
          </cell>
          <cell r="P4562">
            <v>0</v>
          </cell>
          <cell r="Q4562">
            <v>0</v>
          </cell>
          <cell r="R4562">
            <v>0</v>
          </cell>
          <cell r="S4562">
            <v>0</v>
          </cell>
          <cell r="T4562">
            <v>0</v>
          </cell>
          <cell r="U4562">
            <v>0</v>
          </cell>
          <cell r="AO4562" t="str">
            <v>Sachsen-Anhalt_2006_I 03_7</v>
          </cell>
          <cell r="AQ4562" t="str">
            <v>Östliche Flächenländer_2006_I 03_7</v>
          </cell>
        </row>
        <row r="4563">
          <cell r="G4563">
            <v>6097</v>
          </cell>
          <cell r="H4563">
            <v>3821</v>
          </cell>
          <cell r="I4563">
            <v>59</v>
          </cell>
          <cell r="J4563">
            <v>33</v>
          </cell>
          <cell r="K4563">
            <v>3133</v>
          </cell>
          <cell r="L4563">
            <v>1947</v>
          </cell>
          <cell r="M4563">
            <v>33</v>
          </cell>
          <cell r="N4563">
            <v>15</v>
          </cell>
          <cell r="O4563">
            <v>3200</v>
          </cell>
          <cell r="P4563">
            <v>2817</v>
          </cell>
          <cell r="Q4563">
            <v>80</v>
          </cell>
          <cell r="R4563">
            <v>0</v>
          </cell>
          <cell r="S4563">
            <v>0</v>
          </cell>
          <cell r="T4563">
            <v>0</v>
          </cell>
          <cell r="U4563">
            <v>0</v>
          </cell>
          <cell r="AO4563" t="str">
            <v>Sachsen-Anhalt_2006_I 03_8</v>
          </cell>
          <cell r="AQ4563" t="str">
            <v>Östliche Flächenländer_2006_I 03_8</v>
          </cell>
        </row>
        <row r="4564">
          <cell r="G4564">
            <v>0</v>
          </cell>
          <cell r="H4564">
            <v>0</v>
          </cell>
          <cell r="I4564">
            <v>0</v>
          </cell>
          <cell r="J4564">
            <v>0</v>
          </cell>
          <cell r="K4564">
            <v>0</v>
          </cell>
          <cell r="L4564">
            <v>0</v>
          </cell>
          <cell r="M4564">
            <v>0</v>
          </cell>
          <cell r="N4564">
            <v>0</v>
          </cell>
          <cell r="O4564">
            <v>0</v>
          </cell>
          <cell r="P4564">
            <v>0</v>
          </cell>
          <cell r="Q4564">
            <v>0</v>
          </cell>
          <cell r="R4564">
            <v>0</v>
          </cell>
          <cell r="S4564">
            <v>0</v>
          </cell>
          <cell r="T4564">
            <v>0</v>
          </cell>
          <cell r="U4564">
            <v>0</v>
          </cell>
          <cell r="AO4564" t="str">
            <v>Sachsen-Anhalt_2006_I 04b_1</v>
          </cell>
          <cell r="AQ4564" t="str">
            <v>Östliche Flächenländer_2006_I 04b_1</v>
          </cell>
        </row>
        <row r="4565">
          <cell r="G4565">
            <v>0</v>
          </cell>
          <cell r="H4565">
            <v>0</v>
          </cell>
          <cell r="I4565">
            <v>0</v>
          </cell>
          <cell r="J4565">
            <v>0</v>
          </cell>
          <cell r="K4565">
            <v>0</v>
          </cell>
          <cell r="L4565">
            <v>0</v>
          </cell>
          <cell r="M4565">
            <v>0</v>
          </cell>
          <cell r="N4565">
            <v>0</v>
          </cell>
          <cell r="O4565">
            <v>0</v>
          </cell>
          <cell r="P4565">
            <v>0</v>
          </cell>
          <cell r="Q4565">
            <v>0</v>
          </cell>
          <cell r="R4565">
            <v>0</v>
          </cell>
          <cell r="S4565">
            <v>0</v>
          </cell>
          <cell r="T4565">
            <v>0</v>
          </cell>
          <cell r="U4565">
            <v>0</v>
          </cell>
          <cell r="AO4565" t="str">
            <v>Sachsen-Anhalt_2006_I 04b_2</v>
          </cell>
          <cell r="AQ4565" t="str">
            <v>Östliche Flächenländer_2006_I 04b_2</v>
          </cell>
        </row>
        <row r="4566">
          <cell r="G4566">
            <v>0</v>
          </cell>
          <cell r="H4566">
            <v>0</v>
          </cell>
          <cell r="I4566">
            <v>0</v>
          </cell>
          <cell r="J4566">
            <v>0</v>
          </cell>
          <cell r="K4566">
            <v>0</v>
          </cell>
          <cell r="L4566">
            <v>0</v>
          </cell>
          <cell r="M4566">
            <v>0</v>
          </cell>
          <cell r="N4566">
            <v>0</v>
          </cell>
          <cell r="O4566">
            <v>0</v>
          </cell>
          <cell r="P4566">
            <v>0</v>
          </cell>
          <cell r="Q4566">
            <v>0</v>
          </cell>
          <cell r="R4566">
            <v>0</v>
          </cell>
          <cell r="S4566">
            <v>0</v>
          </cell>
          <cell r="T4566">
            <v>0</v>
          </cell>
          <cell r="U4566">
            <v>0</v>
          </cell>
          <cell r="AO4566" t="str">
            <v>Sachsen-Anhalt_2006_I 04b_3</v>
          </cell>
          <cell r="AQ4566" t="str">
            <v>Östliche Flächenländer_2006_I 04b_3</v>
          </cell>
        </row>
        <row r="4567">
          <cell r="G4567">
            <v>0</v>
          </cell>
          <cell r="H4567">
            <v>0</v>
          </cell>
          <cell r="I4567">
            <v>0</v>
          </cell>
          <cell r="J4567">
            <v>0</v>
          </cell>
          <cell r="K4567">
            <v>0</v>
          </cell>
          <cell r="L4567">
            <v>0</v>
          </cell>
          <cell r="M4567">
            <v>0</v>
          </cell>
          <cell r="N4567">
            <v>0</v>
          </cell>
          <cell r="O4567">
            <v>0</v>
          </cell>
          <cell r="P4567">
            <v>0</v>
          </cell>
          <cell r="Q4567">
            <v>0</v>
          </cell>
          <cell r="R4567">
            <v>0</v>
          </cell>
          <cell r="S4567">
            <v>0</v>
          </cell>
          <cell r="T4567">
            <v>0</v>
          </cell>
          <cell r="U4567">
            <v>0</v>
          </cell>
          <cell r="AO4567" t="str">
            <v>Sachsen-Anhalt_2006_I 04b_4</v>
          </cell>
          <cell r="AQ4567" t="str">
            <v>Östliche Flächenländer_2006_I 04b_4</v>
          </cell>
        </row>
        <row r="4568">
          <cell r="G4568">
            <v>0</v>
          </cell>
          <cell r="H4568">
            <v>0</v>
          </cell>
          <cell r="I4568">
            <v>0</v>
          </cell>
          <cell r="J4568">
            <v>0</v>
          </cell>
          <cell r="K4568">
            <v>0</v>
          </cell>
          <cell r="L4568">
            <v>0</v>
          </cell>
          <cell r="M4568">
            <v>0</v>
          </cell>
          <cell r="N4568">
            <v>0</v>
          </cell>
          <cell r="O4568">
            <v>0</v>
          </cell>
          <cell r="P4568">
            <v>0</v>
          </cell>
          <cell r="Q4568">
            <v>0</v>
          </cell>
          <cell r="R4568">
            <v>0</v>
          </cell>
          <cell r="S4568">
            <v>0</v>
          </cell>
          <cell r="T4568">
            <v>0</v>
          </cell>
          <cell r="U4568">
            <v>0</v>
          </cell>
          <cell r="AO4568" t="str">
            <v>Sachsen-Anhalt_2006_I 04b_5</v>
          </cell>
          <cell r="AQ4568" t="str">
            <v>Östliche Flächenländer_2006_I 04b_5</v>
          </cell>
        </row>
        <row r="4569">
          <cell r="G4569">
            <v>0</v>
          </cell>
          <cell r="H4569">
            <v>0</v>
          </cell>
          <cell r="I4569">
            <v>0</v>
          </cell>
          <cell r="J4569">
            <v>0</v>
          </cell>
          <cell r="K4569">
            <v>0</v>
          </cell>
          <cell r="L4569">
            <v>0</v>
          </cell>
          <cell r="M4569">
            <v>0</v>
          </cell>
          <cell r="N4569">
            <v>0</v>
          </cell>
          <cell r="O4569">
            <v>0</v>
          </cell>
          <cell r="P4569">
            <v>0</v>
          </cell>
          <cell r="Q4569">
            <v>0</v>
          </cell>
          <cell r="R4569">
            <v>0</v>
          </cell>
          <cell r="S4569">
            <v>0</v>
          </cell>
          <cell r="T4569">
            <v>0</v>
          </cell>
          <cell r="U4569">
            <v>0</v>
          </cell>
          <cell r="AO4569" t="str">
            <v>Sachsen-Anhalt_2006_I 04b_6</v>
          </cell>
          <cell r="AQ4569" t="str">
            <v>Östliche Flächenländer_2006_I 04b_6</v>
          </cell>
        </row>
        <row r="4570">
          <cell r="G4570">
            <v>0</v>
          </cell>
          <cell r="H4570">
            <v>0</v>
          </cell>
          <cell r="I4570">
            <v>0</v>
          </cell>
          <cell r="J4570">
            <v>0</v>
          </cell>
          <cell r="K4570">
            <v>0</v>
          </cell>
          <cell r="L4570">
            <v>0</v>
          </cell>
          <cell r="M4570">
            <v>0</v>
          </cell>
          <cell r="N4570">
            <v>0</v>
          </cell>
          <cell r="O4570">
            <v>0</v>
          </cell>
          <cell r="P4570">
            <v>0</v>
          </cell>
          <cell r="Q4570">
            <v>0</v>
          </cell>
          <cell r="R4570">
            <v>0</v>
          </cell>
          <cell r="S4570">
            <v>0</v>
          </cell>
          <cell r="T4570">
            <v>0</v>
          </cell>
          <cell r="U4570">
            <v>0</v>
          </cell>
          <cell r="AO4570" t="str">
            <v>Sachsen-Anhalt_2006_I 04b_7</v>
          </cell>
          <cell r="AQ4570" t="str">
            <v>Östliche Flächenländer_2006_I 04b_7</v>
          </cell>
        </row>
        <row r="4571">
          <cell r="G4571">
            <v>0</v>
          </cell>
          <cell r="H4571">
            <v>0</v>
          </cell>
          <cell r="I4571">
            <v>0</v>
          </cell>
          <cell r="J4571">
            <v>0</v>
          </cell>
          <cell r="K4571">
            <v>0</v>
          </cell>
          <cell r="L4571">
            <v>0</v>
          </cell>
          <cell r="M4571">
            <v>0</v>
          </cell>
          <cell r="N4571">
            <v>0</v>
          </cell>
          <cell r="O4571">
            <v>0</v>
          </cell>
          <cell r="P4571">
            <v>0</v>
          </cell>
          <cell r="Q4571">
            <v>0</v>
          </cell>
          <cell r="R4571">
            <v>0</v>
          </cell>
          <cell r="S4571">
            <v>0</v>
          </cell>
          <cell r="T4571">
            <v>0</v>
          </cell>
          <cell r="U4571">
            <v>0</v>
          </cell>
          <cell r="AO4571" t="str">
            <v>Sachsen-Anhalt_2006_I 04b_8</v>
          </cell>
          <cell r="AQ4571" t="str">
            <v>Östliche Flächenländer_2006_I 04b_8</v>
          </cell>
        </row>
        <row r="4572">
          <cell r="G4572">
            <v>0</v>
          </cell>
          <cell r="H4572">
            <v>0</v>
          </cell>
          <cell r="I4572">
            <v>0</v>
          </cell>
          <cell r="J4572">
            <v>0</v>
          </cell>
          <cell r="K4572">
            <v>0</v>
          </cell>
          <cell r="L4572">
            <v>0</v>
          </cell>
          <cell r="M4572">
            <v>0</v>
          </cell>
          <cell r="N4572">
            <v>0</v>
          </cell>
          <cell r="O4572">
            <v>0</v>
          </cell>
          <cell r="P4572">
            <v>0</v>
          </cell>
          <cell r="Q4572">
            <v>0</v>
          </cell>
          <cell r="R4572">
            <v>0</v>
          </cell>
          <cell r="S4572">
            <v>0</v>
          </cell>
          <cell r="T4572">
            <v>0</v>
          </cell>
          <cell r="U4572">
            <v>0</v>
          </cell>
          <cell r="AO4572" t="str">
            <v>Sachsen-Anhalt_2006_I 02_1</v>
          </cell>
          <cell r="AQ4572" t="str">
            <v>Östliche Flächenländer_2006_I 02_1</v>
          </cell>
        </row>
        <row r="4573">
          <cell r="G4573">
            <v>96</v>
          </cell>
          <cell r="H4573">
            <v>66</v>
          </cell>
          <cell r="I4573">
            <v>1</v>
          </cell>
          <cell r="J4573">
            <v>0</v>
          </cell>
          <cell r="K4573">
            <v>61</v>
          </cell>
          <cell r="L4573">
            <v>40</v>
          </cell>
          <cell r="M4573">
            <v>1</v>
          </cell>
          <cell r="N4573">
            <v>0</v>
          </cell>
          <cell r="O4573">
            <v>63</v>
          </cell>
          <cell r="P4573">
            <v>17</v>
          </cell>
          <cell r="Q4573">
            <v>16</v>
          </cell>
          <cell r="R4573">
            <v>0</v>
          </cell>
          <cell r="S4573">
            <v>0</v>
          </cell>
          <cell r="T4573">
            <v>0</v>
          </cell>
          <cell r="U4573">
            <v>0</v>
          </cell>
          <cell r="AO4573" t="str">
            <v>Sachsen-Anhalt_2006_I 02_2</v>
          </cell>
          <cell r="AQ4573" t="str">
            <v>Östliche Flächenländer_2006_I 02_2</v>
          </cell>
        </row>
        <row r="4574">
          <cell r="G4574">
            <v>534</v>
          </cell>
          <cell r="H4574">
            <v>434</v>
          </cell>
          <cell r="I4574">
            <v>5</v>
          </cell>
          <cell r="J4574">
            <v>3</v>
          </cell>
          <cell r="K4574">
            <v>210</v>
          </cell>
          <cell r="L4574">
            <v>182</v>
          </cell>
          <cell r="M4574">
            <v>1</v>
          </cell>
          <cell r="N4574">
            <v>0</v>
          </cell>
          <cell r="O4574">
            <v>209</v>
          </cell>
          <cell r="P4574">
            <v>169</v>
          </cell>
          <cell r="Q4574">
            <v>156</v>
          </cell>
          <cell r="R4574">
            <v>0</v>
          </cell>
          <cell r="S4574">
            <v>0</v>
          </cell>
          <cell r="T4574">
            <v>0</v>
          </cell>
          <cell r="U4574">
            <v>0</v>
          </cell>
          <cell r="AO4574" t="str">
            <v>Sachsen-Anhalt_2006_I 02_3</v>
          </cell>
          <cell r="AQ4574" t="str">
            <v>Östliche Flächenländer_2006_I 02_3</v>
          </cell>
        </row>
        <row r="4575">
          <cell r="G4575">
            <v>5</v>
          </cell>
          <cell r="H4575">
            <v>4</v>
          </cell>
          <cell r="I4575">
            <v>0</v>
          </cell>
          <cell r="J4575">
            <v>0</v>
          </cell>
          <cell r="K4575">
            <v>2</v>
          </cell>
          <cell r="L4575">
            <v>1</v>
          </cell>
          <cell r="M4575">
            <v>0</v>
          </cell>
          <cell r="N4575">
            <v>0</v>
          </cell>
          <cell r="O4575">
            <v>2</v>
          </cell>
          <cell r="P4575">
            <v>1</v>
          </cell>
          <cell r="Q4575">
            <v>2</v>
          </cell>
          <cell r="R4575">
            <v>0</v>
          </cell>
          <cell r="S4575">
            <v>0</v>
          </cell>
          <cell r="T4575">
            <v>0</v>
          </cell>
          <cell r="U4575">
            <v>0</v>
          </cell>
          <cell r="AO4575" t="str">
            <v>Sachsen-Anhalt_2006_I 02_4</v>
          </cell>
          <cell r="AQ4575" t="str">
            <v>Östliche Flächenländer_2006_I 02_4</v>
          </cell>
        </row>
        <row r="4576">
          <cell r="G4576">
            <v>1</v>
          </cell>
          <cell r="H4576">
            <v>1</v>
          </cell>
          <cell r="I4576">
            <v>0</v>
          </cell>
          <cell r="J4576">
            <v>0</v>
          </cell>
          <cell r="K4576">
            <v>0</v>
          </cell>
          <cell r="L4576">
            <v>0</v>
          </cell>
          <cell r="M4576">
            <v>0</v>
          </cell>
          <cell r="N4576">
            <v>0</v>
          </cell>
          <cell r="O4576">
            <v>0</v>
          </cell>
          <cell r="P4576">
            <v>1</v>
          </cell>
          <cell r="Q4576">
            <v>0</v>
          </cell>
          <cell r="R4576">
            <v>0</v>
          </cell>
          <cell r="S4576">
            <v>0</v>
          </cell>
          <cell r="T4576">
            <v>0</v>
          </cell>
          <cell r="U4576">
            <v>0</v>
          </cell>
          <cell r="AO4576" t="str">
            <v>Sachsen-Anhalt_2006_I 02_5</v>
          </cell>
          <cell r="AQ4576" t="str">
            <v>Östliche Flächenländer_2006_I 02_5</v>
          </cell>
        </row>
        <row r="4577">
          <cell r="G4577">
            <v>0</v>
          </cell>
          <cell r="H4577">
            <v>0</v>
          </cell>
          <cell r="I4577">
            <v>0</v>
          </cell>
          <cell r="J4577">
            <v>0</v>
          </cell>
          <cell r="K4577">
            <v>0</v>
          </cell>
          <cell r="L4577">
            <v>0</v>
          </cell>
          <cell r="M4577">
            <v>0</v>
          </cell>
          <cell r="N4577">
            <v>0</v>
          </cell>
          <cell r="O4577">
            <v>0</v>
          </cell>
          <cell r="P4577">
            <v>0</v>
          </cell>
          <cell r="Q4577">
            <v>0</v>
          </cell>
          <cell r="R4577">
            <v>0</v>
          </cell>
          <cell r="S4577">
            <v>0</v>
          </cell>
          <cell r="T4577">
            <v>0</v>
          </cell>
          <cell r="U4577">
            <v>0</v>
          </cell>
          <cell r="AO4577" t="str">
            <v>Sachsen-Anhalt_2006_I 02_6</v>
          </cell>
          <cell r="AQ4577" t="str">
            <v>Östliche Flächenländer_2006_I 02_6</v>
          </cell>
        </row>
        <row r="4578">
          <cell r="G4578">
            <v>0</v>
          </cell>
          <cell r="H4578">
            <v>0</v>
          </cell>
          <cell r="I4578">
            <v>0</v>
          </cell>
          <cell r="J4578">
            <v>0</v>
          </cell>
          <cell r="K4578">
            <v>0</v>
          </cell>
          <cell r="L4578">
            <v>0</v>
          </cell>
          <cell r="M4578">
            <v>0</v>
          </cell>
          <cell r="N4578">
            <v>0</v>
          </cell>
          <cell r="O4578">
            <v>0</v>
          </cell>
          <cell r="P4578">
            <v>0</v>
          </cell>
          <cell r="Q4578">
            <v>0</v>
          </cell>
          <cell r="R4578">
            <v>0</v>
          </cell>
          <cell r="S4578">
            <v>0</v>
          </cell>
          <cell r="T4578">
            <v>0</v>
          </cell>
          <cell r="U4578">
            <v>0</v>
          </cell>
          <cell r="AO4578" t="str">
            <v>Sachsen-Anhalt_2006_I 02_7</v>
          </cell>
          <cell r="AQ4578" t="str">
            <v>Östliche Flächenländer_2006_I 02_7</v>
          </cell>
        </row>
        <row r="4579">
          <cell r="G4579">
            <v>636</v>
          </cell>
          <cell r="H4579">
            <v>505</v>
          </cell>
          <cell r="I4579">
            <v>6</v>
          </cell>
          <cell r="J4579">
            <v>3</v>
          </cell>
          <cell r="K4579">
            <v>273</v>
          </cell>
          <cell r="L4579">
            <v>223</v>
          </cell>
          <cell r="M4579">
            <v>2</v>
          </cell>
          <cell r="N4579">
            <v>0</v>
          </cell>
          <cell r="O4579">
            <v>274</v>
          </cell>
          <cell r="P4579">
            <v>188</v>
          </cell>
          <cell r="Q4579">
            <v>174</v>
          </cell>
          <cell r="R4579">
            <v>0</v>
          </cell>
          <cell r="S4579">
            <v>0</v>
          </cell>
          <cell r="T4579">
            <v>0</v>
          </cell>
          <cell r="U4579">
            <v>0</v>
          </cell>
          <cell r="AO4579" t="str">
            <v>Sachsen-Anhalt_2006_I 02_8</v>
          </cell>
          <cell r="AQ4579" t="str">
            <v>Östliche Flächenländer_2006_I 02_8</v>
          </cell>
        </row>
        <row r="4580">
          <cell r="G4580">
            <v>0</v>
          </cell>
          <cell r="H4580">
            <v>0</v>
          </cell>
          <cell r="I4580">
            <v>0</v>
          </cell>
          <cell r="J4580">
            <v>0</v>
          </cell>
          <cell r="K4580">
            <v>0</v>
          </cell>
          <cell r="L4580">
            <v>0</v>
          </cell>
          <cell r="M4580">
            <v>0</v>
          </cell>
          <cell r="N4580">
            <v>0</v>
          </cell>
          <cell r="O4580">
            <v>0</v>
          </cell>
          <cell r="P4580">
            <v>0</v>
          </cell>
          <cell r="Q4580">
            <v>0</v>
          </cell>
          <cell r="R4580">
            <v>0</v>
          </cell>
          <cell r="S4580">
            <v>0</v>
          </cell>
          <cell r="T4580">
            <v>0</v>
          </cell>
          <cell r="U4580">
            <v>0</v>
          </cell>
          <cell r="AO4580" t="e">
            <v>#N/A</v>
          </cell>
          <cell r="AQ4580" t="e">
            <v>#N/A</v>
          </cell>
        </row>
        <row r="4581">
          <cell r="G4581">
            <v>0</v>
          </cell>
          <cell r="H4581">
            <v>0</v>
          </cell>
          <cell r="I4581">
            <v>0</v>
          </cell>
          <cell r="J4581">
            <v>0</v>
          </cell>
          <cell r="K4581">
            <v>0</v>
          </cell>
          <cell r="L4581">
            <v>0</v>
          </cell>
          <cell r="M4581">
            <v>0</v>
          </cell>
          <cell r="N4581">
            <v>0</v>
          </cell>
          <cell r="O4581">
            <v>0</v>
          </cell>
          <cell r="P4581">
            <v>0</v>
          </cell>
          <cell r="Q4581">
            <v>0</v>
          </cell>
          <cell r="R4581">
            <v>0</v>
          </cell>
          <cell r="S4581">
            <v>0</v>
          </cell>
          <cell r="T4581">
            <v>0</v>
          </cell>
          <cell r="U4581">
            <v>0</v>
          </cell>
          <cell r="AO4581" t="e">
            <v>#N/A</v>
          </cell>
          <cell r="AQ4581" t="e">
            <v>#N/A</v>
          </cell>
        </row>
        <row r="4582">
          <cell r="G4582">
            <v>0</v>
          </cell>
          <cell r="H4582">
            <v>0</v>
          </cell>
          <cell r="I4582">
            <v>0</v>
          </cell>
          <cell r="J4582">
            <v>0</v>
          </cell>
          <cell r="K4582">
            <v>0</v>
          </cell>
          <cell r="L4582">
            <v>0</v>
          </cell>
          <cell r="M4582">
            <v>0</v>
          </cell>
          <cell r="N4582">
            <v>0</v>
          </cell>
          <cell r="O4582">
            <v>0</v>
          </cell>
          <cell r="P4582">
            <v>0</v>
          </cell>
          <cell r="Q4582">
            <v>0</v>
          </cell>
          <cell r="R4582">
            <v>0</v>
          </cell>
          <cell r="S4582">
            <v>0</v>
          </cell>
          <cell r="T4582">
            <v>0</v>
          </cell>
          <cell r="U4582">
            <v>0</v>
          </cell>
          <cell r="AO4582" t="e">
            <v>#N/A</v>
          </cell>
          <cell r="AQ4582" t="e">
            <v>#N/A</v>
          </cell>
        </row>
        <row r="4583">
          <cell r="G4583">
            <v>0</v>
          </cell>
          <cell r="H4583">
            <v>0</v>
          </cell>
          <cell r="I4583">
            <v>0</v>
          </cell>
          <cell r="J4583">
            <v>0</v>
          </cell>
          <cell r="K4583">
            <v>0</v>
          </cell>
          <cell r="L4583">
            <v>0</v>
          </cell>
          <cell r="M4583">
            <v>0</v>
          </cell>
          <cell r="N4583">
            <v>0</v>
          </cell>
          <cell r="O4583">
            <v>0</v>
          </cell>
          <cell r="P4583">
            <v>0</v>
          </cell>
          <cell r="Q4583">
            <v>0</v>
          </cell>
          <cell r="R4583">
            <v>0</v>
          </cell>
          <cell r="S4583">
            <v>0</v>
          </cell>
          <cell r="T4583">
            <v>0</v>
          </cell>
          <cell r="U4583">
            <v>0</v>
          </cell>
          <cell r="AO4583" t="e">
            <v>#N/A</v>
          </cell>
          <cell r="AQ4583" t="e">
            <v>#N/A</v>
          </cell>
        </row>
        <row r="4584">
          <cell r="G4584">
            <v>0</v>
          </cell>
          <cell r="H4584">
            <v>0</v>
          </cell>
          <cell r="I4584">
            <v>0</v>
          </cell>
          <cell r="J4584">
            <v>0</v>
          </cell>
          <cell r="K4584">
            <v>0</v>
          </cell>
          <cell r="L4584">
            <v>0</v>
          </cell>
          <cell r="M4584">
            <v>0</v>
          </cell>
          <cell r="N4584">
            <v>0</v>
          </cell>
          <cell r="O4584">
            <v>0</v>
          </cell>
          <cell r="P4584">
            <v>0</v>
          </cell>
          <cell r="Q4584">
            <v>0</v>
          </cell>
          <cell r="R4584">
            <v>0</v>
          </cell>
          <cell r="S4584">
            <v>0</v>
          </cell>
          <cell r="T4584">
            <v>0</v>
          </cell>
          <cell r="U4584">
            <v>0</v>
          </cell>
          <cell r="AO4584" t="e">
            <v>#N/A</v>
          </cell>
          <cell r="AQ4584" t="e">
            <v>#N/A</v>
          </cell>
        </row>
        <row r="4585">
          <cell r="G4585">
            <v>0</v>
          </cell>
          <cell r="H4585">
            <v>0</v>
          </cell>
          <cell r="I4585">
            <v>0</v>
          </cell>
          <cell r="J4585">
            <v>0</v>
          </cell>
          <cell r="K4585">
            <v>0</v>
          </cell>
          <cell r="L4585">
            <v>0</v>
          </cell>
          <cell r="M4585">
            <v>0</v>
          </cell>
          <cell r="N4585">
            <v>0</v>
          </cell>
          <cell r="O4585">
            <v>0</v>
          </cell>
          <cell r="P4585">
            <v>0</v>
          </cell>
          <cell r="Q4585">
            <v>0</v>
          </cell>
          <cell r="R4585">
            <v>0</v>
          </cell>
          <cell r="S4585">
            <v>0</v>
          </cell>
          <cell r="T4585">
            <v>0</v>
          </cell>
          <cell r="U4585">
            <v>0</v>
          </cell>
          <cell r="AO4585" t="e">
            <v>#N/A</v>
          </cell>
          <cell r="AQ4585" t="e">
            <v>#N/A</v>
          </cell>
        </row>
        <row r="4586">
          <cell r="G4586">
            <v>0</v>
          </cell>
          <cell r="H4586">
            <v>0</v>
          </cell>
          <cell r="I4586">
            <v>0</v>
          </cell>
          <cell r="J4586">
            <v>0</v>
          </cell>
          <cell r="K4586">
            <v>0</v>
          </cell>
          <cell r="L4586">
            <v>0</v>
          </cell>
          <cell r="M4586">
            <v>0</v>
          </cell>
          <cell r="N4586">
            <v>0</v>
          </cell>
          <cell r="O4586">
            <v>0</v>
          </cell>
          <cell r="P4586">
            <v>0</v>
          </cell>
          <cell r="Q4586">
            <v>0</v>
          </cell>
          <cell r="R4586">
            <v>0</v>
          </cell>
          <cell r="S4586">
            <v>0</v>
          </cell>
          <cell r="T4586">
            <v>0</v>
          </cell>
          <cell r="U4586">
            <v>0</v>
          </cell>
          <cell r="AO4586" t="e">
            <v>#N/A</v>
          </cell>
          <cell r="AQ4586" t="e">
            <v>#N/A</v>
          </cell>
        </row>
        <row r="4587">
          <cell r="G4587">
            <v>0</v>
          </cell>
          <cell r="H4587">
            <v>0</v>
          </cell>
          <cell r="I4587">
            <v>0</v>
          </cell>
          <cell r="J4587">
            <v>0</v>
          </cell>
          <cell r="K4587">
            <v>0</v>
          </cell>
          <cell r="L4587">
            <v>0</v>
          </cell>
          <cell r="M4587">
            <v>0</v>
          </cell>
          <cell r="N4587">
            <v>0</v>
          </cell>
          <cell r="O4587">
            <v>0</v>
          </cell>
          <cell r="P4587">
            <v>0</v>
          </cell>
          <cell r="Q4587">
            <v>0</v>
          </cell>
          <cell r="R4587">
            <v>0</v>
          </cell>
          <cell r="S4587">
            <v>0</v>
          </cell>
          <cell r="T4587">
            <v>0</v>
          </cell>
          <cell r="U4587">
            <v>0</v>
          </cell>
          <cell r="AO4587" t="e">
            <v>#N/A</v>
          </cell>
          <cell r="AQ4587" t="e">
            <v>#N/A</v>
          </cell>
        </row>
        <row r="4588">
          <cell r="G4588">
            <v>0</v>
          </cell>
          <cell r="H4588">
            <v>0</v>
          </cell>
          <cell r="I4588">
            <v>0</v>
          </cell>
          <cell r="J4588">
            <v>0</v>
          </cell>
          <cell r="K4588">
            <v>0</v>
          </cell>
          <cell r="L4588">
            <v>0</v>
          </cell>
          <cell r="M4588">
            <v>0</v>
          </cell>
          <cell r="N4588">
            <v>0</v>
          </cell>
          <cell r="O4588">
            <v>0</v>
          </cell>
          <cell r="P4588">
            <v>0</v>
          </cell>
          <cell r="Q4588">
            <v>0</v>
          </cell>
          <cell r="R4588">
            <v>0</v>
          </cell>
          <cell r="S4588">
            <v>0</v>
          </cell>
          <cell r="T4588">
            <v>0</v>
          </cell>
          <cell r="U4588">
            <v>0</v>
          </cell>
          <cell r="AO4588" t="str">
            <v>Sachsen-Anhalt_2006_I 04b_1</v>
          </cell>
          <cell r="AQ4588" t="str">
            <v>Östliche Flächenländer_2006_I 04b_1</v>
          </cell>
        </row>
        <row r="4589">
          <cell r="G4589">
            <v>0</v>
          </cell>
          <cell r="H4589">
            <v>0</v>
          </cell>
          <cell r="I4589">
            <v>0</v>
          </cell>
          <cell r="J4589">
            <v>0</v>
          </cell>
          <cell r="K4589">
            <v>0</v>
          </cell>
          <cell r="L4589">
            <v>0</v>
          </cell>
          <cell r="M4589">
            <v>0</v>
          </cell>
          <cell r="N4589">
            <v>0</v>
          </cell>
          <cell r="O4589">
            <v>0</v>
          </cell>
          <cell r="P4589">
            <v>0</v>
          </cell>
          <cell r="Q4589">
            <v>0</v>
          </cell>
          <cell r="R4589">
            <v>0</v>
          </cell>
          <cell r="S4589">
            <v>0</v>
          </cell>
          <cell r="T4589">
            <v>0</v>
          </cell>
          <cell r="U4589">
            <v>0</v>
          </cell>
          <cell r="AO4589" t="str">
            <v>Sachsen-Anhalt_2006_I 04b_2</v>
          </cell>
          <cell r="AQ4589" t="str">
            <v>Östliche Flächenländer_2006_I 04b_2</v>
          </cell>
        </row>
        <row r="4590">
          <cell r="G4590">
            <v>0</v>
          </cell>
          <cell r="H4590">
            <v>0</v>
          </cell>
          <cell r="I4590">
            <v>0</v>
          </cell>
          <cell r="J4590">
            <v>0</v>
          </cell>
          <cell r="K4590">
            <v>0</v>
          </cell>
          <cell r="L4590">
            <v>0</v>
          </cell>
          <cell r="M4590">
            <v>0</v>
          </cell>
          <cell r="N4590">
            <v>0</v>
          </cell>
          <cell r="O4590">
            <v>0</v>
          </cell>
          <cell r="P4590">
            <v>0</v>
          </cell>
          <cell r="Q4590">
            <v>0</v>
          </cell>
          <cell r="R4590">
            <v>0</v>
          </cell>
          <cell r="S4590">
            <v>0</v>
          </cell>
          <cell r="T4590">
            <v>0</v>
          </cell>
          <cell r="U4590">
            <v>0</v>
          </cell>
          <cell r="AO4590" t="str">
            <v>Sachsen-Anhalt_2006_I 04b_3</v>
          </cell>
          <cell r="AQ4590" t="str">
            <v>Östliche Flächenländer_2006_I 04b_3</v>
          </cell>
        </row>
        <row r="4591">
          <cell r="G4591">
            <v>0</v>
          </cell>
          <cell r="H4591">
            <v>0</v>
          </cell>
          <cell r="I4591">
            <v>0</v>
          </cell>
          <cell r="J4591">
            <v>0</v>
          </cell>
          <cell r="K4591">
            <v>0</v>
          </cell>
          <cell r="L4591">
            <v>0</v>
          </cell>
          <cell r="M4591">
            <v>0</v>
          </cell>
          <cell r="N4591">
            <v>0</v>
          </cell>
          <cell r="O4591">
            <v>0</v>
          </cell>
          <cell r="P4591">
            <v>0</v>
          </cell>
          <cell r="Q4591">
            <v>0</v>
          </cell>
          <cell r="R4591">
            <v>0</v>
          </cell>
          <cell r="S4591">
            <v>0</v>
          </cell>
          <cell r="T4591">
            <v>0</v>
          </cell>
          <cell r="U4591">
            <v>0</v>
          </cell>
          <cell r="AO4591" t="str">
            <v>Sachsen-Anhalt_2006_I 04b_4</v>
          </cell>
          <cell r="AQ4591" t="str">
            <v>Östliche Flächenländer_2006_I 04b_4</v>
          </cell>
        </row>
        <row r="4592">
          <cell r="G4592">
            <v>0</v>
          </cell>
          <cell r="H4592">
            <v>0</v>
          </cell>
          <cell r="I4592">
            <v>0</v>
          </cell>
          <cell r="J4592">
            <v>0</v>
          </cell>
          <cell r="K4592">
            <v>0</v>
          </cell>
          <cell r="L4592">
            <v>0</v>
          </cell>
          <cell r="M4592">
            <v>0</v>
          </cell>
          <cell r="N4592">
            <v>0</v>
          </cell>
          <cell r="O4592">
            <v>0</v>
          </cell>
          <cell r="P4592">
            <v>0</v>
          </cell>
          <cell r="Q4592">
            <v>0</v>
          </cell>
          <cell r="R4592">
            <v>0</v>
          </cell>
          <cell r="S4592">
            <v>0</v>
          </cell>
          <cell r="T4592">
            <v>0</v>
          </cell>
          <cell r="U4592">
            <v>0</v>
          </cell>
          <cell r="AO4592" t="str">
            <v>Sachsen-Anhalt_2006_I 04b_5</v>
          </cell>
          <cell r="AQ4592" t="str">
            <v>Östliche Flächenländer_2006_I 04b_5</v>
          </cell>
        </row>
        <row r="4593">
          <cell r="G4593">
            <v>0</v>
          </cell>
          <cell r="H4593">
            <v>0</v>
          </cell>
          <cell r="I4593">
            <v>0</v>
          </cell>
          <cell r="J4593">
            <v>0</v>
          </cell>
          <cell r="K4593">
            <v>0</v>
          </cell>
          <cell r="L4593">
            <v>0</v>
          </cell>
          <cell r="M4593">
            <v>0</v>
          </cell>
          <cell r="N4593">
            <v>0</v>
          </cell>
          <cell r="O4593">
            <v>0</v>
          </cell>
          <cell r="P4593">
            <v>0</v>
          </cell>
          <cell r="Q4593">
            <v>0</v>
          </cell>
          <cell r="R4593">
            <v>0</v>
          </cell>
          <cell r="S4593">
            <v>0</v>
          </cell>
          <cell r="T4593">
            <v>0</v>
          </cell>
          <cell r="U4593">
            <v>0</v>
          </cell>
          <cell r="AO4593" t="str">
            <v>Sachsen-Anhalt_2006_I 04b_6</v>
          </cell>
          <cell r="AQ4593" t="str">
            <v>Östliche Flächenländer_2006_I 04b_6</v>
          </cell>
        </row>
        <row r="4594">
          <cell r="G4594">
            <v>0</v>
          </cell>
          <cell r="H4594">
            <v>0</v>
          </cell>
          <cell r="I4594">
            <v>0</v>
          </cell>
          <cell r="J4594">
            <v>0</v>
          </cell>
          <cell r="K4594">
            <v>0</v>
          </cell>
          <cell r="L4594">
            <v>0</v>
          </cell>
          <cell r="M4594">
            <v>0</v>
          </cell>
          <cell r="N4594">
            <v>0</v>
          </cell>
          <cell r="O4594">
            <v>0</v>
          </cell>
          <cell r="P4594">
            <v>0</v>
          </cell>
          <cell r="Q4594">
            <v>0</v>
          </cell>
          <cell r="R4594">
            <v>0</v>
          </cell>
          <cell r="S4594">
            <v>0</v>
          </cell>
          <cell r="T4594">
            <v>0</v>
          </cell>
          <cell r="U4594">
            <v>0</v>
          </cell>
          <cell r="AO4594" t="str">
            <v>Sachsen-Anhalt_2006_I 04b_7</v>
          </cell>
          <cell r="AQ4594" t="str">
            <v>Östliche Flächenländer_2006_I 04b_7</v>
          </cell>
        </row>
        <row r="4595">
          <cell r="G4595">
            <v>0</v>
          </cell>
          <cell r="H4595">
            <v>0</v>
          </cell>
          <cell r="I4595">
            <v>0</v>
          </cell>
          <cell r="J4595">
            <v>0</v>
          </cell>
          <cell r="K4595">
            <v>0</v>
          </cell>
          <cell r="L4595">
            <v>0</v>
          </cell>
          <cell r="M4595">
            <v>0</v>
          </cell>
          <cell r="N4595">
            <v>0</v>
          </cell>
          <cell r="O4595">
            <v>0</v>
          </cell>
          <cell r="P4595">
            <v>0</v>
          </cell>
          <cell r="Q4595">
            <v>0</v>
          </cell>
          <cell r="R4595">
            <v>0</v>
          </cell>
          <cell r="S4595">
            <v>0</v>
          </cell>
          <cell r="T4595">
            <v>0</v>
          </cell>
          <cell r="U4595">
            <v>0</v>
          </cell>
          <cell r="AO4595" t="str">
            <v>Sachsen-Anhalt_2006_I 04b_8</v>
          </cell>
          <cell r="AQ4595" t="str">
            <v>Östliche Flächenländer_2006_I 04b_8</v>
          </cell>
        </row>
        <row r="4596">
          <cell r="G4596">
            <v>3</v>
          </cell>
          <cell r="H4596">
            <v>3</v>
          </cell>
          <cell r="I4596">
            <v>0</v>
          </cell>
          <cell r="J4596">
            <v>0</v>
          </cell>
          <cell r="K4596">
            <v>2</v>
          </cell>
          <cell r="L4596">
            <v>2</v>
          </cell>
          <cell r="M4596">
            <v>0</v>
          </cell>
          <cell r="N4596">
            <v>0</v>
          </cell>
          <cell r="O4596">
            <v>2</v>
          </cell>
          <cell r="P4596">
            <v>1</v>
          </cell>
          <cell r="Q4596">
            <v>0</v>
          </cell>
          <cell r="R4596">
            <v>0</v>
          </cell>
          <cell r="S4596">
            <v>0</v>
          </cell>
          <cell r="T4596">
            <v>0</v>
          </cell>
          <cell r="U4596">
            <v>0</v>
          </cell>
          <cell r="AO4596" t="str">
            <v>Sachsen-Anhalt_2006_I 05a_1</v>
          </cell>
          <cell r="AQ4596" t="str">
            <v>Östliche Flächenländer_2006_I 05a_1</v>
          </cell>
        </row>
        <row r="4597">
          <cell r="G4597">
            <v>1087</v>
          </cell>
          <cell r="H4597">
            <v>902</v>
          </cell>
          <cell r="I4597">
            <v>8</v>
          </cell>
          <cell r="J4597">
            <v>8</v>
          </cell>
          <cell r="K4597">
            <v>555</v>
          </cell>
          <cell r="L4597">
            <v>457</v>
          </cell>
          <cell r="M4597">
            <v>5</v>
          </cell>
          <cell r="N4597">
            <v>5</v>
          </cell>
          <cell r="O4597">
            <v>571</v>
          </cell>
          <cell r="P4597">
            <v>386</v>
          </cell>
          <cell r="Q4597">
            <v>127</v>
          </cell>
          <cell r="R4597">
            <v>3</v>
          </cell>
          <cell r="S4597">
            <v>0</v>
          </cell>
          <cell r="T4597">
            <v>0</v>
          </cell>
          <cell r="U4597">
            <v>0</v>
          </cell>
          <cell r="AO4597" t="str">
            <v>Sachsen-Anhalt_2006_I 05a_2</v>
          </cell>
          <cell r="AQ4597" t="str">
            <v>Östliche Flächenländer_2006_I 05a_2</v>
          </cell>
        </row>
        <row r="4598">
          <cell r="G4598">
            <v>6662</v>
          </cell>
          <cell r="H4598">
            <v>5495</v>
          </cell>
          <cell r="I4598">
            <v>39</v>
          </cell>
          <cell r="J4598">
            <v>29</v>
          </cell>
          <cell r="K4598">
            <v>2642</v>
          </cell>
          <cell r="L4598">
            <v>2135</v>
          </cell>
          <cell r="M4598">
            <v>16</v>
          </cell>
          <cell r="N4598">
            <v>9</v>
          </cell>
          <cell r="O4598">
            <v>2681</v>
          </cell>
          <cell r="P4598">
            <v>2489</v>
          </cell>
          <cell r="Q4598">
            <v>1463</v>
          </cell>
          <cell r="R4598">
            <v>29</v>
          </cell>
          <cell r="S4598">
            <v>0</v>
          </cell>
          <cell r="T4598">
            <v>0</v>
          </cell>
          <cell r="U4598">
            <v>0</v>
          </cell>
          <cell r="AO4598" t="str">
            <v>Sachsen-Anhalt_2006_I 05a_3</v>
          </cell>
          <cell r="AQ4598" t="str">
            <v>Östliche Flächenländer_2006_I 05a_3</v>
          </cell>
        </row>
        <row r="4599">
          <cell r="G4599">
            <v>282</v>
          </cell>
          <cell r="H4599">
            <v>236</v>
          </cell>
          <cell r="I4599">
            <v>1</v>
          </cell>
          <cell r="J4599">
            <v>0</v>
          </cell>
          <cell r="K4599">
            <v>106</v>
          </cell>
          <cell r="L4599">
            <v>88</v>
          </cell>
          <cell r="M4599">
            <v>0</v>
          </cell>
          <cell r="N4599">
            <v>0</v>
          </cell>
          <cell r="O4599">
            <v>106</v>
          </cell>
          <cell r="P4599">
            <v>93</v>
          </cell>
          <cell r="Q4599">
            <v>82</v>
          </cell>
          <cell r="R4599">
            <v>1</v>
          </cell>
          <cell r="S4599">
            <v>0</v>
          </cell>
          <cell r="T4599">
            <v>0</v>
          </cell>
          <cell r="U4599">
            <v>0</v>
          </cell>
          <cell r="AO4599" t="str">
            <v>Sachsen-Anhalt_2006_I 05a_4</v>
          </cell>
          <cell r="AQ4599" t="str">
            <v>Östliche Flächenländer_2006_I 05a_4</v>
          </cell>
        </row>
        <row r="4600">
          <cell r="G4600">
            <v>1107</v>
          </cell>
          <cell r="H4600">
            <v>906</v>
          </cell>
          <cell r="I4600">
            <v>8</v>
          </cell>
          <cell r="J4600">
            <v>6</v>
          </cell>
          <cell r="K4600">
            <v>405</v>
          </cell>
          <cell r="L4600">
            <v>321</v>
          </cell>
          <cell r="M4600">
            <v>2</v>
          </cell>
          <cell r="N4600">
            <v>2</v>
          </cell>
          <cell r="O4600">
            <v>406</v>
          </cell>
          <cell r="P4600">
            <v>377</v>
          </cell>
          <cell r="Q4600">
            <v>323</v>
          </cell>
          <cell r="R4600">
            <v>1</v>
          </cell>
          <cell r="S4600">
            <v>0</v>
          </cell>
          <cell r="T4600">
            <v>0</v>
          </cell>
          <cell r="U4600">
            <v>0</v>
          </cell>
          <cell r="AO4600" t="str">
            <v>Sachsen-Anhalt_2006_I 05a_5</v>
          </cell>
          <cell r="AQ4600" t="str">
            <v>Östliche Flächenländer_2006_I 05a_5</v>
          </cell>
        </row>
        <row r="4601">
          <cell r="G4601">
            <v>39</v>
          </cell>
          <cell r="H4601">
            <v>33</v>
          </cell>
          <cell r="I4601">
            <v>1</v>
          </cell>
          <cell r="J4601">
            <v>1</v>
          </cell>
          <cell r="K4601">
            <v>3</v>
          </cell>
          <cell r="L4601">
            <v>2</v>
          </cell>
          <cell r="M4601">
            <v>1</v>
          </cell>
          <cell r="N4601">
            <v>1</v>
          </cell>
          <cell r="O4601">
            <v>3</v>
          </cell>
          <cell r="P4601">
            <v>4</v>
          </cell>
          <cell r="Q4601">
            <v>32</v>
          </cell>
          <cell r="R4601">
            <v>0</v>
          </cell>
          <cell r="S4601">
            <v>0</v>
          </cell>
          <cell r="T4601">
            <v>0</v>
          </cell>
          <cell r="U4601">
            <v>0</v>
          </cell>
          <cell r="AO4601" t="str">
            <v>Sachsen-Anhalt_2006_I 05a_6</v>
          </cell>
          <cell r="AQ4601" t="str">
            <v>Östliche Flächenländer_2006_I 05a_6</v>
          </cell>
        </row>
        <row r="4602">
          <cell r="G4602">
            <v>0</v>
          </cell>
          <cell r="H4602">
            <v>0</v>
          </cell>
          <cell r="I4602">
            <v>0</v>
          </cell>
          <cell r="J4602">
            <v>0</v>
          </cell>
          <cell r="K4602">
            <v>0</v>
          </cell>
          <cell r="L4602">
            <v>0</v>
          </cell>
          <cell r="M4602">
            <v>0</v>
          </cell>
          <cell r="N4602">
            <v>0</v>
          </cell>
          <cell r="O4602">
            <v>0</v>
          </cell>
          <cell r="P4602">
            <v>0</v>
          </cell>
          <cell r="Q4602">
            <v>0</v>
          </cell>
          <cell r="R4602">
            <v>0</v>
          </cell>
          <cell r="S4602">
            <v>0</v>
          </cell>
          <cell r="T4602">
            <v>0</v>
          </cell>
          <cell r="U4602">
            <v>0</v>
          </cell>
          <cell r="AO4602" t="str">
            <v>Sachsen-Anhalt_2006_I 05a_7</v>
          </cell>
          <cell r="AQ4602" t="str">
            <v>Östliche Flächenländer_2006_I 05a_7</v>
          </cell>
        </row>
        <row r="4603">
          <cell r="G4603">
            <v>9180</v>
          </cell>
          <cell r="H4603">
            <v>7575</v>
          </cell>
          <cell r="I4603">
            <v>57</v>
          </cell>
          <cell r="J4603">
            <v>44</v>
          </cell>
          <cell r="K4603">
            <v>3713</v>
          </cell>
          <cell r="L4603">
            <v>3005</v>
          </cell>
          <cell r="M4603">
            <v>24</v>
          </cell>
          <cell r="N4603">
            <v>17</v>
          </cell>
          <cell r="O4603">
            <v>3769</v>
          </cell>
          <cell r="P4603">
            <v>3350</v>
          </cell>
          <cell r="Q4603">
            <v>2027</v>
          </cell>
          <cell r="R4603">
            <v>34</v>
          </cell>
          <cell r="S4603">
            <v>0</v>
          </cell>
          <cell r="T4603">
            <v>0</v>
          </cell>
          <cell r="U4603">
            <v>0</v>
          </cell>
          <cell r="AO4603" t="str">
            <v>Sachsen-Anhalt_2006_I 05a_8</v>
          </cell>
          <cell r="AQ4603" t="str">
            <v>Östliche Flächenländer_2006_I 05a_8</v>
          </cell>
        </row>
        <row r="4604">
          <cell r="G4604">
            <v>0</v>
          </cell>
          <cell r="H4604">
            <v>0</v>
          </cell>
          <cell r="I4604">
            <v>0</v>
          </cell>
          <cell r="J4604">
            <v>0</v>
          </cell>
          <cell r="K4604">
            <v>0</v>
          </cell>
          <cell r="L4604">
            <v>0</v>
          </cell>
          <cell r="M4604">
            <v>0</v>
          </cell>
          <cell r="N4604">
            <v>0</v>
          </cell>
          <cell r="O4604">
            <v>0</v>
          </cell>
          <cell r="P4604">
            <v>0</v>
          </cell>
          <cell r="Q4604">
            <v>0</v>
          </cell>
          <cell r="R4604">
            <v>0</v>
          </cell>
          <cell r="S4604">
            <v>0</v>
          </cell>
          <cell r="T4604">
            <v>0</v>
          </cell>
          <cell r="U4604">
            <v>0</v>
          </cell>
          <cell r="AO4604" t="e">
            <v>#N/A</v>
          </cell>
          <cell r="AQ4604" t="e">
            <v>#N/A</v>
          </cell>
        </row>
        <row r="4605">
          <cell r="G4605">
            <v>20</v>
          </cell>
          <cell r="H4605">
            <v>19</v>
          </cell>
          <cell r="I4605">
            <v>0</v>
          </cell>
          <cell r="J4605">
            <v>0</v>
          </cell>
          <cell r="K4605">
            <v>4</v>
          </cell>
          <cell r="L4605">
            <v>4</v>
          </cell>
          <cell r="M4605">
            <v>0</v>
          </cell>
          <cell r="N4605">
            <v>0</v>
          </cell>
          <cell r="O4605">
            <v>4</v>
          </cell>
          <cell r="P4605">
            <v>10</v>
          </cell>
          <cell r="Q4605">
            <v>3</v>
          </cell>
          <cell r="R4605">
            <v>3</v>
          </cell>
          <cell r="S4605">
            <v>0</v>
          </cell>
          <cell r="T4605">
            <v>0</v>
          </cell>
          <cell r="U4605">
            <v>0</v>
          </cell>
          <cell r="AO4605" t="e">
            <v>#N/A</v>
          </cell>
          <cell r="AQ4605" t="e">
            <v>#N/A</v>
          </cell>
        </row>
        <row r="4606">
          <cell r="G4606">
            <v>179</v>
          </cell>
          <cell r="H4606">
            <v>146</v>
          </cell>
          <cell r="I4606">
            <v>1</v>
          </cell>
          <cell r="J4606">
            <v>1</v>
          </cell>
          <cell r="K4606">
            <v>35</v>
          </cell>
          <cell r="L4606">
            <v>26</v>
          </cell>
          <cell r="M4606">
            <v>1</v>
          </cell>
          <cell r="N4606">
            <v>1</v>
          </cell>
          <cell r="O4606">
            <v>35</v>
          </cell>
          <cell r="P4606">
            <v>68</v>
          </cell>
          <cell r="Q4606">
            <v>47</v>
          </cell>
          <cell r="R4606">
            <v>29</v>
          </cell>
          <cell r="S4606">
            <v>0</v>
          </cell>
          <cell r="T4606">
            <v>0</v>
          </cell>
          <cell r="U4606">
            <v>0</v>
          </cell>
          <cell r="AO4606" t="e">
            <v>#N/A</v>
          </cell>
          <cell r="AQ4606" t="e">
            <v>#N/A</v>
          </cell>
        </row>
        <row r="4607">
          <cell r="G4607">
            <v>7</v>
          </cell>
          <cell r="H4607">
            <v>6</v>
          </cell>
          <cell r="I4607">
            <v>0</v>
          </cell>
          <cell r="J4607">
            <v>0</v>
          </cell>
          <cell r="K4607">
            <v>0</v>
          </cell>
          <cell r="L4607">
            <v>0</v>
          </cell>
          <cell r="M4607">
            <v>0</v>
          </cell>
          <cell r="N4607">
            <v>0</v>
          </cell>
          <cell r="O4607">
            <v>0</v>
          </cell>
          <cell r="P4607">
            <v>4</v>
          </cell>
          <cell r="Q4607">
            <v>2</v>
          </cell>
          <cell r="R4607">
            <v>1</v>
          </cell>
          <cell r="S4607">
            <v>0</v>
          </cell>
          <cell r="T4607">
            <v>0</v>
          </cell>
          <cell r="U4607">
            <v>0</v>
          </cell>
          <cell r="AO4607" t="e">
            <v>#N/A</v>
          </cell>
          <cell r="AQ4607" t="e">
            <v>#N/A</v>
          </cell>
        </row>
        <row r="4608">
          <cell r="G4608">
            <v>13</v>
          </cell>
          <cell r="H4608">
            <v>7</v>
          </cell>
          <cell r="I4608">
            <v>1</v>
          </cell>
          <cell r="J4608">
            <v>0</v>
          </cell>
          <cell r="K4608">
            <v>3</v>
          </cell>
          <cell r="L4608">
            <v>1</v>
          </cell>
          <cell r="M4608">
            <v>0</v>
          </cell>
          <cell r="N4608">
            <v>0</v>
          </cell>
          <cell r="O4608">
            <v>3</v>
          </cell>
          <cell r="P4608">
            <v>4</v>
          </cell>
          <cell r="Q4608">
            <v>5</v>
          </cell>
          <cell r="R4608">
            <v>1</v>
          </cell>
          <cell r="S4608">
            <v>0</v>
          </cell>
          <cell r="T4608">
            <v>0</v>
          </cell>
          <cell r="U4608">
            <v>0</v>
          </cell>
          <cell r="AO4608" t="e">
            <v>#N/A</v>
          </cell>
          <cell r="AQ4608" t="e">
            <v>#N/A</v>
          </cell>
        </row>
        <row r="4609">
          <cell r="G4609">
            <v>0</v>
          </cell>
          <cell r="H4609">
            <v>0</v>
          </cell>
          <cell r="I4609">
            <v>0</v>
          </cell>
          <cell r="J4609">
            <v>0</v>
          </cell>
          <cell r="K4609">
            <v>0</v>
          </cell>
          <cell r="L4609">
            <v>0</v>
          </cell>
          <cell r="M4609">
            <v>0</v>
          </cell>
          <cell r="N4609">
            <v>0</v>
          </cell>
          <cell r="O4609">
            <v>0</v>
          </cell>
          <cell r="P4609">
            <v>0</v>
          </cell>
          <cell r="Q4609">
            <v>0</v>
          </cell>
          <cell r="R4609">
            <v>0</v>
          </cell>
          <cell r="S4609">
            <v>0</v>
          </cell>
          <cell r="T4609">
            <v>0</v>
          </cell>
          <cell r="U4609">
            <v>0</v>
          </cell>
          <cell r="AO4609" t="e">
            <v>#N/A</v>
          </cell>
          <cell r="AQ4609" t="e">
            <v>#N/A</v>
          </cell>
        </row>
        <row r="4610">
          <cell r="G4610">
            <v>0</v>
          </cell>
          <cell r="H4610">
            <v>0</v>
          </cell>
          <cell r="I4610">
            <v>0</v>
          </cell>
          <cell r="J4610">
            <v>0</v>
          </cell>
          <cell r="K4610">
            <v>0</v>
          </cell>
          <cell r="L4610">
            <v>0</v>
          </cell>
          <cell r="M4610">
            <v>0</v>
          </cell>
          <cell r="N4610">
            <v>0</v>
          </cell>
          <cell r="O4610">
            <v>0</v>
          </cell>
          <cell r="P4610">
            <v>0</v>
          </cell>
          <cell r="Q4610">
            <v>0</v>
          </cell>
          <cell r="R4610">
            <v>0</v>
          </cell>
          <cell r="S4610">
            <v>0</v>
          </cell>
          <cell r="T4610">
            <v>0</v>
          </cell>
          <cell r="U4610">
            <v>0</v>
          </cell>
          <cell r="AO4610" t="e">
            <v>#N/A</v>
          </cell>
          <cell r="AQ4610" t="e">
            <v>#N/A</v>
          </cell>
        </row>
        <row r="4611">
          <cell r="G4611">
            <v>219</v>
          </cell>
          <cell r="H4611">
            <v>178</v>
          </cell>
          <cell r="I4611">
            <v>2</v>
          </cell>
          <cell r="J4611">
            <v>1</v>
          </cell>
          <cell r="K4611">
            <v>42</v>
          </cell>
          <cell r="L4611">
            <v>31</v>
          </cell>
          <cell r="M4611">
            <v>1</v>
          </cell>
          <cell r="N4611">
            <v>1</v>
          </cell>
          <cell r="O4611">
            <v>42</v>
          </cell>
          <cell r="P4611">
            <v>86</v>
          </cell>
          <cell r="Q4611">
            <v>57</v>
          </cell>
          <cell r="R4611">
            <v>34</v>
          </cell>
          <cell r="S4611">
            <v>0</v>
          </cell>
          <cell r="T4611">
            <v>0</v>
          </cell>
          <cell r="U4611">
            <v>0</v>
          </cell>
          <cell r="AO4611" t="e">
            <v>#N/A</v>
          </cell>
          <cell r="AQ4611" t="e">
            <v>#N/A</v>
          </cell>
        </row>
        <row r="4612">
          <cell r="G4612">
            <v>1</v>
          </cell>
          <cell r="H4612">
            <v>0</v>
          </cell>
          <cell r="I4612">
            <v>0</v>
          </cell>
          <cell r="J4612">
            <v>0</v>
          </cell>
          <cell r="K4612">
            <v>1</v>
          </cell>
          <cell r="L4612">
            <v>0</v>
          </cell>
          <cell r="M4612">
            <v>0</v>
          </cell>
          <cell r="N4612">
            <v>0</v>
          </cell>
          <cell r="O4612">
            <v>1</v>
          </cell>
          <cell r="P4612">
            <v>0</v>
          </cell>
          <cell r="Q4612">
            <v>0</v>
          </cell>
          <cell r="R4612">
            <v>0</v>
          </cell>
          <cell r="S4612">
            <v>0</v>
          </cell>
          <cell r="T4612">
            <v>0</v>
          </cell>
          <cell r="U4612">
            <v>0</v>
          </cell>
          <cell r="AO4612" t="str">
            <v>Sachsen-Anhalt_2006_I 05a_1</v>
          </cell>
          <cell r="AQ4612" t="str">
            <v>Östliche Flächenländer_2006_I 05a_1</v>
          </cell>
        </row>
        <row r="4613">
          <cell r="G4613">
            <v>443</v>
          </cell>
          <cell r="H4613">
            <v>311</v>
          </cell>
          <cell r="I4613">
            <v>2</v>
          </cell>
          <cell r="J4613">
            <v>2</v>
          </cell>
          <cell r="K4613">
            <v>443</v>
          </cell>
          <cell r="L4613">
            <v>311</v>
          </cell>
          <cell r="M4613">
            <v>2</v>
          </cell>
          <cell r="N4613">
            <v>2</v>
          </cell>
          <cell r="O4613">
            <v>443</v>
          </cell>
          <cell r="P4613">
            <v>0</v>
          </cell>
          <cell r="Q4613">
            <v>0</v>
          </cell>
          <cell r="R4613">
            <v>0</v>
          </cell>
          <cell r="S4613">
            <v>0</v>
          </cell>
          <cell r="T4613">
            <v>0</v>
          </cell>
          <cell r="U4613">
            <v>0</v>
          </cell>
          <cell r="AO4613" t="str">
            <v>Sachsen-Anhalt_2006_I 05a_2</v>
          </cell>
          <cell r="AQ4613" t="str">
            <v>Östliche Flächenländer_2006_I 05a_2</v>
          </cell>
        </row>
        <row r="4614">
          <cell r="G4614">
            <v>374</v>
          </cell>
          <cell r="H4614">
            <v>282</v>
          </cell>
          <cell r="I4614">
            <v>2</v>
          </cell>
          <cell r="J4614">
            <v>2</v>
          </cell>
          <cell r="K4614">
            <v>374</v>
          </cell>
          <cell r="L4614">
            <v>282</v>
          </cell>
          <cell r="M4614">
            <v>2</v>
          </cell>
          <cell r="N4614">
            <v>2</v>
          </cell>
          <cell r="O4614">
            <v>374</v>
          </cell>
          <cell r="P4614">
            <v>0</v>
          </cell>
          <cell r="Q4614">
            <v>0</v>
          </cell>
          <cell r="R4614">
            <v>0</v>
          </cell>
          <cell r="S4614">
            <v>0</v>
          </cell>
          <cell r="T4614">
            <v>0</v>
          </cell>
          <cell r="U4614">
            <v>0</v>
          </cell>
          <cell r="AO4614" t="str">
            <v>Sachsen-Anhalt_2006_I 05a_3</v>
          </cell>
          <cell r="AQ4614" t="str">
            <v>Östliche Flächenländer_2006_I 05a_3</v>
          </cell>
        </row>
        <row r="4615">
          <cell r="G4615">
            <v>4</v>
          </cell>
          <cell r="H4615">
            <v>3</v>
          </cell>
          <cell r="I4615">
            <v>0</v>
          </cell>
          <cell r="J4615">
            <v>0</v>
          </cell>
          <cell r="K4615">
            <v>4</v>
          </cell>
          <cell r="L4615">
            <v>3</v>
          </cell>
          <cell r="M4615">
            <v>0</v>
          </cell>
          <cell r="N4615">
            <v>0</v>
          </cell>
          <cell r="O4615">
            <v>4</v>
          </cell>
          <cell r="P4615">
            <v>0</v>
          </cell>
          <cell r="Q4615">
            <v>0</v>
          </cell>
          <cell r="R4615">
            <v>0</v>
          </cell>
          <cell r="S4615">
            <v>0</v>
          </cell>
          <cell r="T4615">
            <v>0</v>
          </cell>
          <cell r="U4615">
            <v>0</v>
          </cell>
          <cell r="AO4615" t="str">
            <v>Sachsen-Anhalt_2006_I 05a_4</v>
          </cell>
          <cell r="AQ4615" t="str">
            <v>Östliche Flächenländer_2006_I 05a_4</v>
          </cell>
        </row>
        <row r="4616">
          <cell r="G4616">
            <v>4</v>
          </cell>
          <cell r="H4616">
            <v>3</v>
          </cell>
          <cell r="I4616">
            <v>0</v>
          </cell>
          <cell r="J4616">
            <v>0</v>
          </cell>
          <cell r="K4616">
            <v>4</v>
          </cell>
          <cell r="L4616">
            <v>3</v>
          </cell>
          <cell r="M4616">
            <v>0</v>
          </cell>
          <cell r="N4616">
            <v>0</v>
          </cell>
          <cell r="O4616">
            <v>4</v>
          </cell>
          <cell r="P4616">
            <v>0</v>
          </cell>
          <cell r="Q4616">
            <v>0</v>
          </cell>
          <cell r="R4616">
            <v>0</v>
          </cell>
          <cell r="S4616">
            <v>0</v>
          </cell>
          <cell r="T4616">
            <v>0</v>
          </cell>
          <cell r="U4616">
            <v>0</v>
          </cell>
          <cell r="AO4616" t="str">
            <v>Sachsen-Anhalt_2006_I 05a_5</v>
          </cell>
          <cell r="AQ4616" t="str">
            <v>Östliche Flächenländer_2006_I 05a_5</v>
          </cell>
        </row>
        <row r="4617">
          <cell r="G4617">
            <v>0</v>
          </cell>
          <cell r="H4617">
            <v>0</v>
          </cell>
          <cell r="I4617">
            <v>0</v>
          </cell>
          <cell r="J4617">
            <v>0</v>
          </cell>
          <cell r="K4617">
            <v>0</v>
          </cell>
          <cell r="L4617">
            <v>0</v>
          </cell>
          <cell r="M4617">
            <v>0</v>
          </cell>
          <cell r="N4617">
            <v>0</v>
          </cell>
          <cell r="O4617">
            <v>0</v>
          </cell>
          <cell r="P4617">
            <v>0</v>
          </cell>
          <cell r="Q4617">
            <v>0</v>
          </cell>
          <cell r="R4617">
            <v>0</v>
          </cell>
          <cell r="S4617">
            <v>0</v>
          </cell>
          <cell r="T4617">
            <v>0</v>
          </cell>
          <cell r="U4617">
            <v>0</v>
          </cell>
          <cell r="AO4617" t="str">
            <v>Sachsen-Anhalt_2006_I 05a_6</v>
          </cell>
          <cell r="AQ4617" t="str">
            <v>Östliche Flächenländer_2006_I 05a_6</v>
          </cell>
        </row>
        <row r="4618">
          <cell r="G4618">
            <v>0</v>
          </cell>
          <cell r="H4618">
            <v>0</v>
          </cell>
          <cell r="I4618">
            <v>0</v>
          </cell>
          <cell r="J4618">
            <v>0</v>
          </cell>
          <cell r="K4618">
            <v>0</v>
          </cell>
          <cell r="L4618">
            <v>0</v>
          </cell>
          <cell r="M4618">
            <v>0</v>
          </cell>
          <cell r="N4618">
            <v>0</v>
          </cell>
          <cell r="O4618">
            <v>0</v>
          </cell>
          <cell r="P4618">
            <v>0</v>
          </cell>
          <cell r="Q4618">
            <v>0</v>
          </cell>
          <cell r="R4618">
            <v>0</v>
          </cell>
          <cell r="S4618">
            <v>0</v>
          </cell>
          <cell r="T4618">
            <v>0</v>
          </cell>
          <cell r="U4618">
            <v>0</v>
          </cell>
          <cell r="AO4618" t="str">
            <v>Sachsen-Anhalt_2006_I 05a_7</v>
          </cell>
          <cell r="AQ4618" t="str">
            <v>Östliche Flächenländer_2006_I 05a_7</v>
          </cell>
        </row>
        <row r="4619">
          <cell r="G4619">
            <v>826</v>
          </cell>
          <cell r="H4619">
            <v>599</v>
          </cell>
          <cell r="I4619">
            <v>4</v>
          </cell>
          <cell r="J4619">
            <v>4</v>
          </cell>
          <cell r="K4619">
            <v>826</v>
          </cell>
          <cell r="L4619">
            <v>599</v>
          </cell>
          <cell r="M4619">
            <v>4</v>
          </cell>
          <cell r="N4619">
            <v>4</v>
          </cell>
          <cell r="O4619">
            <v>826</v>
          </cell>
          <cell r="P4619">
            <v>0</v>
          </cell>
          <cell r="Q4619">
            <v>0</v>
          </cell>
          <cell r="R4619">
            <v>0</v>
          </cell>
          <cell r="S4619">
            <v>0</v>
          </cell>
          <cell r="T4619">
            <v>0</v>
          </cell>
          <cell r="U4619">
            <v>0</v>
          </cell>
          <cell r="AO4619" t="str">
            <v>Sachsen-Anhalt_2006_I 05a_8</v>
          </cell>
          <cell r="AQ4619" t="str">
            <v>Östliche Flächenländer_2006_I 05a_8</v>
          </cell>
        </row>
        <row r="4620">
          <cell r="G4620">
            <v>0</v>
          </cell>
          <cell r="H4620">
            <v>0</v>
          </cell>
          <cell r="I4620">
            <v>0</v>
          </cell>
          <cell r="J4620">
            <v>0</v>
          </cell>
          <cell r="K4620">
            <v>0</v>
          </cell>
          <cell r="L4620">
            <v>0</v>
          </cell>
          <cell r="M4620">
            <v>0</v>
          </cell>
          <cell r="N4620">
            <v>0</v>
          </cell>
          <cell r="O4620">
            <v>0</v>
          </cell>
          <cell r="P4620">
            <v>0</v>
          </cell>
          <cell r="Q4620">
            <v>0</v>
          </cell>
          <cell r="R4620">
            <v>0</v>
          </cell>
          <cell r="S4620">
            <v>0</v>
          </cell>
          <cell r="T4620">
            <v>0</v>
          </cell>
          <cell r="U4620">
            <v>0</v>
          </cell>
          <cell r="AO4620" t="e">
            <v>#N/A</v>
          </cell>
          <cell r="AQ4620" t="e">
            <v>#N/A</v>
          </cell>
        </row>
        <row r="4621">
          <cell r="G4621">
            <v>0</v>
          </cell>
          <cell r="H4621">
            <v>0</v>
          </cell>
          <cell r="I4621">
            <v>0</v>
          </cell>
          <cell r="J4621">
            <v>0</v>
          </cell>
          <cell r="K4621">
            <v>0</v>
          </cell>
          <cell r="L4621">
            <v>0</v>
          </cell>
          <cell r="M4621">
            <v>0</v>
          </cell>
          <cell r="N4621">
            <v>0</v>
          </cell>
          <cell r="O4621">
            <v>0</v>
          </cell>
          <cell r="P4621">
            <v>0</v>
          </cell>
          <cell r="Q4621">
            <v>0</v>
          </cell>
          <cell r="R4621">
            <v>0</v>
          </cell>
          <cell r="S4621">
            <v>0</v>
          </cell>
          <cell r="T4621">
            <v>0</v>
          </cell>
          <cell r="U4621">
            <v>0</v>
          </cell>
          <cell r="AO4621" t="e">
            <v>#N/A</v>
          </cell>
          <cell r="AQ4621" t="e">
            <v>#N/A</v>
          </cell>
        </row>
        <row r="4622">
          <cell r="G4622">
            <v>0</v>
          </cell>
          <cell r="H4622">
            <v>0</v>
          </cell>
          <cell r="I4622">
            <v>0</v>
          </cell>
          <cell r="J4622">
            <v>0</v>
          </cell>
          <cell r="K4622">
            <v>0</v>
          </cell>
          <cell r="L4622">
            <v>0</v>
          </cell>
          <cell r="M4622">
            <v>0</v>
          </cell>
          <cell r="N4622">
            <v>0</v>
          </cell>
          <cell r="O4622">
            <v>0</v>
          </cell>
          <cell r="P4622">
            <v>0</v>
          </cell>
          <cell r="Q4622">
            <v>0</v>
          </cell>
          <cell r="R4622">
            <v>0</v>
          </cell>
          <cell r="S4622">
            <v>0</v>
          </cell>
          <cell r="T4622">
            <v>0</v>
          </cell>
          <cell r="U4622">
            <v>0</v>
          </cell>
          <cell r="AO4622" t="e">
            <v>#N/A</v>
          </cell>
          <cell r="AQ4622" t="e">
            <v>#N/A</v>
          </cell>
        </row>
        <row r="4623">
          <cell r="G4623">
            <v>0</v>
          </cell>
          <cell r="H4623">
            <v>0</v>
          </cell>
          <cell r="I4623">
            <v>0</v>
          </cell>
          <cell r="J4623">
            <v>0</v>
          </cell>
          <cell r="K4623">
            <v>0</v>
          </cell>
          <cell r="L4623">
            <v>0</v>
          </cell>
          <cell r="M4623">
            <v>0</v>
          </cell>
          <cell r="N4623">
            <v>0</v>
          </cell>
          <cell r="O4623">
            <v>0</v>
          </cell>
          <cell r="P4623">
            <v>0</v>
          </cell>
          <cell r="Q4623">
            <v>0</v>
          </cell>
          <cell r="R4623">
            <v>0</v>
          </cell>
          <cell r="S4623">
            <v>0</v>
          </cell>
          <cell r="T4623">
            <v>0</v>
          </cell>
          <cell r="U4623">
            <v>0</v>
          </cell>
          <cell r="AO4623" t="e">
            <v>#N/A</v>
          </cell>
          <cell r="AQ4623" t="e">
            <v>#N/A</v>
          </cell>
        </row>
        <row r="4624">
          <cell r="G4624">
            <v>0</v>
          </cell>
          <cell r="H4624">
            <v>0</v>
          </cell>
          <cell r="I4624">
            <v>0</v>
          </cell>
          <cell r="J4624">
            <v>0</v>
          </cell>
          <cell r="K4624">
            <v>0</v>
          </cell>
          <cell r="L4624">
            <v>0</v>
          </cell>
          <cell r="M4624">
            <v>0</v>
          </cell>
          <cell r="N4624">
            <v>0</v>
          </cell>
          <cell r="O4624">
            <v>0</v>
          </cell>
          <cell r="P4624">
            <v>0</v>
          </cell>
          <cell r="Q4624">
            <v>0</v>
          </cell>
          <cell r="R4624">
            <v>0</v>
          </cell>
          <cell r="S4624">
            <v>0</v>
          </cell>
          <cell r="T4624">
            <v>0</v>
          </cell>
          <cell r="U4624">
            <v>0</v>
          </cell>
          <cell r="AO4624" t="e">
            <v>#N/A</v>
          </cell>
          <cell r="AQ4624" t="e">
            <v>#N/A</v>
          </cell>
        </row>
        <row r="4625">
          <cell r="G4625">
            <v>0</v>
          </cell>
          <cell r="H4625">
            <v>0</v>
          </cell>
          <cell r="I4625">
            <v>0</v>
          </cell>
          <cell r="J4625">
            <v>0</v>
          </cell>
          <cell r="K4625">
            <v>0</v>
          </cell>
          <cell r="L4625">
            <v>0</v>
          </cell>
          <cell r="M4625">
            <v>0</v>
          </cell>
          <cell r="N4625">
            <v>0</v>
          </cell>
          <cell r="O4625">
            <v>0</v>
          </cell>
          <cell r="P4625">
            <v>0</v>
          </cell>
          <cell r="Q4625">
            <v>0</v>
          </cell>
          <cell r="R4625">
            <v>0</v>
          </cell>
          <cell r="S4625">
            <v>0</v>
          </cell>
          <cell r="T4625">
            <v>0</v>
          </cell>
          <cell r="U4625">
            <v>0</v>
          </cell>
          <cell r="AO4625" t="e">
            <v>#N/A</v>
          </cell>
          <cell r="AQ4625" t="e">
            <v>#N/A</v>
          </cell>
        </row>
        <row r="4626">
          <cell r="G4626">
            <v>0</v>
          </cell>
          <cell r="H4626">
            <v>0</v>
          </cell>
          <cell r="I4626">
            <v>0</v>
          </cell>
          <cell r="J4626">
            <v>0</v>
          </cell>
          <cell r="K4626">
            <v>0</v>
          </cell>
          <cell r="L4626">
            <v>0</v>
          </cell>
          <cell r="M4626">
            <v>0</v>
          </cell>
          <cell r="N4626">
            <v>0</v>
          </cell>
          <cell r="O4626">
            <v>0</v>
          </cell>
          <cell r="P4626">
            <v>0</v>
          </cell>
          <cell r="Q4626">
            <v>0</v>
          </cell>
          <cell r="R4626">
            <v>0</v>
          </cell>
          <cell r="S4626">
            <v>0</v>
          </cell>
          <cell r="T4626">
            <v>0</v>
          </cell>
          <cell r="U4626">
            <v>0</v>
          </cell>
          <cell r="AO4626" t="e">
            <v>#N/A</v>
          </cell>
          <cell r="AQ4626" t="e">
            <v>#N/A</v>
          </cell>
        </row>
        <row r="4627">
          <cell r="G4627">
            <v>0</v>
          </cell>
          <cell r="H4627">
            <v>0</v>
          </cell>
          <cell r="I4627">
            <v>0</v>
          </cell>
          <cell r="J4627">
            <v>0</v>
          </cell>
          <cell r="K4627">
            <v>0</v>
          </cell>
          <cell r="L4627">
            <v>0</v>
          </cell>
          <cell r="M4627">
            <v>0</v>
          </cell>
          <cell r="N4627">
            <v>0</v>
          </cell>
          <cell r="O4627">
            <v>0</v>
          </cell>
          <cell r="P4627">
            <v>0</v>
          </cell>
          <cell r="Q4627">
            <v>0</v>
          </cell>
          <cell r="R4627">
            <v>0</v>
          </cell>
          <cell r="S4627">
            <v>0</v>
          </cell>
          <cell r="T4627">
            <v>0</v>
          </cell>
          <cell r="U4627">
            <v>0</v>
          </cell>
          <cell r="AO4627" t="e">
            <v>#N/A</v>
          </cell>
          <cell r="AQ4627" t="e">
            <v>#N/A</v>
          </cell>
        </row>
        <row r="4628">
          <cell r="G4628">
            <v>0</v>
          </cell>
          <cell r="H4628">
            <v>0</v>
          </cell>
          <cell r="I4628">
            <v>0</v>
          </cell>
          <cell r="J4628">
            <v>0</v>
          </cell>
          <cell r="K4628">
            <v>0</v>
          </cell>
          <cell r="L4628">
            <v>0</v>
          </cell>
          <cell r="M4628">
            <v>0</v>
          </cell>
          <cell r="N4628">
            <v>0</v>
          </cell>
          <cell r="O4628">
            <v>0</v>
          </cell>
          <cell r="P4628">
            <v>0</v>
          </cell>
          <cell r="Q4628">
            <v>0</v>
          </cell>
          <cell r="R4628">
            <v>0</v>
          </cell>
          <cell r="S4628">
            <v>0</v>
          </cell>
          <cell r="T4628">
            <v>0</v>
          </cell>
          <cell r="U4628">
            <v>0</v>
          </cell>
          <cell r="AO4628" t="str">
            <v>Sachsen-Anhalt_2006_I 05c_1</v>
          </cell>
          <cell r="AQ4628" t="str">
            <v>Östliche Flächenländer_2006_I 05c_1</v>
          </cell>
        </row>
        <row r="4629">
          <cell r="G4629">
            <v>13</v>
          </cell>
          <cell r="H4629">
            <v>10</v>
          </cell>
          <cell r="I4629">
            <v>0</v>
          </cell>
          <cell r="J4629">
            <v>0</v>
          </cell>
          <cell r="K4629">
            <v>2</v>
          </cell>
          <cell r="L4629">
            <v>2</v>
          </cell>
          <cell r="M4629">
            <v>0</v>
          </cell>
          <cell r="N4629">
            <v>0</v>
          </cell>
          <cell r="O4629">
            <v>2</v>
          </cell>
          <cell r="P4629">
            <v>5</v>
          </cell>
          <cell r="Q4629">
            <v>0</v>
          </cell>
          <cell r="R4629">
            <v>5</v>
          </cell>
          <cell r="S4629">
            <v>1</v>
          </cell>
          <cell r="T4629">
            <v>0</v>
          </cell>
          <cell r="U4629">
            <v>0</v>
          </cell>
          <cell r="AO4629" t="str">
            <v>Sachsen-Anhalt_2006_I 05c_2</v>
          </cell>
          <cell r="AQ4629" t="str">
            <v>Östliche Flächenländer_2006_I 05c_2</v>
          </cell>
        </row>
        <row r="4630">
          <cell r="G4630">
            <v>1456</v>
          </cell>
          <cell r="H4630">
            <v>1198</v>
          </cell>
          <cell r="I4630">
            <v>3</v>
          </cell>
          <cell r="J4630">
            <v>3</v>
          </cell>
          <cell r="K4630">
            <v>564</v>
          </cell>
          <cell r="L4630">
            <v>468</v>
          </cell>
          <cell r="M4630">
            <v>1</v>
          </cell>
          <cell r="N4630">
            <v>1</v>
          </cell>
          <cell r="O4630">
            <v>566</v>
          </cell>
          <cell r="P4630">
            <v>461</v>
          </cell>
          <cell r="Q4630">
            <v>310</v>
          </cell>
          <cell r="R4630">
            <v>104</v>
          </cell>
          <cell r="S4630">
            <v>15</v>
          </cell>
          <cell r="T4630">
            <v>0</v>
          </cell>
          <cell r="U4630">
            <v>0</v>
          </cell>
          <cell r="AO4630" t="str">
            <v>Sachsen-Anhalt_2006_I 05c_3</v>
          </cell>
          <cell r="AQ4630" t="str">
            <v>Östliche Flächenländer_2006_I 05c_3</v>
          </cell>
        </row>
        <row r="4631">
          <cell r="G4631">
            <v>90</v>
          </cell>
          <cell r="H4631">
            <v>77</v>
          </cell>
          <cell r="I4631">
            <v>0</v>
          </cell>
          <cell r="J4631">
            <v>0</v>
          </cell>
          <cell r="K4631">
            <v>27</v>
          </cell>
          <cell r="L4631">
            <v>22</v>
          </cell>
          <cell r="M4631">
            <v>0</v>
          </cell>
          <cell r="N4631">
            <v>0</v>
          </cell>
          <cell r="O4631">
            <v>27</v>
          </cell>
          <cell r="P4631">
            <v>35</v>
          </cell>
          <cell r="Q4631">
            <v>26</v>
          </cell>
          <cell r="R4631">
            <v>2</v>
          </cell>
          <cell r="S4631">
            <v>0</v>
          </cell>
          <cell r="T4631">
            <v>0</v>
          </cell>
          <cell r="U4631">
            <v>0</v>
          </cell>
          <cell r="AO4631" t="str">
            <v>Sachsen-Anhalt_2006_I 05c_4</v>
          </cell>
          <cell r="AQ4631" t="str">
            <v>Östliche Flächenländer_2006_I 05c_4</v>
          </cell>
        </row>
        <row r="4632">
          <cell r="G4632">
            <v>116</v>
          </cell>
          <cell r="H4632">
            <v>82</v>
          </cell>
          <cell r="I4632">
            <v>0</v>
          </cell>
          <cell r="J4632">
            <v>0</v>
          </cell>
          <cell r="K4632">
            <v>44</v>
          </cell>
          <cell r="L4632">
            <v>30</v>
          </cell>
          <cell r="M4632">
            <v>0</v>
          </cell>
          <cell r="N4632">
            <v>0</v>
          </cell>
          <cell r="O4632">
            <v>44</v>
          </cell>
          <cell r="P4632">
            <v>39</v>
          </cell>
          <cell r="Q4632">
            <v>26</v>
          </cell>
          <cell r="R4632">
            <v>6</v>
          </cell>
          <cell r="S4632">
            <v>1</v>
          </cell>
          <cell r="T4632">
            <v>0</v>
          </cell>
          <cell r="U4632">
            <v>0</v>
          </cell>
          <cell r="AO4632" t="str">
            <v>Sachsen-Anhalt_2006_I 05c_5</v>
          </cell>
          <cell r="AQ4632" t="str">
            <v>Östliche Flächenländer_2006_I 05c_5</v>
          </cell>
        </row>
        <row r="4633">
          <cell r="G4633">
            <v>0</v>
          </cell>
          <cell r="H4633">
            <v>0</v>
          </cell>
          <cell r="I4633">
            <v>0</v>
          </cell>
          <cell r="J4633">
            <v>0</v>
          </cell>
          <cell r="K4633">
            <v>0</v>
          </cell>
          <cell r="L4633">
            <v>0</v>
          </cell>
          <cell r="M4633">
            <v>0</v>
          </cell>
          <cell r="N4633">
            <v>0</v>
          </cell>
          <cell r="O4633">
            <v>0</v>
          </cell>
          <cell r="P4633">
            <v>0</v>
          </cell>
          <cell r="Q4633">
            <v>0</v>
          </cell>
          <cell r="R4633">
            <v>0</v>
          </cell>
          <cell r="S4633">
            <v>0</v>
          </cell>
          <cell r="T4633">
            <v>0</v>
          </cell>
          <cell r="U4633">
            <v>0</v>
          </cell>
          <cell r="AO4633" t="str">
            <v>Sachsen-Anhalt_2006_I 05c_6</v>
          </cell>
          <cell r="AQ4633" t="str">
            <v>Östliche Flächenländer_2006_I 05c_6</v>
          </cell>
        </row>
        <row r="4634">
          <cell r="G4634">
            <v>0</v>
          </cell>
          <cell r="H4634">
            <v>0</v>
          </cell>
          <cell r="I4634">
            <v>0</v>
          </cell>
          <cell r="J4634">
            <v>0</v>
          </cell>
          <cell r="K4634">
            <v>0</v>
          </cell>
          <cell r="L4634">
            <v>0</v>
          </cell>
          <cell r="M4634">
            <v>0</v>
          </cell>
          <cell r="N4634">
            <v>0</v>
          </cell>
          <cell r="O4634">
            <v>0</v>
          </cell>
          <cell r="P4634">
            <v>0</v>
          </cell>
          <cell r="Q4634">
            <v>0</v>
          </cell>
          <cell r="R4634">
            <v>0</v>
          </cell>
          <cell r="S4634">
            <v>0</v>
          </cell>
          <cell r="T4634">
            <v>0</v>
          </cell>
          <cell r="U4634">
            <v>0</v>
          </cell>
          <cell r="AO4634" t="str">
            <v>Sachsen-Anhalt_2006_I 05c_7</v>
          </cell>
          <cell r="AQ4634" t="str">
            <v>Östliche Flächenländer_2006_I 05c_7</v>
          </cell>
        </row>
        <row r="4635">
          <cell r="G4635">
            <v>1675</v>
          </cell>
          <cell r="H4635">
            <v>1367</v>
          </cell>
          <cell r="I4635">
            <v>3</v>
          </cell>
          <cell r="J4635">
            <v>3</v>
          </cell>
          <cell r="K4635">
            <v>637</v>
          </cell>
          <cell r="L4635">
            <v>522</v>
          </cell>
          <cell r="M4635">
            <v>1</v>
          </cell>
          <cell r="N4635">
            <v>1</v>
          </cell>
          <cell r="O4635">
            <v>639</v>
          </cell>
          <cell r="P4635">
            <v>540</v>
          </cell>
          <cell r="Q4635">
            <v>362</v>
          </cell>
          <cell r="R4635">
            <v>117</v>
          </cell>
          <cell r="S4635">
            <v>17</v>
          </cell>
          <cell r="T4635">
            <v>0</v>
          </cell>
          <cell r="U4635">
            <v>0</v>
          </cell>
          <cell r="AO4635" t="str">
            <v>Sachsen-Anhalt_2006_I 05c_8</v>
          </cell>
          <cell r="AQ4635" t="str">
            <v>Östliche Flächenländer_2006_I 05c_8</v>
          </cell>
        </row>
        <row r="4636">
          <cell r="G4636">
            <v>0</v>
          </cell>
          <cell r="H4636">
            <v>0</v>
          </cell>
          <cell r="I4636">
            <v>0</v>
          </cell>
          <cell r="J4636">
            <v>0</v>
          </cell>
          <cell r="K4636">
            <v>0</v>
          </cell>
          <cell r="L4636">
            <v>0</v>
          </cell>
          <cell r="M4636">
            <v>0</v>
          </cell>
          <cell r="N4636">
            <v>0</v>
          </cell>
          <cell r="O4636">
            <v>0</v>
          </cell>
          <cell r="P4636">
            <v>0</v>
          </cell>
          <cell r="Q4636">
            <v>0</v>
          </cell>
          <cell r="R4636">
            <v>0</v>
          </cell>
          <cell r="S4636">
            <v>0</v>
          </cell>
          <cell r="T4636">
            <v>0</v>
          </cell>
          <cell r="U4636">
            <v>0</v>
          </cell>
          <cell r="AO4636" t="e">
            <v>#N/A</v>
          </cell>
          <cell r="AQ4636" t="e">
            <v>#N/A</v>
          </cell>
        </row>
        <row r="4637">
          <cell r="G4637">
            <v>8</v>
          </cell>
          <cell r="H4637">
            <v>5</v>
          </cell>
          <cell r="I4637">
            <v>0</v>
          </cell>
          <cell r="J4637">
            <v>0</v>
          </cell>
          <cell r="K4637">
            <v>0</v>
          </cell>
          <cell r="L4637">
            <v>0</v>
          </cell>
          <cell r="M4637">
            <v>0</v>
          </cell>
          <cell r="N4637">
            <v>0</v>
          </cell>
          <cell r="O4637">
            <v>0</v>
          </cell>
          <cell r="P4637">
            <v>2</v>
          </cell>
          <cell r="Q4637">
            <v>0</v>
          </cell>
          <cell r="R4637">
            <v>5</v>
          </cell>
          <cell r="S4637">
            <v>1</v>
          </cell>
          <cell r="T4637">
            <v>0</v>
          </cell>
          <cell r="U4637">
            <v>0</v>
          </cell>
          <cell r="AO4637" t="e">
            <v>#N/A</v>
          </cell>
          <cell r="AQ4637" t="e">
            <v>#N/A</v>
          </cell>
        </row>
        <row r="4638">
          <cell r="G4638">
            <v>454</v>
          </cell>
          <cell r="H4638">
            <v>328</v>
          </cell>
          <cell r="I4638">
            <v>2</v>
          </cell>
          <cell r="J4638">
            <v>2</v>
          </cell>
          <cell r="K4638">
            <v>137</v>
          </cell>
          <cell r="L4638">
            <v>107</v>
          </cell>
          <cell r="M4638">
            <v>1</v>
          </cell>
          <cell r="N4638">
            <v>1</v>
          </cell>
          <cell r="O4638">
            <v>137</v>
          </cell>
          <cell r="P4638">
            <v>90</v>
          </cell>
          <cell r="Q4638">
            <v>108</v>
          </cell>
          <cell r="R4638">
            <v>104</v>
          </cell>
          <cell r="S4638">
            <v>15</v>
          </cell>
          <cell r="T4638">
            <v>0</v>
          </cell>
          <cell r="U4638">
            <v>0</v>
          </cell>
          <cell r="AO4638" t="e">
            <v>#N/A</v>
          </cell>
          <cell r="AQ4638" t="e">
            <v>#N/A</v>
          </cell>
        </row>
        <row r="4639">
          <cell r="G4639">
            <v>51</v>
          </cell>
          <cell r="H4639">
            <v>44</v>
          </cell>
          <cell r="I4639">
            <v>0</v>
          </cell>
          <cell r="J4639">
            <v>0</v>
          </cell>
          <cell r="K4639">
            <v>9</v>
          </cell>
          <cell r="L4639">
            <v>8</v>
          </cell>
          <cell r="M4639">
            <v>0</v>
          </cell>
          <cell r="N4639">
            <v>0</v>
          </cell>
          <cell r="O4639">
            <v>9</v>
          </cell>
          <cell r="P4639">
            <v>20</v>
          </cell>
          <cell r="Q4639">
            <v>20</v>
          </cell>
          <cell r="R4639">
            <v>2</v>
          </cell>
          <cell r="S4639">
            <v>0</v>
          </cell>
          <cell r="T4639">
            <v>0</v>
          </cell>
          <cell r="U4639">
            <v>0</v>
          </cell>
          <cell r="AO4639" t="e">
            <v>#N/A</v>
          </cell>
          <cell r="AQ4639" t="e">
            <v>#N/A</v>
          </cell>
        </row>
        <row r="4640">
          <cell r="G4640">
            <v>51</v>
          </cell>
          <cell r="H4640">
            <v>31</v>
          </cell>
          <cell r="I4640">
            <v>0</v>
          </cell>
          <cell r="J4640">
            <v>0</v>
          </cell>
          <cell r="K4640">
            <v>17</v>
          </cell>
          <cell r="L4640">
            <v>11</v>
          </cell>
          <cell r="M4640">
            <v>0</v>
          </cell>
          <cell r="N4640">
            <v>0</v>
          </cell>
          <cell r="O4640">
            <v>17</v>
          </cell>
          <cell r="P4640">
            <v>17</v>
          </cell>
          <cell r="Q4640">
            <v>10</v>
          </cell>
          <cell r="R4640">
            <v>6</v>
          </cell>
          <cell r="S4640">
            <v>1</v>
          </cell>
          <cell r="T4640">
            <v>0</v>
          </cell>
          <cell r="U4640">
            <v>0</v>
          </cell>
          <cell r="AO4640" t="e">
            <v>#N/A</v>
          </cell>
          <cell r="AQ4640" t="e">
            <v>#N/A</v>
          </cell>
        </row>
        <row r="4641">
          <cell r="G4641">
            <v>0</v>
          </cell>
          <cell r="H4641">
            <v>0</v>
          </cell>
          <cell r="I4641">
            <v>0</v>
          </cell>
          <cell r="J4641">
            <v>0</v>
          </cell>
          <cell r="K4641">
            <v>0</v>
          </cell>
          <cell r="L4641">
            <v>0</v>
          </cell>
          <cell r="M4641">
            <v>0</v>
          </cell>
          <cell r="N4641">
            <v>0</v>
          </cell>
          <cell r="O4641">
            <v>0</v>
          </cell>
          <cell r="P4641">
            <v>0</v>
          </cell>
          <cell r="Q4641">
            <v>0</v>
          </cell>
          <cell r="R4641">
            <v>0</v>
          </cell>
          <cell r="S4641">
            <v>0</v>
          </cell>
          <cell r="T4641">
            <v>0</v>
          </cell>
          <cell r="U4641">
            <v>0</v>
          </cell>
          <cell r="AO4641" t="e">
            <v>#N/A</v>
          </cell>
          <cell r="AQ4641" t="e">
            <v>#N/A</v>
          </cell>
        </row>
        <row r="4642">
          <cell r="G4642">
            <v>0</v>
          </cell>
          <cell r="H4642">
            <v>0</v>
          </cell>
          <cell r="I4642">
            <v>0</v>
          </cell>
          <cell r="J4642">
            <v>0</v>
          </cell>
          <cell r="K4642">
            <v>0</v>
          </cell>
          <cell r="L4642">
            <v>0</v>
          </cell>
          <cell r="M4642">
            <v>0</v>
          </cell>
          <cell r="N4642">
            <v>0</v>
          </cell>
          <cell r="O4642">
            <v>0</v>
          </cell>
          <cell r="P4642">
            <v>0</v>
          </cell>
          <cell r="Q4642">
            <v>0</v>
          </cell>
          <cell r="R4642">
            <v>0</v>
          </cell>
          <cell r="S4642">
            <v>0</v>
          </cell>
          <cell r="T4642">
            <v>0</v>
          </cell>
          <cell r="U4642">
            <v>0</v>
          </cell>
          <cell r="AO4642" t="e">
            <v>#N/A</v>
          </cell>
          <cell r="AQ4642" t="e">
            <v>#N/A</v>
          </cell>
        </row>
        <row r="4643">
          <cell r="G4643">
            <v>564</v>
          </cell>
          <cell r="H4643">
            <v>408</v>
          </cell>
          <cell r="I4643">
            <v>2</v>
          </cell>
          <cell r="J4643">
            <v>2</v>
          </cell>
          <cell r="K4643">
            <v>163</v>
          </cell>
          <cell r="L4643">
            <v>126</v>
          </cell>
          <cell r="M4643">
            <v>1</v>
          </cell>
          <cell r="N4643">
            <v>1</v>
          </cell>
          <cell r="O4643">
            <v>163</v>
          </cell>
          <cell r="P4643">
            <v>129</v>
          </cell>
          <cell r="Q4643">
            <v>138</v>
          </cell>
          <cell r="R4643">
            <v>117</v>
          </cell>
          <cell r="S4643">
            <v>17</v>
          </cell>
          <cell r="T4643">
            <v>0</v>
          </cell>
          <cell r="U4643">
            <v>0</v>
          </cell>
          <cell r="AO4643" t="e">
            <v>#N/A</v>
          </cell>
          <cell r="AQ4643" t="e">
            <v>#N/A</v>
          </cell>
        </row>
        <row r="4644">
          <cell r="G4644">
            <v>0</v>
          </cell>
          <cell r="H4644">
            <v>0</v>
          </cell>
          <cell r="I4644">
            <v>0</v>
          </cell>
          <cell r="J4644">
            <v>0</v>
          </cell>
          <cell r="K4644">
            <v>0</v>
          </cell>
          <cell r="L4644">
            <v>0</v>
          </cell>
          <cell r="M4644">
            <v>0</v>
          </cell>
          <cell r="N4644">
            <v>0</v>
          </cell>
          <cell r="O4644">
            <v>0</v>
          </cell>
          <cell r="P4644">
            <v>0</v>
          </cell>
          <cell r="Q4644">
            <v>0</v>
          </cell>
          <cell r="R4644">
            <v>0</v>
          </cell>
          <cell r="S4644">
            <v>0</v>
          </cell>
          <cell r="T4644">
            <v>0</v>
          </cell>
          <cell r="U4644">
            <v>0</v>
          </cell>
          <cell r="AO4644" t="str">
            <v>Sachsen-Anhalt_2006_I 05b_1</v>
          </cell>
          <cell r="AQ4644" t="str">
            <v>Östliche Flächenländer_2006_I 05b_1</v>
          </cell>
        </row>
        <row r="4645">
          <cell r="G4645">
            <v>7</v>
          </cell>
          <cell r="H4645">
            <v>5</v>
          </cell>
          <cell r="I4645">
            <v>0</v>
          </cell>
          <cell r="J4645">
            <v>0</v>
          </cell>
          <cell r="K4645">
            <v>4</v>
          </cell>
          <cell r="L4645">
            <v>4</v>
          </cell>
          <cell r="M4645">
            <v>0</v>
          </cell>
          <cell r="N4645">
            <v>0</v>
          </cell>
          <cell r="O4645">
            <v>4</v>
          </cell>
          <cell r="P4645">
            <v>3</v>
          </cell>
          <cell r="Q4645">
            <v>0</v>
          </cell>
          <cell r="R4645">
            <v>0</v>
          </cell>
          <cell r="S4645">
            <v>0</v>
          </cell>
          <cell r="T4645">
            <v>0</v>
          </cell>
          <cell r="U4645">
            <v>0</v>
          </cell>
          <cell r="AO4645" t="str">
            <v>Sachsen-Anhalt_2006_I 05b_2</v>
          </cell>
          <cell r="AQ4645" t="str">
            <v>Östliche Flächenländer_2006_I 05b_2</v>
          </cell>
        </row>
        <row r="4646">
          <cell r="G4646">
            <v>1243</v>
          </cell>
          <cell r="H4646">
            <v>965</v>
          </cell>
          <cell r="I4646">
            <v>7</v>
          </cell>
          <cell r="J4646">
            <v>7</v>
          </cell>
          <cell r="K4646">
            <v>394</v>
          </cell>
          <cell r="L4646">
            <v>296</v>
          </cell>
          <cell r="M4646">
            <v>2</v>
          </cell>
          <cell r="N4646">
            <v>2</v>
          </cell>
          <cell r="O4646">
            <v>394</v>
          </cell>
          <cell r="P4646">
            <v>396</v>
          </cell>
          <cell r="Q4646">
            <v>453</v>
          </cell>
          <cell r="R4646">
            <v>0</v>
          </cell>
          <cell r="S4646">
            <v>0</v>
          </cell>
          <cell r="T4646">
            <v>0</v>
          </cell>
          <cell r="U4646">
            <v>0</v>
          </cell>
          <cell r="AO4646" t="str">
            <v>Sachsen-Anhalt_2006_I 05b_3</v>
          </cell>
          <cell r="AQ4646" t="str">
            <v>Östliche Flächenländer_2006_I 05b_3</v>
          </cell>
        </row>
        <row r="4647">
          <cell r="G4647">
            <v>142</v>
          </cell>
          <cell r="H4647">
            <v>110</v>
          </cell>
          <cell r="I4647">
            <v>0</v>
          </cell>
          <cell r="J4647">
            <v>0</v>
          </cell>
          <cell r="K4647">
            <v>59</v>
          </cell>
          <cell r="L4647">
            <v>42</v>
          </cell>
          <cell r="M4647">
            <v>0</v>
          </cell>
          <cell r="N4647">
            <v>0</v>
          </cell>
          <cell r="O4647">
            <v>59</v>
          </cell>
          <cell r="P4647">
            <v>46</v>
          </cell>
          <cell r="Q4647">
            <v>37</v>
          </cell>
          <cell r="R4647">
            <v>0</v>
          </cell>
          <cell r="S4647">
            <v>0</v>
          </cell>
          <cell r="T4647">
            <v>0</v>
          </cell>
          <cell r="U4647">
            <v>0</v>
          </cell>
          <cell r="AO4647" t="str">
            <v>Sachsen-Anhalt_2006_I 05b_4</v>
          </cell>
          <cell r="AQ4647" t="str">
            <v>Östliche Flächenländer_2006_I 05b_4</v>
          </cell>
        </row>
        <row r="4648">
          <cell r="G4648">
            <v>679</v>
          </cell>
          <cell r="H4648">
            <v>542</v>
          </cell>
          <cell r="I4648">
            <v>1</v>
          </cell>
          <cell r="J4648">
            <v>1</v>
          </cell>
          <cell r="K4648">
            <v>255</v>
          </cell>
          <cell r="L4648">
            <v>191</v>
          </cell>
          <cell r="M4648">
            <v>1</v>
          </cell>
          <cell r="N4648">
            <v>1</v>
          </cell>
          <cell r="O4648">
            <v>255</v>
          </cell>
          <cell r="P4648">
            <v>198</v>
          </cell>
          <cell r="Q4648">
            <v>226</v>
          </cell>
          <cell r="R4648">
            <v>0</v>
          </cell>
          <cell r="S4648">
            <v>0</v>
          </cell>
          <cell r="T4648">
            <v>0</v>
          </cell>
          <cell r="U4648">
            <v>0</v>
          </cell>
          <cell r="AO4648" t="str">
            <v>Sachsen-Anhalt_2006_I 05b_5</v>
          </cell>
          <cell r="AQ4648" t="str">
            <v>Östliche Flächenländer_2006_I 05b_5</v>
          </cell>
        </row>
        <row r="4649">
          <cell r="G4649">
            <v>1</v>
          </cell>
          <cell r="H4649">
            <v>1</v>
          </cell>
          <cell r="I4649">
            <v>0</v>
          </cell>
          <cell r="J4649">
            <v>0</v>
          </cell>
          <cell r="K4649">
            <v>0</v>
          </cell>
          <cell r="L4649">
            <v>0</v>
          </cell>
          <cell r="M4649">
            <v>0</v>
          </cell>
          <cell r="N4649">
            <v>0</v>
          </cell>
          <cell r="O4649">
            <v>0</v>
          </cell>
          <cell r="P4649">
            <v>1</v>
          </cell>
          <cell r="Q4649">
            <v>0</v>
          </cell>
          <cell r="R4649">
            <v>0</v>
          </cell>
          <cell r="S4649">
            <v>0</v>
          </cell>
          <cell r="T4649">
            <v>0</v>
          </cell>
          <cell r="U4649">
            <v>0</v>
          </cell>
          <cell r="AO4649" t="str">
            <v>Sachsen-Anhalt_2006_I 05b_6</v>
          </cell>
          <cell r="AQ4649" t="str">
            <v>Östliche Flächenländer_2006_I 05b_6</v>
          </cell>
        </row>
        <row r="4650">
          <cell r="G4650">
            <v>0</v>
          </cell>
          <cell r="H4650">
            <v>0</v>
          </cell>
          <cell r="I4650">
            <v>0</v>
          </cell>
          <cell r="J4650">
            <v>0</v>
          </cell>
          <cell r="K4650">
            <v>0</v>
          </cell>
          <cell r="L4650">
            <v>0</v>
          </cell>
          <cell r="M4650">
            <v>0</v>
          </cell>
          <cell r="N4650">
            <v>0</v>
          </cell>
          <cell r="O4650">
            <v>0</v>
          </cell>
          <cell r="P4650">
            <v>0</v>
          </cell>
          <cell r="Q4650">
            <v>0</v>
          </cell>
          <cell r="R4650">
            <v>0</v>
          </cell>
          <cell r="S4650">
            <v>0</v>
          </cell>
          <cell r="T4650">
            <v>0</v>
          </cell>
          <cell r="U4650">
            <v>0</v>
          </cell>
          <cell r="AO4650" t="str">
            <v>Sachsen-Anhalt_2006_I 05b_7</v>
          </cell>
          <cell r="AQ4650" t="str">
            <v>Östliche Flächenländer_2006_I 05b_7</v>
          </cell>
        </row>
        <row r="4651">
          <cell r="G4651">
            <v>2072</v>
          </cell>
          <cell r="H4651">
            <v>1623</v>
          </cell>
          <cell r="I4651">
            <v>8</v>
          </cell>
          <cell r="J4651">
            <v>8</v>
          </cell>
          <cell r="K4651">
            <v>712</v>
          </cell>
          <cell r="L4651">
            <v>533</v>
          </cell>
          <cell r="M4651">
            <v>3</v>
          </cell>
          <cell r="N4651">
            <v>3</v>
          </cell>
          <cell r="O4651">
            <v>712</v>
          </cell>
          <cell r="P4651">
            <v>644</v>
          </cell>
          <cell r="Q4651">
            <v>716</v>
          </cell>
          <cell r="R4651">
            <v>0</v>
          </cell>
          <cell r="S4651">
            <v>0</v>
          </cell>
          <cell r="T4651">
            <v>0</v>
          </cell>
          <cell r="U4651">
            <v>0</v>
          </cell>
          <cell r="AO4651" t="str">
            <v>Sachsen-Anhalt_2006_I 05b_8</v>
          </cell>
          <cell r="AQ4651" t="str">
            <v>Östliche Flächenländer_2006_I 05b_8</v>
          </cell>
        </row>
        <row r="4652">
          <cell r="G4652">
            <v>0</v>
          </cell>
          <cell r="H4652">
            <v>0</v>
          </cell>
          <cell r="I4652">
            <v>0</v>
          </cell>
          <cell r="J4652">
            <v>0</v>
          </cell>
          <cell r="K4652">
            <v>0</v>
          </cell>
          <cell r="L4652">
            <v>0</v>
          </cell>
          <cell r="M4652">
            <v>0</v>
          </cell>
          <cell r="N4652">
            <v>0</v>
          </cell>
          <cell r="O4652">
            <v>0</v>
          </cell>
          <cell r="P4652">
            <v>0</v>
          </cell>
          <cell r="Q4652">
            <v>0</v>
          </cell>
          <cell r="R4652">
            <v>0</v>
          </cell>
          <cell r="S4652">
            <v>0</v>
          </cell>
          <cell r="T4652">
            <v>0</v>
          </cell>
          <cell r="U4652">
            <v>0</v>
          </cell>
          <cell r="AO4652" t="str">
            <v>Sachsen-Anhalt_2006_I 05b_1</v>
          </cell>
          <cell r="AQ4652" t="str">
            <v>Östliche Flächenländer_2006_I 05b_1</v>
          </cell>
        </row>
        <row r="4653">
          <cell r="G4653">
            <v>38</v>
          </cell>
          <cell r="H4653">
            <v>17</v>
          </cell>
          <cell r="I4653">
            <v>2</v>
          </cell>
          <cell r="J4653">
            <v>1</v>
          </cell>
          <cell r="K4653">
            <v>38</v>
          </cell>
          <cell r="L4653">
            <v>17</v>
          </cell>
          <cell r="M4653">
            <v>2</v>
          </cell>
          <cell r="N4653">
            <v>1</v>
          </cell>
          <cell r="O4653">
            <v>38</v>
          </cell>
          <cell r="P4653">
            <v>0</v>
          </cell>
          <cell r="Q4653">
            <v>0</v>
          </cell>
          <cell r="R4653">
            <v>0</v>
          </cell>
          <cell r="S4653">
            <v>0</v>
          </cell>
          <cell r="T4653">
            <v>0</v>
          </cell>
          <cell r="U4653">
            <v>0</v>
          </cell>
          <cell r="AO4653" t="str">
            <v>Sachsen-Anhalt_2006_I 05b_2</v>
          </cell>
          <cell r="AQ4653" t="str">
            <v>Östliche Flächenländer_2006_I 05b_2</v>
          </cell>
        </row>
        <row r="4654">
          <cell r="G4654">
            <v>167</v>
          </cell>
          <cell r="H4654">
            <v>105</v>
          </cell>
          <cell r="I4654">
            <v>1</v>
          </cell>
          <cell r="J4654">
            <v>1</v>
          </cell>
          <cell r="K4654">
            <v>167</v>
          </cell>
          <cell r="L4654">
            <v>105</v>
          </cell>
          <cell r="M4654">
            <v>1</v>
          </cell>
          <cell r="N4654">
            <v>1</v>
          </cell>
          <cell r="O4654">
            <v>167</v>
          </cell>
          <cell r="P4654">
            <v>0</v>
          </cell>
          <cell r="Q4654">
            <v>0</v>
          </cell>
          <cell r="R4654">
            <v>0</v>
          </cell>
          <cell r="S4654">
            <v>0</v>
          </cell>
          <cell r="T4654">
            <v>0</v>
          </cell>
          <cell r="U4654">
            <v>0</v>
          </cell>
          <cell r="AO4654" t="str">
            <v>Sachsen-Anhalt_2006_I 05b_3</v>
          </cell>
          <cell r="AQ4654" t="str">
            <v>Östliche Flächenländer_2006_I 05b_3</v>
          </cell>
        </row>
        <row r="4655">
          <cell r="G4655">
            <v>8</v>
          </cell>
          <cell r="H4655">
            <v>4</v>
          </cell>
          <cell r="I4655">
            <v>0</v>
          </cell>
          <cell r="J4655">
            <v>0</v>
          </cell>
          <cell r="K4655">
            <v>8</v>
          </cell>
          <cell r="L4655">
            <v>4</v>
          </cell>
          <cell r="M4655">
            <v>0</v>
          </cell>
          <cell r="N4655">
            <v>0</v>
          </cell>
          <cell r="O4655">
            <v>8</v>
          </cell>
          <cell r="P4655">
            <v>0</v>
          </cell>
          <cell r="Q4655">
            <v>0</v>
          </cell>
          <cell r="R4655">
            <v>0</v>
          </cell>
          <cell r="S4655">
            <v>0</v>
          </cell>
          <cell r="T4655">
            <v>0</v>
          </cell>
          <cell r="U4655">
            <v>0</v>
          </cell>
          <cell r="AO4655" t="str">
            <v>Sachsen-Anhalt_2006_I 05b_4</v>
          </cell>
          <cell r="AQ4655" t="str">
            <v>Östliche Flächenländer_2006_I 05b_4</v>
          </cell>
        </row>
        <row r="4656">
          <cell r="G4656">
            <v>31</v>
          </cell>
          <cell r="H4656">
            <v>14</v>
          </cell>
          <cell r="I4656">
            <v>0</v>
          </cell>
          <cell r="J4656">
            <v>0</v>
          </cell>
          <cell r="K4656">
            <v>31</v>
          </cell>
          <cell r="L4656">
            <v>14</v>
          </cell>
          <cell r="M4656">
            <v>0</v>
          </cell>
          <cell r="N4656">
            <v>0</v>
          </cell>
          <cell r="O4656">
            <v>31</v>
          </cell>
          <cell r="P4656">
            <v>0</v>
          </cell>
          <cell r="Q4656">
            <v>0</v>
          </cell>
          <cell r="R4656">
            <v>0</v>
          </cell>
          <cell r="S4656">
            <v>0</v>
          </cell>
          <cell r="T4656">
            <v>0</v>
          </cell>
          <cell r="U4656">
            <v>0</v>
          </cell>
          <cell r="AO4656" t="str">
            <v>Sachsen-Anhalt_2006_I 05b_5</v>
          </cell>
          <cell r="AQ4656" t="str">
            <v>Östliche Flächenländer_2006_I 05b_5</v>
          </cell>
        </row>
        <row r="4657">
          <cell r="G4657">
            <v>39</v>
          </cell>
          <cell r="H4657">
            <v>7</v>
          </cell>
          <cell r="I4657">
            <v>0</v>
          </cell>
          <cell r="J4657">
            <v>0</v>
          </cell>
          <cell r="K4657">
            <v>39</v>
          </cell>
          <cell r="L4657">
            <v>7</v>
          </cell>
          <cell r="M4657">
            <v>0</v>
          </cell>
          <cell r="N4657">
            <v>0</v>
          </cell>
          <cell r="O4657">
            <v>39</v>
          </cell>
          <cell r="P4657">
            <v>0</v>
          </cell>
          <cell r="Q4657">
            <v>0</v>
          </cell>
          <cell r="R4657">
            <v>0</v>
          </cell>
          <cell r="S4657">
            <v>0</v>
          </cell>
          <cell r="T4657">
            <v>0</v>
          </cell>
          <cell r="U4657">
            <v>0</v>
          </cell>
          <cell r="AO4657" t="str">
            <v>Sachsen-Anhalt_2006_I 05b_6</v>
          </cell>
          <cell r="AQ4657" t="str">
            <v>Östliche Flächenländer_2006_I 05b_6</v>
          </cell>
        </row>
        <row r="4658">
          <cell r="G4658">
            <v>0</v>
          </cell>
          <cell r="H4658">
            <v>0</v>
          </cell>
          <cell r="I4658">
            <v>0</v>
          </cell>
          <cell r="J4658">
            <v>0</v>
          </cell>
          <cell r="K4658">
            <v>0</v>
          </cell>
          <cell r="L4658">
            <v>0</v>
          </cell>
          <cell r="M4658">
            <v>0</v>
          </cell>
          <cell r="N4658">
            <v>0</v>
          </cell>
          <cell r="O4658">
            <v>0</v>
          </cell>
          <cell r="P4658">
            <v>0</v>
          </cell>
          <cell r="Q4658">
            <v>0</v>
          </cell>
          <cell r="R4658">
            <v>0</v>
          </cell>
          <cell r="S4658">
            <v>0</v>
          </cell>
          <cell r="T4658">
            <v>0</v>
          </cell>
          <cell r="U4658">
            <v>0</v>
          </cell>
          <cell r="AO4658" t="str">
            <v>Sachsen-Anhalt_2006_I 05b_7</v>
          </cell>
          <cell r="AQ4658" t="str">
            <v>Östliche Flächenländer_2006_I 05b_7</v>
          </cell>
        </row>
        <row r="4659">
          <cell r="G4659">
            <v>283</v>
          </cell>
          <cell r="H4659">
            <v>147</v>
          </cell>
          <cell r="I4659">
            <v>3</v>
          </cell>
          <cell r="J4659">
            <v>2</v>
          </cell>
          <cell r="K4659">
            <v>283</v>
          </cell>
          <cell r="L4659">
            <v>147</v>
          </cell>
          <cell r="M4659">
            <v>3</v>
          </cell>
          <cell r="N4659">
            <v>2</v>
          </cell>
          <cell r="O4659">
            <v>283</v>
          </cell>
          <cell r="P4659">
            <v>0</v>
          </cell>
          <cell r="Q4659">
            <v>0</v>
          </cell>
          <cell r="R4659">
            <v>0</v>
          </cell>
          <cell r="S4659">
            <v>0</v>
          </cell>
          <cell r="T4659">
            <v>0</v>
          </cell>
          <cell r="U4659">
            <v>0</v>
          </cell>
          <cell r="AO4659" t="str">
            <v>Sachsen-Anhalt_2006_I 05b_8</v>
          </cell>
          <cell r="AQ4659" t="str">
            <v>Östliche Flächenländer_2006_I 05b_8</v>
          </cell>
        </row>
        <row r="4660">
          <cell r="G4660">
            <v>2698</v>
          </cell>
          <cell r="H4660">
            <v>889</v>
          </cell>
          <cell r="I4660">
            <v>42</v>
          </cell>
          <cell r="J4660">
            <v>8</v>
          </cell>
          <cell r="K4660">
            <v>2698</v>
          </cell>
          <cell r="L4660">
            <v>889</v>
          </cell>
          <cell r="M4660">
            <v>42</v>
          </cell>
          <cell r="N4660">
            <v>8</v>
          </cell>
          <cell r="O4660">
            <v>2698</v>
          </cell>
          <cell r="P4660">
            <v>0</v>
          </cell>
          <cell r="Q4660">
            <v>0</v>
          </cell>
          <cell r="R4660">
            <v>0</v>
          </cell>
          <cell r="S4660">
            <v>0</v>
          </cell>
          <cell r="T4660">
            <v>0</v>
          </cell>
          <cell r="U4660">
            <v>0</v>
          </cell>
          <cell r="AO4660" t="str">
            <v>Sachsen-Anhalt_2006_II 03b_1</v>
          </cell>
          <cell r="AQ4660" t="str">
            <v>Östliche Flächenländer_2006_II 03b_1</v>
          </cell>
        </row>
        <row r="4661">
          <cell r="G4661">
            <v>21</v>
          </cell>
          <cell r="H4661">
            <v>12</v>
          </cell>
          <cell r="I4661">
            <v>1</v>
          </cell>
          <cell r="J4661">
            <v>0</v>
          </cell>
          <cell r="K4661">
            <v>21</v>
          </cell>
          <cell r="L4661">
            <v>12</v>
          </cell>
          <cell r="M4661">
            <v>1</v>
          </cell>
          <cell r="N4661">
            <v>0</v>
          </cell>
          <cell r="O4661">
            <v>21</v>
          </cell>
          <cell r="P4661">
            <v>0</v>
          </cell>
          <cell r="Q4661">
            <v>0</v>
          </cell>
          <cell r="R4661">
            <v>0</v>
          </cell>
          <cell r="S4661">
            <v>0</v>
          </cell>
          <cell r="T4661">
            <v>0</v>
          </cell>
          <cell r="U4661">
            <v>0</v>
          </cell>
          <cell r="AO4661" t="str">
            <v>Sachsen-Anhalt_2006_II 03b_2</v>
          </cell>
          <cell r="AQ4661" t="str">
            <v>Östliche Flächenländer_2006_II 03b_2</v>
          </cell>
        </row>
        <row r="4662">
          <cell r="G4662">
            <v>0</v>
          </cell>
          <cell r="H4662">
            <v>0</v>
          </cell>
          <cell r="I4662">
            <v>0</v>
          </cell>
          <cell r="J4662">
            <v>0</v>
          </cell>
          <cell r="K4662">
            <v>0</v>
          </cell>
          <cell r="L4662">
            <v>0</v>
          </cell>
          <cell r="M4662">
            <v>0</v>
          </cell>
          <cell r="N4662">
            <v>0</v>
          </cell>
          <cell r="O4662">
            <v>0</v>
          </cell>
          <cell r="P4662">
            <v>0</v>
          </cell>
          <cell r="Q4662">
            <v>0</v>
          </cell>
          <cell r="R4662">
            <v>0</v>
          </cell>
          <cell r="S4662">
            <v>0</v>
          </cell>
          <cell r="T4662">
            <v>0</v>
          </cell>
          <cell r="U4662">
            <v>0</v>
          </cell>
          <cell r="AO4662" t="str">
            <v>Sachsen-Anhalt_2006_II 03b_3</v>
          </cell>
          <cell r="AQ4662" t="str">
            <v>Östliche Flächenländer_2006_II 03b_3</v>
          </cell>
        </row>
        <row r="4663">
          <cell r="G4663">
            <v>0</v>
          </cell>
          <cell r="H4663">
            <v>0</v>
          </cell>
          <cell r="I4663">
            <v>0</v>
          </cell>
          <cell r="J4663">
            <v>0</v>
          </cell>
          <cell r="K4663">
            <v>0</v>
          </cell>
          <cell r="L4663">
            <v>0</v>
          </cell>
          <cell r="M4663">
            <v>0</v>
          </cell>
          <cell r="N4663">
            <v>0</v>
          </cell>
          <cell r="O4663">
            <v>0</v>
          </cell>
          <cell r="P4663">
            <v>0</v>
          </cell>
          <cell r="Q4663">
            <v>0</v>
          </cell>
          <cell r="R4663">
            <v>0</v>
          </cell>
          <cell r="S4663">
            <v>0</v>
          </cell>
          <cell r="T4663">
            <v>0</v>
          </cell>
          <cell r="U4663">
            <v>0</v>
          </cell>
          <cell r="AO4663" t="str">
            <v>Sachsen-Anhalt_2006_II 03b_4</v>
          </cell>
          <cell r="AQ4663" t="str">
            <v>Östliche Flächenländer_2006_II 03b_4</v>
          </cell>
        </row>
        <row r="4664">
          <cell r="G4664">
            <v>0</v>
          </cell>
          <cell r="H4664">
            <v>0</v>
          </cell>
          <cell r="I4664">
            <v>0</v>
          </cell>
          <cell r="J4664">
            <v>0</v>
          </cell>
          <cell r="K4664">
            <v>0</v>
          </cell>
          <cell r="L4664">
            <v>0</v>
          </cell>
          <cell r="M4664">
            <v>0</v>
          </cell>
          <cell r="N4664">
            <v>0</v>
          </cell>
          <cell r="O4664">
            <v>0</v>
          </cell>
          <cell r="P4664">
            <v>0</v>
          </cell>
          <cell r="Q4664">
            <v>0</v>
          </cell>
          <cell r="R4664">
            <v>0</v>
          </cell>
          <cell r="S4664">
            <v>0</v>
          </cell>
          <cell r="T4664">
            <v>0</v>
          </cell>
          <cell r="U4664">
            <v>0</v>
          </cell>
          <cell r="AO4664" t="str">
            <v>Sachsen-Anhalt_2006_II 03b_5</v>
          </cell>
          <cell r="AQ4664" t="str">
            <v>Östliche Flächenländer_2006_II 03b_5</v>
          </cell>
        </row>
        <row r="4665">
          <cell r="G4665">
            <v>1</v>
          </cell>
          <cell r="H4665">
            <v>1</v>
          </cell>
          <cell r="I4665">
            <v>0</v>
          </cell>
          <cell r="J4665">
            <v>0</v>
          </cell>
          <cell r="K4665">
            <v>1</v>
          </cell>
          <cell r="L4665">
            <v>1</v>
          </cell>
          <cell r="M4665">
            <v>0</v>
          </cell>
          <cell r="N4665">
            <v>0</v>
          </cell>
          <cell r="O4665">
            <v>1</v>
          </cell>
          <cell r="P4665">
            <v>0</v>
          </cell>
          <cell r="Q4665">
            <v>0</v>
          </cell>
          <cell r="R4665">
            <v>0</v>
          </cell>
          <cell r="S4665">
            <v>0</v>
          </cell>
          <cell r="T4665">
            <v>0</v>
          </cell>
          <cell r="U4665">
            <v>0</v>
          </cell>
          <cell r="AO4665" t="str">
            <v>Sachsen-Anhalt_2006_II 03b_6</v>
          </cell>
          <cell r="AQ4665" t="str">
            <v>Östliche Flächenländer_2006_II 03b_6</v>
          </cell>
        </row>
        <row r="4666">
          <cell r="G4666">
            <v>0</v>
          </cell>
          <cell r="H4666">
            <v>0</v>
          </cell>
          <cell r="I4666">
            <v>0</v>
          </cell>
          <cell r="J4666">
            <v>0</v>
          </cell>
          <cell r="K4666">
            <v>0</v>
          </cell>
          <cell r="L4666">
            <v>0</v>
          </cell>
          <cell r="M4666">
            <v>0</v>
          </cell>
          <cell r="N4666">
            <v>0</v>
          </cell>
          <cell r="O4666">
            <v>0</v>
          </cell>
          <cell r="P4666">
            <v>0</v>
          </cell>
          <cell r="Q4666">
            <v>0</v>
          </cell>
          <cell r="R4666">
            <v>0</v>
          </cell>
          <cell r="S4666">
            <v>0</v>
          </cell>
          <cell r="T4666">
            <v>0</v>
          </cell>
          <cell r="U4666">
            <v>0</v>
          </cell>
          <cell r="AO4666" t="str">
            <v>Sachsen-Anhalt_2006_II 03b_7</v>
          </cell>
          <cell r="AQ4666" t="str">
            <v>Östliche Flächenländer_2006_II 03b_7</v>
          </cell>
        </row>
        <row r="4667">
          <cell r="G4667">
            <v>2720</v>
          </cell>
          <cell r="H4667">
            <v>902</v>
          </cell>
          <cell r="I4667">
            <v>43</v>
          </cell>
          <cell r="J4667">
            <v>8</v>
          </cell>
          <cell r="K4667">
            <v>2720</v>
          </cell>
          <cell r="L4667">
            <v>902</v>
          </cell>
          <cell r="M4667">
            <v>43</v>
          </cell>
          <cell r="N4667">
            <v>8</v>
          </cell>
          <cell r="O4667">
            <v>2720</v>
          </cell>
          <cell r="P4667">
            <v>0</v>
          </cell>
          <cell r="Q4667">
            <v>0</v>
          </cell>
          <cell r="R4667">
            <v>0</v>
          </cell>
          <cell r="S4667">
            <v>0</v>
          </cell>
          <cell r="T4667">
            <v>0</v>
          </cell>
          <cell r="U4667">
            <v>0</v>
          </cell>
          <cell r="AO4667" t="str">
            <v>Sachsen-Anhalt_2006_II 03b_8</v>
          </cell>
          <cell r="AQ4667" t="str">
            <v>Östliche Flächenländer_2006_II 03b_8</v>
          </cell>
        </row>
        <row r="4668">
          <cell r="G4668">
            <v>46</v>
          </cell>
          <cell r="H4668">
            <v>10</v>
          </cell>
          <cell r="I4668">
            <v>0</v>
          </cell>
          <cell r="J4668">
            <v>0</v>
          </cell>
          <cell r="K4668">
            <v>46</v>
          </cell>
          <cell r="L4668">
            <v>10</v>
          </cell>
          <cell r="M4668">
            <v>0</v>
          </cell>
          <cell r="N4668">
            <v>0</v>
          </cell>
          <cell r="O4668">
            <v>46</v>
          </cell>
          <cell r="P4668">
            <v>0</v>
          </cell>
          <cell r="Q4668">
            <v>0</v>
          </cell>
          <cell r="R4668">
            <v>0</v>
          </cell>
          <cell r="S4668">
            <v>0</v>
          </cell>
          <cell r="T4668">
            <v>0</v>
          </cell>
          <cell r="U4668">
            <v>0</v>
          </cell>
          <cell r="AO4668" t="str">
            <v>Sachsen-Anhalt_2006_II 02b_1</v>
          </cell>
          <cell r="AQ4668" t="str">
            <v>Östliche Flächenländer_2006_II 02b_1</v>
          </cell>
        </row>
        <row r="4669">
          <cell r="G4669">
            <v>1235</v>
          </cell>
          <cell r="H4669">
            <v>312</v>
          </cell>
          <cell r="I4669">
            <v>14</v>
          </cell>
          <cell r="J4669">
            <v>5</v>
          </cell>
          <cell r="K4669">
            <v>1235</v>
          </cell>
          <cell r="L4669">
            <v>312</v>
          </cell>
          <cell r="M4669">
            <v>14</v>
          </cell>
          <cell r="N4669">
            <v>5</v>
          </cell>
          <cell r="O4669">
            <v>1235</v>
          </cell>
          <cell r="P4669">
            <v>0</v>
          </cell>
          <cell r="Q4669">
            <v>0</v>
          </cell>
          <cell r="R4669">
            <v>0</v>
          </cell>
          <cell r="S4669">
            <v>0</v>
          </cell>
          <cell r="T4669">
            <v>0</v>
          </cell>
          <cell r="U4669">
            <v>0</v>
          </cell>
          <cell r="AO4669" t="str">
            <v>Sachsen-Anhalt_2006_II 02b_2</v>
          </cell>
          <cell r="AQ4669" t="str">
            <v>Östliche Flächenländer_2006_II 02b_2</v>
          </cell>
        </row>
        <row r="4670">
          <cell r="G4670">
            <v>673</v>
          </cell>
          <cell r="H4670">
            <v>168</v>
          </cell>
          <cell r="I4670">
            <v>3</v>
          </cell>
          <cell r="J4670">
            <v>0</v>
          </cell>
          <cell r="K4670">
            <v>673</v>
          </cell>
          <cell r="L4670">
            <v>168</v>
          </cell>
          <cell r="M4670">
            <v>3</v>
          </cell>
          <cell r="N4670">
            <v>0</v>
          </cell>
          <cell r="O4670">
            <v>673</v>
          </cell>
          <cell r="P4670">
            <v>0</v>
          </cell>
          <cell r="Q4670">
            <v>0</v>
          </cell>
          <cell r="R4670">
            <v>0</v>
          </cell>
          <cell r="S4670">
            <v>0</v>
          </cell>
          <cell r="T4670">
            <v>0</v>
          </cell>
          <cell r="U4670">
            <v>0</v>
          </cell>
          <cell r="AO4670" t="str">
            <v>Sachsen-Anhalt_2006_II 02b_3</v>
          </cell>
          <cell r="AQ4670" t="str">
            <v>Östliche Flächenländer_2006_II 02b_3</v>
          </cell>
        </row>
        <row r="4671">
          <cell r="G4671">
            <v>0</v>
          </cell>
          <cell r="H4671">
            <v>0</v>
          </cell>
          <cell r="I4671">
            <v>0</v>
          </cell>
          <cell r="J4671">
            <v>0</v>
          </cell>
          <cell r="K4671">
            <v>0</v>
          </cell>
          <cell r="L4671">
            <v>0</v>
          </cell>
          <cell r="M4671">
            <v>0</v>
          </cell>
          <cell r="N4671">
            <v>0</v>
          </cell>
          <cell r="O4671">
            <v>0</v>
          </cell>
          <cell r="P4671">
            <v>0</v>
          </cell>
          <cell r="Q4671">
            <v>0</v>
          </cell>
          <cell r="R4671">
            <v>0</v>
          </cell>
          <cell r="S4671">
            <v>0</v>
          </cell>
          <cell r="T4671">
            <v>0</v>
          </cell>
          <cell r="U4671">
            <v>0</v>
          </cell>
          <cell r="AO4671" t="str">
            <v>Sachsen-Anhalt_2006_II 02b_4</v>
          </cell>
          <cell r="AQ4671" t="str">
            <v>Östliche Flächenländer_2006_II 02b_4</v>
          </cell>
        </row>
        <row r="4672">
          <cell r="G4672">
            <v>0</v>
          </cell>
          <cell r="H4672">
            <v>0</v>
          </cell>
          <cell r="I4672">
            <v>0</v>
          </cell>
          <cell r="J4672">
            <v>0</v>
          </cell>
          <cell r="K4672">
            <v>0</v>
          </cell>
          <cell r="L4672">
            <v>0</v>
          </cell>
          <cell r="M4672">
            <v>0</v>
          </cell>
          <cell r="N4672">
            <v>0</v>
          </cell>
          <cell r="O4672">
            <v>0</v>
          </cell>
          <cell r="P4672">
            <v>0</v>
          </cell>
          <cell r="Q4672">
            <v>0</v>
          </cell>
          <cell r="R4672">
            <v>0</v>
          </cell>
          <cell r="S4672">
            <v>0</v>
          </cell>
          <cell r="T4672">
            <v>0</v>
          </cell>
          <cell r="U4672">
            <v>0</v>
          </cell>
          <cell r="AO4672" t="str">
            <v>Sachsen-Anhalt_2006_II 02b_5</v>
          </cell>
          <cell r="AQ4672" t="str">
            <v>Östliche Flächenländer_2006_II 02b_5</v>
          </cell>
        </row>
        <row r="4673">
          <cell r="G4673">
            <v>0</v>
          </cell>
          <cell r="H4673">
            <v>0</v>
          </cell>
          <cell r="I4673">
            <v>0</v>
          </cell>
          <cell r="J4673">
            <v>0</v>
          </cell>
          <cell r="K4673">
            <v>0</v>
          </cell>
          <cell r="L4673">
            <v>0</v>
          </cell>
          <cell r="M4673">
            <v>0</v>
          </cell>
          <cell r="N4673">
            <v>0</v>
          </cell>
          <cell r="O4673">
            <v>0</v>
          </cell>
          <cell r="P4673">
            <v>0</v>
          </cell>
          <cell r="Q4673">
            <v>0</v>
          </cell>
          <cell r="R4673">
            <v>0</v>
          </cell>
          <cell r="S4673">
            <v>0</v>
          </cell>
          <cell r="T4673">
            <v>0</v>
          </cell>
          <cell r="U4673">
            <v>0</v>
          </cell>
          <cell r="AO4673" t="str">
            <v>Sachsen-Anhalt_2006_II 02b_6</v>
          </cell>
          <cell r="AQ4673" t="str">
            <v>Östliche Flächenländer_2006_II 02b_6</v>
          </cell>
        </row>
        <row r="4674">
          <cell r="G4674">
            <v>0</v>
          </cell>
          <cell r="H4674">
            <v>0</v>
          </cell>
          <cell r="I4674">
            <v>0</v>
          </cell>
          <cell r="J4674">
            <v>0</v>
          </cell>
          <cell r="K4674">
            <v>0</v>
          </cell>
          <cell r="L4674">
            <v>0</v>
          </cell>
          <cell r="M4674">
            <v>0</v>
          </cell>
          <cell r="N4674">
            <v>0</v>
          </cell>
          <cell r="O4674">
            <v>0</v>
          </cell>
          <cell r="P4674">
            <v>0</v>
          </cell>
          <cell r="Q4674">
            <v>0</v>
          </cell>
          <cell r="R4674">
            <v>0</v>
          </cell>
          <cell r="S4674">
            <v>0</v>
          </cell>
          <cell r="T4674">
            <v>0</v>
          </cell>
          <cell r="U4674">
            <v>0</v>
          </cell>
          <cell r="AO4674" t="str">
            <v>Sachsen-Anhalt_2006_II 02b_7</v>
          </cell>
          <cell r="AQ4674" t="str">
            <v>Östliche Flächenländer_2006_II 02b_7</v>
          </cell>
        </row>
        <row r="4675">
          <cell r="G4675">
            <v>1954</v>
          </cell>
          <cell r="H4675">
            <v>490</v>
          </cell>
          <cell r="I4675">
            <v>17</v>
          </cell>
          <cell r="J4675">
            <v>5</v>
          </cell>
          <cell r="K4675">
            <v>1954</v>
          </cell>
          <cell r="L4675">
            <v>490</v>
          </cell>
          <cell r="M4675">
            <v>17</v>
          </cell>
          <cell r="N4675">
            <v>5</v>
          </cell>
          <cell r="O4675">
            <v>1954</v>
          </cell>
          <cell r="P4675">
            <v>0</v>
          </cell>
          <cell r="Q4675">
            <v>0</v>
          </cell>
          <cell r="R4675">
            <v>0</v>
          </cell>
          <cell r="S4675">
            <v>0</v>
          </cell>
          <cell r="T4675">
            <v>0</v>
          </cell>
          <cell r="U4675">
            <v>0</v>
          </cell>
          <cell r="AO4675" t="str">
            <v>Sachsen-Anhalt_2006_II 02b_8</v>
          </cell>
          <cell r="AQ4675" t="str">
            <v>Östliche Flächenländer_2006_II 02b_8</v>
          </cell>
        </row>
        <row r="4676">
          <cell r="G4676">
            <v>117</v>
          </cell>
          <cell r="H4676">
            <v>58</v>
          </cell>
          <cell r="I4676">
            <v>2</v>
          </cell>
          <cell r="J4676">
            <v>1</v>
          </cell>
          <cell r="K4676">
            <v>116</v>
          </cell>
          <cell r="L4676">
            <v>58</v>
          </cell>
          <cell r="M4676">
            <v>2</v>
          </cell>
          <cell r="N4676">
            <v>1</v>
          </cell>
          <cell r="O4676">
            <v>116</v>
          </cell>
          <cell r="P4676">
            <v>1</v>
          </cell>
          <cell r="Q4676">
            <v>0</v>
          </cell>
          <cell r="R4676">
            <v>0</v>
          </cell>
          <cell r="S4676">
            <v>0</v>
          </cell>
          <cell r="T4676">
            <v>0</v>
          </cell>
          <cell r="U4676">
            <v>0</v>
          </cell>
          <cell r="AO4676" t="str">
            <v>Sachsen-Anhalt_2006_II 02a_1</v>
          </cell>
          <cell r="AQ4676" t="str">
            <v>Östliche Flächenländer_2006_II 02a_1</v>
          </cell>
        </row>
        <row r="4677">
          <cell r="G4677">
            <v>568</v>
          </cell>
          <cell r="H4677">
            <v>308</v>
          </cell>
          <cell r="I4677">
            <v>2</v>
          </cell>
          <cell r="J4677">
            <v>1</v>
          </cell>
          <cell r="K4677">
            <v>447</v>
          </cell>
          <cell r="L4677">
            <v>232</v>
          </cell>
          <cell r="M4677">
            <v>2</v>
          </cell>
          <cell r="N4677">
            <v>1</v>
          </cell>
          <cell r="O4677">
            <v>463</v>
          </cell>
          <cell r="P4677">
            <v>105</v>
          </cell>
          <cell r="Q4677">
            <v>0</v>
          </cell>
          <cell r="R4677">
            <v>0</v>
          </cell>
          <cell r="S4677">
            <v>0</v>
          </cell>
          <cell r="T4677">
            <v>0</v>
          </cell>
          <cell r="U4677">
            <v>0</v>
          </cell>
          <cell r="AO4677" t="str">
            <v>Sachsen-Anhalt_2006_II 02a_2</v>
          </cell>
          <cell r="AQ4677" t="str">
            <v>Östliche Flächenländer_2006_II 02a_2</v>
          </cell>
        </row>
        <row r="4678">
          <cell r="G4678">
            <v>790</v>
          </cell>
          <cell r="H4678">
            <v>555</v>
          </cell>
          <cell r="I4678">
            <v>1</v>
          </cell>
          <cell r="J4678">
            <v>1</v>
          </cell>
          <cell r="K4678">
            <v>790</v>
          </cell>
          <cell r="L4678">
            <v>555</v>
          </cell>
          <cell r="M4678">
            <v>1</v>
          </cell>
          <cell r="N4678">
            <v>1</v>
          </cell>
          <cell r="O4678">
            <v>790</v>
          </cell>
          <cell r="P4678">
            <v>0</v>
          </cell>
          <cell r="Q4678">
            <v>0</v>
          </cell>
          <cell r="R4678">
            <v>0</v>
          </cell>
          <cell r="S4678">
            <v>0</v>
          </cell>
          <cell r="T4678">
            <v>0</v>
          </cell>
          <cell r="U4678">
            <v>0</v>
          </cell>
          <cell r="AO4678" t="str">
            <v>Sachsen-Anhalt_2006_II 02a_3</v>
          </cell>
          <cell r="AQ4678" t="str">
            <v>Östliche Flächenländer_2006_II 02a_3</v>
          </cell>
        </row>
        <row r="4679">
          <cell r="G4679">
            <v>2</v>
          </cell>
          <cell r="H4679">
            <v>2</v>
          </cell>
          <cell r="I4679">
            <v>0</v>
          </cell>
          <cell r="J4679">
            <v>0</v>
          </cell>
          <cell r="K4679">
            <v>2</v>
          </cell>
          <cell r="L4679">
            <v>2</v>
          </cell>
          <cell r="M4679">
            <v>0</v>
          </cell>
          <cell r="N4679">
            <v>0</v>
          </cell>
          <cell r="O4679">
            <v>2</v>
          </cell>
          <cell r="P4679">
            <v>0</v>
          </cell>
          <cell r="Q4679">
            <v>0</v>
          </cell>
          <cell r="R4679">
            <v>0</v>
          </cell>
          <cell r="S4679">
            <v>0</v>
          </cell>
          <cell r="T4679">
            <v>0</v>
          </cell>
          <cell r="U4679">
            <v>0</v>
          </cell>
          <cell r="AO4679" t="str">
            <v>Sachsen-Anhalt_2006_II 02a_4</v>
          </cell>
          <cell r="AQ4679" t="str">
            <v>Östliche Flächenländer_2006_II 02a_4</v>
          </cell>
        </row>
        <row r="4680">
          <cell r="G4680">
            <v>0</v>
          </cell>
          <cell r="H4680">
            <v>0</v>
          </cell>
          <cell r="I4680">
            <v>0</v>
          </cell>
          <cell r="J4680">
            <v>0</v>
          </cell>
          <cell r="K4680">
            <v>0</v>
          </cell>
          <cell r="L4680">
            <v>0</v>
          </cell>
          <cell r="M4680">
            <v>0</v>
          </cell>
          <cell r="N4680">
            <v>0</v>
          </cell>
          <cell r="O4680">
            <v>0</v>
          </cell>
          <cell r="P4680">
            <v>0</v>
          </cell>
          <cell r="Q4680">
            <v>0</v>
          </cell>
          <cell r="R4680">
            <v>0</v>
          </cell>
          <cell r="S4680">
            <v>0</v>
          </cell>
          <cell r="T4680">
            <v>0</v>
          </cell>
          <cell r="U4680">
            <v>0</v>
          </cell>
          <cell r="AO4680" t="str">
            <v>Sachsen-Anhalt_2006_II 02a_5</v>
          </cell>
          <cell r="AQ4680" t="str">
            <v>Östliche Flächenländer_2006_II 02a_5</v>
          </cell>
        </row>
        <row r="4681">
          <cell r="G4681">
            <v>3</v>
          </cell>
          <cell r="H4681">
            <v>1</v>
          </cell>
          <cell r="I4681">
            <v>0</v>
          </cell>
          <cell r="J4681">
            <v>0</v>
          </cell>
          <cell r="K4681">
            <v>3</v>
          </cell>
          <cell r="L4681">
            <v>1</v>
          </cell>
          <cell r="M4681">
            <v>0</v>
          </cell>
          <cell r="N4681">
            <v>0</v>
          </cell>
          <cell r="O4681">
            <v>3</v>
          </cell>
          <cell r="P4681">
            <v>0</v>
          </cell>
          <cell r="Q4681">
            <v>0</v>
          </cell>
          <cell r="R4681">
            <v>0</v>
          </cell>
          <cell r="S4681">
            <v>0</v>
          </cell>
          <cell r="T4681">
            <v>0</v>
          </cell>
          <cell r="U4681">
            <v>0</v>
          </cell>
          <cell r="AO4681" t="str">
            <v>Sachsen-Anhalt_2006_II 02a_6</v>
          </cell>
          <cell r="AQ4681" t="str">
            <v>Östliche Flächenländer_2006_II 02a_6</v>
          </cell>
        </row>
        <row r="4682">
          <cell r="G4682">
            <v>0</v>
          </cell>
          <cell r="H4682">
            <v>0</v>
          </cell>
          <cell r="I4682">
            <v>0</v>
          </cell>
          <cell r="J4682">
            <v>0</v>
          </cell>
          <cell r="K4682">
            <v>0</v>
          </cell>
          <cell r="L4682">
            <v>0</v>
          </cell>
          <cell r="M4682">
            <v>0</v>
          </cell>
          <cell r="N4682">
            <v>0</v>
          </cell>
          <cell r="O4682">
            <v>0</v>
          </cell>
          <cell r="P4682">
            <v>0</v>
          </cell>
          <cell r="Q4682">
            <v>0</v>
          </cell>
          <cell r="R4682">
            <v>0</v>
          </cell>
          <cell r="S4682">
            <v>0</v>
          </cell>
          <cell r="T4682">
            <v>0</v>
          </cell>
          <cell r="U4682">
            <v>0</v>
          </cell>
          <cell r="AO4682" t="str">
            <v>Sachsen-Anhalt_2006_II 02a_7</v>
          </cell>
          <cell r="AQ4682" t="str">
            <v>Östliche Flächenländer_2006_II 02a_7</v>
          </cell>
        </row>
        <row r="4683">
          <cell r="G4683">
            <v>1480</v>
          </cell>
          <cell r="H4683">
            <v>924</v>
          </cell>
          <cell r="I4683">
            <v>5</v>
          </cell>
          <cell r="J4683">
            <v>3</v>
          </cell>
          <cell r="K4683">
            <v>1358</v>
          </cell>
          <cell r="L4683">
            <v>848</v>
          </cell>
          <cell r="M4683">
            <v>5</v>
          </cell>
          <cell r="N4683">
            <v>3</v>
          </cell>
          <cell r="O4683">
            <v>1374</v>
          </cell>
          <cell r="P4683">
            <v>106</v>
          </cell>
          <cell r="Q4683">
            <v>0</v>
          </cell>
          <cell r="R4683">
            <v>0</v>
          </cell>
          <cell r="S4683">
            <v>0</v>
          </cell>
          <cell r="T4683">
            <v>0</v>
          </cell>
          <cell r="U4683">
            <v>0</v>
          </cell>
          <cell r="AO4683" t="str">
            <v>Sachsen-Anhalt_2006_II 02a_8</v>
          </cell>
          <cell r="AQ4683" t="str">
            <v>Östliche Flächenländer_2006_II 02a_8</v>
          </cell>
        </row>
        <row r="4684">
          <cell r="G4684">
            <v>5</v>
          </cell>
          <cell r="H4684">
            <v>0</v>
          </cell>
          <cell r="I4684">
            <v>0</v>
          </cell>
          <cell r="J4684">
            <v>0</v>
          </cell>
          <cell r="K4684">
            <v>5</v>
          </cell>
          <cell r="L4684">
            <v>0</v>
          </cell>
          <cell r="M4684">
            <v>0</v>
          </cell>
          <cell r="N4684">
            <v>0</v>
          </cell>
          <cell r="O4684">
            <v>4</v>
          </cell>
          <cell r="P4684">
            <v>1</v>
          </cell>
          <cell r="Q4684">
            <v>0</v>
          </cell>
          <cell r="R4684">
            <v>0</v>
          </cell>
          <cell r="S4684">
            <v>0</v>
          </cell>
          <cell r="T4684">
            <v>0</v>
          </cell>
          <cell r="U4684">
            <v>0</v>
          </cell>
          <cell r="AO4684" t="str">
            <v>Sachsen-Anhalt_2006_I 01a_1</v>
          </cell>
          <cell r="AQ4684" t="str">
            <v>Östliche Flächenländer_2006_I 01a_1</v>
          </cell>
        </row>
        <row r="4685">
          <cell r="G4685">
            <v>14</v>
          </cell>
          <cell r="H4685">
            <v>9</v>
          </cell>
          <cell r="I4685">
            <v>0</v>
          </cell>
          <cell r="J4685">
            <v>0</v>
          </cell>
          <cell r="K4685">
            <v>14</v>
          </cell>
          <cell r="L4685">
            <v>9</v>
          </cell>
          <cell r="M4685">
            <v>0</v>
          </cell>
          <cell r="N4685">
            <v>0</v>
          </cell>
          <cell r="O4685">
            <v>10</v>
          </cell>
          <cell r="P4685">
            <v>4</v>
          </cell>
          <cell r="Q4685">
            <v>0</v>
          </cell>
          <cell r="R4685">
            <v>0</v>
          </cell>
          <cell r="S4685">
            <v>0</v>
          </cell>
          <cell r="T4685">
            <v>0</v>
          </cell>
          <cell r="U4685">
            <v>0</v>
          </cell>
          <cell r="AO4685" t="str">
            <v>Sachsen-Anhalt_2006_I 01a_2</v>
          </cell>
          <cell r="AQ4685" t="str">
            <v>Östliche Flächenländer_2006_I 01a_2</v>
          </cell>
        </row>
        <row r="4686">
          <cell r="G4686">
            <v>53</v>
          </cell>
          <cell r="H4686">
            <v>21</v>
          </cell>
          <cell r="I4686">
            <v>0</v>
          </cell>
          <cell r="J4686">
            <v>0</v>
          </cell>
          <cell r="K4686">
            <v>53</v>
          </cell>
          <cell r="L4686">
            <v>21</v>
          </cell>
          <cell r="M4686">
            <v>0</v>
          </cell>
          <cell r="N4686">
            <v>0</v>
          </cell>
          <cell r="O4686">
            <v>32</v>
          </cell>
          <cell r="P4686">
            <v>21</v>
          </cell>
          <cell r="Q4686">
            <v>0</v>
          </cell>
          <cell r="R4686">
            <v>0</v>
          </cell>
          <cell r="S4686">
            <v>0</v>
          </cell>
          <cell r="T4686">
            <v>0</v>
          </cell>
          <cell r="U4686">
            <v>0</v>
          </cell>
          <cell r="AO4686" t="str">
            <v>Sachsen-Anhalt_2006_I 01a_3</v>
          </cell>
          <cell r="AQ4686" t="str">
            <v>Östliche Flächenländer_2006_I 01a_3</v>
          </cell>
        </row>
        <row r="4687">
          <cell r="G4687">
            <v>0</v>
          </cell>
          <cell r="H4687">
            <v>0</v>
          </cell>
          <cell r="I4687">
            <v>0</v>
          </cell>
          <cell r="J4687">
            <v>0</v>
          </cell>
          <cell r="K4687">
            <v>0</v>
          </cell>
          <cell r="L4687">
            <v>0</v>
          </cell>
          <cell r="M4687">
            <v>0</v>
          </cell>
          <cell r="N4687">
            <v>0</v>
          </cell>
          <cell r="O4687">
            <v>0</v>
          </cell>
          <cell r="P4687">
            <v>0</v>
          </cell>
          <cell r="Q4687">
            <v>0</v>
          </cell>
          <cell r="R4687">
            <v>0</v>
          </cell>
          <cell r="S4687">
            <v>0</v>
          </cell>
          <cell r="T4687">
            <v>0</v>
          </cell>
          <cell r="U4687">
            <v>0</v>
          </cell>
          <cell r="AO4687" t="str">
            <v>Sachsen-Anhalt_2006_I 01a_4</v>
          </cell>
          <cell r="AQ4687" t="str">
            <v>Östliche Flächenländer_2006_I 01a_4</v>
          </cell>
        </row>
        <row r="4688">
          <cell r="G4688">
            <v>0</v>
          </cell>
          <cell r="H4688">
            <v>0</v>
          </cell>
          <cell r="I4688">
            <v>0</v>
          </cell>
          <cell r="J4688">
            <v>0</v>
          </cell>
          <cell r="K4688">
            <v>0</v>
          </cell>
          <cell r="L4688">
            <v>0</v>
          </cell>
          <cell r="M4688">
            <v>0</v>
          </cell>
          <cell r="N4688">
            <v>0</v>
          </cell>
          <cell r="O4688">
            <v>0</v>
          </cell>
          <cell r="P4688">
            <v>0</v>
          </cell>
          <cell r="Q4688">
            <v>0</v>
          </cell>
          <cell r="R4688">
            <v>0</v>
          </cell>
          <cell r="S4688">
            <v>0</v>
          </cell>
          <cell r="T4688">
            <v>0</v>
          </cell>
          <cell r="U4688">
            <v>0</v>
          </cell>
          <cell r="AO4688" t="str">
            <v>Sachsen-Anhalt_2006_I 01a_5</v>
          </cell>
          <cell r="AQ4688" t="str">
            <v>Östliche Flächenländer_2006_I 01a_5</v>
          </cell>
        </row>
        <row r="4689">
          <cell r="G4689">
            <v>0</v>
          </cell>
          <cell r="H4689">
            <v>0</v>
          </cell>
          <cell r="I4689">
            <v>0</v>
          </cell>
          <cell r="J4689">
            <v>0</v>
          </cell>
          <cell r="K4689">
            <v>0</v>
          </cell>
          <cell r="L4689">
            <v>0</v>
          </cell>
          <cell r="M4689">
            <v>0</v>
          </cell>
          <cell r="N4689">
            <v>0</v>
          </cell>
          <cell r="O4689">
            <v>0</v>
          </cell>
          <cell r="P4689">
            <v>0</v>
          </cell>
          <cell r="Q4689">
            <v>0</v>
          </cell>
          <cell r="R4689">
            <v>0</v>
          </cell>
          <cell r="S4689">
            <v>0</v>
          </cell>
          <cell r="T4689">
            <v>0</v>
          </cell>
          <cell r="U4689">
            <v>0</v>
          </cell>
          <cell r="AO4689" t="str">
            <v>Sachsen-Anhalt_2006_I 01a_6</v>
          </cell>
          <cell r="AQ4689" t="str">
            <v>Östliche Flächenländer_2006_I 01a_6</v>
          </cell>
        </row>
        <row r="4690">
          <cell r="G4690">
            <v>0</v>
          </cell>
          <cell r="H4690">
            <v>0</v>
          </cell>
          <cell r="I4690">
            <v>0</v>
          </cell>
          <cell r="J4690">
            <v>0</v>
          </cell>
          <cell r="K4690">
            <v>0</v>
          </cell>
          <cell r="L4690">
            <v>0</v>
          </cell>
          <cell r="M4690">
            <v>0</v>
          </cell>
          <cell r="N4690">
            <v>0</v>
          </cell>
          <cell r="O4690">
            <v>0</v>
          </cell>
          <cell r="P4690">
            <v>0</v>
          </cell>
          <cell r="Q4690">
            <v>0</v>
          </cell>
          <cell r="R4690">
            <v>0</v>
          </cell>
          <cell r="S4690">
            <v>0</v>
          </cell>
          <cell r="T4690">
            <v>0</v>
          </cell>
          <cell r="U4690">
            <v>0</v>
          </cell>
          <cell r="AO4690" t="str">
            <v>Sachsen-Anhalt_2006_I 01a_7</v>
          </cell>
          <cell r="AQ4690" t="str">
            <v>Östliche Flächenländer_2006_I 01a_7</v>
          </cell>
        </row>
        <row r="4691">
          <cell r="G4691">
            <v>72</v>
          </cell>
          <cell r="H4691">
            <v>30</v>
          </cell>
          <cell r="I4691">
            <v>0</v>
          </cell>
          <cell r="J4691">
            <v>0</v>
          </cell>
          <cell r="K4691">
            <v>72</v>
          </cell>
          <cell r="L4691">
            <v>30</v>
          </cell>
          <cell r="M4691">
            <v>0</v>
          </cell>
          <cell r="N4691">
            <v>0</v>
          </cell>
          <cell r="O4691">
            <v>46</v>
          </cell>
          <cell r="P4691">
            <v>26</v>
          </cell>
          <cell r="Q4691">
            <v>0</v>
          </cell>
          <cell r="R4691">
            <v>0</v>
          </cell>
          <cell r="S4691">
            <v>0</v>
          </cell>
          <cell r="T4691">
            <v>0</v>
          </cell>
          <cell r="U4691">
            <v>0</v>
          </cell>
          <cell r="AO4691" t="str">
            <v>Sachsen-Anhalt_2006_I 01a_8</v>
          </cell>
          <cell r="AQ4691" t="str">
            <v>Östliche Flächenländer_2006_I 01a_8</v>
          </cell>
        </row>
        <row r="4692">
          <cell r="G4692">
            <v>0</v>
          </cell>
          <cell r="H4692">
            <v>0</v>
          </cell>
          <cell r="I4692">
            <v>0</v>
          </cell>
          <cell r="J4692">
            <v>0</v>
          </cell>
          <cell r="K4692">
            <v>0</v>
          </cell>
          <cell r="L4692">
            <v>0</v>
          </cell>
          <cell r="M4692">
            <v>0</v>
          </cell>
          <cell r="N4692">
            <v>0</v>
          </cell>
          <cell r="O4692">
            <v>0</v>
          </cell>
          <cell r="P4692">
            <v>0</v>
          </cell>
          <cell r="Q4692">
            <v>0</v>
          </cell>
          <cell r="R4692">
            <v>0</v>
          </cell>
          <cell r="S4692">
            <v>0</v>
          </cell>
          <cell r="T4692">
            <v>0</v>
          </cell>
          <cell r="U4692">
            <v>0</v>
          </cell>
          <cell r="AO4692" t="e">
            <v>#N/A</v>
          </cell>
          <cell r="AQ4692" t="e">
            <v>#N/A</v>
          </cell>
        </row>
        <row r="4693">
          <cell r="G4693">
            <v>0</v>
          </cell>
          <cell r="H4693">
            <v>0</v>
          </cell>
          <cell r="I4693">
            <v>0</v>
          </cell>
          <cell r="J4693">
            <v>0</v>
          </cell>
          <cell r="K4693">
            <v>0</v>
          </cell>
          <cell r="L4693">
            <v>0</v>
          </cell>
          <cell r="M4693">
            <v>0</v>
          </cell>
          <cell r="N4693">
            <v>0</v>
          </cell>
          <cell r="O4693">
            <v>0</v>
          </cell>
          <cell r="P4693">
            <v>0</v>
          </cell>
          <cell r="Q4693">
            <v>0</v>
          </cell>
          <cell r="R4693">
            <v>0</v>
          </cell>
          <cell r="S4693">
            <v>0</v>
          </cell>
          <cell r="T4693">
            <v>0</v>
          </cell>
          <cell r="U4693">
            <v>0</v>
          </cell>
          <cell r="AO4693" t="e">
            <v>#N/A</v>
          </cell>
          <cell r="AQ4693" t="e">
            <v>#N/A</v>
          </cell>
        </row>
        <row r="4694">
          <cell r="G4694">
            <v>0</v>
          </cell>
          <cell r="H4694">
            <v>0</v>
          </cell>
          <cell r="I4694">
            <v>0</v>
          </cell>
          <cell r="J4694">
            <v>0</v>
          </cell>
          <cell r="K4694">
            <v>0</v>
          </cell>
          <cell r="L4694">
            <v>0</v>
          </cell>
          <cell r="M4694">
            <v>0</v>
          </cell>
          <cell r="N4694">
            <v>0</v>
          </cell>
          <cell r="O4694">
            <v>0</v>
          </cell>
          <cell r="P4694">
            <v>0</v>
          </cell>
          <cell r="Q4694">
            <v>0</v>
          </cell>
          <cell r="R4694">
            <v>0</v>
          </cell>
          <cell r="S4694">
            <v>0</v>
          </cell>
          <cell r="T4694">
            <v>0</v>
          </cell>
          <cell r="U4694">
            <v>0</v>
          </cell>
          <cell r="AO4694" t="e">
            <v>#N/A</v>
          </cell>
          <cell r="AQ4694" t="e">
            <v>#N/A</v>
          </cell>
        </row>
        <row r="4695">
          <cell r="G4695">
            <v>0</v>
          </cell>
          <cell r="H4695">
            <v>0</v>
          </cell>
          <cell r="I4695">
            <v>0</v>
          </cell>
          <cell r="J4695">
            <v>0</v>
          </cell>
          <cell r="K4695">
            <v>0</v>
          </cell>
          <cell r="L4695">
            <v>0</v>
          </cell>
          <cell r="M4695">
            <v>0</v>
          </cell>
          <cell r="N4695">
            <v>0</v>
          </cell>
          <cell r="O4695">
            <v>0</v>
          </cell>
          <cell r="P4695">
            <v>0</v>
          </cell>
          <cell r="Q4695">
            <v>0</v>
          </cell>
          <cell r="R4695">
            <v>0</v>
          </cell>
          <cell r="S4695">
            <v>0</v>
          </cell>
          <cell r="T4695">
            <v>0</v>
          </cell>
          <cell r="U4695">
            <v>0</v>
          </cell>
          <cell r="AO4695" t="e">
            <v>#N/A</v>
          </cell>
          <cell r="AQ4695" t="e">
            <v>#N/A</v>
          </cell>
        </row>
        <row r="4696">
          <cell r="G4696">
            <v>0</v>
          </cell>
          <cell r="H4696">
            <v>0</v>
          </cell>
          <cell r="I4696">
            <v>0</v>
          </cell>
          <cell r="J4696">
            <v>0</v>
          </cell>
          <cell r="K4696">
            <v>0</v>
          </cell>
          <cell r="L4696">
            <v>0</v>
          </cell>
          <cell r="M4696">
            <v>0</v>
          </cell>
          <cell r="N4696">
            <v>0</v>
          </cell>
          <cell r="O4696">
            <v>0</v>
          </cell>
          <cell r="P4696">
            <v>0</v>
          </cell>
          <cell r="Q4696">
            <v>0</v>
          </cell>
          <cell r="R4696">
            <v>0</v>
          </cell>
          <cell r="S4696">
            <v>0</v>
          </cell>
          <cell r="T4696">
            <v>0</v>
          </cell>
          <cell r="U4696">
            <v>0</v>
          </cell>
          <cell r="AO4696" t="e">
            <v>#N/A</v>
          </cell>
          <cell r="AQ4696" t="e">
            <v>#N/A</v>
          </cell>
        </row>
        <row r="4697">
          <cell r="G4697">
            <v>0</v>
          </cell>
          <cell r="H4697">
            <v>0</v>
          </cell>
          <cell r="I4697">
            <v>0</v>
          </cell>
          <cell r="J4697">
            <v>0</v>
          </cell>
          <cell r="K4697">
            <v>0</v>
          </cell>
          <cell r="L4697">
            <v>0</v>
          </cell>
          <cell r="M4697">
            <v>0</v>
          </cell>
          <cell r="N4697">
            <v>0</v>
          </cell>
          <cell r="O4697">
            <v>0</v>
          </cell>
          <cell r="P4697">
            <v>0</v>
          </cell>
          <cell r="Q4697">
            <v>0</v>
          </cell>
          <cell r="R4697">
            <v>0</v>
          </cell>
          <cell r="S4697">
            <v>0</v>
          </cell>
          <cell r="T4697">
            <v>0</v>
          </cell>
          <cell r="U4697">
            <v>0</v>
          </cell>
          <cell r="AO4697" t="e">
            <v>#N/A</v>
          </cell>
          <cell r="AQ4697" t="e">
            <v>#N/A</v>
          </cell>
        </row>
        <row r="4698">
          <cell r="G4698">
            <v>0</v>
          </cell>
          <cell r="H4698">
            <v>0</v>
          </cell>
          <cell r="I4698">
            <v>0</v>
          </cell>
          <cell r="J4698">
            <v>0</v>
          </cell>
          <cell r="K4698">
            <v>0</v>
          </cell>
          <cell r="L4698">
            <v>0</v>
          </cell>
          <cell r="M4698">
            <v>0</v>
          </cell>
          <cell r="N4698">
            <v>0</v>
          </cell>
          <cell r="O4698">
            <v>0</v>
          </cell>
          <cell r="P4698">
            <v>0</v>
          </cell>
          <cell r="Q4698">
            <v>0</v>
          </cell>
          <cell r="R4698">
            <v>0</v>
          </cell>
          <cell r="S4698">
            <v>0</v>
          </cell>
          <cell r="T4698">
            <v>0</v>
          </cell>
          <cell r="U4698">
            <v>0</v>
          </cell>
          <cell r="AO4698" t="e">
            <v>#N/A</v>
          </cell>
          <cell r="AQ4698" t="e">
            <v>#N/A</v>
          </cell>
        </row>
        <row r="4699">
          <cell r="G4699">
            <v>0</v>
          </cell>
          <cell r="H4699">
            <v>0</v>
          </cell>
          <cell r="I4699">
            <v>0</v>
          </cell>
          <cell r="J4699">
            <v>0</v>
          </cell>
          <cell r="K4699">
            <v>0</v>
          </cell>
          <cell r="L4699">
            <v>0</v>
          </cell>
          <cell r="M4699">
            <v>0</v>
          </cell>
          <cell r="N4699">
            <v>0</v>
          </cell>
          <cell r="O4699">
            <v>0</v>
          </cell>
          <cell r="P4699">
            <v>0</v>
          </cell>
          <cell r="Q4699">
            <v>0</v>
          </cell>
          <cell r="R4699">
            <v>0</v>
          </cell>
          <cell r="S4699">
            <v>0</v>
          </cell>
          <cell r="T4699">
            <v>0</v>
          </cell>
          <cell r="U4699">
            <v>0</v>
          </cell>
          <cell r="AO4699" t="e">
            <v>#N/A</v>
          </cell>
          <cell r="AQ4699" t="e">
            <v>#N/A</v>
          </cell>
        </row>
        <row r="4700">
          <cell r="G4700">
            <v>0</v>
          </cell>
          <cell r="H4700">
            <v>0</v>
          </cell>
          <cell r="I4700">
            <v>0</v>
          </cell>
          <cell r="J4700">
            <v>0</v>
          </cell>
          <cell r="K4700">
            <v>0</v>
          </cell>
          <cell r="L4700">
            <v>0</v>
          </cell>
          <cell r="M4700">
            <v>0</v>
          </cell>
          <cell r="N4700">
            <v>0</v>
          </cell>
          <cell r="O4700">
            <v>0</v>
          </cell>
          <cell r="P4700">
            <v>0</v>
          </cell>
          <cell r="Q4700">
            <v>0</v>
          </cell>
          <cell r="R4700">
            <v>0</v>
          </cell>
          <cell r="S4700">
            <v>0</v>
          </cell>
          <cell r="T4700">
            <v>0</v>
          </cell>
          <cell r="U4700">
            <v>0</v>
          </cell>
          <cell r="AO4700" t="str">
            <v>Sachsen-Anhalt_2006_Sonstige_1</v>
          </cell>
          <cell r="AQ4700" t="str">
            <v>Östliche Flächenländer_2006_Sonstige_1</v>
          </cell>
        </row>
        <row r="4701">
          <cell r="G4701">
            <v>0</v>
          </cell>
          <cell r="H4701">
            <v>0</v>
          </cell>
          <cell r="I4701">
            <v>0</v>
          </cell>
          <cell r="J4701">
            <v>0</v>
          </cell>
          <cell r="K4701">
            <v>0</v>
          </cell>
          <cell r="L4701">
            <v>0</v>
          </cell>
          <cell r="M4701">
            <v>0</v>
          </cell>
          <cell r="N4701">
            <v>0</v>
          </cell>
          <cell r="O4701">
            <v>0</v>
          </cell>
          <cell r="P4701">
            <v>0</v>
          </cell>
          <cell r="Q4701">
            <v>0</v>
          </cell>
          <cell r="R4701">
            <v>0</v>
          </cell>
          <cell r="S4701">
            <v>0</v>
          </cell>
          <cell r="T4701">
            <v>0</v>
          </cell>
          <cell r="U4701">
            <v>0</v>
          </cell>
          <cell r="AO4701" t="str">
            <v>Sachsen-Anhalt_2006_Sonstige_2</v>
          </cell>
          <cell r="AQ4701" t="str">
            <v>Östliche Flächenländer_2006_Sonstige_2</v>
          </cell>
        </row>
        <row r="4702">
          <cell r="G4702">
            <v>1289</v>
          </cell>
          <cell r="H4702">
            <v>571</v>
          </cell>
          <cell r="I4702">
            <v>10</v>
          </cell>
          <cell r="J4702">
            <v>2</v>
          </cell>
          <cell r="K4702">
            <v>1289</v>
          </cell>
          <cell r="L4702">
            <v>571</v>
          </cell>
          <cell r="M4702">
            <v>10</v>
          </cell>
          <cell r="N4702">
            <v>2</v>
          </cell>
          <cell r="O4702">
            <v>0</v>
          </cell>
          <cell r="P4702">
            <v>1289</v>
          </cell>
          <cell r="Q4702">
            <v>0</v>
          </cell>
          <cell r="R4702">
            <v>0</v>
          </cell>
          <cell r="S4702">
            <v>0</v>
          </cell>
          <cell r="T4702">
            <v>0</v>
          </cell>
          <cell r="U4702">
            <v>0</v>
          </cell>
          <cell r="AO4702" t="str">
            <v>Sachsen-Anhalt_2006_Sonstige_3</v>
          </cell>
          <cell r="AQ4702" t="str">
            <v>Östliche Flächenländer_2006_Sonstige_3</v>
          </cell>
        </row>
        <row r="4703">
          <cell r="G4703">
            <v>2</v>
          </cell>
          <cell r="H4703">
            <v>1</v>
          </cell>
          <cell r="I4703">
            <v>0</v>
          </cell>
          <cell r="J4703">
            <v>0</v>
          </cell>
          <cell r="K4703">
            <v>2</v>
          </cell>
          <cell r="L4703">
            <v>1</v>
          </cell>
          <cell r="M4703">
            <v>0</v>
          </cell>
          <cell r="N4703">
            <v>0</v>
          </cell>
          <cell r="O4703">
            <v>0</v>
          </cell>
          <cell r="P4703">
            <v>2</v>
          </cell>
          <cell r="Q4703">
            <v>0</v>
          </cell>
          <cell r="R4703">
            <v>0</v>
          </cell>
          <cell r="S4703">
            <v>0</v>
          </cell>
          <cell r="T4703">
            <v>0</v>
          </cell>
          <cell r="U4703">
            <v>0</v>
          </cell>
          <cell r="AO4703" t="str">
            <v>Sachsen-Anhalt_2006_Sonstige_4</v>
          </cell>
          <cell r="AQ4703" t="str">
            <v>Östliche Flächenländer_2006_Sonstige_4</v>
          </cell>
        </row>
        <row r="4704">
          <cell r="G4704">
            <v>0</v>
          </cell>
          <cell r="H4704">
            <v>0</v>
          </cell>
          <cell r="I4704">
            <v>0</v>
          </cell>
          <cell r="J4704">
            <v>0</v>
          </cell>
          <cell r="K4704">
            <v>0</v>
          </cell>
          <cell r="L4704">
            <v>0</v>
          </cell>
          <cell r="M4704">
            <v>0</v>
          </cell>
          <cell r="N4704">
            <v>0</v>
          </cell>
          <cell r="O4704">
            <v>0</v>
          </cell>
          <cell r="P4704">
            <v>0</v>
          </cell>
          <cell r="Q4704">
            <v>0</v>
          </cell>
          <cell r="R4704">
            <v>0</v>
          </cell>
          <cell r="S4704">
            <v>0</v>
          </cell>
          <cell r="T4704">
            <v>0</v>
          </cell>
          <cell r="U4704">
            <v>0</v>
          </cell>
          <cell r="AO4704" t="str">
            <v>Sachsen-Anhalt_2006_Sonstige_5</v>
          </cell>
          <cell r="AQ4704" t="str">
            <v>Östliche Flächenländer_2006_Sonstige_5</v>
          </cell>
        </row>
        <row r="4705">
          <cell r="G4705">
            <v>0</v>
          </cell>
          <cell r="H4705">
            <v>0</v>
          </cell>
          <cell r="I4705">
            <v>0</v>
          </cell>
          <cell r="J4705">
            <v>0</v>
          </cell>
          <cell r="K4705">
            <v>0</v>
          </cell>
          <cell r="L4705">
            <v>0</v>
          </cell>
          <cell r="M4705">
            <v>0</v>
          </cell>
          <cell r="N4705">
            <v>0</v>
          </cell>
          <cell r="O4705">
            <v>0</v>
          </cell>
          <cell r="P4705">
            <v>0</v>
          </cell>
          <cell r="Q4705">
            <v>0</v>
          </cell>
          <cell r="R4705">
            <v>0</v>
          </cell>
          <cell r="S4705">
            <v>0</v>
          </cell>
          <cell r="T4705">
            <v>0</v>
          </cell>
          <cell r="U4705">
            <v>0</v>
          </cell>
          <cell r="AO4705" t="str">
            <v>Sachsen-Anhalt_2006_Sonstige_6</v>
          </cell>
          <cell r="AQ4705" t="str">
            <v>Östliche Flächenländer_2006_Sonstige_6</v>
          </cell>
        </row>
        <row r="4706">
          <cell r="G4706">
            <v>0</v>
          </cell>
          <cell r="H4706">
            <v>0</v>
          </cell>
          <cell r="I4706">
            <v>0</v>
          </cell>
          <cell r="J4706">
            <v>0</v>
          </cell>
          <cell r="K4706">
            <v>0</v>
          </cell>
          <cell r="L4706">
            <v>0</v>
          </cell>
          <cell r="M4706">
            <v>0</v>
          </cell>
          <cell r="N4706">
            <v>0</v>
          </cell>
          <cell r="O4706">
            <v>0</v>
          </cell>
          <cell r="P4706">
            <v>0</v>
          </cell>
          <cell r="Q4706">
            <v>0</v>
          </cell>
          <cell r="R4706">
            <v>0</v>
          </cell>
          <cell r="S4706">
            <v>0</v>
          </cell>
          <cell r="T4706">
            <v>0</v>
          </cell>
          <cell r="U4706">
            <v>0</v>
          </cell>
          <cell r="AO4706" t="str">
            <v>Sachsen-Anhalt_2006_Sonstige_7</v>
          </cell>
          <cell r="AQ4706" t="str">
            <v>Östliche Flächenländer_2006_Sonstige_7</v>
          </cell>
        </row>
        <row r="4707">
          <cell r="G4707">
            <v>1291</v>
          </cell>
          <cell r="H4707">
            <v>572</v>
          </cell>
          <cell r="I4707">
            <v>10</v>
          </cell>
          <cell r="J4707">
            <v>2</v>
          </cell>
          <cell r="K4707">
            <v>1291</v>
          </cell>
          <cell r="L4707">
            <v>572</v>
          </cell>
          <cell r="M4707">
            <v>10</v>
          </cell>
          <cell r="N4707">
            <v>2</v>
          </cell>
          <cell r="O4707">
            <v>0</v>
          </cell>
          <cell r="P4707">
            <v>1291</v>
          </cell>
          <cell r="Q4707">
            <v>0</v>
          </cell>
          <cell r="R4707">
            <v>0</v>
          </cell>
          <cell r="S4707">
            <v>0</v>
          </cell>
          <cell r="T4707">
            <v>0</v>
          </cell>
          <cell r="U4707">
            <v>0</v>
          </cell>
          <cell r="AO4707" t="str">
            <v>Sachsen-Anhalt_2006_Sonstige_8</v>
          </cell>
          <cell r="AQ4707" t="str">
            <v>Östliche Flächenländer_2006_Sonstige_8</v>
          </cell>
        </row>
        <row r="4708">
          <cell r="G4708">
            <v>0</v>
          </cell>
          <cell r="H4708">
            <v>0</v>
          </cell>
          <cell r="I4708">
            <v>0</v>
          </cell>
          <cell r="J4708">
            <v>0</v>
          </cell>
          <cell r="K4708">
            <v>0</v>
          </cell>
          <cell r="L4708">
            <v>0</v>
          </cell>
          <cell r="M4708">
            <v>0</v>
          </cell>
          <cell r="N4708">
            <v>0</v>
          </cell>
          <cell r="O4708">
            <v>0</v>
          </cell>
          <cell r="P4708">
            <v>0</v>
          </cell>
          <cell r="Q4708">
            <v>0</v>
          </cell>
          <cell r="R4708">
            <v>0</v>
          </cell>
          <cell r="S4708">
            <v>0</v>
          </cell>
          <cell r="T4708">
            <v>0</v>
          </cell>
          <cell r="U4708">
            <v>0</v>
          </cell>
          <cell r="AO4708" t="e">
            <v>#N/A</v>
          </cell>
          <cell r="AQ4708" t="e">
            <v>#N/A</v>
          </cell>
        </row>
        <row r="4709">
          <cell r="G4709">
            <v>0</v>
          </cell>
          <cell r="H4709">
            <v>0</v>
          </cell>
          <cell r="I4709">
            <v>0</v>
          </cell>
          <cell r="J4709">
            <v>0</v>
          </cell>
          <cell r="K4709">
            <v>0</v>
          </cell>
          <cell r="L4709">
            <v>0</v>
          </cell>
          <cell r="M4709">
            <v>0</v>
          </cell>
          <cell r="N4709">
            <v>0</v>
          </cell>
          <cell r="O4709">
            <v>0</v>
          </cell>
          <cell r="P4709">
            <v>0</v>
          </cell>
          <cell r="Q4709">
            <v>0</v>
          </cell>
          <cell r="R4709">
            <v>0</v>
          </cell>
          <cell r="S4709">
            <v>0</v>
          </cell>
          <cell r="T4709">
            <v>0</v>
          </cell>
          <cell r="U4709">
            <v>0</v>
          </cell>
          <cell r="AO4709" t="e">
            <v>#N/A</v>
          </cell>
          <cell r="AQ4709" t="e">
            <v>#N/A</v>
          </cell>
        </row>
        <row r="4710">
          <cell r="G4710">
            <v>0</v>
          </cell>
          <cell r="H4710">
            <v>0</v>
          </cell>
          <cell r="I4710">
            <v>0</v>
          </cell>
          <cell r="J4710">
            <v>0</v>
          </cell>
          <cell r="K4710">
            <v>0</v>
          </cell>
          <cell r="L4710">
            <v>0</v>
          </cell>
          <cell r="M4710">
            <v>0</v>
          </cell>
          <cell r="N4710">
            <v>0</v>
          </cell>
          <cell r="O4710">
            <v>0</v>
          </cell>
          <cell r="P4710">
            <v>0</v>
          </cell>
          <cell r="Q4710">
            <v>0</v>
          </cell>
          <cell r="R4710">
            <v>0</v>
          </cell>
          <cell r="S4710">
            <v>0</v>
          </cell>
          <cell r="T4710">
            <v>0</v>
          </cell>
          <cell r="U4710">
            <v>0</v>
          </cell>
          <cell r="AO4710" t="e">
            <v>#N/A</v>
          </cell>
          <cell r="AQ4710" t="e">
            <v>#N/A</v>
          </cell>
        </row>
        <row r="4711">
          <cell r="G4711">
            <v>0</v>
          </cell>
          <cell r="H4711">
            <v>0</v>
          </cell>
          <cell r="I4711">
            <v>0</v>
          </cell>
          <cell r="J4711">
            <v>0</v>
          </cell>
          <cell r="K4711">
            <v>0</v>
          </cell>
          <cell r="L4711">
            <v>0</v>
          </cell>
          <cell r="M4711">
            <v>0</v>
          </cell>
          <cell r="N4711">
            <v>0</v>
          </cell>
          <cell r="O4711">
            <v>0</v>
          </cell>
          <cell r="P4711">
            <v>0</v>
          </cell>
          <cell r="Q4711">
            <v>0</v>
          </cell>
          <cell r="R4711">
            <v>0</v>
          </cell>
          <cell r="S4711">
            <v>0</v>
          </cell>
          <cell r="T4711">
            <v>0</v>
          </cell>
          <cell r="U4711">
            <v>0</v>
          </cell>
          <cell r="AO4711" t="e">
            <v>#N/A</v>
          </cell>
          <cell r="AQ4711" t="e">
            <v>#N/A</v>
          </cell>
        </row>
        <row r="4712">
          <cell r="G4712">
            <v>0</v>
          </cell>
          <cell r="H4712">
            <v>0</v>
          </cell>
          <cell r="I4712">
            <v>0</v>
          </cell>
          <cell r="J4712">
            <v>0</v>
          </cell>
          <cell r="K4712">
            <v>0</v>
          </cell>
          <cell r="L4712">
            <v>0</v>
          </cell>
          <cell r="M4712">
            <v>0</v>
          </cell>
          <cell r="N4712">
            <v>0</v>
          </cell>
          <cell r="O4712">
            <v>0</v>
          </cell>
          <cell r="P4712">
            <v>0</v>
          </cell>
          <cell r="Q4712">
            <v>0</v>
          </cell>
          <cell r="R4712">
            <v>0</v>
          </cell>
          <cell r="S4712">
            <v>0</v>
          </cell>
          <cell r="T4712">
            <v>0</v>
          </cell>
          <cell r="U4712">
            <v>0</v>
          </cell>
          <cell r="AO4712" t="e">
            <v>#N/A</v>
          </cell>
          <cell r="AQ4712" t="e">
            <v>#N/A</v>
          </cell>
        </row>
        <row r="4713">
          <cell r="G4713">
            <v>0</v>
          </cell>
          <cell r="H4713">
            <v>0</v>
          </cell>
          <cell r="I4713">
            <v>0</v>
          </cell>
          <cell r="J4713">
            <v>0</v>
          </cell>
          <cell r="K4713">
            <v>0</v>
          </cell>
          <cell r="L4713">
            <v>0</v>
          </cell>
          <cell r="M4713">
            <v>0</v>
          </cell>
          <cell r="N4713">
            <v>0</v>
          </cell>
          <cell r="O4713">
            <v>0</v>
          </cell>
          <cell r="P4713">
            <v>0</v>
          </cell>
          <cell r="Q4713">
            <v>0</v>
          </cell>
          <cell r="R4713">
            <v>0</v>
          </cell>
          <cell r="S4713">
            <v>0</v>
          </cell>
          <cell r="T4713">
            <v>0</v>
          </cell>
          <cell r="U4713">
            <v>0</v>
          </cell>
          <cell r="AO4713" t="e">
            <v>#N/A</v>
          </cell>
          <cell r="AQ4713" t="e">
            <v>#N/A</v>
          </cell>
        </row>
        <row r="4714">
          <cell r="G4714">
            <v>0</v>
          </cell>
          <cell r="H4714">
            <v>0</v>
          </cell>
          <cell r="I4714">
            <v>0</v>
          </cell>
          <cell r="J4714">
            <v>0</v>
          </cell>
          <cell r="K4714">
            <v>0</v>
          </cell>
          <cell r="L4714">
            <v>0</v>
          </cell>
          <cell r="M4714">
            <v>0</v>
          </cell>
          <cell r="N4714">
            <v>0</v>
          </cell>
          <cell r="O4714">
            <v>0</v>
          </cell>
          <cell r="P4714">
            <v>0</v>
          </cell>
          <cell r="Q4714">
            <v>0</v>
          </cell>
          <cell r="R4714">
            <v>0</v>
          </cell>
          <cell r="S4714">
            <v>0</v>
          </cell>
          <cell r="T4714">
            <v>0</v>
          </cell>
          <cell r="U4714">
            <v>0</v>
          </cell>
          <cell r="AO4714" t="e">
            <v>#N/A</v>
          </cell>
          <cell r="AQ4714" t="e">
            <v>#N/A</v>
          </cell>
        </row>
        <row r="4715">
          <cell r="G4715">
            <v>0</v>
          </cell>
          <cell r="H4715">
            <v>0</v>
          </cell>
          <cell r="I4715">
            <v>0</v>
          </cell>
          <cell r="J4715">
            <v>0</v>
          </cell>
          <cell r="K4715">
            <v>0</v>
          </cell>
          <cell r="L4715">
            <v>0</v>
          </cell>
          <cell r="M4715">
            <v>0</v>
          </cell>
          <cell r="N4715">
            <v>0</v>
          </cell>
          <cell r="O4715">
            <v>0</v>
          </cell>
          <cell r="P4715">
            <v>0</v>
          </cell>
          <cell r="Q4715">
            <v>0</v>
          </cell>
          <cell r="R4715">
            <v>0</v>
          </cell>
          <cell r="S4715">
            <v>0</v>
          </cell>
          <cell r="T4715">
            <v>0</v>
          </cell>
          <cell r="U4715">
            <v>0</v>
          </cell>
          <cell r="AO4715" t="e">
            <v>#N/A</v>
          </cell>
          <cell r="AQ4715" t="e">
            <v>#N/A</v>
          </cell>
        </row>
        <row r="4716">
          <cell r="G4716">
            <v>0</v>
          </cell>
          <cell r="H4716">
            <v>0</v>
          </cell>
          <cell r="I4716">
            <v>0</v>
          </cell>
          <cell r="J4716">
            <v>0</v>
          </cell>
          <cell r="K4716">
            <v>0</v>
          </cell>
          <cell r="L4716">
            <v>0</v>
          </cell>
          <cell r="M4716">
            <v>0</v>
          </cell>
          <cell r="N4716">
            <v>0</v>
          </cell>
          <cell r="O4716">
            <v>0</v>
          </cell>
          <cell r="P4716">
            <v>0</v>
          </cell>
          <cell r="Q4716">
            <v>0</v>
          </cell>
          <cell r="R4716">
            <v>0</v>
          </cell>
          <cell r="S4716">
            <v>0</v>
          </cell>
          <cell r="T4716">
            <v>0</v>
          </cell>
          <cell r="U4716">
            <v>0</v>
          </cell>
          <cell r="AO4716" t="str">
            <v>Sachsen-Anhalt_2006_III 01_1</v>
          </cell>
          <cell r="AQ4716" t="str">
            <v>Östliche Flächenländer_2006_III 01_1</v>
          </cell>
        </row>
        <row r="4717">
          <cell r="G4717">
            <v>0</v>
          </cell>
          <cell r="H4717">
            <v>0</v>
          </cell>
          <cell r="I4717">
            <v>0</v>
          </cell>
          <cell r="J4717">
            <v>0</v>
          </cell>
          <cell r="K4717">
            <v>0</v>
          </cell>
          <cell r="L4717">
            <v>0</v>
          </cell>
          <cell r="M4717">
            <v>0</v>
          </cell>
          <cell r="N4717">
            <v>0</v>
          </cell>
          <cell r="O4717">
            <v>0</v>
          </cell>
          <cell r="P4717">
            <v>0</v>
          </cell>
          <cell r="Q4717">
            <v>0</v>
          </cell>
          <cell r="R4717">
            <v>0</v>
          </cell>
          <cell r="S4717">
            <v>0</v>
          </cell>
          <cell r="T4717">
            <v>0</v>
          </cell>
          <cell r="U4717">
            <v>0</v>
          </cell>
          <cell r="AO4717" t="str">
            <v>Sachsen-Anhalt_2006_III 01_2</v>
          </cell>
          <cell r="AQ4717" t="str">
            <v>Östliche Flächenländer_2006_III 01_2</v>
          </cell>
        </row>
        <row r="4718">
          <cell r="G4718">
            <v>1838</v>
          </cell>
          <cell r="H4718">
            <v>981</v>
          </cell>
          <cell r="I4718">
            <v>25</v>
          </cell>
          <cell r="J4718">
            <v>7</v>
          </cell>
          <cell r="K4718">
            <v>1104</v>
          </cell>
          <cell r="L4718">
            <v>559</v>
          </cell>
          <cell r="M4718">
            <v>19</v>
          </cell>
          <cell r="N4718">
            <v>6</v>
          </cell>
          <cell r="O4718">
            <v>1003</v>
          </cell>
          <cell r="P4718">
            <v>835</v>
          </cell>
          <cell r="Q4718">
            <v>0</v>
          </cell>
          <cell r="R4718">
            <v>0</v>
          </cell>
          <cell r="S4718">
            <v>0</v>
          </cell>
          <cell r="T4718">
            <v>0</v>
          </cell>
          <cell r="U4718">
            <v>0</v>
          </cell>
          <cell r="AO4718" t="str">
            <v>Sachsen-Anhalt_2006_III 01_3</v>
          </cell>
          <cell r="AQ4718" t="str">
            <v>Östliche Flächenländer_2006_III 01_3</v>
          </cell>
        </row>
        <row r="4719">
          <cell r="G4719">
            <v>5</v>
          </cell>
          <cell r="H4719">
            <v>3</v>
          </cell>
          <cell r="I4719">
            <v>0</v>
          </cell>
          <cell r="J4719">
            <v>0</v>
          </cell>
          <cell r="K4719">
            <v>5</v>
          </cell>
          <cell r="L4719">
            <v>3</v>
          </cell>
          <cell r="M4719">
            <v>0</v>
          </cell>
          <cell r="N4719">
            <v>0</v>
          </cell>
          <cell r="O4719">
            <v>5</v>
          </cell>
          <cell r="P4719">
            <v>0</v>
          </cell>
          <cell r="Q4719">
            <v>0</v>
          </cell>
          <cell r="R4719">
            <v>0</v>
          </cell>
          <cell r="S4719">
            <v>0</v>
          </cell>
          <cell r="T4719">
            <v>0</v>
          </cell>
          <cell r="U4719">
            <v>0</v>
          </cell>
          <cell r="AO4719" t="str">
            <v>Sachsen-Anhalt_2006_III 01_4</v>
          </cell>
          <cell r="AQ4719" t="str">
            <v>Östliche Flächenländer_2006_III 01_4</v>
          </cell>
        </row>
        <row r="4720">
          <cell r="G4720">
            <v>1</v>
          </cell>
          <cell r="H4720">
            <v>1</v>
          </cell>
          <cell r="I4720">
            <v>0</v>
          </cell>
          <cell r="J4720">
            <v>0</v>
          </cell>
          <cell r="K4720">
            <v>0</v>
          </cell>
          <cell r="L4720">
            <v>0</v>
          </cell>
          <cell r="M4720">
            <v>0</v>
          </cell>
          <cell r="N4720">
            <v>0</v>
          </cell>
          <cell r="O4720">
            <v>0</v>
          </cell>
          <cell r="P4720">
            <v>1</v>
          </cell>
          <cell r="Q4720">
            <v>0</v>
          </cell>
          <cell r="R4720">
            <v>0</v>
          </cell>
          <cell r="S4720">
            <v>0</v>
          </cell>
          <cell r="T4720">
            <v>0</v>
          </cell>
          <cell r="U4720">
            <v>0</v>
          </cell>
          <cell r="AO4720" t="str">
            <v>Sachsen-Anhalt_2006_III 01_5</v>
          </cell>
          <cell r="AQ4720" t="str">
            <v>Östliche Flächenländer_2006_III 01_5</v>
          </cell>
        </row>
        <row r="4721">
          <cell r="G4721">
            <v>2</v>
          </cell>
          <cell r="H4721">
            <v>2</v>
          </cell>
          <cell r="I4721">
            <v>1</v>
          </cell>
          <cell r="J4721">
            <v>1</v>
          </cell>
          <cell r="K4721">
            <v>2</v>
          </cell>
          <cell r="L4721">
            <v>2</v>
          </cell>
          <cell r="M4721">
            <v>1</v>
          </cell>
          <cell r="N4721">
            <v>1</v>
          </cell>
          <cell r="O4721">
            <v>2</v>
          </cell>
          <cell r="P4721">
            <v>0</v>
          </cell>
          <cell r="Q4721">
            <v>0</v>
          </cell>
          <cell r="R4721">
            <v>0</v>
          </cell>
          <cell r="S4721">
            <v>0</v>
          </cell>
          <cell r="T4721">
            <v>0</v>
          </cell>
          <cell r="U4721">
            <v>0</v>
          </cell>
          <cell r="AO4721" t="str">
            <v>Sachsen-Anhalt_2006_III 01_6</v>
          </cell>
          <cell r="AQ4721" t="str">
            <v>Östliche Flächenländer_2006_III 01_6</v>
          </cell>
        </row>
        <row r="4722">
          <cell r="G4722">
            <v>0</v>
          </cell>
          <cell r="H4722">
            <v>0</v>
          </cell>
          <cell r="I4722">
            <v>0</v>
          </cell>
          <cell r="J4722">
            <v>0</v>
          </cell>
          <cell r="K4722">
            <v>0</v>
          </cell>
          <cell r="L4722">
            <v>0</v>
          </cell>
          <cell r="M4722">
            <v>0</v>
          </cell>
          <cell r="N4722">
            <v>0</v>
          </cell>
          <cell r="O4722">
            <v>0</v>
          </cell>
          <cell r="P4722">
            <v>0</v>
          </cell>
          <cell r="Q4722">
            <v>0</v>
          </cell>
          <cell r="R4722">
            <v>0</v>
          </cell>
          <cell r="S4722">
            <v>0</v>
          </cell>
          <cell r="T4722">
            <v>0</v>
          </cell>
          <cell r="U4722">
            <v>0</v>
          </cell>
          <cell r="AO4722" t="str">
            <v>Sachsen-Anhalt_2006_III 01_7</v>
          </cell>
          <cell r="AQ4722" t="str">
            <v>Östliche Flächenländer_2006_III 01_7</v>
          </cell>
        </row>
        <row r="4723">
          <cell r="G4723">
            <v>1846</v>
          </cell>
          <cell r="H4723">
            <v>987</v>
          </cell>
          <cell r="I4723">
            <v>26</v>
          </cell>
          <cell r="J4723">
            <v>8</v>
          </cell>
          <cell r="K4723">
            <v>1111</v>
          </cell>
          <cell r="L4723">
            <v>564</v>
          </cell>
          <cell r="M4723">
            <v>20</v>
          </cell>
          <cell r="N4723">
            <v>7</v>
          </cell>
          <cell r="O4723">
            <v>1010</v>
          </cell>
          <cell r="P4723">
            <v>836</v>
          </cell>
          <cell r="Q4723">
            <v>0</v>
          </cell>
          <cell r="R4723">
            <v>0</v>
          </cell>
          <cell r="S4723">
            <v>0</v>
          </cell>
          <cell r="T4723">
            <v>0</v>
          </cell>
          <cell r="U4723">
            <v>0</v>
          </cell>
          <cell r="AO4723" t="str">
            <v>Sachsen-Anhalt_2006_III 01_8</v>
          </cell>
          <cell r="AQ4723" t="str">
            <v>Östliche Flächenländer_2006_III 01_8</v>
          </cell>
        </row>
        <row r="4724">
          <cell r="G4724">
            <v>0</v>
          </cell>
          <cell r="H4724">
            <v>0</v>
          </cell>
          <cell r="I4724">
            <v>0</v>
          </cell>
          <cell r="J4724">
            <v>0</v>
          </cell>
          <cell r="K4724">
            <v>0</v>
          </cell>
          <cell r="L4724">
            <v>0</v>
          </cell>
          <cell r="M4724">
            <v>0</v>
          </cell>
          <cell r="N4724">
            <v>0</v>
          </cell>
          <cell r="O4724">
            <v>0</v>
          </cell>
          <cell r="P4724">
            <v>0</v>
          </cell>
          <cell r="Q4724">
            <v>0</v>
          </cell>
          <cell r="R4724">
            <v>0</v>
          </cell>
          <cell r="S4724">
            <v>0</v>
          </cell>
          <cell r="T4724">
            <v>0</v>
          </cell>
          <cell r="U4724">
            <v>0</v>
          </cell>
          <cell r="AO4724" t="e">
            <v>#N/A</v>
          </cell>
          <cell r="AQ4724" t="e">
            <v>#N/A</v>
          </cell>
        </row>
        <row r="4725">
          <cell r="G4725">
            <v>0</v>
          </cell>
          <cell r="H4725">
            <v>0</v>
          </cell>
          <cell r="I4725">
            <v>0</v>
          </cell>
          <cell r="J4725">
            <v>0</v>
          </cell>
          <cell r="K4725">
            <v>0</v>
          </cell>
          <cell r="L4725">
            <v>0</v>
          </cell>
          <cell r="M4725">
            <v>0</v>
          </cell>
          <cell r="N4725">
            <v>0</v>
          </cell>
          <cell r="O4725">
            <v>0</v>
          </cell>
          <cell r="P4725">
            <v>0</v>
          </cell>
          <cell r="Q4725">
            <v>0</v>
          </cell>
          <cell r="R4725">
            <v>0</v>
          </cell>
          <cell r="S4725">
            <v>0</v>
          </cell>
          <cell r="T4725">
            <v>0</v>
          </cell>
          <cell r="U4725">
            <v>0</v>
          </cell>
          <cell r="AO4725" t="e">
            <v>#N/A</v>
          </cell>
          <cell r="AQ4725" t="e">
            <v>#N/A</v>
          </cell>
        </row>
        <row r="4726">
          <cell r="G4726">
            <v>0</v>
          </cell>
          <cell r="H4726">
            <v>0</v>
          </cell>
          <cell r="I4726">
            <v>0</v>
          </cell>
          <cell r="J4726">
            <v>0</v>
          </cell>
          <cell r="K4726">
            <v>0</v>
          </cell>
          <cell r="L4726">
            <v>0</v>
          </cell>
          <cell r="M4726">
            <v>0</v>
          </cell>
          <cell r="N4726">
            <v>0</v>
          </cell>
          <cell r="O4726">
            <v>0</v>
          </cell>
          <cell r="P4726">
            <v>0</v>
          </cell>
          <cell r="Q4726">
            <v>0</v>
          </cell>
          <cell r="R4726">
            <v>0</v>
          </cell>
          <cell r="S4726">
            <v>0</v>
          </cell>
          <cell r="T4726">
            <v>0</v>
          </cell>
          <cell r="U4726">
            <v>0</v>
          </cell>
          <cell r="AO4726" t="e">
            <v>#N/A</v>
          </cell>
          <cell r="AQ4726" t="e">
            <v>#N/A</v>
          </cell>
        </row>
        <row r="4727">
          <cell r="G4727">
            <v>0</v>
          </cell>
          <cell r="H4727">
            <v>0</v>
          </cell>
          <cell r="I4727">
            <v>0</v>
          </cell>
          <cell r="J4727">
            <v>0</v>
          </cell>
          <cell r="K4727">
            <v>0</v>
          </cell>
          <cell r="L4727">
            <v>0</v>
          </cell>
          <cell r="M4727">
            <v>0</v>
          </cell>
          <cell r="N4727">
            <v>0</v>
          </cell>
          <cell r="O4727">
            <v>0</v>
          </cell>
          <cell r="P4727">
            <v>0</v>
          </cell>
          <cell r="Q4727">
            <v>0</v>
          </cell>
          <cell r="R4727">
            <v>0</v>
          </cell>
          <cell r="S4727">
            <v>0</v>
          </cell>
          <cell r="T4727">
            <v>0</v>
          </cell>
          <cell r="U4727">
            <v>0</v>
          </cell>
          <cell r="AO4727" t="e">
            <v>#N/A</v>
          </cell>
          <cell r="AQ4727" t="e">
            <v>#N/A</v>
          </cell>
        </row>
        <row r="4728">
          <cell r="G4728">
            <v>0</v>
          </cell>
          <cell r="H4728">
            <v>0</v>
          </cell>
          <cell r="I4728">
            <v>0</v>
          </cell>
          <cell r="J4728">
            <v>0</v>
          </cell>
          <cell r="K4728">
            <v>0</v>
          </cell>
          <cell r="L4728">
            <v>0</v>
          </cell>
          <cell r="M4728">
            <v>0</v>
          </cell>
          <cell r="N4728">
            <v>0</v>
          </cell>
          <cell r="O4728">
            <v>0</v>
          </cell>
          <cell r="P4728">
            <v>0</v>
          </cell>
          <cell r="Q4728">
            <v>0</v>
          </cell>
          <cell r="R4728">
            <v>0</v>
          </cell>
          <cell r="S4728">
            <v>0</v>
          </cell>
          <cell r="T4728">
            <v>0</v>
          </cell>
          <cell r="U4728">
            <v>0</v>
          </cell>
          <cell r="AO4728" t="e">
            <v>#N/A</v>
          </cell>
          <cell r="AQ4728" t="e">
            <v>#N/A</v>
          </cell>
        </row>
        <row r="4729">
          <cell r="G4729">
            <v>0</v>
          </cell>
          <cell r="H4729">
            <v>0</v>
          </cell>
          <cell r="I4729">
            <v>0</v>
          </cell>
          <cell r="J4729">
            <v>0</v>
          </cell>
          <cell r="K4729">
            <v>0</v>
          </cell>
          <cell r="L4729">
            <v>0</v>
          </cell>
          <cell r="M4729">
            <v>0</v>
          </cell>
          <cell r="N4729">
            <v>0</v>
          </cell>
          <cell r="O4729">
            <v>0</v>
          </cell>
          <cell r="P4729">
            <v>0</v>
          </cell>
          <cell r="Q4729">
            <v>0</v>
          </cell>
          <cell r="R4729">
            <v>0</v>
          </cell>
          <cell r="S4729">
            <v>0</v>
          </cell>
          <cell r="T4729">
            <v>0</v>
          </cell>
          <cell r="U4729">
            <v>0</v>
          </cell>
          <cell r="AO4729" t="e">
            <v>#N/A</v>
          </cell>
          <cell r="AQ4729" t="e">
            <v>#N/A</v>
          </cell>
        </row>
        <row r="4730">
          <cell r="G4730">
            <v>0</v>
          </cell>
          <cell r="H4730">
            <v>0</v>
          </cell>
          <cell r="I4730">
            <v>0</v>
          </cell>
          <cell r="J4730">
            <v>0</v>
          </cell>
          <cell r="K4730">
            <v>0</v>
          </cell>
          <cell r="L4730">
            <v>0</v>
          </cell>
          <cell r="M4730">
            <v>0</v>
          </cell>
          <cell r="N4730">
            <v>0</v>
          </cell>
          <cell r="O4730">
            <v>0</v>
          </cell>
          <cell r="P4730">
            <v>0</v>
          </cell>
          <cell r="Q4730">
            <v>0</v>
          </cell>
          <cell r="R4730">
            <v>0</v>
          </cell>
          <cell r="S4730">
            <v>0</v>
          </cell>
          <cell r="T4730">
            <v>0</v>
          </cell>
          <cell r="U4730">
            <v>0</v>
          </cell>
          <cell r="AO4730" t="e">
            <v>#N/A</v>
          </cell>
          <cell r="AQ4730" t="e">
            <v>#N/A</v>
          </cell>
        </row>
        <row r="4731">
          <cell r="G4731">
            <v>0</v>
          </cell>
          <cell r="H4731">
            <v>0</v>
          </cell>
          <cell r="I4731">
            <v>0</v>
          </cell>
          <cell r="J4731">
            <v>0</v>
          </cell>
          <cell r="K4731">
            <v>0</v>
          </cell>
          <cell r="L4731">
            <v>0</v>
          </cell>
          <cell r="M4731">
            <v>0</v>
          </cell>
          <cell r="N4731">
            <v>0</v>
          </cell>
          <cell r="O4731">
            <v>0</v>
          </cell>
          <cell r="P4731">
            <v>0</v>
          </cell>
          <cell r="Q4731">
            <v>0</v>
          </cell>
          <cell r="R4731">
            <v>0</v>
          </cell>
          <cell r="S4731">
            <v>0</v>
          </cell>
          <cell r="T4731">
            <v>0</v>
          </cell>
          <cell r="U4731">
            <v>0</v>
          </cell>
          <cell r="AO4731" t="e">
            <v>#N/A</v>
          </cell>
          <cell r="AQ4731" t="e">
            <v>#N/A</v>
          </cell>
        </row>
        <row r="4732">
          <cell r="G4732">
            <v>0</v>
          </cell>
          <cell r="H4732">
            <v>0</v>
          </cell>
          <cell r="I4732">
            <v>0</v>
          </cell>
          <cell r="J4732">
            <v>0</v>
          </cell>
          <cell r="K4732">
            <v>0</v>
          </cell>
          <cell r="L4732">
            <v>0</v>
          </cell>
          <cell r="M4732">
            <v>0</v>
          </cell>
          <cell r="N4732">
            <v>0</v>
          </cell>
          <cell r="O4732">
            <v>0</v>
          </cell>
          <cell r="P4732">
            <v>0</v>
          </cell>
          <cell r="Q4732">
            <v>0</v>
          </cell>
          <cell r="R4732">
            <v>0</v>
          </cell>
          <cell r="S4732">
            <v>0</v>
          </cell>
          <cell r="T4732">
            <v>0</v>
          </cell>
          <cell r="U4732">
            <v>0</v>
          </cell>
          <cell r="AO4732" t="str">
            <v>Sachsen-Anhalt_2006_III 02_1</v>
          </cell>
          <cell r="AQ4732" t="str">
            <v>Östliche Flächenländer_2006_III 02_1</v>
          </cell>
        </row>
        <row r="4733">
          <cell r="G4733">
            <v>0</v>
          </cell>
          <cell r="H4733">
            <v>0</v>
          </cell>
          <cell r="I4733">
            <v>0</v>
          </cell>
          <cell r="J4733">
            <v>0</v>
          </cell>
          <cell r="K4733">
            <v>0</v>
          </cell>
          <cell r="L4733">
            <v>0</v>
          </cell>
          <cell r="M4733">
            <v>0</v>
          </cell>
          <cell r="N4733">
            <v>0</v>
          </cell>
          <cell r="O4733">
            <v>0</v>
          </cell>
          <cell r="P4733">
            <v>0</v>
          </cell>
          <cell r="Q4733">
            <v>0</v>
          </cell>
          <cell r="R4733">
            <v>0</v>
          </cell>
          <cell r="S4733">
            <v>0</v>
          </cell>
          <cell r="T4733">
            <v>0</v>
          </cell>
          <cell r="U4733">
            <v>0</v>
          </cell>
          <cell r="AO4733" t="str">
            <v>Sachsen-Anhalt_2006_III 02_2</v>
          </cell>
          <cell r="AQ4733" t="str">
            <v>Östliche Flächenländer_2006_III 02_2</v>
          </cell>
        </row>
        <row r="4734">
          <cell r="G4734">
            <v>4144</v>
          </cell>
          <cell r="H4734">
            <v>2148</v>
          </cell>
          <cell r="I4734">
            <v>53</v>
          </cell>
          <cell r="J4734">
            <v>30</v>
          </cell>
          <cell r="K4734">
            <v>1499</v>
          </cell>
          <cell r="L4734">
            <v>775</v>
          </cell>
          <cell r="M4734">
            <v>21</v>
          </cell>
          <cell r="N4734">
            <v>17</v>
          </cell>
          <cell r="O4734">
            <v>0</v>
          </cell>
          <cell r="P4734">
            <v>0</v>
          </cell>
          <cell r="Q4734">
            <v>0</v>
          </cell>
          <cell r="R4734">
            <v>0</v>
          </cell>
          <cell r="S4734">
            <v>1614</v>
          </cell>
          <cell r="T4734">
            <v>1292</v>
          </cell>
          <cell r="U4734">
            <v>1238</v>
          </cell>
          <cell r="AO4734" t="str">
            <v>Sachsen-Anhalt_2006_III 02_3</v>
          </cell>
          <cell r="AQ4734" t="str">
            <v>Östliche Flächenländer_2006_III 02_3</v>
          </cell>
        </row>
        <row r="4735">
          <cell r="G4735">
            <v>7</v>
          </cell>
          <cell r="H4735">
            <v>5</v>
          </cell>
          <cell r="I4735">
            <v>0</v>
          </cell>
          <cell r="J4735">
            <v>0</v>
          </cell>
          <cell r="K4735">
            <v>3</v>
          </cell>
          <cell r="L4735">
            <v>3</v>
          </cell>
          <cell r="M4735">
            <v>0</v>
          </cell>
          <cell r="N4735">
            <v>0</v>
          </cell>
          <cell r="O4735">
            <v>0</v>
          </cell>
          <cell r="P4735">
            <v>0</v>
          </cell>
          <cell r="Q4735">
            <v>0</v>
          </cell>
          <cell r="R4735">
            <v>0</v>
          </cell>
          <cell r="S4735">
            <v>1</v>
          </cell>
          <cell r="T4735">
            <v>5</v>
          </cell>
          <cell r="U4735">
            <v>1</v>
          </cell>
          <cell r="AO4735" t="str">
            <v>Sachsen-Anhalt_2006_III 02_4</v>
          </cell>
          <cell r="AQ4735" t="str">
            <v>Östliche Flächenländer_2006_III 02_4</v>
          </cell>
        </row>
        <row r="4736">
          <cell r="G4736">
            <v>0</v>
          </cell>
          <cell r="H4736">
            <v>0</v>
          </cell>
          <cell r="I4736">
            <v>0</v>
          </cell>
          <cell r="J4736">
            <v>0</v>
          </cell>
          <cell r="K4736">
            <v>0</v>
          </cell>
          <cell r="L4736">
            <v>0</v>
          </cell>
          <cell r="M4736">
            <v>0</v>
          </cell>
          <cell r="N4736">
            <v>0</v>
          </cell>
          <cell r="O4736">
            <v>0</v>
          </cell>
          <cell r="P4736">
            <v>0</v>
          </cell>
          <cell r="Q4736">
            <v>0</v>
          </cell>
          <cell r="R4736">
            <v>0</v>
          </cell>
          <cell r="S4736">
            <v>0</v>
          </cell>
          <cell r="T4736">
            <v>0</v>
          </cell>
          <cell r="U4736">
            <v>0</v>
          </cell>
          <cell r="AO4736" t="str">
            <v>Sachsen-Anhalt_2006_III 02_5</v>
          </cell>
          <cell r="AQ4736" t="str">
            <v>Östliche Flächenländer_2006_III 02_5</v>
          </cell>
        </row>
        <row r="4737">
          <cell r="G4737">
            <v>0</v>
          </cell>
          <cell r="H4737">
            <v>0</v>
          </cell>
          <cell r="I4737">
            <v>0</v>
          </cell>
          <cell r="J4737">
            <v>0</v>
          </cell>
          <cell r="K4737">
            <v>0</v>
          </cell>
          <cell r="L4737">
            <v>0</v>
          </cell>
          <cell r="M4737">
            <v>0</v>
          </cell>
          <cell r="N4737">
            <v>0</v>
          </cell>
          <cell r="O4737">
            <v>0</v>
          </cell>
          <cell r="P4737">
            <v>0</v>
          </cell>
          <cell r="Q4737">
            <v>0</v>
          </cell>
          <cell r="R4737">
            <v>0</v>
          </cell>
          <cell r="S4737">
            <v>0</v>
          </cell>
          <cell r="T4737">
            <v>0</v>
          </cell>
          <cell r="U4737">
            <v>0</v>
          </cell>
          <cell r="AO4737" t="str">
            <v>Sachsen-Anhalt_2006_III 02_6</v>
          </cell>
          <cell r="AQ4737" t="str">
            <v>Östliche Flächenländer_2006_III 02_6</v>
          </cell>
        </row>
        <row r="4738">
          <cell r="G4738">
            <v>0</v>
          </cell>
          <cell r="H4738">
            <v>0</v>
          </cell>
          <cell r="I4738">
            <v>0</v>
          </cell>
          <cell r="J4738">
            <v>0</v>
          </cell>
          <cell r="K4738">
            <v>0</v>
          </cell>
          <cell r="L4738">
            <v>0</v>
          </cell>
          <cell r="M4738">
            <v>0</v>
          </cell>
          <cell r="N4738">
            <v>0</v>
          </cell>
          <cell r="O4738">
            <v>0</v>
          </cell>
          <cell r="P4738">
            <v>0</v>
          </cell>
          <cell r="Q4738">
            <v>0</v>
          </cell>
          <cell r="R4738">
            <v>0</v>
          </cell>
          <cell r="S4738">
            <v>0</v>
          </cell>
          <cell r="T4738">
            <v>0</v>
          </cell>
          <cell r="U4738">
            <v>0</v>
          </cell>
          <cell r="AO4738" t="str">
            <v>Sachsen-Anhalt_2006_III 02_7</v>
          </cell>
          <cell r="AQ4738" t="str">
            <v>Östliche Flächenländer_2006_III 02_7</v>
          </cell>
        </row>
        <row r="4739">
          <cell r="G4739">
            <v>4151</v>
          </cell>
          <cell r="H4739">
            <v>2153</v>
          </cell>
          <cell r="I4739">
            <v>53</v>
          </cell>
          <cell r="J4739">
            <v>30</v>
          </cell>
          <cell r="K4739">
            <v>1502</v>
          </cell>
          <cell r="L4739">
            <v>778</v>
          </cell>
          <cell r="M4739">
            <v>21</v>
          </cell>
          <cell r="N4739">
            <v>17</v>
          </cell>
          <cell r="O4739">
            <v>0</v>
          </cell>
          <cell r="P4739">
            <v>0</v>
          </cell>
          <cell r="Q4739">
            <v>0</v>
          </cell>
          <cell r="R4739">
            <v>0</v>
          </cell>
          <cell r="S4739">
            <v>1615</v>
          </cell>
          <cell r="T4739">
            <v>1297</v>
          </cell>
          <cell r="U4739">
            <v>1239</v>
          </cell>
          <cell r="AO4739" t="str">
            <v>Sachsen-Anhalt_2006_III 02_8</v>
          </cell>
          <cell r="AQ4739" t="str">
            <v>Östliche Flächenländer_2006_III 02_8</v>
          </cell>
        </row>
        <row r="4740">
          <cell r="G4740">
            <v>0</v>
          </cell>
          <cell r="H4740">
            <v>0</v>
          </cell>
          <cell r="I4740">
            <v>0</v>
          </cell>
          <cell r="J4740">
            <v>0</v>
          </cell>
          <cell r="K4740">
            <v>0</v>
          </cell>
          <cell r="L4740">
            <v>0</v>
          </cell>
          <cell r="M4740">
            <v>0</v>
          </cell>
          <cell r="N4740">
            <v>0</v>
          </cell>
          <cell r="O4740">
            <v>0</v>
          </cell>
          <cell r="P4740">
            <v>0</v>
          </cell>
          <cell r="Q4740">
            <v>0</v>
          </cell>
          <cell r="R4740">
            <v>0</v>
          </cell>
          <cell r="S4740">
            <v>0</v>
          </cell>
          <cell r="T4740">
            <v>0</v>
          </cell>
          <cell r="U4740">
            <v>0</v>
          </cell>
          <cell r="AO4740" t="e">
            <v>#N/A</v>
          </cell>
          <cell r="AQ4740" t="e">
            <v>#N/A</v>
          </cell>
        </row>
        <row r="4741">
          <cell r="G4741">
            <v>0</v>
          </cell>
          <cell r="H4741">
            <v>0</v>
          </cell>
          <cell r="I4741">
            <v>0</v>
          </cell>
          <cell r="J4741">
            <v>0</v>
          </cell>
          <cell r="K4741">
            <v>0</v>
          </cell>
          <cell r="L4741">
            <v>0</v>
          </cell>
          <cell r="M4741">
            <v>0</v>
          </cell>
          <cell r="N4741">
            <v>0</v>
          </cell>
          <cell r="O4741">
            <v>0</v>
          </cell>
          <cell r="P4741">
            <v>0</v>
          </cell>
          <cell r="Q4741">
            <v>0</v>
          </cell>
          <cell r="R4741">
            <v>0</v>
          </cell>
          <cell r="S4741">
            <v>0</v>
          </cell>
          <cell r="T4741">
            <v>0</v>
          </cell>
          <cell r="U4741">
            <v>0</v>
          </cell>
          <cell r="AO4741" t="e">
            <v>#N/A</v>
          </cell>
          <cell r="AQ4741" t="e">
            <v>#N/A</v>
          </cell>
        </row>
        <row r="4742">
          <cell r="G4742">
            <v>0</v>
          </cell>
          <cell r="H4742">
            <v>0</v>
          </cell>
          <cell r="I4742">
            <v>0</v>
          </cell>
          <cell r="J4742">
            <v>0</v>
          </cell>
          <cell r="K4742">
            <v>0</v>
          </cell>
          <cell r="L4742">
            <v>0</v>
          </cell>
          <cell r="M4742">
            <v>0</v>
          </cell>
          <cell r="N4742">
            <v>0</v>
          </cell>
          <cell r="O4742">
            <v>0</v>
          </cell>
          <cell r="P4742">
            <v>0</v>
          </cell>
          <cell r="Q4742">
            <v>0</v>
          </cell>
          <cell r="R4742">
            <v>0</v>
          </cell>
          <cell r="S4742">
            <v>0</v>
          </cell>
          <cell r="T4742">
            <v>0</v>
          </cell>
          <cell r="U4742">
            <v>0</v>
          </cell>
          <cell r="AO4742" t="e">
            <v>#N/A</v>
          </cell>
          <cell r="AQ4742" t="e">
            <v>#N/A</v>
          </cell>
        </row>
        <row r="4743">
          <cell r="G4743">
            <v>0</v>
          </cell>
          <cell r="H4743">
            <v>0</v>
          </cell>
          <cell r="I4743">
            <v>0</v>
          </cell>
          <cell r="J4743">
            <v>0</v>
          </cell>
          <cell r="K4743">
            <v>0</v>
          </cell>
          <cell r="L4743">
            <v>0</v>
          </cell>
          <cell r="M4743">
            <v>0</v>
          </cell>
          <cell r="N4743">
            <v>0</v>
          </cell>
          <cell r="O4743">
            <v>0</v>
          </cell>
          <cell r="P4743">
            <v>0</v>
          </cell>
          <cell r="Q4743">
            <v>0</v>
          </cell>
          <cell r="R4743">
            <v>0</v>
          </cell>
          <cell r="S4743">
            <v>0</v>
          </cell>
          <cell r="T4743">
            <v>0</v>
          </cell>
          <cell r="U4743">
            <v>0</v>
          </cell>
          <cell r="AO4743" t="e">
            <v>#N/A</v>
          </cell>
          <cell r="AQ4743" t="e">
            <v>#N/A</v>
          </cell>
        </row>
        <row r="4744">
          <cell r="G4744">
            <v>0</v>
          </cell>
          <cell r="H4744">
            <v>0</v>
          </cell>
          <cell r="I4744">
            <v>0</v>
          </cell>
          <cell r="J4744">
            <v>0</v>
          </cell>
          <cell r="K4744">
            <v>0</v>
          </cell>
          <cell r="L4744">
            <v>0</v>
          </cell>
          <cell r="M4744">
            <v>0</v>
          </cell>
          <cell r="N4744">
            <v>0</v>
          </cell>
          <cell r="O4744">
            <v>0</v>
          </cell>
          <cell r="P4744">
            <v>0</v>
          </cell>
          <cell r="Q4744">
            <v>0</v>
          </cell>
          <cell r="R4744">
            <v>0</v>
          </cell>
          <cell r="S4744">
            <v>0</v>
          </cell>
          <cell r="T4744">
            <v>0</v>
          </cell>
          <cell r="U4744">
            <v>0</v>
          </cell>
          <cell r="AO4744" t="e">
            <v>#N/A</v>
          </cell>
          <cell r="AQ4744" t="e">
            <v>#N/A</v>
          </cell>
        </row>
        <row r="4745">
          <cell r="G4745">
            <v>0</v>
          </cell>
          <cell r="H4745">
            <v>0</v>
          </cell>
          <cell r="I4745">
            <v>0</v>
          </cell>
          <cell r="J4745">
            <v>0</v>
          </cell>
          <cell r="K4745">
            <v>0</v>
          </cell>
          <cell r="L4745">
            <v>0</v>
          </cell>
          <cell r="M4745">
            <v>0</v>
          </cell>
          <cell r="N4745">
            <v>0</v>
          </cell>
          <cell r="O4745">
            <v>0</v>
          </cell>
          <cell r="P4745">
            <v>0</v>
          </cell>
          <cell r="Q4745">
            <v>0</v>
          </cell>
          <cell r="R4745">
            <v>0</v>
          </cell>
          <cell r="S4745">
            <v>0</v>
          </cell>
          <cell r="T4745">
            <v>0</v>
          </cell>
          <cell r="U4745">
            <v>0</v>
          </cell>
          <cell r="AO4745" t="e">
            <v>#N/A</v>
          </cell>
          <cell r="AQ4745" t="e">
            <v>#N/A</v>
          </cell>
        </row>
        <row r="4746">
          <cell r="G4746">
            <v>0</v>
          </cell>
          <cell r="H4746">
            <v>0</v>
          </cell>
          <cell r="I4746">
            <v>0</v>
          </cell>
          <cell r="J4746">
            <v>0</v>
          </cell>
          <cell r="K4746">
            <v>0</v>
          </cell>
          <cell r="L4746">
            <v>0</v>
          </cell>
          <cell r="M4746">
            <v>0</v>
          </cell>
          <cell r="N4746">
            <v>0</v>
          </cell>
          <cell r="O4746">
            <v>0</v>
          </cell>
          <cell r="P4746">
            <v>0</v>
          </cell>
          <cell r="Q4746">
            <v>0</v>
          </cell>
          <cell r="R4746">
            <v>0</v>
          </cell>
          <cell r="S4746">
            <v>0</v>
          </cell>
          <cell r="T4746">
            <v>0</v>
          </cell>
          <cell r="U4746">
            <v>0</v>
          </cell>
          <cell r="AO4746" t="e">
            <v>#N/A</v>
          </cell>
          <cell r="AQ4746" t="e">
            <v>#N/A</v>
          </cell>
        </row>
        <row r="4747">
          <cell r="G4747">
            <v>0</v>
          </cell>
          <cell r="H4747">
            <v>0</v>
          </cell>
          <cell r="I4747">
            <v>0</v>
          </cell>
          <cell r="J4747">
            <v>0</v>
          </cell>
          <cell r="K4747">
            <v>0</v>
          </cell>
          <cell r="L4747">
            <v>0</v>
          </cell>
          <cell r="M4747">
            <v>0</v>
          </cell>
          <cell r="N4747">
            <v>0</v>
          </cell>
          <cell r="O4747">
            <v>0</v>
          </cell>
          <cell r="P4747">
            <v>0</v>
          </cell>
          <cell r="Q4747">
            <v>0</v>
          </cell>
          <cell r="R4747">
            <v>0</v>
          </cell>
          <cell r="S4747">
            <v>0</v>
          </cell>
          <cell r="T4747">
            <v>0</v>
          </cell>
          <cell r="U4747">
            <v>0</v>
          </cell>
          <cell r="AO4747" t="e">
            <v>#N/A</v>
          </cell>
          <cell r="AQ4747" t="e">
            <v>#N/A</v>
          </cell>
        </row>
        <row r="4748">
          <cell r="G4748">
            <v>0</v>
          </cell>
          <cell r="H4748">
            <v>0</v>
          </cell>
          <cell r="I4748">
            <v>0</v>
          </cell>
          <cell r="J4748">
            <v>0</v>
          </cell>
          <cell r="K4748">
            <v>0</v>
          </cell>
          <cell r="L4748">
            <v>0</v>
          </cell>
          <cell r="M4748">
            <v>0</v>
          </cell>
          <cell r="N4748">
            <v>0</v>
          </cell>
          <cell r="O4748">
            <v>0</v>
          </cell>
          <cell r="P4748">
            <v>0</v>
          </cell>
          <cell r="Q4748">
            <v>0</v>
          </cell>
          <cell r="R4748">
            <v>0</v>
          </cell>
          <cell r="S4748">
            <v>0</v>
          </cell>
          <cell r="T4748">
            <v>0</v>
          </cell>
          <cell r="U4748">
            <v>0</v>
          </cell>
          <cell r="AO4748" t="str">
            <v>Sachsen-Anhalt_2006_Sonstige_1</v>
          </cell>
          <cell r="AQ4748" t="str">
            <v>Östliche Flächenländer_2006_Sonstige_1</v>
          </cell>
        </row>
        <row r="4749">
          <cell r="G4749">
            <v>42</v>
          </cell>
          <cell r="H4749">
            <v>10</v>
          </cell>
          <cell r="I4749">
            <v>0</v>
          </cell>
          <cell r="J4749">
            <v>0</v>
          </cell>
          <cell r="K4749">
            <v>16</v>
          </cell>
          <cell r="L4749">
            <v>3</v>
          </cell>
          <cell r="M4749">
            <v>0</v>
          </cell>
          <cell r="N4749">
            <v>0</v>
          </cell>
          <cell r="O4749">
            <v>17</v>
          </cell>
          <cell r="P4749">
            <v>20</v>
          </cell>
          <cell r="Q4749">
            <v>5</v>
          </cell>
          <cell r="R4749">
            <v>0</v>
          </cell>
          <cell r="S4749">
            <v>0</v>
          </cell>
          <cell r="T4749">
            <v>0</v>
          </cell>
          <cell r="U4749">
            <v>0</v>
          </cell>
          <cell r="AO4749" t="str">
            <v>Sachsen-Anhalt_2006_Sonstige_2</v>
          </cell>
          <cell r="AQ4749" t="str">
            <v>Östliche Flächenländer_2006_Sonstige_2</v>
          </cell>
        </row>
        <row r="4750">
          <cell r="G4750">
            <v>726</v>
          </cell>
          <cell r="H4750">
            <v>252</v>
          </cell>
          <cell r="I4750">
            <v>0</v>
          </cell>
          <cell r="J4750">
            <v>0</v>
          </cell>
          <cell r="K4750">
            <v>337</v>
          </cell>
          <cell r="L4750">
            <v>129</v>
          </cell>
          <cell r="M4750">
            <v>0</v>
          </cell>
          <cell r="N4750">
            <v>0</v>
          </cell>
          <cell r="O4750">
            <v>363</v>
          </cell>
          <cell r="P4750">
            <v>224</v>
          </cell>
          <cell r="Q4750">
            <v>91</v>
          </cell>
          <cell r="R4750">
            <v>48</v>
          </cell>
          <cell r="S4750">
            <v>0</v>
          </cell>
          <cell r="T4750">
            <v>0</v>
          </cell>
          <cell r="U4750">
            <v>0</v>
          </cell>
          <cell r="AO4750" t="str">
            <v>Sachsen-Anhalt_2006_Sonstige_3</v>
          </cell>
          <cell r="AQ4750" t="str">
            <v>Östliche Flächenländer_2006_Sonstige_3</v>
          </cell>
        </row>
        <row r="4751">
          <cell r="G4751">
            <v>19</v>
          </cell>
          <cell r="H4751">
            <v>8</v>
          </cell>
          <cell r="I4751">
            <v>0</v>
          </cell>
          <cell r="J4751">
            <v>0</v>
          </cell>
          <cell r="K4751">
            <v>9</v>
          </cell>
          <cell r="L4751">
            <v>5</v>
          </cell>
          <cell r="M4751">
            <v>0</v>
          </cell>
          <cell r="N4751">
            <v>0</v>
          </cell>
          <cell r="O4751">
            <v>9</v>
          </cell>
          <cell r="P4751">
            <v>6</v>
          </cell>
          <cell r="Q4751">
            <v>3</v>
          </cell>
          <cell r="R4751">
            <v>1</v>
          </cell>
          <cell r="S4751">
            <v>0</v>
          </cell>
          <cell r="T4751">
            <v>0</v>
          </cell>
          <cell r="U4751">
            <v>0</v>
          </cell>
          <cell r="AO4751" t="str">
            <v>Sachsen-Anhalt_2006_Sonstige_4</v>
          </cell>
          <cell r="AQ4751" t="str">
            <v>Östliche Flächenländer_2006_Sonstige_4</v>
          </cell>
        </row>
        <row r="4752">
          <cell r="G4752">
            <v>67</v>
          </cell>
          <cell r="H4752">
            <v>35</v>
          </cell>
          <cell r="I4752">
            <v>0</v>
          </cell>
          <cell r="J4752">
            <v>0</v>
          </cell>
          <cell r="K4752">
            <v>29</v>
          </cell>
          <cell r="L4752">
            <v>19</v>
          </cell>
          <cell r="M4752">
            <v>0</v>
          </cell>
          <cell r="N4752">
            <v>0</v>
          </cell>
          <cell r="O4752">
            <v>29</v>
          </cell>
          <cell r="P4752">
            <v>12</v>
          </cell>
          <cell r="Q4752">
            <v>17</v>
          </cell>
          <cell r="R4752">
            <v>9</v>
          </cell>
          <cell r="S4752">
            <v>0</v>
          </cell>
          <cell r="T4752">
            <v>0</v>
          </cell>
          <cell r="U4752">
            <v>0</v>
          </cell>
          <cell r="AO4752" t="str">
            <v>Sachsen-Anhalt_2006_Sonstige_5</v>
          </cell>
          <cell r="AQ4752" t="str">
            <v>Östliche Flächenländer_2006_Sonstige_5</v>
          </cell>
        </row>
        <row r="4753">
          <cell r="G4753">
            <v>0</v>
          </cell>
          <cell r="H4753">
            <v>0</v>
          </cell>
          <cell r="I4753">
            <v>0</v>
          </cell>
          <cell r="J4753">
            <v>0</v>
          </cell>
          <cell r="K4753">
            <v>0</v>
          </cell>
          <cell r="L4753">
            <v>0</v>
          </cell>
          <cell r="M4753">
            <v>0</v>
          </cell>
          <cell r="N4753">
            <v>0</v>
          </cell>
          <cell r="O4753">
            <v>0</v>
          </cell>
          <cell r="P4753">
            <v>0</v>
          </cell>
          <cell r="Q4753">
            <v>0</v>
          </cell>
          <cell r="R4753">
            <v>0</v>
          </cell>
          <cell r="S4753">
            <v>0</v>
          </cell>
          <cell r="T4753">
            <v>0</v>
          </cell>
          <cell r="U4753">
            <v>0</v>
          </cell>
          <cell r="AO4753" t="str">
            <v>Sachsen-Anhalt_2006_Sonstige_6</v>
          </cell>
          <cell r="AQ4753" t="str">
            <v>Östliche Flächenländer_2006_Sonstige_6</v>
          </cell>
        </row>
        <row r="4754">
          <cell r="G4754">
            <v>0</v>
          </cell>
          <cell r="H4754">
            <v>0</v>
          </cell>
          <cell r="I4754">
            <v>0</v>
          </cell>
          <cell r="J4754">
            <v>0</v>
          </cell>
          <cell r="K4754">
            <v>0</v>
          </cell>
          <cell r="L4754">
            <v>0</v>
          </cell>
          <cell r="M4754">
            <v>0</v>
          </cell>
          <cell r="N4754">
            <v>0</v>
          </cell>
          <cell r="O4754">
            <v>0</v>
          </cell>
          <cell r="P4754">
            <v>0</v>
          </cell>
          <cell r="Q4754">
            <v>0</v>
          </cell>
          <cell r="R4754">
            <v>0</v>
          </cell>
          <cell r="S4754">
            <v>0</v>
          </cell>
          <cell r="T4754">
            <v>0</v>
          </cell>
          <cell r="U4754">
            <v>0</v>
          </cell>
          <cell r="AO4754" t="str">
            <v>Sachsen-Anhalt_2006_Sonstige_7</v>
          </cell>
          <cell r="AQ4754" t="str">
            <v>Östliche Flächenländer_2006_Sonstige_7</v>
          </cell>
        </row>
        <row r="4755">
          <cell r="G4755">
            <v>854</v>
          </cell>
          <cell r="H4755">
            <v>305</v>
          </cell>
          <cell r="I4755">
            <v>0</v>
          </cell>
          <cell r="J4755">
            <v>0</v>
          </cell>
          <cell r="K4755">
            <v>391</v>
          </cell>
          <cell r="L4755">
            <v>156</v>
          </cell>
          <cell r="M4755">
            <v>0</v>
          </cell>
          <cell r="N4755">
            <v>0</v>
          </cell>
          <cell r="O4755">
            <v>418</v>
          </cell>
          <cell r="P4755">
            <v>262</v>
          </cell>
          <cell r="Q4755">
            <v>116</v>
          </cell>
          <cell r="R4755">
            <v>58</v>
          </cell>
          <cell r="S4755">
            <v>0</v>
          </cell>
          <cell r="T4755">
            <v>0</v>
          </cell>
          <cell r="U4755">
            <v>0</v>
          </cell>
          <cell r="AO4755" t="str">
            <v>Sachsen-Anhalt_2006_Sonstige_8</v>
          </cell>
          <cell r="AQ4755" t="str">
            <v>Östliche Flächenländer_2006_Sonstige_8</v>
          </cell>
        </row>
        <row r="4756">
          <cell r="G4756">
            <v>0</v>
          </cell>
          <cell r="H4756">
            <v>0</v>
          </cell>
          <cell r="I4756">
            <v>0</v>
          </cell>
          <cell r="J4756">
            <v>0</v>
          </cell>
          <cell r="K4756">
            <v>0</v>
          </cell>
          <cell r="L4756">
            <v>0</v>
          </cell>
          <cell r="M4756">
            <v>0</v>
          </cell>
          <cell r="N4756">
            <v>0</v>
          </cell>
          <cell r="O4756">
            <v>0</v>
          </cell>
          <cell r="P4756">
            <v>0</v>
          </cell>
          <cell r="Q4756">
            <v>0</v>
          </cell>
          <cell r="R4756">
            <v>0</v>
          </cell>
          <cell r="S4756">
            <v>0</v>
          </cell>
          <cell r="T4756">
            <v>0</v>
          </cell>
          <cell r="U4756">
            <v>0</v>
          </cell>
          <cell r="AO4756" t="e">
            <v>#N/A</v>
          </cell>
          <cell r="AQ4756" t="e">
            <v>#N/A</v>
          </cell>
        </row>
        <row r="4757">
          <cell r="G4757">
            <v>12</v>
          </cell>
          <cell r="H4757">
            <v>0</v>
          </cell>
          <cell r="I4757">
            <v>0</v>
          </cell>
          <cell r="J4757">
            <v>0</v>
          </cell>
          <cell r="K4757">
            <v>4</v>
          </cell>
          <cell r="L4757">
            <v>0</v>
          </cell>
          <cell r="M4757">
            <v>0</v>
          </cell>
          <cell r="N4757">
            <v>0</v>
          </cell>
          <cell r="O4757">
            <v>4</v>
          </cell>
          <cell r="P4757">
            <v>7</v>
          </cell>
          <cell r="Q4757">
            <v>1</v>
          </cell>
          <cell r="R4757">
            <v>0</v>
          </cell>
          <cell r="S4757">
            <v>0</v>
          </cell>
          <cell r="T4757">
            <v>0</v>
          </cell>
          <cell r="U4757">
            <v>0</v>
          </cell>
          <cell r="AO4757" t="e">
            <v>#N/A</v>
          </cell>
          <cell r="AQ4757" t="e">
            <v>#N/A</v>
          </cell>
        </row>
        <row r="4758">
          <cell r="G4758">
            <v>315</v>
          </cell>
          <cell r="H4758">
            <v>88</v>
          </cell>
          <cell r="I4758">
            <v>0</v>
          </cell>
          <cell r="J4758">
            <v>0</v>
          </cell>
          <cell r="K4758">
            <v>119</v>
          </cell>
          <cell r="L4758">
            <v>36</v>
          </cell>
          <cell r="M4758">
            <v>0</v>
          </cell>
          <cell r="N4758">
            <v>0</v>
          </cell>
          <cell r="O4758">
            <v>143</v>
          </cell>
          <cell r="P4758">
            <v>69</v>
          </cell>
          <cell r="Q4758">
            <v>55</v>
          </cell>
          <cell r="R4758">
            <v>48</v>
          </cell>
          <cell r="S4758">
            <v>0</v>
          </cell>
          <cell r="T4758">
            <v>0</v>
          </cell>
          <cell r="U4758">
            <v>0</v>
          </cell>
          <cell r="AO4758" t="e">
            <v>#N/A</v>
          </cell>
          <cell r="AQ4758" t="e">
            <v>#N/A</v>
          </cell>
        </row>
        <row r="4759">
          <cell r="G4759">
            <v>7</v>
          </cell>
          <cell r="H4759">
            <v>2</v>
          </cell>
          <cell r="I4759">
            <v>0</v>
          </cell>
          <cell r="J4759">
            <v>0</v>
          </cell>
          <cell r="K4759">
            <v>1</v>
          </cell>
          <cell r="L4759">
            <v>0</v>
          </cell>
          <cell r="M4759">
            <v>0</v>
          </cell>
          <cell r="N4759">
            <v>0</v>
          </cell>
          <cell r="O4759">
            <v>1</v>
          </cell>
          <cell r="P4759">
            <v>4</v>
          </cell>
          <cell r="Q4759">
            <v>1</v>
          </cell>
          <cell r="R4759">
            <v>1</v>
          </cell>
          <cell r="S4759">
            <v>0</v>
          </cell>
          <cell r="T4759">
            <v>0</v>
          </cell>
          <cell r="U4759">
            <v>0</v>
          </cell>
          <cell r="AO4759" t="e">
            <v>#N/A</v>
          </cell>
          <cell r="AQ4759" t="e">
            <v>#N/A</v>
          </cell>
        </row>
        <row r="4760">
          <cell r="G4760">
            <v>41</v>
          </cell>
          <cell r="H4760">
            <v>18</v>
          </cell>
          <cell r="I4760">
            <v>0</v>
          </cell>
          <cell r="J4760">
            <v>0</v>
          </cell>
          <cell r="K4760">
            <v>14</v>
          </cell>
          <cell r="L4760">
            <v>7</v>
          </cell>
          <cell r="M4760">
            <v>0</v>
          </cell>
          <cell r="N4760">
            <v>0</v>
          </cell>
          <cell r="O4760">
            <v>14</v>
          </cell>
          <cell r="P4760">
            <v>3</v>
          </cell>
          <cell r="Q4760">
            <v>15</v>
          </cell>
          <cell r="R4760">
            <v>9</v>
          </cell>
          <cell r="S4760">
            <v>0</v>
          </cell>
          <cell r="T4760">
            <v>0</v>
          </cell>
          <cell r="U4760">
            <v>0</v>
          </cell>
          <cell r="AO4760" t="e">
            <v>#N/A</v>
          </cell>
          <cell r="AQ4760" t="e">
            <v>#N/A</v>
          </cell>
        </row>
        <row r="4761">
          <cell r="G4761">
            <v>0</v>
          </cell>
          <cell r="H4761">
            <v>0</v>
          </cell>
          <cell r="I4761">
            <v>0</v>
          </cell>
          <cell r="J4761">
            <v>0</v>
          </cell>
          <cell r="K4761">
            <v>0</v>
          </cell>
          <cell r="L4761">
            <v>0</v>
          </cell>
          <cell r="M4761">
            <v>0</v>
          </cell>
          <cell r="N4761">
            <v>0</v>
          </cell>
          <cell r="O4761">
            <v>0</v>
          </cell>
          <cell r="P4761">
            <v>0</v>
          </cell>
          <cell r="Q4761">
            <v>0</v>
          </cell>
          <cell r="R4761">
            <v>0</v>
          </cell>
          <cell r="S4761">
            <v>0</v>
          </cell>
          <cell r="T4761">
            <v>0</v>
          </cell>
          <cell r="U4761">
            <v>0</v>
          </cell>
          <cell r="AO4761" t="e">
            <v>#N/A</v>
          </cell>
          <cell r="AQ4761" t="e">
            <v>#N/A</v>
          </cell>
        </row>
        <row r="4762">
          <cell r="G4762">
            <v>0</v>
          </cell>
          <cell r="H4762">
            <v>0</v>
          </cell>
          <cell r="I4762">
            <v>0</v>
          </cell>
          <cell r="J4762">
            <v>0</v>
          </cell>
          <cell r="K4762">
            <v>0</v>
          </cell>
          <cell r="L4762">
            <v>0</v>
          </cell>
          <cell r="M4762">
            <v>0</v>
          </cell>
          <cell r="N4762">
            <v>0</v>
          </cell>
          <cell r="O4762">
            <v>0</v>
          </cell>
          <cell r="P4762">
            <v>0</v>
          </cell>
          <cell r="Q4762">
            <v>0</v>
          </cell>
          <cell r="R4762">
            <v>0</v>
          </cell>
          <cell r="S4762">
            <v>0</v>
          </cell>
          <cell r="T4762">
            <v>0</v>
          </cell>
          <cell r="U4762">
            <v>0</v>
          </cell>
          <cell r="AO4762" t="e">
            <v>#N/A</v>
          </cell>
          <cell r="AQ4762" t="e">
            <v>#N/A</v>
          </cell>
        </row>
        <row r="4763">
          <cell r="G4763">
            <v>375</v>
          </cell>
          <cell r="H4763">
            <v>108</v>
          </cell>
          <cell r="I4763">
            <v>0</v>
          </cell>
          <cell r="J4763">
            <v>0</v>
          </cell>
          <cell r="K4763">
            <v>138</v>
          </cell>
          <cell r="L4763">
            <v>43</v>
          </cell>
          <cell r="M4763">
            <v>0</v>
          </cell>
          <cell r="N4763">
            <v>0</v>
          </cell>
          <cell r="O4763">
            <v>162</v>
          </cell>
          <cell r="P4763">
            <v>83</v>
          </cell>
          <cell r="Q4763">
            <v>72</v>
          </cell>
          <cell r="R4763">
            <v>58</v>
          </cell>
          <cell r="S4763">
            <v>0</v>
          </cell>
          <cell r="T4763">
            <v>0</v>
          </cell>
          <cell r="U4763">
            <v>0</v>
          </cell>
          <cell r="AO4763" t="e">
            <v>#N/A</v>
          </cell>
          <cell r="AQ4763" t="e">
            <v>#N/A</v>
          </cell>
        </row>
        <row r="4764">
          <cell r="G4764">
            <v>4750</v>
          </cell>
          <cell r="H4764">
            <v>1263</v>
          </cell>
          <cell r="I4764">
            <v>11</v>
          </cell>
          <cell r="J4764">
            <v>3</v>
          </cell>
          <cell r="K4764">
            <v>1520</v>
          </cell>
          <cell r="L4764">
            <v>424</v>
          </cell>
          <cell r="M4764">
            <v>2</v>
          </cell>
          <cell r="N4764">
            <v>1</v>
          </cell>
          <cell r="O4764">
            <v>1513</v>
          </cell>
          <cell r="P4764">
            <v>1830</v>
          </cell>
          <cell r="Q4764">
            <v>1317</v>
          </cell>
          <cell r="R4764">
            <v>90</v>
          </cell>
          <cell r="S4764">
            <v>0</v>
          </cell>
          <cell r="T4764">
            <v>0</v>
          </cell>
          <cell r="U4764">
            <v>0</v>
          </cell>
          <cell r="AO4764" t="str">
            <v>Sachsen-Anhalt_2005_I 01a_1</v>
          </cell>
          <cell r="AQ4764" t="str">
            <v>Östliche Flächenländer_2005_I 01a_1</v>
          </cell>
        </row>
        <row r="4765">
          <cell r="G4765">
            <v>9872</v>
          </cell>
          <cell r="H4765">
            <v>2884</v>
          </cell>
          <cell r="I4765">
            <v>26</v>
          </cell>
          <cell r="J4765">
            <v>7</v>
          </cell>
          <cell r="K4765">
            <v>3620</v>
          </cell>
          <cell r="L4765">
            <v>1083</v>
          </cell>
          <cell r="M4765">
            <v>9</v>
          </cell>
          <cell r="N4765">
            <v>1</v>
          </cell>
          <cell r="O4765">
            <v>3590</v>
          </cell>
          <cell r="P4765">
            <v>3526</v>
          </cell>
          <cell r="Q4765">
            <v>2455</v>
          </cell>
          <cell r="R4765">
            <v>301</v>
          </cell>
          <cell r="S4765">
            <v>0</v>
          </cell>
          <cell r="T4765">
            <v>0</v>
          </cell>
          <cell r="U4765">
            <v>0</v>
          </cell>
          <cell r="AO4765" t="str">
            <v>Sachsen-Anhalt_2005_I 01a_2</v>
          </cell>
          <cell r="AQ4765" t="str">
            <v>Östliche Flächenländer_2005_I 01a_2</v>
          </cell>
        </row>
        <row r="4766">
          <cell r="G4766">
            <v>31576</v>
          </cell>
          <cell r="H4766">
            <v>11421</v>
          </cell>
          <cell r="I4766">
            <v>57</v>
          </cell>
          <cell r="J4766">
            <v>22</v>
          </cell>
          <cell r="K4766">
            <v>9668</v>
          </cell>
          <cell r="L4766">
            <v>3766</v>
          </cell>
          <cell r="M4766">
            <v>20</v>
          </cell>
          <cell r="N4766">
            <v>10</v>
          </cell>
          <cell r="O4766">
            <v>9502</v>
          </cell>
          <cell r="P4766">
            <v>9964</v>
          </cell>
          <cell r="Q4766">
            <v>9451</v>
          </cell>
          <cell r="R4766">
            <v>2659</v>
          </cell>
          <cell r="S4766">
            <v>0</v>
          </cell>
          <cell r="T4766">
            <v>0</v>
          </cell>
          <cell r="U4766">
            <v>0</v>
          </cell>
          <cell r="AO4766" t="str">
            <v>Sachsen-Anhalt_2005_I 01a_3</v>
          </cell>
          <cell r="AQ4766" t="str">
            <v>Östliche Flächenländer_2005_I 01a_3</v>
          </cell>
        </row>
        <row r="4767">
          <cell r="G4767">
            <v>757</v>
          </cell>
          <cell r="H4767">
            <v>391</v>
          </cell>
          <cell r="I4767">
            <v>2</v>
          </cell>
          <cell r="J4767">
            <v>0</v>
          </cell>
          <cell r="K4767">
            <v>307</v>
          </cell>
          <cell r="L4767">
            <v>151</v>
          </cell>
          <cell r="M4767">
            <v>1</v>
          </cell>
          <cell r="N4767">
            <v>0</v>
          </cell>
          <cell r="O4767">
            <v>306</v>
          </cell>
          <cell r="P4767">
            <v>227</v>
          </cell>
          <cell r="Q4767">
            <v>210</v>
          </cell>
          <cell r="R4767">
            <v>14</v>
          </cell>
          <cell r="S4767">
            <v>0</v>
          </cell>
          <cell r="T4767">
            <v>0</v>
          </cell>
          <cell r="U4767">
            <v>0</v>
          </cell>
          <cell r="AO4767" t="str">
            <v>Sachsen-Anhalt_2005_I 01a_4</v>
          </cell>
          <cell r="AQ4767" t="str">
            <v>Östliche Flächenländer_2005_I 01a_4</v>
          </cell>
        </row>
        <row r="4768">
          <cell r="G4768">
            <v>4286</v>
          </cell>
          <cell r="H4768">
            <v>2439</v>
          </cell>
          <cell r="I4768">
            <v>9</v>
          </cell>
          <cell r="J4768">
            <v>6</v>
          </cell>
          <cell r="K4768">
            <v>1525</v>
          </cell>
          <cell r="L4768">
            <v>860</v>
          </cell>
          <cell r="M4768">
            <v>7</v>
          </cell>
          <cell r="N4768">
            <v>5</v>
          </cell>
          <cell r="O4768">
            <v>1512</v>
          </cell>
          <cell r="P4768">
            <v>1481</v>
          </cell>
          <cell r="Q4768">
            <v>1206</v>
          </cell>
          <cell r="R4768">
            <v>87</v>
          </cell>
          <cell r="S4768">
            <v>0</v>
          </cell>
          <cell r="T4768">
            <v>0</v>
          </cell>
          <cell r="U4768">
            <v>0</v>
          </cell>
          <cell r="AO4768" t="str">
            <v>Sachsen-Anhalt_2005_I 01a_5</v>
          </cell>
          <cell r="AQ4768" t="str">
            <v>Östliche Flächenländer_2005_I 01a_5</v>
          </cell>
        </row>
        <row r="4769">
          <cell r="G4769">
            <v>41</v>
          </cell>
          <cell r="H4769">
            <v>17</v>
          </cell>
          <cell r="I4769">
            <v>2</v>
          </cell>
          <cell r="J4769">
            <v>2</v>
          </cell>
          <cell r="K4769">
            <v>16</v>
          </cell>
          <cell r="L4769">
            <v>6</v>
          </cell>
          <cell r="M4769">
            <v>2</v>
          </cell>
          <cell r="N4769">
            <v>2</v>
          </cell>
          <cell r="O4769">
            <v>16</v>
          </cell>
          <cell r="P4769">
            <v>5</v>
          </cell>
          <cell r="Q4769">
            <v>19</v>
          </cell>
          <cell r="R4769">
            <v>1</v>
          </cell>
          <cell r="S4769">
            <v>0</v>
          </cell>
          <cell r="T4769">
            <v>0</v>
          </cell>
          <cell r="U4769">
            <v>0</v>
          </cell>
          <cell r="AO4769" t="str">
            <v>Sachsen-Anhalt_2005_I 01a_6</v>
          </cell>
          <cell r="AQ4769" t="str">
            <v>Östliche Flächenländer_2005_I 01a_6</v>
          </cell>
        </row>
        <row r="4770">
          <cell r="G4770">
            <v>0</v>
          </cell>
          <cell r="H4770">
            <v>0</v>
          </cell>
          <cell r="I4770">
            <v>0</v>
          </cell>
          <cell r="J4770">
            <v>0</v>
          </cell>
          <cell r="K4770">
            <v>0</v>
          </cell>
          <cell r="L4770">
            <v>0</v>
          </cell>
          <cell r="M4770">
            <v>0</v>
          </cell>
          <cell r="N4770">
            <v>0</v>
          </cell>
          <cell r="O4770">
            <v>0</v>
          </cell>
          <cell r="P4770">
            <v>0</v>
          </cell>
          <cell r="Q4770">
            <v>0</v>
          </cell>
          <cell r="R4770">
            <v>0</v>
          </cell>
          <cell r="S4770">
            <v>0</v>
          </cell>
          <cell r="T4770">
            <v>0</v>
          </cell>
          <cell r="U4770">
            <v>0</v>
          </cell>
          <cell r="AO4770" t="str">
            <v>Sachsen-Anhalt_2005_I 01a_7</v>
          </cell>
          <cell r="AQ4770" t="str">
            <v>Östliche Flächenländer_2005_I 01a_7</v>
          </cell>
        </row>
        <row r="4771">
          <cell r="G4771">
            <v>51282</v>
          </cell>
          <cell r="H4771">
            <v>18415</v>
          </cell>
          <cell r="I4771">
            <v>107</v>
          </cell>
          <cell r="J4771">
            <v>40</v>
          </cell>
          <cell r="K4771">
            <v>16656</v>
          </cell>
          <cell r="L4771">
            <v>6290</v>
          </cell>
          <cell r="M4771">
            <v>41</v>
          </cell>
          <cell r="N4771">
            <v>19</v>
          </cell>
          <cell r="O4771">
            <v>16439</v>
          </cell>
          <cell r="P4771">
            <v>17033</v>
          </cell>
          <cell r="Q4771">
            <v>14658</v>
          </cell>
          <cell r="R4771">
            <v>3152</v>
          </cell>
          <cell r="S4771">
            <v>0</v>
          </cell>
          <cell r="T4771">
            <v>0</v>
          </cell>
          <cell r="U4771">
            <v>0</v>
          </cell>
          <cell r="AO4771" t="str">
            <v>Sachsen-Anhalt_2005_I 01a_8</v>
          </cell>
          <cell r="AQ4771" t="str">
            <v>Östliche Flächenländer_2005_I 01a_8</v>
          </cell>
        </row>
        <row r="4772">
          <cell r="G4772">
            <v>0</v>
          </cell>
          <cell r="H4772">
            <v>0</v>
          </cell>
          <cell r="I4772">
            <v>0</v>
          </cell>
          <cell r="J4772">
            <v>0</v>
          </cell>
          <cell r="K4772">
            <v>0</v>
          </cell>
          <cell r="L4772">
            <v>0</v>
          </cell>
          <cell r="M4772">
            <v>0</v>
          </cell>
          <cell r="N4772">
            <v>0</v>
          </cell>
          <cell r="O4772">
            <v>0</v>
          </cell>
          <cell r="P4772">
            <v>0</v>
          </cell>
          <cell r="Q4772">
            <v>0</v>
          </cell>
          <cell r="R4772">
            <v>0</v>
          </cell>
          <cell r="S4772">
            <v>0</v>
          </cell>
          <cell r="T4772">
            <v>0</v>
          </cell>
          <cell r="U4772">
            <v>0</v>
          </cell>
          <cell r="AO4772" t="str">
            <v>Sachsen-Anhalt_2005_I 03_1</v>
          </cell>
          <cell r="AQ4772" t="str">
            <v>Östliche Flächenländer_2005_I 03_1</v>
          </cell>
        </row>
        <row r="4773">
          <cell r="G4773">
            <v>412</v>
          </cell>
          <cell r="H4773">
            <v>402</v>
          </cell>
          <cell r="I4773">
            <v>1</v>
          </cell>
          <cell r="J4773">
            <v>1</v>
          </cell>
          <cell r="K4773">
            <v>206</v>
          </cell>
          <cell r="L4773">
            <v>200</v>
          </cell>
          <cell r="M4773">
            <v>1</v>
          </cell>
          <cell r="N4773">
            <v>1</v>
          </cell>
          <cell r="O4773">
            <v>220</v>
          </cell>
          <cell r="P4773">
            <v>192</v>
          </cell>
          <cell r="Q4773">
            <v>0</v>
          </cell>
          <cell r="R4773">
            <v>0</v>
          </cell>
          <cell r="S4773">
            <v>0</v>
          </cell>
          <cell r="T4773">
            <v>0</v>
          </cell>
          <cell r="U4773">
            <v>0</v>
          </cell>
          <cell r="AO4773" t="str">
            <v>Sachsen-Anhalt_2005_I 03_2</v>
          </cell>
          <cell r="AQ4773" t="str">
            <v>Östliche Flächenländer_2005_I 03_2</v>
          </cell>
        </row>
        <row r="4774">
          <cell r="G4774">
            <v>5415</v>
          </cell>
          <cell r="H4774">
            <v>3232</v>
          </cell>
          <cell r="I4774">
            <v>50</v>
          </cell>
          <cell r="J4774">
            <v>34</v>
          </cell>
          <cell r="K4774">
            <v>3010</v>
          </cell>
          <cell r="L4774">
            <v>1751</v>
          </cell>
          <cell r="M4774">
            <v>26</v>
          </cell>
          <cell r="N4774">
            <v>18</v>
          </cell>
          <cell r="O4774">
            <v>3042</v>
          </cell>
          <cell r="P4774">
            <v>2330</v>
          </cell>
          <cell r="Q4774">
            <v>43</v>
          </cell>
          <cell r="R4774">
            <v>0</v>
          </cell>
          <cell r="S4774">
            <v>0</v>
          </cell>
          <cell r="T4774">
            <v>0</v>
          </cell>
          <cell r="U4774">
            <v>0</v>
          </cell>
          <cell r="AO4774" t="str">
            <v>Sachsen-Anhalt_2005_I 03_3</v>
          </cell>
          <cell r="AQ4774" t="str">
            <v>Östliche Flächenländer_2005_I 03_3</v>
          </cell>
        </row>
        <row r="4775">
          <cell r="G4775">
            <v>102</v>
          </cell>
          <cell r="H4775">
            <v>57</v>
          </cell>
          <cell r="I4775">
            <v>0</v>
          </cell>
          <cell r="J4775">
            <v>0</v>
          </cell>
          <cell r="K4775">
            <v>45</v>
          </cell>
          <cell r="L4775">
            <v>26</v>
          </cell>
          <cell r="M4775">
            <v>0</v>
          </cell>
          <cell r="N4775">
            <v>0</v>
          </cell>
          <cell r="O4775">
            <v>46</v>
          </cell>
          <cell r="P4775">
            <v>55</v>
          </cell>
          <cell r="Q4775">
            <v>1</v>
          </cell>
          <cell r="R4775">
            <v>0</v>
          </cell>
          <cell r="S4775">
            <v>0</v>
          </cell>
          <cell r="T4775">
            <v>0</v>
          </cell>
          <cell r="U4775">
            <v>0</v>
          </cell>
          <cell r="AO4775" t="str">
            <v>Sachsen-Anhalt_2005_I 03_4</v>
          </cell>
          <cell r="AQ4775" t="str">
            <v>Östliche Flächenländer_2005_I 03_4</v>
          </cell>
        </row>
        <row r="4776">
          <cell r="G4776">
            <v>410</v>
          </cell>
          <cell r="H4776">
            <v>319</v>
          </cell>
          <cell r="I4776">
            <v>3</v>
          </cell>
          <cell r="J4776">
            <v>3</v>
          </cell>
          <cell r="K4776">
            <v>230</v>
          </cell>
          <cell r="L4776">
            <v>176</v>
          </cell>
          <cell r="M4776">
            <v>2</v>
          </cell>
          <cell r="N4776">
            <v>2</v>
          </cell>
          <cell r="O4776">
            <v>230</v>
          </cell>
          <cell r="P4776">
            <v>174</v>
          </cell>
          <cell r="Q4776">
            <v>6</v>
          </cell>
          <cell r="R4776">
            <v>0</v>
          </cell>
          <cell r="S4776">
            <v>0</v>
          </cell>
          <cell r="T4776">
            <v>0</v>
          </cell>
          <cell r="U4776">
            <v>0</v>
          </cell>
          <cell r="AO4776" t="str">
            <v>Sachsen-Anhalt_2005_I 03_5</v>
          </cell>
          <cell r="AQ4776" t="str">
            <v>Östliche Flächenländer_2005_I 03_5</v>
          </cell>
        </row>
        <row r="4777">
          <cell r="G4777">
            <v>0</v>
          </cell>
          <cell r="H4777">
            <v>0</v>
          </cell>
          <cell r="I4777">
            <v>0</v>
          </cell>
          <cell r="J4777">
            <v>0</v>
          </cell>
          <cell r="K4777">
            <v>0</v>
          </cell>
          <cell r="L4777">
            <v>0</v>
          </cell>
          <cell r="M4777">
            <v>0</v>
          </cell>
          <cell r="N4777">
            <v>0</v>
          </cell>
          <cell r="O4777">
            <v>0</v>
          </cell>
          <cell r="P4777">
            <v>0</v>
          </cell>
          <cell r="Q4777">
            <v>0</v>
          </cell>
          <cell r="R4777">
            <v>0</v>
          </cell>
          <cell r="S4777">
            <v>0</v>
          </cell>
          <cell r="T4777">
            <v>0</v>
          </cell>
          <cell r="U4777">
            <v>0</v>
          </cell>
          <cell r="AO4777" t="str">
            <v>Sachsen-Anhalt_2005_I 03_6</v>
          </cell>
          <cell r="AQ4777" t="str">
            <v>Östliche Flächenländer_2005_I 03_6</v>
          </cell>
        </row>
        <row r="4778">
          <cell r="G4778">
            <v>0</v>
          </cell>
          <cell r="H4778">
            <v>0</v>
          </cell>
          <cell r="I4778">
            <v>0</v>
          </cell>
          <cell r="J4778">
            <v>0</v>
          </cell>
          <cell r="K4778">
            <v>0</v>
          </cell>
          <cell r="L4778">
            <v>0</v>
          </cell>
          <cell r="M4778">
            <v>0</v>
          </cell>
          <cell r="N4778">
            <v>0</v>
          </cell>
          <cell r="O4778">
            <v>0</v>
          </cell>
          <cell r="P4778">
            <v>0</v>
          </cell>
          <cell r="Q4778">
            <v>0</v>
          </cell>
          <cell r="R4778">
            <v>0</v>
          </cell>
          <cell r="S4778">
            <v>0</v>
          </cell>
          <cell r="T4778">
            <v>0</v>
          </cell>
          <cell r="U4778">
            <v>0</v>
          </cell>
          <cell r="AO4778" t="str">
            <v>Sachsen-Anhalt_2005_I 03_7</v>
          </cell>
          <cell r="AQ4778" t="str">
            <v>Östliche Flächenländer_2005_I 03_7</v>
          </cell>
        </row>
        <row r="4779">
          <cell r="G4779">
            <v>6339</v>
          </cell>
          <cell r="H4779">
            <v>4010</v>
          </cell>
          <cell r="I4779">
            <v>54</v>
          </cell>
          <cell r="J4779">
            <v>38</v>
          </cell>
          <cell r="K4779">
            <v>3491</v>
          </cell>
          <cell r="L4779">
            <v>2153</v>
          </cell>
          <cell r="M4779">
            <v>29</v>
          </cell>
          <cell r="N4779">
            <v>21</v>
          </cell>
          <cell r="O4779">
            <v>3538</v>
          </cell>
          <cell r="P4779">
            <v>2751</v>
          </cell>
          <cell r="Q4779">
            <v>50</v>
          </cell>
          <cell r="R4779">
            <v>0</v>
          </cell>
          <cell r="S4779">
            <v>0</v>
          </cell>
          <cell r="T4779">
            <v>0</v>
          </cell>
          <cell r="U4779">
            <v>0</v>
          </cell>
          <cell r="AO4779" t="str">
            <v>Sachsen-Anhalt_2005_I 03_8</v>
          </cell>
          <cell r="AQ4779" t="str">
            <v>Östliche Flächenländer_2005_I 03_8</v>
          </cell>
        </row>
        <row r="4780">
          <cell r="G4780">
            <v>0</v>
          </cell>
          <cell r="H4780">
            <v>0</v>
          </cell>
          <cell r="I4780">
            <v>0</v>
          </cell>
          <cell r="J4780">
            <v>0</v>
          </cell>
          <cell r="K4780">
            <v>0</v>
          </cell>
          <cell r="L4780">
            <v>0</v>
          </cell>
          <cell r="M4780">
            <v>0</v>
          </cell>
          <cell r="N4780">
            <v>0</v>
          </cell>
          <cell r="O4780">
            <v>0</v>
          </cell>
          <cell r="P4780">
            <v>0</v>
          </cell>
          <cell r="Q4780">
            <v>0</v>
          </cell>
          <cell r="R4780">
            <v>0</v>
          </cell>
          <cell r="S4780">
            <v>0</v>
          </cell>
          <cell r="T4780">
            <v>0</v>
          </cell>
          <cell r="U4780">
            <v>0</v>
          </cell>
          <cell r="AO4780" t="str">
            <v>Sachsen-Anhalt_2005_I 04b_1</v>
          </cell>
          <cell r="AQ4780" t="str">
            <v>Östliche Flächenländer_2005_I 04b_1</v>
          </cell>
        </row>
        <row r="4781">
          <cell r="G4781">
            <v>0</v>
          </cell>
          <cell r="H4781">
            <v>0</v>
          </cell>
          <cell r="I4781">
            <v>0</v>
          </cell>
          <cell r="J4781">
            <v>0</v>
          </cell>
          <cell r="K4781">
            <v>0</v>
          </cell>
          <cell r="L4781">
            <v>0</v>
          </cell>
          <cell r="M4781">
            <v>0</v>
          </cell>
          <cell r="N4781">
            <v>0</v>
          </cell>
          <cell r="O4781">
            <v>0</v>
          </cell>
          <cell r="P4781">
            <v>0</v>
          </cell>
          <cell r="Q4781">
            <v>0</v>
          </cell>
          <cell r="R4781">
            <v>0</v>
          </cell>
          <cell r="S4781">
            <v>0</v>
          </cell>
          <cell r="T4781">
            <v>0</v>
          </cell>
          <cell r="U4781">
            <v>0</v>
          </cell>
          <cell r="AO4781" t="str">
            <v>Sachsen-Anhalt_2005_I 04b_2</v>
          </cell>
          <cell r="AQ4781" t="str">
            <v>Östliche Flächenländer_2005_I 04b_2</v>
          </cell>
        </row>
        <row r="4782">
          <cell r="G4782">
            <v>0</v>
          </cell>
          <cell r="H4782">
            <v>0</v>
          </cell>
          <cell r="I4782">
            <v>0</v>
          </cell>
          <cell r="J4782">
            <v>0</v>
          </cell>
          <cell r="K4782">
            <v>0</v>
          </cell>
          <cell r="L4782">
            <v>0</v>
          </cell>
          <cell r="M4782">
            <v>0</v>
          </cell>
          <cell r="N4782">
            <v>0</v>
          </cell>
          <cell r="O4782">
            <v>0</v>
          </cell>
          <cell r="P4782">
            <v>0</v>
          </cell>
          <cell r="Q4782">
            <v>0</v>
          </cell>
          <cell r="R4782">
            <v>0</v>
          </cell>
          <cell r="S4782">
            <v>0</v>
          </cell>
          <cell r="T4782">
            <v>0</v>
          </cell>
          <cell r="U4782">
            <v>0</v>
          </cell>
          <cell r="AO4782" t="str">
            <v>Sachsen-Anhalt_2005_I 04b_3</v>
          </cell>
          <cell r="AQ4782" t="str">
            <v>Östliche Flächenländer_2005_I 04b_3</v>
          </cell>
        </row>
        <row r="4783">
          <cell r="G4783">
            <v>0</v>
          </cell>
          <cell r="H4783">
            <v>0</v>
          </cell>
          <cell r="I4783">
            <v>0</v>
          </cell>
          <cell r="J4783">
            <v>0</v>
          </cell>
          <cell r="K4783">
            <v>0</v>
          </cell>
          <cell r="L4783">
            <v>0</v>
          </cell>
          <cell r="M4783">
            <v>0</v>
          </cell>
          <cell r="N4783">
            <v>0</v>
          </cell>
          <cell r="O4783">
            <v>0</v>
          </cell>
          <cell r="P4783">
            <v>0</v>
          </cell>
          <cell r="Q4783">
            <v>0</v>
          </cell>
          <cell r="R4783">
            <v>0</v>
          </cell>
          <cell r="S4783">
            <v>0</v>
          </cell>
          <cell r="T4783">
            <v>0</v>
          </cell>
          <cell r="U4783">
            <v>0</v>
          </cell>
          <cell r="AO4783" t="str">
            <v>Sachsen-Anhalt_2005_I 04b_4</v>
          </cell>
          <cell r="AQ4783" t="str">
            <v>Östliche Flächenländer_2005_I 04b_4</v>
          </cell>
        </row>
        <row r="4784">
          <cell r="G4784">
            <v>0</v>
          </cell>
          <cell r="H4784">
            <v>0</v>
          </cell>
          <cell r="I4784">
            <v>0</v>
          </cell>
          <cell r="J4784">
            <v>0</v>
          </cell>
          <cell r="K4784">
            <v>0</v>
          </cell>
          <cell r="L4784">
            <v>0</v>
          </cell>
          <cell r="M4784">
            <v>0</v>
          </cell>
          <cell r="N4784">
            <v>0</v>
          </cell>
          <cell r="O4784">
            <v>0</v>
          </cell>
          <cell r="P4784">
            <v>0</v>
          </cell>
          <cell r="Q4784">
            <v>0</v>
          </cell>
          <cell r="R4784">
            <v>0</v>
          </cell>
          <cell r="S4784">
            <v>0</v>
          </cell>
          <cell r="T4784">
            <v>0</v>
          </cell>
          <cell r="U4784">
            <v>0</v>
          </cell>
          <cell r="AO4784" t="str">
            <v>Sachsen-Anhalt_2005_I 04b_5</v>
          </cell>
          <cell r="AQ4784" t="str">
            <v>Östliche Flächenländer_2005_I 04b_5</v>
          </cell>
        </row>
        <row r="4785">
          <cell r="G4785">
            <v>0</v>
          </cell>
          <cell r="H4785">
            <v>0</v>
          </cell>
          <cell r="I4785">
            <v>0</v>
          </cell>
          <cell r="J4785">
            <v>0</v>
          </cell>
          <cell r="K4785">
            <v>0</v>
          </cell>
          <cell r="L4785">
            <v>0</v>
          </cell>
          <cell r="M4785">
            <v>0</v>
          </cell>
          <cell r="N4785">
            <v>0</v>
          </cell>
          <cell r="O4785">
            <v>0</v>
          </cell>
          <cell r="P4785">
            <v>0</v>
          </cell>
          <cell r="Q4785">
            <v>0</v>
          </cell>
          <cell r="R4785">
            <v>0</v>
          </cell>
          <cell r="S4785">
            <v>0</v>
          </cell>
          <cell r="T4785">
            <v>0</v>
          </cell>
          <cell r="U4785">
            <v>0</v>
          </cell>
          <cell r="AO4785" t="str">
            <v>Sachsen-Anhalt_2005_I 04b_6</v>
          </cell>
          <cell r="AQ4785" t="str">
            <v>Östliche Flächenländer_2005_I 04b_6</v>
          </cell>
        </row>
        <row r="4786">
          <cell r="G4786">
            <v>0</v>
          </cell>
          <cell r="H4786">
            <v>0</v>
          </cell>
          <cell r="I4786">
            <v>0</v>
          </cell>
          <cell r="J4786">
            <v>0</v>
          </cell>
          <cell r="K4786">
            <v>0</v>
          </cell>
          <cell r="L4786">
            <v>0</v>
          </cell>
          <cell r="M4786">
            <v>0</v>
          </cell>
          <cell r="N4786">
            <v>0</v>
          </cell>
          <cell r="O4786">
            <v>0</v>
          </cell>
          <cell r="P4786">
            <v>0</v>
          </cell>
          <cell r="Q4786">
            <v>0</v>
          </cell>
          <cell r="R4786">
            <v>0</v>
          </cell>
          <cell r="S4786">
            <v>0</v>
          </cell>
          <cell r="T4786">
            <v>0</v>
          </cell>
          <cell r="U4786">
            <v>0</v>
          </cell>
          <cell r="AO4786" t="str">
            <v>Sachsen-Anhalt_2005_I 04b_7</v>
          </cell>
          <cell r="AQ4786" t="str">
            <v>Östliche Flächenländer_2005_I 04b_7</v>
          </cell>
        </row>
        <row r="4787">
          <cell r="G4787">
            <v>0</v>
          </cell>
          <cell r="H4787">
            <v>0</v>
          </cell>
          <cell r="I4787">
            <v>0</v>
          </cell>
          <cell r="J4787">
            <v>0</v>
          </cell>
          <cell r="K4787">
            <v>0</v>
          </cell>
          <cell r="L4787">
            <v>0</v>
          </cell>
          <cell r="M4787">
            <v>0</v>
          </cell>
          <cell r="N4787">
            <v>0</v>
          </cell>
          <cell r="O4787">
            <v>0</v>
          </cell>
          <cell r="P4787">
            <v>0</v>
          </cell>
          <cell r="Q4787">
            <v>0</v>
          </cell>
          <cell r="R4787">
            <v>0</v>
          </cell>
          <cell r="S4787">
            <v>0</v>
          </cell>
          <cell r="T4787">
            <v>0</v>
          </cell>
          <cell r="U4787">
            <v>0</v>
          </cell>
          <cell r="AO4787" t="str">
            <v>Sachsen-Anhalt_2005_I 04b_8</v>
          </cell>
          <cell r="AQ4787" t="str">
            <v>Östliche Flächenländer_2005_I 04b_8</v>
          </cell>
        </row>
        <row r="4788">
          <cell r="G4788">
            <v>0</v>
          </cell>
          <cell r="H4788">
            <v>0</v>
          </cell>
          <cell r="I4788">
            <v>0</v>
          </cell>
          <cell r="J4788">
            <v>0</v>
          </cell>
          <cell r="K4788">
            <v>0</v>
          </cell>
          <cell r="L4788">
            <v>0</v>
          </cell>
          <cell r="M4788">
            <v>0</v>
          </cell>
          <cell r="N4788">
            <v>0</v>
          </cell>
          <cell r="O4788">
            <v>0</v>
          </cell>
          <cell r="P4788">
            <v>0</v>
          </cell>
          <cell r="Q4788">
            <v>0</v>
          </cell>
          <cell r="R4788">
            <v>0</v>
          </cell>
          <cell r="S4788">
            <v>0</v>
          </cell>
          <cell r="T4788">
            <v>0</v>
          </cell>
          <cell r="U4788">
            <v>0</v>
          </cell>
          <cell r="AO4788" t="str">
            <v>Sachsen-Anhalt_2005_I 02_1</v>
          </cell>
          <cell r="AQ4788" t="str">
            <v>Östliche Flächenländer_2005_I 02_1</v>
          </cell>
        </row>
        <row r="4789">
          <cell r="G4789">
            <v>79</v>
          </cell>
          <cell r="H4789">
            <v>64</v>
          </cell>
          <cell r="I4789">
            <v>0</v>
          </cell>
          <cell r="J4789">
            <v>0</v>
          </cell>
          <cell r="K4789">
            <v>31</v>
          </cell>
          <cell r="L4789">
            <v>28</v>
          </cell>
          <cell r="M4789">
            <v>0</v>
          </cell>
          <cell r="N4789">
            <v>0</v>
          </cell>
          <cell r="O4789">
            <v>31</v>
          </cell>
          <cell r="P4789">
            <v>23</v>
          </cell>
          <cell r="Q4789">
            <v>25</v>
          </cell>
          <cell r="R4789">
            <v>0</v>
          </cell>
          <cell r="S4789">
            <v>0</v>
          </cell>
          <cell r="T4789">
            <v>0</v>
          </cell>
          <cell r="U4789">
            <v>0</v>
          </cell>
          <cell r="AO4789" t="str">
            <v>Sachsen-Anhalt_2005_I 02_2</v>
          </cell>
          <cell r="AQ4789" t="str">
            <v>Östliche Flächenländer_2005_I 02_2</v>
          </cell>
        </row>
        <row r="4790">
          <cell r="G4790">
            <v>528</v>
          </cell>
          <cell r="H4790">
            <v>420</v>
          </cell>
          <cell r="I4790">
            <v>5</v>
          </cell>
          <cell r="J4790">
            <v>4</v>
          </cell>
          <cell r="K4790">
            <v>225</v>
          </cell>
          <cell r="L4790">
            <v>168</v>
          </cell>
          <cell r="M4790">
            <v>3</v>
          </cell>
          <cell r="N4790">
            <v>2</v>
          </cell>
          <cell r="O4790">
            <v>226</v>
          </cell>
          <cell r="P4790">
            <v>150</v>
          </cell>
          <cell r="Q4790">
            <v>152</v>
          </cell>
          <cell r="R4790">
            <v>0</v>
          </cell>
          <cell r="S4790">
            <v>0</v>
          </cell>
          <cell r="T4790">
            <v>0</v>
          </cell>
          <cell r="U4790">
            <v>0</v>
          </cell>
          <cell r="AO4790" t="str">
            <v>Sachsen-Anhalt_2005_I 02_3</v>
          </cell>
          <cell r="AQ4790" t="str">
            <v>Östliche Flächenländer_2005_I 02_3</v>
          </cell>
        </row>
        <row r="4791">
          <cell r="G4791">
            <v>9</v>
          </cell>
          <cell r="H4791">
            <v>7</v>
          </cell>
          <cell r="I4791">
            <v>0</v>
          </cell>
          <cell r="J4791">
            <v>0</v>
          </cell>
          <cell r="K4791">
            <v>3</v>
          </cell>
          <cell r="L4791">
            <v>2</v>
          </cell>
          <cell r="M4791">
            <v>0</v>
          </cell>
          <cell r="N4791">
            <v>0</v>
          </cell>
          <cell r="O4791">
            <v>3</v>
          </cell>
          <cell r="P4791">
            <v>2</v>
          </cell>
          <cell r="Q4791">
            <v>4</v>
          </cell>
          <cell r="R4791">
            <v>0</v>
          </cell>
          <cell r="S4791">
            <v>0</v>
          </cell>
          <cell r="T4791">
            <v>0</v>
          </cell>
          <cell r="U4791">
            <v>0</v>
          </cell>
          <cell r="AO4791" t="str">
            <v>Sachsen-Anhalt_2005_I 02_4</v>
          </cell>
          <cell r="AQ4791" t="str">
            <v>Östliche Flächenländer_2005_I 02_4</v>
          </cell>
        </row>
        <row r="4792">
          <cell r="G4792">
            <v>1</v>
          </cell>
          <cell r="H4792">
            <v>1</v>
          </cell>
          <cell r="I4792">
            <v>0</v>
          </cell>
          <cell r="J4792">
            <v>0</v>
          </cell>
          <cell r="K4792">
            <v>1</v>
          </cell>
          <cell r="L4792">
            <v>1</v>
          </cell>
          <cell r="M4792">
            <v>0</v>
          </cell>
          <cell r="N4792">
            <v>0</v>
          </cell>
          <cell r="O4792">
            <v>1</v>
          </cell>
          <cell r="P4792">
            <v>0</v>
          </cell>
          <cell r="Q4792">
            <v>0</v>
          </cell>
          <cell r="R4792">
            <v>0</v>
          </cell>
          <cell r="S4792">
            <v>0</v>
          </cell>
          <cell r="T4792">
            <v>0</v>
          </cell>
          <cell r="U4792">
            <v>0</v>
          </cell>
          <cell r="AO4792" t="str">
            <v>Sachsen-Anhalt_2005_I 02_5</v>
          </cell>
          <cell r="AQ4792" t="str">
            <v>Östliche Flächenländer_2005_I 02_5</v>
          </cell>
        </row>
        <row r="4793">
          <cell r="G4793">
            <v>0</v>
          </cell>
          <cell r="H4793">
            <v>0</v>
          </cell>
          <cell r="I4793">
            <v>0</v>
          </cell>
          <cell r="J4793">
            <v>0</v>
          </cell>
          <cell r="K4793">
            <v>0</v>
          </cell>
          <cell r="L4793">
            <v>0</v>
          </cell>
          <cell r="M4793">
            <v>0</v>
          </cell>
          <cell r="N4793">
            <v>0</v>
          </cell>
          <cell r="O4793">
            <v>0</v>
          </cell>
          <cell r="P4793">
            <v>0</v>
          </cell>
          <cell r="Q4793">
            <v>0</v>
          </cell>
          <cell r="R4793">
            <v>0</v>
          </cell>
          <cell r="S4793">
            <v>0</v>
          </cell>
          <cell r="T4793">
            <v>0</v>
          </cell>
          <cell r="U4793">
            <v>0</v>
          </cell>
          <cell r="AO4793" t="str">
            <v>Sachsen-Anhalt_2005_I 02_6</v>
          </cell>
          <cell r="AQ4793" t="str">
            <v>Östliche Flächenländer_2005_I 02_6</v>
          </cell>
        </row>
        <row r="4794">
          <cell r="G4794">
            <v>0</v>
          </cell>
          <cell r="H4794">
            <v>0</v>
          </cell>
          <cell r="I4794">
            <v>0</v>
          </cell>
          <cell r="J4794">
            <v>0</v>
          </cell>
          <cell r="K4794">
            <v>0</v>
          </cell>
          <cell r="L4794">
            <v>0</v>
          </cell>
          <cell r="M4794">
            <v>0</v>
          </cell>
          <cell r="N4794">
            <v>0</v>
          </cell>
          <cell r="O4794">
            <v>0</v>
          </cell>
          <cell r="P4794">
            <v>0</v>
          </cell>
          <cell r="Q4794">
            <v>0</v>
          </cell>
          <cell r="R4794">
            <v>0</v>
          </cell>
          <cell r="S4794">
            <v>0</v>
          </cell>
          <cell r="T4794">
            <v>0</v>
          </cell>
          <cell r="U4794">
            <v>0</v>
          </cell>
          <cell r="AO4794" t="str">
            <v>Sachsen-Anhalt_2005_I 02_7</v>
          </cell>
          <cell r="AQ4794" t="str">
            <v>Östliche Flächenländer_2005_I 02_7</v>
          </cell>
        </row>
        <row r="4795">
          <cell r="G4795">
            <v>617</v>
          </cell>
          <cell r="H4795">
            <v>492</v>
          </cell>
          <cell r="I4795">
            <v>5</v>
          </cell>
          <cell r="J4795">
            <v>4</v>
          </cell>
          <cell r="K4795">
            <v>260</v>
          </cell>
          <cell r="L4795">
            <v>199</v>
          </cell>
          <cell r="M4795">
            <v>3</v>
          </cell>
          <cell r="N4795">
            <v>2</v>
          </cell>
          <cell r="O4795">
            <v>261</v>
          </cell>
          <cell r="P4795">
            <v>175</v>
          </cell>
          <cell r="Q4795">
            <v>181</v>
          </cell>
          <cell r="R4795">
            <v>0</v>
          </cell>
          <cell r="S4795">
            <v>0</v>
          </cell>
          <cell r="T4795">
            <v>0</v>
          </cell>
          <cell r="U4795">
            <v>0</v>
          </cell>
          <cell r="AO4795" t="str">
            <v>Sachsen-Anhalt_2005_I 02_8</v>
          </cell>
          <cell r="AQ4795" t="str">
            <v>Östliche Flächenländer_2005_I 02_8</v>
          </cell>
        </row>
        <row r="4796">
          <cell r="G4796">
            <v>0</v>
          </cell>
          <cell r="H4796">
            <v>0</v>
          </cell>
          <cell r="I4796">
            <v>0</v>
          </cell>
          <cell r="J4796">
            <v>0</v>
          </cell>
          <cell r="K4796">
            <v>0</v>
          </cell>
          <cell r="L4796">
            <v>0</v>
          </cell>
          <cell r="M4796">
            <v>0</v>
          </cell>
          <cell r="N4796">
            <v>0</v>
          </cell>
          <cell r="O4796">
            <v>0</v>
          </cell>
          <cell r="P4796">
            <v>0</v>
          </cell>
          <cell r="Q4796">
            <v>0</v>
          </cell>
          <cell r="R4796">
            <v>0</v>
          </cell>
          <cell r="S4796">
            <v>0</v>
          </cell>
          <cell r="T4796">
            <v>0</v>
          </cell>
          <cell r="U4796">
            <v>0</v>
          </cell>
          <cell r="AO4796" t="e">
            <v>#N/A</v>
          </cell>
          <cell r="AQ4796" t="e">
            <v>#N/A</v>
          </cell>
        </row>
        <row r="4797">
          <cell r="G4797">
            <v>0</v>
          </cell>
          <cell r="H4797">
            <v>0</v>
          </cell>
          <cell r="I4797">
            <v>0</v>
          </cell>
          <cell r="J4797">
            <v>0</v>
          </cell>
          <cell r="K4797">
            <v>0</v>
          </cell>
          <cell r="L4797">
            <v>0</v>
          </cell>
          <cell r="M4797">
            <v>0</v>
          </cell>
          <cell r="N4797">
            <v>0</v>
          </cell>
          <cell r="O4797">
            <v>0</v>
          </cell>
          <cell r="P4797">
            <v>0</v>
          </cell>
          <cell r="Q4797">
            <v>0</v>
          </cell>
          <cell r="R4797">
            <v>0</v>
          </cell>
          <cell r="S4797">
            <v>0</v>
          </cell>
          <cell r="T4797">
            <v>0</v>
          </cell>
          <cell r="U4797">
            <v>0</v>
          </cell>
          <cell r="AO4797" t="e">
            <v>#N/A</v>
          </cell>
          <cell r="AQ4797" t="e">
            <v>#N/A</v>
          </cell>
        </row>
        <row r="4798">
          <cell r="G4798">
            <v>0</v>
          </cell>
          <cell r="H4798">
            <v>0</v>
          </cell>
          <cell r="I4798">
            <v>0</v>
          </cell>
          <cell r="J4798">
            <v>0</v>
          </cell>
          <cell r="K4798">
            <v>0</v>
          </cell>
          <cell r="L4798">
            <v>0</v>
          </cell>
          <cell r="M4798">
            <v>0</v>
          </cell>
          <cell r="N4798">
            <v>0</v>
          </cell>
          <cell r="O4798">
            <v>0</v>
          </cell>
          <cell r="P4798">
            <v>0</v>
          </cell>
          <cell r="Q4798">
            <v>0</v>
          </cell>
          <cell r="R4798">
            <v>0</v>
          </cell>
          <cell r="S4798">
            <v>0</v>
          </cell>
          <cell r="T4798">
            <v>0</v>
          </cell>
          <cell r="U4798">
            <v>0</v>
          </cell>
          <cell r="AO4798" t="e">
            <v>#N/A</v>
          </cell>
          <cell r="AQ4798" t="e">
            <v>#N/A</v>
          </cell>
        </row>
        <row r="4799">
          <cell r="G4799">
            <v>0</v>
          </cell>
          <cell r="H4799">
            <v>0</v>
          </cell>
          <cell r="I4799">
            <v>0</v>
          </cell>
          <cell r="J4799">
            <v>0</v>
          </cell>
          <cell r="K4799">
            <v>0</v>
          </cell>
          <cell r="L4799">
            <v>0</v>
          </cell>
          <cell r="M4799">
            <v>0</v>
          </cell>
          <cell r="N4799">
            <v>0</v>
          </cell>
          <cell r="O4799">
            <v>0</v>
          </cell>
          <cell r="P4799">
            <v>0</v>
          </cell>
          <cell r="Q4799">
            <v>0</v>
          </cell>
          <cell r="R4799">
            <v>0</v>
          </cell>
          <cell r="S4799">
            <v>0</v>
          </cell>
          <cell r="T4799">
            <v>0</v>
          </cell>
          <cell r="U4799">
            <v>0</v>
          </cell>
          <cell r="AO4799" t="e">
            <v>#N/A</v>
          </cell>
          <cell r="AQ4799" t="e">
            <v>#N/A</v>
          </cell>
        </row>
        <row r="4800">
          <cell r="G4800">
            <v>0</v>
          </cell>
          <cell r="H4800">
            <v>0</v>
          </cell>
          <cell r="I4800">
            <v>0</v>
          </cell>
          <cell r="J4800">
            <v>0</v>
          </cell>
          <cell r="K4800">
            <v>0</v>
          </cell>
          <cell r="L4800">
            <v>0</v>
          </cell>
          <cell r="M4800">
            <v>0</v>
          </cell>
          <cell r="N4800">
            <v>0</v>
          </cell>
          <cell r="O4800">
            <v>0</v>
          </cell>
          <cell r="P4800">
            <v>0</v>
          </cell>
          <cell r="Q4800">
            <v>0</v>
          </cell>
          <cell r="R4800">
            <v>0</v>
          </cell>
          <cell r="S4800">
            <v>0</v>
          </cell>
          <cell r="T4800">
            <v>0</v>
          </cell>
          <cell r="U4800">
            <v>0</v>
          </cell>
          <cell r="AO4800" t="e">
            <v>#N/A</v>
          </cell>
          <cell r="AQ4800" t="e">
            <v>#N/A</v>
          </cell>
        </row>
        <row r="4801">
          <cell r="G4801">
            <v>0</v>
          </cell>
          <cell r="H4801">
            <v>0</v>
          </cell>
          <cell r="I4801">
            <v>0</v>
          </cell>
          <cell r="J4801">
            <v>0</v>
          </cell>
          <cell r="K4801">
            <v>0</v>
          </cell>
          <cell r="L4801">
            <v>0</v>
          </cell>
          <cell r="M4801">
            <v>0</v>
          </cell>
          <cell r="N4801">
            <v>0</v>
          </cell>
          <cell r="O4801">
            <v>0</v>
          </cell>
          <cell r="P4801">
            <v>0</v>
          </cell>
          <cell r="Q4801">
            <v>0</v>
          </cell>
          <cell r="R4801">
            <v>0</v>
          </cell>
          <cell r="S4801">
            <v>0</v>
          </cell>
          <cell r="T4801">
            <v>0</v>
          </cell>
          <cell r="U4801">
            <v>0</v>
          </cell>
          <cell r="AO4801" t="e">
            <v>#N/A</v>
          </cell>
          <cell r="AQ4801" t="e">
            <v>#N/A</v>
          </cell>
        </row>
        <row r="4802">
          <cell r="G4802">
            <v>0</v>
          </cell>
          <cell r="H4802">
            <v>0</v>
          </cell>
          <cell r="I4802">
            <v>0</v>
          </cell>
          <cell r="J4802">
            <v>0</v>
          </cell>
          <cell r="K4802">
            <v>0</v>
          </cell>
          <cell r="L4802">
            <v>0</v>
          </cell>
          <cell r="M4802">
            <v>0</v>
          </cell>
          <cell r="N4802">
            <v>0</v>
          </cell>
          <cell r="O4802">
            <v>0</v>
          </cell>
          <cell r="P4802">
            <v>0</v>
          </cell>
          <cell r="Q4802">
            <v>0</v>
          </cell>
          <cell r="R4802">
            <v>0</v>
          </cell>
          <cell r="S4802">
            <v>0</v>
          </cell>
          <cell r="T4802">
            <v>0</v>
          </cell>
          <cell r="U4802">
            <v>0</v>
          </cell>
          <cell r="AO4802" t="e">
            <v>#N/A</v>
          </cell>
          <cell r="AQ4802" t="e">
            <v>#N/A</v>
          </cell>
        </row>
        <row r="4803">
          <cell r="G4803">
            <v>0</v>
          </cell>
          <cell r="H4803">
            <v>0</v>
          </cell>
          <cell r="I4803">
            <v>0</v>
          </cell>
          <cell r="J4803">
            <v>0</v>
          </cell>
          <cell r="K4803">
            <v>0</v>
          </cell>
          <cell r="L4803">
            <v>0</v>
          </cell>
          <cell r="M4803">
            <v>0</v>
          </cell>
          <cell r="N4803">
            <v>0</v>
          </cell>
          <cell r="O4803">
            <v>0</v>
          </cell>
          <cell r="P4803">
            <v>0</v>
          </cell>
          <cell r="Q4803">
            <v>0</v>
          </cell>
          <cell r="R4803">
            <v>0</v>
          </cell>
          <cell r="S4803">
            <v>0</v>
          </cell>
          <cell r="T4803">
            <v>0</v>
          </cell>
          <cell r="U4803">
            <v>0</v>
          </cell>
          <cell r="AO4803" t="e">
            <v>#N/A</v>
          </cell>
          <cell r="AQ4803" t="e">
            <v>#N/A</v>
          </cell>
        </row>
        <row r="4804">
          <cell r="G4804">
            <v>0</v>
          </cell>
          <cell r="H4804">
            <v>0</v>
          </cell>
          <cell r="I4804">
            <v>0</v>
          </cell>
          <cell r="J4804">
            <v>0</v>
          </cell>
          <cell r="K4804">
            <v>0</v>
          </cell>
          <cell r="L4804">
            <v>0</v>
          </cell>
          <cell r="M4804">
            <v>0</v>
          </cell>
          <cell r="N4804">
            <v>0</v>
          </cell>
          <cell r="O4804">
            <v>0</v>
          </cell>
          <cell r="P4804">
            <v>0</v>
          </cell>
          <cell r="Q4804">
            <v>0</v>
          </cell>
          <cell r="R4804">
            <v>0</v>
          </cell>
          <cell r="S4804">
            <v>0</v>
          </cell>
          <cell r="T4804">
            <v>0</v>
          </cell>
          <cell r="U4804">
            <v>0</v>
          </cell>
          <cell r="AO4804" t="str">
            <v>Sachsen-Anhalt_2005_I 04b_1</v>
          </cell>
          <cell r="AQ4804" t="str">
            <v>Östliche Flächenländer_2005_I 04b_1</v>
          </cell>
        </row>
        <row r="4805">
          <cell r="G4805">
            <v>0</v>
          </cell>
          <cell r="H4805">
            <v>0</v>
          </cell>
          <cell r="I4805">
            <v>0</v>
          </cell>
          <cell r="J4805">
            <v>0</v>
          </cell>
          <cell r="K4805">
            <v>0</v>
          </cell>
          <cell r="L4805">
            <v>0</v>
          </cell>
          <cell r="M4805">
            <v>0</v>
          </cell>
          <cell r="N4805">
            <v>0</v>
          </cell>
          <cell r="O4805">
            <v>0</v>
          </cell>
          <cell r="P4805">
            <v>0</v>
          </cell>
          <cell r="Q4805">
            <v>0</v>
          </cell>
          <cell r="R4805">
            <v>0</v>
          </cell>
          <cell r="S4805">
            <v>0</v>
          </cell>
          <cell r="T4805">
            <v>0</v>
          </cell>
          <cell r="U4805">
            <v>0</v>
          </cell>
          <cell r="AO4805" t="str">
            <v>Sachsen-Anhalt_2005_I 04b_2</v>
          </cell>
          <cell r="AQ4805" t="str">
            <v>Östliche Flächenländer_2005_I 04b_2</v>
          </cell>
        </row>
        <row r="4806">
          <cell r="G4806">
            <v>0</v>
          </cell>
          <cell r="H4806">
            <v>0</v>
          </cell>
          <cell r="I4806">
            <v>0</v>
          </cell>
          <cell r="J4806">
            <v>0</v>
          </cell>
          <cell r="K4806">
            <v>0</v>
          </cell>
          <cell r="L4806">
            <v>0</v>
          </cell>
          <cell r="M4806">
            <v>0</v>
          </cell>
          <cell r="N4806">
            <v>0</v>
          </cell>
          <cell r="O4806">
            <v>0</v>
          </cell>
          <cell r="P4806">
            <v>0</v>
          </cell>
          <cell r="Q4806">
            <v>0</v>
          </cell>
          <cell r="R4806">
            <v>0</v>
          </cell>
          <cell r="S4806">
            <v>0</v>
          </cell>
          <cell r="T4806">
            <v>0</v>
          </cell>
          <cell r="U4806">
            <v>0</v>
          </cell>
          <cell r="AO4806" t="str">
            <v>Sachsen-Anhalt_2005_I 04b_3</v>
          </cell>
          <cell r="AQ4806" t="str">
            <v>Östliche Flächenländer_2005_I 04b_3</v>
          </cell>
        </row>
        <row r="4807">
          <cell r="G4807">
            <v>0</v>
          </cell>
          <cell r="H4807">
            <v>0</v>
          </cell>
          <cell r="I4807">
            <v>0</v>
          </cell>
          <cell r="J4807">
            <v>0</v>
          </cell>
          <cell r="K4807">
            <v>0</v>
          </cell>
          <cell r="L4807">
            <v>0</v>
          </cell>
          <cell r="M4807">
            <v>0</v>
          </cell>
          <cell r="N4807">
            <v>0</v>
          </cell>
          <cell r="O4807">
            <v>0</v>
          </cell>
          <cell r="P4807">
            <v>0</v>
          </cell>
          <cell r="Q4807">
            <v>0</v>
          </cell>
          <cell r="R4807">
            <v>0</v>
          </cell>
          <cell r="S4807">
            <v>0</v>
          </cell>
          <cell r="T4807">
            <v>0</v>
          </cell>
          <cell r="U4807">
            <v>0</v>
          </cell>
          <cell r="AO4807" t="str">
            <v>Sachsen-Anhalt_2005_I 04b_4</v>
          </cell>
          <cell r="AQ4807" t="str">
            <v>Östliche Flächenländer_2005_I 04b_4</v>
          </cell>
        </row>
        <row r="4808">
          <cell r="G4808">
            <v>0</v>
          </cell>
          <cell r="H4808">
            <v>0</v>
          </cell>
          <cell r="I4808">
            <v>0</v>
          </cell>
          <cell r="J4808">
            <v>0</v>
          </cell>
          <cell r="K4808">
            <v>0</v>
          </cell>
          <cell r="L4808">
            <v>0</v>
          </cell>
          <cell r="M4808">
            <v>0</v>
          </cell>
          <cell r="N4808">
            <v>0</v>
          </cell>
          <cell r="O4808">
            <v>0</v>
          </cell>
          <cell r="P4808">
            <v>0</v>
          </cell>
          <cell r="Q4808">
            <v>0</v>
          </cell>
          <cell r="R4808">
            <v>0</v>
          </cell>
          <cell r="S4808">
            <v>0</v>
          </cell>
          <cell r="T4808">
            <v>0</v>
          </cell>
          <cell r="U4808">
            <v>0</v>
          </cell>
          <cell r="AO4808" t="str">
            <v>Sachsen-Anhalt_2005_I 04b_5</v>
          </cell>
          <cell r="AQ4808" t="str">
            <v>Östliche Flächenländer_2005_I 04b_5</v>
          </cell>
        </row>
        <row r="4809">
          <cell r="G4809">
            <v>0</v>
          </cell>
          <cell r="H4809">
            <v>0</v>
          </cell>
          <cell r="I4809">
            <v>0</v>
          </cell>
          <cell r="J4809">
            <v>0</v>
          </cell>
          <cell r="K4809">
            <v>0</v>
          </cell>
          <cell r="L4809">
            <v>0</v>
          </cell>
          <cell r="M4809">
            <v>0</v>
          </cell>
          <cell r="N4809">
            <v>0</v>
          </cell>
          <cell r="O4809">
            <v>0</v>
          </cell>
          <cell r="P4809">
            <v>0</v>
          </cell>
          <cell r="Q4809">
            <v>0</v>
          </cell>
          <cell r="R4809">
            <v>0</v>
          </cell>
          <cell r="S4809">
            <v>0</v>
          </cell>
          <cell r="T4809">
            <v>0</v>
          </cell>
          <cell r="U4809">
            <v>0</v>
          </cell>
          <cell r="AO4809" t="str">
            <v>Sachsen-Anhalt_2005_I 04b_6</v>
          </cell>
          <cell r="AQ4809" t="str">
            <v>Östliche Flächenländer_2005_I 04b_6</v>
          </cell>
        </row>
        <row r="4810">
          <cell r="G4810">
            <v>0</v>
          </cell>
          <cell r="H4810">
            <v>0</v>
          </cell>
          <cell r="I4810">
            <v>0</v>
          </cell>
          <cell r="J4810">
            <v>0</v>
          </cell>
          <cell r="K4810">
            <v>0</v>
          </cell>
          <cell r="L4810">
            <v>0</v>
          </cell>
          <cell r="M4810">
            <v>0</v>
          </cell>
          <cell r="N4810">
            <v>0</v>
          </cell>
          <cell r="O4810">
            <v>0</v>
          </cell>
          <cell r="P4810">
            <v>0</v>
          </cell>
          <cell r="Q4810">
            <v>0</v>
          </cell>
          <cell r="R4810">
            <v>0</v>
          </cell>
          <cell r="S4810">
            <v>0</v>
          </cell>
          <cell r="T4810">
            <v>0</v>
          </cell>
          <cell r="U4810">
            <v>0</v>
          </cell>
          <cell r="AO4810" t="str">
            <v>Sachsen-Anhalt_2005_I 04b_7</v>
          </cell>
          <cell r="AQ4810" t="str">
            <v>Östliche Flächenländer_2005_I 04b_7</v>
          </cell>
        </row>
        <row r="4811">
          <cell r="G4811">
            <v>0</v>
          </cell>
          <cell r="H4811">
            <v>0</v>
          </cell>
          <cell r="I4811">
            <v>0</v>
          </cell>
          <cell r="J4811">
            <v>0</v>
          </cell>
          <cell r="K4811">
            <v>0</v>
          </cell>
          <cell r="L4811">
            <v>0</v>
          </cell>
          <cell r="M4811">
            <v>0</v>
          </cell>
          <cell r="N4811">
            <v>0</v>
          </cell>
          <cell r="O4811">
            <v>0</v>
          </cell>
          <cell r="P4811">
            <v>0</v>
          </cell>
          <cell r="Q4811">
            <v>0</v>
          </cell>
          <cell r="R4811">
            <v>0</v>
          </cell>
          <cell r="S4811">
            <v>0</v>
          </cell>
          <cell r="T4811">
            <v>0</v>
          </cell>
          <cell r="U4811">
            <v>0</v>
          </cell>
          <cell r="AO4811" t="str">
            <v>Sachsen-Anhalt_2005_I 04b_8</v>
          </cell>
          <cell r="AQ4811" t="str">
            <v>Östliche Flächenländer_2005_I 04b_8</v>
          </cell>
        </row>
        <row r="4812">
          <cell r="G4812">
            <v>2</v>
          </cell>
          <cell r="H4812">
            <v>2</v>
          </cell>
          <cell r="I4812">
            <v>0</v>
          </cell>
          <cell r="J4812">
            <v>0</v>
          </cell>
          <cell r="K4812">
            <v>2</v>
          </cell>
          <cell r="L4812">
            <v>2</v>
          </cell>
          <cell r="M4812">
            <v>0</v>
          </cell>
          <cell r="N4812">
            <v>0</v>
          </cell>
          <cell r="O4812">
            <v>2</v>
          </cell>
          <cell r="P4812">
            <v>0</v>
          </cell>
          <cell r="Q4812">
            <v>0</v>
          </cell>
          <cell r="R4812">
            <v>0</v>
          </cell>
          <cell r="S4812">
            <v>0</v>
          </cell>
          <cell r="T4812">
            <v>0</v>
          </cell>
          <cell r="U4812">
            <v>0</v>
          </cell>
          <cell r="AO4812" t="str">
            <v>Sachsen-Anhalt_2005_I 05a_1</v>
          </cell>
          <cell r="AQ4812" t="str">
            <v>Östliche Flächenländer_2005_I 05a_1</v>
          </cell>
        </row>
        <row r="4813">
          <cell r="G4813">
            <v>1100</v>
          </cell>
          <cell r="H4813">
            <v>920</v>
          </cell>
          <cell r="I4813">
            <v>5</v>
          </cell>
          <cell r="J4813">
            <v>4</v>
          </cell>
          <cell r="K4813">
            <v>536</v>
          </cell>
          <cell r="L4813">
            <v>438</v>
          </cell>
          <cell r="M4813">
            <v>5</v>
          </cell>
          <cell r="N4813">
            <v>4</v>
          </cell>
          <cell r="O4813">
            <v>551</v>
          </cell>
          <cell r="P4813">
            <v>438</v>
          </cell>
          <cell r="Q4813">
            <v>111</v>
          </cell>
          <cell r="R4813">
            <v>0</v>
          </cell>
          <cell r="S4813">
            <v>0</v>
          </cell>
          <cell r="T4813">
            <v>0</v>
          </cell>
          <cell r="U4813">
            <v>0</v>
          </cell>
          <cell r="AO4813" t="str">
            <v>Sachsen-Anhalt_2005_I 05a_2</v>
          </cell>
          <cell r="AQ4813" t="str">
            <v>Östliche Flächenländer_2005_I 05a_2</v>
          </cell>
        </row>
        <row r="4814">
          <cell r="G4814">
            <v>6842</v>
          </cell>
          <cell r="H4814">
            <v>5721</v>
          </cell>
          <cell r="I4814">
            <v>36</v>
          </cell>
          <cell r="J4814">
            <v>30</v>
          </cell>
          <cell r="K4814">
            <v>2885</v>
          </cell>
          <cell r="L4814">
            <v>2431</v>
          </cell>
          <cell r="M4814">
            <v>24</v>
          </cell>
          <cell r="N4814">
            <v>19</v>
          </cell>
          <cell r="O4814">
            <v>2908</v>
          </cell>
          <cell r="P4814">
            <v>2497</v>
          </cell>
          <cell r="Q4814">
            <v>1437</v>
          </cell>
          <cell r="R4814">
            <v>0</v>
          </cell>
          <cell r="S4814">
            <v>0</v>
          </cell>
          <cell r="T4814">
            <v>0</v>
          </cell>
          <cell r="U4814">
            <v>0</v>
          </cell>
          <cell r="AO4814" t="str">
            <v>Sachsen-Anhalt_2005_I 05a_3</v>
          </cell>
          <cell r="AQ4814" t="str">
            <v>Östliche Flächenländer_2005_I 05a_3</v>
          </cell>
        </row>
        <row r="4815">
          <cell r="G4815">
            <v>281</v>
          </cell>
          <cell r="H4815">
            <v>237</v>
          </cell>
          <cell r="I4815">
            <v>0</v>
          </cell>
          <cell r="J4815">
            <v>0</v>
          </cell>
          <cell r="K4815">
            <v>84</v>
          </cell>
          <cell r="L4815">
            <v>72</v>
          </cell>
          <cell r="M4815">
            <v>0</v>
          </cell>
          <cell r="N4815">
            <v>0</v>
          </cell>
          <cell r="O4815">
            <v>84</v>
          </cell>
          <cell r="P4815">
            <v>113</v>
          </cell>
          <cell r="Q4815">
            <v>84</v>
          </cell>
          <cell r="R4815">
            <v>0</v>
          </cell>
          <cell r="S4815">
            <v>0</v>
          </cell>
          <cell r="T4815">
            <v>0</v>
          </cell>
          <cell r="U4815">
            <v>0</v>
          </cell>
          <cell r="AO4815" t="str">
            <v>Sachsen-Anhalt_2005_I 05a_4</v>
          </cell>
          <cell r="AQ4815" t="str">
            <v>Östliche Flächenländer_2005_I 05a_4</v>
          </cell>
        </row>
        <row r="4816">
          <cell r="G4816">
            <v>963</v>
          </cell>
          <cell r="H4816">
            <v>808</v>
          </cell>
          <cell r="I4816">
            <v>7</v>
          </cell>
          <cell r="J4816">
            <v>5</v>
          </cell>
          <cell r="K4816">
            <v>414</v>
          </cell>
          <cell r="L4816">
            <v>339</v>
          </cell>
          <cell r="M4816">
            <v>3</v>
          </cell>
          <cell r="N4816">
            <v>2</v>
          </cell>
          <cell r="O4816">
            <v>414</v>
          </cell>
          <cell r="P4816">
            <v>317</v>
          </cell>
          <cell r="Q4816">
            <v>232</v>
          </cell>
          <cell r="R4816">
            <v>0</v>
          </cell>
          <cell r="S4816">
            <v>0</v>
          </cell>
          <cell r="T4816">
            <v>0</v>
          </cell>
          <cell r="U4816">
            <v>0</v>
          </cell>
          <cell r="AO4816" t="str">
            <v>Sachsen-Anhalt_2005_I 05a_5</v>
          </cell>
          <cell r="AQ4816" t="str">
            <v>Östliche Flächenländer_2005_I 05a_5</v>
          </cell>
        </row>
        <row r="4817">
          <cell r="G4817">
            <v>14</v>
          </cell>
          <cell r="H4817">
            <v>10</v>
          </cell>
          <cell r="I4817">
            <v>5</v>
          </cell>
          <cell r="J4817">
            <v>3</v>
          </cell>
          <cell r="K4817">
            <v>8</v>
          </cell>
          <cell r="L4817">
            <v>5</v>
          </cell>
          <cell r="M4817">
            <v>4</v>
          </cell>
          <cell r="N4817">
            <v>2</v>
          </cell>
          <cell r="O4817">
            <v>8</v>
          </cell>
          <cell r="P4817">
            <v>2</v>
          </cell>
          <cell r="Q4817">
            <v>4</v>
          </cell>
          <cell r="R4817">
            <v>0</v>
          </cell>
          <cell r="S4817">
            <v>0</v>
          </cell>
          <cell r="T4817">
            <v>0</v>
          </cell>
          <cell r="U4817">
            <v>0</v>
          </cell>
          <cell r="AO4817" t="str">
            <v>Sachsen-Anhalt_2005_I 05a_6</v>
          </cell>
          <cell r="AQ4817" t="str">
            <v>Östliche Flächenländer_2005_I 05a_6</v>
          </cell>
        </row>
        <row r="4818">
          <cell r="G4818">
            <v>0</v>
          </cell>
          <cell r="H4818">
            <v>0</v>
          </cell>
          <cell r="I4818">
            <v>0</v>
          </cell>
          <cell r="J4818">
            <v>0</v>
          </cell>
          <cell r="K4818">
            <v>0</v>
          </cell>
          <cell r="L4818">
            <v>0</v>
          </cell>
          <cell r="M4818">
            <v>0</v>
          </cell>
          <cell r="N4818">
            <v>0</v>
          </cell>
          <cell r="O4818">
            <v>0</v>
          </cell>
          <cell r="P4818">
            <v>0</v>
          </cell>
          <cell r="Q4818">
            <v>0</v>
          </cell>
          <cell r="R4818">
            <v>0</v>
          </cell>
          <cell r="S4818">
            <v>0</v>
          </cell>
          <cell r="T4818">
            <v>0</v>
          </cell>
          <cell r="U4818">
            <v>0</v>
          </cell>
          <cell r="AO4818" t="str">
            <v>Sachsen-Anhalt_2005_I 05a_7</v>
          </cell>
          <cell r="AQ4818" t="str">
            <v>Östliche Flächenländer_2005_I 05a_7</v>
          </cell>
        </row>
        <row r="4819">
          <cell r="G4819">
            <v>9202</v>
          </cell>
          <cell r="H4819">
            <v>7698</v>
          </cell>
          <cell r="I4819">
            <v>53</v>
          </cell>
          <cell r="J4819">
            <v>42</v>
          </cell>
          <cell r="K4819">
            <v>3929</v>
          </cell>
          <cell r="L4819">
            <v>3287</v>
          </cell>
          <cell r="M4819">
            <v>36</v>
          </cell>
          <cell r="N4819">
            <v>27</v>
          </cell>
          <cell r="O4819">
            <v>3967</v>
          </cell>
          <cell r="P4819">
            <v>3367</v>
          </cell>
          <cell r="Q4819">
            <v>1868</v>
          </cell>
          <cell r="R4819">
            <v>0</v>
          </cell>
          <cell r="S4819">
            <v>0</v>
          </cell>
          <cell r="T4819">
            <v>0</v>
          </cell>
          <cell r="U4819">
            <v>0</v>
          </cell>
          <cell r="AO4819" t="str">
            <v>Sachsen-Anhalt_2005_I 05a_8</v>
          </cell>
          <cell r="AQ4819" t="str">
            <v>Östliche Flächenländer_2005_I 05a_8</v>
          </cell>
        </row>
        <row r="4820">
          <cell r="G4820">
            <v>0</v>
          </cell>
          <cell r="H4820">
            <v>0</v>
          </cell>
          <cell r="I4820">
            <v>0</v>
          </cell>
          <cell r="J4820">
            <v>0</v>
          </cell>
          <cell r="K4820">
            <v>0</v>
          </cell>
          <cell r="L4820">
            <v>0</v>
          </cell>
          <cell r="M4820">
            <v>0</v>
          </cell>
          <cell r="N4820">
            <v>0</v>
          </cell>
          <cell r="O4820">
            <v>0</v>
          </cell>
          <cell r="P4820">
            <v>0</v>
          </cell>
          <cell r="Q4820">
            <v>0</v>
          </cell>
          <cell r="R4820">
            <v>0</v>
          </cell>
          <cell r="S4820">
            <v>0</v>
          </cell>
          <cell r="T4820">
            <v>0</v>
          </cell>
          <cell r="U4820">
            <v>0</v>
          </cell>
          <cell r="AO4820" t="e">
            <v>#N/A</v>
          </cell>
          <cell r="AQ4820" t="e">
            <v>#N/A</v>
          </cell>
        </row>
        <row r="4821">
          <cell r="G4821">
            <v>16</v>
          </cell>
          <cell r="H4821">
            <v>14</v>
          </cell>
          <cell r="I4821">
            <v>0</v>
          </cell>
          <cell r="J4821">
            <v>0</v>
          </cell>
          <cell r="K4821">
            <v>11</v>
          </cell>
          <cell r="L4821">
            <v>9</v>
          </cell>
          <cell r="M4821">
            <v>0</v>
          </cell>
          <cell r="N4821">
            <v>0</v>
          </cell>
          <cell r="O4821">
            <v>11</v>
          </cell>
          <cell r="P4821">
            <v>2</v>
          </cell>
          <cell r="Q4821">
            <v>3</v>
          </cell>
          <cell r="R4821">
            <v>0</v>
          </cell>
          <cell r="S4821">
            <v>0</v>
          </cell>
          <cell r="T4821">
            <v>0</v>
          </cell>
          <cell r="U4821">
            <v>0</v>
          </cell>
          <cell r="AO4821" t="e">
            <v>#N/A</v>
          </cell>
          <cell r="AQ4821" t="e">
            <v>#N/A</v>
          </cell>
        </row>
        <row r="4822">
          <cell r="G4822">
            <v>127</v>
          </cell>
          <cell r="H4822">
            <v>106</v>
          </cell>
          <cell r="I4822">
            <v>0</v>
          </cell>
          <cell r="J4822">
            <v>0</v>
          </cell>
          <cell r="K4822">
            <v>61</v>
          </cell>
          <cell r="L4822">
            <v>47</v>
          </cell>
          <cell r="M4822">
            <v>0</v>
          </cell>
          <cell r="N4822">
            <v>0</v>
          </cell>
          <cell r="O4822">
            <v>61</v>
          </cell>
          <cell r="P4822">
            <v>37</v>
          </cell>
          <cell r="Q4822">
            <v>29</v>
          </cell>
          <cell r="R4822">
            <v>0</v>
          </cell>
          <cell r="S4822">
            <v>0</v>
          </cell>
          <cell r="T4822">
            <v>0</v>
          </cell>
          <cell r="U4822">
            <v>0</v>
          </cell>
          <cell r="AO4822" t="e">
            <v>#N/A</v>
          </cell>
          <cell r="AQ4822" t="e">
            <v>#N/A</v>
          </cell>
        </row>
        <row r="4823">
          <cell r="G4823">
            <v>7</v>
          </cell>
          <cell r="H4823">
            <v>6</v>
          </cell>
          <cell r="I4823">
            <v>0</v>
          </cell>
          <cell r="J4823">
            <v>0</v>
          </cell>
          <cell r="K4823">
            <v>4</v>
          </cell>
          <cell r="L4823">
            <v>3</v>
          </cell>
          <cell r="M4823">
            <v>0</v>
          </cell>
          <cell r="N4823">
            <v>0</v>
          </cell>
          <cell r="O4823">
            <v>4</v>
          </cell>
          <cell r="P4823">
            <v>2</v>
          </cell>
          <cell r="Q4823">
            <v>1</v>
          </cell>
          <cell r="R4823">
            <v>0</v>
          </cell>
          <cell r="S4823">
            <v>0</v>
          </cell>
          <cell r="T4823">
            <v>0</v>
          </cell>
          <cell r="U4823">
            <v>0</v>
          </cell>
          <cell r="AO4823" t="e">
            <v>#N/A</v>
          </cell>
          <cell r="AQ4823" t="e">
            <v>#N/A</v>
          </cell>
        </row>
        <row r="4824">
          <cell r="G4824">
            <v>10</v>
          </cell>
          <cell r="H4824">
            <v>7</v>
          </cell>
          <cell r="I4824">
            <v>1</v>
          </cell>
          <cell r="J4824">
            <v>0</v>
          </cell>
          <cell r="K4824">
            <v>5</v>
          </cell>
          <cell r="L4824">
            <v>4</v>
          </cell>
          <cell r="M4824">
            <v>1</v>
          </cell>
          <cell r="N4824">
            <v>0</v>
          </cell>
          <cell r="O4824">
            <v>5</v>
          </cell>
          <cell r="P4824">
            <v>4</v>
          </cell>
          <cell r="Q4824">
            <v>1</v>
          </cell>
          <cell r="R4824">
            <v>0</v>
          </cell>
          <cell r="S4824">
            <v>0</v>
          </cell>
          <cell r="T4824">
            <v>0</v>
          </cell>
          <cell r="U4824">
            <v>0</v>
          </cell>
          <cell r="AO4824" t="e">
            <v>#N/A</v>
          </cell>
          <cell r="AQ4824" t="e">
            <v>#N/A</v>
          </cell>
        </row>
        <row r="4825">
          <cell r="G4825">
            <v>0</v>
          </cell>
          <cell r="H4825">
            <v>0</v>
          </cell>
          <cell r="I4825">
            <v>0</v>
          </cell>
          <cell r="J4825">
            <v>0</v>
          </cell>
          <cell r="K4825">
            <v>0</v>
          </cell>
          <cell r="L4825">
            <v>0</v>
          </cell>
          <cell r="M4825">
            <v>0</v>
          </cell>
          <cell r="N4825">
            <v>0</v>
          </cell>
          <cell r="O4825">
            <v>0</v>
          </cell>
          <cell r="P4825">
            <v>0</v>
          </cell>
          <cell r="Q4825">
            <v>0</v>
          </cell>
          <cell r="R4825">
            <v>0</v>
          </cell>
          <cell r="S4825">
            <v>0</v>
          </cell>
          <cell r="T4825">
            <v>0</v>
          </cell>
          <cell r="U4825">
            <v>0</v>
          </cell>
          <cell r="AO4825" t="e">
            <v>#N/A</v>
          </cell>
          <cell r="AQ4825" t="e">
            <v>#N/A</v>
          </cell>
        </row>
        <row r="4826">
          <cell r="G4826">
            <v>0</v>
          </cell>
          <cell r="H4826">
            <v>0</v>
          </cell>
          <cell r="I4826">
            <v>0</v>
          </cell>
          <cell r="J4826">
            <v>0</v>
          </cell>
          <cell r="K4826">
            <v>0</v>
          </cell>
          <cell r="L4826">
            <v>0</v>
          </cell>
          <cell r="M4826">
            <v>0</v>
          </cell>
          <cell r="N4826">
            <v>0</v>
          </cell>
          <cell r="O4826">
            <v>0</v>
          </cell>
          <cell r="P4826">
            <v>0</v>
          </cell>
          <cell r="Q4826">
            <v>0</v>
          </cell>
          <cell r="R4826">
            <v>0</v>
          </cell>
          <cell r="S4826">
            <v>0</v>
          </cell>
          <cell r="T4826">
            <v>0</v>
          </cell>
          <cell r="U4826">
            <v>0</v>
          </cell>
          <cell r="AO4826" t="e">
            <v>#N/A</v>
          </cell>
          <cell r="AQ4826" t="e">
            <v>#N/A</v>
          </cell>
        </row>
        <row r="4827">
          <cell r="G4827">
            <v>160</v>
          </cell>
          <cell r="H4827">
            <v>133</v>
          </cell>
          <cell r="I4827">
            <v>1</v>
          </cell>
          <cell r="J4827">
            <v>0</v>
          </cell>
          <cell r="K4827">
            <v>81</v>
          </cell>
          <cell r="L4827">
            <v>63</v>
          </cell>
          <cell r="M4827">
            <v>1</v>
          </cell>
          <cell r="N4827">
            <v>0</v>
          </cell>
          <cell r="O4827">
            <v>81</v>
          </cell>
          <cell r="P4827">
            <v>45</v>
          </cell>
          <cell r="Q4827">
            <v>34</v>
          </cell>
          <cell r="R4827">
            <v>0</v>
          </cell>
          <cell r="S4827">
            <v>0</v>
          </cell>
          <cell r="T4827">
            <v>0</v>
          </cell>
          <cell r="U4827">
            <v>0</v>
          </cell>
          <cell r="AO4827" t="e">
            <v>#N/A</v>
          </cell>
          <cell r="AQ4827" t="e">
            <v>#N/A</v>
          </cell>
        </row>
        <row r="4828">
          <cell r="G4828">
            <v>0</v>
          </cell>
          <cell r="H4828">
            <v>0</v>
          </cell>
          <cell r="I4828">
            <v>0</v>
          </cell>
          <cell r="J4828">
            <v>0</v>
          </cell>
          <cell r="K4828">
            <v>0</v>
          </cell>
          <cell r="L4828">
            <v>0</v>
          </cell>
          <cell r="M4828">
            <v>0</v>
          </cell>
          <cell r="N4828">
            <v>0</v>
          </cell>
          <cell r="O4828">
            <v>0</v>
          </cell>
          <cell r="P4828">
            <v>0</v>
          </cell>
          <cell r="Q4828">
            <v>0</v>
          </cell>
          <cell r="R4828">
            <v>0</v>
          </cell>
          <cell r="S4828">
            <v>0</v>
          </cell>
          <cell r="T4828">
            <v>0</v>
          </cell>
          <cell r="U4828">
            <v>0</v>
          </cell>
          <cell r="AO4828" t="str">
            <v>Sachsen-Anhalt_2005_I 05a_1</v>
          </cell>
          <cell r="AQ4828" t="str">
            <v>Östliche Flächenländer_2005_I 05a_1</v>
          </cell>
        </row>
        <row r="4829">
          <cell r="G4829">
            <v>363</v>
          </cell>
          <cell r="H4829">
            <v>252</v>
          </cell>
          <cell r="I4829">
            <v>2</v>
          </cell>
          <cell r="J4829">
            <v>2</v>
          </cell>
          <cell r="K4829">
            <v>363</v>
          </cell>
          <cell r="L4829">
            <v>252</v>
          </cell>
          <cell r="M4829">
            <v>2</v>
          </cell>
          <cell r="N4829">
            <v>2</v>
          </cell>
          <cell r="O4829">
            <v>363</v>
          </cell>
          <cell r="P4829">
            <v>0</v>
          </cell>
          <cell r="Q4829">
            <v>0</v>
          </cell>
          <cell r="R4829">
            <v>0</v>
          </cell>
          <cell r="S4829">
            <v>0</v>
          </cell>
          <cell r="T4829">
            <v>0</v>
          </cell>
          <cell r="U4829">
            <v>0</v>
          </cell>
          <cell r="AO4829" t="str">
            <v>Sachsen-Anhalt_2005_I 05a_2</v>
          </cell>
          <cell r="AQ4829" t="str">
            <v>Östliche Flächenländer_2005_I 05a_2</v>
          </cell>
        </row>
        <row r="4830">
          <cell r="G4830">
            <v>438</v>
          </cell>
          <cell r="H4830">
            <v>334</v>
          </cell>
          <cell r="I4830">
            <v>2</v>
          </cell>
          <cell r="J4830">
            <v>2</v>
          </cell>
          <cell r="K4830">
            <v>438</v>
          </cell>
          <cell r="L4830">
            <v>334</v>
          </cell>
          <cell r="M4830">
            <v>2</v>
          </cell>
          <cell r="N4830">
            <v>2</v>
          </cell>
          <cell r="O4830">
            <v>438</v>
          </cell>
          <cell r="P4830">
            <v>0</v>
          </cell>
          <cell r="Q4830">
            <v>0</v>
          </cell>
          <cell r="R4830">
            <v>0</v>
          </cell>
          <cell r="S4830">
            <v>0</v>
          </cell>
          <cell r="T4830">
            <v>0</v>
          </cell>
          <cell r="U4830">
            <v>0</v>
          </cell>
          <cell r="AO4830" t="str">
            <v>Sachsen-Anhalt_2005_I 05a_3</v>
          </cell>
          <cell r="AQ4830" t="str">
            <v>Östliche Flächenländer_2005_I 05a_3</v>
          </cell>
        </row>
        <row r="4831">
          <cell r="G4831">
            <v>2</v>
          </cell>
          <cell r="H4831">
            <v>1</v>
          </cell>
          <cell r="I4831">
            <v>0</v>
          </cell>
          <cell r="J4831">
            <v>0</v>
          </cell>
          <cell r="K4831">
            <v>2</v>
          </cell>
          <cell r="L4831">
            <v>1</v>
          </cell>
          <cell r="M4831">
            <v>0</v>
          </cell>
          <cell r="N4831">
            <v>0</v>
          </cell>
          <cell r="O4831">
            <v>2</v>
          </cell>
          <cell r="P4831">
            <v>0</v>
          </cell>
          <cell r="Q4831">
            <v>0</v>
          </cell>
          <cell r="R4831">
            <v>0</v>
          </cell>
          <cell r="S4831">
            <v>0</v>
          </cell>
          <cell r="T4831">
            <v>0</v>
          </cell>
          <cell r="U4831">
            <v>0</v>
          </cell>
          <cell r="AO4831" t="str">
            <v>Sachsen-Anhalt_2005_I 05a_4</v>
          </cell>
          <cell r="AQ4831" t="str">
            <v>Östliche Flächenländer_2005_I 05a_4</v>
          </cell>
        </row>
        <row r="4832">
          <cell r="G4832">
            <v>4</v>
          </cell>
          <cell r="H4832">
            <v>3</v>
          </cell>
          <cell r="I4832">
            <v>0</v>
          </cell>
          <cell r="J4832">
            <v>0</v>
          </cell>
          <cell r="K4832">
            <v>4</v>
          </cell>
          <cell r="L4832">
            <v>3</v>
          </cell>
          <cell r="M4832">
            <v>0</v>
          </cell>
          <cell r="N4832">
            <v>0</v>
          </cell>
          <cell r="O4832">
            <v>4</v>
          </cell>
          <cell r="P4832">
            <v>0</v>
          </cell>
          <cell r="Q4832">
            <v>0</v>
          </cell>
          <cell r="R4832">
            <v>0</v>
          </cell>
          <cell r="S4832">
            <v>0</v>
          </cell>
          <cell r="T4832">
            <v>0</v>
          </cell>
          <cell r="U4832">
            <v>0</v>
          </cell>
          <cell r="AO4832" t="str">
            <v>Sachsen-Anhalt_2005_I 05a_5</v>
          </cell>
          <cell r="AQ4832" t="str">
            <v>Östliche Flächenländer_2005_I 05a_5</v>
          </cell>
        </row>
        <row r="4833">
          <cell r="G4833">
            <v>0</v>
          </cell>
          <cell r="H4833">
            <v>0</v>
          </cell>
          <cell r="I4833">
            <v>0</v>
          </cell>
          <cell r="J4833">
            <v>0</v>
          </cell>
          <cell r="K4833">
            <v>0</v>
          </cell>
          <cell r="L4833">
            <v>0</v>
          </cell>
          <cell r="M4833">
            <v>0</v>
          </cell>
          <cell r="N4833">
            <v>0</v>
          </cell>
          <cell r="O4833">
            <v>0</v>
          </cell>
          <cell r="P4833">
            <v>0</v>
          </cell>
          <cell r="Q4833">
            <v>0</v>
          </cell>
          <cell r="R4833">
            <v>0</v>
          </cell>
          <cell r="S4833">
            <v>0</v>
          </cell>
          <cell r="T4833">
            <v>0</v>
          </cell>
          <cell r="U4833">
            <v>0</v>
          </cell>
          <cell r="AO4833" t="str">
            <v>Sachsen-Anhalt_2005_I 05a_6</v>
          </cell>
          <cell r="AQ4833" t="str">
            <v>Östliche Flächenländer_2005_I 05a_6</v>
          </cell>
        </row>
        <row r="4834">
          <cell r="G4834">
            <v>0</v>
          </cell>
          <cell r="H4834">
            <v>0</v>
          </cell>
          <cell r="I4834">
            <v>0</v>
          </cell>
          <cell r="J4834">
            <v>0</v>
          </cell>
          <cell r="K4834">
            <v>0</v>
          </cell>
          <cell r="L4834">
            <v>0</v>
          </cell>
          <cell r="M4834">
            <v>0</v>
          </cell>
          <cell r="N4834">
            <v>0</v>
          </cell>
          <cell r="O4834">
            <v>0</v>
          </cell>
          <cell r="P4834">
            <v>0</v>
          </cell>
          <cell r="Q4834">
            <v>0</v>
          </cell>
          <cell r="R4834">
            <v>0</v>
          </cell>
          <cell r="S4834">
            <v>0</v>
          </cell>
          <cell r="T4834">
            <v>0</v>
          </cell>
          <cell r="U4834">
            <v>0</v>
          </cell>
          <cell r="AO4834" t="str">
            <v>Sachsen-Anhalt_2005_I 05a_7</v>
          </cell>
          <cell r="AQ4834" t="str">
            <v>Östliche Flächenländer_2005_I 05a_7</v>
          </cell>
        </row>
        <row r="4835">
          <cell r="G4835">
            <v>807</v>
          </cell>
          <cell r="H4835">
            <v>590</v>
          </cell>
          <cell r="I4835">
            <v>4</v>
          </cell>
          <cell r="J4835">
            <v>4</v>
          </cell>
          <cell r="K4835">
            <v>807</v>
          </cell>
          <cell r="L4835">
            <v>590</v>
          </cell>
          <cell r="M4835">
            <v>4</v>
          </cell>
          <cell r="N4835">
            <v>4</v>
          </cell>
          <cell r="O4835">
            <v>807</v>
          </cell>
          <cell r="P4835">
            <v>0</v>
          </cell>
          <cell r="Q4835">
            <v>0</v>
          </cell>
          <cell r="R4835">
            <v>0</v>
          </cell>
          <cell r="S4835">
            <v>0</v>
          </cell>
          <cell r="T4835">
            <v>0</v>
          </cell>
          <cell r="U4835">
            <v>0</v>
          </cell>
          <cell r="AO4835" t="str">
            <v>Sachsen-Anhalt_2005_I 05a_8</v>
          </cell>
          <cell r="AQ4835" t="str">
            <v>Östliche Flächenländer_2005_I 05a_8</v>
          </cell>
        </row>
        <row r="4836">
          <cell r="G4836">
            <v>0</v>
          </cell>
          <cell r="H4836">
            <v>0</v>
          </cell>
          <cell r="I4836">
            <v>0</v>
          </cell>
          <cell r="J4836">
            <v>0</v>
          </cell>
          <cell r="K4836">
            <v>0</v>
          </cell>
          <cell r="L4836">
            <v>0</v>
          </cell>
          <cell r="M4836">
            <v>0</v>
          </cell>
          <cell r="N4836">
            <v>0</v>
          </cell>
          <cell r="O4836">
            <v>0</v>
          </cell>
          <cell r="P4836">
            <v>0</v>
          </cell>
          <cell r="Q4836">
            <v>0</v>
          </cell>
          <cell r="R4836">
            <v>0</v>
          </cell>
          <cell r="S4836">
            <v>0</v>
          </cell>
          <cell r="T4836">
            <v>0</v>
          </cell>
          <cell r="U4836">
            <v>0</v>
          </cell>
          <cell r="AO4836" t="e">
            <v>#N/A</v>
          </cell>
          <cell r="AQ4836" t="e">
            <v>#N/A</v>
          </cell>
        </row>
        <row r="4837">
          <cell r="G4837">
            <v>0</v>
          </cell>
          <cell r="H4837">
            <v>0</v>
          </cell>
          <cell r="I4837">
            <v>0</v>
          </cell>
          <cell r="J4837">
            <v>0</v>
          </cell>
          <cell r="K4837">
            <v>0</v>
          </cell>
          <cell r="L4837">
            <v>0</v>
          </cell>
          <cell r="M4837">
            <v>0</v>
          </cell>
          <cell r="N4837">
            <v>0</v>
          </cell>
          <cell r="O4837">
            <v>0</v>
          </cell>
          <cell r="P4837">
            <v>0</v>
          </cell>
          <cell r="Q4837">
            <v>0</v>
          </cell>
          <cell r="R4837">
            <v>0</v>
          </cell>
          <cell r="S4837">
            <v>0</v>
          </cell>
          <cell r="T4837">
            <v>0</v>
          </cell>
          <cell r="U4837">
            <v>0</v>
          </cell>
          <cell r="AO4837" t="e">
            <v>#N/A</v>
          </cell>
          <cell r="AQ4837" t="e">
            <v>#N/A</v>
          </cell>
        </row>
        <row r="4838">
          <cell r="G4838">
            <v>0</v>
          </cell>
          <cell r="H4838">
            <v>0</v>
          </cell>
          <cell r="I4838">
            <v>0</v>
          </cell>
          <cell r="J4838">
            <v>0</v>
          </cell>
          <cell r="K4838">
            <v>0</v>
          </cell>
          <cell r="L4838">
            <v>0</v>
          </cell>
          <cell r="M4838">
            <v>0</v>
          </cell>
          <cell r="N4838">
            <v>0</v>
          </cell>
          <cell r="O4838">
            <v>0</v>
          </cell>
          <cell r="P4838">
            <v>0</v>
          </cell>
          <cell r="Q4838">
            <v>0</v>
          </cell>
          <cell r="R4838">
            <v>0</v>
          </cell>
          <cell r="S4838">
            <v>0</v>
          </cell>
          <cell r="T4838">
            <v>0</v>
          </cell>
          <cell r="U4838">
            <v>0</v>
          </cell>
          <cell r="AO4838" t="e">
            <v>#N/A</v>
          </cell>
          <cell r="AQ4838" t="e">
            <v>#N/A</v>
          </cell>
        </row>
        <row r="4839">
          <cell r="G4839">
            <v>0</v>
          </cell>
          <cell r="H4839">
            <v>0</v>
          </cell>
          <cell r="I4839">
            <v>0</v>
          </cell>
          <cell r="J4839">
            <v>0</v>
          </cell>
          <cell r="K4839">
            <v>0</v>
          </cell>
          <cell r="L4839">
            <v>0</v>
          </cell>
          <cell r="M4839">
            <v>0</v>
          </cell>
          <cell r="N4839">
            <v>0</v>
          </cell>
          <cell r="O4839">
            <v>0</v>
          </cell>
          <cell r="P4839">
            <v>0</v>
          </cell>
          <cell r="Q4839">
            <v>0</v>
          </cell>
          <cell r="R4839">
            <v>0</v>
          </cell>
          <cell r="S4839">
            <v>0</v>
          </cell>
          <cell r="T4839">
            <v>0</v>
          </cell>
          <cell r="U4839">
            <v>0</v>
          </cell>
          <cell r="AO4839" t="e">
            <v>#N/A</v>
          </cell>
          <cell r="AQ4839" t="e">
            <v>#N/A</v>
          </cell>
        </row>
        <row r="4840">
          <cell r="G4840">
            <v>0</v>
          </cell>
          <cell r="H4840">
            <v>0</v>
          </cell>
          <cell r="I4840">
            <v>0</v>
          </cell>
          <cell r="J4840">
            <v>0</v>
          </cell>
          <cell r="K4840">
            <v>0</v>
          </cell>
          <cell r="L4840">
            <v>0</v>
          </cell>
          <cell r="M4840">
            <v>0</v>
          </cell>
          <cell r="N4840">
            <v>0</v>
          </cell>
          <cell r="O4840">
            <v>0</v>
          </cell>
          <cell r="P4840">
            <v>0</v>
          </cell>
          <cell r="Q4840">
            <v>0</v>
          </cell>
          <cell r="R4840">
            <v>0</v>
          </cell>
          <cell r="S4840">
            <v>0</v>
          </cell>
          <cell r="T4840">
            <v>0</v>
          </cell>
          <cell r="U4840">
            <v>0</v>
          </cell>
          <cell r="AO4840" t="e">
            <v>#N/A</v>
          </cell>
          <cell r="AQ4840" t="e">
            <v>#N/A</v>
          </cell>
        </row>
        <row r="4841">
          <cell r="G4841">
            <v>0</v>
          </cell>
          <cell r="H4841">
            <v>0</v>
          </cell>
          <cell r="I4841">
            <v>0</v>
          </cell>
          <cell r="J4841">
            <v>0</v>
          </cell>
          <cell r="K4841">
            <v>0</v>
          </cell>
          <cell r="L4841">
            <v>0</v>
          </cell>
          <cell r="M4841">
            <v>0</v>
          </cell>
          <cell r="N4841">
            <v>0</v>
          </cell>
          <cell r="O4841">
            <v>0</v>
          </cell>
          <cell r="P4841">
            <v>0</v>
          </cell>
          <cell r="Q4841">
            <v>0</v>
          </cell>
          <cell r="R4841">
            <v>0</v>
          </cell>
          <cell r="S4841">
            <v>0</v>
          </cell>
          <cell r="T4841">
            <v>0</v>
          </cell>
          <cell r="U4841">
            <v>0</v>
          </cell>
          <cell r="AO4841" t="e">
            <v>#N/A</v>
          </cell>
          <cell r="AQ4841" t="e">
            <v>#N/A</v>
          </cell>
        </row>
        <row r="4842">
          <cell r="G4842">
            <v>0</v>
          </cell>
          <cell r="H4842">
            <v>0</v>
          </cell>
          <cell r="I4842">
            <v>0</v>
          </cell>
          <cell r="J4842">
            <v>0</v>
          </cell>
          <cell r="K4842">
            <v>0</v>
          </cell>
          <cell r="L4842">
            <v>0</v>
          </cell>
          <cell r="M4842">
            <v>0</v>
          </cell>
          <cell r="N4842">
            <v>0</v>
          </cell>
          <cell r="O4842">
            <v>0</v>
          </cell>
          <cell r="P4842">
            <v>0</v>
          </cell>
          <cell r="Q4842">
            <v>0</v>
          </cell>
          <cell r="R4842">
            <v>0</v>
          </cell>
          <cell r="S4842">
            <v>0</v>
          </cell>
          <cell r="T4842">
            <v>0</v>
          </cell>
          <cell r="U4842">
            <v>0</v>
          </cell>
          <cell r="AO4842" t="e">
            <v>#N/A</v>
          </cell>
          <cell r="AQ4842" t="e">
            <v>#N/A</v>
          </cell>
        </row>
        <row r="4843">
          <cell r="G4843">
            <v>0</v>
          </cell>
          <cell r="H4843">
            <v>0</v>
          </cell>
          <cell r="I4843">
            <v>0</v>
          </cell>
          <cell r="J4843">
            <v>0</v>
          </cell>
          <cell r="K4843">
            <v>0</v>
          </cell>
          <cell r="L4843">
            <v>0</v>
          </cell>
          <cell r="M4843">
            <v>0</v>
          </cell>
          <cell r="N4843">
            <v>0</v>
          </cell>
          <cell r="O4843">
            <v>0</v>
          </cell>
          <cell r="P4843">
            <v>0</v>
          </cell>
          <cell r="Q4843">
            <v>0</v>
          </cell>
          <cell r="R4843">
            <v>0</v>
          </cell>
          <cell r="S4843">
            <v>0</v>
          </cell>
          <cell r="T4843">
            <v>0</v>
          </cell>
          <cell r="U4843">
            <v>0</v>
          </cell>
          <cell r="AO4843" t="e">
            <v>#N/A</v>
          </cell>
          <cell r="AQ4843" t="e">
            <v>#N/A</v>
          </cell>
        </row>
        <row r="4844">
          <cell r="G4844">
            <v>0</v>
          </cell>
          <cell r="H4844">
            <v>0</v>
          </cell>
          <cell r="I4844">
            <v>0</v>
          </cell>
          <cell r="J4844">
            <v>0</v>
          </cell>
          <cell r="K4844">
            <v>0</v>
          </cell>
          <cell r="L4844">
            <v>0</v>
          </cell>
          <cell r="M4844">
            <v>0</v>
          </cell>
          <cell r="N4844">
            <v>0</v>
          </cell>
          <cell r="O4844">
            <v>0</v>
          </cell>
          <cell r="P4844">
            <v>0</v>
          </cell>
          <cell r="Q4844">
            <v>0</v>
          </cell>
          <cell r="R4844">
            <v>0</v>
          </cell>
          <cell r="S4844">
            <v>0</v>
          </cell>
          <cell r="T4844">
            <v>0</v>
          </cell>
          <cell r="U4844">
            <v>0</v>
          </cell>
          <cell r="AO4844" t="str">
            <v>Sachsen-Anhalt_2005_I 05c_1</v>
          </cell>
          <cell r="AQ4844" t="str">
            <v>Östliche Flächenländer_2005_I 05c_1</v>
          </cell>
        </row>
        <row r="4845">
          <cell r="G4845">
            <v>57</v>
          </cell>
          <cell r="H4845">
            <v>37</v>
          </cell>
          <cell r="I4845">
            <v>0</v>
          </cell>
          <cell r="J4845">
            <v>0</v>
          </cell>
          <cell r="K4845">
            <v>7</v>
          </cell>
          <cell r="L4845">
            <v>6</v>
          </cell>
          <cell r="M4845">
            <v>0</v>
          </cell>
          <cell r="N4845">
            <v>0</v>
          </cell>
          <cell r="O4845">
            <v>7</v>
          </cell>
          <cell r="P4845">
            <v>1</v>
          </cell>
          <cell r="Q4845">
            <v>48</v>
          </cell>
          <cell r="R4845">
            <v>1</v>
          </cell>
          <cell r="S4845">
            <v>0</v>
          </cell>
          <cell r="T4845">
            <v>0</v>
          </cell>
          <cell r="U4845">
            <v>0</v>
          </cell>
          <cell r="AO4845" t="str">
            <v>Sachsen-Anhalt_2005_I 05c_2</v>
          </cell>
          <cell r="AQ4845" t="str">
            <v>Östliche Flächenländer_2005_I 05c_2</v>
          </cell>
        </row>
        <row r="4846">
          <cell r="G4846">
            <v>1814</v>
          </cell>
          <cell r="H4846">
            <v>1518</v>
          </cell>
          <cell r="I4846">
            <v>5</v>
          </cell>
          <cell r="J4846">
            <v>4</v>
          </cell>
          <cell r="K4846">
            <v>497</v>
          </cell>
          <cell r="L4846">
            <v>426</v>
          </cell>
          <cell r="M4846">
            <v>2</v>
          </cell>
          <cell r="N4846">
            <v>2</v>
          </cell>
          <cell r="O4846">
            <v>501</v>
          </cell>
          <cell r="P4846">
            <v>450</v>
          </cell>
          <cell r="Q4846">
            <v>759</v>
          </cell>
          <cell r="R4846">
            <v>85</v>
          </cell>
          <cell r="S4846">
            <v>19</v>
          </cell>
          <cell r="T4846">
            <v>0</v>
          </cell>
          <cell r="U4846">
            <v>0</v>
          </cell>
          <cell r="AO4846" t="str">
            <v>Sachsen-Anhalt_2005_I 05c_3</v>
          </cell>
          <cell r="AQ4846" t="str">
            <v>Östliche Flächenländer_2005_I 05c_3</v>
          </cell>
        </row>
        <row r="4847">
          <cell r="G4847">
            <v>110</v>
          </cell>
          <cell r="H4847">
            <v>90</v>
          </cell>
          <cell r="I4847">
            <v>0</v>
          </cell>
          <cell r="J4847">
            <v>0</v>
          </cell>
          <cell r="K4847">
            <v>42</v>
          </cell>
          <cell r="L4847">
            <v>37</v>
          </cell>
          <cell r="M4847">
            <v>0</v>
          </cell>
          <cell r="N4847">
            <v>0</v>
          </cell>
          <cell r="O4847">
            <v>41</v>
          </cell>
          <cell r="P4847">
            <v>33</v>
          </cell>
          <cell r="Q4847">
            <v>35</v>
          </cell>
          <cell r="R4847">
            <v>1</v>
          </cell>
          <cell r="S4847">
            <v>0</v>
          </cell>
          <cell r="T4847">
            <v>0</v>
          </cell>
          <cell r="U4847">
            <v>0</v>
          </cell>
          <cell r="AO4847" t="str">
            <v>Sachsen-Anhalt_2005_I 05c_4</v>
          </cell>
          <cell r="AQ4847" t="str">
            <v>Östliche Flächenländer_2005_I 05c_4</v>
          </cell>
        </row>
        <row r="4848">
          <cell r="G4848">
            <v>116</v>
          </cell>
          <cell r="H4848">
            <v>88</v>
          </cell>
          <cell r="I4848">
            <v>1</v>
          </cell>
          <cell r="J4848">
            <v>0</v>
          </cell>
          <cell r="K4848">
            <v>39</v>
          </cell>
          <cell r="L4848">
            <v>27</v>
          </cell>
          <cell r="M4848">
            <v>0</v>
          </cell>
          <cell r="N4848">
            <v>0</v>
          </cell>
          <cell r="O4848">
            <v>39</v>
          </cell>
          <cell r="P4848">
            <v>35</v>
          </cell>
          <cell r="Q4848">
            <v>30</v>
          </cell>
          <cell r="R4848">
            <v>9</v>
          </cell>
          <cell r="S4848">
            <v>3</v>
          </cell>
          <cell r="T4848">
            <v>0</v>
          </cell>
          <cell r="U4848">
            <v>0</v>
          </cell>
          <cell r="AO4848" t="str">
            <v>Sachsen-Anhalt_2005_I 05c_5</v>
          </cell>
          <cell r="AQ4848" t="str">
            <v>Östliche Flächenländer_2005_I 05c_5</v>
          </cell>
        </row>
        <row r="4849">
          <cell r="G4849">
            <v>0</v>
          </cell>
          <cell r="H4849">
            <v>0</v>
          </cell>
          <cell r="I4849">
            <v>0</v>
          </cell>
          <cell r="J4849">
            <v>0</v>
          </cell>
          <cell r="K4849">
            <v>0</v>
          </cell>
          <cell r="L4849">
            <v>0</v>
          </cell>
          <cell r="M4849">
            <v>0</v>
          </cell>
          <cell r="N4849">
            <v>0</v>
          </cell>
          <cell r="O4849">
            <v>0</v>
          </cell>
          <cell r="P4849">
            <v>0</v>
          </cell>
          <cell r="Q4849">
            <v>0</v>
          </cell>
          <cell r="R4849">
            <v>0</v>
          </cell>
          <cell r="S4849">
            <v>0</v>
          </cell>
          <cell r="T4849">
            <v>0</v>
          </cell>
          <cell r="U4849">
            <v>0</v>
          </cell>
          <cell r="AO4849" t="str">
            <v>Sachsen-Anhalt_2005_I 05c_6</v>
          </cell>
          <cell r="AQ4849" t="str">
            <v>Östliche Flächenländer_2005_I 05c_6</v>
          </cell>
        </row>
        <row r="4850">
          <cell r="G4850">
            <v>0</v>
          </cell>
          <cell r="H4850">
            <v>0</v>
          </cell>
          <cell r="I4850">
            <v>0</v>
          </cell>
          <cell r="J4850">
            <v>0</v>
          </cell>
          <cell r="K4850">
            <v>0</v>
          </cell>
          <cell r="L4850">
            <v>0</v>
          </cell>
          <cell r="M4850">
            <v>0</v>
          </cell>
          <cell r="N4850">
            <v>0</v>
          </cell>
          <cell r="O4850">
            <v>0</v>
          </cell>
          <cell r="P4850">
            <v>0</v>
          </cell>
          <cell r="Q4850">
            <v>0</v>
          </cell>
          <cell r="R4850">
            <v>0</v>
          </cell>
          <cell r="S4850">
            <v>0</v>
          </cell>
          <cell r="T4850">
            <v>0</v>
          </cell>
          <cell r="U4850">
            <v>0</v>
          </cell>
          <cell r="AO4850" t="str">
            <v>Sachsen-Anhalt_2005_I 05c_7</v>
          </cell>
          <cell r="AQ4850" t="str">
            <v>Östliche Flächenländer_2005_I 05c_7</v>
          </cell>
        </row>
        <row r="4851">
          <cell r="G4851">
            <v>2097</v>
          </cell>
          <cell r="H4851">
            <v>1733</v>
          </cell>
          <cell r="I4851">
            <v>6</v>
          </cell>
          <cell r="J4851">
            <v>4</v>
          </cell>
          <cell r="K4851">
            <v>585</v>
          </cell>
          <cell r="L4851">
            <v>496</v>
          </cell>
          <cell r="M4851">
            <v>2</v>
          </cell>
          <cell r="N4851">
            <v>2</v>
          </cell>
          <cell r="O4851">
            <v>588</v>
          </cell>
          <cell r="P4851">
            <v>519</v>
          </cell>
          <cell r="Q4851">
            <v>872</v>
          </cell>
          <cell r="R4851">
            <v>96</v>
          </cell>
          <cell r="S4851">
            <v>22</v>
          </cell>
          <cell r="T4851">
            <v>0</v>
          </cell>
          <cell r="U4851">
            <v>0</v>
          </cell>
          <cell r="AO4851" t="str">
            <v>Sachsen-Anhalt_2005_I 05c_8</v>
          </cell>
          <cell r="AQ4851" t="str">
            <v>Östliche Flächenländer_2005_I 05c_8</v>
          </cell>
        </row>
        <row r="4852">
          <cell r="G4852">
            <v>0</v>
          </cell>
          <cell r="H4852">
            <v>0</v>
          </cell>
          <cell r="I4852">
            <v>0</v>
          </cell>
          <cell r="J4852">
            <v>0</v>
          </cell>
          <cell r="K4852">
            <v>0</v>
          </cell>
          <cell r="L4852">
            <v>0</v>
          </cell>
          <cell r="M4852">
            <v>0</v>
          </cell>
          <cell r="N4852">
            <v>0</v>
          </cell>
          <cell r="O4852">
            <v>0</v>
          </cell>
          <cell r="P4852">
            <v>0</v>
          </cell>
          <cell r="Q4852">
            <v>0</v>
          </cell>
          <cell r="R4852">
            <v>0</v>
          </cell>
          <cell r="S4852">
            <v>0</v>
          </cell>
          <cell r="T4852">
            <v>0</v>
          </cell>
          <cell r="U4852">
            <v>0</v>
          </cell>
          <cell r="AO4852" t="e">
            <v>#N/A</v>
          </cell>
          <cell r="AQ4852" t="e">
            <v>#N/A</v>
          </cell>
        </row>
        <row r="4853">
          <cell r="G4853">
            <v>8</v>
          </cell>
          <cell r="H4853">
            <v>5</v>
          </cell>
          <cell r="I4853">
            <v>0</v>
          </cell>
          <cell r="J4853">
            <v>0</v>
          </cell>
          <cell r="K4853">
            <v>2</v>
          </cell>
          <cell r="L4853">
            <v>1</v>
          </cell>
          <cell r="M4853">
            <v>0</v>
          </cell>
          <cell r="N4853">
            <v>0</v>
          </cell>
          <cell r="O4853">
            <v>2</v>
          </cell>
          <cell r="P4853">
            <v>0</v>
          </cell>
          <cell r="Q4853">
            <v>5</v>
          </cell>
          <cell r="R4853">
            <v>1</v>
          </cell>
          <cell r="S4853">
            <v>0</v>
          </cell>
          <cell r="T4853">
            <v>0</v>
          </cell>
          <cell r="U4853">
            <v>0</v>
          </cell>
          <cell r="AO4853" t="e">
            <v>#N/A</v>
          </cell>
          <cell r="AQ4853" t="e">
            <v>#N/A</v>
          </cell>
        </row>
        <row r="4854">
          <cell r="G4854">
            <v>467</v>
          </cell>
          <cell r="H4854">
            <v>343</v>
          </cell>
          <cell r="I4854">
            <v>2</v>
          </cell>
          <cell r="J4854">
            <v>1</v>
          </cell>
          <cell r="K4854">
            <v>93</v>
          </cell>
          <cell r="L4854">
            <v>74</v>
          </cell>
          <cell r="M4854">
            <v>1</v>
          </cell>
          <cell r="N4854">
            <v>1</v>
          </cell>
          <cell r="O4854">
            <v>93</v>
          </cell>
          <cell r="P4854">
            <v>131</v>
          </cell>
          <cell r="Q4854">
            <v>139</v>
          </cell>
          <cell r="R4854">
            <v>85</v>
          </cell>
          <cell r="S4854">
            <v>19</v>
          </cell>
          <cell r="T4854">
            <v>0</v>
          </cell>
          <cell r="U4854">
            <v>0</v>
          </cell>
          <cell r="AO4854" t="e">
            <v>#N/A</v>
          </cell>
          <cell r="AQ4854" t="e">
            <v>#N/A</v>
          </cell>
        </row>
        <row r="4855">
          <cell r="G4855">
            <v>58</v>
          </cell>
          <cell r="H4855">
            <v>50</v>
          </cell>
          <cell r="I4855">
            <v>0</v>
          </cell>
          <cell r="J4855">
            <v>0</v>
          </cell>
          <cell r="K4855">
            <v>22</v>
          </cell>
          <cell r="L4855">
            <v>21</v>
          </cell>
          <cell r="M4855">
            <v>0</v>
          </cell>
          <cell r="N4855">
            <v>0</v>
          </cell>
          <cell r="O4855">
            <v>22</v>
          </cell>
          <cell r="P4855">
            <v>23</v>
          </cell>
          <cell r="Q4855">
            <v>12</v>
          </cell>
          <cell r="R4855">
            <v>1</v>
          </cell>
          <cell r="S4855">
            <v>0</v>
          </cell>
          <cell r="T4855">
            <v>0</v>
          </cell>
          <cell r="U4855">
            <v>0</v>
          </cell>
          <cell r="AO4855" t="e">
            <v>#N/A</v>
          </cell>
          <cell r="AQ4855" t="e">
            <v>#N/A</v>
          </cell>
        </row>
        <row r="4856">
          <cell r="G4856">
            <v>53</v>
          </cell>
          <cell r="H4856">
            <v>33</v>
          </cell>
          <cell r="I4856">
            <v>1</v>
          </cell>
          <cell r="J4856">
            <v>0</v>
          </cell>
          <cell r="K4856">
            <v>17</v>
          </cell>
          <cell r="L4856">
            <v>7</v>
          </cell>
          <cell r="M4856">
            <v>0</v>
          </cell>
          <cell r="N4856">
            <v>0</v>
          </cell>
          <cell r="O4856">
            <v>17</v>
          </cell>
          <cell r="P4856">
            <v>13</v>
          </cell>
          <cell r="Q4856">
            <v>11</v>
          </cell>
          <cell r="R4856">
            <v>9</v>
          </cell>
          <cell r="S4856">
            <v>3</v>
          </cell>
          <cell r="T4856">
            <v>0</v>
          </cell>
          <cell r="U4856">
            <v>0</v>
          </cell>
          <cell r="AO4856" t="e">
            <v>#N/A</v>
          </cell>
          <cell r="AQ4856" t="e">
            <v>#N/A</v>
          </cell>
        </row>
        <row r="4857">
          <cell r="G4857">
            <v>0</v>
          </cell>
          <cell r="H4857">
            <v>0</v>
          </cell>
          <cell r="I4857">
            <v>0</v>
          </cell>
          <cell r="J4857">
            <v>0</v>
          </cell>
          <cell r="K4857">
            <v>0</v>
          </cell>
          <cell r="L4857">
            <v>0</v>
          </cell>
          <cell r="M4857">
            <v>0</v>
          </cell>
          <cell r="N4857">
            <v>0</v>
          </cell>
          <cell r="O4857">
            <v>0</v>
          </cell>
          <cell r="P4857">
            <v>0</v>
          </cell>
          <cell r="Q4857">
            <v>0</v>
          </cell>
          <cell r="R4857">
            <v>0</v>
          </cell>
          <cell r="S4857">
            <v>0</v>
          </cell>
          <cell r="T4857">
            <v>0</v>
          </cell>
          <cell r="U4857">
            <v>0</v>
          </cell>
          <cell r="AO4857" t="e">
            <v>#N/A</v>
          </cell>
          <cell r="AQ4857" t="e">
            <v>#N/A</v>
          </cell>
        </row>
        <row r="4858">
          <cell r="G4858">
            <v>0</v>
          </cell>
          <cell r="H4858">
            <v>0</v>
          </cell>
          <cell r="I4858">
            <v>0</v>
          </cell>
          <cell r="J4858">
            <v>0</v>
          </cell>
          <cell r="K4858">
            <v>0</v>
          </cell>
          <cell r="L4858">
            <v>0</v>
          </cell>
          <cell r="M4858">
            <v>0</v>
          </cell>
          <cell r="N4858">
            <v>0</v>
          </cell>
          <cell r="O4858">
            <v>0</v>
          </cell>
          <cell r="P4858">
            <v>0</v>
          </cell>
          <cell r="Q4858">
            <v>0</v>
          </cell>
          <cell r="R4858">
            <v>0</v>
          </cell>
          <cell r="S4858">
            <v>0</v>
          </cell>
          <cell r="T4858">
            <v>0</v>
          </cell>
          <cell r="U4858">
            <v>0</v>
          </cell>
          <cell r="AO4858" t="e">
            <v>#N/A</v>
          </cell>
          <cell r="AQ4858" t="e">
            <v>#N/A</v>
          </cell>
        </row>
        <row r="4859">
          <cell r="G4859">
            <v>586</v>
          </cell>
          <cell r="H4859">
            <v>431</v>
          </cell>
          <cell r="I4859">
            <v>3</v>
          </cell>
          <cell r="J4859">
            <v>1</v>
          </cell>
          <cell r="K4859">
            <v>134</v>
          </cell>
          <cell r="L4859">
            <v>103</v>
          </cell>
          <cell r="M4859">
            <v>1</v>
          </cell>
          <cell r="N4859">
            <v>1</v>
          </cell>
          <cell r="O4859">
            <v>134</v>
          </cell>
          <cell r="P4859">
            <v>167</v>
          </cell>
          <cell r="Q4859">
            <v>167</v>
          </cell>
          <cell r="R4859">
            <v>96</v>
          </cell>
          <cell r="S4859">
            <v>22</v>
          </cell>
          <cell r="T4859">
            <v>0</v>
          </cell>
          <cell r="U4859">
            <v>0</v>
          </cell>
          <cell r="AO4859" t="e">
            <v>#N/A</v>
          </cell>
          <cell r="AQ4859" t="e">
            <v>#N/A</v>
          </cell>
        </row>
        <row r="4860">
          <cell r="G4860">
            <v>0</v>
          </cell>
          <cell r="H4860">
            <v>0</v>
          </cell>
          <cell r="I4860">
            <v>0</v>
          </cell>
          <cell r="J4860">
            <v>0</v>
          </cell>
          <cell r="K4860">
            <v>0</v>
          </cell>
          <cell r="L4860">
            <v>0</v>
          </cell>
          <cell r="M4860">
            <v>0</v>
          </cell>
          <cell r="N4860">
            <v>0</v>
          </cell>
          <cell r="O4860">
            <v>0</v>
          </cell>
          <cell r="P4860">
            <v>0</v>
          </cell>
          <cell r="Q4860">
            <v>0</v>
          </cell>
          <cell r="R4860">
            <v>0</v>
          </cell>
          <cell r="S4860">
            <v>0</v>
          </cell>
          <cell r="T4860">
            <v>0</v>
          </cell>
          <cell r="U4860">
            <v>0</v>
          </cell>
          <cell r="AO4860" t="str">
            <v>Sachsen-Anhalt_2005_I 05b_1</v>
          </cell>
          <cell r="AQ4860" t="str">
            <v>Östliche Flächenländer_2005_I 05b_1</v>
          </cell>
        </row>
        <row r="4861">
          <cell r="G4861">
            <v>2</v>
          </cell>
          <cell r="H4861">
            <v>1</v>
          </cell>
          <cell r="I4861">
            <v>0</v>
          </cell>
          <cell r="J4861">
            <v>0</v>
          </cell>
          <cell r="K4861">
            <v>2</v>
          </cell>
          <cell r="L4861">
            <v>1</v>
          </cell>
          <cell r="M4861">
            <v>0</v>
          </cell>
          <cell r="N4861">
            <v>0</v>
          </cell>
          <cell r="O4861">
            <v>2</v>
          </cell>
          <cell r="P4861">
            <v>0</v>
          </cell>
          <cell r="Q4861">
            <v>0</v>
          </cell>
          <cell r="R4861">
            <v>0</v>
          </cell>
          <cell r="S4861">
            <v>0</v>
          </cell>
          <cell r="T4861">
            <v>0</v>
          </cell>
          <cell r="U4861">
            <v>0</v>
          </cell>
          <cell r="AO4861" t="str">
            <v>Sachsen-Anhalt_2005_I 05b_2</v>
          </cell>
          <cell r="AQ4861" t="str">
            <v>Östliche Flächenländer_2005_I 05b_2</v>
          </cell>
        </row>
        <row r="4862">
          <cell r="G4862">
            <v>1408</v>
          </cell>
          <cell r="H4862">
            <v>1097</v>
          </cell>
          <cell r="I4862">
            <v>11</v>
          </cell>
          <cell r="J4862">
            <v>10</v>
          </cell>
          <cell r="K4862">
            <v>416</v>
          </cell>
          <cell r="L4862">
            <v>322</v>
          </cell>
          <cell r="M4862">
            <v>3</v>
          </cell>
          <cell r="N4862">
            <v>3</v>
          </cell>
          <cell r="O4862">
            <v>416</v>
          </cell>
          <cell r="P4862">
            <v>465</v>
          </cell>
          <cell r="Q4862">
            <v>527</v>
          </cell>
          <cell r="R4862">
            <v>0</v>
          </cell>
          <cell r="S4862">
            <v>0</v>
          </cell>
          <cell r="T4862">
            <v>0</v>
          </cell>
          <cell r="U4862">
            <v>0</v>
          </cell>
          <cell r="AO4862" t="str">
            <v>Sachsen-Anhalt_2005_I 05b_3</v>
          </cell>
          <cell r="AQ4862" t="str">
            <v>Östliche Flächenländer_2005_I 05b_3</v>
          </cell>
        </row>
        <row r="4863">
          <cell r="G4863">
            <v>119</v>
          </cell>
          <cell r="H4863">
            <v>90</v>
          </cell>
          <cell r="I4863">
            <v>0</v>
          </cell>
          <cell r="J4863">
            <v>0</v>
          </cell>
          <cell r="K4863">
            <v>52</v>
          </cell>
          <cell r="L4863">
            <v>40</v>
          </cell>
          <cell r="M4863">
            <v>0</v>
          </cell>
          <cell r="N4863">
            <v>0</v>
          </cell>
          <cell r="O4863">
            <v>52</v>
          </cell>
          <cell r="P4863">
            <v>36</v>
          </cell>
          <cell r="Q4863">
            <v>31</v>
          </cell>
          <cell r="R4863">
            <v>0</v>
          </cell>
          <cell r="S4863">
            <v>0</v>
          </cell>
          <cell r="T4863">
            <v>0</v>
          </cell>
          <cell r="U4863">
            <v>0</v>
          </cell>
          <cell r="AO4863" t="str">
            <v>Sachsen-Anhalt_2005_I 05b_4</v>
          </cell>
          <cell r="AQ4863" t="str">
            <v>Östliche Flächenländer_2005_I 05b_4</v>
          </cell>
        </row>
        <row r="4864">
          <cell r="G4864">
            <v>639</v>
          </cell>
          <cell r="H4864">
            <v>526</v>
          </cell>
          <cell r="I4864">
            <v>3</v>
          </cell>
          <cell r="J4864">
            <v>3</v>
          </cell>
          <cell r="K4864">
            <v>208</v>
          </cell>
          <cell r="L4864">
            <v>176</v>
          </cell>
          <cell r="M4864">
            <v>0</v>
          </cell>
          <cell r="N4864">
            <v>0</v>
          </cell>
          <cell r="O4864">
            <v>208</v>
          </cell>
          <cell r="P4864">
            <v>237</v>
          </cell>
          <cell r="Q4864">
            <v>194</v>
          </cell>
          <cell r="R4864">
            <v>0</v>
          </cell>
          <cell r="S4864">
            <v>0</v>
          </cell>
          <cell r="T4864">
            <v>0</v>
          </cell>
          <cell r="U4864">
            <v>0</v>
          </cell>
          <cell r="AO4864" t="str">
            <v>Sachsen-Anhalt_2005_I 05b_5</v>
          </cell>
          <cell r="AQ4864" t="str">
            <v>Östliche Flächenländer_2005_I 05b_5</v>
          </cell>
        </row>
        <row r="4865">
          <cell r="G4865">
            <v>6</v>
          </cell>
          <cell r="H4865">
            <v>4</v>
          </cell>
          <cell r="I4865">
            <v>0</v>
          </cell>
          <cell r="J4865">
            <v>0</v>
          </cell>
          <cell r="K4865">
            <v>3</v>
          </cell>
          <cell r="L4865">
            <v>3</v>
          </cell>
          <cell r="M4865">
            <v>0</v>
          </cell>
          <cell r="N4865">
            <v>0</v>
          </cell>
          <cell r="O4865">
            <v>3</v>
          </cell>
          <cell r="P4865">
            <v>1</v>
          </cell>
          <cell r="Q4865">
            <v>2</v>
          </cell>
          <cell r="R4865">
            <v>0</v>
          </cell>
          <cell r="S4865">
            <v>0</v>
          </cell>
          <cell r="T4865">
            <v>0</v>
          </cell>
          <cell r="U4865">
            <v>0</v>
          </cell>
          <cell r="AO4865" t="str">
            <v>Sachsen-Anhalt_2005_I 05b_6</v>
          </cell>
          <cell r="AQ4865" t="str">
            <v>Östliche Flächenländer_2005_I 05b_6</v>
          </cell>
        </row>
        <row r="4866">
          <cell r="G4866">
            <v>0</v>
          </cell>
          <cell r="H4866">
            <v>0</v>
          </cell>
          <cell r="I4866">
            <v>0</v>
          </cell>
          <cell r="J4866">
            <v>0</v>
          </cell>
          <cell r="K4866">
            <v>0</v>
          </cell>
          <cell r="L4866">
            <v>0</v>
          </cell>
          <cell r="M4866">
            <v>0</v>
          </cell>
          <cell r="N4866">
            <v>0</v>
          </cell>
          <cell r="O4866">
            <v>0</v>
          </cell>
          <cell r="P4866">
            <v>0</v>
          </cell>
          <cell r="Q4866">
            <v>0</v>
          </cell>
          <cell r="R4866">
            <v>0</v>
          </cell>
          <cell r="S4866">
            <v>0</v>
          </cell>
          <cell r="T4866">
            <v>0</v>
          </cell>
          <cell r="U4866">
            <v>0</v>
          </cell>
          <cell r="AO4866" t="str">
            <v>Sachsen-Anhalt_2005_I 05b_7</v>
          </cell>
          <cell r="AQ4866" t="str">
            <v>Östliche Flächenländer_2005_I 05b_7</v>
          </cell>
        </row>
        <row r="4867">
          <cell r="G4867">
            <v>2174</v>
          </cell>
          <cell r="H4867">
            <v>1718</v>
          </cell>
          <cell r="I4867">
            <v>14</v>
          </cell>
          <cell r="J4867">
            <v>13</v>
          </cell>
          <cell r="K4867">
            <v>681</v>
          </cell>
          <cell r="L4867">
            <v>542</v>
          </cell>
          <cell r="M4867">
            <v>3</v>
          </cell>
          <cell r="N4867">
            <v>3</v>
          </cell>
          <cell r="O4867">
            <v>681</v>
          </cell>
          <cell r="P4867">
            <v>739</v>
          </cell>
          <cell r="Q4867">
            <v>754</v>
          </cell>
          <cell r="R4867">
            <v>0</v>
          </cell>
          <cell r="S4867">
            <v>0</v>
          </cell>
          <cell r="T4867">
            <v>0</v>
          </cell>
          <cell r="U4867">
            <v>0</v>
          </cell>
          <cell r="AO4867" t="str">
            <v>Sachsen-Anhalt_2005_I 05b_8</v>
          </cell>
          <cell r="AQ4867" t="str">
            <v>Östliche Flächenländer_2005_I 05b_8</v>
          </cell>
        </row>
        <row r="4868">
          <cell r="G4868">
            <v>0</v>
          </cell>
          <cell r="H4868">
            <v>0</v>
          </cell>
          <cell r="I4868">
            <v>0</v>
          </cell>
          <cell r="J4868">
            <v>0</v>
          </cell>
          <cell r="K4868">
            <v>0</v>
          </cell>
          <cell r="L4868">
            <v>0</v>
          </cell>
          <cell r="M4868">
            <v>0</v>
          </cell>
          <cell r="N4868">
            <v>0</v>
          </cell>
          <cell r="O4868">
            <v>0</v>
          </cell>
          <cell r="P4868">
            <v>0</v>
          </cell>
          <cell r="Q4868">
            <v>0</v>
          </cell>
          <cell r="R4868">
            <v>0</v>
          </cell>
          <cell r="S4868">
            <v>0</v>
          </cell>
          <cell r="T4868">
            <v>0</v>
          </cell>
          <cell r="U4868">
            <v>0</v>
          </cell>
          <cell r="AO4868" t="str">
            <v>Sachsen-Anhalt_2005_I 05b_1</v>
          </cell>
          <cell r="AQ4868" t="str">
            <v>Östliche Flächenländer_2005_I 05b_1</v>
          </cell>
        </row>
        <row r="4869">
          <cell r="G4869">
            <v>36</v>
          </cell>
          <cell r="H4869">
            <v>11</v>
          </cell>
          <cell r="I4869">
            <v>2</v>
          </cell>
          <cell r="J4869">
            <v>0</v>
          </cell>
          <cell r="K4869">
            <v>36</v>
          </cell>
          <cell r="L4869">
            <v>11</v>
          </cell>
          <cell r="M4869">
            <v>2</v>
          </cell>
          <cell r="N4869">
            <v>0</v>
          </cell>
          <cell r="O4869">
            <v>36</v>
          </cell>
          <cell r="P4869">
            <v>0</v>
          </cell>
          <cell r="Q4869">
            <v>0</v>
          </cell>
          <cell r="R4869">
            <v>0</v>
          </cell>
          <cell r="S4869">
            <v>0</v>
          </cell>
          <cell r="T4869">
            <v>0</v>
          </cell>
          <cell r="U4869">
            <v>0</v>
          </cell>
          <cell r="AO4869" t="str">
            <v>Sachsen-Anhalt_2005_I 05b_2</v>
          </cell>
          <cell r="AQ4869" t="str">
            <v>Östliche Flächenländer_2005_I 05b_2</v>
          </cell>
        </row>
        <row r="4870">
          <cell r="G4870">
            <v>156</v>
          </cell>
          <cell r="H4870">
            <v>51</v>
          </cell>
          <cell r="I4870">
            <v>0</v>
          </cell>
          <cell r="J4870">
            <v>0</v>
          </cell>
          <cell r="K4870">
            <v>156</v>
          </cell>
          <cell r="L4870">
            <v>51</v>
          </cell>
          <cell r="M4870">
            <v>0</v>
          </cell>
          <cell r="N4870">
            <v>0</v>
          </cell>
          <cell r="O4870">
            <v>156</v>
          </cell>
          <cell r="P4870">
            <v>0</v>
          </cell>
          <cell r="Q4870">
            <v>0</v>
          </cell>
          <cell r="R4870">
            <v>0</v>
          </cell>
          <cell r="S4870">
            <v>0</v>
          </cell>
          <cell r="T4870">
            <v>0</v>
          </cell>
          <cell r="U4870">
            <v>0</v>
          </cell>
          <cell r="AO4870" t="str">
            <v>Sachsen-Anhalt_2005_I 05b_3</v>
          </cell>
          <cell r="AQ4870" t="str">
            <v>Östliche Flächenländer_2005_I 05b_3</v>
          </cell>
        </row>
        <row r="4871">
          <cell r="G4871">
            <v>4</v>
          </cell>
          <cell r="H4871">
            <v>0</v>
          </cell>
          <cell r="I4871">
            <v>0</v>
          </cell>
          <cell r="J4871">
            <v>0</v>
          </cell>
          <cell r="K4871">
            <v>4</v>
          </cell>
          <cell r="L4871">
            <v>0</v>
          </cell>
          <cell r="M4871">
            <v>0</v>
          </cell>
          <cell r="N4871">
            <v>0</v>
          </cell>
          <cell r="O4871">
            <v>4</v>
          </cell>
          <cell r="P4871">
            <v>0</v>
          </cell>
          <cell r="Q4871">
            <v>0</v>
          </cell>
          <cell r="R4871">
            <v>0</v>
          </cell>
          <cell r="S4871">
            <v>0</v>
          </cell>
          <cell r="T4871">
            <v>0</v>
          </cell>
          <cell r="U4871">
            <v>0</v>
          </cell>
          <cell r="AO4871" t="str">
            <v>Sachsen-Anhalt_2005_I 05b_4</v>
          </cell>
          <cell r="AQ4871" t="str">
            <v>Östliche Flächenländer_2005_I 05b_4</v>
          </cell>
        </row>
        <row r="4872">
          <cell r="G4872">
            <v>41</v>
          </cell>
          <cell r="H4872">
            <v>16</v>
          </cell>
          <cell r="I4872">
            <v>0</v>
          </cell>
          <cell r="J4872">
            <v>0</v>
          </cell>
          <cell r="K4872">
            <v>41</v>
          </cell>
          <cell r="L4872">
            <v>16</v>
          </cell>
          <cell r="M4872">
            <v>0</v>
          </cell>
          <cell r="N4872">
            <v>0</v>
          </cell>
          <cell r="O4872">
            <v>41</v>
          </cell>
          <cell r="P4872">
            <v>0</v>
          </cell>
          <cell r="Q4872">
            <v>0</v>
          </cell>
          <cell r="R4872">
            <v>0</v>
          </cell>
          <cell r="S4872">
            <v>0</v>
          </cell>
          <cell r="T4872">
            <v>0</v>
          </cell>
          <cell r="U4872">
            <v>0</v>
          </cell>
          <cell r="AO4872" t="str">
            <v>Sachsen-Anhalt_2005_I 05b_5</v>
          </cell>
          <cell r="AQ4872" t="str">
            <v>Östliche Flächenländer_2005_I 05b_5</v>
          </cell>
        </row>
        <row r="4873">
          <cell r="G4873">
            <v>92</v>
          </cell>
          <cell r="H4873">
            <v>18</v>
          </cell>
          <cell r="I4873">
            <v>0</v>
          </cell>
          <cell r="J4873">
            <v>0</v>
          </cell>
          <cell r="K4873">
            <v>92</v>
          </cell>
          <cell r="L4873">
            <v>18</v>
          </cell>
          <cell r="M4873">
            <v>0</v>
          </cell>
          <cell r="N4873">
            <v>0</v>
          </cell>
          <cell r="O4873">
            <v>92</v>
          </cell>
          <cell r="P4873">
            <v>0</v>
          </cell>
          <cell r="Q4873">
            <v>0</v>
          </cell>
          <cell r="R4873">
            <v>0</v>
          </cell>
          <cell r="S4873">
            <v>0</v>
          </cell>
          <cell r="T4873">
            <v>0</v>
          </cell>
          <cell r="U4873">
            <v>0</v>
          </cell>
          <cell r="AO4873" t="str">
            <v>Sachsen-Anhalt_2005_I 05b_6</v>
          </cell>
          <cell r="AQ4873" t="str">
            <v>Östliche Flächenländer_2005_I 05b_6</v>
          </cell>
        </row>
        <row r="4874">
          <cell r="G4874">
            <v>0</v>
          </cell>
          <cell r="H4874">
            <v>0</v>
          </cell>
          <cell r="I4874">
            <v>0</v>
          </cell>
          <cell r="J4874">
            <v>0</v>
          </cell>
          <cell r="K4874">
            <v>0</v>
          </cell>
          <cell r="L4874">
            <v>0</v>
          </cell>
          <cell r="M4874">
            <v>0</v>
          </cell>
          <cell r="N4874">
            <v>0</v>
          </cell>
          <cell r="O4874">
            <v>0</v>
          </cell>
          <cell r="P4874">
            <v>0</v>
          </cell>
          <cell r="Q4874">
            <v>0</v>
          </cell>
          <cell r="R4874">
            <v>0</v>
          </cell>
          <cell r="S4874">
            <v>0</v>
          </cell>
          <cell r="T4874">
            <v>0</v>
          </cell>
          <cell r="U4874">
            <v>0</v>
          </cell>
          <cell r="AO4874" t="str">
            <v>Sachsen-Anhalt_2005_I 05b_7</v>
          </cell>
          <cell r="AQ4874" t="str">
            <v>Östliche Flächenländer_2005_I 05b_7</v>
          </cell>
        </row>
        <row r="4875">
          <cell r="G4875">
            <v>329</v>
          </cell>
          <cell r="H4875">
            <v>96</v>
          </cell>
          <cell r="I4875">
            <v>2</v>
          </cell>
          <cell r="J4875">
            <v>0</v>
          </cell>
          <cell r="K4875">
            <v>329</v>
          </cell>
          <cell r="L4875">
            <v>96</v>
          </cell>
          <cell r="M4875">
            <v>2</v>
          </cell>
          <cell r="N4875">
            <v>0</v>
          </cell>
          <cell r="O4875">
            <v>329</v>
          </cell>
          <cell r="P4875">
            <v>0</v>
          </cell>
          <cell r="Q4875">
            <v>0</v>
          </cell>
          <cell r="R4875">
            <v>0</v>
          </cell>
          <cell r="S4875">
            <v>0</v>
          </cell>
          <cell r="T4875">
            <v>0</v>
          </cell>
          <cell r="U4875">
            <v>0</v>
          </cell>
          <cell r="AO4875" t="str">
            <v>Sachsen-Anhalt_2005_I 05b_8</v>
          </cell>
          <cell r="AQ4875" t="str">
            <v>Östliche Flächenländer_2005_I 05b_8</v>
          </cell>
        </row>
        <row r="4876">
          <cell r="G4876">
            <v>3225</v>
          </cell>
          <cell r="H4876">
            <v>1062</v>
          </cell>
          <cell r="I4876">
            <v>31</v>
          </cell>
          <cell r="J4876">
            <v>10</v>
          </cell>
          <cell r="K4876">
            <v>3225</v>
          </cell>
          <cell r="L4876">
            <v>1062</v>
          </cell>
          <cell r="M4876">
            <v>31</v>
          </cell>
          <cell r="N4876">
            <v>10</v>
          </cell>
          <cell r="O4876">
            <v>3225</v>
          </cell>
          <cell r="P4876">
            <v>0</v>
          </cell>
          <cell r="Q4876">
            <v>0</v>
          </cell>
          <cell r="R4876">
            <v>0</v>
          </cell>
          <cell r="S4876">
            <v>0</v>
          </cell>
          <cell r="T4876">
            <v>0</v>
          </cell>
          <cell r="U4876">
            <v>0</v>
          </cell>
          <cell r="AO4876" t="str">
            <v>Sachsen-Anhalt_2005_II 03b_1</v>
          </cell>
          <cell r="AQ4876" t="str">
            <v>Östliche Flächenländer_2005_II 03b_1</v>
          </cell>
        </row>
        <row r="4877">
          <cell r="G4877">
            <v>14</v>
          </cell>
          <cell r="H4877">
            <v>6</v>
          </cell>
          <cell r="I4877">
            <v>0</v>
          </cell>
          <cell r="J4877">
            <v>0</v>
          </cell>
          <cell r="K4877">
            <v>14</v>
          </cell>
          <cell r="L4877">
            <v>6</v>
          </cell>
          <cell r="M4877">
            <v>0</v>
          </cell>
          <cell r="N4877">
            <v>0</v>
          </cell>
          <cell r="O4877">
            <v>14</v>
          </cell>
          <cell r="P4877">
            <v>0</v>
          </cell>
          <cell r="Q4877">
            <v>0</v>
          </cell>
          <cell r="R4877">
            <v>0</v>
          </cell>
          <cell r="S4877">
            <v>0</v>
          </cell>
          <cell r="T4877">
            <v>0</v>
          </cell>
          <cell r="U4877">
            <v>0</v>
          </cell>
          <cell r="AO4877" t="str">
            <v>Sachsen-Anhalt_2005_II 03b_2</v>
          </cell>
          <cell r="AQ4877" t="str">
            <v>Östliche Flächenländer_2005_II 03b_2</v>
          </cell>
        </row>
        <row r="4878">
          <cell r="G4878">
            <v>0</v>
          </cell>
          <cell r="H4878">
            <v>0</v>
          </cell>
          <cell r="I4878">
            <v>0</v>
          </cell>
          <cell r="J4878">
            <v>0</v>
          </cell>
          <cell r="K4878">
            <v>0</v>
          </cell>
          <cell r="L4878">
            <v>0</v>
          </cell>
          <cell r="M4878">
            <v>0</v>
          </cell>
          <cell r="N4878">
            <v>0</v>
          </cell>
          <cell r="O4878">
            <v>0</v>
          </cell>
          <cell r="P4878">
            <v>0</v>
          </cell>
          <cell r="Q4878">
            <v>0</v>
          </cell>
          <cell r="R4878">
            <v>0</v>
          </cell>
          <cell r="S4878">
            <v>0</v>
          </cell>
          <cell r="T4878">
            <v>0</v>
          </cell>
          <cell r="U4878">
            <v>0</v>
          </cell>
          <cell r="AO4878" t="str">
            <v>Sachsen-Anhalt_2005_II 03b_3</v>
          </cell>
          <cell r="AQ4878" t="str">
            <v>Östliche Flächenländer_2005_II 03b_3</v>
          </cell>
        </row>
        <row r="4879">
          <cell r="G4879">
            <v>0</v>
          </cell>
          <cell r="H4879">
            <v>0</v>
          </cell>
          <cell r="I4879">
            <v>0</v>
          </cell>
          <cell r="J4879">
            <v>0</v>
          </cell>
          <cell r="K4879">
            <v>0</v>
          </cell>
          <cell r="L4879">
            <v>0</v>
          </cell>
          <cell r="M4879">
            <v>0</v>
          </cell>
          <cell r="N4879">
            <v>0</v>
          </cell>
          <cell r="O4879">
            <v>0</v>
          </cell>
          <cell r="P4879">
            <v>0</v>
          </cell>
          <cell r="Q4879">
            <v>0</v>
          </cell>
          <cell r="R4879">
            <v>0</v>
          </cell>
          <cell r="S4879">
            <v>0</v>
          </cell>
          <cell r="T4879">
            <v>0</v>
          </cell>
          <cell r="U4879">
            <v>0</v>
          </cell>
          <cell r="AO4879" t="str">
            <v>Sachsen-Anhalt_2005_II 03b_4</v>
          </cell>
          <cell r="AQ4879" t="str">
            <v>Östliche Flächenländer_2005_II 03b_4</v>
          </cell>
        </row>
        <row r="4880">
          <cell r="G4880">
            <v>0</v>
          </cell>
          <cell r="H4880">
            <v>0</v>
          </cell>
          <cell r="I4880">
            <v>0</v>
          </cell>
          <cell r="J4880">
            <v>0</v>
          </cell>
          <cell r="K4880">
            <v>0</v>
          </cell>
          <cell r="L4880">
            <v>0</v>
          </cell>
          <cell r="M4880">
            <v>0</v>
          </cell>
          <cell r="N4880">
            <v>0</v>
          </cell>
          <cell r="O4880">
            <v>0</v>
          </cell>
          <cell r="P4880">
            <v>0</v>
          </cell>
          <cell r="Q4880">
            <v>0</v>
          </cell>
          <cell r="R4880">
            <v>0</v>
          </cell>
          <cell r="S4880">
            <v>0</v>
          </cell>
          <cell r="T4880">
            <v>0</v>
          </cell>
          <cell r="U4880">
            <v>0</v>
          </cell>
          <cell r="AO4880" t="str">
            <v>Sachsen-Anhalt_2005_II 03b_5</v>
          </cell>
          <cell r="AQ4880" t="str">
            <v>Östliche Flächenländer_2005_II 03b_5</v>
          </cell>
        </row>
        <row r="4881">
          <cell r="G4881">
            <v>1</v>
          </cell>
          <cell r="H4881">
            <v>0</v>
          </cell>
          <cell r="I4881">
            <v>1</v>
          </cell>
          <cell r="J4881">
            <v>0</v>
          </cell>
          <cell r="K4881">
            <v>1</v>
          </cell>
          <cell r="L4881">
            <v>0</v>
          </cell>
          <cell r="M4881">
            <v>1</v>
          </cell>
          <cell r="N4881">
            <v>0</v>
          </cell>
          <cell r="O4881">
            <v>1</v>
          </cell>
          <cell r="P4881">
            <v>0</v>
          </cell>
          <cell r="Q4881">
            <v>0</v>
          </cell>
          <cell r="R4881">
            <v>0</v>
          </cell>
          <cell r="S4881">
            <v>0</v>
          </cell>
          <cell r="T4881">
            <v>0</v>
          </cell>
          <cell r="U4881">
            <v>0</v>
          </cell>
          <cell r="AO4881" t="str">
            <v>Sachsen-Anhalt_2005_II 03b_6</v>
          </cell>
          <cell r="AQ4881" t="str">
            <v>Östliche Flächenländer_2005_II 03b_6</v>
          </cell>
        </row>
        <row r="4882">
          <cell r="G4882">
            <v>0</v>
          </cell>
          <cell r="H4882">
            <v>0</v>
          </cell>
          <cell r="I4882">
            <v>0</v>
          </cell>
          <cell r="J4882">
            <v>0</v>
          </cell>
          <cell r="K4882">
            <v>0</v>
          </cell>
          <cell r="L4882">
            <v>0</v>
          </cell>
          <cell r="M4882">
            <v>0</v>
          </cell>
          <cell r="N4882">
            <v>0</v>
          </cell>
          <cell r="O4882">
            <v>0</v>
          </cell>
          <cell r="P4882">
            <v>0</v>
          </cell>
          <cell r="Q4882">
            <v>0</v>
          </cell>
          <cell r="R4882">
            <v>0</v>
          </cell>
          <cell r="S4882">
            <v>0</v>
          </cell>
          <cell r="T4882">
            <v>0</v>
          </cell>
          <cell r="U4882">
            <v>0</v>
          </cell>
          <cell r="AO4882" t="str">
            <v>Sachsen-Anhalt_2005_II 03b_7</v>
          </cell>
          <cell r="AQ4882" t="str">
            <v>Östliche Flächenländer_2005_II 03b_7</v>
          </cell>
        </row>
        <row r="4883">
          <cell r="G4883">
            <v>3240</v>
          </cell>
          <cell r="H4883">
            <v>1068</v>
          </cell>
          <cell r="I4883">
            <v>32</v>
          </cell>
          <cell r="J4883">
            <v>10</v>
          </cell>
          <cell r="K4883">
            <v>3240</v>
          </cell>
          <cell r="L4883">
            <v>1068</v>
          </cell>
          <cell r="M4883">
            <v>32</v>
          </cell>
          <cell r="N4883">
            <v>10</v>
          </cell>
          <cell r="O4883">
            <v>3240</v>
          </cell>
          <cell r="P4883">
            <v>0</v>
          </cell>
          <cell r="Q4883">
            <v>0</v>
          </cell>
          <cell r="R4883">
            <v>0</v>
          </cell>
          <cell r="S4883">
            <v>0</v>
          </cell>
          <cell r="T4883">
            <v>0</v>
          </cell>
          <cell r="U4883">
            <v>0</v>
          </cell>
          <cell r="AO4883" t="str">
            <v>Sachsen-Anhalt_2005_II 03b_8</v>
          </cell>
          <cell r="AQ4883" t="str">
            <v>Östliche Flächenländer_2005_II 03b_8</v>
          </cell>
        </row>
        <row r="4884">
          <cell r="G4884">
            <v>76</v>
          </cell>
          <cell r="H4884">
            <v>12</v>
          </cell>
          <cell r="I4884">
            <v>2</v>
          </cell>
          <cell r="J4884">
            <v>0</v>
          </cell>
          <cell r="K4884">
            <v>76</v>
          </cell>
          <cell r="L4884">
            <v>12</v>
          </cell>
          <cell r="M4884">
            <v>2</v>
          </cell>
          <cell r="N4884">
            <v>0</v>
          </cell>
          <cell r="O4884">
            <v>76</v>
          </cell>
          <cell r="P4884">
            <v>0</v>
          </cell>
          <cell r="Q4884">
            <v>0</v>
          </cell>
          <cell r="R4884">
            <v>0</v>
          </cell>
          <cell r="S4884">
            <v>0</v>
          </cell>
          <cell r="T4884">
            <v>0</v>
          </cell>
          <cell r="U4884">
            <v>0</v>
          </cell>
          <cell r="AO4884" t="str">
            <v>Sachsen-Anhalt_2005_II 02b_1</v>
          </cell>
          <cell r="AQ4884" t="str">
            <v>Östliche Flächenländer_2005_II 02b_1</v>
          </cell>
        </row>
        <row r="4885">
          <cell r="G4885">
            <v>806</v>
          </cell>
          <cell r="H4885">
            <v>198</v>
          </cell>
          <cell r="I4885">
            <v>2</v>
          </cell>
          <cell r="J4885">
            <v>1</v>
          </cell>
          <cell r="K4885">
            <v>806</v>
          </cell>
          <cell r="L4885">
            <v>198</v>
          </cell>
          <cell r="M4885">
            <v>2</v>
          </cell>
          <cell r="N4885">
            <v>1</v>
          </cell>
          <cell r="O4885">
            <v>806</v>
          </cell>
          <cell r="P4885">
            <v>0</v>
          </cell>
          <cell r="Q4885">
            <v>0</v>
          </cell>
          <cell r="R4885">
            <v>0</v>
          </cell>
          <cell r="S4885">
            <v>0</v>
          </cell>
          <cell r="T4885">
            <v>0</v>
          </cell>
          <cell r="U4885">
            <v>0</v>
          </cell>
          <cell r="AO4885" t="str">
            <v>Sachsen-Anhalt_2005_II 02b_2</v>
          </cell>
          <cell r="AQ4885" t="str">
            <v>Östliche Flächenländer_2005_II 02b_2</v>
          </cell>
        </row>
        <row r="4886">
          <cell r="G4886">
            <v>917</v>
          </cell>
          <cell r="H4886">
            <v>265</v>
          </cell>
          <cell r="I4886">
            <v>3</v>
          </cell>
          <cell r="J4886">
            <v>3</v>
          </cell>
          <cell r="K4886">
            <v>917</v>
          </cell>
          <cell r="L4886">
            <v>265</v>
          </cell>
          <cell r="M4886">
            <v>3</v>
          </cell>
          <cell r="N4886">
            <v>3</v>
          </cell>
          <cell r="O4886">
            <v>917</v>
          </cell>
          <cell r="P4886">
            <v>0</v>
          </cell>
          <cell r="Q4886">
            <v>0</v>
          </cell>
          <cell r="R4886">
            <v>0</v>
          </cell>
          <cell r="S4886">
            <v>0</v>
          </cell>
          <cell r="T4886">
            <v>0</v>
          </cell>
          <cell r="U4886">
            <v>0</v>
          </cell>
          <cell r="AO4886" t="str">
            <v>Sachsen-Anhalt_2005_II 02b_3</v>
          </cell>
          <cell r="AQ4886" t="str">
            <v>Östliche Flächenländer_2005_II 02b_3</v>
          </cell>
        </row>
        <row r="4887">
          <cell r="G4887">
            <v>0</v>
          </cell>
          <cell r="H4887">
            <v>0</v>
          </cell>
          <cell r="I4887">
            <v>0</v>
          </cell>
          <cell r="J4887">
            <v>0</v>
          </cell>
          <cell r="K4887">
            <v>0</v>
          </cell>
          <cell r="L4887">
            <v>0</v>
          </cell>
          <cell r="M4887">
            <v>0</v>
          </cell>
          <cell r="N4887">
            <v>0</v>
          </cell>
          <cell r="O4887">
            <v>0</v>
          </cell>
          <cell r="P4887">
            <v>0</v>
          </cell>
          <cell r="Q4887">
            <v>0</v>
          </cell>
          <cell r="R4887">
            <v>0</v>
          </cell>
          <cell r="S4887">
            <v>0</v>
          </cell>
          <cell r="T4887">
            <v>0</v>
          </cell>
          <cell r="U4887">
            <v>0</v>
          </cell>
          <cell r="AO4887" t="str">
            <v>Sachsen-Anhalt_2005_II 02b_4</v>
          </cell>
          <cell r="AQ4887" t="str">
            <v>Östliche Flächenländer_2005_II 02b_4</v>
          </cell>
        </row>
        <row r="4888">
          <cell r="G4888">
            <v>0</v>
          </cell>
          <cell r="H4888">
            <v>0</v>
          </cell>
          <cell r="I4888">
            <v>0</v>
          </cell>
          <cell r="J4888">
            <v>0</v>
          </cell>
          <cell r="K4888">
            <v>0</v>
          </cell>
          <cell r="L4888">
            <v>0</v>
          </cell>
          <cell r="M4888">
            <v>0</v>
          </cell>
          <cell r="N4888">
            <v>0</v>
          </cell>
          <cell r="O4888">
            <v>0</v>
          </cell>
          <cell r="P4888">
            <v>0</v>
          </cell>
          <cell r="Q4888">
            <v>0</v>
          </cell>
          <cell r="R4888">
            <v>0</v>
          </cell>
          <cell r="S4888">
            <v>0</v>
          </cell>
          <cell r="T4888">
            <v>0</v>
          </cell>
          <cell r="U4888">
            <v>0</v>
          </cell>
          <cell r="AO4888" t="str">
            <v>Sachsen-Anhalt_2005_II 02b_5</v>
          </cell>
          <cell r="AQ4888" t="str">
            <v>Östliche Flächenländer_2005_II 02b_5</v>
          </cell>
        </row>
        <row r="4889">
          <cell r="G4889">
            <v>0</v>
          </cell>
          <cell r="H4889">
            <v>0</v>
          </cell>
          <cell r="I4889">
            <v>0</v>
          </cell>
          <cell r="J4889">
            <v>0</v>
          </cell>
          <cell r="K4889">
            <v>0</v>
          </cell>
          <cell r="L4889">
            <v>0</v>
          </cell>
          <cell r="M4889">
            <v>0</v>
          </cell>
          <cell r="N4889">
            <v>0</v>
          </cell>
          <cell r="O4889">
            <v>0</v>
          </cell>
          <cell r="P4889">
            <v>0</v>
          </cell>
          <cell r="Q4889">
            <v>0</v>
          </cell>
          <cell r="R4889">
            <v>0</v>
          </cell>
          <cell r="S4889">
            <v>0</v>
          </cell>
          <cell r="T4889">
            <v>0</v>
          </cell>
          <cell r="U4889">
            <v>0</v>
          </cell>
          <cell r="AO4889" t="str">
            <v>Sachsen-Anhalt_2005_II 02b_6</v>
          </cell>
          <cell r="AQ4889" t="str">
            <v>Östliche Flächenländer_2005_II 02b_6</v>
          </cell>
        </row>
        <row r="4890">
          <cell r="G4890">
            <v>0</v>
          </cell>
          <cell r="H4890">
            <v>0</v>
          </cell>
          <cell r="I4890">
            <v>0</v>
          </cell>
          <cell r="J4890">
            <v>0</v>
          </cell>
          <cell r="K4890">
            <v>0</v>
          </cell>
          <cell r="L4890">
            <v>0</v>
          </cell>
          <cell r="M4890">
            <v>0</v>
          </cell>
          <cell r="N4890">
            <v>0</v>
          </cell>
          <cell r="O4890">
            <v>0</v>
          </cell>
          <cell r="P4890">
            <v>0</v>
          </cell>
          <cell r="Q4890">
            <v>0</v>
          </cell>
          <cell r="R4890">
            <v>0</v>
          </cell>
          <cell r="S4890">
            <v>0</v>
          </cell>
          <cell r="T4890">
            <v>0</v>
          </cell>
          <cell r="U4890">
            <v>0</v>
          </cell>
          <cell r="AO4890" t="str">
            <v>Sachsen-Anhalt_2005_II 02b_7</v>
          </cell>
          <cell r="AQ4890" t="str">
            <v>Östliche Flächenländer_2005_II 02b_7</v>
          </cell>
        </row>
        <row r="4891">
          <cell r="G4891">
            <v>1799</v>
          </cell>
          <cell r="H4891">
            <v>475</v>
          </cell>
          <cell r="I4891">
            <v>7</v>
          </cell>
          <cell r="J4891">
            <v>4</v>
          </cell>
          <cell r="K4891">
            <v>1799</v>
          </cell>
          <cell r="L4891">
            <v>475</v>
          </cell>
          <cell r="M4891">
            <v>7</v>
          </cell>
          <cell r="N4891">
            <v>4</v>
          </cell>
          <cell r="O4891">
            <v>1799</v>
          </cell>
          <cell r="P4891">
            <v>0</v>
          </cell>
          <cell r="Q4891">
            <v>0</v>
          </cell>
          <cell r="R4891">
            <v>0</v>
          </cell>
          <cell r="S4891">
            <v>0</v>
          </cell>
          <cell r="T4891">
            <v>0</v>
          </cell>
          <cell r="U4891">
            <v>0</v>
          </cell>
          <cell r="AO4891" t="str">
            <v>Sachsen-Anhalt_2005_II 02b_8</v>
          </cell>
          <cell r="AQ4891" t="str">
            <v>Östliche Flächenländer_2005_II 02b_8</v>
          </cell>
        </row>
        <row r="4892">
          <cell r="G4892">
            <v>133</v>
          </cell>
          <cell r="H4892">
            <v>63</v>
          </cell>
          <cell r="I4892">
            <v>1</v>
          </cell>
          <cell r="J4892">
            <v>1</v>
          </cell>
          <cell r="K4892">
            <v>133</v>
          </cell>
          <cell r="L4892">
            <v>63</v>
          </cell>
          <cell r="M4892">
            <v>1</v>
          </cell>
          <cell r="N4892">
            <v>1</v>
          </cell>
          <cell r="O4892">
            <v>133</v>
          </cell>
          <cell r="P4892">
            <v>0</v>
          </cell>
          <cell r="Q4892">
            <v>0</v>
          </cell>
          <cell r="R4892">
            <v>0</v>
          </cell>
          <cell r="S4892">
            <v>0</v>
          </cell>
          <cell r="T4892">
            <v>0</v>
          </cell>
          <cell r="U4892">
            <v>0</v>
          </cell>
          <cell r="AO4892" t="str">
            <v>Sachsen-Anhalt_2005_II 02a_1</v>
          </cell>
          <cell r="AQ4892" t="str">
            <v>Östliche Flächenländer_2005_II 02a_1</v>
          </cell>
        </row>
        <row r="4893">
          <cell r="G4893">
            <v>469</v>
          </cell>
          <cell r="H4893">
            <v>261</v>
          </cell>
          <cell r="I4893">
            <v>1</v>
          </cell>
          <cell r="J4893">
            <v>1</v>
          </cell>
          <cell r="K4893">
            <v>344</v>
          </cell>
          <cell r="L4893">
            <v>175</v>
          </cell>
          <cell r="M4893">
            <v>1</v>
          </cell>
          <cell r="N4893">
            <v>1</v>
          </cell>
          <cell r="O4893">
            <v>366</v>
          </cell>
          <cell r="P4893">
            <v>103</v>
          </cell>
          <cell r="Q4893">
            <v>0</v>
          </cell>
          <cell r="R4893">
            <v>0</v>
          </cell>
          <cell r="S4893">
            <v>0</v>
          </cell>
          <cell r="T4893">
            <v>0</v>
          </cell>
          <cell r="U4893">
            <v>0</v>
          </cell>
          <cell r="AO4893" t="str">
            <v>Sachsen-Anhalt_2005_II 02a_2</v>
          </cell>
          <cell r="AQ4893" t="str">
            <v>Östliche Flächenländer_2005_II 02a_2</v>
          </cell>
        </row>
        <row r="4894">
          <cell r="G4894">
            <v>890</v>
          </cell>
          <cell r="H4894">
            <v>645</v>
          </cell>
          <cell r="I4894">
            <v>2</v>
          </cell>
          <cell r="J4894">
            <v>2</v>
          </cell>
          <cell r="K4894">
            <v>890</v>
          </cell>
          <cell r="L4894">
            <v>645</v>
          </cell>
          <cell r="M4894">
            <v>2</v>
          </cell>
          <cell r="N4894">
            <v>2</v>
          </cell>
          <cell r="O4894">
            <v>890</v>
          </cell>
          <cell r="P4894">
            <v>0</v>
          </cell>
          <cell r="Q4894">
            <v>0</v>
          </cell>
          <cell r="R4894">
            <v>0</v>
          </cell>
          <cell r="S4894">
            <v>0</v>
          </cell>
          <cell r="T4894">
            <v>0</v>
          </cell>
          <cell r="U4894">
            <v>0</v>
          </cell>
          <cell r="AO4894" t="str">
            <v>Sachsen-Anhalt_2005_II 02a_3</v>
          </cell>
          <cell r="AQ4894" t="str">
            <v>Östliche Flächenländer_2005_II 02a_3</v>
          </cell>
        </row>
        <row r="4895">
          <cell r="G4895">
            <v>1</v>
          </cell>
          <cell r="H4895">
            <v>1</v>
          </cell>
          <cell r="I4895">
            <v>0</v>
          </cell>
          <cell r="J4895">
            <v>0</v>
          </cell>
          <cell r="K4895">
            <v>1</v>
          </cell>
          <cell r="L4895">
            <v>1</v>
          </cell>
          <cell r="M4895">
            <v>0</v>
          </cell>
          <cell r="N4895">
            <v>0</v>
          </cell>
          <cell r="O4895">
            <v>1</v>
          </cell>
          <cell r="P4895">
            <v>0</v>
          </cell>
          <cell r="Q4895">
            <v>0</v>
          </cell>
          <cell r="R4895">
            <v>0</v>
          </cell>
          <cell r="S4895">
            <v>0</v>
          </cell>
          <cell r="T4895">
            <v>0</v>
          </cell>
          <cell r="U4895">
            <v>0</v>
          </cell>
          <cell r="AO4895" t="str">
            <v>Sachsen-Anhalt_2005_II 02a_4</v>
          </cell>
          <cell r="AQ4895" t="str">
            <v>Östliche Flächenländer_2005_II 02a_4</v>
          </cell>
        </row>
        <row r="4896">
          <cell r="G4896">
            <v>0</v>
          </cell>
          <cell r="H4896">
            <v>0</v>
          </cell>
          <cell r="I4896">
            <v>0</v>
          </cell>
          <cell r="J4896">
            <v>0</v>
          </cell>
          <cell r="K4896">
            <v>0</v>
          </cell>
          <cell r="L4896">
            <v>0</v>
          </cell>
          <cell r="M4896">
            <v>0</v>
          </cell>
          <cell r="N4896">
            <v>0</v>
          </cell>
          <cell r="O4896">
            <v>0</v>
          </cell>
          <cell r="P4896">
            <v>0</v>
          </cell>
          <cell r="Q4896">
            <v>0</v>
          </cell>
          <cell r="R4896">
            <v>0</v>
          </cell>
          <cell r="S4896">
            <v>0</v>
          </cell>
          <cell r="T4896">
            <v>0</v>
          </cell>
          <cell r="U4896">
            <v>0</v>
          </cell>
          <cell r="AO4896" t="str">
            <v>Sachsen-Anhalt_2005_II 02a_5</v>
          </cell>
          <cell r="AQ4896" t="str">
            <v>Östliche Flächenländer_2005_II 02a_5</v>
          </cell>
        </row>
        <row r="4897">
          <cell r="G4897">
            <v>0</v>
          </cell>
          <cell r="H4897">
            <v>0</v>
          </cell>
          <cell r="I4897">
            <v>0</v>
          </cell>
          <cell r="J4897">
            <v>0</v>
          </cell>
          <cell r="K4897">
            <v>0</v>
          </cell>
          <cell r="L4897">
            <v>0</v>
          </cell>
          <cell r="M4897">
            <v>0</v>
          </cell>
          <cell r="N4897">
            <v>0</v>
          </cell>
          <cell r="O4897">
            <v>0</v>
          </cell>
          <cell r="P4897">
            <v>0</v>
          </cell>
          <cell r="Q4897">
            <v>0</v>
          </cell>
          <cell r="R4897">
            <v>0</v>
          </cell>
          <cell r="S4897">
            <v>0</v>
          </cell>
          <cell r="T4897">
            <v>0</v>
          </cell>
          <cell r="U4897">
            <v>0</v>
          </cell>
          <cell r="AO4897" t="str">
            <v>Sachsen-Anhalt_2005_II 02a_6</v>
          </cell>
          <cell r="AQ4897" t="str">
            <v>Östliche Flächenländer_2005_II 02a_6</v>
          </cell>
        </row>
        <row r="4898">
          <cell r="G4898">
            <v>0</v>
          </cell>
          <cell r="H4898">
            <v>0</v>
          </cell>
          <cell r="I4898">
            <v>0</v>
          </cell>
          <cell r="J4898">
            <v>0</v>
          </cell>
          <cell r="K4898">
            <v>0</v>
          </cell>
          <cell r="L4898">
            <v>0</v>
          </cell>
          <cell r="M4898">
            <v>0</v>
          </cell>
          <cell r="N4898">
            <v>0</v>
          </cell>
          <cell r="O4898">
            <v>0</v>
          </cell>
          <cell r="P4898">
            <v>0</v>
          </cell>
          <cell r="Q4898">
            <v>0</v>
          </cell>
          <cell r="R4898">
            <v>0</v>
          </cell>
          <cell r="S4898">
            <v>0</v>
          </cell>
          <cell r="T4898">
            <v>0</v>
          </cell>
          <cell r="U4898">
            <v>0</v>
          </cell>
          <cell r="AO4898" t="str">
            <v>Sachsen-Anhalt_2005_II 02a_7</v>
          </cell>
          <cell r="AQ4898" t="str">
            <v>Östliche Flächenländer_2005_II 02a_7</v>
          </cell>
        </row>
        <row r="4899">
          <cell r="G4899">
            <v>1493</v>
          </cell>
          <cell r="H4899">
            <v>970</v>
          </cell>
          <cell r="I4899">
            <v>4</v>
          </cell>
          <cell r="J4899">
            <v>4</v>
          </cell>
          <cell r="K4899">
            <v>1368</v>
          </cell>
          <cell r="L4899">
            <v>884</v>
          </cell>
          <cell r="M4899">
            <v>4</v>
          </cell>
          <cell r="N4899">
            <v>4</v>
          </cell>
          <cell r="O4899">
            <v>1390</v>
          </cell>
          <cell r="P4899">
            <v>103</v>
          </cell>
          <cell r="Q4899">
            <v>0</v>
          </cell>
          <cell r="R4899">
            <v>0</v>
          </cell>
          <cell r="S4899">
            <v>0</v>
          </cell>
          <cell r="T4899">
            <v>0</v>
          </cell>
          <cell r="U4899">
            <v>0</v>
          </cell>
          <cell r="AO4899" t="str">
            <v>Sachsen-Anhalt_2005_II 02a_8</v>
          </cell>
          <cell r="AQ4899" t="str">
            <v>Östliche Flächenländer_2005_II 02a_8</v>
          </cell>
        </row>
        <row r="4900">
          <cell r="G4900">
            <v>2</v>
          </cell>
          <cell r="H4900">
            <v>0</v>
          </cell>
          <cell r="I4900">
            <v>0</v>
          </cell>
          <cell r="J4900">
            <v>0</v>
          </cell>
          <cell r="K4900">
            <v>2</v>
          </cell>
          <cell r="L4900">
            <v>0</v>
          </cell>
          <cell r="M4900">
            <v>0</v>
          </cell>
          <cell r="N4900">
            <v>0</v>
          </cell>
          <cell r="O4900">
            <v>2</v>
          </cell>
          <cell r="P4900">
            <v>0</v>
          </cell>
          <cell r="Q4900">
            <v>0</v>
          </cell>
          <cell r="R4900">
            <v>0</v>
          </cell>
          <cell r="S4900">
            <v>0</v>
          </cell>
          <cell r="T4900">
            <v>0</v>
          </cell>
          <cell r="U4900">
            <v>0</v>
          </cell>
          <cell r="AO4900" t="str">
            <v>Sachsen-Anhalt_2005_I 01a_1</v>
          </cell>
          <cell r="AQ4900" t="str">
            <v>Östliche Flächenländer_2005_I 01a_1</v>
          </cell>
        </row>
        <row r="4901">
          <cell r="G4901">
            <v>5</v>
          </cell>
          <cell r="H4901">
            <v>2</v>
          </cell>
          <cell r="I4901">
            <v>0</v>
          </cell>
          <cell r="J4901">
            <v>0</v>
          </cell>
          <cell r="K4901">
            <v>5</v>
          </cell>
          <cell r="L4901">
            <v>2</v>
          </cell>
          <cell r="M4901">
            <v>0</v>
          </cell>
          <cell r="N4901">
            <v>0</v>
          </cell>
          <cell r="O4901">
            <v>5</v>
          </cell>
          <cell r="P4901">
            <v>0</v>
          </cell>
          <cell r="Q4901">
            <v>0</v>
          </cell>
          <cell r="R4901">
            <v>0</v>
          </cell>
          <cell r="S4901">
            <v>0</v>
          </cell>
          <cell r="T4901">
            <v>0</v>
          </cell>
          <cell r="U4901">
            <v>0</v>
          </cell>
          <cell r="AO4901" t="str">
            <v>Sachsen-Anhalt_2005_I 01a_2</v>
          </cell>
          <cell r="AQ4901" t="str">
            <v>Östliche Flächenländer_2005_I 01a_2</v>
          </cell>
        </row>
        <row r="4902">
          <cell r="G4902">
            <v>42</v>
          </cell>
          <cell r="H4902">
            <v>20</v>
          </cell>
          <cell r="I4902">
            <v>0</v>
          </cell>
          <cell r="J4902">
            <v>0</v>
          </cell>
          <cell r="K4902">
            <v>42</v>
          </cell>
          <cell r="L4902">
            <v>20</v>
          </cell>
          <cell r="M4902">
            <v>0</v>
          </cell>
          <cell r="N4902">
            <v>0</v>
          </cell>
          <cell r="O4902">
            <v>42</v>
          </cell>
          <cell r="P4902">
            <v>0</v>
          </cell>
          <cell r="Q4902">
            <v>0</v>
          </cell>
          <cell r="R4902">
            <v>0</v>
          </cell>
          <cell r="S4902">
            <v>0</v>
          </cell>
          <cell r="T4902">
            <v>0</v>
          </cell>
          <cell r="U4902">
            <v>0</v>
          </cell>
          <cell r="AO4902" t="str">
            <v>Sachsen-Anhalt_2005_I 01a_3</v>
          </cell>
          <cell r="AQ4902" t="str">
            <v>Östliche Flächenländer_2005_I 01a_3</v>
          </cell>
        </row>
        <row r="4903">
          <cell r="G4903">
            <v>0</v>
          </cell>
          <cell r="H4903">
            <v>0</v>
          </cell>
          <cell r="I4903">
            <v>0</v>
          </cell>
          <cell r="J4903">
            <v>0</v>
          </cell>
          <cell r="K4903">
            <v>0</v>
          </cell>
          <cell r="L4903">
            <v>0</v>
          </cell>
          <cell r="M4903">
            <v>0</v>
          </cell>
          <cell r="N4903">
            <v>0</v>
          </cell>
          <cell r="O4903">
            <v>0</v>
          </cell>
          <cell r="P4903">
            <v>0</v>
          </cell>
          <cell r="Q4903">
            <v>0</v>
          </cell>
          <cell r="R4903">
            <v>0</v>
          </cell>
          <cell r="S4903">
            <v>0</v>
          </cell>
          <cell r="T4903">
            <v>0</v>
          </cell>
          <cell r="U4903">
            <v>0</v>
          </cell>
          <cell r="AO4903" t="str">
            <v>Sachsen-Anhalt_2005_I 01a_4</v>
          </cell>
          <cell r="AQ4903" t="str">
            <v>Östliche Flächenländer_2005_I 01a_4</v>
          </cell>
        </row>
        <row r="4904">
          <cell r="G4904">
            <v>1</v>
          </cell>
          <cell r="H4904">
            <v>1</v>
          </cell>
          <cell r="I4904">
            <v>0</v>
          </cell>
          <cell r="J4904">
            <v>0</v>
          </cell>
          <cell r="K4904">
            <v>1</v>
          </cell>
          <cell r="L4904">
            <v>1</v>
          </cell>
          <cell r="M4904">
            <v>0</v>
          </cell>
          <cell r="N4904">
            <v>0</v>
          </cell>
          <cell r="O4904">
            <v>1</v>
          </cell>
          <cell r="P4904">
            <v>0</v>
          </cell>
          <cell r="Q4904">
            <v>0</v>
          </cell>
          <cell r="R4904">
            <v>0</v>
          </cell>
          <cell r="S4904">
            <v>0</v>
          </cell>
          <cell r="T4904">
            <v>0</v>
          </cell>
          <cell r="U4904">
            <v>0</v>
          </cell>
          <cell r="AO4904" t="str">
            <v>Sachsen-Anhalt_2005_I 01a_5</v>
          </cell>
          <cell r="AQ4904" t="str">
            <v>Östliche Flächenländer_2005_I 01a_5</v>
          </cell>
        </row>
        <row r="4905">
          <cell r="G4905">
            <v>2</v>
          </cell>
          <cell r="H4905">
            <v>1</v>
          </cell>
          <cell r="I4905">
            <v>0</v>
          </cell>
          <cell r="J4905">
            <v>0</v>
          </cell>
          <cell r="K4905">
            <v>2</v>
          </cell>
          <cell r="L4905">
            <v>1</v>
          </cell>
          <cell r="M4905">
            <v>0</v>
          </cell>
          <cell r="N4905">
            <v>0</v>
          </cell>
          <cell r="O4905">
            <v>2</v>
          </cell>
          <cell r="P4905">
            <v>0</v>
          </cell>
          <cell r="Q4905">
            <v>0</v>
          </cell>
          <cell r="R4905">
            <v>0</v>
          </cell>
          <cell r="S4905">
            <v>0</v>
          </cell>
          <cell r="T4905">
            <v>0</v>
          </cell>
          <cell r="U4905">
            <v>0</v>
          </cell>
          <cell r="AO4905" t="str">
            <v>Sachsen-Anhalt_2005_I 01a_6</v>
          </cell>
          <cell r="AQ4905" t="str">
            <v>Östliche Flächenländer_2005_I 01a_6</v>
          </cell>
        </row>
        <row r="4906">
          <cell r="G4906">
            <v>0</v>
          </cell>
          <cell r="H4906">
            <v>0</v>
          </cell>
          <cell r="I4906">
            <v>0</v>
          </cell>
          <cell r="J4906">
            <v>0</v>
          </cell>
          <cell r="K4906">
            <v>0</v>
          </cell>
          <cell r="L4906">
            <v>0</v>
          </cell>
          <cell r="M4906">
            <v>0</v>
          </cell>
          <cell r="N4906">
            <v>0</v>
          </cell>
          <cell r="O4906">
            <v>0</v>
          </cell>
          <cell r="P4906">
            <v>0</v>
          </cell>
          <cell r="Q4906">
            <v>0</v>
          </cell>
          <cell r="R4906">
            <v>0</v>
          </cell>
          <cell r="S4906">
            <v>0</v>
          </cell>
          <cell r="T4906">
            <v>0</v>
          </cell>
          <cell r="U4906">
            <v>0</v>
          </cell>
          <cell r="AO4906" t="str">
            <v>Sachsen-Anhalt_2005_I 01a_7</v>
          </cell>
          <cell r="AQ4906" t="str">
            <v>Östliche Flächenländer_2005_I 01a_7</v>
          </cell>
        </row>
        <row r="4907">
          <cell r="G4907">
            <v>52</v>
          </cell>
          <cell r="H4907">
            <v>24</v>
          </cell>
          <cell r="I4907">
            <v>0</v>
          </cell>
          <cell r="J4907">
            <v>0</v>
          </cell>
          <cell r="K4907">
            <v>52</v>
          </cell>
          <cell r="L4907">
            <v>24</v>
          </cell>
          <cell r="M4907">
            <v>0</v>
          </cell>
          <cell r="N4907">
            <v>0</v>
          </cell>
          <cell r="O4907">
            <v>52</v>
          </cell>
          <cell r="P4907">
            <v>0</v>
          </cell>
          <cell r="Q4907">
            <v>0</v>
          </cell>
          <cell r="R4907">
            <v>0</v>
          </cell>
          <cell r="S4907">
            <v>0</v>
          </cell>
          <cell r="T4907">
            <v>0</v>
          </cell>
          <cell r="U4907">
            <v>0</v>
          </cell>
          <cell r="AO4907" t="str">
            <v>Sachsen-Anhalt_2005_I 01a_8</v>
          </cell>
          <cell r="AQ4907" t="str">
            <v>Östliche Flächenländer_2005_I 01a_8</v>
          </cell>
        </row>
        <row r="4908">
          <cell r="G4908">
            <v>0</v>
          </cell>
          <cell r="H4908">
            <v>0</v>
          </cell>
          <cell r="I4908">
            <v>0</v>
          </cell>
          <cell r="J4908">
            <v>0</v>
          </cell>
          <cell r="K4908">
            <v>0</v>
          </cell>
          <cell r="L4908">
            <v>0</v>
          </cell>
          <cell r="M4908">
            <v>0</v>
          </cell>
          <cell r="N4908">
            <v>0</v>
          </cell>
          <cell r="O4908">
            <v>0</v>
          </cell>
          <cell r="P4908">
            <v>0</v>
          </cell>
          <cell r="Q4908">
            <v>0</v>
          </cell>
          <cell r="R4908">
            <v>0</v>
          </cell>
          <cell r="S4908">
            <v>0</v>
          </cell>
          <cell r="T4908">
            <v>0</v>
          </cell>
          <cell r="U4908">
            <v>0</v>
          </cell>
          <cell r="AO4908" t="e">
            <v>#N/A</v>
          </cell>
          <cell r="AQ4908" t="e">
            <v>#N/A</v>
          </cell>
        </row>
        <row r="4909">
          <cell r="G4909">
            <v>0</v>
          </cell>
          <cell r="H4909">
            <v>0</v>
          </cell>
          <cell r="I4909">
            <v>0</v>
          </cell>
          <cell r="J4909">
            <v>0</v>
          </cell>
          <cell r="K4909">
            <v>0</v>
          </cell>
          <cell r="L4909">
            <v>0</v>
          </cell>
          <cell r="M4909">
            <v>0</v>
          </cell>
          <cell r="N4909">
            <v>0</v>
          </cell>
          <cell r="O4909">
            <v>0</v>
          </cell>
          <cell r="P4909">
            <v>0</v>
          </cell>
          <cell r="Q4909">
            <v>0</v>
          </cell>
          <cell r="R4909">
            <v>0</v>
          </cell>
          <cell r="S4909">
            <v>0</v>
          </cell>
          <cell r="T4909">
            <v>0</v>
          </cell>
          <cell r="U4909">
            <v>0</v>
          </cell>
          <cell r="AO4909" t="e">
            <v>#N/A</v>
          </cell>
          <cell r="AQ4909" t="e">
            <v>#N/A</v>
          </cell>
        </row>
        <row r="4910">
          <cell r="G4910">
            <v>0</v>
          </cell>
          <cell r="H4910">
            <v>0</v>
          </cell>
          <cell r="I4910">
            <v>0</v>
          </cell>
          <cell r="J4910">
            <v>0</v>
          </cell>
          <cell r="K4910">
            <v>0</v>
          </cell>
          <cell r="L4910">
            <v>0</v>
          </cell>
          <cell r="M4910">
            <v>0</v>
          </cell>
          <cell r="N4910">
            <v>0</v>
          </cell>
          <cell r="O4910">
            <v>0</v>
          </cell>
          <cell r="P4910">
            <v>0</v>
          </cell>
          <cell r="Q4910">
            <v>0</v>
          </cell>
          <cell r="R4910">
            <v>0</v>
          </cell>
          <cell r="S4910">
            <v>0</v>
          </cell>
          <cell r="T4910">
            <v>0</v>
          </cell>
          <cell r="U4910">
            <v>0</v>
          </cell>
          <cell r="AO4910" t="e">
            <v>#N/A</v>
          </cell>
          <cell r="AQ4910" t="e">
            <v>#N/A</v>
          </cell>
        </row>
        <row r="4911">
          <cell r="G4911">
            <v>0</v>
          </cell>
          <cell r="H4911">
            <v>0</v>
          </cell>
          <cell r="I4911">
            <v>0</v>
          </cell>
          <cell r="J4911">
            <v>0</v>
          </cell>
          <cell r="K4911">
            <v>0</v>
          </cell>
          <cell r="L4911">
            <v>0</v>
          </cell>
          <cell r="M4911">
            <v>0</v>
          </cell>
          <cell r="N4911">
            <v>0</v>
          </cell>
          <cell r="O4911">
            <v>0</v>
          </cell>
          <cell r="P4911">
            <v>0</v>
          </cell>
          <cell r="Q4911">
            <v>0</v>
          </cell>
          <cell r="R4911">
            <v>0</v>
          </cell>
          <cell r="S4911">
            <v>0</v>
          </cell>
          <cell r="T4911">
            <v>0</v>
          </cell>
          <cell r="U4911">
            <v>0</v>
          </cell>
          <cell r="AO4911" t="e">
            <v>#N/A</v>
          </cell>
          <cell r="AQ4911" t="e">
            <v>#N/A</v>
          </cell>
        </row>
        <row r="4912">
          <cell r="G4912">
            <v>0</v>
          </cell>
          <cell r="H4912">
            <v>0</v>
          </cell>
          <cell r="I4912">
            <v>0</v>
          </cell>
          <cell r="J4912">
            <v>0</v>
          </cell>
          <cell r="K4912">
            <v>0</v>
          </cell>
          <cell r="L4912">
            <v>0</v>
          </cell>
          <cell r="M4912">
            <v>0</v>
          </cell>
          <cell r="N4912">
            <v>0</v>
          </cell>
          <cell r="O4912">
            <v>0</v>
          </cell>
          <cell r="P4912">
            <v>0</v>
          </cell>
          <cell r="Q4912">
            <v>0</v>
          </cell>
          <cell r="R4912">
            <v>0</v>
          </cell>
          <cell r="S4912">
            <v>0</v>
          </cell>
          <cell r="T4912">
            <v>0</v>
          </cell>
          <cell r="U4912">
            <v>0</v>
          </cell>
          <cell r="AO4912" t="e">
            <v>#N/A</v>
          </cell>
          <cell r="AQ4912" t="e">
            <v>#N/A</v>
          </cell>
        </row>
        <row r="4913">
          <cell r="G4913">
            <v>0</v>
          </cell>
          <cell r="H4913">
            <v>0</v>
          </cell>
          <cell r="I4913">
            <v>0</v>
          </cell>
          <cell r="J4913">
            <v>0</v>
          </cell>
          <cell r="K4913">
            <v>0</v>
          </cell>
          <cell r="L4913">
            <v>0</v>
          </cell>
          <cell r="M4913">
            <v>0</v>
          </cell>
          <cell r="N4913">
            <v>0</v>
          </cell>
          <cell r="O4913">
            <v>0</v>
          </cell>
          <cell r="P4913">
            <v>0</v>
          </cell>
          <cell r="Q4913">
            <v>0</v>
          </cell>
          <cell r="R4913">
            <v>0</v>
          </cell>
          <cell r="S4913">
            <v>0</v>
          </cell>
          <cell r="T4913">
            <v>0</v>
          </cell>
          <cell r="U4913">
            <v>0</v>
          </cell>
          <cell r="AO4913" t="e">
            <v>#N/A</v>
          </cell>
          <cell r="AQ4913" t="e">
            <v>#N/A</v>
          </cell>
        </row>
        <row r="4914">
          <cell r="G4914">
            <v>0</v>
          </cell>
          <cell r="H4914">
            <v>0</v>
          </cell>
          <cell r="I4914">
            <v>0</v>
          </cell>
          <cell r="J4914">
            <v>0</v>
          </cell>
          <cell r="K4914">
            <v>0</v>
          </cell>
          <cell r="L4914">
            <v>0</v>
          </cell>
          <cell r="M4914">
            <v>0</v>
          </cell>
          <cell r="N4914">
            <v>0</v>
          </cell>
          <cell r="O4914">
            <v>0</v>
          </cell>
          <cell r="P4914">
            <v>0</v>
          </cell>
          <cell r="Q4914">
            <v>0</v>
          </cell>
          <cell r="R4914">
            <v>0</v>
          </cell>
          <cell r="S4914">
            <v>0</v>
          </cell>
          <cell r="T4914">
            <v>0</v>
          </cell>
          <cell r="U4914">
            <v>0</v>
          </cell>
          <cell r="AO4914" t="e">
            <v>#N/A</v>
          </cell>
          <cell r="AQ4914" t="e">
            <v>#N/A</v>
          </cell>
        </row>
        <row r="4915">
          <cell r="G4915">
            <v>0</v>
          </cell>
          <cell r="H4915">
            <v>0</v>
          </cell>
          <cell r="I4915">
            <v>0</v>
          </cell>
          <cell r="J4915">
            <v>0</v>
          </cell>
          <cell r="K4915">
            <v>0</v>
          </cell>
          <cell r="L4915">
            <v>0</v>
          </cell>
          <cell r="M4915">
            <v>0</v>
          </cell>
          <cell r="N4915">
            <v>0</v>
          </cell>
          <cell r="O4915">
            <v>0</v>
          </cell>
          <cell r="P4915">
            <v>0</v>
          </cell>
          <cell r="Q4915">
            <v>0</v>
          </cell>
          <cell r="R4915">
            <v>0</v>
          </cell>
          <cell r="S4915">
            <v>0</v>
          </cell>
          <cell r="T4915">
            <v>0</v>
          </cell>
          <cell r="U4915">
            <v>0</v>
          </cell>
          <cell r="AO4915" t="e">
            <v>#N/A</v>
          </cell>
          <cell r="AQ4915" t="e">
            <v>#N/A</v>
          </cell>
        </row>
        <row r="4916">
          <cell r="G4916">
            <v>0</v>
          </cell>
          <cell r="H4916">
            <v>0</v>
          </cell>
          <cell r="I4916">
            <v>0</v>
          </cell>
          <cell r="J4916">
            <v>0</v>
          </cell>
          <cell r="K4916">
            <v>0</v>
          </cell>
          <cell r="L4916">
            <v>0</v>
          </cell>
          <cell r="M4916">
            <v>0</v>
          </cell>
          <cell r="N4916">
            <v>0</v>
          </cell>
          <cell r="O4916">
            <v>0</v>
          </cell>
          <cell r="P4916">
            <v>0</v>
          </cell>
          <cell r="Q4916">
            <v>0</v>
          </cell>
          <cell r="R4916">
            <v>0</v>
          </cell>
          <cell r="S4916">
            <v>0</v>
          </cell>
          <cell r="T4916">
            <v>0</v>
          </cell>
          <cell r="U4916">
            <v>0</v>
          </cell>
          <cell r="AO4916" t="str">
            <v>Sachsen-Anhalt_2005_Sonstige_1</v>
          </cell>
          <cell r="AQ4916" t="str">
            <v>Östliche Flächenländer_2005_Sonstige_1</v>
          </cell>
        </row>
        <row r="4917">
          <cell r="G4917">
            <v>0</v>
          </cell>
          <cell r="H4917">
            <v>0</v>
          </cell>
          <cell r="I4917">
            <v>0</v>
          </cell>
          <cell r="J4917">
            <v>0</v>
          </cell>
          <cell r="K4917">
            <v>0</v>
          </cell>
          <cell r="L4917">
            <v>0</v>
          </cell>
          <cell r="M4917">
            <v>0</v>
          </cell>
          <cell r="N4917">
            <v>0</v>
          </cell>
          <cell r="O4917">
            <v>0</v>
          </cell>
          <cell r="P4917">
            <v>0</v>
          </cell>
          <cell r="Q4917">
            <v>0</v>
          </cell>
          <cell r="R4917">
            <v>0</v>
          </cell>
          <cell r="S4917">
            <v>0</v>
          </cell>
          <cell r="T4917">
            <v>0</v>
          </cell>
          <cell r="U4917">
            <v>0</v>
          </cell>
          <cell r="AO4917" t="str">
            <v>Sachsen-Anhalt_2005_Sonstige_2</v>
          </cell>
          <cell r="AQ4917" t="str">
            <v>Östliche Flächenländer_2005_Sonstige_2</v>
          </cell>
        </row>
        <row r="4918">
          <cell r="G4918">
            <v>1452</v>
          </cell>
          <cell r="H4918">
            <v>603</v>
          </cell>
          <cell r="I4918">
            <v>6</v>
          </cell>
          <cell r="J4918">
            <v>1</v>
          </cell>
          <cell r="K4918">
            <v>1452</v>
          </cell>
          <cell r="L4918">
            <v>603</v>
          </cell>
          <cell r="M4918">
            <v>6</v>
          </cell>
          <cell r="N4918">
            <v>1</v>
          </cell>
          <cell r="O4918">
            <v>0</v>
          </cell>
          <cell r="P4918">
            <v>1452</v>
          </cell>
          <cell r="Q4918">
            <v>0</v>
          </cell>
          <cell r="R4918">
            <v>0</v>
          </cell>
          <cell r="S4918">
            <v>0</v>
          </cell>
          <cell r="T4918">
            <v>0</v>
          </cell>
          <cell r="U4918">
            <v>0</v>
          </cell>
          <cell r="AO4918" t="str">
            <v>Sachsen-Anhalt_2005_Sonstige_3</v>
          </cell>
          <cell r="AQ4918" t="str">
            <v>Östliche Flächenländer_2005_Sonstige_3</v>
          </cell>
        </row>
        <row r="4919">
          <cell r="G4919">
            <v>3</v>
          </cell>
          <cell r="H4919">
            <v>2</v>
          </cell>
          <cell r="I4919">
            <v>0</v>
          </cell>
          <cell r="J4919">
            <v>0</v>
          </cell>
          <cell r="K4919">
            <v>3</v>
          </cell>
          <cell r="L4919">
            <v>2</v>
          </cell>
          <cell r="M4919">
            <v>0</v>
          </cell>
          <cell r="N4919">
            <v>0</v>
          </cell>
          <cell r="O4919">
            <v>0</v>
          </cell>
          <cell r="P4919">
            <v>3</v>
          </cell>
          <cell r="Q4919">
            <v>0</v>
          </cell>
          <cell r="R4919">
            <v>0</v>
          </cell>
          <cell r="S4919">
            <v>0</v>
          </cell>
          <cell r="T4919">
            <v>0</v>
          </cell>
          <cell r="U4919">
            <v>0</v>
          </cell>
          <cell r="AO4919" t="str">
            <v>Sachsen-Anhalt_2005_Sonstige_4</v>
          </cell>
          <cell r="AQ4919" t="str">
            <v>Östliche Flächenländer_2005_Sonstige_4</v>
          </cell>
        </row>
        <row r="4920">
          <cell r="G4920">
            <v>0</v>
          </cell>
          <cell r="H4920">
            <v>0</v>
          </cell>
          <cell r="I4920">
            <v>0</v>
          </cell>
          <cell r="J4920">
            <v>0</v>
          </cell>
          <cell r="K4920">
            <v>0</v>
          </cell>
          <cell r="L4920">
            <v>0</v>
          </cell>
          <cell r="M4920">
            <v>0</v>
          </cell>
          <cell r="N4920">
            <v>0</v>
          </cell>
          <cell r="O4920">
            <v>0</v>
          </cell>
          <cell r="P4920">
            <v>0</v>
          </cell>
          <cell r="Q4920">
            <v>0</v>
          </cell>
          <cell r="R4920">
            <v>0</v>
          </cell>
          <cell r="S4920">
            <v>0</v>
          </cell>
          <cell r="T4920">
            <v>0</v>
          </cell>
          <cell r="U4920">
            <v>0</v>
          </cell>
          <cell r="AO4920" t="str">
            <v>Sachsen-Anhalt_2005_Sonstige_5</v>
          </cell>
          <cell r="AQ4920" t="str">
            <v>Östliche Flächenländer_2005_Sonstige_5</v>
          </cell>
        </row>
        <row r="4921">
          <cell r="G4921">
            <v>0</v>
          </cell>
          <cell r="H4921">
            <v>0</v>
          </cell>
          <cell r="I4921">
            <v>0</v>
          </cell>
          <cell r="J4921">
            <v>0</v>
          </cell>
          <cell r="K4921">
            <v>0</v>
          </cell>
          <cell r="L4921">
            <v>0</v>
          </cell>
          <cell r="M4921">
            <v>0</v>
          </cell>
          <cell r="N4921">
            <v>0</v>
          </cell>
          <cell r="O4921">
            <v>0</v>
          </cell>
          <cell r="P4921">
            <v>0</v>
          </cell>
          <cell r="Q4921">
            <v>0</v>
          </cell>
          <cell r="R4921">
            <v>0</v>
          </cell>
          <cell r="S4921">
            <v>0</v>
          </cell>
          <cell r="T4921">
            <v>0</v>
          </cell>
          <cell r="U4921">
            <v>0</v>
          </cell>
          <cell r="AO4921" t="str">
            <v>Sachsen-Anhalt_2005_Sonstige_6</v>
          </cell>
          <cell r="AQ4921" t="str">
            <v>Östliche Flächenländer_2005_Sonstige_6</v>
          </cell>
        </row>
        <row r="4922">
          <cell r="G4922">
            <v>0</v>
          </cell>
          <cell r="H4922">
            <v>0</v>
          </cell>
          <cell r="I4922">
            <v>0</v>
          </cell>
          <cell r="J4922">
            <v>0</v>
          </cell>
          <cell r="K4922">
            <v>0</v>
          </cell>
          <cell r="L4922">
            <v>0</v>
          </cell>
          <cell r="M4922">
            <v>0</v>
          </cell>
          <cell r="N4922">
            <v>0</v>
          </cell>
          <cell r="O4922">
            <v>0</v>
          </cell>
          <cell r="P4922">
            <v>0</v>
          </cell>
          <cell r="Q4922">
            <v>0</v>
          </cell>
          <cell r="R4922">
            <v>0</v>
          </cell>
          <cell r="S4922">
            <v>0</v>
          </cell>
          <cell r="T4922">
            <v>0</v>
          </cell>
          <cell r="U4922">
            <v>0</v>
          </cell>
          <cell r="AO4922" t="str">
            <v>Sachsen-Anhalt_2005_Sonstige_7</v>
          </cell>
          <cell r="AQ4922" t="str">
            <v>Östliche Flächenländer_2005_Sonstige_7</v>
          </cell>
        </row>
        <row r="4923">
          <cell r="G4923">
            <v>1455</v>
          </cell>
          <cell r="H4923">
            <v>605</v>
          </cell>
          <cell r="I4923">
            <v>6</v>
          </cell>
          <cell r="J4923">
            <v>1</v>
          </cell>
          <cell r="K4923">
            <v>1455</v>
          </cell>
          <cell r="L4923">
            <v>605</v>
          </cell>
          <cell r="M4923">
            <v>6</v>
          </cell>
          <cell r="N4923">
            <v>1</v>
          </cell>
          <cell r="O4923">
            <v>0</v>
          </cell>
          <cell r="P4923">
            <v>1455</v>
          </cell>
          <cell r="Q4923">
            <v>0</v>
          </cell>
          <cell r="R4923">
            <v>0</v>
          </cell>
          <cell r="S4923">
            <v>0</v>
          </cell>
          <cell r="T4923">
            <v>0</v>
          </cell>
          <cell r="U4923">
            <v>0</v>
          </cell>
          <cell r="AO4923" t="str">
            <v>Sachsen-Anhalt_2005_Sonstige_8</v>
          </cell>
          <cell r="AQ4923" t="str">
            <v>Östliche Flächenländer_2005_Sonstige_8</v>
          </cell>
        </row>
        <row r="4924">
          <cell r="G4924">
            <v>0</v>
          </cell>
          <cell r="H4924">
            <v>0</v>
          </cell>
          <cell r="I4924">
            <v>0</v>
          </cell>
          <cell r="J4924">
            <v>0</v>
          </cell>
          <cell r="K4924">
            <v>0</v>
          </cell>
          <cell r="L4924">
            <v>0</v>
          </cell>
          <cell r="M4924">
            <v>0</v>
          </cell>
          <cell r="N4924">
            <v>0</v>
          </cell>
          <cell r="O4924">
            <v>0</v>
          </cell>
          <cell r="P4924">
            <v>0</v>
          </cell>
          <cell r="Q4924">
            <v>0</v>
          </cell>
          <cell r="R4924">
            <v>0</v>
          </cell>
          <cell r="S4924">
            <v>0</v>
          </cell>
          <cell r="T4924">
            <v>0</v>
          </cell>
          <cell r="U4924">
            <v>0</v>
          </cell>
          <cell r="AO4924" t="e">
            <v>#N/A</v>
          </cell>
          <cell r="AQ4924" t="e">
            <v>#N/A</v>
          </cell>
        </row>
        <row r="4925">
          <cell r="G4925">
            <v>0</v>
          </cell>
          <cell r="H4925">
            <v>0</v>
          </cell>
          <cell r="I4925">
            <v>0</v>
          </cell>
          <cell r="J4925">
            <v>0</v>
          </cell>
          <cell r="K4925">
            <v>0</v>
          </cell>
          <cell r="L4925">
            <v>0</v>
          </cell>
          <cell r="M4925">
            <v>0</v>
          </cell>
          <cell r="N4925">
            <v>0</v>
          </cell>
          <cell r="O4925">
            <v>0</v>
          </cell>
          <cell r="P4925">
            <v>0</v>
          </cell>
          <cell r="Q4925">
            <v>0</v>
          </cell>
          <cell r="R4925">
            <v>0</v>
          </cell>
          <cell r="S4925">
            <v>0</v>
          </cell>
          <cell r="T4925">
            <v>0</v>
          </cell>
          <cell r="U4925">
            <v>0</v>
          </cell>
          <cell r="AO4925" t="e">
            <v>#N/A</v>
          </cell>
          <cell r="AQ4925" t="e">
            <v>#N/A</v>
          </cell>
        </row>
        <row r="4926">
          <cell r="G4926">
            <v>0</v>
          </cell>
          <cell r="H4926">
            <v>0</v>
          </cell>
          <cell r="I4926">
            <v>0</v>
          </cell>
          <cell r="J4926">
            <v>0</v>
          </cell>
          <cell r="K4926">
            <v>0</v>
          </cell>
          <cell r="L4926">
            <v>0</v>
          </cell>
          <cell r="M4926">
            <v>0</v>
          </cell>
          <cell r="N4926">
            <v>0</v>
          </cell>
          <cell r="O4926">
            <v>0</v>
          </cell>
          <cell r="P4926">
            <v>0</v>
          </cell>
          <cell r="Q4926">
            <v>0</v>
          </cell>
          <cell r="R4926">
            <v>0</v>
          </cell>
          <cell r="S4926">
            <v>0</v>
          </cell>
          <cell r="T4926">
            <v>0</v>
          </cell>
          <cell r="U4926">
            <v>0</v>
          </cell>
          <cell r="AO4926" t="e">
            <v>#N/A</v>
          </cell>
          <cell r="AQ4926" t="e">
            <v>#N/A</v>
          </cell>
        </row>
        <row r="4927">
          <cell r="G4927">
            <v>0</v>
          </cell>
          <cell r="H4927">
            <v>0</v>
          </cell>
          <cell r="I4927">
            <v>0</v>
          </cell>
          <cell r="J4927">
            <v>0</v>
          </cell>
          <cell r="K4927">
            <v>0</v>
          </cell>
          <cell r="L4927">
            <v>0</v>
          </cell>
          <cell r="M4927">
            <v>0</v>
          </cell>
          <cell r="N4927">
            <v>0</v>
          </cell>
          <cell r="O4927">
            <v>0</v>
          </cell>
          <cell r="P4927">
            <v>0</v>
          </cell>
          <cell r="Q4927">
            <v>0</v>
          </cell>
          <cell r="R4927">
            <v>0</v>
          </cell>
          <cell r="S4927">
            <v>0</v>
          </cell>
          <cell r="T4927">
            <v>0</v>
          </cell>
          <cell r="U4927">
            <v>0</v>
          </cell>
          <cell r="AO4927" t="e">
            <v>#N/A</v>
          </cell>
          <cell r="AQ4927" t="e">
            <v>#N/A</v>
          </cell>
        </row>
        <row r="4928">
          <cell r="G4928">
            <v>0</v>
          </cell>
          <cell r="H4928">
            <v>0</v>
          </cell>
          <cell r="I4928">
            <v>0</v>
          </cell>
          <cell r="J4928">
            <v>0</v>
          </cell>
          <cell r="K4928">
            <v>0</v>
          </cell>
          <cell r="L4928">
            <v>0</v>
          </cell>
          <cell r="M4928">
            <v>0</v>
          </cell>
          <cell r="N4928">
            <v>0</v>
          </cell>
          <cell r="O4928">
            <v>0</v>
          </cell>
          <cell r="P4928">
            <v>0</v>
          </cell>
          <cell r="Q4928">
            <v>0</v>
          </cell>
          <cell r="R4928">
            <v>0</v>
          </cell>
          <cell r="S4928">
            <v>0</v>
          </cell>
          <cell r="T4928">
            <v>0</v>
          </cell>
          <cell r="U4928">
            <v>0</v>
          </cell>
          <cell r="AO4928" t="e">
            <v>#N/A</v>
          </cell>
          <cell r="AQ4928" t="e">
            <v>#N/A</v>
          </cell>
        </row>
        <row r="4929">
          <cell r="G4929">
            <v>0</v>
          </cell>
          <cell r="H4929">
            <v>0</v>
          </cell>
          <cell r="I4929">
            <v>0</v>
          </cell>
          <cell r="J4929">
            <v>0</v>
          </cell>
          <cell r="K4929">
            <v>0</v>
          </cell>
          <cell r="L4929">
            <v>0</v>
          </cell>
          <cell r="M4929">
            <v>0</v>
          </cell>
          <cell r="N4929">
            <v>0</v>
          </cell>
          <cell r="O4929">
            <v>0</v>
          </cell>
          <cell r="P4929">
            <v>0</v>
          </cell>
          <cell r="Q4929">
            <v>0</v>
          </cell>
          <cell r="R4929">
            <v>0</v>
          </cell>
          <cell r="S4929">
            <v>0</v>
          </cell>
          <cell r="T4929">
            <v>0</v>
          </cell>
          <cell r="U4929">
            <v>0</v>
          </cell>
          <cell r="AO4929" t="e">
            <v>#N/A</v>
          </cell>
          <cell r="AQ4929" t="e">
            <v>#N/A</v>
          </cell>
        </row>
        <row r="4930">
          <cell r="G4930">
            <v>0</v>
          </cell>
          <cell r="H4930">
            <v>0</v>
          </cell>
          <cell r="I4930">
            <v>0</v>
          </cell>
          <cell r="J4930">
            <v>0</v>
          </cell>
          <cell r="K4930">
            <v>0</v>
          </cell>
          <cell r="L4930">
            <v>0</v>
          </cell>
          <cell r="M4930">
            <v>0</v>
          </cell>
          <cell r="N4930">
            <v>0</v>
          </cell>
          <cell r="O4930">
            <v>0</v>
          </cell>
          <cell r="P4930">
            <v>0</v>
          </cell>
          <cell r="Q4930">
            <v>0</v>
          </cell>
          <cell r="R4930">
            <v>0</v>
          </cell>
          <cell r="S4930">
            <v>0</v>
          </cell>
          <cell r="T4930">
            <v>0</v>
          </cell>
          <cell r="U4930">
            <v>0</v>
          </cell>
          <cell r="AO4930" t="e">
            <v>#N/A</v>
          </cell>
          <cell r="AQ4930" t="e">
            <v>#N/A</v>
          </cell>
        </row>
        <row r="4931">
          <cell r="G4931">
            <v>0</v>
          </cell>
          <cell r="H4931">
            <v>0</v>
          </cell>
          <cell r="I4931">
            <v>0</v>
          </cell>
          <cell r="J4931">
            <v>0</v>
          </cell>
          <cell r="K4931">
            <v>0</v>
          </cell>
          <cell r="L4931">
            <v>0</v>
          </cell>
          <cell r="M4931">
            <v>0</v>
          </cell>
          <cell r="N4931">
            <v>0</v>
          </cell>
          <cell r="O4931">
            <v>0</v>
          </cell>
          <cell r="P4931">
            <v>0</v>
          </cell>
          <cell r="Q4931">
            <v>0</v>
          </cell>
          <cell r="R4931">
            <v>0</v>
          </cell>
          <cell r="S4931">
            <v>0</v>
          </cell>
          <cell r="T4931">
            <v>0</v>
          </cell>
          <cell r="U4931">
            <v>0</v>
          </cell>
          <cell r="AO4931" t="e">
            <v>#N/A</v>
          </cell>
          <cell r="AQ4931" t="e">
            <v>#N/A</v>
          </cell>
        </row>
        <row r="4932">
          <cell r="G4932">
            <v>0</v>
          </cell>
          <cell r="H4932">
            <v>0</v>
          </cell>
          <cell r="I4932">
            <v>0</v>
          </cell>
          <cell r="J4932">
            <v>0</v>
          </cell>
          <cell r="K4932">
            <v>0</v>
          </cell>
          <cell r="L4932">
            <v>0</v>
          </cell>
          <cell r="M4932">
            <v>0</v>
          </cell>
          <cell r="N4932">
            <v>0</v>
          </cell>
          <cell r="O4932">
            <v>0</v>
          </cell>
          <cell r="P4932">
            <v>0</v>
          </cell>
          <cell r="Q4932">
            <v>0</v>
          </cell>
          <cell r="R4932">
            <v>0</v>
          </cell>
          <cell r="S4932">
            <v>0</v>
          </cell>
          <cell r="T4932">
            <v>0</v>
          </cell>
          <cell r="U4932">
            <v>0</v>
          </cell>
          <cell r="AO4932" t="str">
            <v>Sachsen-Anhalt_2005_III 01_1</v>
          </cell>
          <cell r="AQ4932" t="str">
            <v>Östliche Flächenländer_2005_III 01_1</v>
          </cell>
        </row>
        <row r="4933">
          <cell r="G4933">
            <v>0</v>
          </cell>
          <cell r="H4933">
            <v>0</v>
          </cell>
          <cell r="I4933">
            <v>0</v>
          </cell>
          <cell r="J4933">
            <v>0</v>
          </cell>
          <cell r="K4933">
            <v>0</v>
          </cell>
          <cell r="L4933">
            <v>0</v>
          </cell>
          <cell r="M4933">
            <v>0</v>
          </cell>
          <cell r="N4933">
            <v>0</v>
          </cell>
          <cell r="O4933">
            <v>0</v>
          </cell>
          <cell r="P4933">
            <v>0</v>
          </cell>
          <cell r="Q4933">
            <v>0</v>
          </cell>
          <cell r="R4933">
            <v>0</v>
          </cell>
          <cell r="S4933">
            <v>0</v>
          </cell>
          <cell r="T4933">
            <v>0</v>
          </cell>
          <cell r="U4933">
            <v>0</v>
          </cell>
          <cell r="AO4933" t="str">
            <v>Sachsen-Anhalt_2005_III 01_2</v>
          </cell>
          <cell r="AQ4933" t="str">
            <v>Östliche Flächenländer_2005_III 01_2</v>
          </cell>
        </row>
        <row r="4934">
          <cell r="G4934">
            <v>1666</v>
          </cell>
          <cell r="H4934">
            <v>943</v>
          </cell>
          <cell r="I4934">
            <v>9</v>
          </cell>
          <cell r="J4934">
            <v>4</v>
          </cell>
          <cell r="K4934">
            <v>1079</v>
          </cell>
          <cell r="L4934">
            <v>604</v>
          </cell>
          <cell r="M4934">
            <v>7</v>
          </cell>
          <cell r="N4934">
            <v>3</v>
          </cell>
          <cell r="O4934">
            <v>1026</v>
          </cell>
          <cell r="P4934">
            <v>640</v>
          </cell>
          <cell r="Q4934">
            <v>0</v>
          </cell>
          <cell r="R4934">
            <v>0</v>
          </cell>
          <cell r="S4934">
            <v>0</v>
          </cell>
          <cell r="T4934">
            <v>0</v>
          </cell>
          <cell r="U4934">
            <v>0</v>
          </cell>
          <cell r="AO4934" t="str">
            <v>Sachsen-Anhalt_2005_III 01_3</v>
          </cell>
          <cell r="AQ4934" t="str">
            <v>Östliche Flächenländer_2005_III 01_3</v>
          </cell>
        </row>
        <row r="4935">
          <cell r="G4935">
            <v>1</v>
          </cell>
          <cell r="H4935">
            <v>1</v>
          </cell>
          <cell r="I4935">
            <v>0</v>
          </cell>
          <cell r="J4935">
            <v>0</v>
          </cell>
          <cell r="K4935">
            <v>1</v>
          </cell>
          <cell r="L4935">
            <v>1</v>
          </cell>
          <cell r="M4935">
            <v>0</v>
          </cell>
          <cell r="N4935">
            <v>0</v>
          </cell>
          <cell r="O4935">
            <v>1</v>
          </cell>
          <cell r="P4935">
            <v>0</v>
          </cell>
          <cell r="Q4935">
            <v>0</v>
          </cell>
          <cell r="R4935">
            <v>0</v>
          </cell>
          <cell r="S4935">
            <v>0</v>
          </cell>
          <cell r="T4935">
            <v>0</v>
          </cell>
          <cell r="U4935">
            <v>0</v>
          </cell>
          <cell r="AO4935" t="str">
            <v>Sachsen-Anhalt_2005_III 01_4</v>
          </cell>
          <cell r="AQ4935" t="str">
            <v>Östliche Flächenländer_2005_III 01_4</v>
          </cell>
        </row>
        <row r="4936">
          <cell r="G4936">
            <v>2</v>
          </cell>
          <cell r="H4936">
            <v>2</v>
          </cell>
          <cell r="I4936">
            <v>0</v>
          </cell>
          <cell r="J4936">
            <v>0</v>
          </cell>
          <cell r="K4936">
            <v>2</v>
          </cell>
          <cell r="L4936">
            <v>2</v>
          </cell>
          <cell r="M4936">
            <v>0</v>
          </cell>
          <cell r="N4936">
            <v>0</v>
          </cell>
          <cell r="O4936">
            <v>2</v>
          </cell>
          <cell r="P4936">
            <v>0</v>
          </cell>
          <cell r="Q4936">
            <v>0</v>
          </cell>
          <cell r="R4936">
            <v>0</v>
          </cell>
          <cell r="S4936">
            <v>0</v>
          </cell>
          <cell r="T4936">
            <v>0</v>
          </cell>
          <cell r="U4936">
            <v>0</v>
          </cell>
          <cell r="AO4936" t="str">
            <v>Sachsen-Anhalt_2005_III 01_5</v>
          </cell>
          <cell r="AQ4936" t="str">
            <v>Östliche Flächenländer_2005_III 01_5</v>
          </cell>
        </row>
        <row r="4937">
          <cell r="G4937">
            <v>0</v>
          </cell>
          <cell r="H4937">
            <v>0</v>
          </cell>
          <cell r="I4937">
            <v>0</v>
          </cell>
          <cell r="J4937">
            <v>0</v>
          </cell>
          <cell r="K4937">
            <v>0</v>
          </cell>
          <cell r="L4937">
            <v>0</v>
          </cell>
          <cell r="M4937">
            <v>0</v>
          </cell>
          <cell r="N4937">
            <v>0</v>
          </cell>
          <cell r="O4937">
            <v>0</v>
          </cell>
          <cell r="P4937">
            <v>0</v>
          </cell>
          <cell r="Q4937">
            <v>0</v>
          </cell>
          <cell r="R4937">
            <v>0</v>
          </cell>
          <cell r="S4937">
            <v>0</v>
          </cell>
          <cell r="T4937">
            <v>0</v>
          </cell>
          <cell r="U4937">
            <v>0</v>
          </cell>
          <cell r="AO4937" t="str">
            <v>Sachsen-Anhalt_2005_III 01_6</v>
          </cell>
          <cell r="AQ4937" t="str">
            <v>Östliche Flächenländer_2005_III 01_6</v>
          </cell>
        </row>
        <row r="4938">
          <cell r="G4938">
            <v>0</v>
          </cell>
          <cell r="H4938">
            <v>0</v>
          </cell>
          <cell r="I4938">
            <v>0</v>
          </cell>
          <cell r="J4938">
            <v>0</v>
          </cell>
          <cell r="K4938">
            <v>0</v>
          </cell>
          <cell r="L4938">
            <v>0</v>
          </cell>
          <cell r="M4938">
            <v>0</v>
          </cell>
          <cell r="N4938">
            <v>0</v>
          </cell>
          <cell r="O4938">
            <v>0</v>
          </cell>
          <cell r="P4938">
            <v>0</v>
          </cell>
          <cell r="Q4938">
            <v>0</v>
          </cell>
          <cell r="R4938">
            <v>0</v>
          </cell>
          <cell r="S4938">
            <v>0</v>
          </cell>
          <cell r="T4938">
            <v>0</v>
          </cell>
          <cell r="U4938">
            <v>0</v>
          </cell>
          <cell r="AO4938" t="str">
            <v>Sachsen-Anhalt_2005_III 01_7</v>
          </cell>
          <cell r="AQ4938" t="str">
            <v>Östliche Flächenländer_2005_III 01_7</v>
          </cell>
        </row>
        <row r="4939">
          <cell r="G4939">
            <v>1669</v>
          </cell>
          <cell r="H4939">
            <v>946</v>
          </cell>
          <cell r="I4939">
            <v>9</v>
          </cell>
          <cell r="J4939">
            <v>4</v>
          </cell>
          <cell r="K4939">
            <v>1082</v>
          </cell>
          <cell r="L4939">
            <v>607</v>
          </cell>
          <cell r="M4939">
            <v>7</v>
          </cell>
          <cell r="N4939">
            <v>3</v>
          </cell>
          <cell r="O4939">
            <v>1029</v>
          </cell>
          <cell r="P4939">
            <v>640</v>
          </cell>
          <cell r="Q4939">
            <v>0</v>
          </cell>
          <cell r="R4939">
            <v>0</v>
          </cell>
          <cell r="S4939">
            <v>0</v>
          </cell>
          <cell r="T4939">
            <v>0</v>
          </cell>
          <cell r="U4939">
            <v>0</v>
          </cell>
          <cell r="AO4939" t="str">
            <v>Sachsen-Anhalt_2005_III 01_8</v>
          </cell>
          <cell r="AQ4939" t="str">
            <v>Östliche Flächenländer_2005_III 01_8</v>
          </cell>
        </row>
        <row r="4940">
          <cell r="G4940">
            <v>0</v>
          </cell>
          <cell r="H4940">
            <v>0</v>
          </cell>
          <cell r="I4940">
            <v>0</v>
          </cell>
          <cell r="J4940">
            <v>0</v>
          </cell>
          <cell r="K4940">
            <v>0</v>
          </cell>
          <cell r="L4940">
            <v>0</v>
          </cell>
          <cell r="M4940">
            <v>0</v>
          </cell>
          <cell r="N4940">
            <v>0</v>
          </cell>
          <cell r="O4940">
            <v>0</v>
          </cell>
          <cell r="P4940">
            <v>0</v>
          </cell>
          <cell r="Q4940">
            <v>0</v>
          </cell>
          <cell r="R4940">
            <v>0</v>
          </cell>
          <cell r="S4940">
            <v>0</v>
          </cell>
          <cell r="T4940">
            <v>0</v>
          </cell>
          <cell r="U4940">
            <v>0</v>
          </cell>
          <cell r="AO4940" t="e">
            <v>#N/A</v>
          </cell>
          <cell r="AQ4940" t="e">
            <v>#N/A</v>
          </cell>
        </row>
        <row r="4941">
          <cell r="G4941">
            <v>0</v>
          </cell>
          <cell r="H4941">
            <v>0</v>
          </cell>
          <cell r="I4941">
            <v>0</v>
          </cell>
          <cell r="J4941">
            <v>0</v>
          </cell>
          <cell r="K4941">
            <v>0</v>
          </cell>
          <cell r="L4941">
            <v>0</v>
          </cell>
          <cell r="M4941">
            <v>0</v>
          </cell>
          <cell r="N4941">
            <v>0</v>
          </cell>
          <cell r="O4941">
            <v>0</v>
          </cell>
          <cell r="P4941">
            <v>0</v>
          </cell>
          <cell r="Q4941">
            <v>0</v>
          </cell>
          <cell r="R4941">
            <v>0</v>
          </cell>
          <cell r="S4941">
            <v>0</v>
          </cell>
          <cell r="T4941">
            <v>0</v>
          </cell>
          <cell r="U4941">
            <v>0</v>
          </cell>
          <cell r="AO4941" t="e">
            <v>#N/A</v>
          </cell>
          <cell r="AQ4941" t="e">
            <v>#N/A</v>
          </cell>
        </row>
        <row r="4942">
          <cell r="G4942">
            <v>0</v>
          </cell>
          <cell r="H4942">
            <v>0</v>
          </cell>
          <cell r="I4942">
            <v>0</v>
          </cell>
          <cell r="J4942">
            <v>0</v>
          </cell>
          <cell r="K4942">
            <v>0</v>
          </cell>
          <cell r="L4942">
            <v>0</v>
          </cell>
          <cell r="M4942">
            <v>0</v>
          </cell>
          <cell r="N4942">
            <v>0</v>
          </cell>
          <cell r="O4942">
            <v>0</v>
          </cell>
          <cell r="P4942">
            <v>0</v>
          </cell>
          <cell r="Q4942">
            <v>0</v>
          </cell>
          <cell r="R4942">
            <v>0</v>
          </cell>
          <cell r="S4942">
            <v>0</v>
          </cell>
          <cell r="T4942">
            <v>0</v>
          </cell>
          <cell r="U4942">
            <v>0</v>
          </cell>
          <cell r="AO4942" t="e">
            <v>#N/A</v>
          </cell>
          <cell r="AQ4942" t="e">
            <v>#N/A</v>
          </cell>
        </row>
        <row r="4943">
          <cell r="G4943">
            <v>0</v>
          </cell>
          <cell r="H4943">
            <v>0</v>
          </cell>
          <cell r="I4943">
            <v>0</v>
          </cell>
          <cell r="J4943">
            <v>0</v>
          </cell>
          <cell r="K4943">
            <v>0</v>
          </cell>
          <cell r="L4943">
            <v>0</v>
          </cell>
          <cell r="M4943">
            <v>0</v>
          </cell>
          <cell r="N4943">
            <v>0</v>
          </cell>
          <cell r="O4943">
            <v>0</v>
          </cell>
          <cell r="P4943">
            <v>0</v>
          </cell>
          <cell r="Q4943">
            <v>0</v>
          </cell>
          <cell r="R4943">
            <v>0</v>
          </cell>
          <cell r="S4943">
            <v>0</v>
          </cell>
          <cell r="T4943">
            <v>0</v>
          </cell>
          <cell r="U4943">
            <v>0</v>
          </cell>
          <cell r="AO4943" t="e">
            <v>#N/A</v>
          </cell>
          <cell r="AQ4943" t="e">
            <v>#N/A</v>
          </cell>
        </row>
        <row r="4944">
          <cell r="G4944">
            <v>0</v>
          </cell>
          <cell r="H4944">
            <v>0</v>
          </cell>
          <cell r="I4944">
            <v>0</v>
          </cell>
          <cell r="J4944">
            <v>0</v>
          </cell>
          <cell r="K4944">
            <v>0</v>
          </cell>
          <cell r="L4944">
            <v>0</v>
          </cell>
          <cell r="M4944">
            <v>0</v>
          </cell>
          <cell r="N4944">
            <v>0</v>
          </cell>
          <cell r="O4944">
            <v>0</v>
          </cell>
          <cell r="P4944">
            <v>0</v>
          </cell>
          <cell r="Q4944">
            <v>0</v>
          </cell>
          <cell r="R4944">
            <v>0</v>
          </cell>
          <cell r="S4944">
            <v>0</v>
          </cell>
          <cell r="T4944">
            <v>0</v>
          </cell>
          <cell r="U4944">
            <v>0</v>
          </cell>
          <cell r="AO4944" t="e">
            <v>#N/A</v>
          </cell>
          <cell r="AQ4944" t="e">
            <v>#N/A</v>
          </cell>
        </row>
        <row r="4945">
          <cell r="G4945">
            <v>0</v>
          </cell>
          <cell r="H4945">
            <v>0</v>
          </cell>
          <cell r="I4945">
            <v>0</v>
          </cell>
          <cell r="J4945">
            <v>0</v>
          </cell>
          <cell r="K4945">
            <v>0</v>
          </cell>
          <cell r="L4945">
            <v>0</v>
          </cell>
          <cell r="M4945">
            <v>0</v>
          </cell>
          <cell r="N4945">
            <v>0</v>
          </cell>
          <cell r="O4945">
            <v>0</v>
          </cell>
          <cell r="P4945">
            <v>0</v>
          </cell>
          <cell r="Q4945">
            <v>0</v>
          </cell>
          <cell r="R4945">
            <v>0</v>
          </cell>
          <cell r="S4945">
            <v>0</v>
          </cell>
          <cell r="T4945">
            <v>0</v>
          </cell>
          <cell r="U4945">
            <v>0</v>
          </cell>
          <cell r="AO4945" t="e">
            <v>#N/A</v>
          </cell>
          <cell r="AQ4945" t="e">
            <v>#N/A</v>
          </cell>
        </row>
        <row r="4946">
          <cell r="G4946">
            <v>0</v>
          </cell>
          <cell r="H4946">
            <v>0</v>
          </cell>
          <cell r="I4946">
            <v>0</v>
          </cell>
          <cell r="J4946">
            <v>0</v>
          </cell>
          <cell r="K4946">
            <v>0</v>
          </cell>
          <cell r="L4946">
            <v>0</v>
          </cell>
          <cell r="M4946">
            <v>0</v>
          </cell>
          <cell r="N4946">
            <v>0</v>
          </cell>
          <cell r="O4946">
            <v>0</v>
          </cell>
          <cell r="P4946">
            <v>0</v>
          </cell>
          <cell r="Q4946">
            <v>0</v>
          </cell>
          <cell r="R4946">
            <v>0</v>
          </cell>
          <cell r="S4946">
            <v>0</v>
          </cell>
          <cell r="T4946">
            <v>0</v>
          </cell>
          <cell r="U4946">
            <v>0</v>
          </cell>
          <cell r="AO4946" t="e">
            <v>#N/A</v>
          </cell>
          <cell r="AQ4946" t="e">
            <v>#N/A</v>
          </cell>
        </row>
        <row r="4947">
          <cell r="G4947">
            <v>0</v>
          </cell>
          <cell r="H4947">
            <v>0</v>
          </cell>
          <cell r="I4947">
            <v>0</v>
          </cell>
          <cell r="J4947">
            <v>0</v>
          </cell>
          <cell r="K4947">
            <v>0</v>
          </cell>
          <cell r="L4947">
            <v>0</v>
          </cell>
          <cell r="M4947">
            <v>0</v>
          </cell>
          <cell r="N4947">
            <v>0</v>
          </cell>
          <cell r="O4947">
            <v>0</v>
          </cell>
          <cell r="P4947">
            <v>0</v>
          </cell>
          <cell r="Q4947">
            <v>0</v>
          </cell>
          <cell r="R4947">
            <v>0</v>
          </cell>
          <cell r="S4947">
            <v>0</v>
          </cell>
          <cell r="T4947">
            <v>0</v>
          </cell>
          <cell r="U4947">
            <v>0</v>
          </cell>
          <cell r="AO4947" t="e">
            <v>#N/A</v>
          </cell>
          <cell r="AQ4947" t="e">
            <v>#N/A</v>
          </cell>
        </row>
        <row r="4948">
          <cell r="G4948">
            <v>0</v>
          </cell>
          <cell r="H4948">
            <v>0</v>
          </cell>
          <cell r="I4948">
            <v>0</v>
          </cell>
          <cell r="J4948">
            <v>0</v>
          </cell>
          <cell r="K4948">
            <v>0</v>
          </cell>
          <cell r="L4948">
            <v>0</v>
          </cell>
          <cell r="M4948">
            <v>0</v>
          </cell>
          <cell r="N4948">
            <v>0</v>
          </cell>
          <cell r="O4948">
            <v>0</v>
          </cell>
          <cell r="P4948">
            <v>0</v>
          </cell>
          <cell r="Q4948">
            <v>0</v>
          </cell>
          <cell r="R4948">
            <v>0</v>
          </cell>
          <cell r="S4948">
            <v>0</v>
          </cell>
          <cell r="T4948">
            <v>0</v>
          </cell>
          <cell r="U4948">
            <v>0</v>
          </cell>
          <cell r="AO4948" t="str">
            <v>Sachsen-Anhalt_2005_III 02_1</v>
          </cell>
          <cell r="AQ4948" t="str">
            <v>Östliche Flächenländer_2005_III 02_1</v>
          </cell>
        </row>
        <row r="4949">
          <cell r="G4949">
            <v>0</v>
          </cell>
          <cell r="H4949">
            <v>0</v>
          </cell>
          <cell r="I4949">
            <v>0</v>
          </cell>
          <cell r="J4949">
            <v>0</v>
          </cell>
          <cell r="K4949">
            <v>0</v>
          </cell>
          <cell r="L4949">
            <v>0</v>
          </cell>
          <cell r="M4949">
            <v>0</v>
          </cell>
          <cell r="N4949">
            <v>0</v>
          </cell>
          <cell r="O4949">
            <v>0</v>
          </cell>
          <cell r="P4949">
            <v>0</v>
          </cell>
          <cell r="Q4949">
            <v>0</v>
          </cell>
          <cell r="R4949">
            <v>0</v>
          </cell>
          <cell r="S4949">
            <v>0</v>
          </cell>
          <cell r="T4949">
            <v>0</v>
          </cell>
          <cell r="U4949">
            <v>0</v>
          </cell>
          <cell r="AO4949" t="str">
            <v>Sachsen-Anhalt_2005_III 02_2</v>
          </cell>
          <cell r="AQ4949" t="str">
            <v>Östliche Flächenländer_2005_III 02_2</v>
          </cell>
        </row>
        <row r="4950">
          <cell r="G4950">
            <v>4077</v>
          </cell>
          <cell r="H4950">
            <v>2131</v>
          </cell>
          <cell r="I4950">
            <v>33</v>
          </cell>
          <cell r="J4950">
            <v>15</v>
          </cell>
          <cell r="K4950">
            <v>1473</v>
          </cell>
          <cell r="L4950">
            <v>773</v>
          </cell>
          <cell r="M4950">
            <v>15</v>
          </cell>
          <cell r="N4950">
            <v>9</v>
          </cell>
          <cell r="O4950">
            <v>0</v>
          </cell>
          <cell r="P4950">
            <v>0</v>
          </cell>
          <cell r="Q4950">
            <v>0</v>
          </cell>
          <cell r="R4950">
            <v>0</v>
          </cell>
          <cell r="S4950">
            <v>1584</v>
          </cell>
          <cell r="T4950">
            <v>1282</v>
          </cell>
          <cell r="U4950">
            <v>1211</v>
          </cell>
          <cell r="AO4950" t="str">
            <v>Sachsen-Anhalt_2005_III 02_3</v>
          </cell>
          <cell r="AQ4950" t="str">
            <v>Östliche Flächenländer_2005_III 02_3</v>
          </cell>
        </row>
        <row r="4951">
          <cell r="G4951">
            <v>5</v>
          </cell>
          <cell r="H4951">
            <v>3</v>
          </cell>
          <cell r="I4951">
            <v>0</v>
          </cell>
          <cell r="J4951">
            <v>0</v>
          </cell>
          <cell r="K4951">
            <v>3</v>
          </cell>
          <cell r="L4951">
            <v>1</v>
          </cell>
          <cell r="M4951">
            <v>0</v>
          </cell>
          <cell r="N4951">
            <v>0</v>
          </cell>
          <cell r="O4951">
            <v>0</v>
          </cell>
          <cell r="P4951">
            <v>0</v>
          </cell>
          <cell r="Q4951">
            <v>0</v>
          </cell>
          <cell r="R4951">
            <v>0</v>
          </cell>
          <cell r="S4951">
            <v>2</v>
          </cell>
          <cell r="T4951">
            <v>3</v>
          </cell>
          <cell r="U4951">
            <v>0</v>
          </cell>
          <cell r="AO4951" t="str">
            <v>Sachsen-Anhalt_2005_III 02_4</v>
          </cell>
          <cell r="AQ4951" t="str">
            <v>Östliche Flächenländer_2005_III 02_4</v>
          </cell>
        </row>
        <row r="4952">
          <cell r="G4952">
            <v>0</v>
          </cell>
          <cell r="H4952">
            <v>0</v>
          </cell>
          <cell r="I4952">
            <v>0</v>
          </cell>
          <cell r="J4952">
            <v>0</v>
          </cell>
          <cell r="K4952">
            <v>0</v>
          </cell>
          <cell r="L4952">
            <v>0</v>
          </cell>
          <cell r="M4952">
            <v>0</v>
          </cell>
          <cell r="N4952">
            <v>0</v>
          </cell>
          <cell r="O4952">
            <v>0</v>
          </cell>
          <cell r="P4952">
            <v>0</v>
          </cell>
          <cell r="Q4952">
            <v>0</v>
          </cell>
          <cell r="R4952">
            <v>0</v>
          </cell>
          <cell r="S4952">
            <v>0</v>
          </cell>
          <cell r="T4952">
            <v>0</v>
          </cell>
          <cell r="U4952">
            <v>0</v>
          </cell>
          <cell r="AO4952" t="str">
            <v>Sachsen-Anhalt_2005_III 02_5</v>
          </cell>
          <cell r="AQ4952" t="str">
            <v>Östliche Flächenländer_2005_III 02_5</v>
          </cell>
        </row>
        <row r="4953">
          <cell r="G4953">
            <v>0</v>
          </cell>
          <cell r="H4953">
            <v>0</v>
          </cell>
          <cell r="I4953">
            <v>0</v>
          </cell>
          <cell r="J4953">
            <v>0</v>
          </cell>
          <cell r="K4953">
            <v>0</v>
          </cell>
          <cell r="L4953">
            <v>0</v>
          </cell>
          <cell r="M4953">
            <v>0</v>
          </cell>
          <cell r="N4953">
            <v>0</v>
          </cell>
          <cell r="O4953">
            <v>0</v>
          </cell>
          <cell r="P4953">
            <v>0</v>
          </cell>
          <cell r="Q4953">
            <v>0</v>
          </cell>
          <cell r="R4953">
            <v>0</v>
          </cell>
          <cell r="S4953">
            <v>0</v>
          </cell>
          <cell r="T4953">
            <v>0</v>
          </cell>
          <cell r="U4953">
            <v>0</v>
          </cell>
          <cell r="AO4953" t="str">
            <v>Sachsen-Anhalt_2005_III 02_6</v>
          </cell>
          <cell r="AQ4953" t="str">
            <v>Östliche Flächenländer_2005_III 02_6</v>
          </cell>
        </row>
        <row r="4954">
          <cell r="G4954">
            <v>0</v>
          </cell>
          <cell r="H4954">
            <v>0</v>
          </cell>
          <cell r="I4954">
            <v>0</v>
          </cell>
          <cell r="J4954">
            <v>0</v>
          </cell>
          <cell r="K4954">
            <v>0</v>
          </cell>
          <cell r="L4954">
            <v>0</v>
          </cell>
          <cell r="M4954">
            <v>0</v>
          </cell>
          <cell r="N4954">
            <v>0</v>
          </cell>
          <cell r="O4954">
            <v>0</v>
          </cell>
          <cell r="P4954">
            <v>0</v>
          </cell>
          <cell r="Q4954">
            <v>0</v>
          </cell>
          <cell r="R4954">
            <v>0</v>
          </cell>
          <cell r="S4954">
            <v>0</v>
          </cell>
          <cell r="T4954">
            <v>0</v>
          </cell>
          <cell r="U4954">
            <v>0</v>
          </cell>
          <cell r="AO4954" t="str">
            <v>Sachsen-Anhalt_2005_III 02_7</v>
          </cell>
          <cell r="AQ4954" t="str">
            <v>Östliche Flächenländer_2005_III 02_7</v>
          </cell>
        </row>
        <row r="4955">
          <cell r="G4955">
            <v>4082</v>
          </cell>
          <cell r="H4955">
            <v>2134</v>
          </cell>
          <cell r="I4955">
            <v>33</v>
          </cell>
          <cell r="J4955">
            <v>15</v>
          </cell>
          <cell r="K4955">
            <v>1476</v>
          </cell>
          <cell r="L4955">
            <v>774</v>
          </cell>
          <cell r="M4955">
            <v>15</v>
          </cell>
          <cell r="N4955">
            <v>9</v>
          </cell>
          <cell r="O4955">
            <v>0</v>
          </cell>
          <cell r="P4955">
            <v>0</v>
          </cell>
          <cell r="Q4955">
            <v>0</v>
          </cell>
          <cell r="R4955">
            <v>0</v>
          </cell>
          <cell r="S4955">
            <v>1586</v>
          </cell>
          <cell r="T4955">
            <v>1285</v>
          </cell>
          <cell r="U4955">
            <v>1211</v>
          </cell>
          <cell r="AO4955" t="str">
            <v>Sachsen-Anhalt_2005_III 02_8</v>
          </cell>
          <cell r="AQ4955" t="str">
            <v>Östliche Flächenländer_2005_III 02_8</v>
          </cell>
        </row>
        <row r="4956">
          <cell r="G4956">
            <v>0</v>
          </cell>
          <cell r="H4956">
            <v>0</v>
          </cell>
          <cell r="I4956">
            <v>0</v>
          </cell>
          <cell r="J4956">
            <v>0</v>
          </cell>
          <cell r="K4956">
            <v>0</v>
          </cell>
          <cell r="L4956">
            <v>0</v>
          </cell>
          <cell r="M4956">
            <v>0</v>
          </cell>
          <cell r="N4956">
            <v>0</v>
          </cell>
          <cell r="O4956">
            <v>0</v>
          </cell>
          <cell r="P4956">
            <v>0</v>
          </cell>
          <cell r="Q4956">
            <v>0</v>
          </cell>
          <cell r="R4956">
            <v>0</v>
          </cell>
          <cell r="S4956">
            <v>0</v>
          </cell>
          <cell r="T4956">
            <v>0</v>
          </cell>
          <cell r="U4956">
            <v>0</v>
          </cell>
          <cell r="AO4956" t="e">
            <v>#N/A</v>
          </cell>
          <cell r="AQ4956" t="e">
            <v>#N/A</v>
          </cell>
        </row>
        <row r="4957">
          <cell r="G4957">
            <v>0</v>
          </cell>
          <cell r="H4957">
            <v>0</v>
          </cell>
          <cell r="I4957">
            <v>0</v>
          </cell>
          <cell r="J4957">
            <v>0</v>
          </cell>
          <cell r="K4957">
            <v>0</v>
          </cell>
          <cell r="L4957">
            <v>0</v>
          </cell>
          <cell r="M4957">
            <v>0</v>
          </cell>
          <cell r="N4957">
            <v>0</v>
          </cell>
          <cell r="O4957">
            <v>0</v>
          </cell>
          <cell r="P4957">
            <v>0</v>
          </cell>
          <cell r="Q4957">
            <v>0</v>
          </cell>
          <cell r="R4957">
            <v>0</v>
          </cell>
          <cell r="S4957">
            <v>0</v>
          </cell>
          <cell r="T4957">
            <v>0</v>
          </cell>
          <cell r="U4957">
            <v>0</v>
          </cell>
          <cell r="AO4957" t="e">
            <v>#N/A</v>
          </cell>
          <cell r="AQ4957" t="e">
            <v>#N/A</v>
          </cell>
        </row>
        <row r="4958">
          <cell r="G4958">
            <v>0</v>
          </cell>
          <cell r="H4958">
            <v>0</v>
          </cell>
          <cell r="I4958">
            <v>0</v>
          </cell>
          <cell r="J4958">
            <v>0</v>
          </cell>
          <cell r="K4958">
            <v>0</v>
          </cell>
          <cell r="L4958">
            <v>0</v>
          </cell>
          <cell r="M4958">
            <v>0</v>
          </cell>
          <cell r="N4958">
            <v>0</v>
          </cell>
          <cell r="O4958">
            <v>0</v>
          </cell>
          <cell r="P4958">
            <v>0</v>
          </cell>
          <cell r="Q4958">
            <v>0</v>
          </cell>
          <cell r="R4958">
            <v>0</v>
          </cell>
          <cell r="S4958">
            <v>0</v>
          </cell>
          <cell r="T4958">
            <v>0</v>
          </cell>
          <cell r="U4958">
            <v>0</v>
          </cell>
          <cell r="AO4958" t="e">
            <v>#N/A</v>
          </cell>
          <cell r="AQ4958" t="e">
            <v>#N/A</v>
          </cell>
        </row>
        <row r="4959">
          <cell r="G4959">
            <v>0</v>
          </cell>
          <cell r="H4959">
            <v>0</v>
          </cell>
          <cell r="I4959">
            <v>0</v>
          </cell>
          <cell r="J4959">
            <v>0</v>
          </cell>
          <cell r="K4959">
            <v>0</v>
          </cell>
          <cell r="L4959">
            <v>0</v>
          </cell>
          <cell r="M4959">
            <v>0</v>
          </cell>
          <cell r="N4959">
            <v>0</v>
          </cell>
          <cell r="O4959">
            <v>0</v>
          </cell>
          <cell r="P4959">
            <v>0</v>
          </cell>
          <cell r="Q4959">
            <v>0</v>
          </cell>
          <cell r="R4959">
            <v>0</v>
          </cell>
          <cell r="S4959">
            <v>0</v>
          </cell>
          <cell r="T4959">
            <v>0</v>
          </cell>
          <cell r="U4959">
            <v>0</v>
          </cell>
          <cell r="AO4959" t="e">
            <v>#N/A</v>
          </cell>
          <cell r="AQ4959" t="e">
            <v>#N/A</v>
          </cell>
        </row>
        <row r="4960">
          <cell r="G4960">
            <v>0</v>
          </cell>
          <cell r="H4960">
            <v>0</v>
          </cell>
          <cell r="I4960">
            <v>0</v>
          </cell>
          <cell r="J4960">
            <v>0</v>
          </cell>
          <cell r="K4960">
            <v>0</v>
          </cell>
          <cell r="L4960">
            <v>0</v>
          </cell>
          <cell r="M4960">
            <v>0</v>
          </cell>
          <cell r="N4960">
            <v>0</v>
          </cell>
          <cell r="O4960">
            <v>0</v>
          </cell>
          <cell r="P4960">
            <v>0</v>
          </cell>
          <cell r="Q4960">
            <v>0</v>
          </cell>
          <cell r="R4960">
            <v>0</v>
          </cell>
          <cell r="S4960">
            <v>0</v>
          </cell>
          <cell r="T4960">
            <v>0</v>
          </cell>
          <cell r="U4960">
            <v>0</v>
          </cell>
          <cell r="AO4960" t="e">
            <v>#N/A</v>
          </cell>
          <cell r="AQ4960" t="e">
            <v>#N/A</v>
          </cell>
        </row>
        <row r="4961">
          <cell r="G4961">
            <v>0</v>
          </cell>
          <cell r="H4961">
            <v>0</v>
          </cell>
          <cell r="I4961">
            <v>0</v>
          </cell>
          <cell r="J4961">
            <v>0</v>
          </cell>
          <cell r="K4961">
            <v>0</v>
          </cell>
          <cell r="L4961">
            <v>0</v>
          </cell>
          <cell r="M4961">
            <v>0</v>
          </cell>
          <cell r="N4961">
            <v>0</v>
          </cell>
          <cell r="O4961">
            <v>0</v>
          </cell>
          <cell r="P4961">
            <v>0</v>
          </cell>
          <cell r="Q4961">
            <v>0</v>
          </cell>
          <cell r="R4961">
            <v>0</v>
          </cell>
          <cell r="S4961">
            <v>0</v>
          </cell>
          <cell r="T4961">
            <v>0</v>
          </cell>
          <cell r="U4961">
            <v>0</v>
          </cell>
          <cell r="AO4961" t="e">
            <v>#N/A</v>
          </cell>
          <cell r="AQ4961" t="e">
            <v>#N/A</v>
          </cell>
        </row>
        <row r="4962">
          <cell r="G4962">
            <v>0</v>
          </cell>
          <cell r="H4962">
            <v>0</v>
          </cell>
          <cell r="I4962">
            <v>0</v>
          </cell>
          <cell r="J4962">
            <v>0</v>
          </cell>
          <cell r="K4962">
            <v>0</v>
          </cell>
          <cell r="L4962">
            <v>0</v>
          </cell>
          <cell r="M4962">
            <v>0</v>
          </cell>
          <cell r="N4962">
            <v>0</v>
          </cell>
          <cell r="O4962">
            <v>0</v>
          </cell>
          <cell r="P4962">
            <v>0</v>
          </cell>
          <cell r="Q4962">
            <v>0</v>
          </cell>
          <cell r="R4962">
            <v>0</v>
          </cell>
          <cell r="S4962">
            <v>0</v>
          </cell>
          <cell r="T4962">
            <v>0</v>
          </cell>
          <cell r="U4962">
            <v>0</v>
          </cell>
          <cell r="AO4962" t="e">
            <v>#N/A</v>
          </cell>
          <cell r="AQ4962" t="e">
            <v>#N/A</v>
          </cell>
        </row>
        <row r="4963">
          <cell r="G4963">
            <v>0</v>
          </cell>
          <cell r="H4963">
            <v>0</v>
          </cell>
          <cell r="I4963">
            <v>0</v>
          </cell>
          <cell r="J4963">
            <v>0</v>
          </cell>
          <cell r="K4963">
            <v>0</v>
          </cell>
          <cell r="L4963">
            <v>0</v>
          </cell>
          <cell r="M4963">
            <v>0</v>
          </cell>
          <cell r="N4963">
            <v>0</v>
          </cell>
          <cell r="O4963">
            <v>0</v>
          </cell>
          <cell r="P4963">
            <v>0</v>
          </cell>
          <cell r="Q4963">
            <v>0</v>
          </cell>
          <cell r="R4963">
            <v>0</v>
          </cell>
          <cell r="S4963">
            <v>0</v>
          </cell>
          <cell r="T4963">
            <v>0</v>
          </cell>
          <cell r="U4963">
            <v>0</v>
          </cell>
          <cell r="AO4963" t="e">
            <v>#N/A</v>
          </cell>
          <cell r="AQ4963" t="e">
            <v>#N/A</v>
          </cell>
        </row>
        <row r="4964">
          <cell r="G4964">
            <v>0</v>
          </cell>
          <cell r="H4964">
            <v>0</v>
          </cell>
          <cell r="I4964">
            <v>0</v>
          </cell>
          <cell r="J4964">
            <v>0</v>
          </cell>
          <cell r="K4964">
            <v>0</v>
          </cell>
          <cell r="L4964">
            <v>0</v>
          </cell>
          <cell r="M4964">
            <v>0</v>
          </cell>
          <cell r="N4964">
            <v>0</v>
          </cell>
          <cell r="O4964">
            <v>0</v>
          </cell>
          <cell r="P4964">
            <v>0</v>
          </cell>
          <cell r="Q4964">
            <v>0</v>
          </cell>
          <cell r="R4964">
            <v>0</v>
          </cell>
          <cell r="S4964">
            <v>0</v>
          </cell>
          <cell r="T4964">
            <v>0</v>
          </cell>
          <cell r="U4964">
            <v>0</v>
          </cell>
          <cell r="AO4964" t="str">
            <v>Sachsen-Anhalt_2005_Sonstige_1</v>
          </cell>
          <cell r="AQ4964" t="str">
            <v>Östliche Flächenländer_2005_Sonstige_1</v>
          </cell>
        </row>
        <row r="4965">
          <cell r="G4965">
            <v>52</v>
          </cell>
          <cell r="H4965">
            <v>12</v>
          </cell>
          <cell r="I4965">
            <v>0</v>
          </cell>
          <cell r="J4965">
            <v>0</v>
          </cell>
          <cell r="K4965">
            <v>26</v>
          </cell>
          <cell r="L4965">
            <v>3</v>
          </cell>
          <cell r="M4965">
            <v>0</v>
          </cell>
          <cell r="N4965">
            <v>0</v>
          </cell>
          <cell r="O4965">
            <v>26</v>
          </cell>
          <cell r="P4965">
            <v>21</v>
          </cell>
          <cell r="Q4965">
            <v>5</v>
          </cell>
          <cell r="R4965">
            <v>0</v>
          </cell>
          <cell r="S4965">
            <v>0</v>
          </cell>
          <cell r="T4965">
            <v>0</v>
          </cell>
          <cell r="U4965">
            <v>0</v>
          </cell>
          <cell r="AO4965" t="str">
            <v>Sachsen-Anhalt_2005_Sonstige_2</v>
          </cell>
          <cell r="AQ4965" t="str">
            <v>Östliche Flächenländer_2005_Sonstige_2</v>
          </cell>
        </row>
        <row r="4966">
          <cell r="G4966">
            <v>748</v>
          </cell>
          <cell r="H4966">
            <v>279</v>
          </cell>
          <cell r="I4966">
            <v>1</v>
          </cell>
          <cell r="J4966">
            <v>1</v>
          </cell>
          <cell r="K4966">
            <v>292</v>
          </cell>
          <cell r="L4966">
            <v>95</v>
          </cell>
          <cell r="M4966">
            <v>0</v>
          </cell>
          <cell r="N4966">
            <v>0</v>
          </cell>
          <cell r="O4966">
            <v>295</v>
          </cell>
          <cell r="P4966">
            <v>277</v>
          </cell>
          <cell r="Q4966">
            <v>117</v>
          </cell>
          <cell r="R4966">
            <v>59</v>
          </cell>
          <cell r="S4966">
            <v>0</v>
          </cell>
          <cell r="T4966">
            <v>0</v>
          </cell>
          <cell r="U4966">
            <v>0</v>
          </cell>
          <cell r="AO4966" t="str">
            <v>Sachsen-Anhalt_2005_Sonstige_3</v>
          </cell>
          <cell r="AQ4966" t="str">
            <v>Östliche Flächenländer_2005_Sonstige_3</v>
          </cell>
        </row>
        <row r="4967">
          <cell r="G4967">
            <v>30</v>
          </cell>
          <cell r="H4967">
            <v>10</v>
          </cell>
          <cell r="I4967">
            <v>0</v>
          </cell>
          <cell r="J4967">
            <v>0</v>
          </cell>
          <cell r="K4967">
            <v>7</v>
          </cell>
          <cell r="L4967">
            <v>3</v>
          </cell>
          <cell r="M4967">
            <v>0</v>
          </cell>
          <cell r="N4967">
            <v>0</v>
          </cell>
          <cell r="O4967">
            <v>7</v>
          </cell>
          <cell r="P4967">
            <v>20</v>
          </cell>
          <cell r="Q4967">
            <v>3</v>
          </cell>
          <cell r="R4967">
            <v>0</v>
          </cell>
          <cell r="S4967">
            <v>0</v>
          </cell>
          <cell r="T4967">
            <v>0</v>
          </cell>
          <cell r="U4967">
            <v>0</v>
          </cell>
          <cell r="AO4967" t="str">
            <v>Sachsen-Anhalt_2005_Sonstige_4</v>
          </cell>
          <cell r="AQ4967" t="str">
            <v>Östliche Flächenländer_2005_Sonstige_4</v>
          </cell>
        </row>
        <row r="4968">
          <cell r="G4968">
            <v>66</v>
          </cell>
          <cell r="H4968">
            <v>35</v>
          </cell>
          <cell r="I4968">
            <v>0</v>
          </cell>
          <cell r="J4968">
            <v>0</v>
          </cell>
          <cell r="K4968">
            <v>13</v>
          </cell>
          <cell r="L4968">
            <v>6</v>
          </cell>
          <cell r="M4968">
            <v>0</v>
          </cell>
          <cell r="N4968">
            <v>0</v>
          </cell>
          <cell r="O4968">
            <v>13</v>
          </cell>
          <cell r="P4968">
            <v>35</v>
          </cell>
          <cell r="Q4968">
            <v>8</v>
          </cell>
          <cell r="R4968">
            <v>10</v>
          </cell>
          <cell r="S4968">
            <v>0</v>
          </cell>
          <cell r="T4968">
            <v>0</v>
          </cell>
          <cell r="U4968">
            <v>0</v>
          </cell>
          <cell r="AO4968" t="str">
            <v>Sachsen-Anhalt_2005_Sonstige_5</v>
          </cell>
          <cell r="AQ4968" t="str">
            <v>Östliche Flächenländer_2005_Sonstige_5</v>
          </cell>
        </row>
        <row r="4969">
          <cell r="G4969">
            <v>1</v>
          </cell>
          <cell r="H4969">
            <v>1</v>
          </cell>
          <cell r="I4969">
            <v>0</v>
          </cell>
          <cell r="J4969">
            <v>0</v>
          </cell>
          <cell r="K4969">
            <v>0</v>
          </cell>
          <cell r="L4969">
            <v>0</v>
          </cell>
          <cell r="M4969">
            <v>0</v>
          </cell>
          <cell r="N4969">
            <v>0</v>
          </cell>
          <cell r="O4969">
            <v>0</v>
          </cell>
          <cell r="P4969">
            <v>1</v>
          </cell>
          <cell r="Q4969">
            <v>0</v>
          </cell>
          <cell r="R4969">
            <v>0</v>
          </cell>
          <cell r="S4969">
            <v>0</v>
          </cell>
          <cell r="T4969">
            <v>0</v>
          </cell>
          <cell r="U4969">
            <v>0</v>
          </cell>
          <cell r="AO4969" t="str">
            <v>Sachsen-Anhalt_2005_Sonstige_6</v>
          </cell>
          <cell r="AQ4969" t="str">
            <v>Östliche Flächenländer_2005_Sonstige_6</v>
          </cell>
        </row>
        <row r="4970">
          <cell r="G4970">
            <v>0</v>
          </cell>
          <cell r="H4970">
            <v>0</v>
          </cell>
          <cell r="I4970">
            <v>0</v>
          </cell>
          <cell r="J4970">
            <v>0</v>
          </cell>
          <cell r="K4970">
            <v>0</v>
          </cell>
          <cell r="L4970">
            <v>0</v>
          </cell>
          <cell r="M4970">
            <v>0</v>
          </cell>
          <cell r="N4970">
            <v>0</v>
          </cell>
          <cell r="O4970">
            <v>0</v>
          </cell>
          <cell r="P4970">
            <v>0</v>
          </cell>
          <cell r="Q4970">
            <v>0</v>
          </cell>
          <cell r="R4970">
            <v>0</v>
          </cell>
          <cell r="S4970">
            <v>0</v>
          </cell>
          <cell r="T4970">
            <v>0</v>
          </cell>
          <cell r="U4970">
            <v>0</v>
          </cell>
          <cell r="AO4970" t="str">
            <v>Sachsen-Anhalt_2005_Sonstige_7</v>
          </cell>
          <cell r="AQ4970" t="str">
            <v>Östliche Flächenländer_2005_Sonstige_7</v>
          </cell>
        </row>
        <row r="4971">
          <cell r="G4971">
            <v>897</v>
          </cell>
          <cell r="H4971">
            <v>337</v>
          </cell>
          <cell r="I4971">
            <v>1</v>
          </cell>
          <cell r="J4971">
            <v>1</v>
          </cell>
          <cell r="K4971">
            <v>338</v>
          </cell>
          <cell r="L4971">
            <v>107</v>
          </cell>
          <cell r="M4971">
            <v>0</v>
          </cell>
          <cell r="N4971">
            <v>0</v>
          </cell>
          <cell r="O4971">
            <v>341</v>
          </cell>
          <cell r="P4971">
            <v>354</v>
          </cell>
          <cell r="Q4971">
            <v>133</v>
          </cell>
          <cell r="R4971">
            <v>69</v>
          </cell>
          <cell r="S4971">
            <v>0</v>
          </cell>
          <cell r="T4971">
            <v>0</v>
          </cell>
          <cell r="U4971">
            <v>0</v>
          </cell>
          <cell r="AO4971" t="str">
            <v>Sachsen-Anhalt_2005_Sonstige_8</v>
          </cell>
          <cell r="AQ4971" t="str">
            <v>Östliche Flächenländer_2005_Sonstige_8</v>
          </cell>
        </row>
        <row r="4972">
          <cell r="G4972">
            <v>0</v>
          </cell>
          <cell r="H4972">
            <v>0</v>
          </cell>
          <cell r="I4972">
            <v>0</v>
          </cell>
          <cell r="J4972">
            <v>0</v>
          </cell>
          <cell r="K4972">
            <v>0</v>
          </cell>
          <cell r="L4972">
            <v>0</v>
          </cell>
          <cell r="M4972">
            <v>0</v>
          </cell>
          <cell r="N4972">
            <v>0</v>
          </cell>
          <cell r="O4972">
            <v>0</v>
          </cell>
          <cell r="P4972">
            <v>0</v>
          </cell>
          <cell r="Q4972">
            <v>0</v>
          </cell>
          <cell r="R4972">
            <v>0</v>
          </cell>
          <cell r="S4972">
            <v>0</v>
          </cell>
          <cell r="T4972">
            <v>0</v>
          </cell>
          <cell r="U4972">
            <v>0</v>
          </cell>
          <cell r="AO4972" t="e">
            <v>#N/A</v>
          </cell>
          <cell r="AQ4972" t="e">
            <v>#N/A</v>
          </cell>
        </row>
        <row r="4973">
          <cell r="G4973">
            <v>14</v>
          </cell>
          <cell r="H4973">
            <v>1</v>
          </cell>
          <cell r="I4973">
            <v>0</v>
          </cell>
          <cell r="J4973">
            <v>0</v>
          </cell>
          <cell r="K4973">
            <v>8</v>
          </cell>
          <cell r="L4973">
            <v>0</v>
          </cell>
          <cell r="M4973">
            <v>0</v>
          </cell>
          <cell r="N4973">
            <v>0</v>
          </cell>
          <cell r="O4973">
            <v>8</v>
          </cell>
          <cell r="P4973">
            <v>3</v>
          </cell>
          <cell r="Q4973">
            <v>3</v>
          </cell>
          <cell r="R4973">
            <v>0</v>
          </cell>
          <cell r="S4973">
            <v>0</v>
          </cell>
          <cell r="T4973">
            <v>0</v>
          </cell>
          <cell r="U4973">
            <v>0</v>
          </cell>
          <cell r="AO4973" t="e">
            <v>#N/A</v>
          </cell>
          <cell r="AQ4973" t="e">
            <v>#N/A</v>
          </cell>
        </row>
        <row r="4974">
          <cell r="G4974">
            <v>302</v>
          </cell>
          <cell r="H4974">
            <v>87</v>
          </cell>
          <cell r="I4974">
            <v>0</v>
          </cell>
          <cell r="J4974">
            <v>0</v>
          </cell>
          <cell r="K4974">
            <v>96</v>
          </cell>
          <cell r="L4974">
            <v>25</v>
          </cell>
          <cell r="M4974">
            <v>0</v>
          </cell>
          <cell r="N4974">
            <v>0</v>
          </cell>
          <cell r="O4974">
            <v>96</v>
          </cell>
          <cell r="P4974">
            <v>83</v>
          </cell>
          <cell r="Q4974">
            <v>64</v>
          </cell>
          <cell r="R4974">
            <v>59</v>
          </cell>
          <cell r="S4974">
            <v>0</v>
          </cell>
          <cell r="T4974">
            <v>0</v>
          </cell>
          <cell r="U4974">
            <v>0</v>
          </cell>
          <cell r="AO4974" t="e">
            <v>#N/A</v>
          </cell>
          <cell r="AQ4974" t="e">
            <v>#N/A</v>
          </cell>
        </row>
        <row r="4975">
          <cell r="G4975">
            <v>10</v>
          </cell>
          <cell r="H4975">
            <v>3</v>
          </cell>
          <cell r="I4975">
            <v>0</v>
          </cell>
          <cell r="J4975">
            <v>0</v>
          </cell>
          <cell r="K4975">
            <v>2</v>
          </cell>
          <cell r="L4975">
            <v>1</v>
          </cell>
          <cell r="M4975">
            <v>0</v>
          </cell>
          <cell r="N4975">
            <v>0</v>
          </cell>
          <cell r="O4975">
            <v>2</v>
          </cell>
          <cell r="P4975">
            <v>7</v>
          </cell>
          <cell r="Q4975">
            <v>1</v>
          </cell>
          <cell r="R4975">
            <v>0</v>
          </cell>
          <cell r="S4975">
            <v>0</v>
          </cell>
          <cell r="T4975">
            <v>0</v>
          </cell>
          <cell r="U4975">
            <v>0</v>
          </cell>
          <cell r="AO4975" t="e">
            <v>#N/A</v>
          </cell>
          <cell r="AQ4975" t="e">
            <v>#N/A</v>
          </cell>
        </row>
        <row r="4976">
          <cell r="G4976">
            <v>39</v>
          </cell>
          <cell r="H4976">
            <v>20</v>
          </cell>
          <cell r="I4976">
            <v>0</v>
          </cell>
          <cell r="J4976">
            <v>0</v>
          </cell>
          <cell r="K4976">
            <v>4</v>
          </cell>
          <cell r="L4976">
            <v>2</v>
          </cell>
          <cell r="M4976">
            <v>0</v>
          </cell>
          <cell r="N4976">
            <v>0</v>
          </cell>
          <cell r="O4976">
            <v>4</v>
          </cell>
          <cell r="P4976">
            <v>18</v>
          </cell>
          <cell r="Q4976">
            <v>7</v>
          </cell>
          <cell r="R4976">
            <v>10</v>
          </cell>
          <cell r="S4976">
            <v>0</v>
          </cell>
          <cell r="T4976">
            <v>0</v>
          </cell>
          <cell r="U4976">
            <v>0</v>
          </cell>
          <cell r="AO4976" t="e">
            <v>#N/A</v>
          </cell>
          <cell r="AQ4976" t="e">
            <v>#N/A</v>
          </cell>
        </row>
        <row r="4977">
          <cell r="G4977">
            <v>1</v>
          </cell>
          <cell r="H4977">
            <v>1</v>
          </cell>
          <cell r="I4977">
            <v>0</v>
          </cell>
          <cell r="J4977">
            <v>0</v>
          </cell>
          <cell r="K4977">
            <v>0</v>
          </cell>
          <cell r="L4977">
            <v>0</v>
          </cell>
          <cell r="M4977">
            <v>0</v>
          </cell>
          <cell r="N4977">
            <v>0</v>
          </cell>
          <cell r="O4977">
            <v>0</v>
          </cell>
          <cell r="P4977">
            <v>1</v>
          </cell>
          <cell r="Q4977">
            <v>0</v>
          </cell>
          <cell r="R4977">
            <v>0</v>
          </cell>
          <cell r="S4977">
            <v>0</v>
          </cell>
          <cell r="T4977">
            <v>0</v>
          </cell>
          <cell r="U4977">
            <v>0</v>
          </cell>
          <cell r="AO4977" t="e">
            <v>#N/A</v>
          </cell>
          <cell r="AQ4977" t="e">
            <v>#N/A</v>
          </cell>
        </row>
        <row r="4978">
          <cell r="G4978">
            <v>0</v>
          </cell>
          <cell r="H4978">
            <v>0</v>
          </cell>
          <cell r="I4978">
            <v>0</v>
          </cell>
          <cell r="J4978">
            <v>0</v>
          </cell>
          <cell r="K4978">
            <v>0</v>
          </cell>
          <cell r="L4978">
            <v>0</v>
          </cell>
          <cell r="M4978">
            <v>0</v>
          </cell>
          <cell r="N4978">
            <v>0</v>
          </cell>
          <cell r="O4978">
            <v>0</v>
          </cell>
          <cell r="P4978">
            <v>0</v>
          </cell>
          <cell r="Q4978">
            <v>0</v>
          </cell>
          <cell r="R4978">
            <v>0</v>
          </cell>
          <cell r="S4978">
            <v>0</v>
          </cell>
          <cell r="T4978">
            <v>0</v>
          </cell>
          <cell r="U4978">
            <v>0</v>
          </cell>
          <cell r="AO4978" t="e">
            <v>#N/A</v>
          </cell>
          <cell r="AQ4978" t="e">
            <v>#N/A</v>
          </cell>
        </row>
        <row r="4979">
          <cell r="G4979">
            <v>366</v>
          </cell>
          <cell r="H4979">
            <v>112</v>
          </cell>
          <cell r="I4979">
            <v>0</v>
          </cell>
          <cell r="J4979">
            <v>0</v>
          </cell>
          <cell r="K4979">
            <v>110</v>
          </cell>
          <cell r="L4979">
            <v>28</v>
          </cell>
          <cell r="M4979">
            <v>0</v>
          </cell>
          <cell r="N4979">
            <v>0</v>
          </cell>
          <cell r="O4979">
            <v>110</v>
          </cell>
          <cell r="P4979">
            <v>112</v>
          </cell>
          <cell r="Q4979">
            <v>75</v>
          </cell>
          <cell r="R4979">
            <v>69</v>
          </cell>
          <cell r="S4979">
            <v>0</v>
          </cell>
          <cell r="T4979">
            <v>0</v>
          </cell>
          <cell r="U4979">
            <v>0</v>
          </cell>
          <cell r="AO4979" t="e">
            <v>#N/A</v>
          </cell>
          <cell r="AQ4979" t="e">
            <v>#N/A</v>
          </cell>
        </row>
        <row r="4980">
          <cell r="G4980">
            <v>6434.9432366448264</v>
          </cell>
          <cell r="H4980">
            <v>1750.0618902918218</v>
          </cell>
          <cell r="I4980">
            <v>23.722264728385618</v>
          </cell>
          <cell r="J4980">
            <v>8.0804387568555764</v>
          </cell>
          <cell r="K4980">
            <v>2292.5905828910627</v>
          </cell>
          <cell r="L4980">
            <v>666.24315073634284</v>
          </cell>
          <cell r="M4980">
            <v>9.1850311850311854</v>
          </cell>
          <cell r="N4980">
            <v>3.4158415841584158</v>
          </cell>
          <cell r="O4980">
            <v>2117.1238638428954</v>
          </cell>
          <cell r="P4980">
            <v>2102.7301534362487</v>
          </cell>
          <cell r="Q4980">
            <v>1824.9902924263688</v>
          </cell>
          <cell r="R4980">
            <v>390.09892693931317</v>
          </cell>
          <cell r="S4980">
            <v>0</v>
          </cell>
          <cell r="T4980">
            <v>0</v>
          </cell>
          <cell r="U4980">
            <v>0</v>
          </cell>
          <cell r="AO4980" t="str">
            <v>Sachsen_2007_I 01a_1</v>
          </cell>
          <cell r="AQ4980" t="str">
            <v>Östliche Flächenländer_2007_I 01a_1</v>
          </cell>
        </row>
        <row r="4981">
          <cell r="G4981">
            <v>21010.350716779056</v>
          </cell>
          <cell r="H4981">
            <v>5936.5326871692778</v>
          </cell>
          <cell r="I4981">
            <v>72.991583779648053</v>
          </cell>
          <cell r="J4981">
            <v>23.765996343692869</v>
          </cell>
          <cell r="K4981">
            <v>7367.1516615595492</v>
          </cell>
          <cell r="L4981">
            <v>2210.1928602525031</v>
          </cell>
          <cell r="M4981">
            <v>27.945945945945947</v>
          </cell>
          <cell r="N4981">
            <v>8.653465346534654</v>
          </cell>
          <cell r="O4981">
            <v>6912.4953017292255</v>
          </cell>
          <cell r="P4981">
            <v>6865.4992533356317</v>
          </cell>
          <cell r="Q4981">
            <v>5958.667339944951</v>
          </cell>
          <cell r="R4981">
            <v>1273.6888217692479</v>
          </cell>
          <cell r="S4981">
            <v>0</v>
          </cell>
          <cell r="T4981">
            <v>0</v>
          </cell>
          <cell r="U4981">
            <v>0</v>
          </cell>
          <cell r="AO4981" t="str">
            <v>Sachsen_2007_I 01a_2</v>
          </cell>
          <cell r="AQ4981" t="str">
            <v>Östliche Flächenländer_2007_I 01a_2</v>
          </cell>
        </row>
        <row r="4982">
          <cell r="G4982">
            <v>47809.260746064792</v>
          </cell>
          <cell r="H4982">
            <v>17076.838570754964</v>
          </cell>
          <cell r="I4982">
            <v>130.16832440703902</v>
          </cell>
          <cell r="J4982">
            <v>70.109689213893958</v>
          </cell>
          <cell r="K4982">
            <v>14860.689727047709</v>
          </cell>
          <cell r="L4982">
            <v>5880.2837284013631</v>
          </cell>
          <cell r="M4982">
            <v>42.407484407484411</v>
          </cell>
          <cell r="N4982">
            <v>22.772277227722771</v>
          </cell>
          <cell r="O4982">
            <v>15729.451389994885</v>
          </cell>
          <cell r="P4982">
            <v>15622.511417313246</v>
          </cell>
          <cell r="Q4982">
            <v>13559.00643424201</v>
          </cell>
          <cell r="R4982">
            <v>2898.2915045146497</v>
          </cell>
          <cell r="S4982">
            <v>0</v>
          </cell>
          <cell r="T4982">
            <v>0</v>
          </cell>
          <cell r="U4982">
            <v>0</v>
          </cell>
          <cell r="AO4982" t="str">
            <v>Sachsen_2007_I 01a_3</v>
          </cell>
          <cell r="AQ4982" t="str">
            <v>Östliche Flächenländer_2007_I 01a_3</v>
          </cell>
        </row>
        <row r="4983">
          <cell r="G4983">
            <v>2273.7543727176148</v>
          </cell>
          <cell r="H4983">
            <v>1105.207298161052</v>
          </cell>
          <cell r="I4983">
            <v>5.0688599846977809</v>
          </cell>
          <cell r="J4983">
            <v>2.6142595978062158</v>
          </cell>
          <cell r="K4983">
            <v>759.29816313699723</v>
          </cell>
          <cell r="L4983">
            <v>378.73296503685469</v>
          </cell>
          <cell r="M4983">
            <v>2.3451143451143452</v>
          </cell>
          <cell r="N4983">
            <v>1.5940594059405941</v>
          </cell>
          <cell r="O4983">
            <v>748.07491938460612</v>
          </cell>
          <cell r="P4983">
            <v>742.98897522423351</v>
          </cell>
          <cell r="Q4983">
            <v>644.85101188479814</v>
          </cell>
          <cell r="R4983">
            <v>137.83946622397681</v>
          </cell>
          <cell r="S4983">
            <v>0</v>
          </cell>
          <cell r="T4983">
            <v>0</v>
          </cell>
          <cell r="U4983">
            <v>0</v>
          </cell>
          <cell r="AO4983" t="str">
            <v>Sachsen_2007_I 01a_4</v>
          </cell>
          <cell r="AQ4983" t="str">
            <v>Östliche Flächenländer_2007_I 01a_4</v>
          </cell>
        </row>
        <row r="4984">
          <cell r="G4984">
            <v>10006.226731146491</v>
          </cell>
          <cell r="H4984">
            <v>5392.8671294598416</v>
          </cell>
          <cell r="I4984">
            <v>25.749808722264728</v>
          </cell>
          <cell r="J4984">
            <v>21.151736745886652</v>
          </cell>
          <cell r="K4984">
            <v>3523.7966366658925</v>
          </cell>
          <cell r="L4984">
            <v>1959.8722171347936</v>
          </cell>
          <cell r="M4984">
            <v>9.5758835758835765</v>
          </cell>
          <cell r="N4984">
            <v>7.9702970297029694</v>
          </cell>
          <cell r="O4984">
            <v>3292.0914172008238</v>
          </cell>
          <cell r="P4984">
            <v>3269.7094435710978</v>
          </cell>
          <cell r="Q4984">
            <v>2837.8287075117996</v>
          </cell>
          <cell r="R4984">
            <v>606.59716286276932</v>
          </cell>
          <cell r="S4984">
            <v>0</v>
          </cell>
          <cell r="T4984">
            <v>0</v>
          </cell>
          <cell r="U4984">
            <v>0</v>
          </cell>
          <cell r="AO4984" t="str">
            <v>Sachsen_2007_I 01a_5</v>
          </cell>
          <cell r="AQ4984" t="str">
            <v>Östliche Flächenländer_2007_I 01a_5</v>
          </cell>
        </row>
        <row r="4985">
          <cell r="G4985">
            <v>90.464196647224028</v>
          </cell>
          <cell r="H4985">
            <v>41.492424163042905</v>
          </cell>
          <cell r="I4985">
            <v>7.2991583779648046</v>
          </cell>
          <cell r="J4985">
            <v>4.2778793418647165</v>
          </cell>
          <cell r="K4985">
            <v>25.473228698789587</v>
          </cell>
          <cell r="L4985">
            <v>13.675078438142705</v>
          </cell>
          <cell r="M4985">
            <v>2.5405405405405408</v>
          </cell>
          <cell r="N4985">
            <v>1.5940594059405941</v>
          </cell>
          <cell r="O4985">
            <v>29.763107847564299</v>
          </cell>
          <cell r="P4985">
            <v>29.560757119543119</v>
          </cell>
          <cell r="Q4985">
            <v>25.656213990073205</v>
          </cell>
          <cell r="R4985">
            <v>5.484117690043413</v>
          </cell>
          <cell r="S4985">
            <v>0</v>
          </cell>
          <cell r="T4985">
            <v>0</v>
          </cell>
          <cell r="U4985">
            <v>0</v>
          </cell>
          <cell r="AO4985" t="str">
            <v>Sachsen_2007_I 01a_6</v>
          </cell>
          <cell r="AQ4985" t="str">
            <v>Östliche Flächenländer_2007_I 01a_6</v>
          </cell>
        </row>
        <row r="4986">
          <cell r="G4986">
            <v>0</v>
          </cell>
          <cell r="H4986">
            <v>0</v>
          </cell>
          <cell r="I4986">
            <v>0</v>
          </cell>
          <cell r="J4986">
            <v>0</v>
          </cell>
          <cell r="K4986">
            <v>0</v>
          </cell>
          <cell r="L4986">
            <v>0</v>
          </cell>
          <cell r="M4986">
            <v>0</v>
          </cell>
          <cell r="N4986">
            <v>0</v>
          </cell>
          <cell r="O4986">
            <v>0</v>
          </cell>
          <cell r="P4986">
            <v>0</v>
          </cell>
          <cell r="Q4986">
            <v>0</v>
          </cell>
          <cell r="R4986">
            <v>0</v>
          </cell>
          <cell r="S4986">
            <v>0</v>
          </cell>
          <cell r="T4986">
            <v>0</v>
          </cell>
          <cell r="U4986">
            <v>0</v>
          </cell>
          <cell r="AO4986" t="str">
            <v>Sachsen_2007_I 01a_7</v>
          </cell>
          <cell r="AQ4986" t="str">
            <v>Östliche Flächenländer_2007_I 01a_7</v>
          </cell>
        </row>
        <row r="4987">
          <cell r="G4987">
            <v>87625</v>
          </cell>
          <cell r="H4987">
            <v>31303</v>
          </cell>
          <cell r="I4987">
            <v>265</v>
          </cell>
          <cell r="J4987">
            <v>130</v>
          </cell>
          <cell r="K4987">
            <v>28829</v>
          </cell>
          <cell r="L4987">
            <v>11109</v>
          </cell>
          <cell r="M4987">
            <v>94</v>
          </cell>
          <cell r="N4987">
            <v>46</v>
          </cell>
          <cell r="O4987">
            <v>28829</v>
          </cell>
          <cell r="P4987">
            <v>28633</v>
          </cell>
          <cell r="Q4987">
            <v>24851</v>
          </cell>
          <cell r="R4987">
            <v>5312</v>
          </cell>
          <cell r="S4987">
            <v>0</v>
          </cell>
          <cell r="T4987">
            <v>0</v>
          </cell>
          <cell r="U4987">
            <v>0</v>
          </cell>
          <cell r="AO4987" t="str">
            <v>Sachsen_2007_I 01a_8</v>
          </cell>
          <cell r="AQ4987" t="str">
            <v>Östliche Flächenländer_2007_I 01a_8</v>
          </cell>
        </row>
        <row r="4988">
          <cell r="G4988">
            <v>0.45541639518328142</v>
          </cell>
          <cell r="H4988">
            <v>0.48696682464454977</v>
          </cell>
          <cell r="I4988">
            <v>0</v>
          </cell>
          <cell r="J4988">
            <v>0</v>
          </cell>
          <cell r="K4988">
            <v>0.21685289991776716</v>
          </cell>
          <cell r="L4988">
            <v>0.2183086751849361</v>
          </cell>
          <cell r="M4988">
            <v>0</v>
          </cell>
          <cell r="N4988">
            <v>0</v>
          </cell>
          <cell r="O4988">
            <v>0.21636622505369338</v>
          </cell>
          <cell r="P4988">
            <v>0.20333502256328578</v>
          </cell>
          <cell r="Q4988">
            <v>3.5715147566302272E-2</v>
          </cell>
          <cell r="R4988">
            <v>0</v>
          </cell>
          <cell r="S4988">
            <v>0</v>
          </cell>
          <cell r="T4988">
            <v>0</v>
          </cell>
          <cell r="U4988">
            <v>0</v>
          </cell>
          <cell r="AO4988" t="str">
            <v>Sachsen_2007_I 03_1</v>
          </cell>
          <cell r="AQ4988" t="str">
            <v>Östliche Flächenländer_2007_I 03_1</v>
          </cell>
        </row>
        <row r="4989">
          <cell r="G4989">
            <v>410.78558845531984</v>
          </cell>
          <cell r="H4989">
            <v>406.13033175355446</v>
          </cell>
          <cell r="I4989">
            <v>5.6852791878172582</v>
          </cell>
          <cell r="J4989">
            <v>6.0952380952380958</v>
          </cell>
          <cell r="K4989">
            <v>214.68437091858945</v>
          </cell>
          <cell r="L4989">
            <v>200.62567249495629</v>
          </cell>
          <cell r="M4989">
            <v>3.9170506912442398</v>
          </cell>
          <cell r="N4989">
            <v>4.6551724137931041</v>
          </cell>
          <cell r="O4989">
            <v>195.16233499843142</v>
          </cell>
          <cell r="P4989">
            <v>183.40819035208378</v>
          </cell>
          <cell r="Q4989">
            <v>32.215063104804649</v>
          </cell>
          <cell r="R4989">
            <v>0</v>
          </cell>
          <cell r="S4989">
            <v>0</v>
          </cell>
          <cell r="T4989">
            <v>0</v>
          </cell>
          <cell r="U4989">
            <v>0</v>
          </cell>
          <cell r="AO4989" t="str">
            <v>Sachsen_2007_I 03_2</v>
          </cell>
          <cell r="AQ4989" t="str">
            <v>Östliche Flächenländer_2007_I 03_2</v>
          </cell>
        </row>
        <row r="4990">
          <cell r="G4990">
            <v>7734.7920557928519</v>
          </cell>
          <cell r="H4990">
            <v>4411.1889810426537</v>
          </cell>
          <cell r="I4990">
            <v>117.96954314720811</v>
          </cell>
          <cell r="J4990">
            <v>61.333333333333336</v>
          </cell>
          <cell r="K4990">
            <v>3645.2972476176656</v>
          </cell>
          <cell r="L4990">
            <v>1969.5808675184935</v>
          </cell>
          <cell r="M4990">
            <v>70.506912442396313</v>
          </cell>
          <cell r="N4990">
            <v>40.03448275862069</v>
          </cell>
          <cell r="O4990">
            <v>3674.763966311928</v>
          </cell>
          <cell r="P4990">
            <v>3453.4420232148459</v>
          </cell>
          <cell r="Q4990">
            <v>606.58606626607786</v>
          </cell>
          <cell r="R4990">
            <v>0</v>
          </cell>
          <cell r="S4990">
            <v>0</v>
          </cell>
          <cell r="T4990">
            <v>0</v>
          </cell>
          <cell r="U4990">
            <v>0</v>
          </cell>
          <cell r="AO4990" t="str">
            <v>Sachsen_2007_I 03_3</v>
          </cell>
          <cell r="AQ4990" t="str">
            <v>Östliche Flächenländer_2007_I 03_3</v>
          </cell>
        </row>
        <row r="4991">
          <cell r="G4991">
            <v>212.22404015540917</v>
          </cell>
          <cell r="H4991">
            <v>129.53317535545023</v>
          </cell>
          <cell r="I4991">
            <v>1.4213197969543145</v>
          </cell>
          <cell r="J4991">
            <v>0.76190476190476197</v>
          </cell>
          <cell r="K4991">
            <v>94.981570163981999</v>
          </cell>
          <cell r="L4991">
            <v>56.105329522528578</v>
          </cell>
          <cell r="M4991">
            <v>0.78341013824884798</v>
          </cell>
          <cell r="N4991">
            <v>0.46551724137931033</v>
          </cell>
          <cell r="O4991">
            <v>100.82666087502112</v>
          </cell>
          <cell r="P4991">
            <v>94.754120514491191</v>
          </cell>
          <cell r="Q4991">
            <v>16.64325876589686</v>
          </cell>
          <cell r="R4991">
            <v>0</v>
          </cell>
          <cell r="S4991">
            <v>0</v>
          </cell>
          <cell r="T4991">
            <v>0</v>
          </cell>
          <cell r="U4991">
            <v>0</v>
          </cell>
          <cell r="AO4991" t="str">
            <v>Sachsen_2007_I 03_4</v>
          </cell>
          <cell r="AQ4991" t="str">
            <v>Östliche Flächenländer_2007_I 03_4</v>
          </cell>
        </row>
        <row r="4992">
          <cell r="G4992">
            <v>1074.0995680397693</v>
          </cell>
          <cell r="H4992">
            <v>803.98222748815169</v>
          </cell>
          <cell r="I4992">
            <v>13.147208121827411</v>
          </cell>
          <cell r="J4992">
            <v>10.666666666666666</v>
          </cell>
          <cell r="K4992">
            <v>526.08513520050303</v>
          </cell>
          <cell r="L4992">
            <v>369.15996973772695</v>
          </cell>
          <cell r="M4992">
            <v>8.6175115207373274</v>
          </cell>
          <cell r="N4992">
            <v>7.9137931034482749</v>
          </cell>
          <cell r="O4992">
            <v>510.29974178913579</v>
          </cell>
          <cell r="P4992">
            <v>479.56565071550949</v>
          </cell>
          <cell r="Q4992">
            <v>84.23417553512391</v>
          </cell>
          <cell r="R4992">
            <v>0</v>
          </cell>
          <cell r="S4992">
            <v>0</v>
          </cell>
          <cell r="T4992">
            <v>0</v>
          </cell>
          <cell r="U4992">
            <v>0</v>
          </cell>
          <cell r="AO4992" t="str">
            <v>Sachsen_2007_I 03_5</v>
          </cell>
          <cell r="AQ4992" t="str">
            <v>Östliche Flächenländer_2007_I 03_5</v>
          </cell>
        </row>
        <row r="4993">
          <cell r="G4993">
            <v>3.1879147662829701</v>
          </cell>
          <cell r="H4993">
            <v>2.191350710900474</v>
          </cell>
          <cell r="I4993">
            <v>1.7766497461928934</v>
          </cell>
          <cell r="J4993">
            <v>1.1428571428571428</v>
          </cell>
          <cell r="K4993">
            <v>1.3011173995066028</v>
          </cell>
          <cell r="L4993">
            <v>0.87323470073974441</v>
          </cell>
          <cell r="M4993">
            <v>1.175115207373272</v>
          </cell>
          <cell r="N4993">
            <v>0.93103448275862066</v>
          </cell>
          <cell r="O4993">
            <v>1.5145635753758537</v>
          </cell>
          <cell r="P4993">
            <v>1.4233451579430005</v>
          </cell>
          <cell r="Q4993">
            <v>0.25000603296411594</v>
          </cell>
          <cell r="R4993">
            <v>0</v>
          </cell>
          <cell r="S4993">
            <v>0</v>
          </cell>
          <cell r="T4993">
            <v>0</v>
          </cell>
          <cell r="U4993">
            <v>0</v>
          </cell>
          <cell r="AO4993" t="str">
            <v>Sachsen_2007_I 03_6</v>
          </cell>
          <cell r="AQ4993" t="str">
            <v>Östliche Flächenländer_2007_I 03_6</v>
          </cell>
        </row>
        <row r="4994">
          <cell r="G4994">
            <v>0.45541639518328142</v>
          </cell>
          <cell r="H4994">
            <v>0.48696682464454977</v>
          </cell>
          <cell r="I4994">
            <v>0</v>
          </cell>
          <cell r="J4994">
            <v>0</v>
          </cell>
          <cell r="K4994">
            <v>0.43370579983553431</v>
          </cell>
          <cell r="L4994">
            <v>0.4366173503698722</v>
          </cell>
          <cell r="M4994">
            <v>0</v>
          </cell>
          <cell r="N4994">
            <v>0</v>
          </cell>
          <cell r="O4994">
            <v>0.21636622505369338</v>
          </cell>
          <cell r="P4994">
            <v>0.20333502256328578</v>
          </cell>
          <cell r="Q4994">
            <v>3.5715147566302272E-2</v>
          </cell>
          <cell r="R4994">
            <v>0</v>
          </cell>
          <cell r="S4994">
            <v>0</v>
          </cell>
          <cell r="T4994">
            <v>0</v>
          </cell>
          <cell r="U4994">
            <v>0</v>
          </cell>
          <cell r="AO4994" t="str">
            <v>Sachsen_2007_I 03_7</v>
          </cell>
          <cell r="AQ4994" t="str">
            <v>Östliche Flächenländer_2007_I 03_7</v>
          </cell>
        </row>
        <row r="4995">
          <cell r="G4995">
            <v>9436</v>
          </cell>
          <cell r="H4995">
            <v>5754</v>
          </cell>
          <cell r="I4995">
            <v>140</v>
          </cell>
          <cell r="J4995">
            <v>80</v>
          </cell>
          <cell r="K4995">
            <v>4483</v>
          </cell>
          <cell r="L4995">
            <v>2597</v>
          </cell>
          <cell r="M4995">
            <v>85</v>
          </cell>
          <cell r="N4995">
            <v>54</v>
          </cell>
          <cell r="O4995">
            <v>4483</v>
          </cell>
          <cell r="P4995">
            <v>4213</v>
          </cell>
          <cell r="Q4995">
            <v>740</v>
          </cell>
          <cell r="R4995">
            <v>0</v>
          </cell>
          <cell r="S4995">
            <v>0</v>
          </cell>
          <cell r="T4995">
            <v>0</v>
          </cell>
          <cell r="U4995">
            <v>0</v>
          </cell>
          <cell r="AO4995" t="str">
            <v>Sachsen_2007_I 03_8</v>
          </cell>
          <cell r="AQ4995" t="str">
            <v>Östliche Flächenländer_2007_I 03_8</v>
          </cell>
        </row>
        <row r="4996">
          <cell r="G4996">
            <v>0</v>
          </cell>
          <cell r="H4996">
            <v>0</v>
          </cell>
          <cell r="I4996">
            <v>0</v>
          </cell>
          <cell r="J4996">
            <v>0</v>
          </cell>
          <cell r="K4996">
            <v>0</v>
          </cell>
          <cell r="L4996">
            <v>0</v>
          </cell>
          <cell r="M4996">
            <v>0</v>
          </cell>
          <cell r="N4996">
            <v>0</v>
          </cell>
          <cell r="O4996">
            <v>0</v>
          </cell>
          <cell r="P4996">
            <v>0</v>
          </cell>
          <cell r="Q4996">
            <v>0</v>
          </cell>
          <cell r="R4996">
            <v>0</v>
          </cell>
          <cell r="S4996">
            <v>0</v>
          </cell>
          <cell r="T4996">
            <v>0</v>
          </cell>
          <cell r="U4996">
            <v>0</v>
          </cell>
          <cell r="AO4996" t="str">
            <v>Sachsen_2007_I 04b_1</v>
          </cell>
          <cell r="AQ4996" t="str">
            <v>Östliche Flächenländer_2007_I 04b_1</v>
          </cell>
        </row>
        <row r="4997">
          <cell r="G4997">
            <v>10.398406374501992</v>
          </cell>
          <cell r="H4997">
            <v>10.874458874458874</v>
          </cell>
          <cell r="I4997">
            <v>0</v>
          </cell>
          <cell r="J4997">
            <v>0</v>
          </cell>
          <cell r="K4997">
            <v>0</v>
          </cell>
          <cell r="L4997">
            <v>0</v>
          </cell>
          <cell r="M4997">
            <v>0</v>
          </cell>
          <cell r="N4997">
            <v>0</v>
          </cell>
          <cell r="O4997">
            <v>3.6520584329349273</v>
          </cell>
          <cell r="P4997">
            <v>4.0172642762284196</v>
          </cell>
          <cell r="Q4997">
            <v>2.7290836653386457</v>
          </cell>
          <cell r="R4997">
            <v>0</v>
          </cell>
          <cell r="S4997">
            <v>0</v>
          </cell>
          <cell r="T4997">
            <v>0</v>
          </cell>
          <cell r="U4997">
            <v>0</v>
          </cell>
          <cell r="AO4997" t="str">
            <v>Sachsen_2007_I 04b_2</v>
          </cell>
          <cell r="AQ4997" t="str">
            <v>Östliche Flächenländer_2007_I 04b_2</v>
          </cell>
        </row>
        <row r="4998">
          <cell r="G4998">
            <v>1541.0438247011953</v>
          </cell>
          <cell r="H4998">
            <v>1226.0952380952381</v>
          </cell>
          <cell r="I4998">
            <v>30</v>
          </cell>
          <cell r="J4998">
            <v>24</v>
          </cell>
          <cell r="K4998">
            <v>0</v>
          </cell>
          <cell r="L4998">
            <v>0</v>
          </cell>
          <cell r="M4998">
            <v>0</v>
          </cell>
          <cell r="N4998">
            <v>0</v>
          </cell>
          <cell r="O4998">
            <v>541.23505976095623</v>
          </cell>
          <cell r="P4998">
            <v>595.35856573705178</v>
          </cell>
          <cell r="Q4998">
            <v>404.45019920318725</v>
          </cell>
          <cell r="R4998">
            <v>0</v>
          </cell>
          <cell r="S4998">
            <v>0</v>
          </cell>
          <cell r="T4998">
            <v>0</v>
          </cell>
          <cell r="U4998">
            <v>0</v>
          </cell>
          <cell r="AO4998" t="str">
            <v>Sachsen_2007_I 04b_3</v>
          </cell>
          <cell r="AQ4998" t="str">
            <v>Östliche Flächenländer_2007_I 04b_3</v>
          </cell>
        </row>
        <row r="4999">
          <cell r="G4999">
            <v>4.1593625498007967</v>
          </cell>
          <cell r="H4999">
            <v>2.7186147186147185</v>
          </cell>
          <cell r="I4999">
            <v>0</v>
          </cell>
          <cell r="J4999">
            <v>0</v>
          </cell>
          <cell r="K4999">
            <v>0</v>
          </cell>
          <cell r="L4999">
            <v>0</v>
          </cell>
          <cell r="M4999">
            <v>0</v>
          </cell>
          <cell r="N4999">
            <v>0</v>
          </cell>
          <cell r="O4999">
            <v>1.4608233731739706</v>
          </cell>
          <cell r="P4999">
            <v>1.6069057104913678</v>
          </cell>
          <cell r="Q4999">
            <v>1.0916334661354581</v>
          </cell>
          <cell r="R4999">
            <v>0</v>
          </cell>
          <cell r="S4999">
            <v>0</v>
          </cell>
          <cell r="T4999">
            <v>0</v>
          </cell>
          <cell r="U4999">
            <v>0</v>
          </cell>
          <cell r="AO4999" t="str">
            <v>Sachsen_2007_I 04b_4</v>
          </cell>
          <cell r="AQ4999" t="str">
            <v>Östliche Flächenländer_2007_I 04b_4</v>
          </cell>
        </row>
        <row r="5000">
          <cell r="G5000">
            <v>10.398406374501992</v>
          </cell>
          <cell r="H5000">
            <v>16.311688311688314</v>
          </cell>
          <cell r="I5000">
            <v>0</v>
          </cell>
          <cell r="J5000">
            <v>0</v>
          </cell>
          <cell r="K5000">
            <v>0</v>
          </cell>
          <cell r="L5000">
            <v>0</v>
          </cell>
          <cell r="M5000">
            <v>0</v>
          </cell>
          <cell r="N5000">
            <v>0</v>
          </cell>
          <cell r="O5000">
            <v>3.6520584329349273</v>
          </cell>
          <cell r="P5000">
            <v>4.0172642762284196</v>
          </cell>
          <cell r="Q5000">
            <v>2.7290836653386457</v>
          </cell>
          <cell r="R5000">
            <v>0</v>
          </cell>
          <cell r="S5000">
            <v>0</v>
          </cell>
          <cell r="T5000">
            <v>0</v>
          </cell>
          <cell r="U5000">
            <v>0</v>
          </cell>
          <cell r="AO5000" t="str">
            <v>Sachsen_2007_I 04b_5</v>
          </cell>
          <cell r="AQ5000" t="str">
            <v>Östliche Flächenländer_2007_I 04b_5</v>
          </cell>
        </row>
        <row r="5001">
          <cell r="G5001">
            <v>0</v>
          </cell>
          <cell r="H5001">
            <v>0</v>
          </cell>
          <cell r="I5001">
            <v>0</v>
          </cell>
          <cell r="J5001">
            <v>0</v>
          </cell>
          <cell r="K5001">
            <v>0</v>
          </cell>
          <cell r="L5001">
            <v>0</v>
          </cell>
          <cell r="M5001">
            <v>0</v>
          </cell>
          <cell r="N5001">
            <v>0</v>
          </cell>
          <cell r="O5001">
            <v>0</v>
          </cell>
          <cell r="P5001">
            <v>0</v>
          </cell>
          <cell r="Q5001">
            <v>0</v>
          </cell>
          <cell r="R5001">
            <v>0</v>
          </cell>
          <cell r="S5001">
            <v>0</v>
          </cell>
          <cell r="T5001">
            <v>0</v>
          </cell>
          <cell r="U5001">
            <v>0</v>
          </cell>
          <cell r="AO5001" t="str">
            <v>Sachsen_2007_I 04b_6</v>
          </cell>
          <cell r="AQ5001" t="str">
            <v>Östliche Flächenländer_2007_I 04b_6</v>
          </cell>
        </row>
        <row r="5002">
          <cell r="G5002">
            <v>0</v>
          </cell>
          <cell r="H5002">
            <v>0</v>
          </cell>
          <cell r="I5002">
            <v>0</v>
          </cell>
          <cell r="J5002">
            <v>0</v>
          </cell>
          <cell r="K5002">
            <v>0</v>
          </cell>
          <cell r="L5002">
            <v>0</v>
          </cell>
          <cell r="M5002">
            <v>0</v>
          </cell>
          <cell r="N5002">
            <v>0</v>
          </cell>
          <cell r="O5002">
            <v>0</v>
          </cell>
          <cell r="P5002">
            <v>0</v>
          </cell>
          <cell r="Q5002">
            <v>0</v>
          </cell>
          <cell r="R5002">
            <v>0</v>
          </cell>
          <cell r="S5002">
            <v>0</v>
          </cell>
          <cell r="T5002">
            <v>0</v>
          </cell>
          <cell r="U5002">
            <v>0</v>
          </cell>
          <cell r="AO5002" t="str">
            <v>Sachsen_2007_I 04b_7</v>
          </cell>
          <cell r="AQ5002" t="str">
            <v>Östliche Flächenländer_2007_I 04b_7</v>
          </cell>
        </row>
        <row r="5003">
          <cell r="G5003">
            <v>1566</v>
          </cell>
          <cell r="H5003">
            <v>1256</v>
          </cell>
          <cell r="I5003">
            <v>30</v>
          </cell>
          <cell r="J5003">
            <v>24</v>
          </cell>
          <cell r="K5003">
            <v>0</v>
          </cell>
          <cell r="L5003">
            <v>0</v>
          </cell>
          <cell r="M5003">
            <v>0</v>
          </cell>
          <cell r="N5003">
            <v>0</v>
          </cell>
          <cell r="O5003">
            <v>550</v>
          </cell>
          <cell r="P5003">
            <v>605</v>
          </cell>
          <cell r="Q5003">
            <v>411</v>
          </cell>
          <cell r="R5003">
            <v>0</v>
          </cell>
          <cell r="S5003">
            <v>0</v>
          </cell>
          <cell r="T5003">
            <v>0</v>
          </cell>
          <cell r="U5003">
            <v>0</v>
          </cell>
          <cell r="AO5003" t="str">
            <v>Sachsen_2007_I 04b_8</v>
          </cell>
          <cell r="AQ5003" t="str">
            <v>Östliche Flächenländer_2007_I 04b_8</v>
          </cell>
        </row>
        <row r="5004">
          <cell r="G5004">
            <v>23.543171004757905</v>
          </cell>
          <cell r="H5004">
            <v>11.769478266355437</v>
          </cell>
          <cell r="I5004">
            <v>0</v>
          </cell>
          <cell r="J5004">
            <v>0</v>
          </cell>
          <cell r="K5004">
            <v>10.418599257884972</v>
          </cell>
          <cell r="L5004">
            <v>4.953763851738632</v>
          </cell>
          <cell r="M5004">
            <v>0</v>
          </cell>
          <cell r="N5004">
            <v>0</v>
          </cell>
          <cell r="O5004">
            <v>7.0830534564791492</v>
          </cell>
          <cell r="P5004">
            <v>8.7739994402462909</v>
          </cell>
          <cell r="Q5004">
            <v>7.6861181080324652</v>
          </cell>
          <cell r="R5004">
            <v>0</v>
          </cell>
          <cell r="S5004">
            <v>0</v>
          </cell>
          <cell r="T5004">
            <v>0</v>
          </cell>
          <cell r="U5004">
            <v>0</v>
          </cell>
          <cell r="AO5004" t="str">
            <v>Sachsen_2007_I 02_1</v>
          </cell>
          <cell r="AQ5004" t="str">
            <v>Östliche Flächenländer_2007_I 02_1</v>
          </cell>
        </row>
        <row r="5005">
          <cell r="G5005">
            <v>1745.8166806605095</v>
          </cell>
          <cell r="H5005">
            <v>1147.7139612642734</v>
          </cell>
          <cell r="I5005">
            <v>18.691588785046729</v>
          </cell>
          <cell r="J5005">
            <v>4.2424242424242422</v>
          </cell>
          <cell r="K5005">
            <v>532.18205009276437</v>
          </cell>
          <cell r="L5005">
            <v>364.10164310278941</v>
          </cell>
          <cell r="M5005">
            <v>12</v>
          </cell>
          <cell r="N5005">
            <v>2.6470588235294121</v>
          </cell>
          <cell r="O5005">
            <v>525.23565631122312</v>
          </cell>
          <cell r="P5005">
            <v>650.62580464595578</v>
          </cell>
          <cell r="Q5005">
            <v>569.95521970333061</v>
          </cell>
          <cell r="R5005">
            <v>0</v>
          </cell>
          <cell r="S5005">
            <v>0</v>
          </cell>
          <cell r="T5005">
            <v>0</v>
          </cell>
          <cell r="U5005">
            <v>0</v>
          </cell>
          <cell r="AO5005" t="str">
            <v>Sachsen_2007_I 02_2</v>
          </cell>
          <cell r="AQ5005" t="str">
            <v>Östliche Flächenländer_2007_I 02_2</v>
          </cell>
        </row>
        <row r="5006">
          <cell r="G5006">
            <v>2104.2579764903444</v>
          </cell>
          <cell r="H5006">
            <v>1743.9709166614093</v>
          </cell>
          <cell r="I5006">
            <v>29.439252336448597</v>
          </cell>
          <cell r="J5006">
            <v>22.060606060606059</v>
          </cell>
          <cell r="K5006">
            <v>616.6421614100185</v>
          </cell>
          <cell r="L5006">
            <v>521.20672525792895</v>
          </cell>
          <cell r="M5006">
            <v>11.04</v>
          </cell>
          <cell r="N5006">
            <v>11.470588235294116</v>
          </cell>
          <cell r="O5006">
            <v>633.07409739714535</v>
          </cell>
          <cell r="P5006">
            <v>784.20864819479436</v>
          </cell>
          <cell r="Q5006">
            <v>686.97523089840479</v>
          </cell>
          <cell r="R5006">
            <v>0</v>
          </cell>
          <cell r="S5006">
            <v>0</v>
          </cell>
          <cell r="T5006">
            <v>0</v>
          </cell>
          <cell r="U5006">
            <v>0</v>
          </cell>
          <cell r="AO5006" t="str">
            <v>Sachsen_2007_I 02_3</v>
          </cell>
          <cell r="AQ5006" t="str">
            <v>Östliche Flächenländer_2007_I 02_3</v>
          </cell>
        </row>
        <row r="5007">
          <cell r="G5007">
            <v>33.712706409179958</v>
          </cell>
          <cell r="H5007">
            <v>30.942338022837674</v>
          </cell>
          <cell r="I5007">
            <v>1.8691588785046727</v>
          </cell>
          <cell r="J5007">
            <v>1.696969696969697</v>
          </cell>
          <cell r="K5007">
            <v>10.97425788497217</v>
          </cell>
          <cell r="L5007">
            <v>9.5536874283530757</v>
          </cell>
          <cell r="M5007">
            <v>0.96</v>
          </cell>
          <cell r="N5007">
            <v>0.88235294117647056</v>
          </cell>
          <cell r="O5007">
            <v>10.142597257206829</v>
          </cell>
          <cell r="P5007">
            <v>12.56395186118108</v>
          </cell>
          <cell r="Q5007">
            <v>11.006157290792052</v>
          </cell>
          <cell r="R5007">
            <v>0</v>
          </cell>
          <cell r="S5007">
            <v>0</v>
          </cell>
          <cell r="T5007">
            <v>0</v>
          </cell>
          <cell r="U5007">
            <v>0</v>
          </cell>
          <cell r="AO5007" t="str">
            <v>Sachsen_2007_I 02_4</v>
          </cell>
          <cell r="AQ5007" t="str">
            <v>Östliche Flächenländer_2007_I 02_4</v>
          </cell>
        </row>
        <row r="5008">
          <cell r="G5008">
            <v>72.579834872656036</v>
          </cell>
          <cell r="H5008">
            <v>72.894833133556233</v>
          </cell>
          <cell r="I5008">
            <v>0</v>
          </cell>
          <cell r="J5008">
            <v>0</v>
          </cell>
          <cell r="K5008">
            <v>27.505102040816329</v>
          </cell>
          <cell r="L5008">
            <v>26.007260221627821</v>
          </cell>
          <cell r="M5008">
            <v>0</v>
          </cell>
          <cell r="N5008">
            <v>0</v>
          </cell>
          <cell r="O5008">
            <v>21.835922194234538</v>
          </cell>
          <cell r="P5008">
            <v>27.048838511055138</v>
          </cell>
          <cell r="Q5008">
            <v>23.695074167366357</v>
          </cell>
          <cell r="R5008">
            <v>0</v>
          </cell>
          <cell r="S5008">
            <v>0</v>
          </cell>
          <cell r="T5008">
            <v>0</v>
          </cell>
          <cell r="U5008">
            <v>0</v>
          </cell>
          <cell r="AO5008" t="str">
            <v>Sachsen_2007_I 02_5</v>
          </cell>
          <cell r="AQ5008" t="str">
            <v>Östliche Flächenländer_2007_I 02_5</v>
          </cell>
        </row>
        <row r="5009">
          <cell r="G5009">
            <v>2.0896305625524767</v>
          </cell>
          <cell r="H5009">
            <v>1.7084726515677244</v>
          </cell>
          <cell r="I5009">
            <v>0</v>
          </cell>
          <cell r="J5009">
            <v>0</v>
          </cell>
          <cell r="K5009">
            <v>0.27782931354359924</v>
          </cell>
          <cell r="L5009">
            <v>0.17692013756209399</v>
          </cell>
          <cell r="M5009">
            <v>0</v>
          </cell>
          <cell r="N5009">
            <v>0</v>
          </cell>
          <cell r="O5009">
            <v>0.6286733837111671</v>
          </cell>
          <cell r="P5009">
            <v>0.77875734676742236</v>
          </cell>
          <cell r="Q5009">
            <v>0.68219983207388746</v>
          </cell>
          <cell r="R5009">
            <v>0</v>
          </cell>
          <cell r="S5009">
            <v>0</v>
          </cell>
          <cell r="T5009">
            <v>0</v>
          </cell>
          <cell r="U5009">
            <v>0</v>
          </cell>
          <cell r="AO5009" t="str">
            <v>Sachsen_2007_I 02_6</v>
          </cell>
          <cell r="AQ5009" t="str">
            <v>Östliche Flächenländer_2007_I 02_6</v>
          </cell>
        </row>
        <row r="5010">
          <cell r="G5010">
            <v>0</v>
          </cell>
          <cell r="H5010">
            <v>0</v>
          </cell>
          <cell r="I5010">
            <v>0</v>
          </cell>
          <cell r="J5010">
            <v>0</v>
          </cell>
          <cell r="K5010">
            <v>0</v>
          </cell>
          <cell r="L5010">
            <v>0</v>
          </cell>
          <cell r="M5010">
            <v>0</v>
          </cell>
          <cell r="N5010">
            <v>0</v>
          </cell>
          <cell r="O5010">
            <v>0</v>
          </cell>
          <cell r="P5010">
            <v>0</v>
          </cell>
          <cell r="Q5010">
            <v>0</v>
          </cell>
          <cell r="R5010">
            <v>0</v>
          </cell>
          <cell r="S5010">
            <v>0</v>
          </cell>
          <cell r="T5010">
            <v>0</v>
          </cell>
          <cell r="U5010">
            <v>0</v>
          </cell>
          <cell r="AO5010" t="str">
            <v>Sachsen_2007_I 02_7</v>
          </cell>
          <cell r="AQ5010" t="str">
            <v>Östliche Flächenländer_2007_I 02_7</v>
          </cell>
        </row>
        <row r="5011">
          <cell r="G5011">
            <v>3982</v>
          </cell>
          <cell r="H5011">
            <v>3009</v>
          </cell>
          <cell r="I5011">
            <v>50</v>
          </cell>
          <cell r="J5011">
            <v>28</v>
          </cell>
          <cell r="K5011">
            <v>1198</v>
          </cell>
          <cell r="L5011">
            <v>926</v>
          </cell>
          <cell r="M5011">
            <v>24</v>
          </cell>
          <cell r="N5011">
            <v>15</v>
          </cell>
          <cell r="O5011">
            <v>1198</v>
          </cell>
          <cell r="P5011">
            <v>1484</v>
          </cell>
          <cell r="Q5011">
            <v>1300</v>
          </cell>
          <cell r="R5011">
            <v>0</v>
          </cell>
          <cell r="S5011">
            <v>0</v>
          </cell>
          <cell r="T5011">
            <v>0</v>
          </cell>
          <cell r="U5011">
            <v>0</v>
          </cell>
          <cell r="AO5011" t="str">
            <v>Sachsen_2007_I 02_8</v>
          </cell>
          <cell r="AQ5011" t="str">
            <v>Östliche Flächenländer_2007_I 02_8</v>
          </cell>
        </row>
        <row r="5012">
          <cell r="G5012">
            <v>0</v>
          </cell>
          <cell r="H5012">
            <v>0</v>
          </cell>
          <cell r="I5012">
            <v>0</v>
          </cell>
          <cell r="J5012">
            <v>0</v>
          </cell>
          <cell r="K5012">
            <v>0</v>
          </cell>
          <cell r="L5012">
            <v>0</v>
          </cell>
          <cell r="M5012">
            <v>0</v>
          </cell>
          <cell r="N5012">
            <v>0</v>
          </cell>
          <cell r="O5012">
            <v>0</v>
          </cell>
          <cell r="P5012">
            <v>0</v>
          </cell>
          <cell r="Q5012">
            <v>0</v>
          </cell>
          <cell r="R5012">
            <v>0</v>
          </cell>
          <cell r="S5012">
            <v>0</v>
          </cell>
          <cell r="T5012">
            <v>0</v>
          </cell>
          <cell r="U5012">
            <v>0</v>
          </cell>
          <cell r="AO5012" t="e">
            <v>#N/A</v>
          </cell>
          <cell r="AQ5012" t="e">
            <v>#N/A</v>
          </cell>
        </row>
        <row r="5013">
          <cell r="G5013">
            <v>0</v>
          </cell>
          <cell r="H5013">
            <v>0</v>
          </cell>
          <cell r="I5013">
            <v>0</v>
          </cell>
          <cell r="J5013">
            <v>0</v>
          </cell>
          <cell r="K5013">
            <v>0</v>
          </cell>
          <cell r="L5013">
            <v>0</v>
          </cell>
          <cell r="M5013">
            <v>0</v>
          </cell>
          <cell r="N5013">
            <v>0</v>
          </cell>
          <cell r="O5013">
            <v>0</v>
          </cell>
          <cell r="P5013">
            <v>0</v>
          </cell>
          <cell r="Q5013">
            <v>0</v>
          </cell>
          <cell r="R5013">
            <v>0</v>
          </cell>
          <cell r="S5013">
            <v>0</v>
          </cell>
          <cell r="T5013">
            <v>0</v>
          </cell>
          <cell r="U5013">
            <v>0</v>
          </cell>
          <cell r="AO5013" t="e">
            <v>#N/A</v>
          </cell>
          <cell r="AQ5013" t="e">
            <v>#N/A</v>
          </cell>
        </row>
        <row r="5014">
          <cell r="G5014">
            <v>0</v>
          </cell>
          <cell r="H5014">
            <v>0</v>
          </cell>
          <cell r="I5014">
            <v>0</v>
          </cell>
          <cell r="J5014">
            <v>0</v>
          </cell>
          <cell r="K5014">
            <v>0</v>
          </cell>
          <cell r="L5014">
            <v>0</v>
          </cell>
          <cell r="M5014">
            <v>0</v>
          </cell>
          <cell r="N5014">
            <v>0</v>
          </cell>
          <cell r="O5014">
            <v>0</v>
          </cell>
          <cell r="P5014">
            <v>0</v>
          </cell>
          <cell r="Q5014">
            <v>0</v>
          </cell>
          <cell r="R5014">
            <v>0</v>
          </cell>
          <cell r="S5014">
            <v>0</v>
          </cell>
          <cell r="T5014">
            <v>0</v>
          </cell>
          <cell r="U5014">
            <v>0</v>
          </cell>
          <cell r="AO5014" t="e">
            <v>#N/A</v>
          </cell>
          <cell r="AQ5014" t="e">
            <v>#N/A</v>
          </cell>
        </row>
        <row r="5015">
          <cell r="G5015">
            <v>0</v>
          </cell>
          <cell r="H5015">
            <v>0</v>
          </cell>
          <cell r="I5015">
            <v>0</v>
          </cell>
          <cell r="J5015">
            <v>0</v>
          </cell>
          <cell r="K5015">
            <v>0</v>
          </cell>
          <cell r="L5015">
            <v>0</v>
          </cell>
          <cell r="M5015">
            <v>0</v>
          </cell>
          <cell r="N5015">
            <v>0</v>
          </cell>
          <cell r="O5015">
            <v>0</v>
          </cell>
          <cell r="P5015">
            <v>0</v>
          </cell>
          <cell r="Q5015">
            <v>0</v>
          </cell>
          <cell r="R5015">
            <v>0</v>
          </cell>
          <cell r="S5015">
            <v>0</v>
          </cell>
          <cell r="T5015">
            <v>0</v>
          </cell>
          <cell r="U5015">
            <v>0</v>
          </cell>
          <cell r="AO5015" t="e">
            <v>#N/A</v>
          </cell>
          <cell r="AQ5015" t="e">
            <v>#N/A</v>
          </cell>
        </row>
        <row r="5016">
          <cell r="G5016">
            <v>0</v>
          </cell>
          <cell r="H5016">
            <v>0</v>
          </cell>
          <cell r="I5016">
            <v>0</v>
          </cell>
          <cell r="J5016">
            <v>0</v>
          </cell>
          <cell r="K5016">
            <v>0</v>
          </cell>
          <cell r="L5016">
            <v>0</v>
          </cell>
          <cell r="M5016">
            <v>0</v>
          </cell>
          <cell r="N5016">
            <v>0</v>
          </cell>
          <cell r="O5016">
            <v>0</v>
          </cell>
          <cell r="P5016">
            <v>0</v>
          </cell>
          <cell r="Q5016">
            <v>0</v>
          </cell>
          <cell r="R5016">
            <v>0</v>
          </cell>
          <cell r="S5016">
            <v>0</v>
          </cell>
          <cell r="T5016">
            <v>0</v>
          </cell>
          <cell r="U5016">
            <v>0</v>
          </cell>
          <cell r="AO5016" t="e">
            <v>#N/A</v>
          </cell>
          <cell r="AQ5016" t="e">
            <v>#N/A</v>
          </cell>
        </row>
        <row r="5017">
          <cell r="G5017">
            <v>0</v>
          </cell>
          <cell r="H5017">
            <v>0</v>
          </cell>
          <cell r="I5017">
            <v>0</v>
          </cell>
          <cell r="J5017">
            <v>0</v>
          </cell>
          <cell r="K5017">
            <v>0</v>
          </cell>
          <cell r="L5017">
            <v>0</v>
          </cell>
          <cell r="M5017">
            <v>0</v>
          </cell>
          <cell r="N5017">
            <v>0</v>
          </cell>
          <cell r="O5017">
            <v>0</v>
          </cell>
          <cell r="P5017">
            <v>0</v>
          </cell>
          <cell r="Q5017">
            <v>0</v>
          </cell>
          <cell r="R5017">
            <v>0</v>
          </cell>
          <cell r="S5017">
            <v>0</v>
          </cell>
          <cell r="T5017">
            <v>0</v>
          </cell>
          <cell r="U5017">
            <v>0</v>
          </cell>
          <cell r="AO5017" t="e">
            <v>#N/A</v>
          </cell>
          <cell r="AQ5017" t="e">
            <v>#N/A</v>
          </cell>
        </row>
        <row r="5018">
          <cell r="G5018">
            <v>0</v>
          </cell>
          <cell r="H5018">
            <v>0</v>
          </cell>
          <cell r="I5018">
            <v>0</v>
          </cell>
          <cell r="J5018">
            <v>0</v>
          </cell>
          <cell r="K5018">
            <v>0</v>
          </cell>
          <cell r="L5018">
            <v>0</v>
          </cell>
          <cell r="M5018">
            <v>0</v>
          </cell>
          <cell r="N5018">
            <v>0</v>
          </cell>
          <cell r="O5018">
            <v>0</v>
          </cell>
          <cell r="P5018">
            <v>0</v>
          </cell>
          <cell r="Q5018">
            <v>0</v>
          </cell>
          <cell r="R5018">
            <v>0</v>
          </cell>
          <cell r="S5018">
            <v>0</v>
          </cell>
          <cell r="T5018">
            <v>0</v>
          </cell>
          <cell r="U5018">
            <v>0</v>
          </cell>
          <cell r="AO5018" t="e">
            <v>#N/A</v>
          </cell>
          <cell r="AQ5018" t="e">
            <v>#N/A</v>
          </cell>
        </row>
        <row r="5019">
          <cell r="G5019">
            <v>0</v>
          </cell>
          <cell r="H5019">
            <v>0</v>
          </cell>
          <cell r="I5019">
            <v>0</v>
          </cell>
          <cell r="J5019">
            <v>0</v>
          </cell>
          <cell r="K5019">
            <v>0</v>
          </cell>
          <cell r="L5019">
            <v>0</v>
          </cell>
          <cell r="M5019">
            <v>0</v>
          </cell>
          <cell r="N5019">
            <v>0</v>
          </cell>
          <cell r="O5019">
            <v>0</v>
          </cell>
          <cell r="P5019">
            <v>0</v>
          </cell>
          <cell r="Q5019">
            <v>0</v>
          </cell>
          <cell r="R5019">
            <v>0</v>
          </cell>
          <cell r="S5019">
            <v>0</v>
          </cell>
          <cell r="T5019">
            <v>0</v>
          </cell>
          <cell r="U5019">
            <v>0</v>
          </cell>
          <cell r="AO5019" t="e">
            <v>#N/A</v>
          </cell>
          <cell r="AQ5019" t="e">
            <v>#N/A</v>
          </cell>
        </row>
        <row r="5020">
          <cell r="G5020">
            <v>0</v>
          </cell>
          <cell r="H5020">
            <v>0</v>
          </cell>
          <cell r="I5020">
            <v>0</v>
          </cell>
          <cell r="J5020">
            <v>0</v>
          </cell>
          <cell r="K5020">
            <v>0</v>
          </cell>
          <cell r="L5020">
            <v>0</v>
          </cell>
          <cell r="M5020">
            <v>0</v>
          </cell>
          <cell r="N5020">
            <v>0</v>
          </cell>
          <cell r="O5020">
            <v>0</v>
          </cell>
          <cell r="P5020">
            <v>0</v>
          </cell>
          <cell r="Q5020">
            <v>0</v>
          </cell>
          <cell r="R5020">
            <v>0</v>
          </cell>
          <cell r="S5020">
            <v>0</v>
          </cell>
          <cell r="T5020">
            <v>0</v>
          </cell>
          <cell r="U5020">
            <v>0</v>
          </cell>
          <cell r="AO5020" t="str">
            <v>Sachsen_2007_I 04b_1</v>
          </cell>
          <cell r="AQ5020" t="str">
            <v>Östliche Flächenländer_2007_I 04b_1</v>
          </cell>
        </row>
        <row r="5021">
          <cell r="G5021">
            <v>0</v>
          </cell>
          <cell r="H5021">
            <v>0</v>
          </cell>
          <cell r="I5021">
            <v>0</v>
          </cell>
          <cell r="J5021">
            <v>0</v>
          </cell>
          <cell r="K5021">
            <v>0</v>
          </cell>
          <cell r="L5021">
            <v>0</v>
          </cell>
          <cell r="M5021">
            <v>0</v>
          </cell>
          <cell r="N5021">
            <v>0</v>
          </cell>
          <cell r="O5021">
            <v>0</v>
          </cell>
          <cell r="P5021">
            <v>0</v>
          </cell>
          <cell r="Q5021">
            <v>0</v>
          </cell>
          <cell r="R5021">
            <v>0</v>
          </cell>
          <cell r="S5021">
            <v>0</v>
          </cell>
          <cell r="T5021">
            <v>0</v>
          </cell>
          <cell r="U5021">
            <v>0</v>
          </cell>
          <cell r="AO5021" t="str">
            <v>Sachsen_2007_I 04b_2</v>
          </cell>
          <cell r="AQ5021" t="str">
            <v>Östliche Flächenländer_2007_I 04b_2</v>
          </cell>
        </row>
        <row r="5022">
          <cell r="G5022">
            <v>0</v>
          </cell>
          <cell r="H5022">
            <v>0</v>
          </cell>
          <cell r="I5022">
            <v>0</v>
          </cell>
          <cell r="J5022">
            <v>0</v>
          </cell>
          <cell r="K5022">
            <v>0</v>
          </cell>
          <cell r="L5022">
            <v>0</v>
          </cell>
          <cell r="M5022">
            <v>0</v>
          </cell>
          <cell r="N5022">
            <v>0</v>
          </cell>
          <cell r="O5022">
            <v>0</v>
          </cell>
          <cell r="P5022">
            <v>0</v>
          </cell>
          <cell r="Q5022">
            <v>0</v>
          </cell>
          <cell r="R5022">
            <v>0</v>
          </cell>
          <cell r="S5022">
            <v>0</v>
          </cell>
          <cell r="T5022">
            <v>0</v>
          </cell>
          <cell r="U5022">
            <v>0</v>
          </cell>
          <cell r="AO5022" t="str">
            <v>Sachsen_2007_I 04b_3</v>
          </cell>
          <cell r="AQ5022" t="str">
            <v>Östliche Flächenländer_2007_I 04b_3</v>
          </cell>
        </row>
        <row r="5023">
          <cell r="G5023">
            <v>0</v>
          </cell>
          <cell r="H5023">
            <v>0</v>
          </cell>
          <cell r="I5023">
            <v>0</v>
          </cell>
          <cell r="J5023">
            <v>0</v>
          </cell>
          <cell r="K5023">
            <v>0</v>
          </cell>
          <cell r="L5023">
            <v>0</v>
          </cell>
          <cell r="M5023">
            <v>0</v>
          </cell>
          <cell r="N5023">
            <v>0</v>
          </cell>
          <cell r="O5023">
            <v>0</v>
          </cell>
          <cell r="P5023">
            <v>0</v>
          </cell>
          <cell r="Q5023">
            <v>0</v>
          </cell>
          <cell r="R5023">
            <v>0</v>
          </cell>
          <cell r="S5023">
            <v>0</v>
          </cell>
          <cell r="T5023">
            <v>0</v>
          </cell>
          <cell r="U5023">
            <v>0</v>
          </cell>
          <cell r="AO5023" t="str">
            <v>Sachsen_2007_I 04b_4</v>
          </cell>
          <cell r="AQ5023" t="str">
            <v>Östliche Flächenländer_2007_I 04b_4</v>
          </cell>
        </row>
        <row r="5024">
          <cell r="G5024">
            <v>0</v>
          </cell>
          <cell r="H5024">
            <v>0</v>
          </cell>
          <cell r="I5024">
            <v>0</v>
          </cell>
          <cell r="J5024">
            <v>0</v>
          </cell>
          <cell r="K5024">
            <v>0</v>
          </cell>
          <cell r="L5024">
            <v>0</v>
          </cell>
          <cell r="M5024">
            <v>0</v>
          </cell>
          <cell r="N5024">
            <v>0</v>
          </cell>
          <cell r="O5024">
            <v>0</v>
          </cell>
          <cell r="P5024">
            <v>0</v>
          </cell>
          <cell r="Q5024">
            <v>0</v>
          </cell>
          <cell r="R5024">
            <v>0</v>
          </cell>
          <cell r="S5024">
            <v>0</v>
          </cell>
          <cell r="T5024">
            <v>0</v>
          </cell>
          <cell r="U5024">
            <v>0</v>
          </cell>
          <cell r="AO5024" t="str">
            <v>Sachsen_2007_I 04b_5</v>
          </cell>
          <cell r="AQ5024" t="str">
            <v>Östliche Flächenländer_2007_I 04b_5</v>
          </cell>
        </row>
        <row r="5025">
          <cell r="G5025">
            <v>0</v>
          </cell>
          <cell r="H5025">
            <v>0</v>
          </cell>
          <cell r="I5025">
            <v>0</v>
          </cell>
          <cell r="J5025">
            <v>0</v>
          </cell>
          <cell r="K5025">
            <v>0</v>
          </cell>
          <cell r="L5025">
            <v>0</v>
          </cell>
          <cell r="M5025">
            <v>0</v>
          </cell>
          <cell r="N5025">
            <v>0</v>
          </cell>
          <cell r="O5025">
            <v>0</v>
          </cell>
          <cell r="P5025">
            <v>0</v>
          </cell>
          <cell r="Q5025">
            <v>0</v>
          </cell>
          <cell r="R5025">
            <v>0</v>
          </cell>
          <cell r="S5025">
            <v>0</v>
          </cell>
          <cell r="T5025">
            <v>0</v>
          </cell>
          <cell r="U5025">
            <v>0</v>
          </cell>
          <cell r="AO5025" t="str">
            <v>Sachsen_2007_I 04b_8</v>
          </cell>
          <cell r="AQ5025" t="str">
            <v>Östliche Flächenländer_2007_I 04b_8</v>
          </cell>
        </row>
        <row r="5026">
          <cell r="G5026">
            <v>0</v>
          </cell>
          <cell r="H5026">
            <v>0</v>
          </cell>
          <cell r="I5026">
            <v>0</v>
          </cell>
          <cell r="J5026">
            <v>0</v>
          </cell>
          <cell r="K5026">
            <v>0</v>
          </cell>
          <cell r="L5026">
            <v>0</v>
          </cell>
          <cell r="M5026">
            <v>0</v>
          </cell>
          <cell r="N5026">
            <v>0</v>
          </cell>
          <cell r="O5026">
            <v>0</v>
          </cell>
          <cell r="P5026">
            <v>0</v>
          </cell>
          <cell r="Q5026">
            <v>0</v>
          </cell>
          <cell r="R5026">
            <v>0</v>
          </cell>
          <cell r="S5026">
            <v>0</v>
          </cell>
          <cell r="T5026">
            <v>0</v>
          </cell>
          <cell r="U5026">
            <v>0</v>
          </cell>
          <cell r="AO5026" t="str">
            <v>Sachsen_2007_I 04b_7</v>
          </cell>
          <cell r="AQ5026" t="str">
            <v>Östliche Flächenländer_2007_I 04b_7</v>
          </cell>
        </row>
        <row r="5027">
          <cell r="G5027">
            <v>0</v>
          </cell>
          <cell r="H5027">
            <v>0</v>
          </cell>
          <cell r="I5027">
            <v>0</v>
          </cell>
          <cell r="J5027">
            <v>0</v>
          </cell>
          <cell r="K5027">
            <v>0</v>
          </cell>
          <cell r="L5027">
            <v>0</v>
          </cell>
          <cell r="M5027">
            <v>0</v>
          </cell>
          <cell r="N5027">
            <v>0</v>
          </cell>
          <cell r="O5027">
            <v>0</v>
          </cell>
          <cell r="P5027">
            <v>0</v>
          </cell>
          <cell r="Q5027">
            <v>0</v>
          </cell>
          <cell r="R5027">
            <v>0</v>
          </cell>
          <cell r="S5027">
            <v>0</v>
          </cell>
          <cell r="T5027">
            <v>0</v>
          </cell>
          <cell r="U5027">
            <v>0</v>
          </cell>
          <cell r="AO5027" t="str">
            <v>Sachsen_2007_I 04b_8</v>
          </cell>
          <cell r="AQ5027" t="str">
            <v>Östliche Flächenländer_2007_I 04b_8</v>
          </cell>
        </row>
        <row r="5028">
          <cell r="G5028">
            <v>2.2307078376600264</v>
          </cell>
          <cell r="H5028">
            <v>2.2264202978488692</v>
          </cell>
          <cell r="I5028">
            <v>0</v>
          </cell>
          <cell r="J5028">
            <v>0</v>
          </cell>
          <cell r="K5028">
            <v>1.5605072649792062</v>
          </cell>
          <cell r="L5028">
            <v>1.5520800553842282</v>
          </cell>
          <cell r="M5028">
            <v>0</v>
          </cell>
          <cell r="N5028">
            <v>0</v>
          </cell>
          <cell r="O5028">
            <v>0.84293402646706717</v>
          </cell>
          <cell r="P5028">
            <v>0.7245116966317583</v>
          </cell>
          <cell r="Q5028">
            <v>0.65103161164378387</v>
          </cell>
          <cell r="R5028">
            <v>1.2230502917417141E-2</v>
          </cell>
          <cell r="S5028">
            <v>0</v>
          </cell>
          <cell r="T5028">
            <v>0</v>
          </cell>
          <cell r="U5028">
            <v>0</v>
          </cell>
          <cell r="AO5028" t="str">
            <v>Sachsen_2007_I 05a_1</v>
          </cell>
          <cell r="AQ5028" t="str">
            <v>Östliche Flächenländer_2007_I 05a_1</v>
          </cell>
        </row>
        <row r="5029">
          <cell r="G5029">
            <v>3371.8388248363335</v>
          </cell>
          <cell r="H5029">
            <v>2694.4633204633205</v>
          </cell>
          <cell r="I5029">
            <v>19.440000000000001</v>
          </cell>
          <cell r="J5029">
            <v>16.327338129496404</v>
          </cell>
          <cell r="K5029">
            <v>1628.0549365918775</v>
          </cell>
          <cell r="L5029">
            <v>1286.674365913525</v>
          </cell>
          <cell r="M5029">
            <v>12.520231213872833</v>
          </cell>
          <cell r="N5029">
            <v>10.746268656716419</v>
          </cell>
          <cell r="O5029">
            <v>1274.1416106731092</v>
          </cell>
          <cell r="P5029">
            <v>1095.1396801087155</v>
          </cell>
          <cell r="Q5029">
            <v>984.07044942244852</v>
          </cell>
          <cell r="R5029">
            <v>18.487084632060313</v>
          </cell>
          <cell r="S5029">
            <v>0</v>
          </cell>
          <cell r="T5029">
            <v>0</v>
          </cell>
          <cell r="U5029">
            <v>0</v>
          </cell>
          <cell r="AO5029" t="str">
            <v>Sachsen_2007_I 05a_2</v>
          </cell>
          <cell r="AQ5029" t="str">
            <v>Östliche Flächenländer_2007_I 05a_2</v>
          </cell>
        </row>
        <row r="5030">
          <cell r="G5030">
            <v>15576.537117527154</v>
          </cell>
          <cell r="H5030">
            <v>12891.220904578047</v>
          </cell>
          <cell r="I5030">
            <v>71.28</v>
          </cell>
          <cell r="J5030">
            <v>59.546762589928051</v>
          </cell>
          <cell r="K5030">
            <v>5706.9979976382392</v>
          </cell>
          <cell r="L5030">
            <v>4688.1686701491599</v>
          </cell>
          <cell r="M5030">
            <v>35.583815028901732</v>
          </cell>
          <cell r="N5030">
            <v>30.089552238805972</v>
          </cell>
          <cell r="O5030">
            <v>5886.0209881469818</v>
          </cell>
          <cell r="P5030">
            <v>5059.1041749803171</v>
          </cell>
          <cell r="Q5030">
            <v>4546.0090704170671</v>
          </cell>
          <cell r="R5030">
            <v>85.402883982786705</v>
          </cell>
          <cell r="S5030">
            <v>0</v>
          </cell>
          <cell r="T5030">
            <v>0</v>
          </cell>
          <cell r="U5030">
            <v>0</v>
          </cell>
          <cell r="AO5030" t="str">
            <v>Sachsen_2007_I 05a_3</v>
          </cell>
          <cell r="AQ5030" t="str">
            <v>Östliche Flächenländer_2007_I 05a_3</v>
          </cell>
        </row>
        <row r="5031">
          <cell r="G5031">
            <v>753.73139270268223</v>
          </cell>
          <cell r="H5031">
            <v>611.02868174296748</v>
          </cell>
          <cell r="I5031">
            <v>0.6171428571428571</v>
          </cell>
          <cell r="J5031">
            <v>0.32014388489208634</v>
          </cell>
          <cell r="K5031">
            <v>229.39456795194332</v>
          </cell>
          <cell r="L5031">
            <v>184.91925231292089</v>
          </cell>
          <cell r="M5031">
            <v>0.32947976878612717</v>
          </cell>
          <cell r="N5031">
            <v>0.35820895522388058</v>
          </cell>
          <cell r="O5031">
            <v>284.81804160959456</v>
          </cell>
          <cell r="P5031">
            <v>244.80445216190856</v>
          </cell>
          <cell r="Q5031">
            <v>219.97634788986076</v>
          </cell>
          <cell r="R5031">
            <v>4.1325510413183917</v>
          </cell>
          <cell r="S5031">
            <v>0</v>
          </cell>
          <cell r="T5031">
            <v>0</v>
          </cell>
          <cell r="U5031">
            <v>0</v>
          </cell>
          <cell r="AO5031" t="str">
            <v>Sachsen_2007_I 05a_4</v>
          </cell>
          <cell r="AQ5031" t="str">
            <v>Östliche Flächenländer_2007_I 05a_4</v>
          </cell>
        </row>
        <row r="5032">
          <cell r="G5032">
            <v>3251.380601602692</v>
          </cell>
          <cell r="H5032">
            <v>2616.7859900717044</v>
          </cell>
          <cell r="I5032">
            <v>13.268571428571429</v>
          </cell>
          <cell r="J5032">
            <v>9.9244604316546763</v>
          </cell>
          <cell r="K5032">
            <v>1111.749961493043</v>
          </cell>
          <cell r="L5032">
            <v>879.80766568065962</v>
          </cell>
          <cell r="M5032">
            <v>6.5895953757225429</v>
          </cell>
          <cell r="N5032">
            <v>5.3731343283582094</v>
          </cell>
          <cell r="O5032">
            <v>1228.6231732438873</v>
          </cell>
          <cell r="P5032">
            <v>1056.0160484906005</v>
          </cell>
          <cell r="Q5032">
            <v>948.91474239368415</v>
          </cell>
          <cell r="R5032">
            <v>17.826637474519785</v>
          </cell>
          <cell r="S5032">
            <v>0</v>
          </cell>
          <cell r="T5032">
            <v>0</v>
          </cell>
          <cell r="U5032">
            <v>0</v>
          </cell>
          <cell r="AO5032" t="str">
            <v>Sachsen_2007_I 05a_5</v>
          </cell>
          <cell r="AQ5032" t="str">
            <v>Östliche Flächenländer_2007_I 05a_5</v>
          </cell>
        </row>
        <row r="5033">
          <cell r="G5033">
            <v>25.281355493480302</v>
          </cell>
          <cell r="H5033">
            <v>21.274682846111418</v>
          </cell>
          <cell r="I5033">
            <v>3.3942857142857146</v>
          </cell>
          <cell r="J5033">
            <v>2.8812949640287768</v>
          </cell>
          <cell r="K5033">
            <v>6.2420290599168249</v>
          </cell>
          <cell r="L5033">
            <v>4.8779658883504311</v>
          </cell>
          <cell r="M5033">
            <v>1.9768786127167628</v>
          </cell>
          <cell r="N5033">
            <v>1.4328358208955223</v>
          </cell>
          <cell r="O5033">
            <v>9.5532522999600946</v>
          </cell>
          <cell r="P5033">
            <v>8.2111325618265951</v>
          </cell>
          <cell r="Q5033">
            <v>7.3783582652962183</v>
          </cell>
          <cell r="R5033">
            <v>0.13861236639739427</v>
          </cell>
          <cell r="S5033">
            <v>0</v>
          </cell>
          <cell r="T5033">
            <v>0</v>
          </cell>
          <cell r="U5033">
            <v>0</v>
          </cell>
          <cell r="AO5033" t="str">
            <v>Sachsen_2007_I 05a_6</v>
          </cell>
          <cell r="AQ5033" t="str">
            <v>Östliche Flächenländer_2007_I 05a_6</v>
          </cell>
        </row>
        <row r="5034">
          <cell r="G5034">
            <v>0</v>
          </cell>
          <cell r="H5034">
            <v>0</v>
          </cell>
          <cell r="I5034">
            <v>0</v>
          </cell>
          <cell r="J5034">
            <v>0</v>
          </cell>
          <cell r="K5034">
            <v>0</v>
          </cell>
          <cell r="L5034">
            <v>0</v>
          </cell>
          <cell r="M5034">
            <v>0</v>
          </cell>
          <cell r="N5034">
            <v>0</v>
          </cell>
          <cell r="O5034">
            <v>0</v>
          </cell>
          <cell r="P5034">
            <v>0</v>
          </cell>
          <cell r="Q5034">
            <v>0</v>
          </cell>
          <cell r="R5034">
            <v>0</v>
          </cell>
          <cell r="S5034">
            <v>0</v>
          </cell>
          <cell r="T5034">
            <v>0</v>
          </cell>
          <cell r="U5034">
            <v>0</v>
          </cell>
          <cell r="AO5034" t="str">
            <v>Sachsen_2007_I 05a_7</v>
          </cell>
          <cell r="AQ5034" t="str">
            <v>Östliche Flächenländer_2007_I 05a_7</v>
          </cell>
        </row>
        <row r="5035">
          <cell r="G5035">
            <v>22981</v>
          </cell>
          <cell r="H5035">
            <v>18837</v>
          </cell>
          <cell r="I5035">
            <v>108</v>
          </cell>
          <cell r="J5035">
            <v>89</v>
          </cell>
          <cell r="K5035">
            <v>8684</v>
          </cell>
          <cell r="L5035">
            <v>7046</v>
          </cell>
          <cell r="M5035">
            <v>57</v>
          </cell>
          <cell r="N5035">
            <v>48</v>
          </cell>
          <cell r="O5035">
            <v>8684</v>
          </cell>
          <cell r="P5035">
            <v>7464</v>
          </cell>
          <cell r="Q5035">
            <v>6707</v>
          </cell>
          <cell r="R5035">
            <v>126</v>
          </cell>
          <cell r="S5035">
            <v>0</v>
          </cell>
          <cell r="T5035">
            <v>0</v>
          </cell>
          <cell r="U5035">
            <v>0</v>
          </cell>
          <cell r="AO5035" t="str">
            <v>Sachsen_2007_I 05a_8</v>
          </cell>
          <cell r="AQ5035" t="str">
            <v>Östliche Flächenländer_2007_I 05a_8</v>
          </cell>
        </row>
        <row r="5036">
          <cell r="G5036">
            <v>4.7660134384538227E-2</v>
          </cell>
          <cell r="H5036">
            <v>4.8459538255456625E-2</v>
          </cell>
          <cell r="I5036">
            <v>0</v>
          </cell>
          <cell r="J5036">
            <v>0</v>
          </cell>
          <cell r="K5036">
            <v>1.9766904554089439E-2</v>
          </cell>
          <cell r="L5036">
            <v>1.7401976209956576E-2</v>
          </cell>
          <cell r="M5036">
            <v>0</v>
          </cell>
          <cell r="N5036">
            <v>0</v>
          </cell>
          <cell r="O5036">
            <v>9.4155458967417685E-3</v>
          </cell>
          <cell r="P5036">
            <v>1.1453963049644625E-2</v>
          </cell>
          <cell r="Q5036">
            <v>1.4560122520734693E-2</v>
          </cell>
          <cell r="R5036">
            <v>1.2230502917417141E-2</v>
          </cell>
          <cell r="S5036">
            <v>0</v>
          </cell>
          <cell r="T5036">
            <v>0</v>
          </cell>
          <cell r="U5036">
            <v>0</v>
          </cell>
          <cell r="AO5036" t="e">
            <v>#N/A</v>
          </cell>
          <cell r="AQ5036" t="e">
            <v>#N/A</v>
          </cell>
        </row>
        <row r="5037">
          <cell r="G5037">
            <v>72.040940907473114</v>
          </cell>
          <cell r="H5037">
            <v>58.646810075381502</v>
          </cell>
          <cell r="I5037">
            <v>0.36</v>
          </cell>
          <cell r="J5037">
            <v>0.18345323741007194</v>
          </cell>
          <cell r="K5037">
            <v>20.622529136930737</v>
          </cell>
          <cell r="L5037">
            <v>14.426238278053999</v>
          </cell>
          <cell r="M5037">
            <v>0</v>
          </cell>
          <cell r="N5037">
            <v>0</v>
          </cell>
          <cell r="O5037">
            <v>14.232120708808335</v>
          </cell>
          <cell r="P5037">
            <v>17.313301480818389</v>
          </cell>
          <cell r="Q5037">
            <v>22.008434085786085</v>
          </cell>
          <cell r="R5037">
            <v>18.487084632060313</v>
          </cell>
          <cell r="S5037">
            <v>0</v>
          </cell>
          <cell r="T5037">
            <v>0</v>
          </cell>
          <cell r="U5037">
            <v>0</v>
          </cell>
          <cell r="AO5037" t="e">
            <v>#N/A</v>
          </cell>
          <cell r="AQ5037" t="e">
            <v>#N/A</v>
          </cell>
        </row>
        <row r="5038">
          <cell r="G5038">
            <v>332.80012726625614</v>
          </cell>
          <cell r="H5038">
            <v>280.58611089223336</v>
          </cell>
          <cell r="I5038">
            <v>1.32</v>
          </cell>
          <cell r="J5038">
            <v>0.6690647482014388</v>
          </cell>
          <cell r="K5038">
            <v>72.290393797812797</v>
          </cell>
          <cell r="L5038">
            <v>52.563912140474542</v>
          </cell>
          <cell r="M5038">
            <v>0.1493550577053632</v>
          </cell>
          <cell r="N5038">
            <v>0.1926829268292683</v>
          </cell>
          <cell r="O5038">
            <v>65.746664653415166</v>
          </cell>
          <cell r="P5038">
            <v>79.980478650546274</v>
          </cell>
          <cell r="Q5038">
            <v>101.67009997950798</v>
          </cell>
          <cell r="R5038">
            <v>85.402883982786705</v>
          </cell>
          <cell r="S5038">
            <v>0</v>
          </cell>
          <cell r="T5038">
            <v>0</v>
          </cell>
          <cell r="U5038">
            <v>0</v>
          </cell>
          <cell r="AO5038" t="e">
            <v>#N/A</v>
          </cell>
          <cell r="AQ5038" t="e">
            <v>#N/A</v>
          </cell>
        </row>
        <row r="5039">
          <cell r="G5039">
            <v>16.103829851486751</v>
          </cell>
          <cell r="H5039">
            <v>13.299451054553096</v>
          </cell>
          <cell r="I5039">
            <v>1.1428571428571429E-2</v>
          </cell>
          <cell r="J5039">
            <v>3.5971223021582736E-3</v>
          </cell>
          <cell r="K5039">
            <v>2.9057349694511476</v>
          </cell>
          <cell r="L5039">
            <v>2.0733211655862549</v>
          </cell>
          <cell r="M5039">
            <v>0</v>
          </cell>
          <cell r="N5039">
            <v>0</v>
          </cell>
          <cell r="O5039">
            <v>3.1814083413324128</v>
          </cell>
          <cell r="P5039">
            <v>3.8701668482188114</v>
          </cell>
          <cell r="Q5039">
            <v>4.919703620617133</v>
          </cell>
          <cell r="R5039">
            <v>4.1325510413183917</v>
          </cell>
          <cell r="S5039">
            <v>0</v>
          </cell>
          <cell r="T5039">
            <v>0</v>
          </cell>
          <cell r="U5039">
            <v>0</v>
          </cell>
          <cell r="AO5039" t="e">
            <v>#N/A</v>
          </cell>
          <cell r="AQ5039" t="e">
            <v>#N/A</v>
          </cell>
        </row>
        <row r="5040">
          <cell r="G5040">
            <v>69.467293650708058</v>
          </cell>
          <cell r="H5040">
            <v>56.956110629580017</v>
          </cell>
          <cell r="I5040">
            <v>0.24571428571428572</v>
          </cell>
          <cell r="J5040">
            <v>0.11151079136690648</v>
          </cell>
          <cell r="K5040">
            <v>14.08250757303486</v>
          </cell>
          <cell r="L5040">
            <v>9.8644345144439551</v>
          </cell>
          <cell r="M5040">
            <v>0.2987101154107264</v>
          </cell>
          <cell r="N5040">
            <v>0</v>
          </cell>
          <cell r="O5040">
            <v>13.72368123038428</v>
          </cell>
          <cell r="P5040">
            <v>16.694787476137577</v>
          </cell>
          <cell r="Q5040">
            <v>21.222187469666412</v>
          </cell>
          <cell r="R5040">
            <v>17.826637474519785</v>
          </cell>
          <cell r="S5040">
            <v>0</v>
          </cell>
          <cell r="T5040">
            <v>0</v>
          </cell>
          <cell r="U5040">
            <v>0</v>
          </cell>
          <cell r="AO5040" t="e">
            <v>#N/A</v>
          </cell>
          <cell r="AQ5040" t="e">
            <v>#N/A</v>
          </cell>
        </row>
        <row r="5041">
          <cell r="G5041">
            <v>0.5401481896914333</v>
          </cell>
          <cell r="H5041">
            <v>0.46305780999658552</v>
          </cell>
          <cell r="I5041">
            <v>6.2857142857142861E-2</v>
          </cell>
          <cell r="J5041">
            <v>3.237410071942446E-2</v>
          </cell>
          <cell r="K5041">
            <v>7.9067618216357757E-2</v>
          </cell>
          <cell r="L5041">
            <v>5.4691925231292085E-2</v>
          </cell>
          <cell r="M5041">
            <v>0</v>
          </cell>
          <cell r="N5041">
            <v>0</v>
          </cell>
          <cell r="O5041">
            <v>0.10670952016307338</v>
          </cell>
          <cell r="P5041">
            <v>0.12981158122930575</v>
          </cell>
          <cell r="Q5041">
            <v>0.16501472190165986</v>
          </cell>
          <cell r="R5041">
            <v>0.13861236639739427</v>
          </cell>
          <cell r="S5041">
            <v>0</v>
          </cell>
          <cell r="T5041">
            <v>0</v>
          </cell>
          <cell r="U5041">
            <v>0</v>
          </cell>
          <cell r="AO5041" t="e">
            <v>#N/A</v>
          </cell>
          <cell r="AQ5041" t="e">
            <v>#N/A</v>
          </cell>
        </row>
        <row r="5042">
          <cell r="G5042">
            <v>0</v>
          </cell>
          <cell r="H5042">
            <v>0</v>
          </cell>
          <cell r="I5042">
            <v>0</v>
          </cell>
          <cell r="J5042">
            <v>0</v>
          </cell>
          <cell r="K5042">
            <v>0</v>
          </cell>
          <cell r="L5042">
            <v>0</v>
          </cell>
          <cell r="M5042">
            <v>0</v>
          </cell>
          <cell r="N5042">
            <v>0</v>
          </cell>
          <cell r="O5042">
            <v>0</v>
          </cell>
          <cell r="P5042">
            <v>0</v>
          </cell>
          <cell r="Q5042">
            <v>0</v>
          </cell>
          <cell r="R5042">
            <v>0</v>
          </cell>
          <cell r="S5042">
            <v>0</v>
          </cell>
          <cell r="T5042">
            <v>0</v>
          </cell>
          <cell r="U5042">
            <v>0</v>
          </cell>
          <cell r="AO5042" t="e">
            <v>#N/A</v>
          </cell>
          <cell r="AQ5042" t="e">
            <v>#N/A</v>
          </cell>
        </row>
        <row r="5043">
          <cell r="G5043">
            <v>491</v>
          </cell>
          <cell r="H5043">
            <v>410</v>
          </cell>
          <cell r="I5043">
            <v>2</v>
          </cell>
          <cell r="J5043">
            <v>1</v>
          </cell>
          <cell r="K5043">
            <v>110</v>
          </cell>
          <cell r="L5043">
            <v>79</v>
          </cell>
          <cell r="M5043">
            <v>0.44806517311608962</v>
          </cell>
          <cell r="N5043">
            <v>0.1926829268292683</v>
          </cell>
          <cell r="O5043">
            <v>97</v>
          </cell>
          <cell r="P5043">
            <v>118</v>
          </cell>
          <cell r="Q5043">
            <v>150</v>
          </cell>
          <cell r="R5043">
            <v>126</v>
          </cell>
          <cell r="S5043">
            <v>0</v>
          </cell>
          <cell r="T5043">
            <v>0</v>
          </cell>
          <cell r="U5043">
            <v>0</v>
          </cell>
          <cell r="AO5043" t="e">
            <v>#N/A</v>
          </cell>
          <cell r="AQ5043" t="e">
            <v>#N/A</v>
          </cell>
        </row>
        <row r="5044">
          <cell r="G5044">
            <v>0.33492110747246207</v>
          </cell>
          <cell r="H5044">
            <v>0</v>
          </cell>
          <cell r="I5044">
            <v>0</v>
          </cell>
          <cell r="J5044">
            <v>0</v>
          </cell>
          <cell r="K5044">
            <v>0.28877642155403394</v>
          </cell>
          <cell r="L5044">
            <v>0</v>
          </cell>
          <cell r="M5044">
            <v>0</v>
          </cell>
          <cell r="N5044">
            <v>0</v>
          </cell>
          <cell r="O5044">
            <v>0.28877642155403394</v>
          </cell>
          <cell r="P5044">
            <v>4.6144685918428102E-2</v>
          </cell>
          <cell r="Q5044">
            <v>0</v>
          </cell>
          <cell r="R5044">
            <v>0</v>
          </cell>
          <cell r="S5044">
            <v>0</v>
          </cell>
          <cell r="T5044">
            <v>0</v>
          </cell>
          <cell r="U5044">
            <v>0</v>
          </cell>
          <cell r="AO5044" t="str">
            <v>Sachsen_2007_I 05a_1</v>
          </cell>
          <cell r="AQ5044" t="str">
            <v>Östliche Flächenländer_2007_I 05a_1</v>
          </cell>
        </row>
        <row r="5045">
          <cell r="G5045">
            <v>566.01667162846081</v>
          </cell>
          <cell r="H5045">
            <v>336.14269141531321</v>
          </cell>
          <cell r="I5045">
            <v>0.83333333333333337</v>
          </cell>
          <cell r="J5045">
            <v>0.9375</v>
          </cell>
          <cell r="K5045">
            <v>488.03215242631734</v>
          </cell>
          <cell r="L5045">
            <v>266.95127610208817</v>
          </cell>
          <cell r="M5045">
            <v>0.83333333333333337</v>
          </cell>
          <cell r="N5045">
            <v>0.9375</v>
          </cell>
          <cell r="O5045">
            <v>488.03215242631734</v>
          </cell>
          <cell r="P5045">
            <v>77.984519202143488</v>
          </cell>
          <cell r="Q5045">
            <v>0</v>
          </cell>
          <cell r="R5045">
            <v>0</v>
          </cell>
          <cell r="S5045">
            <v>0</v>
          </cell>
          <cell r="T5045">
            <v>0</v>
          </cell>
          <cell r="U5045">
            <v>0</v>
          </cell>
          <cell r="AO5045" t="str">
            <v>Sachsen_2007_I 05a_2</v>
          </cell>
          <cell r="AQ5045" t="str">
            <v>Östliche Flächenländer_2007_I 05a_2</v>
          </cell>
        </row>
        <row r="5046">
          <cell r="G5046">
            <v>540.89758856802621</v>
          </cell>
          <cell r="H5046">
            <v>339.85112142304718</v>
          </cell>
          <cell r="I5046">
            <v>2</v>
          </cell>
          <cell r="J5046">
            <v>1.875</v>
          </cell>
          <cell r="K5046">
            <v>466.3739208097648</v>
          </cell>
          <cell r="L5046">
            <v>269.89636504253673</v>
          </cell>
          <cell r="M5046">
            <v>2</v>
          </cell>
          <cell r="N5046">
            <v>1.875</v>
          </cell>
          <cell r="O5046">
            <v>466.3739208097648</v>
          </cell>
          <cell r="P5046">
            <v>74.523667758261396</v>
          </cell>
          <cell r="Q5046">
            <v>0</v>
          </cell>
          <cell r="R5046">
            <v>0</v>
          </cell>
          <cell r="S5046">
            <v>0</v>
          </cell>
          <cell r="T5046">
            <v>0</v>
          </cell>
          <cell r="U5046">
            <v>0</v>
          </cell>
          <cell r="AO5046" t="str">
            <v>Sachsen_2007_I 05a_3</v>
          </cell>
          <cell r="AQ5046" t="str">
            <v>Östliche Flächenländer_2007_I 05a_3</v>
          </cell>
        </row>
        <row r="5047">
          <cell r="G5047">
            <v>8.0381065793390896</v>
          </cell>
          <cell r="H5047">
            <v>3.708430007733952</v>
          </cell>
          <cell r="I5047">
            <v>0</v>
          </cell>
          <cell r="J5047">
            <v>0</v>
          </cell>
          <cell r="K5047">
            <v>6.9306341172968144</v>
          </cell>
          <cell r="L5047">
            <v>2.9450889404485694</v>
          </cell>
          <cell r="M5047">
            <v>0</v>
          </cell>
          <cell r="N5047">
            <v>0</v>
          </cell>
          <cell r="O5047">
            <v>6.9306341172968144</v>
          </cell>
          <cell r="P5047">
            <v>1.1074724620422745</v>
          </cell>
          <cell r="Q5047">
            <v>0</v>
          </cell>
          <cell r="R5047">
            <v>0</v>
          </cell>
          <cell r="S5047">
            <v>0</v>
          </cell>
          <cell r="T5047">
            <v>0</v>
          </cell>
          <cell r="U5047">
            <v>0</v>
          </cell>
          <cell r="AO5047" t="str">
            <v>Sachsen_2007_I 05a_4</v>
          </cell>
          <cell r="AQ5047" t="str">
            <v>Östliche Flächenländer_2007_I 05a_4</v>
          </cell>
        </row>
        <row r="5048">
          <cell r="G5048">
            <v>8.7079487942840128</v>
          </cell>
          <cell r="H5048">
            <v>5.0328692962103636</v>
          </cell>
          <cell r="I5048">
            <v>0</v>
          </cell>
          <cell r="J5048">
            <v>0</v>
          </cell>
          <cell r="K5048">
            <v>7.5081869604048821</v>
          </cell>
          <cell r="L5048">
            <v>3.9969064191802013</v>
          </cell>
          <cell r="M5048">
            <v>0</v>
          </cell>
          <cell r="N5048">
            <v>0</v>
          </cell>
          <cell r="O5048">
            <v>7.5081869604048821</v>
          </cell>
          <cell r="P5048">
            <v>1.1997618338791307</v>
          </cell>
          <cell r="Q5048">
            <v>0</v>
          </cell>
          <cell r="R5048">
            <v>0</v>
          </cell>
          <cell r="S5048">
            <v>0</v>
          </cell>
          <cell r="T5048">
            <v>0</v>
          </cell>
          <cell r="U5048">
            <v>0</v>
          </cell>
          <cell r="AO5048" t="str">
            <v>Sachsen_2007_I 05a_5</v>
          </cell>
          <cell r="AQ5048" t="str">
            <v>Östliche Flächenländer_2007_I 05a_5</v>
          </cell>
        </row>
        <row r="5049">
          <cell r="G5049">
            <v>1.0047633224173862</v>
          </cell>
          <cell r="H5049">
            <v>0.26488785769528228</v>
          </cell>
          <cell r="I5049">
            <v>0.16666666666666666</v>
          </cell>
          <cell r="J5049">
            <v>0.1875</v>
          </cell>
          <cell r="K5049">
            <v>0.86632926466210181</v>
          </cell>
          <cell r="L5049">
            <v>0.21036349574632637</v>
          </cell>
          <cell r="M5049">
            <v>0.16666666666666666</v>
          </cell>
          <cell r="N5049">
            <v>0.1875</v>
          </cell>
          <cell r="O5049">
            <v>0.86632926466210181</v>
          </cell>
          <cell r="P5049">
            <v>0.13843405775528431</v>
          </cell>
          <cell r="Q5049">
            <v>0</v>
          </cell>
          <cell r="R5049">
            <v>0</v>
          </cell>
          <cell r="S5049">
            <v>0</v>
          </cell>
          <cell r="T5049">
            <v>0</v>
          </cell>
          <cell r="U5049">
            <v>0</v>
          </cell>
          <cell r="AO5049" t="str">
            <v>Sachsen_2007_I 05a_6</v>
          </cell>
          <cell r="AQ5049" t="str">
            <v>Östliche Flächenländer_2007_I 05a_6</v>
          </cell>
        </row>
        <row r="5050">
          <cell r="G5050">
            <v>0</v>
          </cell>
          <cell r="H5050">
            <v>0</v>
          </cell>
          <cell r="I5050">
            <v>0</v>
          </cell>
          <cell r="J5050">
            <v>0</v>
          </cell>
          <cell r="K5050">
            <v>0</v>
          </cell>
          <cell r="L5050">
            <v>0</v>
          </cell>
          <cell r="M5050">
            <v>0</v>
          </cell>
          <cell r="N5050">
            <v>0</v>
          </cell>
          <cell r="O5050">
            <v>0</v>
          </cell>
          <cell r="P5050">
            <v>0</v>
          </cell>
          <cell r="Q5050">
            <v>0</v>
          </cell>
          <cell r="R5050">
            <v>0</v>
          </cell>
          <cell r="S5050">
            <v>0</v>
          </cell>
          <cell r="T5050">
            <v>0</v>
          </cell>
          <cell r="U5050">
            <v>0</v>
          </cell>
          <cell r="AO5050" t="str">
            <v>Sachsen_2007_I 05a_7</v>
          </cell>
          <cell r="AQ5050" t="str">
            <v>Östliche Flächenländer_2007_I 05a_7</v>
          </cell>
        </row>
        <row r="5051">
          <cell r="G5051">
            <v>1125</v>
          </cell>
          <cell r="H5051">
            <v>685</v>
          </cell>
          <cell r="I5051">
            <v>3</v>
          </cell>
          <cell r="J5051">
            <v>3</v>
          </cell>
          <cell r="K5051">
            <v>970</v>
          </cell>
          <cell r="L5051">
            <v>544</v>
          </cell>
          <cell r="M5051">
            <v>3</v>
          </cell>
          <cell r="N5051">
            <v>3</v>
          </cell>
          <cell r="O5051">
            <v>970</v>
          </cell>
          <cell r="P5051">
            <v>155</v>
          </cell>
          <cell r="Q5051">
            <v>0</v>
          </cell>
          <cell r="R5051">
            <v>0</v>
          </cell>
          <cell r="S5051">
            <v>0</v>
          </cell>
          <cell r="T5051">
            <v>0</v>
          </cell>
          <cell r="U5051">
            <v>0</v>
          </cell>
          <cell r="AO5051" t="str">
            <v>Sachsen_2007_I 05a_8</v>
          </cell>
          <cell r="AQ5051" t="str">
            <v>Östliche Flächenländer_2007_I 05a_8</v>
          </cell>
        </row>
        <row r="5052">
          <cell r="G5052">
            <v>3.9541014110714839E-2</v>
          </cell>
          <cell r="H5052">
            <v>5.3120849933598934E-3</v>
          </cell>
          <cell r="I5052">
            <v>0</v>
          </cell>
          <cell r="J5052">
            <v>0</v>
          </cell>
          <cell r="K5052">
            <v>3.9541014110714839E-2</v>
          </cell>
          <cell r="L5052">
            <v>5.3120849933598934E-3</v>
          </cell>
          <cell r="M5052">
            <v>0</v>
          </cell>
          <cell r="N5052">
            <v>0</v>
          </cell>
          <cell r="O5052">
            <v>3.9541014110714839E-2</v>
          </cell>
          <cell r="P5052">
            <v>0</v>
          </cell>
          <cell r="Q5052">
            <v>0</v>
          </cell>
          <cell r="R5052">
            <v>0</v>
          </cell>
          <cell r="S5052">
            <v>0</v>
          </cell>
          <cell r="T5052">
            <v>0</v>
          </cell>
          <cell r="U5052">
            <v>0</v>
          </cell>
          <cell r="AO5052" t="e">
            <v>#N/A</v>
          </cell>
          <cell r="AQ5052" t="e">
            <v>#N/A</v>
          </cell>
        </row>
        <row r="5053">
          <cell r="G5053">
            <v>6.0023259420065127</v>
          </cell>
          <cell r="H5053">
            <v>1.3181559476380194</v>
          </cell>
          <cell r="I5053">
            <v>0</v>
          </cell>
          <cell r="J5053">
            <v>0</v>
          </cell>
          <cell r="K5053">
            <v>6.0023259420065127</v>
          </cell>
          <cell r="L5053">
            <v>1.3181559476380194</v>
          </cell>
          <cell r="M5053">
            <v>0</v>
          </cell>
          <cell r="N5053">
            <v>0</v>
          </cell>
          <cell r="O5053">
            <v>6.0023259420065127</v>
          </cell>
          <cell r="P5053">
            <v>0</v>
          </cell>
          <cell r="Q5053">
            <v>0</v>
          </cell>
          <cell r="R5053">
            <v>0</v>
          </cell>
          <cell r="S5053">
            <v>0</v>
          </cell>
          <cell r="T5053">
            <v>0</v>
          </cell>
          <cell r="U5053">
            <v>0</v>
          </cell>
          <cell r="AO5053" t="e">
            <v>#N/A</v>
          </cell>
          <cell r="AQ5053" t="e">
            <v>#N/A</v>
          </cell>
        </row>
        <row r="5054">
          <cell r="G5054">
            <v>10.778880446580866</v>
          </cell>
          <cell r="H5054">
            <v>2.6401062416998671</v>
          </cell>
          <cell r="I5054">
            <v>0</v>
          </cell>
          <cell r="J5054">
            <v>0</v>
          </cell>
          <cell r="K5054">
            <v>10.778880446580866</v>
          </cell>
          <cell r="L5054">
            <v>2.6401062416998671</v>
          </cell>
          <cell r="M5054">
            <v>0</v>
          </cell>
          <cell r="N5054">
            <v>0</v>
          </cell>
          <cell r="O5054">
            <v>10.778880446580866</v>
          </cell>
          <cell r="P5054">
            <v>0</v>
          </cell>
          <cell r="Q5054">
            <v>0</v>
          </cell>
          <cell r="R5054">
            <v>0</v>
          </cell>
          <cell r="S5054">
            <v>0</v>
          </cell>
          <cell r="T5054">
            <v>0</v>
          </cell>
          <cell r="U5054">
            <v>0</v>
          </cell>
          <cell r="AO5054" t="e">
            <v>#N/A</v>
          </cell>
          <cell r="AQ5054" t="e">
            <v>#N/A</v>
          </cell>
        </row>
        <row r="5055">
          <cell r="G5055">
            <v>8.9626298650953645E-2</v>
          </cell>
          <cell r="H5055">
            <v>1.745399354961108E-2</v>
          </cell>
          <cell r="I5055">
            <v>0</v>
          </cell>
          <cell r="J5055">
            <v>0</v>
          </cell>
          <cell r="K5055">
            <v>8.9626298650953645E-2</v>
          </cell>
          <cell r="L5055">
            <v>1.745399354961108E-2</v>
          </cell>
          <cell r="M5055">
            <v>0</v>
          </cell>
          <cell r="N5055">
            <v>0</v>
          </cell>
          <cell r="O5055">
            <v>8.9626298650953645E-2</v>
          </cell>
          <cell r="P5055">
            <v>0</v>
          </cell>
          <cell r="Q5055">
            <v>0</v>
          </cell>
          <cell r="R5055">
            <v>0</v>
          </cell>
          <cell r="S5055">
            <v>0</v>
          </cell>
          <cell r="T5055">
            <v>0</v>
          </cell>
          <cell r="U5055">
            <v>0</v>
          </cell>
          <cell r="AO5055" t="e">
            <v>#N/A</v>
          </cell>
          <cell r="AQ5055" t="e">
            <v>#N/A</v>
          </cell>
        </row>
        <row r="5056">
          <cell r="G5056">
            <v>8.1718095828810663E-2</v>
          </cell>
          <cell r="H5056">
            <v>1.8212862834376779E-2</v>
          </cell>
          <cell r="I5056">
            <v>0</v>
          </cell>
          <cell r="J5056">
            <v>0</v>
          </cell>
          <cell r="K5056">
            <v>8.1718095828810663E-2</v>
          </cell>
          <cell r="L5056">
            <v>1.8212862834376779E-2</v>
          </cell>
          <cell r="M5056">
            <v>0</v>
          </cell>
          <cell r="N5056">
            <v>0</v>
          </cell>
          <cell r="O5056">
            <v>8.1718095828810663E-2</v>
          </cell>
          <cell r="P5056">
            <v>0</v>
          </cell>
          <cell r="Q5056">
            <v>0</v>
          </cell>
          <cell r="R5056">
            <v>0</v>
          </cell>
          <cell r="S5056">
            <v>0</v>
          </cell>
          <cell r="T5056">
            <v>0</v>
          </cell>
          <cell r="U5056">
            <v>0</v>
          </cell>
          <cell r="AO5056" t="e">
            <v>#N/A</v>
          </cell>
          <cell r="AQ5056" t="e">
            <v>#N/A</v>
          </cell>
        </row>
        <row r="5057">
          <cell r="G5057">
            <v>7.9082028221429679E-3</v>
          </cell>
          <cell r="H5057">
            <v>7.588692847656991E-4</v>
          </cell>
          <cell r="I5057">
            <v>0</v>
          </cell>
          <cell r="J5057">
            <v>0</v>
          </cell>
          <cell r="K5057">
            <v>7.9082028221429679E-3</v>
          </cell>
          <cell r="L5057">
            <v>7.588692847656991E-4</v>
          </cell>
          <cell r="M5057">
            <v>0</v>
          </cell>
          <cell r="N5057">
            <v>0</v>
          </cell>
          <cell r="O5057">
            <v>7.9082028221429679E-3</v>
          </cell>
          <cell r="P5057">
            <v>0</v>
          </cell>
          <cell r="Q5057">
            <v>0</v>
          </cell>
          <cell r="R5057">
            <v>0</v>
          </cell>
          <cell r="S5057">
            <v>0</v>
          </cell>
          <cell r="T5057">
            <v>0</v>
          </cell>
          <cell r="U5057">
            <v>0</v>
          </cell>
          <cell r="AO5057" t="e">
            <v>#N/A</v>
          </cell>
          <cell r="AQ5057" t="e">
            <v>#N/A</v>
          </cell>
        </row>
        <row r="5058">
          <cell r="G5058">
            <v>0</v>
          </cell>
          <cell r="H5058">
            <v>0</v>
          </cell>
          <cell r="I5058">
            <v>0</v>
          </cell>
          <cell r="J5058">
            <v>0</v>
          </cell>
          <cell r="K5058">
            <v>0</v>
          </cell>
          <cell r="L5058">
            <v>0</v>
          </cell>
          <cell r="M5058">
            <v>0</v>
          </cell>
          <cell r="N5058">
            <v>0</v>
          </cell>
          <cell r="O5058">
            <v>0</v>
          </cell>
          <cell r="P5058">
            <v>0</v>
          </cell>
          <cell r="Q5058">
            <v>0</v>
          </cell>
          <cell r="R5058">
            <v>0</v>
          </cell>
          <cell r="S5058">
            <v>0</v>
          </cell>
          <cell r="T5058">
            <v>0</v>
          </cell>
          <cell r="U5058">
            <v>0</v>
          </cell>
          <cell r="AO5058" t="e">
            <v>#N/A</v>
          </cell>
          <cell r="AQ5058" t="e">
            <v>#N/A</v>
          </cell>
        </row>
        <row r="5059">
          <cell r="G5059">
            <v>17</v>
          </cell>
          <cell r="H5059">
            <v>4</v>
          </cell>
          <cell r="I5059">
            <v>0</v>
          </cell>
          <cell r="J5059">
            <v>0</v>
          </cell>
          <cell r="K5059">
            <v>17</v>
          </cell>
          <cell r="L5059">
            <v>4</v>
          </cell>
          <cell r="M5059">
            <v>0</v>
          </cell>
          <cell r="N5059">
            <v>0</v>
          </cell>
          <cell r="O5059">
            <v>17</v>
          </cell>
          <cell r="P5059">
            <v>0</v>
          </cell>
          <cell r="Q5059">
            <v>0</v>
          </cell>
          <cell r="R5059">
            <v>0</v>
          </cell>
          <cell r="S5059">
            <v>0</v>
          </cell>
          <cell r="T5059">
            <v>0</v>
          </cell>
          <cell r="U5059">
            <v>0</v>
          </cell>
          <cell r="AO5059" t="e">
            <v>#N/A</v>
          </cell>
          <cell r="AQ5059" t="e">
            <v>#N/A</v>
          </cell>
        </row>
        <row r="5060">
          <cell r="G5060">
            <v>0</v>
          </cell>
          <cell r="H5060">
            <v>0</v>
          </cell>
          <cell r="I5060">
            <v>0</v>
          </cell>
          <cell r="J5060">
            <v>0</v>
          </cell>
          <cell r="K5060">
            <v>0</v>
          </cell>
          <cell r="L5060">
            <v>0</v>
          </cell>
          <cell r="M5060">
            <v>0</v>
          </cell>
          <cell r="N5060">
            <v>0</v>
          </cell>
          <cell r="O5060">
            <v>0</v>
          </cell>
          <cell r="P5060">
            <v>0</v>
          </cell>
          <cell r="Q5060">
            <v>0</v>
          </cell>
          <cell r="R5060">
            <v>0</v>
          </cell>
          <cell r="S5060">
            <v>0</v>
          </cell>
          <cell r="T5060">
            <v>0</v>
          </cell>
          <cell r="U5060">
            <v>0</v>
          </cell>
          <cell r="AO5060" t="str">
            <v>Sachsen_2007_I 05c_1</v>
          </cell>
          <cell r="AQ5060" t="str">
            <v>Östliche Flächenländer_2007_I 05c_1</v>
          </cell>
        </row>
        <row r="5061">
          <cell r="G5061">
            <v>45.910780669144977</v>
          </cell>
          <cell r="H5061">
            <v>33.68815592203898</v>
          </cell>
          <cell r="I5061">
            <v>0</v>
          </cell>
          <cell r="J5061">
            <v>0</v>
          </cell>
          <cell r="K5061">
            <v>17.445002469948953</v>
          </cell>
          <cell r="L5061">
            <v>13.243780116038941</v>
          </cell>
          <cell r="M5061">
            <v>0</v>
          </cell>
          <cell r="N5061">
            <v>0</v>
          </cell>
          <cell r="O5061">
            <v>18.700950020652623</v>
          </cell>
          <cell r="P5061">
            <v>14.591078066914497</v>
          </cell>
          <cell r="Q5061">
            <v>11.854605534902932</v>
          </cell>
          <cell r="R5061">
            <v>0.76414704667492761</v>
          </cell>
          <cell r="S5061">
            <v>0</v>
          </cell>
          <cell r="T5061">
            <v>0</v>
          </cell>
          <cell r="U5061">
            <v>0</v>
          </cell>
          <cell r="AO5061" t="str">
            <v>Sachsen_2007_I 05c_2</v>
          </cell>
          <cell r="AQ5061" t="str">
            <v>Östliche Flächenländer_2007_I 05c_2</v>
          </cell>
        </row>
        <row r="5062">
          <cell r="G5062">
            <v>3479.7546468401488</v>
          </cell>
          <cell r="H5062">
            <v>2967.7249836620149</v>
          </cell>
          <cell r="I5062">
            <v>8.7796610169491522</v>
          </cell>
          <cell r="J5062">
            <v>7.8260869565217392</v>
          </cell>
          <cell r="K5062">
            <v>1420.7985344969538</v>
          </cell>
          <cell r="L5062">
            <v>1225.5824564853967</v>
          </cell>
          <cell r="M5062">
            <v>3.0952380952380953</v>
          </cell>
          <cell r="N5062">
            <v>3.2352941176470589</v>
          </cell>
          <cell r="O5062">
            <v>1417.4169287961111</v>
          </cell>
          <cell r="P5062">
            <v>1105.9139262224764</v>
          </cell>
          <cell r="Q5062">
            <v>898.50614812696597</v>
          </cell>
          <cell r="R5062">
            <v>57.91764369459537</v>
          </cell>
          <cell r="S5062">
            <v>0</v>
          </cell>
          <cell r="T5062">
            <v>0</v>
          </cell>
          <cell r="U5062">
            <v>0</v>
          </cell>
          <cell r="AO5062" t="str">
            <v>Sachsen_2007_I 05c_3</v>
          </cell>
          <cell r="AQ5062" t="str">
            <v>Östliche Flächenländer_2007_I 05c_3</v>
          </cell>
        </row>
        <row r="5063">
          <cell r="G5063">
            <v>355.9851301115242</v>
          </cell>
          <cell r="H5063">
            <v>303.33736977665012</v>
          </cell>
          <cell r="I5063">
            <v>0.71186440677966112</v>
          </cell>
          <cell r="J5063">
            <v>0.78260869565217384</v>
          </cell>
          <cell r="K5063">
            <v>158.49604808167297</v>
          </cell>
          <cell r="L5063">
            <v>137.15684924771364</v>
          </cell>
          <cell r="M5063">
            <v>0</v>
          </cell>
          <cell r="N5063">
            <v>0</v>
          </cell>
          <cell r="O5063">
            <v>145.00428939090651</v>
          </cell>
          <cell r="P5063">
            <v>113.13697454961397</v>
          </cell>
          <cell r="Q5063">
            <v>91.918787532170441</v>
          </cell>
          <cell r="R5063">
            <v>5.9250786388332859</v>
          </cell>
          <cell r="S5063">
            <v>0</v>
          </cell>
          <cell r="T5063">
            <v>0</v>
          </cell>
          <cell r="U5063">
            <v>0</v>
          </cell>
          <cell r="AO5063" t="str">
            <v>Sachsen_2007_I 05c_4</v>
          </cell>
          <cell r="AQ5063" t="str">
            <v>Östliche Flächenländer_2007_I 05c_4</v>
          </cell>
        </row>
        <row r="5064">
          <cell r="G5064">
            <v>452.46840148698885</v>
          </cell>
          <cell r="H5064">
            <v>350.12647522392649</v>
          </cell>
          <cell r="I5064">
            <v>3.5593220338983049</v>
          </cell>
          <cell r="J5064">
            <v>2.347826086956522</v>
          </cell>
          <cell r="K5064">
            <v>180.26502552280584</v>
          </cell>
          <cell r="L5064">
            <v>144.31153505752778</v>
          </cell>
          <cell r="M5064">
            <v>1.6666666666666665</v>
          </cell>
          <cell r="N5064">
            <v>1.4705882352941178</v>
          </cell>
          <cell r="O5064">
            <v>184.30505512661645</v>
          </cell>
          <cell r="P5064">
            <v>143.80068630254505</v>
          </cell>
          <cell r="Q5064">
            <v>116.83169701013567</v>
          </cell>
          <cell r="R5064">
            <v>7.5309630476916718</v>
          </cell>
          <cell r="S5064">
            <v>0</v>
          </cell>
          <cell r="T5064">
            <v>0</v>
          </cell>
          <cell r="U5064">
            <v>0</v>
          </cell>
          <cell r="AO5064" t="str">
            <v>Sachsen_2007_I 05c_5</v>
          </cell>
          <cell r="AQ5064" t="str">
            <v>Östliche Flächenländer_2007_I 05c_5</v>
          </cell>
        </row>
        <row r="5065">
          <cell r="G5065">
            <v>111.8810408921933</v>
          </cell>
          <cell r="H5065">
            <v>90.123015415369238</v>
          </cell>
          <cell r="I5065">
            <v>0.94915254237288138</v>
          </cell>
          <cell r="J5065">
            <v>1.0434782608695652</v>
          </cell>
          <cell r="K5065">
            <v>33.995389428618473</v>
          </cell>
          <cell r="L5065">
            <v>27.705379093322843</v>
          </cell>
          <cell r="M5065">
            <v>0.23809523809523808</v>
          </cell>
          <cell r="N5065">
            <v>0.29411764705882354</v>
          </cell>
          <cell r="O5065">
            <v>45.572776665713469</v>
          </cell>
          <cell r="P5065">
            <v>35.557334858450098</v>
          </cell>
          <cell r="Q5065">
            <v>28.88876179582499</v>
          </cell>
          <cell r="R5065">
            <v>1.8621675722047468</v>
          </cell>
          <cell r="S5065">
            <v>0</v>
          </cell>
          <cell r="T5065">
            <v>0</v>
          </cell>
          <cell r="U5065">
            <v>0</v>
          </cell>
          <cell r="AO5065" t="str">
            <v>Sachsen_2007_I 05c_6</v>
          </cell>
          <cell r="AQ5065" t="str">
            <v>Östliche Flächenländer_2007_I 05c_6</v>
          </cell>
        </row>
        <row r="5066">
          <cell r="G5066">
            <v>0</v>
          </cell>
          <cell r="H5066">
            <v>0</v>
          </cell>
          <cell r="I5066">
            <v>0</v>
          </cell>
          <cell r="J5066">
            <v>0</v>
          </cell>
          <cell r="K5066">
            <v>0</v>
          </cell>
          <cell r="L5066">
            <v>0</v>
          </cell>
          <cell r="M5066">
            <v>0</v>
          </cell>
          <cell r="N5066">
            <v>0</v>
          </cell>
          <cell r="O5066">
            <v>0</v>
          </cell>
          <cell r="P5066">
            <v>0</v>
          </cell>
          <cell r="Q5066">
            <v>0</v>
          </cell>
          <cell r="R5066">
            <v>0</v>
          </cell>
          <cell r="S5066">
            <v>0</v>
          </cell>
          <cell r="T5066">
            <v>0</v>
          </cell>
          <cell r="U5066">
            <v>0</v>
          </cell>
          <cell r="AO5066" t="str">
            <v>Sachsen_2007_I 05c_7</v>
          </cell>
          <cell r="AQ5066" t="str">
            <v>Östliche Flächenländer_2007_I 05c_7</v>
          </cell>
        </row>
        <row r="5067">
          <cell r="G5067">
            <v>4446</v>
          </cell>
          <cell r="H5067">
            <v>3745</v>
          </cell>
          <cell r="I5067">
            <v>14</v>
          </cell>
          <cell r="J5067">
            <v>12</v>
          </cell>
          <cell r="K5067">
            <v>1811</v>
          </cell>
          <cell r="L5067">
            <v>1548</v>
          </cell>
          <cell r="M5067">
            <v>5</v>
          </cell>
          <cell r="N5067">
            <v>5</v>
          </cell>
          <cell r="O5067">
            <v>1811</v>
          </cell>
          <cell r="P5067">
            <v>1413</v>
          </cell>
          <cell r="Q5067">
            <v>1148</v>
          </cell>
          <cell r="R5067">
            <v>74</v>
          </cell>
          <cell r="S5067">
            <v>0</v>
          </cell>
          <cell r="T5067">
            <v>0</v>
          </cell>
          <cell r="U5067">
            <v>0</v>
          </cell>
          <cell r="AO5067" t="str">
            <v>Sachsen_2007_I 05c_8</v>
          </cell>
          <cell r="AQ5067" t="str">
            <v>Östliche Flächenländer_2007_I 05c_8</v>
          </cell>
        </row>
        <row r="5068">
          <cell r="G5068">
            <v>0</v>
          </cell>
          <cell r="H5068">
            <v>0</v>
          </cell>
          <cell r="I5068">
            <v>0</v>
          </cell>
          <cell r="J5068">
            <v>0</v>
          </cell>
          <cell r="K5068">
            <v>0</v>
          </cell>
          <cell r="L5068">
            <v>0</v>
          </cell>
          <cell r="M5068">
            <v>0</v>
          </cell>
          <cell r="N5068">
            <v>0</v>
          </cell>
          <cell r="O5068">
            <v>0</v>
          </cell>
          <cell r="P5068">
            <v>0</v>
          </cell>
          <cell r="Q5068">
            <v>0</v>
          </cell>
          <cell r="R5068">
            <v>0</v>
          </cell>
          <cell r="S5068">
            <v>0</v>
          </cell>
          <cell r="T5068">
            <v>0</v>
          </cell>
          <cell r="U5068">
            <v>0</v>
          </cell>
          <cell r="AO5068" t="e">
            <v>#N/A</v>
          </cell>
          <cell r="AQ5068" t="e">
            <v>#N/A</v>
          </cell>
        </row>
        <row r="5069">
          <cell r="G5069">
            <v>4.5848822800495661</v>
          </cell>
          <cell r="H5069">
            <v>3.3733133433283355</v>
          </cell>
          <cell r="I5069">
            <v>0</v>
          </cell>
          <cell r="J5069">
            <v>0</v>
          </cell>
          <cell r="K5069">
            <v>1.3774905318623414</v>
          </cell>
          <cell r="L5069">
            <v>1.0779821024682861</v>
          </cell>
          <cell r="M5069">
            <v>0</v>
          </cell>
          <cell r="N5069">
            <v>0</v>
          </cell>
          <cell r="O5069">
            <v>1.47666253614209</v>
          </cell>
          <cell r="P5069">
            <v>1.2701363073110283</v>
          </cell>
          <cell r="Q5069">
            <v>1.07393638992152</v>
          </cell>
          <cell r="R5069">
            <v>0.76414704667492761</v>
          </cell>
          <cell r="S5069">
            <v>0</v>
          </cell>
          <cell r="T5069">
            <v>0</v>
          </cell>
          <cell r="U5069">
            <v>0</v>
          </cell>
          <cell r="AO5069" t="e">
            <v>#N/A</v>
          </cell>
          <cell r="AQ5069" t="e">
            <v>#N/A</v>
          </cell>
        </row>
        <row r="5070">
          <cell r="G5070">
            <v>347.50586216757222</v>
          </cell>
          <cell r="H5070">
            <v>297.16872333064236</v>
          </cell>
          <cell r="I5070">
            <v>0</v>
          </cell>
          <cell r="J5070">
            <v>0</v>
          </cell>
          <cell r="K5070">
            <v>112.18895109501071</v>
          </cell>
          <cell r="L5070">
            <v>99.756711574392753</v>
          </cell>
          <cell r="M5070">
            <v>0</v>
          </cell>
          <cell r="N5070">
            <v>0</v>
          </cell>
          <cell r="O5070">
            <v>111.92193308550186</v>
          </cell>
          <cell r="P5070">
            <v>96.268515870746356</v>
          </cell>
          <cell r="Q5070">
            <v>81.39776951672863</v>
          </cell>
          <cell r="R5070">
            <v>57.91764369459537</v>
          </cell>
          <cell r="S5070">
            <v>0</v>
          </cell>
          <cell r="T5070">
            <v>0</v>
          </cell>
          <cell r="U5070">
            <v>0</v>
          </cell>
          <cell r="AO5070" t="e">
            <v>#N/A</v>
          </cell>
          <cell r="AQ5070" t="e">
            <v>#N/A</v>
          </cell>
        </row>
        <row r="5071">
          <cell r="G5071">
            <v>35.550471832999719</v>
          </cell>
          <cell r="H5071">
            <v>30.374235958943604</v>
          </cell>
          <cell r="I5071">
            <v>0</v>
          </cell>
          <cell r="J5071">
            <v>0</v>
          </cell>
          <cell r="K5071">
            <v>12.515149020253581</v>
          </cell>
          <cell r="L5071">
            <v>11.163929589930181</v>
          </cell>
          <cell r="M5071">
            <v>0</v>
          </cell>
          <cell r="N5071">
            <v>0</v>
          </cell>
          <cell r="O5071">
            <v>11.449814126394052</v>
          </cell>
          <cell r="P5071">
            <v>9.8484415213039753</v>
          </cell>
          <cell r="Q5071">
            <v>8.3271375464684017</v>
          </cell>
          <cell r="R5071">
            <v>5.9250786388332859</v>
          </cell>
          <cell r="S5071">
            <v>0</v>
          </cell>
          <cell r="T5071">
            <v>0</v>
          </cell>
          <cell r="U5071">
            <v>0</v>
          </cell>
          <cell r="AO5071" t="e">
            <v>#N/A</v>
          </cell>
          <cell r="AQ5071" t="e">
            <v>#N/A</v>
          </cell>
        </row>
        <row r="5072">
          <cell r="G5072">
            <v>45.185778286150033</v>
          </cell>
          <cell r="H5072">
            <v>35.059393380232962</v>
          </cell>
          <cell r="I5072">
            <v>0</v>
          </cell>
          <cell r="J5072">
            <v>0</v>
          </cell>
          <cell r="K5072">
            <v>14.234068829244194</v>
          </cell>
          <cell r="L5072">
            <v>11.746287737240634</v>
          </cell>
          <cell r="M5072">
            <v>0</v>
          </cell>
          <cell r="N5072">
            <v>0</v>
          </cell>
          <cell r="O5072">
            <v>14.553077240809582</v>
          </cell>
          <cell r="P5072">
            <v>12.517681822514536</v>
          </cell>
          <cell r="Q5072">
            <v>10.584056175134242</v>
          </cell>
          <cell r="R5072">
            <v>7.5309630476916718</v>
          </cell>
          <cell r="S5072">
            <v>0</v>
          </cell>
          <cell r="T5072">
            <v>0</v>
          </cell>
          <cell r="U5072">
            <v>0</v>
          </cell>
          <cell r="AO5072" t="e">
            <v>#N/A</v>
          </cell>
          <cell r="AQ5072" t="e">
            <v>#N/A</v>
          </cell>
        </row>
        <row r="5073">
          <cell r="G5073">
            <v>11.17300543322848</v>
          </cell>
          <cell r="H5073">
            <v>9.0243339868527261</v>
          </cell>
          <cell r="I5073">
            <v>0</v>
          </cell>
          <cell r="J5073">
            <v>0</v>
          </cell>
          <cell r="K5073">
            <v>2.6843405236291784</v>
          </cell>
          <cell r="L5073">
            <v>2.2550889959681384</v>
          </cell>
          <cell r="M5073">
            <v>0</v>
          </cell>
          <cell r="N5073">
            <v>0</v>
          </cell>
          <cell r="O5073">
            <v>3.5985130111524164</v>
          </cell>
          <cell r="P5073">
            <v>3.0952244781241061</v>
          </cell>
          <cell r="Q5073">
            <v>2.6171003717472119</v>
          </cell>
          <cell r="R5073">
            <v>1.8621675722047468</v>
          </cell>
          <cell r="S5073">
            <v>0</v>
          </cell>
          <cell r="T5073">
            <v>0</v>
          </cell>
          <cell r="U5073">
            <v>0</v>
          </cell>
          <cell r="AO5073" t="e">
            <v>#N/A</v>
          </cell>
          <cell r="AQ5073" t="e">
            <v>#N/A</v>
          </cell>
        </row>
        <row r="5074">
          <cell r="G5074">
            <v>0</v>
          </cell>
          <cell r="H5074">
            <v>0</v>
          </cell>
          <cell r="I5074">
            <v>0</v>
          </cell>
          <cell r="J5074">
            <v>0</v>
          </cell>
          <cell r="K5074">
            <v>0</v>
          </cell>
          <cell r="L5074">
            <v>0</v>
          </cell>
          <cell r="M5074">
            <v>0</v>
          </cell>
          <cell r="N5074">
            <v>0</v>
          </cell>
          <cell r="O5074">
            <v>0</v>
          </cell>
          <cell r="P5074">
            <v>0</v>
          </cell>
          <cell r="Q5074">
            <v>0</v>
          </cell>
          <cell r="R5074">
            <v>0</v>
          </cell>
          <cell r="S5074">
            <v>0</v>
          </cell>
          <cell r="T5074">
            <v>0</v>
          </cell>
          <cell r="U5074">
            <v>0</v>
          </cell>
          <cell r="AO5074" t="e">
            <v>#N/A</v>
          </cell>
          <cell r="AQ5074" t="e">
            <v>#N/A</v>
          </cell>
        </row>
        <row r="5075">
          <cell r="G5075">
            <v>444</v>
          </cell>
          <cell r="H5075">
            <v>375</v>
          </cell>
          <cell r="I5075">
            <v>0</v>
          </cell>
          <cell r="J5075">
            <v>0</v>
          </cell>
          <cell r="K5075">
            <v>143</v>
          </cell>
          <cell r="L5075">
            <v>126</v>
          </cell>
          <cell r="M5075">
            <v>0</v>
          </cell>
          <cell r="N5075">
            <v>0</v>
          </cell>
          <cell r="O5075">
            <v>143</v>
          </cell>
          <cell r="P5075">
            <v>123</v>
          </cell>
          <cell r="Q5075">
            <v>104</v>
          </cell>
          <cell r="R5075">
            <v>74</v>
          </cell>
          <cell r="S5075">
            <v>0</v>
          </cell>
          <cell r="T5075">
            <v>0</v>
          </cell>
          <cell r="U5075">
            <v>0</v>
          </cell>
          <cell r="AO5075" t="e">
            <v>#N/A</v>
          </cell>
          <cell r="AQ5075" t="e">
            <v>#N/A</v>
          </cell>
        </row>
        <row r="5076">
          <cell r="G5076">
            <v>4418.4297630964293</v>
          </cell>
          <cell r="H5076">
            <v>1610.0504959422904</v>
          </cell>
          <cell r="I5076">
            <v>132.96529863196528</v>
          </cell>
          <cell r="J5076">
            <v>42.738503155996391</v>
          </cell>
          <cell r="K5076">
            <v>4262</v>
          </cell>
          <cell r="L5076">
            <v>1554</v>
          </cell>
          <cell r="M5076">
            <v>136</v>
          </cell>
          <cell r="N5076">
            <v>39</v>
          </cell>
          <cell r="O5076">
            <v>4418.4297630964293</v>
          </cell>
          <cell r="P5076">
            <v>0</v>
          </cell>
          <cell r="Q5076">
            <v>0</v>
          </cell>
          <cell r="R5076">
            <v>0</v>
          </cell>
          <cell r="S5076">
            <v>0</v>
          </cell>
          <cell r="T5076">
            <v>0</v>
          </cell>
          <cell r="U5076">
            <v>0</v>
          </cell>
          <cell r="AO5076" t="str">
            <v>Sachsen_2007_II 03b_1</v>
          </cell>
          <cell r="AQ5076" t="str">
            <v>Östliche Flächenländer_2007_II 03b_1</v>
          </cell>
        </row>
        <row r="5077">
          <cell r="G5077">
            <v>1318.6866866866867</v>
          </cell>
          <cell r="H5077">
            <v>482.80793507664561</v>
          </cell>
          <cell r="I5077">
            <v>39.683683683683682</v>
          </cell>
          <cell r="J5077">
            <v>12.816050495942291</v>
          </cell>
          <cell r="K5077">
            <v>1272</v>
          </cell>
          <cell r="L5077">
            <v>466</v>
          </cell>
          <cell r="M5077">
            <v>21</v>
          </cell>
          <cell r="N5077">
            <v>11</v>
          </cell>
          <cell r="O5077">
            <v>1318.6866866866867</v>
          </cell>
          <cell r="P5077">
            <v>0</v>
          </cell>
          <cell r="Q5077">
            <v>0</v>
          </cell>
          <cell r="R5077">
            <v>0</v>
          </cell>
          <cell r="S5077">
            <v>0</v>
          </cell>
          <cell r="T5077">
            <v>0</v>
          </cell>
          <cell r="U5077">
            <v>0</v>
          </cell>
          <cell r="AO5077" t="str">
            <v>Sachsen_2007_II 03b_2</v>
          </cell>
          <cell r="AQ5077" t="str">
            <v>Östliche Flächenländer_2007_II 03b_2</v>
          </cell>
        </row>
        <row r="5078">
          <cell r="G5078">
            <v>460.29629629629625</v>
          </cell>
          <cell r="H5078">
            <v>197.88908926961224</v>
          </cell>
          <cell r="I5078">
            <v>13.851851851851851</v>
          </cell>
          <cell r="J5078">
            <v>5.2529305680793508</v>
          </cell>
          <cell r="K5078">
            <v>444</v>
          </cell>
          <cell r="L5078">
            <v>191</v>
          </cell>
          <cell r="M5078">
            <v>15</v>
          </cell>
          <cell r="N5078">
            <v>6</v>
          </cell>
          <cell r="O5078">
            <v>460.29629629629625</v>
          </cell>
          <cell r="P5078">
            <v>0</v>
          </cell>
          <cell r="Q5078">
            <v>0</v>
          </cell>
          <cell r="R5078">
            <v>0</v>
          </cell>
          <cell r="S5078">
            <v>0</v>
          </cell>
          <cell r="T5078">
            <v>0</v>
          </cell>
          <cell r="U5078">
            <v>0</v>
          </cell>
          <cell r="AO5078" t="str">
            <v>Sachsen_2007_II 03b_3</v>
          </cell>
          <cell r="AQ5078" t="str">
            <v>Östliche Flächenländer_2007_II 03b_3</v>
          </cell>
        </row>
        <row r="5079">
          <cell r="G5079">
            <v>0</v>
          </cell>
          <cell r="H5079">
            <v>0</v>
          </cell>
          <cell r="I5079">
            <v>0</v>
          </cell>
          <cell r="J5079">
            <v>0</v>
          </cell>
          <cell r="K5079">
            <v>0</v>
          </cell>
          <cell r="L5079">
            <v>0</v>
          </cell>
          <cell r="M5079">
            <v>0</v>
          </cell>
          <cell r="N5079">
            <v>0</v>
          </cell>
          <cell r="O5079">
            <v>0</v>
          </cell>
          <cell r="P5079">
            <v>0</v>
          </cell>
          <cell r="Q5079">
            <v>0</v>
          </cell>
          <cell r="R5079">
            <v>0</v>
          </cell>
          <cell r="S5079">
            <v>0</v>
          </cell>
          <cell r="T5079">
            <v>0</v>
          </cell>
          <cell r="U5079">
            <v>0</v>
          </cell>
          <cell r="AO5079" t="str">
            <v>Sachsen_2007_II 03b_4</v>
          </cell>
          <cell r="AQ5079" t="str">
            <v>Östliche Flächenländer_2007_II 03b_4</v>
          </cell>
        </row>
        <row r="5080">
          <cell r="G5080">
            <v>16.587253920587255</v>
          </cell>
          <cell r="H5080">
            <v>7.2524797114517581</v>
          </cell>
          <cell r="I5080">
            <v>0.49916583249916585</v>
          </cell>
          <cell r="J5080">
            <v>0.19251577998196573</v>
          </cell>
          <cell r="K5080">
            <v>16</v>
          </cell>
          <cell r="L5080">
            <v>7</v>
          </cell>
          <cell r="M5080">
            <v>9</v>
          </cell>
          <cell r="N5080">
            <v>4</v>
          </cell>
          <cell r="O5080">
            <v>16.587253920587255</v>
          </cell>
          <cell r="P5080">
            <v>0</v>
          </cell>
          <cell r="Q5080">
            <v>0</v>
          </cell>
          <cell r="R5080">
            <v>0</v>
          </cell>
          <cell r="S5080">
            <v>0</v>
          </cell>
          <cell r="T5080">
            <v>0</v>
          </cell>
          <cell r="U5080">
            <v>0</v>
          </cell>
          <cell r="AO5080" t="str">
            <v>Sachsen_2007_II 03b_5</v>
          </cell>
          <cell r="AQ5080" t="str">
            <v>Östliche Flächenländer_2007_II 03b_5</v>
          </cell>
        </row>
        <row r="5081">
          <cell r="G5081">
            <v>0</v>
          </cell>
          <cell r="H5081">
            <v>0</v>
          </cell>
          <cell r="I5081">
            <v>0</v>
          </cell>
          <cell r="J5081">
            <v>0</v>
          </cell>
          <cell r="K5081">
            <v>0</v>
          </cell>
          <cell r="L5081">
            <v>0</v>
          </cell>
          <cell r="M5081">
            <v>0</v>
          </cell>
          <cell r="N5081">
            <v>0</v>
          </cell>
          <cell r="O5081">
            <v>0</v>
          </cell>
          <cell r="P5081">
            <v>0</v>
          </cell>
          <cell r="Q5081">
            <v>0</v>
          </cell>
          <cell r="R5081">
            <v>0</v>
          </cell>
          <cell r="S5081">
            <v>0</v>
          </cell>
          <cell r="T5081">
            <v>0</v>
          </cell>
          <cell r="U5081">
            <v>0</v>
          </cell>
          <cell r="AO5081" t="str">
            <v>Sachsen_2007_II 03b_6</v>
          </cell>
          <cell r="AQ5081" t="str">
            <v>Östliche Flächenländer_2007_II 03b_6</v>
          </cell>
        </row>
        <row r="5082">
          <cell r="G5082">
            <v>0</v>
          </cell>
          <cell r="H5082">
            <v>0</v>
          </cell>
          <cell r="I5082">
            <v>0</v>
          </cell>
          <cell r="J5082">
            <v>0</v>
          </cell>
          <cell r="K5082">
            <v>0</v>
          </cell>
          <cell r="L5082">
            <v>0</v>
          </cell>
          <cell r="M5082">
            <v>0</v>
          </cell>
          <cell r="N5082">
            <v>0</v>
          </cell>
          <cell r="O5082">
            <v>0</v>
          </cell>
          <cell r="P5082">
            <v>0</v>
          </cell>
          <cell r="Q5082">
            <v>0</v>
          </cell>
          <cell r="R5082">
            <v>0</v>
          </cell>
          <cell r="S5082">
            <v>0</v>
          </cell>
          <cell r="T5082">
            <v>0</v>
          </cell>
          <cell r="U5082">
            <v>0</v>
          </cell>
          <cell r="AO5082" t="str">
            <v>Sachsen_2007_II 03b_7</v>
          </cell>
          <cell r="AQ5082" t="str">
            <v>Östliche Flächenländer_2007_II 03b_7</v>
          </cell>
        </row>
        <row r="5083">
          <cell r="G5083">
            <v>6214</v>
          </cell>
          <cell r="H5083">
            <v>2298</v>
          </cell>
          <cell r="I5083">
            <v>187</v>
          </cell>
          <cell r="J5083">
            <v>61</v>
          </cell>
          <cell r="K5083">
            <v>5994</v>
          </cell>
          <cell r="L5083">
            <v>2218</v>
          </cell>
          <cell r="M5083">
            <v>181</v>
          </cell>
          <cell r="N5083">
            <v>60</v>
          </cell>
          <cell r="O5083">
            <v>6214</v>
          </cell>
          <cell r="P5083">
            <v>0</v>
          </cell>
          <cell r="Q5083">
            <v>0</v>
          </cell>
          <cell r="R5083">
            <v>0</v>
          </cell>
          <cell r="S5083">
            <v>0</v>
          </cell>
          <cell r="T5083">
            <v>0</v>
          </cell>
          <cell r="U5083">
            <v>0</v>
          </cell>
          <cell r="AO5083" t="str">
            <v>Sachsen_2007_II 03b_8</v>
          </cell>
          <cell r="AQ5083" t="str">
            <v>Östliche Flächenländer_2007_II 03b_8</v>
          </cell>
        </row>
        <row r="5084">
          <cell r="G5084">
            <v>1952.9613034623219</v>
          </cell>
          <cell r="H5084">
            <v>698.55273592386993</v>
          </cell>
          <cell r="I5084">
            <v>12.553971486761711</v>
          </cell>
          <cell r="J5084">
            <v>4.282315622521808</v>
          </cell>
          <cell r="K5084">
            <v>1876</v>
          </cell>
          <cell r="L5084">
            <v>675</v>
          </cell>
          <cell r="M5084">
            <v>14</v>
          </cell>
          <cell r="N5084">
            <v>2</v>
          </cell>
          <cell r="O5084">
            <v>1952.9613034623219</v>
          </cell>
          <cell r="P5084">
            <v>0</v>
          </cell>
          <cell r="Q5084">
            <v>0</v>
          </cell>
          <cell r="R5084">
            <v>0</v>
          </cell>
          <cell r="S5084">
            <v>0</v>
          </cell>
          <cell r="T5084">
            <v>0</v>
          </cell>
          <cell r="U5084">
            <v>0</v>
          </cell>
          <cell r="AO5084" t="str">
            <v>Sachsen_2007_II 03b_1</v>
          </cell>
          <cell r="AQ5084" t="str">
            <v>Östliche Flächenländer_2007_II 03b_1</v>
          </cell>
        </row>
        <row r="5085">
          <cell r="G5085">
            <v>1205.505964503928</v>
          </cell>
          <cell r="H5085">
            <v>425.34099920697861</v>
          </cell>
          <cell r="I5085">
            <v>7.7491998836194362</v>
          </cell>
          <cell r="J5085">
            <v>2.6074544012688343</v>
          </cell>
          <cell r="K5085">
            <v>1158</v>
          </cell>
          <cell r="L5085">
            <v>411</v>
          </cell>
          <cell r="M5085">
            <v>7</v>
          </cell>
          <cell r="N5085">
            <v>5</v>
          </cell>
          <cell r="O5085">
            <v>1205.505964503928</v>
          </cell>
          <cell r="P5085">
            <v>0</v>
          </cell>
          <cell r="Q5085">
            <v>0</v>
          </cell>
          <cell r="R5085">
            <v>0</v>
          </cell>
          <cell r="S5085">
            <v>0</v>
          </cell>
          <cell r="T5085">
            <v>0</v>
          </cell>
          <cell r="U5085">
            <v>0</v>
          </cell>
          <cell r="AO5085" t="str">
            <v>Sachsen_2007_II 03b_2</v>
          </cell>
          <cell r="AQ5085" t="str">
            <v>Östliche Flächenländer_2007_II 03b_2</v>
          </cell>
        </row>
        <row r="5086">
          <cell r="G5086">
            <v>415.36863543788189</v>
          </cell>
          <cell r="H5086">
            <v>180.07137192704204</v>
          </cell>
          <cell r="I5086">
            <v>2.6700610997963339</v>
          </cell>
          <cell r="J5086">
            <v>1.1038858049167328</v>
          </cell>
          <cell r="K5086">
            <v>399</v>
          </cell>
          <cell r="L5086">
            <v>174</v>
          </cell>
          <cell r="M5086">
            <v>2</v>
          </cell>
          <cell r="N5086">
            <v>1</v>
          </cell>
          <cell r="O5086">
            <v>415.36863543788189</v>
          </cell>
          <cell r="P5086">
            <v>0</v>
          </cell>
          <cell r="Q5086">
            <v>0</v>
          </cell>
          <cell r="R5086">
            <v>0</v>
          </cell>
          <cell r="S5086">
            <v>0</v>
          </cell>
          <cell r="T5086">
            <v>0</v>
          </cell>
          <cell r="U5086">
            <v>0</v>
          </cell>
          <cell r="AO5086" t="str">
            <v>Sachsen_2007_II 03b_3</v>
          </cell>
          <cell r="AQ5086" t="str">
            <v>Östliche Flächenländer_2007_II 03b_3</v>
          </cell>
        </row>
        <row r="5087">
          <cell r="G5087">
            <v>0</v>
          </cell>
          <cell r="H5087">
            <v>0</v>
          </cell>
          <cell r="I5087">
            <v>0</v>
          </cell>
          <cell r="J5087">
            <v>0</v>
          </cell>
          <cell r="K5087">
            <v>0</v>
          </cell>
          <cell r="L5087">
            <v>0</v>
          </cell>
          <cell r="M5087">
            <v>0</v>
          </cell>
          <cell r="N5087">
            <v>0</v>
          </cell>
          <cell r="O5087">
            <v>0</v>
          </cell>
          <cell r="P5087">
            <v>0</v>
          </cell>
          <cell r="Q5087">
            <v>0</v>
          </cell>
          <cell r="R5087">
            <v>0</v>
          </cell>
          <cell r="S5087">
            <v>0</v>
          </cell>
          <cell r="T5087">
            <v>0</v>
          </cell>
          <cell r="U5087">
            <v>0</v>
          </cell>
          <cell r="AO5087" t="str">
            <v>Sachsen_2007_II 03b_4</v>
          </cell>
          <cell r="AQ5087" t="str">
            <v>Östliche Flächenländer_2007_II 03b_4</v>
          </cell>
        </row>
        <row r="5088">
          <cell r="G5088">
            <v>4.1640965958684903</v>
          </cell>
          <cell r="H5088">
            <v>1.0348929421094371</v>
          </cell>
          <cell r="I5088">
            <v>2.6767529822519641E-2</v>
          </cell>
          <cell r="J5088">
            <v>6.3441712926249009E-3</v>
          </cell>
          <cell r="K5088">
            <v>4</v>
          </cell>
          <cell r="L5088">
            <v>1</v>
          </cell>
          <cell r="M5088">
            <v>0</v>
          </cell>
          <cell r="N5088">
            <v>0</v>
          </cell>
          <cell r="O5088">
            <v>4.1640965958684903</v>
          </cell>
          <cell r="P5088">
            <v>0</v>
          </cell>
          <cell r="Q5088">
            <v>0</v>
          </cell>
          <cell r="R5088">
            <v>0</v>
          </cell>
          <cell r="S5088">
            <v>0</v>
          </cell>
          <cell r="T5088">
            <v>0</v>
          </cell>
          <cell r="U5088">
            <v>0</v>
          </cell>
          <cell r="AO5088" t="str">
            <v>Sachsen_2007_II 03b_5</v>
          </cell>
          <cell r="AQ5088" t="str">
            <v>Östliche Flächenländer_2007_II 03b_5</v>
          </cell>
        </row>
        <row r="5089">
          <cell r="G5089">
            <v>0</v>
          </cell>
          <cell r="H5089">
            <v>0</v>
          </cell>
          <cell r="I5089">
            <v>0</v>
          </cell>
          <cell r="J5089">
            <v>0</v>
          </cell>
          <cell r="K5089">
            <v>0</v>
          </cell>
          <cell r="L5089">
            <v>0</v>
          </cell>
          <cell r="M5089">
            <v>0</v>
          </cell>
          <cell r="N5089">
            <v>0</v>
          </cell>
          <cell r="O5089">
            <v>0</v>
          </cell>
          <cell r="P5089">
            <v>0</v>
          </cell>
          <cell r="Q5089">
            <v>0</v>
          </cell>
          <cell r="R5089">
            <v>0</v>
          </cell>
          <cell r="S5089">
            <v>0</v>
          </cell>
          <cell r="T5089">
            <v>0</v>
          </cell>
          <cell r="U5089">
            <v>0</v>
          </cell>
          <cell r="AO5089" t="str">
            <v>Sachsen_2007_II 03b_6</v>
          </cell>
          <cell r="AQ5089" t="str">
            <v>Östliche Flächenländer_2007_II 03b_6</v>
          </cell>
        </row>
        <row r="5090">
          <cell r="G5090">
            <v>0</v>
          </cell>
          <cell r="H5090">
            <v>0</v>
          </cell>
          <cell r="I5090">
            <v>0</v>
          </cell>
          <cell r="J5090">
            <v>0</v>
          </cell>
          <cell r="K5090">
            <v>0</v>
          </cell>
          <cell r="L5090">
            <v>0</v>
          </cell>
          <cell r="M5090">
            <v>0</v>
          </cell>
          <cell r="N5090">
            <v>0</v>
          </cell>
          <cell r="O5090">
            <v>0</v>
          </cell>
          <cell r="P5090">
            <v>0</v>
          </cell>
          <cell r="Q5090">
            <v>0</v>
          </cell>
          <cell r="R5090">
            <v>0</v>
          </cell>
          <cell r="S5090">
            <v>0</v>
          </cell>
          <cell r="T5090">
            <v>0</v>
          </cell>
          <cell r="U5090">
            <v>0</v>
          </cell>
          <cell r="AO5090" t="str">
            <v>Sachsen_2007_II 03b_7</v>
          </cell>
          <cell r="AQ5090" t="str">
            <v>Östliche Flächenländer_2007_II 03b_7</v>
          </cell>
        </row>
        <row r="5091">
          <cell r="G5091">
            <v>3578</v>
          </cell>
          <cell r="H5091">
            <v>1305</v>
          </cell>
          <cell r="I5091">
            <v>23</v>
          </cell>
          <cell r="J5091">
            <v>8</v>
          </cell>
          <cell r="K5091">
            <v>3437</v>
          </cell>
          <cell r="L5091">
            <v>1261</v>
          </cell>
          <cell r="M5091">
            <v>23</v>
          </cell>
          <cell r="N5091">
            <v>8</v>
          </cell>
          <cell r="O5091">
            <v>3578</v>
          </cell>
          <cell r="P5091">
            <v>0</v>
          </cell>
          <cell r="Q5091">
            <v>0</v>
          </cell>
          <cell r="R5091">
            <v>0</v>
          </cell>
          <cell r="S5091">
            <v>0</v>
          </cell>
          <cell r="T5091">
            <v>0</v>
          </cell>
          <cell r="U5091">
            <v>0</v>
          </cell>
          <cell r="AO5091" t="str">
            <v>Sachsen_2007_II 03b_8</v>
          </cell>
          <cell r="AQ5091" t="str">
            <v>Östliche Flächenländer_2007_II 03b_8</v>
          </cell>
        </row>
        <row r="5092">
          <cell r="G5092">
            <v>52.546082153952362</v>
          </cell>
          <cell r="H5092">
            <v>12.291127541589649</v>
          </cell>
          <cell r="I5092">
            <v>0.76423886779426986</v>
          </cell>
          <cell r="J5092">
            <v>0.16820702402957485</v>
          </cell>
          <cell r="K5092">
            <v>51.954266211604093</v>
          </cell>
          <cell r="L5092">
            <v>12.079019073569482</v>
          </cell>
          <cell r="M5092">
            <v>0.75563139931740608</v>
          </cell>
          <cell r="N5092">
            <v>0.16530426884650318</v>
          </cell>
          <cell r="O5092">
            <v>51.954266211604093</v>
          </cell>
          <cell r="P5092">
            <v>0.59181594234827084</v>
          </cell>
          <cell r="Q5092">
            <v>0</v>
          </cell>
          <cell r="R5092">
            <v>0</v>
          </cell>
          <cell r="S5092">
            <v>0</v>
          </cell>
          <cell r="T5092">
            <v>0</v>
          </cell>
          <cell r="U5092">
            <v>0</v>
          </cell>
          <cell r="AO5092" t="str">
            <v>Sachsen_2007_II 02b_1</v>
          </cell>
          <cell r="AQ5092" t="str">
            <v>Östliche Flächenländer_2007_II 02b_1</v>
          </cell>
        </row>
        <row r="5093">
          <cell r="G5093">
            <v>1305.8674490852607</v>
          </cell>
          <cell r="H5093">
            <v>403.71626617375233</v>
          </cell>
          <cell r="I5093">
            <v>18.992751121850191</v>
          </cell>
          <cell r="J5093">
            <v>5.5249537892791132</v>
          </cell>
          <cell r="K5093">
            <v>1291.1597269624574</v>
          </cell>
          <cell r="L5093">
            <v>396.74931880108994</v>
          </cell>
          <cell r="M5093">
            <v>18.778839590443685</v>
          </cell>
          <cell r="N5093">
            <v>5.4296094459582198</v>
          </cell>
          <cell r="O5093">
            <v>1291.1597269624574</v>
          </cell>
          <cell r="P5093">
            <v>14.707722122803323</v>
          </cell>
          <cell r="Q5093">
            <v>0</v>
          </cell>
          <cell r="R5093">
            <v>0</v>
          </cell>
          <cell r="S5093">
            <v>0</v>
          </cell>
          <cell r="T5093">
            <v>0</v>
          </cell>
          <cell r="U5093">
            <v>0</v>
          </cell>
          <cell r="AO5093" t="str">
            <v>Sachsen_2007_II 02b_2</v>
          </cell>
          <cell r="AQ5093" t="str">
            <v>Östliche Flächenländer_2007_II 02b_2</v>
          </cell>
        </row>
        <row r="5094">
          <cell r="G5094">
            <v>1431.3942008974802</v>
          </cell>
          <cell r="H5094">
            <v>585.24676524953782</v>
          </cell>
          <cell r="I5094">
            <v>20.818432861580945</v>
          </cell>
          <cell r="J5094">
            <v>8.0092421441774473</v>
          </cell>
          <cell r="K5094">
            <v>1415.2726962457339</v>
          </cell>
          <cell r="L5094">
            <v>575.14713896457761</v>
          </cell>
          <cell r="M5094">
            <v>20.583959044368601</v>
          </cell>
          <cell r="N5094">
            <v>7.8710263396911895</v>
          </cell>
          <cell r="O5094">
            <v>1415.2726962457339</v>
          </cell>
          <cell r="P5094">
            <v>16.121504651746417</v>
          </cell>
          <cell r="Q5094">
            <v>0</v>
          </cell>
          <cell r="R5094">
            <v>0</v>
          </cell>
          <cell r="S5094">
            <v>0</v>
          </cell>
          <cell r="T5094">
            <v>0</v>
          </cell>
          <cell r="U5094">
            <v>0</v>
          </cell>
          <cell r="AO5094" t="str">
            <v>Sachsen_2007_II 02b_3</v>
          </cell>
          <cell r="AQ5094" t="str">
            <v>Östliche Flächenländer_2007_II 02b_3</v>
          </cell>
        </row>
        <row r="5095">
          <cell r="G5095">
            <v>0</v>
          </cell>
          <cell r="H5095">
            <v>0</v>
          </cell>
          <cell r="I5095">
            <v>0</v>
          </cell>
          <cell r="J5095">
            <v>0</v>
          </cell>
          <cell r="K5095">
            <v>0</v>
          </cell>
          <cell r="L5095">
            <v>0</v>
          </cell>
          <cell r="M5095">
            <v>0</v>
          </cell>
          <cell r="N5095">
            <v>0</v>
          </cell>
          <cell r="O5095">
            <v>0</v>
          </cell>
          <cell r="P5095">
            <v>0</v>
          </cell>
          <cell r="Q5095">
            <v>0</v>
          </cell>
          <cell r="R5095">
            <v>0</v>
          </cell>
          <cell r="S5095">
            <v>0</v>
          </cell>
          <cell r="T5095">
            <v>0</v>
          </cell>
          <cell r="U5095">
            <v>0</v>
          </cell>
          <cell r="AO5095" t="str">
            <v>Sachsen_2007_II 02b_4</v>
          </cell>
          <cell r="AQ5095" t="str">
            <v>Östliche Flächenländer_2007_II 02b_4</v>
          </cell>
        </row>
        <row r="5096">
          <cell r="G5096">
            <v>29.192267863306871</v>
          </cell>
          <cell r="H5096">
            <v>21.745841035120147</v>
          </cell>
          <cell r="I5096">
            <v>0.42457714877459446</v>
          </cell>
          <cell r="J5096">
            <v>0.29759704251386321</v>
          </cell>
          <cell r="K5096">
            <v>28.863481228668942</v>
          </cell>
          <cell r="L5096">
            <v>21.370572207084468</v>
          </cell>
          <cell r="M5096">
            <v>0.41979522184300339</v>
          </cell>
          <cell r="N5096">
            <v>0.29246139872842869</v>
          </cell>
          <cell r="O5096">
            <v>28.863481228668942</v>
          </cell>
          <cell r="P5096">
            <v>0.32878663463792829</v>
          </cell>
          <cell r="Q5096">
            <v>0</v>
          </cell>
          <cell r="R5096">
            <v>0</v>
          </cell>
          <cell r="S5096">
            <v>0</v>
          </cell>
          <cell r="T5096">
            <v>0</v>
          </cell>
          <cell r="U5096">
            <v>0</v>
          </cell>
          <cell r="AO5096" t="str">
            <v>Sachsen_2007_II 02b_5</v>
          </cell>
          <cell r="AQ5096" t="str">
            <v>Östliche Flächenländer_2007_II 02b_5</v>
          </cell>
        </row>
        <row r="5097">
          <cell r="G5097">
            <v>0</v>
          </cell>
          <cell r="H5097">
            <v>0</v>
          </cell>
          <cell r="I5097">
            <v>0</v>
          </cell>
          <cell r="J5097">
            <v>0</v>
          </cell>
          <cell r="K5097">
            <v>0</v>
          </cell>
          <cell r="L5097">
            <v>0</v>
          </cell>
          <cell r="M5097">
            <v>0</v>
          </cell>
          <cell r="N5097">
            <v>0</v>
          </cell>
          <cell r="O5097">
            <v>0</v>
          </cell>
          <cell r="P5097">
            <v>0</v>
          </cell>
          <cell r="Q5097">
            <v>0</v>
          </cell>
          <cell r="R5097">
            <v>0</v>
          </cell>
          <cell r="S5097">
            <v>0</v>
          </cell>
          <cell r="T5097">
            <v>0</v>
          </cell>
          <cell r="U5097">
            <v>0</v>
          </cell>
          <cell r="AO5097" t="str">
            <v>Sachsen_2007_II 02b_6</v>
          </cell>
          <cell r="AQ5097" t="str">
            <v>Östliche Flächenländer_2007_II 02b_6</v>
          </cell>
        </row>
        <row r="5098">
          <cell r="G5098">
            <v>0</v>
          </cell>
          <cell r="H5098">
            <v>0</v>
          </cell>
          <cell r="I5098">
            <v>0</v>
          </cell>
          <cell r="J5098">
            <v>0</v>
          </cell>
          <cell r="K5098">
            <v>0</v>
          </cell>
          <cell r="L5098">
            <v>0</v>
          </cell>
          <cell r="M5098">
            <v>0</v>
          </cell>
          <cell r="N5098">
            <v>0</v>
          </cell>
          <cell r="O5098">
            <v>0</v>
          </cell>
          <cell r="P5098">
            <v>0</v>
          </cell>
          <cell r="Q5098">
            <v>0</v>
          </cell>
          <cell r="R5098">
            <v>0</v>
          </cell>
          <cell r="S5098">
            <v>0</v>
          </cell>
          <cell r="T5098">
            <v>0</v>
          </cell>
          <cell r="U5098">
            <v>0</v>
          </cell>
          <cell r="AO5098" t="str">
            <v>Sachsen_2007_II 02b_7</v>
          </cell>
          <cell r="AQ5098" t="str">
            <v>Östliche Flächenländer_2007_II 02b_7</v>
          </cell>
        </row>
        <row r="5099">
          <cell r="G5099">
            <v>2819</v>
          </cell>
          <cell r="H5099">
            <v>1023</v>
          </cell>
          <cell r="I5099">
            <v>41</v>
          </cell>
          <cell r="J5099">
            <v>14</v>
          </cell>
          <cell r="K5099">
            <v>2787.2501706484641</v>
          </cell>
          <cell r="L5099">
            <v>1005.3460490463216</v>
          </cell>
          <cell r="M5099">
            <v>40.538225255972698</v>
          </cell>
          <cell r="N5099">
            <v>13.758401453224343</v>
          </cell>
          <cell r="O5099">
            <v>2787.2501706484641</v>
          </cell>
          <cell r="P5099">
            <v>31.749829351535936</v>
          </cell>
          <cell r="Q5099">
            <v>0</v>
          </cell>
          <cell r="R5099">
            <v>0</v>
          </cell>
          <cell r="S5099">
            <v>0</v>
          </cell>
          <cell r="T5099">
            <v>0</v>
          </cell>
          <cell r="U5099">
            <v>0</v>
          </cell>
          <cell r="AO5099" t="str">
            <v>Sachsen_2007_II 02b_8</v>
          </cell>
          <cell r="AQ5099" t="str">
            <v>Östliche Flächenländer_2007_II 02b_8</v>
          </cell>
        </row>
        <row r="5100">
          <cell r="G5100">
            <v>2.0690369347600965</v>
          </cell>
          <cell r="H5100">
            <v>0.93715341959334575</v>
          </cell>
          <cell r="I5100">
            <v>0.11183983431135658</v>
          </cell>
          <cell r="J5100">
            <v>6.0073937153419597E-2</v>
          </cell>
          <cell r="K5100">
            <v>2.0457337883959044</v>
          </cell>
          <cell r="L5100">
            <v>0.92098092643051777</v>
          </cell>
          <cell r="M5100">
            <v>0.11058020477815698</v>
          </cell>
          <cell r="N5100">
            <v>5.903723887375114E-2</v>
          </cell>
          <cell r="O5100">
            <v>2.0457337883959044</v>
          </cell>
          <cell r="P5100">
            <v>2.3303146364192201E-2</v>
          </cell>
          <cell r="Q5100">
            <v>0</v>
          </cell>
          <cell r="R5100">
            <v>0</v>
          </cell>
          <cell r="S5100">
            <v>0</v>
          </cell>
          <cell r="T5100">
            <v>0</v>
          </cell>
          <cell r="U5100">
            <v>0</v>
          </cell>
          <cell r="AO5100" t="str">
            <v>Sachsen_2007_II 02b_1</v>
          </cell>
          <cell r="AQ5100" t="str">
            <v>Östliche Flächenländer_2007_II 02b_1</v>
          </cell>
        </row>
        <row r="5101">
          <cell r="G5101">
            <v>51.419399378667585</v>
          </cell>
          <cell r="H5101">
            <v>30.7818853974122</v>
          </cell>
          <cell r="I5101">
            <v>2.7794269934414908</v>
          </cell>
          <cell r="J5101">
            <v>1.9731977818853974</v>
          </cell>
          <cell r="K5101">
            <v>50.840273037542659</v>
          </cell>
          <cell r="L5101">
            <v>30.250681198910083</v>
          </cell>
          <cell r="M5101">
            <v>2.7481228668941977</v>
          </cell>
          <cell r="N5101">
            <v>1.9391462306993643</v>
          </cell>
          <cell r="O5101">
            <v>50.840273037542659</v>
          </cell>
          <cell r="P5101">
            <v>0.57912634112492467</v>
          </cell>
          <cell r="Q5101">
            <v>0</v>
          </cell>
          <cell r="R5101">
            <v>0</v>
          </cell>
          <cell r="S5101">
            <v>0</v>
          </cell>
          <cell r="T5101">
            <v>0</v>
          </cell>
          <cell r="U5101">
            <v>0</v>
          </cell>
          <cell r="AO5101" t="str">
            <v>Sachsen_2007_II 02b_2</v>
          </cell>
          <cell r="AQ5101" t="str">
            <v>Östliche Flächenländer_2007_II 02b_2</v>
          </cell>
        </row>
        <row r="5102">
          <cell r="G5102">
            <v>56.362098722816711</v>
          </cell>
          <cell r="H5102">
            <v>44.622920517560075</v>
          </cell>
          <cell r="I5102">
            <v>3.0465999309630654</v>
          </cell>
          <cell r="J5102">
            <v>2.8604436229205179</v>
          </cell>
          <cell r="K5102">
            <v>55.72730375426621</v>
          </cell>
          <cell r="L5102">
            <v>43.852861035422343</v>
          </cell>
          <cell r="M5102">
            <v>3.0122866894197955</v>
          </cell>
          <cell r="N5102">
            <v>2.8110808356039962</v>
          </cell>
          <cell r="O5102">
            <v>55.72730375426621</v>
          </cell>
          <cell r="P5102">
            <v>0.634794968550495</v>
          </cell>
          <cell r="Q5102">
            <v>0</v>
          </cell>
          <cell r="R5102">
            <v>0</v>
          </cell>
          <cell r="S5102">
            <v>0</v>
          </cell>
          <cell r="T5102">
            <v>0</v>
          </cell>
          <cell r="U5102">
            <v>0</v>
          </cell>
          <cell r="AO5102" t="str">
            <v>Sachsen_2007_II 02b_3</v>
          </cell>
          <cell r="AQ5102" t="str">
            <v>Östliche Flächenländer_2007_II 02b_3</v>
          </cell>
        </row>
        <row r="5103">
          <cell r="G5103">
            <v>0</v>
          </cell>
          <cell r="H5103">
            <v>0</v>
          </cell>
          <cell r="I5103">
            <v>0</v>
          </cell>
          <cell r="J5103">
            <v>0</v>
          </cell>
          <cell r="K5103">
            <v>0</v>
          </cell>
          <cell r="L5103">
            <v>0</v>
          </cell>
          <cell r="M5103">
            <v>0</v>
          </cell>
          <cell r="N5103">
            <v>0</v>
          </cell>
          <cell r="O5103">
            <v>0</v>
          </cell>
          <cell r="P5103">
            <v>0</v>
          </cell>
          <cell r="Q5103">
            <v>0</v>
          </cell>
          <cell r="R5103">
            <v>0</v>
          </cell>
          <cell r="S5103">
            <v>0</v>
          </cell>
          <cell r="T5103">
            <v>0</v>
          </cell>
          <cell r="U5103">
            <v>0</v>
          </cell>
          <cell r="AO5103" t="str">
            <v>Sachsen_2007_II 02b_4</v>
          </cell>
          <cell r="AQ5103" t="str">
            <v>Östliche Flächenländer_2007_II 02b_4</v>
          </cell>
        </row>
        <row r="5104">
          <cell r="G5104">
            <v>1.1494649637556094</v>
          </cell>
          <cell r="H5104">
            <v>1.6580406654343809</v>
          </cell>
          <cell r="I5104">
            <v>6.2133241284086996E-2</v>
          </cell>
          <cell r="J5104">
            <v>0.10628465804066545</v>
          </cell>
          <cell r="K5104">
            <v>1.1365187713310581</v>
          </cell>
          <cell r="L5104">
            <v>1.6294277929155314</v>
          </cell>
          <cell r="M5104">
            <v>6.1433447098976107E-2</v>
          </cell>
          <cell r="N5104">
            <v>0.1044504995458674</v>
          </cell>
          <cell r="O5104">
            <v>1.1365187713310581</v>
          </cell>
          <cell r="P5104">
            <v>1.2946192424551223E-2</v>
          </cell>
          <cell r="Q5104">
            <v>0</v>
          </cell>
          <cell r="R5104">
            <v>0</v>
          </cell>
          <cell r="S5104">
            <v>0</v>
          </cell>
          <cell r="T5104">
            <v>0</v>
          </cell>
          <cell r="U5104">
            <v>0</v>
          </cell>
          <cell r="AO5104" t="str">
            <v>Sachsen_2007_II 02b_5</v>
          </cell>
          <cell r="AQ5104" t="str">
            <v>Östliche Flächenländer_2007_II 02b_5</v>
          </cell>
        </row>
        <row r="5105">
          <cell r="G5105">
            <v>0</v>
          </cell>
          <cell r="H5105">
            <v>0</v>
          </cell>
          <cell r="I5105">
            <v>0</v>
          </cell>
          <cell r="J5105">
            <v>0</v>
          </cell>
          <cell r="K5105">
            <v>0</v>
          </cell>
          <cell r="L5105">
            <v>0</v>
          </cell>
          <cell r="M5105">
            <v>0</v>
          </cell>
          <cell r="N5105">
            <v>0</v>
          </cell>
          <cell r="O5105">
            <v>0</v>
          </cell>
          <cell r="P5105">
            <v>0</v>
          </cell>
          <cell r="Q5105">
            <v>0</v>
          </cell>
          <cell r="R5105">
            <v>0</v>
          </cell>
          <cell r="S5105">
            <v>0</v>
          </cell>
          <cell r="T5105">
            <v>0</v>
          </cell>
          <cell r="U5105">
            <v>0</v>
          </cell>
          <cell r="AO5105" t="str">
            <v>Sachsen_2007_II 02b_6</v>
          </cell>
          <cell r="AQ5105" t="str">
            <v>Östliche Flächenländer_2007_II 02b_6</v>
          </cell>
        </row>
        <row r="5106">
          <cell r="G5106">
            <v>0</v>
          </cell>
          <cell r="H5106">
            <v>0</v>
          </cell>
          <cell r="I5106">
            <v>0</v>
          </cell>
          <cell r="J5106">
            <v>0</v>
          </cell>
          <cell r="K5106">
            <v>0</v>
          </cell>
          <cell r="L5106">
            <v>0</v>
          </cell>
          <cell r="M5106">
            <v>0</v>
          </cell>
          <cell r="N5106">
            <v>0</v>
          </cell>
          <cell r="O5106">
            <v>0</v>
          </cell>
          <cell r="P5106">
            <v>0</v>
          </cell>
          <cell r="Q5106">
            <v>0</v>
          </cell>
          <cell r="R5106">
            <v>0</v>
          </cell>
          <cell r="S5106">
            <v>0</v>
          </cell>
          <cell r="T5106">
            <v>0</v>
          </cell>
          <cell r="U5106">
            <v>0</v>
          </cell>
          <cell r="AO5106" t="str">
            <v>Sachsen_2007_II 02b_7</v>
          </cell>
          <cell r="AQ5106" t="str">
            <v>Östliche Flächenländer_2007_II 02b_7</v>
          </cell>
        </row>
        <row r="5107">
          <cell r="G5107">
            <v>111</v>
          </cell>
          <cell r="H5107">
            <v>78</v>
          </cell>
          <cell r="I5107">
            <v>6</v>
          </cell>
          <cell r="J5107">
            <v>5</v>
          </cell>
          <cell r="K5107">
            <v>109.74982935153584</v>
          </cell>
          <cell r="L5107">
            <v>76.653950953678475</v>
          </cell>
          <cell r="M5107">
            <v>5.9324232081911266</v>
          </cell>
          <cell r="N5107">
            <v>4.9137148047229786</v>
          </cell>
          <cell r="O5107">
            <v>109.74982935153584</v>
          </cell>
          <cell r="P5107">
            <v>1.250170648464163</v>
          </cell>
          <cell r="Q5107">
            <v>0</v>
          </cell>
          <cell r="R5107">
            <v>0</v>
          </cell>
          <cell r="S5107">
            <v>0</v>
          </cell>
          <cell r="T5107">
            <v>0</v>
          </cell>
          <cell r="U5107">
            <v>0</v>
          </cell>
          <cell r="AO5107" t="str">
            <v>Sachsen_2007_II 02b_8</v>
          </cell>
          <cell r="AQ5107" t="str">
            <v>Östliche Flächenländer_2007_II 02b_8</v>
          </cell>
        </row>
        <row r="5108">
          <cell r="G5108">
            <v>19.593806555399155</v>
          </cell>
          <cell r="H5108">
            <v>1.2409448818897637</v>
          </cell>
          <cell r="I5108">
            <v>0.59259259259259256</v>
          </cell>
          <cell r="J5108">
            <v>0</v>
          </cell>
          <cell r="K5108">
            <v>21.933212996389891</v>
          </cell>
          <cell r="L5108">
            <v>1.3917343694807487</v>
          </cell>
          <cell r="M5108">
            <v>0.66666666666666663</v>
          </cell>
          <cell r="N5108">
            <v>0</v>
          </cell>
          <cell r="O5108">
            <v>19.593806555399155</v>
          </cell>
          <cell r="P5108">
            <v>0</v>
          </cell>
          <cell r="Q5108">
            <v>0</v>
          </cell>
          <cell r="R5108">
            <v>0</v>
          </cell>
          <cell r="S5108">
            <v>0</v>
          </cell>
          <cell r="T5108">
            <v>0</v>
          </cell>
          <cell r="U5108">
            <v>0</v>
          </cell>
          <cell r="AO5108" t="str">
            <v>Sachsen_2007_II 02a_1</v>
          </cell>
          <cell r="AQ5108" t="str">
            <v>Östliche Flächenländer_2007_II 02a_1</v>
          </cell>
        </row>
        <row r="5109">
          <cell r="G5109">
            <v>90.971244721496078</v>
          </cell>
          <cell r="H5109">
            <v>7.0236220472440944</v>
          </cell>
          <cell r="I5109">
            <v>0.66666666666666663</v>
          </cell>
          <cell r="J5109">
            <v>0</v>
          </cell>
          <cell r="K5109">
            <v>73.808664259927809</v>
          </cell>
          <cell r="L5109">
            <v>5.4468385729424229</v>
          </cell>
          <cell r="M5109">
            <v>0.5</v>
          </cell>
          <cell r="N5109">
            <v>0</v>
          </cell>
          <cell r="O5109">
            <v>90.971244721496078</v>
          </cell>
          <cell r="P5109">
            <v>0</v>
          </cell>
          <cell r="Q5109">
            <v>0</v>
          </cell>
          <cell r="R5109">
            <v>0</v>
          </cell>
          <cell r="S5109">
            <v>0</v>
          </cell>
          <cell r="T5109">
            <v>0</v>
          </cell>
          <cell r="U5109">
            <v>0</v>
          </cell>
          <cell r="AO5109" t="str">
            <v>Sachsen_2007_II 02a_2</v>
          </cell>
          <cell r="AQ5109" t="str">
            <v>Östliche Flächenländer_2007_II 02a_2</v>
          </cell>
        </row>
        <row r="5110">
          <cell r="G5110">
            <v>120.92177759903478</v>
          </cell>
          <cell r="H5110">
            <v>11.678740157480314</v>
          </cell>
          <cell r="I5110">
            <v>0.7407407407407407</v>
          </cell>
          <cell r="J5110">
            <v>0</v>
          </cell>
          <cell r="K5110">
            <v>135.68231046931407</v>
          </cell>
          <cell r="L5110">
            <v>13.09784528435182</v>
          </cell>
          <cell r="M5110">
            <v>0.83333333333333337</v>
          </cell>
          <cell r="N5110">
            <v>0</v>
          </cell>
          <cell r="O5110">
            <v>120.92177759903478</v>
          </cell>
          <cell r="P5110">
            <v>0</v>
          </cell>
          <cell r="Q5110">
            <v>0</v>
          </cell>
          <cell r="R5110">
            <v>0</v>
          </cell>
          <cell r="S5110">
            <v>0</v>
          </cell>
          <cell r="T5110">
            <v>0</v>
          </cell>
          <cell r="U5110">
            <v>0</v>
          </cell>
          <cell r="AO5110" t="str">
            <v>Sachsen_2007_II 02a_3</v>
          </cell>
          <cell r="AQ5110" t="str">
            <v>Östliche Flächenländer_2007_II 02a_3</v>
          </cell>
        </row>
        <row r="5111">
          <cell r="G5111">
            <v>0.23325960184998995</v>
          </cell>
          <cell r="H5111">
            <v>3.1496062992125984E-2</v>
          </cell>
          <cell r="I5111">
            <v>0</v>
          </cell>
          <cell r="J5111">
            <v>0</v>
          </cell>
          <cell r="K5111">
            <v>0.26173285198555957</v>
          </cell>
          <cell r="L5111">
            <v>3.5323207347227124E-2</v>
          </cell>
          <cell r="M5111">
            <v>0</v>
          </cell>
          <cell r="N5111">
            <v>0</v>
          </cell>
          <cell r="O5111">
            <v>0.23325960184998995</v>
          </cell>
          <cell r="P5111">
            <v>0</v>
          </cell>
          <cell r="Q5111">
            <v>0</v>
          </cell>
          <cell r="R5111">
            <v>0</v>
          </cell>
          <cell r="S5111">
            <v>0</v>
          </cell>
          <cell r="T5111">
            <v>0</v>
          </cell>
          <cell r="U5111">
            <v>0</v>
          </cell>
          <cell r="AO5111" t="str">
            <v>Sachsen_2007_II 02a_4</v>
          </cell>
          <cell r="AQ5111" t="str">
            <v>Östliche Flächenländer_2007_II 02a_4</v>
          </cell>
        </row>
        <row r="5112">
          <cell r="G5112">
            <v>0.13995576110999397</v>
          </cell>
          <cell r="H5112">
            <v>1.889763779527559E-2</v>
          </cell>
          <cell r="I5112">
            <v>0</v>
          </cell>
          <cell r="J5112">
            <v>0</v>
          </cell>
          <cell r="K5112">
            <v>0.15703971119133572</v>
          </cell>
          <cell r="L5112">
            <v>2.1193924408336277E-2</v>
          </cell>
          <cell r="M5112">
            <v>0</v>
          </cell>
          <cell r="N5112">
            <v>0</v>
          </cell>
          <cell r="O5112">
            <v>0.13995576110999397</v>
          </cell>
          <cell r="P5112">
            <v>0</v>
          </cell>
          <cell r="Q5112">
            <v>0</v>
          </cell>
          <cell r="R5112">
            <v>0</v>
          </cell>
          <cell r="S5112">
            <v>0</v>
          </cell>
          <cell r="T5112">
            <v>0</v>
          </cell>
          <cell r="U5112">
            <v>0</v>
          </cell>
          <cell r="AO5112" t="str">
            <v>Sachsen_2007_II 02a_5</v>
          </cell>
          <cell r="AQ5112" t="str">
            <v>Östliche Flächenländer_2007_II 02a_5</v>
          </cell>
        </row>
        <row r="5113">
          <cell r="G5113">
            <v>0.13995576110999397</v>
          </cell>
          <cell r="H5113">
            <v>6.2992125984251968E-3</v>
          </cell>
          <cell r="I5113">
            <v>0</v>
          </cell>
          <cell r="J5113">
            <v>0</v>
          </cell>
          <cell r="K5113">
            <v>0.15703971119133572</v>
          </cell>
          <cell r="L5113">
            <v>7.0646414694454252E-3</v>
          </cell>
          <cell r="M5113">
            <v>0</v>
          </cell>
          <cell r="N5113">
            <v>0</v>
          </cell>
          <cell r="O5113">
            <v>0.13995576110999397</v>
          </cell>
          <cell r="P5113">
            <v>0</v>
          </cell>
          <cell r="Q5113">
            <v>0</v>
          </cell>
          <cell r="R5113">
            <v>0</v>
          </cell>
          <cell r="S5113">
            <v>0</v>
          </cell>
          <cell r="T5113">
            <v>0</v>
          </cell>
          <cell r="U5113">
            <v>0</v>
          </cell>
          <cell r="AO5113" t="str">
            <v>Sachsen_2007_II 02a_6</v>
          </cell>
          <cell r="AQ5113" t="str">
            <v>Östliche Flächenländer_2007_II 02a_6</v>
          </cell>
        </row>
        <row r="5114">
          <cell r="G5114">
            <v>0</v>
          </cell>
          <cell r="H5114">
            <v>0</v>
          </cell>
          <cell r="I5114">
            <v>0</v>
          </cell>
          <cell r="J5114">
            <v>0</v>
          </cell>
          <cell r="K5114">
            <v>0</v>
          </cell>
          <cell r="L5114">
            <v>0</v>
          </cell>
          <cell r="M5114">
            <v>0</v>
          </cell>
          <cell r="N5114">
            <v>0</v>
          </cell>
          <cell r="O5114">
            <v>0</v>
          </cell>
          <cell r="P5114">
            <v>0</v>
          </cell>
          <cell r="Q5114">
            <v>0</v>
          </cell>
          <cell r="R5114">
            <v>0</v>
          </cell>
          <cell r="S5114">
            <v>0</v>
          </cell>
          <cell r="T5114">
            <v>0</v>
          </cell>
          <cell r="U5114">
            <v>0</v>
          </cell>
          <cell r="AO5114" t="str">
            <v>Sachsen_2007_II 02a_7</v>
          </cell>
          <cell r="AQ5114" t="str">
            <v>Östliche Flächenländer_2007_II 02a_7</v>
          </cell>
        </row>
        <row r="5115">
          <cell r="G5115">
            <v>232</v>
          </cell>
          <cell r="H5115">
            <v>20</v>
          </cell>
          <cell r="I5115">
            <v>2</v>
          </cell>
          <cell r="J5115">
            <v>0</v>
          </cell>
          <cell r="K5115">
            <v>232</v>
          </cell>
          <cell r="L5115">
            <v>20</v>
          </cell>
          <cell r="M5115">
            <v>2</v>
          </cell>
          <cell r="N5115">
            <v>0</v>
          </cell>
          <cell r="O5115">
            <v>232</v>
          </cell>
          <cell r="P5115">
            <v>0</v>
          </cell>
          <cell r="Q5115">
            <v>0</v>
          </cell>
          <cell r="R5115">
            <v>0</v>
          </cell>
          <cell r="S5115">
            <v>0</v>
          </cell>
          <cell r="T5115">
            <v>0</v>
          </cell>
          <cell r="U5115">
            <v>0</v>
          </cell>
          <cell r="AO5115" t="str">
            <v>Sachsen_2007_II 02a_8</v>
          </cell>
          <cell r="AQ5115" t="str">
            <v>Östliche Flächenländer_2007_II 02a_8</v>
          </cell>
        </row>
        <row r="5116">
          <cell r="G5116">
            <v>1.965657478535924</v>
          </cell>
          <cell r="H5116">
            <v>1.4105905184363738</v>
          </cell>
          <cell r="I5116">
            <v>0</v>
          </cell>
          <cell r="J5116">
            <v>0</v>
          </cell>
          <cell r="K5116">
            <v>1.7165847116674118</v>
          </cell>
          <cell r="L5116">
            <v>1.2348636061210911</v>
          </cell>
          <cell r="M5116">
            <v>0</v>
          </cell>
          <cell r="N5116">
            <v>0</v>
          </cell>
          <cell r="O5116">
            <v>1.965657478535924</v>
          </cell>
          <cell r="P5116">
            <v>0</v>
          </cell>
          <cell r="Q5116">
            <v>0</v>
          </cell>
          <cell r="R5116">
            <v>0</v>
          </cell>
          <cell r="S5116">
            <v>0</v>
          </cell>
          <cell r="T5116">
            <v>0</v>
          </cell>
          <cell r="U5116">
            <v>0</v>
          </cell>
          <cell r="AO5116" t="str">
            <v>Sachsen_2007_II 03a_1</v>
          </cell>
          <cell r="AQ5116" t="str">
            <v>Östliche Flächenländer_2007_II 03a_1</v>
          </cell>
        </row>
        <row r="5117">
          <cell r="G5117">
            <v>232.08314505196566</v>
          </cell>
          <cell r="H5117">
            <v>182.28555586359855</v>
          </cell>
          <cell r="I5117">
            <v>2.9444444444444446</v>
          </cell>
          <cell r="J5117">
            <v>2.9189189189189193</v>
          </cell>
          <cell r="K5117">
            <v>229.76486365668305</v>
          </cell>
          <cell r="L5117">
            <v>178.03326679973387</v>
          </cell>
          <cell r="M5117">
            <v>2.9249999999999998</v>
          </cell>
          <cell r="N5117">
            <v>2.8888888888888888</v>
          </cell>
          <cell r="O5117">
            <v>232.08314505196566</v>
          </cell>
          <cell r="P5117">
            <v>0</v>
          </cell>
          <cell r="Q5117">
            <v>0</v>
          </cell>
          <cell r="R5117">
            <v>0</v>
          </cell>
          <cell r="S5117">
            <v>0</v>
          </cell>
          <cell r="T5117">
            <v>0</v>
          </cell>
          <cell r="U5117">
            <v>0</v>
          </cell>
          <cell r="AO5117" t="str">
            <v>Sachsen_2007_II 03a_2</v>
          </cell>
          <cell r="AQ5117" t="str">
            <v>Östliche Flächenländer_2007_II 03a_2</v>
          </cell>
        </row>
        <row r="5118">
          <cell r="G5118">
            <v>5.7342973339358334</v>
          </cell>
          <cell r="H5118">
            <v>7.9844746326587197</v>
          </cell>
          <cell r="I5118">
            <v>5.5555555555555552E-2</v>
          </cell>
          <cell r="J5118">
            <v>8.1081081081081086E-2</v>
          </cell>
          <cell r="K5118">
            <v>8.1966919982118913</v>
          </cell>
          <cell r="L5118">
            <v>12.263473053892215</v>
          </cell>
          <cell r="M5118">
            <v>7.4999999999999997E-2</v>
          </cell>
          <cell r="N5118">
            <v>0.1111111111111111</v>
          </cell>
          <cell r="O5118">
            <v>5.7342973339358334</v>
          </cell>
          <cell r="P5118">
            <v>0</v>
          </cell>
          <cell r="Q5118">
            <v>0</v>
          </cell>
          <cell r="R5118">
            <v>0</v>
          </cell>
          <cell r="S5118">
            <v>0</v>
          </cell>
          <cell r="T5118">
            <v>0</v>
          </cell>
          <cell r="U5118">
            <v>0</v>
          </cell>
          <cell r="AO5118" t="str">
            <v>Sachsen_2007_II 03a_3</v>
          </cell>
          <cell r="AQ5118" t="str">
            <v>Östliche Flächenländer_2007_II 03a_3</v>
          </cell>
        </row>
        <row r="5119">
          <cell r="G5119">
            <v>9.4893809308630825E-2</v>
          </cell>
          <cell r="H5119">
            <v>0.15968949265317439</v>
          </cell>
          <cell r="I5119">
            <v>0</v>
          </cell>
          <cell r="J5119">
            <v>0</v>
          </cell>
          <cell r="K5119">
            <v>0.15020116227089853</v>
          </cell>
          <cell r="L5119">
            <v>0.2554890219560878</v>
          </cell>
          <cell r="M5119">
            <v>0</v>
          </cell>
          <cell r="N5119">
            <v>0</v>
          </cell>
          <cell r="O5119">
            <v>9.4893809308630825E-2</v>
          </cell>
          <cell r="P5119">
            <v>0</v>
          </cell>
          <cell r="Q5119">
            <v>0</v>
          </cell>
          <cell r="R5119">
            <v>0</v>
          </cell>
          <cell r="S5119">
            <v>0</v>
          </cell>
          <cell r="T5119">
            <v>0</v>
          </cell>
          <cell r="U5119">
            <v>0</v>
          </cell>
          <cell r="AO5119" t="str">
            <v>Sachsen_2007_II 03a_4</v>
          </cell>
          <cell r="AQ5119" t="str">
            <v>Östliche Flächenländer_2007_II 03a_4</v>
          </cell>
        </row>
        <row r="5120">
          <cell r="G5120">
            <v>6.7781292363307724E-2</v>
          </cell>
          <cell r="H5120">
            <v>0.10645966176878292</v>
          </cell>
          <cell r="I5120">
            <v>0</v>
          </cell>
          <cell r="J5120">
            <v>0</v>
          </cell>
          <cell r="K5120">
            <v>0.10728654447921324</v>
          </cell>
          <cell r="L5120">
            <v>0.17032601463739189</v>
          </cell>
          <cell r="M5120">
            <v>0</v>
          </cell>
          <cell r="N5120">
            <v>0</v>
          </cell>
          <cell r="O5120">
            <v>6.7781292363307724E-2</v>
          </cell>
          <cell r="P5120">
            <v>0</v>
          </cell>
          <cell r="Q5120">
            <v>0</v>
          </cell>
          <cell r="R5120">
            <v>0</v>
          </cell>
          <cell r="S5120">
            <v>0</v>
          </cell>
          <cell r="T5120">
            <v>0</v>
          </cell>
          <cell r="U5120">
            <v>0</v>
          </cell>
          <cell r="AO5120" t="str">
            <v>Sachsen_2007_II 03a_5</v>
          </cell>
          <cell r="AQ5120" t="str">
            <v>Östliche Flächenländer_2007_II 03a_5</v>
          </cell>
        </row>
        <row r="5121">
          <cell r="G5121">
            <v>5.4225033890646181E-2</v>
          </cell>
          <cell r="H5121">
            <v>5.3229830884391462E-2</v>
          </cell>
          <cell r="I5121">
            <v>0</v>
          </cell>
          <cell r="J5121">
            <v>0</v>
          </cell>
          <cell r="K5121">
            <v>6.4371926687527933E-2</v>
          </cell>
          <cell r="L5121">
            <v>4.2581503659347972E-2</v>
          </cell>
          <cell r="M5121">
            <v>0</v>
          </cell>
          <cell r="N5121">
            <v>0</v>
          </cell>
          <cell r="O5121">
            <v>5.4225033890646181E-2</v>
          </cell>
          <cell r="P5121">
            <v>0</v>
          </cell>
          <cell r="Q5121">
            <v>0</v>
          </cell>
          <cell r="R5121">
            <v>0</v>
          </cell>
          <cell r="S5121">
            <v>0</v>
          </cell>
          <cell r="T5121">
            <v>0</v>
          </cell>
          <cell r="U5121">
            <v>0</v>
          </cell>
          <cell r="AO5121" t="str">
            <v>Sachsen_2007_II 03a_6</v>
          </cell>
          <cell r="AQ5121" t="str">
            <v>Östliche Flächenländer_2007_II 03a_6</v>
          </cell>
        </row>
        <row r="5122">
          <cell r="G5122">
            <v>0</v>
          </cell>
          <cell r="H5122">
            <v>0</v>
          </cell>
          <cell r="I5122">
            <v>0</v>
          </cell>
          <cell r="J5122">
            <v>0</v>
          </cell>
          <cell r="K5122">
            <v>0</v>
          </cell>
          <cell r="L5122">
            <v>0</v>
          </cell>
          <cell r="M5122">
            <v>0</v>
          </cell>
          <cell r="N5122">
            <v>0</v>
          </cell>
          <cell r="O5122">
            <v>0</v>
          </cell>
          <cell r="P5122">
            <v>0</v>
          </cell>
          <cell r="Q5122">
            <v>0</v>
          </cell>
          <cell r="R5122">
            <v>0</v>
          </cell>
          <cell r="S5122">
            <v>0</v>
          </cell>
          <cell r="T5122">
            <v>0</v>
          </cell>
          <cell r="U5122">
            <v>0</v>
          </cell>
          <cell r="AO5122" t="str">
            <v>Sachsen_2007_II 03a_7</v>
          </cell>
          <cell r="AQ5122" t="str">
            <v>Östliche Flächenländer_2007_II 03a_7</v>
          </cell>
        </row>
        <row r="5123">
          <cell r="G5123">
            <v>240</v>
          </cell>
          <cell r="H5123">
            <v>192</v>
          </cell>
          <cell r="I5123">
            <v>3</v>
          </cell>
          <cell r="J5123">
            <v>3</v>
          </cell>
          <cell r="K5123">
            <v>240</v>
          </cell>
          <cell r="L5123">
            <v>192</v>
          </cell>
          <cell r="M5123">
            <v>3</v>
          </cell>
          <cell r="N5123">
            <v>3</v>
          </cell>
          <cell r="O5123">
            <v>240</v>
          </cell>
          <cell r="P5123">
            <v>0</v>
          </cell>
          <cell r="Q5123">
            <v>0</v>
          </cell>
          <cell r="R5123">
            <v>0</v>
          </cell>
          <cell r="S5123">
            <v>0</v>
          </cell>
          <cell r="T5123">
            <v>0</v>
          </cell>
          <cell r="U5123">
            <v>0</v>
          </cell>
          <cell r="AO5123" t="str">
            <v>Sachsen_2007_II 03a_8</v>
          </cell>
          <cell r="AQ5123" t="str">
            <v>Östliche Flächenländer_2007_II 03a_8</v>
          </cell>
        </row>
        <row r="5124">
          <cell r="G5124">
            <v>29.866313493300098</v>
          </cell>
          <cell r="H5124">
            <v>10.982634190347316</v>
          </cell>
          <cell r="I5124">
            <v>0</v>
          </cell>
          <cell r="J5124">
            <v>0</v>
          </cell>
          <cell r="K5124">
            <v>23.305037683458941</v>
          </cell>
          <cell r="L5124">
            <v>8.6512105984467791</v>
          </cell>
          <cell r="M5124">
            <v>0</v>
          </cell>
          <cell r="N5124">
            <v>0</v>
          </cell>
          <cell r="O5124">
            <v>23.37363664693051</v>
          </cell>
          <cell r="P5124">
            <v>4.5448737924587101</v>
          </cell>
          <cell r="Q5124">
            <v>1.9478030539108757</v>
          </cell>
          <cell r="R5124">
            <v>0</v>
          </cell>
          <cell r="S5124">
            <v>0</v>
          </cell>
          <cell r="T5124">
            <v>0</v>
          </cell>
          <cell r="U5124">
            <v>0</v>
          </cell>
          <cell r="AO5124" t="str">
            <v>Sachsen_2007_II 03c_1</v>
          </cell>
          <cell r="AQ5124" t="str">
            <v>Östliche Flächenländer_2007_II 03c_1</v>
          </cell>
        </row>
        <row r="5125">
          <cell r="G5125">
            <v>13.216578373325023</v>
          </cell>
          <cell r="H5125">
            <v>6.4061795218764095</v>
          </cell>
          <cell r="I5125">
            <v>0</v>
          </cell>
          <cell r="J5125">
            <v>0</v>
          </cell>
          <cell r="K5125">
            <v>10.384450614835384</v>
          </cell>
          <cell r="L5125">
            <v>5.0639561443581549</v>
          </cell>
          <cell r="M5125">
            <v>0</v>
          </cell>
          <cell r="N5125">
            <v>0</v>
          </cell>
          <cell r="O5125">
            <v>10.343409161732627</v>
          </cell>
          <cell r="P5125">
            <v>2.0112184481146773</v>
          </cell>
          <cell r="Q5125">
            <v>0.86195076347771882</v>
          </cell>
          <cell r="R5125">
            <v>0</v>
          </cell>
          <cell r="S5125">
            <v>0</v>
          </cell>
          <cell r="T5125">
            <v>0</v>
          </cell>
          <cell r="U5125">
            <v>0</v>
          </cell>
          <cell r="AO5125" t="str">
            <v>Sachsen_2007_II 03c_2</v>
          </cell>
          <cell r="AQ5125" t="str">
            <v>Östliche Flächenländer_2007_II 03c_2</v>
          </cell>
        </row>
        <row r="5126">
          <cell r="G5126">
            <v>2.8024306637581802</v>
          </cell>
          <cell r="H5126">
            <v>1.5469102390617953</v>
          </cell>
          <cell r="I5126">
            <v>0</v>
          </cell>
          <cell r="J5126">
            <v>0</v>
          </cell>
          <cell r="K5126">
            <v>2.2191193970646568</v>
          </cell>
          <cell r="L5126">
            <v>1.2334399269072636</v>
          </cell>
          <cell r="M5126">
            <v>0</v>
          </cell>
          <cell r="N5126">
            <v>0</v>
          </cell>
          <cell r="O5126">
            <v>2.1932066064194453</v>
          </cell>
          <cell r="P5126">
            <v>0.42645684013711438</v>
          </cell>
          <cell r="Q5126">
            <v>0.18276721720162045</v>
          </cell>
          <cell r="R5126">
            <v>0</v>
          </cell>
          <cell r="S5126">
            <v>0</v>
          </cell>
          <cell r="T5126">
            <v>0</v>
          </cell>
          <cell r="U5126">
            <v>0</v>
          </cell>
          <cell r="AO5126" t="str">
            <v>Sachsen_2007_II 03c_3</v>
          </cell>
          <cell r="AQ5126" t="str">
            <v>Östliche Flächenländer_2007_II 03c_3</v>
          </cell>
        </row>
        <row r="5127">
          <cell r="G5127">
            <v>3.5836709255219696E-3</v>
          </cell>
          <cell r="H5127">
            <v>0</v>
          </cell>
          <cell r="I5127">
            <v>0</v>
          </cell>
          <cell r="J5127">
            <v>0</v>
          </cell>
          <cell r="K5127">
            <v>2.8560095200317335E-3</v>
          </cell>
          <cell r="L5127">
            <v>0</v>
          </cell>
          <cell r="M5127">
            <v>0</v>
          </cell>
          <cell r="N5127">
            <v>0</v>
          </cell>
          <cell r="O5127">
            <v>2.8046120286693674E-3</v>
          </cell>
          <cell r="P5127">
            <v>5.4534122779682141E-4</v>
          </cell>
          <cell r="Q5127">
            <v>2.337176690557806E-4</v>
          </cell>
          <cell r="R5127">
            <v>0</v>
          </cell>
          <cell r="S5127">
            <v>0</v>
          </cell>
          <cell r="T5127">
            <v>0</v>
          </cell>
          <cell r="U5127">
            <v>0</v>
          </cell>
          <cell r="AO5127" t="str">
            <v>Sachsen_2007_II 03c_4</v>
          </cell>
          <cell r="AQ5127" t="str">
            <v>Östliche Flächenländer_2007_II 03c_4</v>
          </cell>
        </row>
        <row r="5128">
          <cell r="G5128">
            <v>2.8669367404175757E-2</v>
          </cell>
          <cell r="H5128">
            <v>2.9995489400090211E-2</v>
          </cell>
          <cell r="I5128">
            <v>0</v>
          </cell>
          <cell r="J5128">
            <v>0</v>
          </cell>
          <cell r="K5128">
            <v>2.2848076160253868E-2</v>
          </cell>
          <cell r="L5128">
            <v>2.3983554134307902E-2</v>
          </cell>
          <cell r="M5128">
            <v>0</v>
          </cell>
          <cell r="N5128">
            <v>0</v>
          </cell>
          <cell r="O5128">
            <v>2.2436896229354939E-2</v>
          </cell>
          <cell r="P5128">
            <v>4.3627298223745713E-3</v>
          </cell>
          <cell r="Q5128">
            <v>1.8697413524462448E-3</v>
          </cell>
          <cell r="R5128">
            <v>0</v>
          </cell>
          <cell r="S5128">
            <v>0</v>
          </cell>
          <cell r="T5128">
            <v>0</v>
          </cell>
          <cell r="U5128">
            <v>0</v>
          </cell>
          <cell r="AO5128" t="str">
            <v>Sachsen_2007_II 03c_5</v>
          </cell>
          <cell r="AQ5128" t="str">
            <v>Östliche Flächenländer_2007_II 03c_5</v>
          </cell>
        </row>
        <row r="5129">
          <cell r="G5129">
            <v>8.2424431287005301E-2</v>
          </cell>
          <cell r="H5129">
            <v>3.4280559314388816E-2</v>
          </cell>
          <cell r="I5129">
            <v>0</v>
          </cell>
          <cell r="J5129">
            <v>0</v>
          </cell>
          <cell r="K5129">
            <v>6.5688218960729863E-2</v>
          </cell>
          <cell r="L5129">
            <v>2.7409776153494745E-2</v>
          </cell>
          <cell r="M5129">
            <v>0</v>
          </cell>
          <cell r="N5129">
            <v>0</v>
          </cell>
          <cell r="O5129">
            <v>6.450607665939545E-2</v>
          </cell>
          <cell r="P5129">
            <v>1.2542848239326894E-2</v>
          </cell>
          <cell r="Q5129">
            <v>5.3755063882829548E-3</v>
          </cell>
          <cell r="R5129">
            <v>0</v>
          </cell>
          <cell r="S5129">
            <v>0</v>
          </cell>
          <cell r="T5129">
            <v>0</v>
          </cell>
          <cell r="U5129">
            <v>0</v>
          </cell>
          <cell r="AO5129" t="str">
            <v>Sachsen_2007_II 03c_6</v>
          </cell>
          <cell r="AQ5129" t="str">
            <v>Östliche Flächenländer_2007_II 03c_6</v>
          </cell>
        </row>
        <row r="5130">
          <cell r="G5130">
            <v>0</v>
          </cell>
          <cell r="H5130">
            <v>0</v>
          </cell>
          <cell r="I5130">
            <v>0</v>
          </cell>
          <cell r="J5130">
            <v>0</v>
          </cell>
          <cell r="K5130">
            <v>0</v>
          </cell>
          <cell r="L5130">
            <v>0</v>
          </cell>
          <cell r="M5130">
            <v>0</v>
          </cell>
          <cell r="N5130">
            <v>0</v>
          </cell>
          <cell r="O5130">
            <v>0</v>
          </cell>
          <cell r="P5130">
            <v>0</v>
          </cell>
          <cell r="Q5130">
            <v>0</v>
          </cell>
          <cell r="R5130">
            <v>0</v>
          </cell>
          <cell r="S5130">
            <v>0</v>
          </cell>
          <cell r="T5130">
            <v>0</v>
          </cell>
          <cell r="U5130">
            <v>0</v>
          </cell>
          <cell r="AO5130" t="str">
            <v>Sachsen_2007_II 03c_7</v>
          </cell>
          <cell r="AQ5130" t="str">
            <v>Östliche Flächenländer_2007_II 03c_7</v>
          </cell>
        </row>
        <row r="5131">
          <cell r="G5131">
            <v>46</v>
          </cell>
          <cell r="H5131">
            <v>19</v>
          </cell>
          <cell r="I5131">
            <v>0</v>
          </cell>
          <cell r="J5131">
            <v>0</v>
          </cell>
          <cell r="K5131">
            <v>36</v>
          </cell>
          <cell r="L5131">
            <v>15</v>
          </cell>
          <cell r="M5131">
            <v>0</v>
          </cell>
          <cell r="N5131">
            <v>0</v>
          </cell>
          <cell r="O5131">
            <v>36</v>
          </cell>
          <cell r="P5131">
            <v>7</v>
          </cell>
          <cell r="Q5131">
            <v>3</v>
          </cell>
          <cell r="R5131">
            <v>0</v>
          </cell>
          <cell r="S5131">
            <v>0</v>
          </cell>
          <cell r="T5131">
            <v>0</v>
          </cell>
          <cell r="U5131">
            <v>0</v>
          </cell>
          <cell r="AO5131" t="str">
            <v>Sachsen_2007_II 03c_8</v>
          </cell>
          <cell r="AQ5131" t="str">
            <v>Östliche Flächenländer_2007_II 03c_8</v>
          </cell>
        </row>
        <row r="5132">
          <cell r="G5132">
            <v>43.75</v>
          </cell>
          <cell r="H5132">
            <v>0</v>
          </cell>
          <cell r="I5132">
            <v>0</v>
          </cell>
          <cell r="J5132">
            <v>0</v>
          </cell>
          <cell r="K5132">
            <v>4.7554347826086962</v>
          </cell>
          <cell r="L5132">
            <v>0</v>
          </cell>
          <cell r="M5132">
            <v>0</v>
          </cell>
          <cell r="N5132">
            <v>0</v>
          </cell>
          <cell r="O5132">
            <v>4.7554347826086962</v>
          </cell>
          <cell r="P5132">
            <v>18.222826086956523</v>
          </cell>
          <cell r="Q5132">
            <v>17.614130434782609</v>
          </cell>
          <cell r="R5132">
            <v>3.1576086956521743</v>
          </cell>
          <cell r="S5132">
            <v>0</v>
          </cell>
          <cell r="T5132">
            <v>0</v>
          </cell>
          <cell r="U5132">
            <v>0</v>
          </cell>
          <cell r="AO5132" t="str">
            <v>Sachsen_2007_I 01a_1</v>
          </cell>
          <cell r="AQ5132" t="str">
            <v>Östliche Flächenländer_2007_I 01a_1</v>
          </cell>
        </row>
        <row r="5133">
          <cell r="G5133">
            <v>181.25</v>
          </cell>
          <cell r="H5133">
            <v>58.604651162790695</v>
          </cell>
          <cell r="I5133">
            <v>0</v>
          </cell>
          <cell r="J5133">
            <v>0</v>
          </cell>
          <cell r="K5133">
            <v>19.701086956521738</v>
          </cell>
          <cell r="L5133">
            <v>7.441860465116279</v>
          </cell>
          <cell r="M5133">
            <v>0</v>
          </cell>
          <cell r="N5133">
            <v>0</v>
          </cell>
          <cell r="O5133">
            <v>19.701086956521738</v>
          </cell>
          <cell r="P5133">
            <v>75.494565217391312</v>
          </cell>
          <cell r="Q5133">
            <v>72.97282608695653</v>
          </cell>
          <cell r="R5133">
            <v>13.081521739130435</v>
          </cell>
          <cell r="S5133">
            <v>0</v>
          </cell>
          <cell r="T5133">
            <v>0</v>
          </cell>
          <cell r="U5133">
            <v>0</v>
          </cell>
          <cell r="AO5133" t="str">
            <v>Sachsen_2007_I 01a_2</v>
          </cell>
          <cell r="AQ5133" t="str">
            <v>Östliche Flächenländer_2007_I 01a_2</v>
          </cell>
        </row>
        <row r="5134">
          <cell r="G5134">
            <v>900</v>
          </cell>
          <cell r="H5134">
            <v>249.06976744186045</v>
          </cell>
          <cell r="I5134">
            <v>4</v>
          </cell>
          <cell r="J5134">
            <v>1</v>
          </cell>
          <cell r="K5134">
            <v>97.826086956521749</v>
          </cell>
          <cell r="L5134">
            <v>31.627906976744185</v>
          </cell>
          <cell r="M5134">
            <v>3</v>
          </cell>
          <cell r="N5134">
            <v>1</v>
          </cell>
          <cell r="O5134">
            <v>97.826086956521749</v>
          </cell>
          <cell r="P5134">
            <v>374.86956521739131</v>
          </cell>
          <cell r="Q5134">
            <v>362.34782608695656</v>
          </cell>
          <cell r="R5134">
            <v>64.956521739130437</v>
          </cell>
          <cell r="S5134">
            <v>0</v>
          </cell>
          <cell r="T5134">
            <v>0</v>
          </cell>
          <cell r="U5134">
            <v>0</v>
          </cell>
          <cell r="AO5134" t="str">
            <v>Sachsen_2007_I 01a_3</v>
          </cell>
          <cell r="AQ5134" t="str">
            <v>Östliche Flächenländer_2007_I 01a_3</v>
          </cell>
        </row>
        <row r="5135">
          <cell r="G5135">
            <v>6.25</v>
          </cell>
          <cell r="H5135">
            <v>0</v>
          </cell>
          <cell r="I5135">
            <v>0</v>
          </cell>
          <cell r="J5135">
            <v>0</v>
          </cell>
          <cell r="K5135">
            <v>0.67934782608695654</v>
          </cell>
          <cell r="L5135">
            <v>0</v>
          </cell>
          <cell r="M5135">
            <v>0</v>
          </cell>
          <cell r="N5135">
            <v>0</v>
          </cell>
          <cell r="O5135">
            <v>0.67934782608695654</v>
          </cell>
          <cell r="P5135">
            <v>2.6032608695652173</v>
          </cell>
          <cell r="Q5135">
            <v>2.5163043478260869</v>
          </cell>
          <cell r="R5135">
            <v>0.45108695652173914</v>
          </cell>
          <cell r="S5135">
            <v>0</v>
          </cell>
          <cell r="T5135">
            <v>0</v>
          </cell>
          <cell r="U5135">
            <v>0</v>
          </cell>
          <cell r="AO5135" t="str">
            <v>Sachsen_2007_I 01a_4</v>
          </cell>
          <cell r="AQ5135" t="str">
            <v>Östliche Flächenländer_2007_I 01a_4</v>
          </cell>
        </row>
        <row r="5136">
          <cell r="G5136">
            <v>6.25</v>
          </cell>
          <cell r="H5136">
            <v>3.6627906976744184</v>
          </cell>
          <cell r="I5136">
            <v>0</v>
          </cell>
          <cell r="J5136">
            <v>0</v>
          </cell>
          <cell r="K5136">
            <v>0.67934782608695654</v>
          </cell>
          <cell r="L5136">
            <v>0.46511627906976744</v>
          </cell>
          <cell r="M5136">
            <v>0</v>
          </cell>
          <cell r="N5136">
            <v>0</v>
          </cell>
          <cell r="O5136">
            <v>0.67934782608695654</v>
          </cell>
          <cell r="P5136">
            <v>2.6032608695652173</v>
          </cell>
          <cell r="Q5136">
            <v>2.5163043478260869</v>
          </cell>
          <cell r="R5136">
            <v>0.45108695652173914</v>
          </cell>
          <cell r="S5136">
            <v>0</v>
          </cell>
          <cell r="T5136">
            <v>0</v>
          </cell>
          <cell r="U5136">
            <v>0</v>
          </cell>
          <cell r="AO5136" t="str">
            <v>Sachsen_2007_I 01a_5</v>
          </cell>
          <cell r="AQ5136" t="str">
            <v>Östliche Flächenländer_2007_I 01a_5</v>
          </cell>
        </row>
        <row r="5137">
          <cell r="G5137">
            <v>12.5</v>
          </cell>
          <cell r="H5137">
            <v>3.6627906976744184</v>
          </cell>
          <cell r="I5137">
            <v>0</v>
          </cell>
          <cell r="J5137">
            <v>0</v>
          </cell>
          <cell r="K5137">
            <v>1.3586956521739131</v>
          </cell>
          <cell r="L5137">
            <v>0.46511627906976744</v>
          </cell>
          <cell r="M5137">
            <v>0</v>
          </cell>
          <cell r="N5137">
            <v>0</v>
          </cell>
          <cell r="O5137">
            <v>1.3586956521739131</v>
          </cell>
          <cell r="P5137">
            <v>5.2065217391304346</v>
          </cell>
          <cell r="Q5137">
            <v>5.0326086956521738</v>
          </cell>
          <cell r="R5137">
            <v>0.90217391304347827</v>
          </cell>
          <cell r="S5137">
            <v>0</v>
          </cell>
          <cell r="T5137">
            <v>0</v>
          </cell>
          <cell r="U5137">
            <v>0</v>
          </cell>
          <cell r="AO5137" t="str">
            <v>Sachsen_2007_I 01a_6</v>
          </cell>
          <cell r="AQ5137" t="str">
            <v>Östliche Flächenländer_2007_I 01a_6</v>
          </cell>
        </row>
        <row r="5138">
          <cell r="G5138">
            <v>0</v>
          </cell>
          <cell r="H5138">
            <v>0</v>
          </cell>
          <cell r="I5138">
            <v>0</v>
          </cell>
          <cell r="J5138">
            <v>0</v>
          </cell>
          <cell r="K5138">
            <v>0</v>
          </cell>
          <cell r="L5138">
            <v>0</v>
          </cell>
          <cell r="M5138">
            <v>0</v>
          </cell>
          <cell r="N5138">
            <v>0</v>
          </cell>
          <cell r="O5138">
            <v>0</v>
          </cell>
          <cell r="P5138">
            <v>0</v>
          </cell>
          <cell r="Q5138">
            <v>0</v>
          </cell>
          <cell r="R5138">
            <v>0</v>
          </cell>
          <cell r="S5138">
            <v>0</v>
          </cell>
          <cell r="T5138">
            <v>0</v>
          </cell>
          <cell r="U5138">
            <v>0</v>
          </cell>
          <cell r="AO5138" t="str">
            <v>Sachsen_2007_I 01a_7</v>
          </cell>
          <cell r="AQ5138" t="str">
            <v>Östliche Flächenländer_2007_I 01a_7</v>
          </cell>
        </row>
        <row r="5139">
          <cell r="G5139">
            <v>1150</v>
          </cell>
          <cell r="H5139">
            <v>315</v>
          </cell>
          <cell r="I5139">
            <v>4</v>
          </cell>
          <cell r="J5139">
            <v>1</v>
          </cell>
          <cell r="K5139">
            <v>125</v>
          </cell>
          <cell r="L5139">
            <v>40</v>
          </cell>
          <cell r="M5139">
            <v>3</v>
          </cell>
          <cell r="N5139">
            <v>1</v>
          </cell>
          <cell r="O5139">
            <v>125</v>
          </cell>
          <cell r="P5139">
            <v>479</v>
          </cell>
          <cell r="Q5139">
            <v>463</v>
          </cell>
          <cell r="R5139">
            <v>83</v>
          </cell>
          <cell r="S5139">
            <v>0</v>
          </cell>
          <cell r="T5139">
            <v>0</v>
          </cell>
          <cell r="U5139">
            <v>0</v>
          </cell>
          <cell r="AO5139" t="str">
            <v>Sachsen_2007_I 01a_8</v>
          </cell>
          <cell r="AQ5139" t="str">
            <v>Östliche Flächenländer_2007_I 01a_8</v>
          </cell>
        </row>
        <row r="5140">
          <cell r="G5140">
            <v>43.75</v>
          </cell>
          <cell r="H5140">
            <v>0</v>
          </cell>
          <cell r="I5140">
            <v>0</v>
          </cell>
          <cell r="J5140">
            <v>0</v>
          </cell>
          <cell r="K5140">
            <v>4.7554347826086962</v>
          </cell>
          <cell r="L5140">
            <v>0</v>
          </cell>
          <cell r="M5140">
            <v>0</v>
          </cell>
          <cell r="N5140">
            <v>0</v>
          </cell>
          <cell r="O5140">
            <v>4.7554347826086962</v>
          </cell>
          <cell r="P5140">
            <v>18.222826086956523</v>
          </cell>
          <cell r="Q5140">
            <v>17.614130434782609</v>
          </cell>
          <cell r="R5140">
            <v>3.1576086956521743</v>
          </cell>
          <cell r="S5140">
            <v>0</v>
          </cell>
          <cell r="T5140">
            <v>0</v>
          </cell>
          <cell r="U5140">
            <v>0</v>
          </cell>
          <cell r="AO5140" t="e">
            <v>#N/A</v>
          </cell>
          <cell r="AQ5140" t="e">
            <v>#N/A</v>
          </cell>
        </row>
        <row r="5141">
          <cell r="G5141">
            <v>181.25</v>
          </cell>
          <cell r="H5141">
            <v>58.604651162790695</v>
          </cell>
          <cell r="I5141">
            <v>0</v>
          </cell>
          <cell r="J5141">
            <v>0</v>
          </cell>
          <cell r="K5141">
            <v>19.701086956521738</v>
          </cell>
          <cell r="L5141">
            <v>7.441860465116279</v>
          </cell>
          <cell r="M5141">
            <v>0</v>
          </cell>
          <cell r="N5141">
            <v>0</v>
          </cell>
          <cell r="O5141">
            <v>19.701086956521738</v>
          </cell>
          <cell r="P5141">
            <v>75.494565217391312</v>
          </cell>
          <cell r="Q5141">
            <v>72.97282608695653</v>
          </cell>
          <cell r="R5141">
            <v>13.081521739130435</v>
          </cell>
          <cell r="S5141">
            <v>0</v>
          </cell>
          <cell r="T5141">
            <v>0</v>
          </cell>
          <cell r="U5141">
            <v>0</v>
          </cell>
          <cell r="AO5141" t="e">
            <v>#N/A</v>
          </cell>
          <cell r="AQ5141" t="e">
            <v>#N/A</v>
          </cell>
        </row>
        <row r="5142">
          <cell r="G5142">
            <v>900</v>
          </cell>
          <cell r="H5142">
            <v>249.06976744186045</v>
          </cell>
          <cell r="I5142">
            <v>4</v>
          </cell>
          <cell r="J5142">
            <v>1</v>
          </cell>
          <cell r="K5142">
            <v>97.826086956521749</v>
          </cell>
          <cell r="L5142">
            <v>31.627906976744185</v>
          </cell>
          <cell r="M5142">
            <v>3</v>
          </cell>
          <cell r="N5142">
            <v>1</v>
          </cell>
          <cell r="O5142">
            <v>97.826086956521749</v>
          </cell>
          <cell r="P5142">
            <v>374.86956521739131</v>
          </cell>
          <cell r="Q5142">
            <v>362.34782608695656</v>
          </cell>
          <cell r="R5142">
            <v>64.956521739130437</v>
          </cell>
          <cell r="S5142">
            <v>0</v>
          </cell>
          <cell r="T5142">
            <v>0</v>
          </cell>
          <cell r="U5142">
            <v>0</v>
          </cell>
          <cell r="AO5142" t="e">
            <v>#N/A</v>
          </cell>
          <cell r="AQ5142" t="e">
            <v>#N/A</v>
          </cell>
        </row>
        <row r="5143">
          <cell r="G5143">
            <v>6.25</v>
          </cell>
          <cell r="H5143">
            <v>0</v>
          </cell>
          <cell r="I5143">
            <v>0</v>
          </cell>
          <cell r="J5143">
            <v>0</v>
          </cell>
          <cell r="K5143">
            <v>0.67934782608695654</v>
          </cell>
          <cell r="L5143">
            <v>0</v>
          </cell>
          <cell r="M5143">
            <v>0</v>
          </cell>
          <cell r="N5143">
            <v>0</v>
          </cell>
          <cell r="O5143">
            <v>0.67934782608695654</v>
          </cell>
          <cell r="P5143">
            <v>2.6032608695652173</v>
          </cell>
          <cell r="Q5143">
            <v>2.5163043478260869</v>
          </cell>
          <cell r="R5143">
            <v>0.45108695652173914</v>
          </cell>
          <cell r="S5143">
            <v>0</v>
          </cell>
          <cell r="T5143">
            <v>0</v>
          </cell>
          <cell r="U5143">
            <v>0</v>
          </cell>
          <cell r="AO5143" t="e">
            <v>#N/A</v>
          </cell>
          <cell r="AQ5143" t="e">
            <v>#N/A</v>
          </cell>
        </row>
        <row r="5144">
          <cell r="G5144">
            <v>6.25</v>
          </cell>
          <cell r="H5144">
            <v>3.6627906976744184</v>
          </cell>
          <cell r="I5144">
            <v>0</v>
          </cell>
          <cell r="J5144">
            <v>0</v>
          </cell>
          <cell r="K5144">
            <v>0.67934782608695654</v>
          </cell>
          <cell r="L5144">
            <v>0.46511627906976744</v>
          </cell>
          <cell r="M5144">
            <v>0</v>
          </cell>
          <cell r="N5144">
            <v>0</v>
          </cell>
          <cell r="O5144">
            <v>0.67934782608695654</v>
          </cell>
          <cell r="P5144">
            <v>2.6032608695652173</v>
          </cell>
          <cell r="Q5144">
            <v>2.5163043478260869</v>
          </cell>
          <cell r="R5144">
            <v>0.45108695652173914</v>
          </cell>
          <cell r="S5144">
            <v>0</v>
          </cell>
          <cell r="T5144">
            <v>0</v>
          </cell>
          <cell r="U5144">
            <v>0</v>
          </cell>
          <cell r="AO5144" t="e">
            <v>#N/A</v>
          </cell>
          <cell r="AQ5144" t="e">
            <v>#N/A</v>
          </cell>
        </row>
        <row r="5145">
          <cell r="G5145">
            <v>12.5</v>
          </cell>
          <cell r="H5145">
            <v>3.6627906976744184</v>
          </cell>
          <cell r="I5145">
            <v>0</v>
          </cell>
          <cell r="J5145">
            <v>0</v>
          </cell>
          <cell r="K5145">
            <v>1.3586956521739131</v>
          </cell>
          <cell r="L5145">
            <v>0.46511627906976744</v>
          </cell>
          <cell r="M5145">
            <v>0</v>
          </cell>
          <cell r="N5145">
            <v>0</v>
          </cell>
          <cell r="O5145">
            <v>1.3586956521739131</v>
          </cell>
          <cell r="P5145">
            <v>5.2065217391304346</v>
          </cell>
          <cell r="Q5145">
            <v>5.0326086956521738</v>
          </cell>
          <cell r="R5145">
            <v>0.90217391304347827</v>
          </cell>
          <cell r="S5145">
            <v>0</v>
          </cell>
          <cell r="T5145">
            <v>0</v>
          </cell>
          <cell r="U5145">
            <v>0</v>
          </cell>
          <cell r="AO5145" t="e">
            <v>#N/A</v>
          </cell>
          <cell r="AQ5145" t="e">
            <v>#N/A</v>
          </cell>
        </row>
        <row r="5146">
          <cell r="G5146">
            <v>0</v>
          </cell>
          <cell r="H5146">
            <v>0</v>
          </cell>
          <cell r="I5146">
            <v>0</v>
          </cell>
          <cell r="J5146">
            <v>0</v>
          </cell>
          <cell r="K5146">
            <v>0</v>
          </cell>
          <cell r="L5146">
            <v>0</v>
          </cell>
          <cell r="M5146">
            <v>0</v>
          </cell>
          <cell r="N5146">
            <v>0</v>
          </cell>
          <cell r="O5146">
            <v>0</v>
          </cell>
          <cell r="P5146">
            <v>0</v>
          </cell>
          <cell r="Q5146">
            <v>0</v>
          </cell>
          <cell r="R5146">
            <v>0</v>
          </cell>
          <cell r="S5146">
            <v>0</v>
          </cell>
          <cell r="T5146">
            <v>0</v>
          </cell>
          <cell r="U5146">
            <v>0</v>
          </cell>
          <cell r="AO5146" t="e">
            <v>#N/A</v>
          </cell>
          <cell r="AQ5146" t="e">
            <v>#N/A</v>
          </cell>
        </row>
        <row r="5147">
          <cell r="G5147">
            <v>1150</v>
          </cell>
          <cell r="H5147">
            <v>315</v>
          </cell>
          <cell r="I5147">
            <v>4</v>
          </cell>
          <cell r="J5147">
            <v>1</v>
          </cell>
          <cell r="K5147">
            <v>125</v>
          </cell>
          <cell r="L5147">
            <v>40</v>
          </cell>
          <cell r="M5147">
            <v>3</v>
          </cell>
          <cell r="N5147">
            <v>1</v>
          </cell>
          <cell r="O5147">
            <v>125</v>
          </cell>
          <cell r="P5147">
            <v>479</v>
          </cell>
          <cell r="Q5147">
            <v>463</v>
          </cell>
          <cell r="R5147">
            <v>83</v>
          </cell>
          <cell r="S5147">
            <v>0</v>
          </cell>
          <cell r="T5147">
            <v>0</v>
          </cell>
          <cell r="U5147">
            <v>0</v>
          </cell>
          <cell r="AO5147" t="e">
            <v>#N/A</v>
          </cell>
          <cell r="AQ5147" t="e">
            <v>#N/A</v>
          </cell>
        </row>
        <row r="5148">
          <cell r="G5148">
            <v>0</v>
          </cell>
          <cell r="H5148">
            <v>0</v>
          </cell>
          <cell r="I5148">
            <v>0</v>
          </cell>
          <cell r="J5148">
            <v>0</v>
          </cell>
          <cell r="K5148">
            <v>0</v>
          </cell>
          <cell r="L5148">
            <v>0</v>
          </cell>
          <cell r="M5148">
            <v>0</v>
          </cell>
          <cell r="N5148">
            <v>0</v>
          </cell>
          <cell r="O5148">
            <v>0</v>
          </cell>
          <cell r="P5148">
            <v>0</v>
          </cell>
          <cell r="Q5148">
            <v>0</v>
          </cell>
          <cell r="R5148">
            <v>0</v>
          </cell>
          <cell r="S5148">
            <v>0</v>
          </cell>
          <cell r="T5148">
            <v>0</v>
          </cell>
          <cell r="U5148">
            <v>0</v>
          </cell>
          <cell r="AO5148" t="str">
            <v>Sachsen_2007_Sonstige_1</v>
          </cell>
          <cell r="AQ5148" t="str">
            <v>Östliche Flächenländer_2007_Sonstige_1</v>
          </cell>
        </row>
        <row r="5149">
          <cell r="G5149">
            <v>0</v>
          </cell>
          <cell r="H5149">
            <v>0</v>
          </cell>
          <cell r="I5149">
            <v>0</v>
          </cell>
          <cell r="J5149">
            <v>0</v>
          </cell>
          <cell r="K5149">
            <v>0</v>
          </cell>
          <cell r="L5149">
            <v>0</v>
          </cell>
          <cell r="M5149">
            <v>0</v>
          </cell>
          <cell r="N5149">
            <v>0</v>
          </cell>
          <cell r="O5149">
            <v>0</v>
          </cell>
          <cell r="P5149">
            <v>0</v>
          </cell>
          <cell r="Q5149">
            <v>0</v>
          </cell>
          <cell r="R5149">
            <v>0</v>
          </cell>
          <cell r="S5149">
            <v>0</v>
          </cell>
          <cell r="T5149">
            <v>0</v>
          </cell>
          <cell r="U5149">
            <v>0</v>
          </cell>
          <cell r="AO5149" t="str">
            <v>Sachsen_2007_Sonstige_2</v>
          </cell>
          <cell r="AQ5149" t="str">
            <v>Östliche Flächenländer_2007_Sonstige_2</v>
          </cell>
        </row>
        <row r="5150">
          <cell r="G5150">
            <v>2467</v>
          </cell>
          <cell r="H5150">
            <v>1025</v>
          </cell>
          <cell r="I5150">
            <v>14</v>
          </cell>
          <cell r="J5150">
            <v>2</v>
          </cell>
          <cell r="K5150">
            <v>2238</v>
          </cell>
          <cell r="L5150">
            <v>962</v>
          </cell>
          <cell r="M5150">
            <v>12</v>
          </cell>
          <cell r="N5150">
            <v>7</v>
          </cell>
          <cell r="O5150">
            <v>0</v>
          </cell>
          <cell r="P5150">
            <v>2357</v>
          </cell>
          <cell r="Q5150">
            <v>110</v>
          </cell>
          <cell r="R5150">
            <v>0</v>
          </cell>
          <cell r="S5150">
            <v>0</v>
          </cell>
          <cell r="T5150">
            <v>0</v>
          </cell>
          <cell r="U5150">
            <v>0</v>
          </cell>
          <cell r="AO5150" t="str">
            <v>Sachsen_2007_Sonstige_3</v>
          </cell>
          <cell r="AQ5150" t="str">
            <v>Östliche Flächenländer_2007_Sonstige_3</v>
          </cell>
        </row>
        <row r="5151">
          <cell r="G5151">
            <v>0</v>
          </cell>
          <cell r="H5151">
            <v>0</v>
          </cell>
          <cell r="I5151">
            <v>0</v>
          </cell>
          <cell r="J5151">
            <v>0</v>
          </cell>
          <cell r="K5151">
            <v>0</v>
          </cell>
          <cell r="L5151">
            <v>0</v>
          </cell>
          <cell r="M5151">
            <v>0</v>
          </cell>
          <cell r="N5151">
            <v>0</v>
          </cell>
          <cell r="O5151">
            <v>0</v>
          </cell>
          <cell r="P5151">
            <v>0</v>
          </cell>
          <cell r="Q5151">
            <v>0</v>
          </cell>
          <cell r="R5151">
            <v>0</v>
          </cell>
          <cell r="S5151">
            <v>0</v>
          </cell>
          <cell r="T5151">
            <v>0</v>
          </cell>
          <cell r="U5151">
            <v>0</v>
          </cell>
          <cell r="AO5151" t="str">
            <v>Sachsen_2007_Sonstige_4</v>
          </cell>
          <cell r="AQ5151" t="str">
            <v>Östliche Flächenländer_2007_Sonstige_4</v>
          </cell>
        </row>
        <row r="5152">
          <cell r="G5152">
            <v>0</v>
          </cell>
          <cell r="H5152">
            <v>0</v>
          </cell>
          <cell r="I5152">
            <v>0</v>
          </cell>
          <cell r="J5152">
            <v>0</v>
          </cell>
          <cell r="K5152">
            <v>0</v>
          </cell>
          <cell r="L5152">
            <v>0</v>
          </cell>
          <cell r="M5152">
            <v>0</v>
          </cell>
          <cell r="N5152">
            <v>0</v>
          </cell>
          <cell r="O5152">
            <v>0</v>
          </cell>
          <cell r="P5152">
            <v>0</v>
          </cell>
          <cell r="Q5152">
            <v>0</v>
          </cell>
          <cell r="R5152">
            <v>0</v>
          </cell>
          <cell r="S5152">
            <v>0</v>
          </cell>
          <cell r="T5152">
            <v>0</v>
          </cell>
          <cell r="U5152">
            <v>0</v>
          </cell>
          <cell r="AO5152" t="str">
            <v>Sachsen_2007_Sonstige_5</v>
          </cell>
          <cell r="AQ5152" t="str">
            <v>Östliche Flächenländer_2007_Sonstige_5</v>
          </cell>
        </row>
        <row r="5153">
          <cell r="G5153">
            <v>0</v>
          </cell>
          <cell r="H5153">
            <v>0</v>
          </cell>
          <cell r="I5153">
            <v>0</v>
          </cell>
          <cell r="J5153">
            <v>0</v>
          </cell>
          <cell r="K5153">
            <v>0</v>
          </cell>
          <cell r="L5153">
            <v>0</v>
          </cell>
          <cell r="M5153">
            <v>0</v>
          </cell>
          <cell r="N5153">
            <v>0</v>
          </cell>
          <cell r="O5153">
            <v>0</v>
          </cell>
          <cell r="P5153">
            <v>0</v>
          </cell>
          <cell r="Q5153">
            <v>0</v>
          </cell>
          <cell r="R5153">
            <v>0</v>
          </cell>
          <cell r="S5153">
            <v>0</v>
          </cell>
          <cell r="T5153">
            <v>0</v>
          </cell>
          <cell r="U5153">
            <v>0</v>
          </cell>
          <cell r="AO5153" t="str">
            <v>Sachsen_2007_Sonstige_6</v>
          </cell>
          <cell r="AQ5153" t="str">
            <v>Östliche Flächenländer_2007_Sonstige_6</v>
          </cell>
        </row>
        <row r="5154">
          <cell r="G5154">
            <v>0</v>
          </cell>
          <cell r="H5154">
            <v>0</v>
          </cell>
          <cell r="I5154">
            <v>0</v>
          </cell>
          <cell r="J5154">
            <v>0</v>
          </cell>
          <cell r="K5154">
            <v>0</v>
          </cell>
          <cell r="L5154">
            <v>0</v>
          </cell>
          <cell r="M5154">
            <v>0</v>
          </cell>
          <cell r="N5154">
            <v>0</v>
          </cell>
          <cell r="O5154">
            <v>0</v>
          </cell>
          <cell r="P5154">
            <v>0</v>
          </cell>
          <cell r="Q5154">
            <v>0</v>
          </cell>
          <cell r="R5154">
            <v>0</v>
          </cell>
          <cell r="S5154">
            <v>0</v>
          </cell>
          <cell r="T5154">
            <v>0</v>
          </cell>
          <cell r="U5154">
            <v>0</v>
          </cell>
          <cell r="AO5154" t="str">
            <v>Sachsen_2007_Sonstige_7</v>
          </cell>
          <cell r="AQ5154" t="str">
            <v>Östliche Flächenländer_2007_Sonstige_7</v>
          </cell>
        </row>
        <row r="5155">
          <cell r="G5155">
            <v>2467</v>
          </cell>
          <cell r="H5155">
            <v>1025</v>
          </cell>
          <cell r="I5155">
            <v>14</v>
          </cell>
          <cell r="J5155">
            <v>2</v>
          </cell>
          <cell r="K5155">
            <v>2238</v>
          </cell>
          <cell r="L5155">
            <v>962</v>
          </cell>
          <cell r="M5155">
            <v>12</v>
          </cell>
          <cell r="N5155">
            <v>7</v>
          </cell>
          <cell r="O5155">
            <v>0</v>
          </cell>
          <cell r="P5155">
            <v>2357</v>
          </cell>
          <cell r="Q5155">
            <v>110</v>
          </cell>
          <cell r="R5155">
            <v>0</v>
          </cell>
          <cell r="S5155">
            <v>0</v>
          </cell>
          <cell r="T5155">
            <v>0</v>
          </cell>
          <cell r="U5155">
            <v>0</v>
          </cell>
          <cell r="AO5155" t="str">
            <v>Sachsen_2007_Sonstige_8</v>
          </cell>
          <cell r="AQ5155" t="str">
            <v>Östliche Flächenländer_2007_Sonstige_8</v>
          </cell>
        </row>
        <row r="5156">
          <cell r="G5156">
            <v>0</v>
          </cell>
          <cell r="H5156">
            <v>0</v>
          </cell>
          <cell r="I5156">
            <v>0</v>
          </cell>
          <cell r="J5156">
            <v>0</v>
          </cell>
          <cell r="K5156">
            <v>0</v>
          </cell>
          <cell r="L5156">
            <v>0</v>
          </cell>
          <cell r="M5156">
            <v>0</v>
          </cell>
          <cell r="N5156">
            <v>0</v>
          </cell>
          <cell r="O5156">
            <v>0</v>
          </cell>
          <cell r="P5156">
            <v>0</v>
          </cell>
          <cell r="Q5156">
            <v>0</v>
          </cell>
          <cell r="R5156">
            <v>0</v>
          </cell>
          <cell r="S5156">
            <v>0</v>
          </cell>
          <cell r="T5156">
            <v>0</v>
          </cell>
          <cell r="U5156">
            <v>0</v>
          </cell>
          <cell r="AO5156" t="e">
            <v>#N/A</v>
          </cell>
          <cell r="AQ5156" t="e">
            <v>#N/A</v>
          </cell>
        </row>
        <row r="5157">
          <cell r="G5157">
            <v>0</v>
          </cell>
          <cell r="H5157">
            <v>0</v>
          </cell>
          <cell r="I5157">
            <v>0</v>
          </cell>
          <cell r="J5157">
            <v>0</v>
          </cell>
          <cell r="K5157">
            <v>0</v>
          </cell>
          <cell r="L5157">
            <v>0</v>
          </cell>
          <cell r="M5157">
            <v>0</v>
          </cell>
          <cell r="N5157">
            <v>0</v>
          </cell>
          <cell r="O5157">
            <v>0</v>
          </cell>
          <cell r="P5157">
            <v>0</v>
          </cell>
          <cell r="Q5157">
            <v>0</v>
          </cell>
          <cell r="R5157">
            <v>0</v>
          </cell>
          <cell r="S5157">
            <v>0</v>
          </cell>
          <cell r="T5157">
            <v>0</v>
          </cell>
          <cell r="U5157">
            <v>0</v>
          </cell>
          <cell r="AO5157" t="e">
            <v>#N/A</v>
          </cell>
          <cell r="AQ5157" t="e">
            <v>#N/A</v>
          </cell>
        </row>
        <row r="5158">
          <cell r="G5158">
            <v>110</v>
          </cell>
          <cell r="H5158">
            <v>50</v>
          </cell>
          <cell r="I5158">
            <v>2</v>
          </cell>
          <cell r="J5158">
            <v>0</v>
          </cell>
          <cell r="K5158">
            <v>72</v>
          </cell>
          <cell r="L5158">
            <v>34</v>
          </cell>
          <cell r="M5158">
            <v>2</v>
          </cell>
          <cell r="N5158">
            <v>0</v>
          </cell>
          <cell r="O5158">
            <v>0</v>
          </cell>
          <cell r="P5158">
            <v>0</v>
          </cell>
          <cell r="Q5158">
            <v>110</v>
          </cell>
          <cell r="R5158">
            <v>0</v>
          </cell>
          <cell r="S5158">
            <v>0</v>
          </cell>
          <cell r="T5158">
            <v>0</v>
          </cell>
          <cell r="U5158">
            <v>0</v>
          </cell>
          <cell r="AO5158" t="e">
            <v>#N/A</v>
          </cell>
          <cell r="AQ5158" t="e">
            <v>#N/A</v>
          </cell>
        </row>
        <row r="5159">
          <cell r="G5159">
            <v>0</v>
          </cell>
          <cell r="H5159">
            <v>0</v>
          </cell>
          <cell r="I5159">
            <v>0</v>
          </cell>
          <cell r="J5159">
            <v>0</v>
          </cell>
          <cell r="K5159">
            <v>0</v>
          </cell>
          <cell r="L5159">
            <v>0</v>
          </cell>
          <cell r="M5159">
            <v>0</v>
          </cell>
          <cell r="N5159">
            <v>0</v>
          </cell>
          <cell r="O5159">
            <v>0</v>
          </cell>
          <cell r="P5159">
            <v>0</v>
          </cell>
          <cell r="Q5159">
            <v>0</v>
          </cell>
          <cell r="R5159">
            <v>0</v>
          </cell>
          <cell r="S5159">
            <v>0</v>
          </cell>
          <cell r="T5159">
            <v>0</v>
          </cell>
          <cell r="U5159">
            <v>0</v>
          </cell>
          <cell r="AO5159" t="e">
            <v>#N/A</v>
          </cell>
          <cell r="AQ5159" t="e">
            <v>#N/A</v>
          </cell>
        </row>
        <row r="5160">
          <cell r="G5160">
            <v>0</v>
          </cell>
          <cell r="H5160">
            <v>0</v>
          </cell>
          <cell r="I5160">
            <v>0</v>
          </cell>
          <cell r="J5160">
            <v>0</v>
          </cell>
          <cell r="K5160">
            <v>0</v>
          </cell>
          <cell r="L5160">
            <v>0</v>
          </cell>
          <cell r="M5160">
            <v>0</v>
          </cell>
          <cell r="N5160">
            <v>0</v>
          </cell>
          <cell r="O5160">
            <v>0</v>
          </cell>
          <cell r="P5160">
            <v>0</v>
          </cell>
          <cell r="Q5160">
            <v>0</v>
          </cell>
          <cell r="R5160">
            <v>0</v>
          </cell>
          <cell r="S5160">
            <v>0</v>
          </cell>
          <cell r="T5160">
            <v>0</v>
          </cell>
          <cell r="U5160">
            <v>0</v>
          </cell>
          <cell r="AO5160" t="e">
            <v>#N/A</v>
          </cell>
          <cell r="AQ5160" t="e">
            <v>#N/A</v>
          </cell>
        </row>
        <row r="5161">
          <cell r="G5161">
            <v>0</v>
          </cell>
          <cell r="H5161">
            <v>0</v>
          </cell>
          <cell r="I5161">
            <v>0</v>
          </cell>
          <cell r="J5161">
            <v>0</v>
          </cell>
          <cell r="K5161">
            <v>0</v>
          </cell>
          <cell r="L5161">
            <v>0</v>
          </cell>
          <cell r="M5161">
            <v>0</v>
          </cell>
          <cell r="N5161">
            <v>0</v>
          </cell>
          <cell r="O5161">
            <v>0</v>
          </cell>
          <cell r="P5161">
            <v>0</v>
          </cell>
          <cell r="Q5161">
            <v>0</v>
          </cell>
          <cell r="R5161">
            <v>0</v>
          </cell>
          <cell r="S5161">
            <v>0</v>
          </cell>
          <cell r="T5161">
            <v>0</v>
          </cell>
          <cell r="U5161">
            <v>0</v>
          </cell>
          <cell r="AO5161" t="e">
            <v>#N/A</v>
          </cell>
          <cell r="AQ5161" t="e">
            <v>#N/A</v>
          </cell>
        </row>
        <row r="5162">
          <cell r="G5162">
            <v>0</v>
          </cell>
          <cell r="H5162">
            <v>0</v>
          </cell>
          <cell r="I5162">
            <v>0</v>
          </cell>
          <cell r="J5162">
            <v>0</v>
          </cell>
          <cell r="K5162">
            <v>0</v>
          </cell>
          <cell r="L5162">
            <v>0</v>
          </cell>
          <cell r="M5162">
            <v>0</v>
          </cell>
          <cell r="N5162">
            <v>0</v>
          </cell>
          <cell r="O5162">
            <v>0</v>
          </cell>
          <cell r="P5162">
            <v>0</v>
          </cell>
          <cell r="Q5162">
            <v>0</v>
          </cell>
          <cell r="R5162">
            <v>0</v>
          </cell>
          <cell r="S5162">
            <v>0</v>
          </cell>
          <cell r="T5162">
            <v>0</v>
          </cell>
          <cell r="U5162">
            <v>0</v>
          </cell>
          <cell r="AO5162" t="e">
            <v>#N/A</v>
          </cell>
          <cell r="AQ5162" t="e">
            <v>#N/A</v>
          </cell>
        </row>
        <row r="5163">
          <cell r="G5163">
            <v>110</v>
          </cell>
          <cell r="H5163">
            <v>50</v>
          </cell>
          <cell r="I5163">
            <v>2</v>
          </cell>
          <cell r="J5163">
            <v>0</v>
          </cell>
          <cell r="K5163">
            <v>72</v>
          </cell>
          <cell r="L5163">
            <v>34</v>
          </cell>
          <cell r="M5163">
            <v>2</v>
          </cell>
          <cell r="N5163">
            <v>0</v>
          </cell>
          <cell r="O5163">
            <v>0</v>
          </cell>
          <cell r="P5163">
            <v>0</v>
          </cell>
          <cell r="Q5163">
            <v>110</v>
          </cell>
          <cell r="R5163">
            <v>0</v>
          </cell>
          <cell r="S5163">
            <v>0</v>
          </cell>
          <cell r="T5163">
            <v>0</v>
          </cell>
          <cell r="U5163">
            <v>0</v>
          </cell>
          <cell r="AO5163" t="e">
            <v>#N/A</v>
          </cell>
          <cell r="AQ5163" t="e">
            <v>#N/A</v>
          </cell>
        </row>
        <row r="5164">
          <cell r="G5164">
            <v>0</v>
          </cell>
          <cell r="H5164">
            <v>0</v>
          </cell>
          <cell r="I5164">
            <v>0</v>
          </cell>
          <cell r="J5164">
            <v>0</v>
          </cell>
          <cell r="K5164">
            <v>0</v>
          </cell>
          <cell r="L5164">
            <v>0</v>
          </cell>
          <cell r="M5164">
            <v>0</v>
          </cell>
          <cell r="N5164">
            <v>0</v>
          </cell>
          <cell r="O5164">
            <v>0</v>
          </cell>
          <cell r="P5164">
            <v>0</v>
          </cell>
          <cell r="Q5164">
            <v>0</v>
          </cell>
          <cell r="R5164">
            <v>0</v>
          </cell>
          <cell r="S5164">
            <v>0</v>
          </cell>
          <cell r="T5164">
            <v>0</v>
          </cell>
          <cell r="U5164">
            <v>0</v>
          </cell>
          <cell r="AO5164" t="str">
            <v>Sachsen_2007_III 01_1</v>
          </cell>
          <cell r="AQ5164" t="str">
            <v>Östliche Flächenländer_2007_III 01_1</v>
          </cell>
        </row>
        <row r="5165">
          <cell r="G5165">
            <v>0</v>
          </cell>
          <cell r="H5165">
            <v>0</v>
          </cell>
          <cell r="I5165">
            <v>0</v>
          </cell>
          <cell r="J5165">
            <v>0</v>
          </cell>
          <cell r="K5165">
            <v>0</v>
          </cell>
          <cell r="L5165">
            <v>0</v>
          </cell>
          <cell r="M5165">
            <v>0</v>
          </cell>
          <cell r="N5165">
            <v>0</v>
          </cell>
          <cell r="O5165">
            <v>0</v>
          </cell>
          <cell r="P5165">
            <v>0</v>
          </cell>
          <cell r="Q5165">
            <v>0</v>
          </cell>
          <cell r="R5165">
            <v>0</v>
          </cell>
          <cell r="S5165">
            <v>0</v>
          </cell>
          <cell r="T5165">
            <v>0</v>
          </cell>
          <cell r="U5165">
            <v>0</v>
          </cell>
          <cell r="AO5165" t="str">
            <v>Sachsen_2007_III 01_2</v>
          </cell>
          <cell r="AQ5165" t="str">
            <v>Östliche Flächenländer_2007_III 01_2</v>
          </cell>
        </row>
        <row r="5166">
          <cell r="G5166">
            <v>5325.4229934924078</v>
          </cell>
          <cell r="H5166">
            <v>3040.1944091486662</v>
          </cell>
          <cell r="I5166">
            <v>47.895878524945772</v>
          </cell>
          <cell r="J5166">
            <v>28.944726810673444</v>
          </cell>
          <cell r="K5166">
            <v>2760</v>
          </cell>
          <cell r="L5166">
            <v>1571</v>
          </cell>
          <cell r="M5166">
            <v>23</v>
          </cell>
          <cell r="N5166">
            <v>15</v>
          </cell>
          <cell r="O5166">
            <v>2821.8655097613882</v>
          </cell>
          <cell r="P5166">
            <v>2503.5574837310196</v>
          </cell>
          <cell r="Q5166">
            <v>0</v>
          </cell>
          <cell r="R5166">
            <v>0</v>
          </cell>
          <cell r="S5166">
            <v>0</v>
          </cell>
          <cell r="T5166">
            <v>0</v>
          </cell>
          <cell r="U5166">
            <v>0</v>
          </cell>
          <cell r="AO5166" t="str">
            <v>Sachsen_2007_III 01_3</v>
          </cell>
          <cell r="AQ5166" t="str">
            <v>Östliche Flächenländer_2007_III 01_3</v>
          </cell>
        </row>
        <row r="5167">
          <cell r="G5167">
            <v>0</v>
          </cell>
          <cell r="H5167">
            <v>0</v>
          </cell>
          <cell r="I5167">
            <v>0</v>
          </cell>
          <cell r="J5167">
            <v>0</v>
          </cell>
          <cell r="K5167">
            <v>0</v>
          </cell>
          <cell r="L5167">
            <v>0</v>
          </cell>
          <cell r="M5167">
            <v>0</v>
          </cell>
          <cell r="N5167">
            <v>0</v>
          </cell>
          <cell r="O5167">
            <v>0</v>
          </cell>
          <cell r="P5167">
            <v>0</v>
          </cell>
          <cell r="Q5167">
            <v>0</v>
          </cell>
          <cell r="R5167">
            <v>0</v>
          </cell>
          <cell r="S5167">
            <v>0</v>
          </cell>
          <cell r="T5167">
            <v>0</v>
          </cell>
          <cell r="U5167">
            <v>0</v>
          </cell>
          <cell r="AO5167" t="str">
            <v>Sachsen_2007_III 01_4</v>
          </cell>
          <cell r="AQ5167" t="str">
            <v>Östliche Flächenländer_2007_III 01_4</v>
          </cell>
        </row>
        <row r="5168">
          <cell r="G5168">
            <v>11.577006507592191</v>
          </cell>
          <cell r="H5168">
            <v>5.8055908513341805</v>
          </cell>
          <cell r="I5168">
            <v>0.10412147505422994</v>
          </cell>
          <cell r="J5168">
            <v>5.5273189326556546E-2</v>
          </cell>
          <cell r="K5168">
            <v>6</v>
          </cell>
          <cell r="L5168">
            <v>3</v>
          </cell>
          <cell r="M5168">
            <v>0</v>
          </cell>
          <cell r="N5168">
            <v>0</v>
          </cell>
          <cell r="O5168">
            <v>6.1344902386117139</v>
          </cell>
          <cell r="P5168">
            <v>5.4425162689804774</v>
          </cell>
          <cell r="Q5168">
            <v>0</v>
          </cell>
          <cell r="R5168">
            <v>0</v>
          </cell>
          <cell r="S5168">
            <v>0</v>
          </cell>
          <cell r="T5168">
            <v>0</v>
          </cell>
          <cell r="U5168">
            <v>0</v>
          </cell>
          <cell r="AO5168" t="str">
            <v>Sachsen_2007_III 01_5</v>
          </cell>
          <cell r="AQ5168" t="str">
            <v>Östliche Flächenländer_2007_III 01_5</v>
          </cell>
        </row>
        <row r="5169">
          <cell r="G5169">
            <v>0</v>
          </cell>
          <cell r="H5169">
            <v>0</v>
          </cell>
          <cell r="I5169">
            <v>0</v>
          </cell>
          <cell r="J5169">
            <v>0</v>
          </cell>
          <cell r="K5169">
            <v>0</v>
          </cell>
          <cell r="L5169">
            <v>0</v>
          </cell>
          <cell r="M5169">
            <v>0</v>
          </cell>
          <cell r="N5169">
            <v>0</v>
          </cell>
          <cell r="O5169">
            <v>0</v>
          </cell>
          <cell r="P5169">
            <v>0</v>
          </cell>
          <cell r="Q5169">
            <v>0</v>
          </cell>
          <cell r="R5169">
            <v>0</v>
          </cell>
          <cell r="S5169">
            <v>0</v>
          </cell>
          <cell r="T5169">
            <v>0</v>
          </cell>
          <cell r="U5169">
            <v>0</v>
          </cell>
          <cell r="AO5169" t="str">
            <v>Sachsen_2007_III 01_6</v>
          </cell>
          <cell r="AQ5169" t="str">
            <v>Östliche Flächenländer_2007_III 01_6</v>
          </cell>
        </row>
        <row r="5170">
          <cell r="G5170">
            <v>0</v>
          </cell>
          <cell r="H5170">
            <v>0</v>
          </cell>
          <cell r="I5170">
            <v>0</v>
          </cell>
          <cell r="J5170">
            <v>0</v>
          </cell>
          <cell r="K5170">
            <v>0</v>
          </cell>
          <cell r="L5170">
            <v>0</v>
          </cell>
          <cell r="M5170">
            <v>0</v>
          </cell>
          <cell r="N5170">
            <v>0</v>
          </cell>
          <cell r="O5170">
            <v>0</v>
          </cell>
          <cell r="P5170">
            <v>0</v>
          </cell>
          <cell r="Q5170">
            <v>0</v>
          </cell>
          <cell r="R5170">
            <v>0</v>
          </cell>
          <cell r="S5170">
            <v>0</v>
          </cell>
          <cell r="T5170">
            <v>0</v>
          </cell>
          <cell r="U5170">
            <v>0</v>
          </cell>
          <cell r="AO5170" t="str">
            <v>Sachsen_2007_III 01_7</v>
          </cell>
          <cell r="AQ5170" t="str">
            <v>Östliche Flächenländer_2007_III 01_7</v>
          </cell>
        </row>
        <row r="5171">
          <cell r="G5171">
            <v>5337</v>
          </cell>
          <cell r="H5171">
            <v>3046</v>
          </cell>
          <cell r="I5171">
            <v>48</v>
          </cell>
          <cell r="J5171">
            <v>29</v>
          </cell>
          <cell r="K5171">
            <v>2766</v>
          </cell>
          <cell r="L5171">
            <v>1574</v>
          </cell>
          <cell r="M5171">
            <v>23</v>
          </cell>
          <cell r="N5171">
            <v>15</v>
          </cell>
          <cell r="O5171">
            <v>2828</v>
          </cell>
          <cell r="P5171">
            <v>2509</v>
          </cell>
          <cell r="Q5171">
            <v>0</v>
          </cell>
          <cell r="R5171">
            <v>0</v>
          </cell>
          <cell r="S5171">
            <v>0</v>
          </cell>
          <cell r="T5171">
            <v>0</v>
          </cell>
          <cell r="U5171">
            <v>0</v>
          </cell>
          <cell r="AO5171" t="str">
            <v>Sachsen_2007_III 01_8</v>
          </cell>
          <cell r="AQ5171" t="str">
            <v>Östliche Flächenländer_2007_III 01_8</v>
          </cell>
        </row>
        <row r="5172">
          <cell r="G5172">
            <v>0</v>
          </cell>
          <cell r="H5172">
            <v>0</v>
          </cell>
          <cell r="I5172">
            <v>0</v>
          </cell>
          <cell r="J5172">
            <v>0</v>
          </cell>
          <cell r="K5172">
            <v>0</v>
          </cell>
          <cell r="L5172">
            <v>0</v>
          </cell>
          <cell r="M5172">
            <v>0</v>
          </cell>
          <cell r="N5172">
            <v>0</v>
          </cell>
          <cell r="O5172">
            <v>0</v>
          </cell>
          <cell r="P5172">
            <v>0</v>
          </cell>
          <cell r="Q5172">
            <v>0</v>
          </cell>
          <cell r="R5172">
            <v>0</v>
          </cell>
          <cell r="S5172">
            <v>0</v>
          </cell>
          <cell r="T5172">
            <v>0</v>
          </cell>
          <cell r="U5172">
            <v>0</v>
          </cell>
          <cell r="AO5172" t="e">
            <v>#N/A</v>
          </cell>
          <cell r="AQ5172" t="e">
            <v>#N/A</v>
          </cell>
        </row>
        <row r="5173">
          <cell r="G5173">
            <v>0</v>
          </cell>
          <cell r="H5173">
            <v>0</v>
          </cell>
          <cell r="I5173">
            <v>0</v>
          </cell>
          <cell r="J5173">
            <v>0</v>
          </cell>
          <cell r="K5173">
            <v>0</v>
          </cell>
          <cell r="L5173">
            <v>0</v>
          </cell>
          <cell r="M5173">
            <v>0</v>
          </cell>
          <cell r="N5173">
            <v>0</v>
          </cell>
          <cell r="O5173">
            <v>0</v>
          </cell>
          <cell r="P5173">
            <v>0</v>
          </cell>
          <cell r="Q5173">
            <v>0</v>
          </cell>
          <cell r="R5173">
            <v>0</v>
          </cell>
          <cell r="S5173">
            <v>0</v>
          </cell>
          <cell r="T5173">
            <v>0</v>
          </cell>
          <cell r="U5173">
            <v>0</v>
          </cell>
          <cell r="AO5173" t="e">
            <v>#N/A</v>
          </cell>
          <cell r="AQ5173" t="e">
            <v>#N/A</v>
          </cell>
        </row>
        <row r="5174">
          <cell r="G5174">
            <v>0</v>
          </cell>
          <cell r="H5174">
            <v>0</v>
          </cell>
          <cell r="I5174">
            <v>0</v>
          </cell>
          <cell r="J5174">
            <v>0</v>
          </cell>
          <cell r="K5174">
            <v>0</v>
          </cell>
          <cell r="L5174">
            <v>0</v>
          </cell>
          <cell r="M5174">
            <v>0</v>
          </cell>
          <cell r="N5174">
            <v>0</v>
          </cell>
          <cell r="O5174">
            <v>0</v>
          </cell>
          <cell r="P5174">
            <v>0</v>
          </cell>
          <cell r="Q5174">
            <v>0</v>
          </cell>
          <cell r="R5174">
            <v>0</v>
          </cell>
          <cell r="S5174">
            <v>0</v>
          </cell>
          <cell r="T5174">
            <v>0</v>
          </cell>
          <cell r="U5174">
            <v>0</v>
          </cell>
          <cell r="AO5174" t="e">
            <v>#N/A</v>
          </cell>
          <cell r="AQ5174" t="e">
            <v>#N/A</v>
          </cell>
        </row>
        <row r="5175">
          <cell r="G5175">
            <v>0</v>
          </cell>
          <cell r="H5175">
            <v>0</v>
          </cell>
          <cell r="I5175">
            <v>0</v>
          </cell>
          <cell r="J5175">
            <v>0</v>
          </cell>
          <cell r="K5175">
            <v>0</v>
          </cell>
          <cell r="L5175">
            <v>0</v>
          </cell>
          <cell r="M5175">
            <v>0</v>
          </cell>
          <cell r="N5175">
            <v>0</v>
          </cell>
          <cell r="O5175">
            <v>0</v>
          </cell>
          <cell r="P5175">
            <v>0</v>
          </cell>
          <cell r="Q5175">
            <v>0</v>
          </cell>
          <cell r="R5175">
            <v>0</v>
          </cell>
          <cell r="S5175">
            <v>0</v>
          </cell>
          <cell r="T5175">
            <v>0</v>
          </cell>
          <cell r="U5175">
            <v>0</v>
          </cell>
          <cell r="AO5175" t="e">
            <v>#N/A</v>
          </cell>
          <cell r="AQ5175" t="e">
            <v>#N/A</v>
          </cell>
        </row>
        <row r="5176">
          <cell r="G5176">
            <v>0</v>
          </cell>
          <cell r="H5176">
            <v>0</v>
          </cell>
          <cell r="I5176">
            <v>0</v>
          </cell>
          <cell r="J5176">
            <v>0</v>
          </cell>
          <cell r="K5176">
            <v>0</v>
          </cell>
          <cell r="L5176">
            <v>0</v>
          </cell>
          <cell r="M5176">
            <v>0</v>
          </cell>
          <cell r="N5176">
            <v>0</v>
          </cell>
          <cell r="O5176">
            <v>0</v>
          </cell>
          <cell r="P5176">
            <v>0</v>
          </cell>
          <cell r="Q5176">
            <v>0</v>
          </cell>
          <cell r="R5176">
            <v>0</v>
          </cell>
          <cell r="S5176">
            <v>0</v>
          </cell>
          <cell r="T5176">
            <v>0</v>
          </cell>
          <cell r="U5176">
            <v>0</v>
          </cell>
          <cell r="AO5176" t="e">
            <v>#N/A</v>
          </cell>
          <cell r="AQ5176" t="e">
            <v>#N/A</v>
          </cell>
        </row>
        <row r="5177">
          <cell r="G5177">
            <v>0</v>
          </cell>
          <cell r="H5177">
            <v>0</v>
          </cell>
          <cell r="I5177">
            <v>0</v>
          </cell>
          <cell r="J5177">
            <v>0</v>
          </cell>
          <cell r="K5177">
            <v>0</v>
          </cell>
          <cell r="L5177">
            <v>0</v>
          </cell>
          <cell r="M5177">
            <v>0</v>
          </cell>
          <cell r="N5177">
            <v>0</v>
          </cell>
          <cell r="O5177">
            <v>0</v>
          </cell>
          <cell r="P5177">
            <v>0</v>
          </cell>
          <cell r="Q5177">
            <v>0</v>
          </cell>
          <cell r="R5177">
            <v>0</v>
          </cell>
          <cell r="S5177">
            <v>0</v>
          </cell>
          <cell r="T5177">
            <v>0</v>
          </cell>
          <cell r="U5177">
            <v>0</v>
          </cell>
          <cell r="AO5177" t="e">
            <v>#N/A</v>
          </cell>
          <cell r="AQ5177" t="e">
            <v>#N/A</v>
          </cell>
        </row>
        <row r="5178">
          <cell r="G5178">
            <v>0</v>
          </cell>
          <cell r="H5178">
            <v>0</v>
          </cell>
          <cell r="I5178">
            <v>0</v>
          </cell>
          <cell r="J5178">
            <v>0</v>
          </cell>
          <cell r="K5178">
            <v>0</v>
          </cell>
          <cell r="L5178">
            <v>0</v>
          </cell>
          <cell r="M5178">
            <v>0</v>
          </cell>
          <cell r="N5178">
            <v>0</v>
          </cell>
          <cell r="O5178">
            <v>0</v>
          </cell>
          <cell r="P5178">
            <v>0</v>
          </cell>
          <cell r="Q5178">
            <v>0</v>
          </cell>
          <cell r="R5178">
            <v>0</v>
          </cell>
          <cell r="S5178">
            <v>0</v>
          </cell>
          <cell r="T5178">
            <v>0</v>
          </cell>
          <cell r="U5178">
            <v>0</v>
          </cell>
          <cell r="AO5178" t="e">
            <v>#N/A</v>
          </cell>
          <cell r="AQ5178" t="e">
            <v>#N/A</v>
          </cell>
        </row>
        <row r="5179">
          <cell r="G5179">
            <v>0</v>
          </cell>
          <cell r="H5179">
            <v>0</v>
          </cell>
          <cell r="I5179">
            <v>0</v>
          </cell>
          <cell r="J5179">
            <v>0</v>
          </cell>
          <cell r="K5179">
            <v>0</v>
          </cell>
          <cell r="L5179">
            <v>0</v>
          </cell>
          <cell r="M5179">
            <v>0</v>
          </cell>
          <cell r="N5179">
            <v>0</v>
          </cell>
          <cell r="O5179">
            <v>0</v>
          </cell>
          <cell r="P5179">
            <v>0</v>
          </cell>
          <cell r="Q5179">
            <v>0</v>
          </cell>
          <cell r="R5179">
            <v>0</v>
          </cell>
          <cell r="S5179">
            <v>0</v>
          </cell>
          <cell r="T5179">
            <v>0</v>
          </cell>
          <cell r="U5179">
            <v>0</v>
          </cell>
          <cell r="AO5179" t="e">
            <v>#N/A</v>
          </cell>
          <cell r="AQ5179" t="e">
            <v>#N/A</v>
          </cell>
        </row>
        <row r="5180">
          <cell r="G5180">
            <v>0</v>
          </cell>
          <cell r="H5180">
            <v>0</v>
          </cell>
          <cell r="I5180">
            <v>0</v>
          </cell>
          <cell r="J5180">
            <v>0</v>
          </cell>
          <cell r="K5180">
            <v>0</v>
          </cell>
          <cell r="L5180">
            <v>0</v>
          </cell>
          <cell r="M5180">
            <v>0</v>
          </cell>
          <cell r="N5180">
            <v>0</v>
          </cell>
          <cell r="O5180">
            <v>0</v>
          </cell>
          <cell r="P5180">
            <v>0</v>
          </cell>
          <cell r="Q5180">
            <v>0</v>
          </cell>
          <cell r="R5180">
            <v>0</v>
          </cell>
          <cell r="S5180">
            <v>0</v>
          </cell>
          <cell r="T5180">
            <v>0</v>
          </cell>
          <cell r="U5180">
            <v>0</v>
          </cell>
          <cell r="AO5180" t="str">
            <v>Sachsen_2007_III 02_1</v>
          </cell>
          <cell r="AQ5180" t="str">
            <v>Östliche Flächenländer_2007_III 02_1</v>
          </cell>
        </row>
        <row r="5181">
          <cell r="G5181">
            <v>0</v>
          </cell>
          <cell r="H5181">
            <v>0</v>
          </cell>
          <cell r="I5181">
            <v>0</v>
          </cell>
          <cell r="J5181">
            <v>0</v>
          </cell>
          <cell r="K5181">
            <v>0</v>
          </cell>
          <cell r="L5181">
            <v>0</v>
          </cell>
          <cell r="M5181">
            <v>0</v>
          </cell>
          <cell r="N5181">
            <v>0</v>
          </cell>
          <cell r="O5181">
            <v>0</v>
          </cell>
          <cell r="P5181">
            <v>0</v>
          </cell>
          <cell r="Q5181">
            <v>0</v>
          </cell>
          <cell r="R5181">
            <v>0</v>
          </cell>
          <cell r="S5181">
            <v>0</v>
          </cell>
          <cell r="T5181">
            <v>0</v>
          </cell>
          <cell r="U5181">
            <v>0</v>
          </cell>
          <cell r="AO5181" t="str">
            <v>Sachsen_2007_III 02_2</v>
          </cell>
          <cell r="AQ5181" t="str">
            <v>Östliche Flächenländer_2007_III 02_2</v>
          </cell>
        </row>
        <row r="5182">
          <cell r="G5182">
            <v>8907</v>
          </cell>
          <cell r="H5182">
            <v>4618</v>
          </cell>
          <cell r="I5182">
            <v>117</v>
          </cell>
          <cell r="J5182">
            <v>52</v>
          </cell>
          <cell r="K5182">
            <v>2988</v>
          </cell>
          <cell r="L5182">
            <v>1573</v>
          </cell>
          <cell r="M5182">
            <v>51</v>
          </cell>
          <cell r="N5182">
            <v>20</v>
          </cell>
          <cell r="O5182">
            <v>0</v>
          </cell>
          <cell r="P5182">
            <v>0</v>
          </cell>
          <cell r="Q5182">
            <v>0</v>
          </cell>
          <cell r="R5182">
            <v>0</v>
          </cell>
          <cell r="S5182">
            <v>3025</v>
          </cell>
          <cell r="T5182">
            <v>3015</v>
          </cell>
          <cell r="U5182">
            <v>2867</v>
          </cell>
          <cell r="AO5182" t="str">
            <v>Sachsen_2007_III 02_3</v>
          </cell>
          <cell r="AQ5182" t="str">
            <v>Östliche Flächenländer_2007_III 02_3</v>
          </cell>
        </row>
        <row r="5183">
          <cell r="G5183">
            <v>0</v>
          </cell>
          <cell r="H5183">
            <v>0</v>
          </cell>
          <cell r="I5183">
            <v>0</v>
          </cell>
          <cell r="J5183">
            <v>0</v>
          </cell>
          <cell r="K5183">
            <v>0</v>
          </cell>
          <cell r="L5183">
            <v>0</v>
          </cell>
          <cell r="M5183">
            <v>0</v>
          </cell>
          <cell r="N5183">
            <v>0</v>
          </cell>
          <cell r="O5183">
            <v>0</v>
          </cell>
          <cell r="P5183">
            <v>0</v>
          </cell>
          <cell r="Q5183">
            <v>0</v>
          </cell>
          <cell r="R5183">
            <v>0</v>
          </cell>
          <cell r="S5183">
            <v>0</v>
          </cell>
          <cell r="T5183">
            <v>0</v>
          </cell>
          <cell r="U5183">
            <v>0</v>
          </cell>
          <cell r="AO5183" t="str">
            <v>Sachsen_2007_III 02_4</v>
          </cell>
          <cell r="AQ5183" t="str">
            <v>Östliche Flächenländer_2007_III 02_4</v>
          </cell>
        </row>
        <row r="5184">
          <cell r="G5184">
            <v>0</v>
          </cell>
          <cell r="H5184">
            <v>0</v>
          </cell>
          <cell r="I5184">
            <v>0</v>
          </cell>
          <cell r="J5184">
            <v>0</v>
          </cell>
          <cell r="K5184">
            <v>0</v>
          </cell>
          <cell r="L5184">
            <v>0</v>
          </cell>
          <cell r="M5184">
            <v>0</v>
          </cell>
          <cell r="N5184">
            <v>0</v>
          </cell>
          <cell r="O5184">
            <v>0</v>
          </cell>
          <cell r="P5184">
            <v>0</v>
          </cell>
          <cell r="Q5184">
            <v>0</v>
          </cell>
          <cell r="R5184">
            <v>0</v>
          </cell>
          <cell r="S5184">
            <v>0</v>
          </cell>
          <cell r="T5184">
            <v>0</v>
          </cell>
          <cell r="U5184">
            <v>0</v>
          </cell>
          <cell r="AO5184" t="str">
            <v>Sachsen_2007_III 02_5</v>
          </cell>
          <cell r="AQ5184" t="str">
            <v>Östliche Flächenländer_2007_III 02_5</v>
          </cell>
        </row>
        <row r="5185">
          <cell r="G5185">
            <v>0</v>
          </cell>
          <cell r="H5185">
            <v>0</v>
          </cell>
          <cell r="I5185">
            <v>0</v>
          </cell>
          <cell r="J5185">
            <v>0</v>
          </cell>
          <cell r="K5185">
            <v>0</v>
          </cell>
          <cell r="L5185">
            <v>0</v>
          </cell>
          <cell r="M5185">
            <v>0</v>
          </cell>
          <cell r="N5185">
            <v>0</v>
          </cell>
          <cell r="O5185">
            <v>0</v>
          </cell>
          <cell r="P5185">
            <v>0</v>
          </cell>
          <cell r="Q5185">
            <v>0</v>
          </cell>
          <cell r="R5185">
            <v>0</v>
          </cell>
          <cell r="S5185">
            <v>0</v>
          </cell>
          <cell r="T5185">
            <v>0</v>
          </cell>
          <cell r="U5185">
            <v>0</v>
          </cell>
          <cell r="AO5185" t="str">
            <v>Sachsen_2007_III 02_6</v>
          </cell>
          <cell r="AQ5185" t="str">
            <v>Östliche Flächenländer_2007_III 02_6</v>
          </cell>
        </row>
        <row r="5186">
          <cell r="G5186">
            <v>0</v>
          </cell>
          <cell r="H5186">
            <v>0</v>
          </cell>
          <cell r="I5186">
            <v>0</v>
          </cell>
          <cell r="J5186">
            <v>0</v>
          </cell>
          <cell r="K5186">
            <v>0</v>
          </cell>
          <cell r="L5186">
            <v>0</v>
          </cell>
          <cell r="M5186">
            <v>0</v>
          </cell>
          <cell r="N5186">
            <v>0</v>
          </cell>
          <cell r="O5186">
            <v>0</v>
          </cell>
          <cell r="P5186">
            <v>0</v>
          </cell>
          <cell r="Q5186">
            <v>0</v>
          </cell>
          <cell r="R5186">
            <v>0</v>
          </cell>
          <cell r="S5186">
            <v>0</v>
          </cell>
          <cell r="T5186">
            <v>0</v>
          </cell>
          <cell r="U5186">
            <v>2867</v>
          </cell>
          <cell r="AO5186" t="str">
            <v>Sachsen_2007_III 02_7</v>
          </cell>
          <cell r="AQ5186" t="str">
            <v>Östliche Flächenländer_2007_III 02_7</v>
          </cell>
        </row>
        <row r="5187">
          <cell r="G5187">
            <v>8907</v>
          </cell>
          <cell r="H5187">
            <v>4618</v>
          </cell>
          <cell r="I5187">
            <v>117</v>
          </cell>
          <cell r="J5187">
            <v>52</v>
          </cell>
          <cell r="K5187">
            <v>2988</v>
          </cell>
          <cell r="L5187">
            <v>1573</v>
          </cell>
          <cell r="M5187">
            <v>51</v>
          </cell>
          <cell r="N5187">
            <v>20</v>
          </cell>
          <cell r="O5187">
            <v>0</v>
          </cell>
          <cell r="P5187">
            <v>0</v>
          </cell>
          <cell r="Q5187">
            <v>0</v>
          </cell>
          <cell r="R5187">
            <v>0</v>
          </cell>
          <cell r="S5187">
            <v>3025</v>
          </cell>
          <cell r="T5187">
            <v>3015</v>
          </cell>
          <cell r="U5187">
            <v>2867</v>
          </cell>
          <cell r="AO5187" t="str">
            <v>Sachsen_2007_III 02_8</v>
          </cell>
          <cell r="AQ5187" t="str">
            <v>Östliche Flächenländer_2007_III 02_8</v>
          </cell>
        </row>
        <row r="5188">
          <cell r="G5188">
            <v>0</v>
          </cell>
          <cell r="H5188">
            <v>0</v>
          </cell>
          <cell r="I5188">
            <v>0</v>
          </cell>
          <cell r="J5188">
            <v>0</v>
          </cell>
          <cell r="K5188">
            <v>0</v>
          </cell>
          <cell r="L5188">
            <v>0</v>
          </cell>
          <cell r="M5188">
            <v>0</v>
          </cell>
          <cell r="N5188">
            <v>0</v>
          </cell>
          <cell r="O5188">
            <v>0</v>
          </cell>
          <cell r="P5188">
            <v>0</v>
          </cell>
          <cell r="Q5188">
            <v>0</v>
          </cell>
          <cell r="R5188">
            <v>0</v>
          </cell>
          <cell r="S5188">
            <v>0</v>
          </cell>
          <cell r="T5188">
            <v>0</v>
          </cell>
          <cell r="U5188">
            <v>0</v>
          </cell>
          <cell r="AO5188" t="e">
            <v>#N/A</v>
          </cell>
          <cell r="AQ5188" t="e">
            <v>#N/A</v>
          </cell>
        </row>
        <row r="5189">
          <cell r="G5189">
            <v>0</v>
          </cell>
          <cell r="H5189">
            <v>0</v>
          </cell>
          <cell r="I5189">
            <v>0</v>
          </cell>
          <cell r="J5189">
            <v>0</v>
          </cell>
          <cell r="K5189">
            <v>0</v>
          </cell>
          <cell r="L5189">
            <v>0</v>
          </cell>
          <cell r="M5189">
            <v>0</v>
          </cell>
          <cell r="N5189">
            <v>0</v>
          </cell>
          <cell r="O5189">
            <v>0</v>
          </cell>
          <cell r="P5189">
            <v>0</v>
          </cell>
          <cell r="Q5189">
            <v>0</v>
          </cell>
          <cell r="R5189">
            <v>0</v>
          </cell>
          <cell r="S5189">
            <v>0</v>
          </cell>
          <cell r="T5189">
            <v>0</v>
          </cell>
          <cell r="U5189">
            <v>0</v>
          </cell>
          <cell r="AO5189" t="e">
            <v>#N/A</v>
          </cell>
          <cell r="AQ5189" t="e">
            <v>#N/A</v>
          </cell>
        </row>
        <row r="5190">
          <cell r="G5190">
            <v>0</v>
          </cell>
          <cell r="H5190">
            <v>0</v>
          </cell>
          <cell r="I5190">
            <v>0</v>
          </cell>
          <cell r="J5190">
            <v>0</v>
          </cell>
          <cell r="K5190">
            <v>0</v>
          </cell>
          <cell r="L5190">
            <v>0</v>
          </cell>
          <cell r="M5190">
            <v>0</v>
          </cell>
          <cell r="N5190">
            <v>0</v>
          </cell>
          <cell r="O5190">
            <v>0</v>
          </cell>
          <cell r="P5190">
            <v>0</v>
          </cell>
          <cell r="Q5190">
            <v>0</v>
          </cell>
          <cell r="R5190">
            <v>0</v>
          </cell>
          <cell r="S5190">
            <v>0</v>
          </cell>
          <cell r="T5190">
            <v>0</v>
          </cell>
          <cell r="U5190">
            <v>0</v>
          </cell>
          <cell r="AO5190" t="e">
            <v>#N/A</v>
          </cell>
          <cell r="AQ5190" t="e">
            <v>#N/A</v>
          </cell>
        </row>
        <row r="5191">
          <cell r="G5191">
            <v>0</v>
          </cell>
          <cell r="H5191">
            <v>0</v>
          </cell>
          <cell r="I5191">
            <v>0</v>
          </cell>
          <cell r="J5191">
            <v>0</v>
          </cell>
          <cell r="K5191">
            <v>0</v>
          </cell>
          <cell r="L5191">
            <v>0</v>
          </cell>
          <cell r="M5191">
            <v>0</v>
          </cell>
          <cell r="N5191">
            <v>0</v>
          </cell>
          <cell r="O5191">
            <v>0</v>
          </cell>
          <cell r="P5191">
            <v>0</v>
          </cell>
          <cell r="Q5191">
            <v>0</v>
          </cell>
          <cell r="R5191">
            <v>0</v>
          </cell>
          <cell r="S5191">
            <v>0</v>
          </cell>
          <cell r="T5191">
            <v>0</v>
          </cell>
          <cell r="U5191">
            <v>0</v>
          </cell>
          <cell r="AO5191" t="e">
            <v>#N/A</v>
          </cell>
          <cell r="AQ5191" t="e">
            <v>#N/A</v>
          </cell>
        </row>
        <row r="5192">
          <cell r="G5192">
            <v>0</v>
          </cell>
          <cell r="H5192">
            <v>0</v>
          </cell>
          <cell r="I5192">
            <v>0</v>
          </cell>
          <cell r="J5192">
            <v>0</v>
          </cell>
          <cell r="K5192">
            <v>0</v>
          </cell>
          <cell r="L5192">
            <v>0</v>
          </cell>
          <cell r="M5192">
            <v>0</v>
          </cell>
          <cell r="N5192">
            <v>0</v>
          </cell>
          <cell r="O5192">
            <v>0</v>
          </cell>
          <cell r="P5192">
            <v>0</v>
          </cell>
          <cell r="Q5192">
            <v>0</v>
          </cell>
          <cell r="R5192">
            <v>0</v>
          </cell>
          <cell r="S5192">
            <v>0</v>
          </cell>
          <cell r="T5192">
            <v>0</v>
          </cell>
          <cell r="U5192">
            <v>0</v>
          </cell>
          <cell r="AO5192" t="e">
            <v>#N/A</v>
          </cell>
          <cell r="AQ5192" t="e">
            <v>#N/A</v>
          </cell>
        </row>
        <row r="5193">
          <cell r="G5193">
            <v>0</v>
          </cell>
          <cell r="H5193">
            <v>0</v>
          </cell>
          <cell r="I5193">
            <v>0</v>
          </cell>
          <cell r="J5193">
            <v>0</v>
          </cell>
          <cell r="K5193">
            <v>0</v>
          </cell>
          <cell r="L5193">
            <v>0</v>
          </cell>
          <cell r="M5193">
            <v>0</v>
          </cell>
          <cell r="N5193">
            <v>0</v>
          </cell>
          <cell r="O5193">
            <v>0</v>
          </cell>
          <cell r="P5193">
            <v>0</v>
          </cell>
          <cell r="Q5193">
            <v>0</v>
          </cell>
          <cell r="R5193">
            <v>0</v>
          </cell>
          <cell r="S5193">
            <v>0</v>
          </cell>
          <cell r="T5193">
            <v>0</v>
          </cell>
          <cell r="U5193">
            <v>0</v>
          </cell>
          <cell r="AO5193" t="e">
            <v>#N/A</v>
          </cell>
          <cell r="AQ5193" t="e">
            <v>#N/A</v>
          </cell>
        </row>
        <row r="5194">
          <cell r="G5194">
            <v>0</v>
          </cell>
          <cell r="H5194">
            <v>0</v>
          </cell>
          <cell r="I5194">
            <v>0</v>
          </cell>
          <cell r="J5194">
            <v>0</v>
          </cell>
          <cell r="K5194">
            <v>0</v>
          </cell>
          <cell r="L5194">
            <v>0</v>
          </cell>
          <cell r="M5194">
            <v>0</v>
          </cell>
          <cell r="N5194">
            <v>0</v>
          </cell>
          <cell r="O5194">
            <v>0</v>
          </cell>
          <cell r="P5194">
            <v>0</v>
          </cell>
          <cell r="Q5194">
            <v>0</v>
          </cell>
          <cell r="R5194">
            <v>0</v>
          </cell>
          <cell r="S5194">
            <v>0</v>
          </cell>
          <cell r="T5194">
            <v>0</v>
          </cell>
          <cell r="U5194">
            <v>0</v>
          </cell>
          <cell r="AO5194" t="e">
            <v>#N/A</v>
          </cell>
          <cell r="AQ5194" t="e">
            <v>#N/A</v>
          </cell>
        </row>
        <row r="5195">
          <cell r="G5195">
            <v>0</v>
          </cell>
          <cell r="H5195">
            <v>0</v>
          </cell>
          <cell r="I5195">
            <v>0</v>
          </cell>
          <cell r="J5195">
            <v>0</v>
          </cell>
          <cell r="K5195">
            <v>0</v>
          </cell>
          <cell r="L5195">
            <v>0</v>
          </cell>
          <cell r="M5195">
            <v>0</v>
          </cell>
          <cell r="N5195">
            <v>0</v>
          </cell>
          <cell r="O5195">
            <v>0</v>
          </cell>
          <cell r="P5195">
            <v>0</v>
          </cell>
          <cell r="Q5195">
            <v>0</v>
          </cell>
          <cell r="R5195">
            <v>0</v>
          </cell>
          <cell r="S5195">
            <v>0</v>
          </cell>
          <cell r="T5195">
            <v>0</v>
          </cell>
          <cell r="U5195">
            <v>0</v>
          </cell>
          <cell r="AO5195" t="e">
            <v>#N/A</v>
          </cell>
          <cell r="AQ5195" t="e">
            <v>#N/A</v>
          </cell>
        </row>
        <row r="5196">
          <cell r="G5196">
            <v>0</v>
          </cell>
          <cell r="H5196">
            <v>0</v>
          </cell>
          <cell r="I5196">
            <v>0</v>
          </cell>
          <cell r="J5196">
            <v>0</v>
          </cell>
          <cell r="K5196">
            <v>0</v>
          </cell>
          <cell r="L5196">
            <v>0</v>
          </cell>
          <cell r="M5196">
            <v>0</v>
          </cell>
          <cell r="N5196">
            <v>0</v>
          </cell>
          <cell r="O5196">
            <v>0</v>
          </cell>
          <cell r="P5196">
            <v>0</v>
          </cell>
          <cell r="Q5196">
            <v>0</v>
          </cell>
          <cell r="R5196">
            <v>0</v>
          </cell>
          <cell r="S5196">
            <v>0</v>
          </cell>
          <cell r="T5196">
            <v>0</v>
          </cell>
          <cell r="U5196">
            <v>0</v>
          </cell>
          <cell r="AO5196" t="str">
            <v>Sachsen_2007_I 04a_1</v>
          </cell>
          <cell r="AQ5196" t="str">
            <v>Östliche Flächenländer_2007_I 04a_1</v>
          </cell>
        </row>
        <row r="5197">
          <cell r="G5197">
            <v>0</v>
          </cell>
          <cell r="H5197">
            <v>0</v>
          </cell>
          <cell r="I5197">
            <v>0</v>
          </cell>
          <cell r="J5197">
            <v>0</v>
          </cell>
          <cell r="K5197">
            <v>0</v>
          </cell>
          <cell r="L5197">
            <v>0</v>
          </cell>
          <cell r="M5197">
            <v>0</v>
          </cell>
          <cell r="N5197">
            <v>0</v>
          </cell>
          <cell r="O5197">
            <v>0</v>
          </cell>
          <cell r="P5197">
            <v>0</v>
          </cell>
          <cell r="Q5197">
            <v>0</v>
          </cell>
          <cell r="R5197">
            <v>0</v>
          </cell>
          <cell r="S5197">
            <v>0</v>
          </cell>
          <cell r="T5197">
            <v>0</v>
          </cell>
          <cell r="U5197">
            <v>0</v>
          </cell>
          <cell r="AO5197" t="str">
            <v>Sachsen_2007_I 04a_2</v>
          </cell>
          <cell r="AQ5197" t="str">
            <v>Östliche Flächenländer_2007_I 04a_2</v>
          </cell>
        </row>
        <row r="5198">
          <cell r="G5198">
            <v>0</v>
          </cell>
          <cell r="H5198">
            <v>0</v>
          </cell>
          <cell r="I5198">
            <v>0</v>
          </cell>
          <cell r="J5198">
            <v>0</v>
          </cell>
          <cell r="K5198">
            <v>0</v>
          </cell>
          <cell r="L5198">
            <v>0</v>
          </cell>
          <cell r="M5198">
            <v>0</v>
          </cell>
          <cell r="N5198">
            <v>0</v>
          </cell>
          <cell r="O5198">
            <v>0</v>
          </cell>
          <cell r="P5198">
            <v>0</v>
          </cell>
          <cell r="Q5198">
            <v>0</v>
          </cell>
          <cell r="R5198">
            <v>0</v>
          </cell>
          <cell r="S5198">
            <v>0</v>
          </cell>
          <cell r="T5198">
            <v>0</v>
          </cell>
          <cell r="U5198">
            <v>0</v>
          </cell>
          <cell r="AO5198" t="str">
            <v>Sachsen_2007_I 04a_3</v>
          </cell>
          <cell r="AQ5198" t="str">
            <v>Östliche Flächenländer_2007_I 04a_3</v>
          </cell>
        </row>
        <row r="5199">
          <cell r="G5199">
            <v>0</v>
          </cell>
          <cell r="H5199">
            <v>0</v>
          </cell>
          <cell r="I5199">
            <v>0</v>
          </cell>
          <cell r="J5199">
            <v>0</v>
          </cell>
          <cell r="K5199">
            <v>0</v>
          </cell>
          <cell r="L5199">
            <v>0</v>
          </cell>
          <cell r="M5199">
            <v>0</v>
          </cell>
          <cell r="N5199">
            <v>0</v>
          </cell>
          <cell r="O5199">
            <v>0</v>
          </cell>
          <cell r="P5199">
            <v>0</v>
          </cell>
          <cell r="Q5199">
            <v>0</v>
          </cell>
          <cell r="R5199">
            <v>0</v>
          </cell>
          <cell r="S5199">
            <v>0</v>
          </cell>
          <cell r="T5199">
            <v>0</v>
          </cell>
          <cell r="U5199">
            <v>0</v>
          </cell>
          <cell r="AO5199" t="str">
            <v>Sachsen_2007_I 04a_4</v>
          </cell>
          <cell r="AQ5199" t="str">
            <v>Östliche Flächenländer_2007_I 04a_4</v>
          </cell>
        </row>
        <row r="5200">
          <cell r="G5200">
            <v>0</v>
          </cell>
          <cell r="H5200">
            <v>0</v>
          </cell>
          <cell r="I5200">
            <v>0</v>
          </cell>
          <cell r="J5200">
            <v>0</v>
          </cell>
          <cell r="K5200">
            <v>0</v>
          </cell>
          <cell r="L5200">
            <v>0</v>
          </cell>
          <cell r="M5200">
            <v>0</v>
          </cell>
          <cell r="N5200">
            <v>0</v>
          </cell>
          <cell r="O5200">
            <v>0</v>
          </cell>
          <cell r="P5200">
            <v>0</v>
          </cell>
          <cell r="Q5200">
            <v>0</v>
          </cell>
          <cell r="R5200">
            <v>0</v>
          </cell>
          <cell r="S5200">
            <v>0</v>
          </cell>
          <cell r="T5200">
            <v>0</v>
          </cell>
          <cell r="U5200">
            <v>0</v>
          </cell>
          <cell r="AO5200" t="str">
            <v>Sachsen_2007_I 04a_5</v>
          </cell>
          <cell r="AQ5200" t="str">
            <v>Östliche Flächenländer_2007_I 04a_5</v>
          </cell>
        </row>
        <row r="5201">
          <cell r="G5201">
            <v>0</v>
          </cell>
          <cell r="H5201">
            <v>0</v>
          </cell>
          <cell r="I5201">
            <v>0</v>
          </cell>
          <cell r="J5201">
            <v>0</v>
          </cell>
          <cell r="K5201">
            <v>0</v>
          </cell>
          <cell r="L5201">
            <v>0</v>
          </cell>
          <cell r="M5201">
            <v>0</v>
          </cell>
          <cell r="N5201">
            <v>0</v>
          </cell>
          <cell r="O5201">
            <v>0</v>
          </cell>
          <cell r="P5201">
            <v>0</v>
          </cell>
          <cell r="Q5201">
            <v>0</v>
          </cell>
          <cell r="R5201">
            <v>0</v>
          </cell>
          <cell r="S5201">
            <v>0</v>
          </cell>
          <cell r="T5201">
            <v>0</v>
          </cell>
          <cell r="U5201">
            <v>0</v>
          </cell>
          <cell r="AO5201" t="str">
            <v>Sachsen_2007_I 04a_6</v>
          </cell>
          <cell r="AQ5201" t="str">
            <v>Östliche Flächenländer_2007_I 04a_6</v>
          </cell>
        </row>
        <row r="5202">
          <cell r="G5202">
            <v>0</v>
          </cell>
          <cell r="H5202">
            <v>0</v>
          </cell>
          <cell r="I5202">
            <v>0</v>
          </cell>
          <cell r="J5202">
            <v>0</v>
          </cell>
          <cell r="K5202">
            <v>0</v>
          </cell>
          <cell r="L5202">
            <v>0</v>
          </cell>
          <cell r="M5202">
            <v>0</v>
          </cell>
          <cell r="N5202">
            <v>0</v>
          </cell>
          <cell r="O5202">
            <v>0</v>
          </cell>
          <cell r="P5202">
            <v>0</v>
          </cell>
          <cell r="Q5202">
            <v>0</v>
          </cell>
          <cell r="R5202">
            <v>0</v>
          </cell>
          <cell r="S5202">
            <v>0</v>
          </cell>
          <cell r="T5202">
            <v>0</v>
          </cell>
          <cell r="U5202">
            <v>0</v>
          </cell>
          <cell r="AO5202" t="str">
            <v>Sachsen_2007_I 04a_7</v>
          </cell>
          <cell r="AQ5202" t="str">
            <v>Östliche Flächenländer_2007_I 04a_7</v>
          </cell>
        </row>
        <row r="5203">
          <cell r="G5203">
            <v>0</v>
          </cell>
          <cell r="H5203">
            <v>0</v>
          </cell>
          <cell r="I5203">
            <v>0</v>
          </cell>
          <cell r="J5203">
            <v>0</v>
          </cell>
          <cell r="K5203">
            <v>0</v>
          </cell>
          <cell r="L5203">
            <v>0</v>
          </cell>
          <cell r="M5203">
            <v>0</v>
          </cell>
          <cell r="N5203">
            <v>0</v>
          </cell>
          <cell r="O5203">
            <v>0</v>
          </cell>
          <cell r="P5203">
            <v>0</v>
          </cell>
          <cell r="Q5203">
            <v>0</v>
          </cell>
          <cell r="R5203">
            <v>0</v>
          </cell>
          <cell r="S5203">
            <v>0</v>
          </cell>
          <cell r="T5203">
            <v>0</v>
          </cell>
          <cell r="U5203">
            <v>0</v>
          </cell>
          <cell r="AO5203" t="str">
            <v>Sachsen_2007_I 04a_8</v>
          </cell>
          <cell r="AQ5203" t="str">
            <v>Östliche Flächenländer_2007_I 04a_8</v>
          </cell>
        </row>
        <row r="5204">
          <cell r="G5204">
            <v>0</v>
          </cell>
          <cell r="H5204">
            <v>0</v>
          </cell>
          <cell r="I5204">
            <v>0</v>
          </cell>
          <cell r="J5204">
            <v>0</v>
          </cell>
          <cell r="K5204">
            <v>0</v>
          </cell>
          <cell r="L5204">
            <v>0</v>
          </cell>
          <cell r="M5204">
            <v>0</v>
          </cell>
          <cell r="N5204">
            <v>0</v>
          </cell>
          <cell r="O5204">
            <v>0</v>
          </cell>
          <cell r="P5204">
            <v>0</v>
          </cell>
          <cell r="Q5204">
            <v>0</v>
          </cell>
          <cell r="R5204">
            <v>0</v>
          </cell>
          <cell r="S5204">
            <v>0</v>
          </cell>
          <cell r="T5204">
            <v>0</v>
          </cell>
          <cell r="U5204">
            <v>0</v>
          </cell>
          <cell r="AO5204" t="str">
            <v>Sachsen_2007_Sonstige_1</v>
          </cell>
          <cell r="AQ5204" t="str">
            <v>Östliche Flächenländer_2007_Sonstige_1</v>
          </cell>
        </row>
        <row r="5205">
          <cell r="G5205">
            <v>52.906723520901551</v>
          </cell>
          <cell r="H5205">
            <v>7.5446049277824985</v>
          </cell>
          <cell r="I5205">
            <v>0</v>
          </cell>
          <cell r="J5205">
            <v>0</v>
          </cell>
          <cell r="K5205">
            <v>27.08341776426883</v>
          </cell>
          <cell r="L5205">
            <v>3.1137532133676094</v>
          </cell>
          <cell r="M5205">
            <v>0</v>
          </cell>
          <cell r="N5205">
            <v>0</v>
          </cell>
          <cell r="O5205">
            <v>24.667022005634664</v>
          </cell>
          <cell r="P5205">
            <v>20.395339983248306</v>
          </cell>
          <cell r="Q5205">
            <v>5.2813523185867668</v>
          </cell>
          <cell r="R5205">
            <v>2.5630092134318132</v>
          </cell>
          <cell r="S5205">
            <v>0</v>
          </cell>
          <cell r="T5205">
            <v>0</v>
          </cell>
          <cell r="U5205">
            <v>0</v>
          </cell>
          <cell r="AO5205" t="str">
            <v>Sachsen_2007_Sonstige_2</v>
          </cell>
          <cell r="AQ5205" t="str">
            <v>Östliche Flächenländer_2007_Sonstige_2</v>
          </cell>
        </row>
        <row r="5206">
          <cell r="G5206">
            <v>2777.3436381634051</v>
          </cell>
          <cell r="H5206">
            <v>503.41376380628719</v>
          </cell>
          <cell r="I5206">
            <v>1.9090909090909092</v>
          </cell>
          <cell r="J5206">
            <v>0.83333333333333337</v>
          </cell>
          <cell r="K5206">
            <v>1284.7193515704155</v>
          </cell>
          <cell r="L5206">
            <v>219.7943444730077</v>
          </cell>
          <cell r="M5206">
            <v>0</v>
          </cell>
          <cell r="N5206">
            <v>0</v>
          </cell>
          <cell r="O5206">
            <v>1294.8977385212822</v>
          </cell>
          <cell r="P5206">
            <v>1070.6553719637554</v>
          </cell>
          <cell r="Q5206">
            <v>277.24510774385135</v>
          </cell>
          <cell r="R5206">
            <v>134.5454199345161</v>
          </cell>
          <cell r="S5206">
            <v>0</v>
          </cell>
          <cell r="T5206">
            <v>0</v>
          </cell>
          <cell r="U5206">
            <v>0</v>
          </cell>
          <cell r="AO5206" t="str">
            <v>Sachsen_2007_Sonstige_3</v>
          </cell>
          <cell r="AQ5206" t="str">
            <v>Östliche Flächenländer_2007_Sonstige_3</v>
          </cell>
        </row>
        <row r="5207">
          <cell r="G5207">
            <v>211.36754739968021</v>
          </cell>
          <cell r="H5207">
            <v>39.797790994052676</v>
          </cell>
          <cell r="I5207">
            <v>0.54545454545454541</v>
          </cell>
          <cell r="J5207">
            <v>0</v>
          </cell>
          <cell r="K5207">
            <v>114.23302938196555</v>
          </cell>
          <cell r="L5207">
            <v>17.949871465295629</v>
          </cell>
          <cell r="M5207">
            <v>0</v>
          </cell>
          <cell r="N5207">
            <v>0</v>
          </cell>
          <cell r="O5207">
            <v>98.54717124800122</v>
          </cell>
          <cell r="P5207">
            <v>81.481382776212598</v>
          </cell>
          <cell r="Q5207">
            <v>21.099520292393208</v>
          </cell>
          <cell r="R5207">
            <v>10.239473083073175</v>
          </cell>
          <cell r="S5207">
            <v>0</v>
          </cell>
          <cell r="T5207">
            <v>0</v>
          </cell>
          <cell r="U5207">
            <v>0</v>
          </cell>
          <cell r="AO5207" t="str">
            <v>Sachsen_2007_Sonstige_4</v>
          </cell>
          <cell r="AQ5207" t="str">
            <v>Östliche Flächenländer_2007_Sonstige_4</v>
          </cell>
        </row>
        <row r="5208">
          <cell r="G5208">
            <v>357.12038376608541</v>
          </cell>
          <cell r="H5208">
            <v>114.30076465590484</v>
          </cell>
          <cell r="I5208">
            <v>0.54545454545454541</v>
          </cell>
          <cell r="J5208">
            <v>0.16666666666666666</v>
          </cell>
          <cell r="K5208">
            <v>159.0145221209051</v>
          </cell>
          <cell r="L5208">
            <v>43.775706940874031</v>
          </cell>
          <cell r="M5208">
            <v>0</v>
          </cell>
          <cell r="N5208">
            <v>0</v>
          </cell>
          <cell r="O5208">
            <v>166.50239853803396</v>
          </cell>
          <cell r="P5208">
            <v>137.66854488692604</v>
          </cell>
          <cell r="Q5208">
            <v>35.649128150460669</v>
          </cell>
          <cell r="R5208">
            <v>17.300312190664737</v>
          </cell>
          <cell r="S5208">
            <v>0</v>
          </cell>
          <cell r="T5208">
            <v>0</v>
          </cell>
          <cell r="U5208">
            <v>0</v>
          </cell>
          <cell r="AO5208" t="str">
            <v>Sachsen_2007_Sonstige_5</v>
          </cell>
          <cell r="AQ5208" t="str">
            <v>Östliche Flächenländer_2007_Sonstige_5</v>
          </cell>
        </row>
        <row r="5209">
          <cell r="G5209">
            <v>7.2617071499276635</v>
          </cell>
          <cell r="H5209">
            <v>0.94307561597281231</v>
          </cell>
          <cell r="I5209">
            <v>0</v>
          </cell>
          <cell r="J5209">
            <v>0</v>
          </cell>
          <cell r="K5209">
            <v>2.9496791624451197</v>
          </cell>
          <cell r="L5209">
            <v>0.36632390745501281</v>
          </cell>
          <cell r="M5209">
            <v>0</v>
          </cell>
          <cell r="N5209">
            <v>0</v>
          </cell>
          <cell r="O5209">
            <v>3.3856696870478951</v>
          </cell>
          <cell r="P5209">
            <v>2.7993603898576107</v>
          </cell>
          <cell r="Q5209">
            <v>0.72489149470798753</v>
          </cell>
          <cell r="R5209">
            <v>0.35178557831417046</v>
          </cell>
          <cell r="S5209">
            <v>0</v>
          </cell>
          <cell r="T5209">
            <v>0</v>
          </cell>
          <cell r="U5209">
            <v>0</v>
          </cell>
          <cell r="AO5209" t="str">
            <v>Sachsen_2007_Sonstige_6</v>
          </cell>
          <cell r="AQ5209" t="str">
            <v>Östliche Flächenländer_2007_Sonstige_6</v>
          </cell>
        </row>
        <row r="5210">
          <cell r="G5210">
            <v>0</v>
          </cell>
          <cell r="H5210">
            <v>0</v>
          </cell>
          <cell r="I5210">
            <v>0</v>
          </cell>
          <cell r="J5210">
            <v>0</v>
          </cell>
          <cell r="K5210">
            <v>0</v>
          </cell>
          <cell r="L5210">
            <v>0</v>
          </cell>
          <cell r="M5210">
            <v>0</v>
          </cell>
          <cell r="N5210">
            <v>0</v>
          </cell>
          <cell r="O5210">
            <v>0</v>
          </cell>
          <cell r="P5210">
            <v>0</v>
          </cell>
          <cell r="Q5210">
            <v>0</v>
          </cell>
          <cell r="R5210">
            <v>0</v>
          </cell>
          <cell r="S5210">
            <v>0</v>
          </cell>
          <cell r="T5210">
            <v>0</v>
          </cell>
          <cell r="U5210">
            <v>0</v>
          </cell>
          <cell r="AO5210" t="str">
            <v>Sachsen_2007_Sonstige_7</v>
          </cell>
          <cell r="AQ5210" t="str">
            <v>Östliche Flächenländer_2007_Sonstige_7</v>
          </cell>
        </row>
        <row r="5211">
          <cell r="G5211">
            <v>3406</v>
          </cell>
          <cell r="H5211">
            <v>666</v>
          </cell>
          <cell r="I5211">
            <v>3</v>
          </cell>
          <cell r="J5211">
            <v>1</v>
          </cell>
          <cell r="K5211">
            <v>1588</v>
          </cell>
          <cell r="L5211">
            <v>285</v>
          </cell>
          <cell r="M5211">
            <v>0</v>
          </cell>
          <cell r="N5211">
            <v>0</v>
          </cell>
          <cell r="O5211">
            <v>1588</v>
          </cell>
          <cell r="P5211">
            <v>1313</v>
          </cell>
          <cell r="Q5211">
            <v>340</v>
          </cell>
          <cell r="R5211">
            <v>165</v>
          </cell>
          <cell r="S5211">
            <v>0</v>
          </cell>
          <cell r="T5211">
            <v>0</v>
          </cell>
          <cell r="U5211">
            <v>0</v>
          </cell>
          <cell r="AO5211" t="str">
            <v>Sachsen_2007_Sonstige_8</v>
          </cell>
          <cell r="AQ5211" t="str">
            <v>Östliche Flächenländer_2007_Sonstige_8</v>
          </cell>
        </row>
        <row r="5212">
          <cell r="G5212">
            <v>0</v>
          </cell>
          <cell r="H5212">
            <v>0</v>
          </cell>
          <cell r="I5212">
            <v>0</v>
          </cell>
          <cell r="J5212">
            <v>0</v>
          </cell>
          <cell r="K5212">
            <v>0</v>
          </cell>
          <cell r="L5212">
            <v>0</v>
          </cell>
          <cell r="M5212">
            <v>0</v>
          </cell>
          <cell r="N5212">
            <v>0</v>
          </cell>
          <cell r="O5212">
            <v>0</v>
          </cell>
          <cell r="P5212">
            <v>0</v>
          </cell>
          <cell r="Q5212">
            <v>0</v>
          </cell>
          <cell r="R5212">
            <v>0</v>
          </cell>
          <cell r="S5212">
            <v>0</v>
          </cell>
          <cell r="T5212">
            <v>0</v>
          </cell>
          <cell r="U5212">
            <v>0</v>
          </cell>
          <cell r="AO5212" t="e">
            <v>#N/A</v>
          </cell>
          <cell r="AQ5212" t="e">
            <v>#N/A</v>
          </cell>
        </row>
        <row r="5213">
          <cell r="G5213">
            <v>18.018731439884263</v>
          </cell>
          <cell r="H5213">
            <v>2.0277541772868877</v>
          </cell>
          <cell r="I5213">
            <v>0</v>
          </cell>
          <cell r="J5213">
            <v>0</v>
          </cell>
          <cell r="K5213">
            <v>6.9925700776764614</v>
          </cell>
          <cell r="L5213">
            <v>0.71015424164524421</v>
          </cell>
          <cell r="M5213">
            <v>0</v>
          </cell>
          <cell r="N5213">
            <v>0</v>
          </cell>
          <cell r="O5213">
            <v>6.3686895606487477</v>
          </cell>
          <cell r="P5213">
            <v>4.5978831950049495</v>
          </cell>
          <cell r="Q5213">
            <v>4.4891494707987514</v>
          </cell>
          <cell r="R5213">
            <v>2.5630092134318132</v>
          </cell>
          <cell r="S5213">
            <v>0</v>
          </cell>
          <cell r="T5213">
            <v>0</v>
          </cell>
          <cell r="U5213">
            <v>0</v>
          </cell>
          <cell r="AO5213" t="e">
            <v>#N/A</v>
          </cell>
          <cell r="AQ5213" t="e">
            <v>#N/A</v>
          </cell>
        </row>
        <row r="5214">
          <cell r="G5214">
            <v>945.89507347902224</v>
          </cell>
          <cell r="H5214">
            <v>135.30189747946758</v>
          </cell>
          <cell r="I5214">
            <v>0.63636363636363635</v>
          </cell>
          <cell r="J5214">
            <v>0.83333333333333337</v>
          </cell>
          <cell r="K5214">
            <v>331.6970618034448</v>
          </cell>
          <cell r="L5214">
            <v>50.128534704370175</v>
          </cell>
          <cell r="M5214">
            <v>0.17672413793103448</v>
          </cell>
          <cell r="N5214">
            <v>0.18156424581005587</v>
          </cell>
          <cell r="O5214">
            <v>334.32498286758545</v>
          </cell>
          <cell r="P5214">
            <v>241.36632909464706</v>
          </cell>
          <cell r="Q5214">
            <v>235.65834158227366</v>
          </cell>
          <cell r="R5214">
            <v>134.5454199345161</v>
          </cell>
          <cell r="S5214">
            <v>0</v>
          </cell>
          <cell r="T5214">
            <v>0</v>
          </cell>
          <cell r="U5214">
            <v>0</v>
          </cell>
          <cell r="AO5214" t="e">
            <v>#N/A</v>
          </cell>
          <cell r="AQ5214" t="e">
            <v>#N/A</v>
          </cell>
        </row>
        <row r="5215">
          <cell r="G5215">
            <v>71.986598644635649</v>
          </cell>
          <cell r="H5215">
            <v>10.696403285188332</v>
          </cell>
          <cell r="I5215">
            <v>0.18181818181818182</v>
          </cell>
          <cell r="J5215">
            <v>0</v>
          </cell>
          <cell r="K5215">
            <v>29.493414387031407</v>
          </cell>
          <cell r="L5215">
            <v>4.0938303341902316</v>
          </cell>
          <cell r="M5215">
            <v>0</v>
          </cell>
          <cell r="N5215">
            <v>0</v>
          </cell>
          <cell r="O5215">
            <v>25.44353917612122</v>
          </cell>
          <cell r="P5215">
            <v>18.368994136907027</v>
          </cell>
          <cell r="Q5215">
            <v>17.934592248534226</v>
          </cell>
          <cell r="R5215">
            <v>10.239473083073175</v>
          </cell>
          <cell r="S5215">
            <v>0</v>
          </cell>
          <cell r="T5215">
            <v>0</v>
          </cell>
          <cell r="U5215">
            <v>0</v>
          </cell>
          <cell r="AO5215" t="e">
            <v>#N/A</v>
          </cell>
          <cell r="AQ5215" t="e">
            <v>#N/A</v>
          </cell>
        </row>
        <row r="5216">
          <cell r="G5216">
            <v>121.62643721921876</v>
          </cell>
          <cell r="H5216">
            <v>30.720475785896348</v>
          </cell>
          <cell r="I5216">
            <v>0.18181818181818182</v>
          </cell>
          <cell r="J5216">
            <v>0.16666666666666666</v>
          </cell>
          <cell r="K5216">
            <v>41.055386693684561</v>
          </cell>
          <cell r="L5216">
            <v>9.9839331619537273</v>
          </cell>
          <cell r="M5216">
            <v>0.17672413793103448</v>
          </cell>
          <cell r="N5216">
            <v>0.18156424581005587</v>
          </cell>
          <cell r="O5216">
            <v>42.988654534379044</v>
          </cell>
          <cell r="P5216">
            <v>31.035711566283407</v>
          </cell>
          <cell r="Q5216">
            <v>30.301758927891569</v>
          </cell>
          <cell r="R5216">
            <v>17.300312190664737</v>
          </cell>
          <cell r="S5216">
            <v>0</v>
          </cell>
          <cell r="T5216">
            <v>0</v>
          </cell>
          <cell r="U5216">
            <v>0</v>
          </cell>
          <cell r="AO5216" t="e">
            <v>#N/A</v>
          </cell>
          <cell r="AQ5216" t="e">
            <v>#N/A</v>
          </cell>
        </row>
        <row r="5217">
          <cell r="G5217">
            <v>2.4731592172390164</v>
          </cell>
          <cell r="H5217">
            <v>0.25346927216086096</v>
          </cell>
          <cell r="I5217">
            <v>0</v>
          </cell>
          <cell r="J5217">
            <v>0</v>
          </cell>
          <cell r="K5217">
            <v>0.76156703816278282</v>
          </cell>
          <cell r="L5217">
            <v>8.3547557840616959E-2</v>
          </cell>
          <cell r="M5217">
            <v>0</v>
          </cell>
          <cell r="N5217">
            <v>0</v>
          </cell>
          <cell r="O5217">
            <v>0.8741338612655144</v>
          </cell>
          <cell r="P5217">
            <v>0.63108200715754215</v>
          </cell>
          <cell r="Q5217">
            <v>0.61615777050178944</v>
          </cell>
          <cell r="R5217">
            <v>0.35178557831417046</v>
          </cell>
          <cell r="S5217">
            <v>0</v>
          </cell>
          <cell r="T5217">
            <v>0</v>
          </cell>
          <cell r="U5217">
            <v>0</v>
          </cell>
          <cell r="AO5217" t="e">
            <v>#N/A</v>
          </cell>
          <cell r="AQ5217" t="e">
            <v>#N/A</v>
          </cell>
        </row>
        <row r="5218">
          <cell r="G5218">
            <v>0</v>
          </cell>
          <cell r="H5218">
            <v>0</v>
          </cell>
          <cell r="I5218">
            <v>0</v>
          </cell>
          <cell r="J5218">
            <v>0</v>
          </cell>
          <cell r="K5218">
            <v>0</v>
          </cell>
          <cell r="L5218">
            <v>0</v>
          </cell>
          <cell r="M5218">
            <v>0</v>
          </cell>
          <cell r="N5218">
            <v>0</v>
          </cell>
          <cell r="O5218">
            <v>0</v>
          </cell>
          <cell r="P5218">
            <v>0</v>
          </cell>
          <cell r="Q5218">
            <v>0</v>
          </cell>
          <cell r="R5218">
            <v>0</v>
          </cell>
          <cell r="S5218">
            <v>0</v>
          </cell>
          <cell r="T5218">
            <v>0</v>
          </cell>
          <cell r="U5218">
            <v>0</v>
          </cell>
          <cell r="AO5218" t="e">
            <v>#N/A</v>
          </cell>
          <cell r="AQ5218" t="e">
            <v>#N/A</v>
          </cell>
        </row>
        <row r="5219">
          <cell r="G5219">
            <v>1160</v>
          </cell>
          <cell r="H5219">
            <v>179</v>
          </cell>
          <cell r="I5219">
            <v>1</v>
          </cell>
          <cell r="J5219">
            <v>1</v>
          </cell>
          <cell r="K5219">
            <v>410</v>
          </cell>
          <cell r="L5219">
            <v>65</v>
          </cell>
          <cell r="M5219">
            <v>0.35344827586206895</v>
          </cell>
          <cell r="N5219">
            <v>0.36312849162011174</v>
          </cell>
          <cell r="O5219">
            <v>410</v>
          </cell>
          <cell r="P5219">
            <v>296</v>
          </cell>
          <cell r="Q5219">
            <v>289</v>
          </cell>
          <cell r="R5219">
            <v>165</v>
          </cell>
          <cell r="S5219">
            <v>0</v>
          </cell>
          <cell r="T5219">
            <v>0</v>
          </cell>
          <cell r="U5219">
            <v>0</v>
          </cell>
          <cell r="AO5219" t="e">
            <v>#N/A</v>
          </cell>
          <cell r="AQ5219" t="e">
            <v>#N/A</v>
          </cell>
        </row>
        <row r="5220">
          <cell r="G5220">
            <v>2651</v>
          </cell>
          <cell r="H5220">
            <v>722</v>
          </cell>
          <cell r="I5220">
            <v>6</v>
          </cell>
          <cell r="J5220">
            <v>1</v>
          </cell>
          <cell r="K5220">
            <v>877</v>
          </cell>
          <cell r="L5220">
            <v>237</v>
          </cell>
          <cell r="M5220">
            <v>1</v>
          </cell>
          <cell r="N5220">
            <v>0</v>
          </cell>
          <cell r="O5220">
            <v>877</v>
          </cell>
          <cell r="P5220">
            <v>1006</v>
          </cell>
          <cell r="Q5220">
            <v>722</v>
          </cell>
          <cell r="R5220">
            <v>46</v>
          </cell>
          <cell r="S5220">
            <v>0</v>
          </cell>
          <cell r="T5220">
            <v>0</v>
          </cell>
          <cell r="U5220">
            <v>0</v>
          </cell>
          <cell r="AO5220" t="str">
            <v>Thüringen_2006_I 01a_1</v>
          </cell>
          <cell r="AQ5220" t="str">
            <v>Östliche Flächenländer_2006_I 01a_1</v>
          </cell>
        </row>
        <row r="5221">
          <cell r="G5221">
            <v>11628</v>
          </cell>
          <cell r="H5221">
            <v>3137</v>
          </cell>
          <cell r="I5221">
            <v>29</v>
          </cell>
          <cell r="J5221">
            <v>8</v>
          </cell>
          <cell r="K5221">
            <v>4127</v>
          </cell>
          <cell r="L5221">
            <v>1166</v>
          </cell>
          <cell r="M5221">
            <v>11</v>
          </cell>
          <cell r="N5221">
            <v>5</v>
          </cell>
          <cell r="O5221">
            <v>4127</v>
          </cell>
          <cell r="P5221">
            <v>4073</v>
          </cell>
          <cell r="Q5221">
            <v>2841</v>
          </cell>
          <cell r="R5221">
            <v>587</v>
          </cell>
          <cell r="S5221">
            <v>0</v>
          </cell>
          <cell r="T5221">
            <v>0</v>
          </cell>
          <cell r="U5221">
            <v>0</v>
          </cell>
          <cell r="AO5221" t="str">
            <v>Thüringen_2006_I 01a_2</v>
          </cell>
          <cell r="AQ5221" t="str">
            <v>Östliche Flächenländer_2006_I 01a_2</v>
          </cell>
        </row>
        <row r="5222">
          <cell r="G5222">
            <v>28035</v>
          </cell>
          <cell r="H5222">
            <v>9921</v>
          </cell>
          <cell r="I5222">
            <v>45</v>
          </cell>
          <cell r="J5222">
            <v>17</v>
          </cell>
          <cell r="K5222">
            <v>9036</v>
          </cell>
          <cell r="L5222">
            <v>3404</v>
          </cell>
          <cell r="M5222">
            <v>15</v>
          </cell>
          <cell r="N5222">
            <v>8</v>
          </cell>
          <cell r="O5222">
            <v>9036</v>
          </cell>
          <cell r="P5222">
            <v>8737</v>
          </cell>
          <cell r="Q5222">
            <v>7939</v>
          </cell>
          <cell r="R5222">
            <v>2323</v>
          </cell>
          <cell r="S5222">
            <v>0</v>
          </cell>
          <cell r="T5222">
            <v>0</v>
          </cell>
          <cell r="U5222">
            <v>0</v>
          </cell>
          <cell r="AO5222" t="str">
            <v>Thüringen_2006_I 01a_3</v>
          </cell>
          <cell r="AQ5222" t="str">
            <v>Östliche Flächenländer_2006_I 01a_3</v>
          </cell>
        </row>
        <row r="5223">
          <cell r="G5223">
            <v>971</v>
          </cell>
          <cell r="H5223">
            <v>475</v>
          </cell>
          <cell r="I5223">
            <v>1</v>
          </cell>
          <cell r="J5223">
            <v>1</v>
          </cell>
          <cell r="K5223">
            <v>313</v>
          </cell>
          <cell r="L5223">
            <v>156</v>
          </cell>
          <cell r="M5223">
            <v>1</v>
          </cell>
          <cell r="N5223">
            <v>1</v>
          </cell>
          <cell r="O5223">
            <v>313</v>
          </cell>
          <cell r="P5223">
            <v>360</v>
          </cell>
          <cell r="Q5223">
            <v>266</v>
          </cell>
          <cell r="R5223">
            <v>32</v>
          </cell>
          <cell r="S5223">
            <v>0</v>
          </cell>
          <cell r="T5223">
            <v>0</v>
          </cell>
          <cell r="U5223">
            <v>0</v>
          </cell>
          <cell r="AO5223" t="str">
            <v>Thüringen_2006_I 01a_4</v>
          </cell>
          <cell r="AQ5223" t="str">
            <v>Östliche Flächenländer_2006_I 01a_4</v>
          </cell>
        </row>
        <row r="5224">
          <cell r="G5224">
            <v>5406</v>
          </cell>
          <cell r="H5224">
            <v>2874</v>
          </cell>
          <cell r="I5224">
            <v>7</v>
          </cell>
          <cell r="J5224">
            <v>4</v>
          </cell>
          <cell r="K5224">
            <v>1973</v>
          </cell>
          <cell r="L5224">
            <v>1069</v>
          </cell>
          <cell r="M5224">
            <v>0</v>
          </cell>
          <cell r="N5224">
            <v>0</v>
          </cell>
          <cell r="O5224">
            <v>1973</v>
          </cell>
          <cell r="P5224">
            <v>1747</v>
          </cell>
          <cell r="Q5224">
            <v>1533</v>
          </cell>
          <cell r="R5224">
            <v>153</v>
          </cell>
          <cell r="S5224">
            <v>0</v>
          </cell>
          <cell r="T5224">
            <v>0</v>
          </cell>
          <cell r="U5224">
            <v>0</v>
          </cell>
          <cell r="AO5224" t="str">
            <v>Thüringen_2006_I 01a_5</v>
          </cell>
          <cell r="AQ5224" t="str">
            <v>Östliche Flächenländer_2006_I 01a_5</v>
          </cell>
        </row>
        <row r="5225">
          <cell r="G5225">
            <v>9</v>
          </cell>
          <cell r="H5225">
            <v>3</v>
          </cell>
          <cell r="I5225">
            <v>2</v>
          </cell>
          <cell r="J5225">
            <v>0</v>
          </cell>
          <cell r="K5225">
            <v>5</v>
          </cell>
          <cell r="L5225">
            <v>1</v>
          </cell>
          <cell r="M5225">
            <v>1</v>
          </cell>
          <cell r="N5225">
            <v>0</v>
          </cell>
          <cell r="O5225">
            <v>5</v>
          </cell>
          <cell r="P5225">
            <v>1</v>
          </cell>
          <cell r="Q5225">
            <v>1</v>
          </cell>
          <cell r="R5225">
            <v>2</v>
          </cell>
          <cell r="S5225">
            <v>0</v>
          </cell>
          <cell r="T5225">
            <v>0</v>
          </cell>
          <cell r="U5225">
            <v>0</v>
          </cell>
          <cell r="AO5225" t="str">
            <v>Thüringen_2006_I 01a_6</v>
          </cell>
          <cell r="AQ5225" t="str">
            <v>Östliche Flächenländer_2006_I 01a_6</v>
          </cell>
        </row>
        <row r="5226">
          <cell r="G5226">
            <v>0</v>
          </cell>
          <cell r="H5226">
            <v>0</v>
          </cell>
          <cell r="I5226">
            <v>0</v>
          </cell>
          <cell r="J5226">
            <v>0</v>
          </cell>
          <cell r="K5226">
            <v>0</v>
          </cell>
          <cell r="L5226">
            <v>0</v>
          </cell>
          <cell r="M5226">
            <v>0</v>
          </cell>
          <cell r="N5226">
            <v>0</v>
          </cell>
          <cell r="O5226">
            <v>0</v>
          </cell>
          <cell r="P5226">
            <v>0</v>
          </cell>
          <cell r="Q5226">
            <v>0</v>
          </cell>
          <cell r="R5226">
            <v>0</v>
          </cell>
          <cell r="S5226">
            <v>0</v>
          </cell>
          <cell r="T5226">
            <v>0</v>
          </cell>
          <cell r="U5226">
            <v>0</v>
          </cell>
          <cell r="AO5226" t="str">
            <v>Thüringen_2006_I 01a_7</v>
          </cell>
          <cell r="AQ5226" t="str">
            <v>Östliche Flächenländer_2006_I 01a_7</v>
          </cell>
        </row>
        <row r="5227">
          <cell r="G5227">
            <v>48700</v>
          </cell>
          <cell r="H5227">
            <v>17132</v>
          </cell>
          <cell r="I5227">
            <v>90</v>
          </cell>
          <cell r="J5227">
            <v>31</v>
          </cell>
          <cell r="K5227">
            <v>16331</v>
          </cell>
          <cell r="L5227">
            <v>6033</v>
          </cell>
          <cell r="M5227">
            <v>29</v>
          </cell>
          <cell r="N5227">
            <v>14</v>
          </cell>
          <cell r="O5227">
            <v>16331</v>
          </cell>
          <cell r="P5227">
            <v>15924</v>
          </cell>
          <cell r="Q5227">
            <v>13302</v>
          </cell>
          <cell r="R5227">
            <v>3143</v>
          </cell>
          <cell r="S5227">
            <v>0</v>
          </cell>
          <cell r="T5227">
            <v>0</v>
          </cell>
          <cell r="U5227">
            <v>0</v>
          </cell>
          <cell r="AO5227" t="str">
            <v>Thüringen_2006_I 01a_8</v>
          </cell>
          <cell r="AQ5227" t="str">
            <v>Östliche Flächenländer_2006_I 01a_8</v>
          </cell>
        </row>
        <row r="5228">
          <cell r="G5228">
            <v>0</v>
          </cell>
          <cell r="H5228">
            <v>0</v>
          </cell>
          <cell r="I5228">
            <v>0</v>
          </cell>
          <cell r="J5228">
            <v>0</v>
          </cell>
          <cell r="K5228">
            <v>0</v>
          </cell>
          <cell r="L5228">
            <v>0</v>
          </cell>
          <cell r="M5228">
            <v>0</v>
          </cell>
          <cell r="N5228">
            <v>0</v>
          </cell>
          <cell r="O5228">
            <v>0</v>
          </cell>
          <cell r="P5228">
            <v>0</v>
          </cell>
          <cell r="Q5228">
            <v>0</v>
          </cell>
          <cell r="R5228">
            <v>0</v>
          </cell>
          <cell r="S5228">
            <v>0</v>
          </cell>
          <cell r="T5228">
            <v>0</v>
          </cell>
          <cell r="U5228">
            <v>0</v>
          </cell>
          <cell r="AO5228" t="str">
            <v>Thüringen_2006_I 03_1</v>
          </cell>
          <cell r="AQ5228" t="str">
            <v>Östliche Flächenländer_2006_I 03_1</v>
          </cell>
        </row>
        <row r="5229">
          <cell r="G5229">
            <v>7</v>
          </cell>
          <cell r="H5229">
            <v>2</v>
          </cell>
          <cell r="I5229">
            <v>0</v>
          </cell>
          <cell r="J5229">
            <v>0</v>
          </cell>
          <cell r="K5229">
            <v>7</v>
          </cell>
          <cell r="L5229">
            <v>2</v>
          </cell>
          <cell r="M5229">
            <v>0</v>
          </cell>
          <cell r="N5229">
            <v>0</v>
          </cell>
          <cell r="O5229">
            <v>7</v>
          </cell>
          <cell r="P5229">
            <v>0</v>
          </cell>
          <cell r="Q5229">
            <v>0</v>
          </cell>
          <cell r="R5229">
            <v>0</v>
          </cell>
          <cell r="S5229">
            <v>0</v>
          </cell>
          <cell r="T5229">
            <v>0</v>
          </cell>
          <cell r="U5229">
            <v>0</v>
          </cell>
          <cell r="AO5229" t="str">
            <v>Thüringen_2006_I 03_2</v>
          </cell>
          <cell r="AQ5229" t="str">
            <v>Östliche Flächenländer_2006_I 03_2</v>
          </cell>
        </row>
        <row r="5230">
          <cell r="G5230">
            <v>2383</v>
          </cell>
          <cell r="H5230">
            <v>987</v>
          </cell>
          <cell r="I5230">
            <v>10</v>
          </cell>
          <cell r="J5230">
            <v>4</v>
          </cell>
          <cell r="K5230">
            <v>1137</v>
          </cell>
          <cell r="L5230">
            <v>494</v>
          </cell>
          <cell r="M5230">
            <v>4</v>
          </cell>
          <cell r="N5230">
            <v>1</v>
          </cell>
          <cell r="O5230">
            <v>1137</v>
          </cell>
          <cell r="P5230">
            <v>933</v>
          </cell>
          <cell r="Q5230">
            <v>313</v>
          </cell>
          <cell r="R5230">
            <v>0</v>
          </cell>
          <cell r="S5230">
            <v>0</v>
          </cell>
          <cell r="T5230">
            <v>0</v>
          </cell>
          <cell r="U5230">
            <v>0</v>
          </cell>
          <cell r="AO5230" t="str">
            <v>Thüringen_2006_I 03_3</v>
          </cell>
          <cell r="AQ5230" t="str">
            <v>Östliche Flächenländer_2006_I 03_3</v>
          </cell>
        </row>
        <row r="5231">
          <cell r="G5231">
            <v>57</v>
          </cell>
          <cell r="H5231">
            <v>25</v>
          </cell>
          <cell r="I5231">
            <v>0</v>
          </cell>
          <cell r="J5231">
            <v>0</v>
          </cell>
          <cell r="K5231">
            <v>23</v>
          </cell>
          <cell r="L5231">
            <v>12</v>
          </cell>
          <cell r="M5231">
            <v>0</v>
          </cell>
          <cell r="N5231">
            <v>0</v>
          </cell>
          <cell r="O5231">
            <v>23</v>
          </cell>
          <cell r="P5231">
            <v>34</v>
          </cell>
          <cell r="Q5231">
            <v>0</v>
          </cell>
          <cell r="R5231">
            <v>0</v>
          </cell>
          <cell r="S5231">
            <v>0</v>
          </cell>
          <cell r="T5231">
            <v>0</v>
          </cell>
          <cell r="U5231">
            <v>0</v>
          </cell>
          <cell r="AO5231" t="str">
            <v>Thüringen_2006_I 03_4</v>
          </cell>
          <cell r="AQ5231" t="str">
            <v>Östliche Flächenländer_2006_I 03_4</v>
          </cell>
        </row>
        <row r="5232">
          <cell r="G5232">
            <v>361</v>
          </cell>
          <cell r="H5232">
            <v>242</v>
          </cell>
          <cell r="I5232">
            <v>2</v>
          </cell>
          <cell r="J5232">
            <v>2</v>
          </cell>
          <cell r="K5232">
            <v>186</v>
          </cell>
          <cell r="L5232">
            <v>122</v>
          </cell>
          <cell r="M5232">
            <v>2</v>
          </cell>
          <cell r="N5232">
            <v>2</v>
          </cell>
          <cell r="O5232">
            <v>186</v>
          </cell>
          <cell r="P5232">
            <v>168</v>
          </cell>
          <cell r="Q5232">
            <v>7</v>
          </cell>
          <cell r="R5232">
            <v>0</v>
          </cell>
          <cell r="S5232">
            <v>0</v>
          </cell>
          <cell r="T5232">
            <v>0</v>
          </cell>
          <cell r="U5232">
            <v>0</v>
          </cell>
          <cell r="AO5232" t="str">
            <v>Thüringen_2006_I 03_5</v>
          </cell>
          <cell r="AQ5232" t="str">
            <v>Östliche Flächenländer_2006_I 03_5</v>
          </cell>
        </row>
        <row r="5233">
          <cell r="G5233">
            <v>1</v>
          </cell>
          <cell r="H5233">
            <v>0</v>
          </cell>
          <cell r="I5233">
            <v>1</v>
          </cell>
          <cell r="J5233">
            <v>0</v>
          </cell>
          <cell r="K5233">
            <v>1</v>
          </cell>
          <cell r="L5233">
            <v>0</v>
          </cell>
          <cell r="M5233">
            <v>1</v>
          </cell>
          <cell r="N5233">
            <v>0</v>
          </cell>
          <cell r="O5233">
            <v>1</v>
          </cell>
          <cell r="P5233">
            <v>0</v>
          </cell>
          <cell r="Q5233">
            <v>0</v>
          </cell>
          <cell r="R5233">
            <v>0</v>
          </cell>
          <cell r="S5233">
            <v>0</v>
          </cell>
          <cell r="T5233">
            <v>0</v>
          </cell>
          <cell r="U5233">
            <v>0</v>
          </cell>
          <cell r="AO5233" t="str">
            <v>Thüringen_2006_I 03_6</v>
          </cell>
          <cell r="AQ5233" t="str">
            <v>Östliche Flächenländer_2006_I 03_6</v>
          </cell>
        </row>
        <row r="5234">
          <cell r="G5234">
            <v>0</v>
          </cell>
          <cell r="H5234">
            <v>0</v>
          </cell>
          <cell r="I5234">
            <v>0</v>
          </cell>
          <cell r="J5234">
            <v>0</v>
          </cell>
          <cell r="K5234">
            <v>0</v>
          </cell>
          <cell r="L5234">
            <v>0</v>
          </cell>
          <cell r="M5234">
            <v>0</v>
          </cell>
          <cell r="N5234">
            <v>0</v>
          </cell>
          <cell r="O5234">
            <v>0</v>
          </cell>
          <cell r="P5234">
            <v>0</v>
          </cell>
          <cell r="Q5234">
            <v>0</v>
          </cell>
          <cell r="R5234">
            <v>0</v>
          </cell>
          <cell r="S5234">
            <v>0</v>
          </cell>
          <cell r="T5234">
            <v>0</v>
          </cell>
          <cell r="U5234">
            <v>0</v>
          </cell>
          <cell r="AO5234" t="str">
            <v>Thüringen_2006_I 03_7</v>
          </cell>
          <cell r="AQ5234" t="str">
            <v>Östliche Flächenländer_2006_I 03_7</v>
          </cell>
        </row>
        <row r="5235">
          <cell r="G5235">
            <v>2809</v>
          </cell>
          <cell r="H5235">
            <v>1256</v>
          </cell>
          <cell r="I5235">
            <v>13</v>
          </cell>
          <cell r="J5235">
            <v>6</v>
          </cell>
          <cell r="K5235">
            <v>1354</v>
          </cell>
          <cell r="L5235">
            <v>630</v>
          </cell>
          <cell r="M5235">
            <v>7</v>
          </cell>
          <cell r="N5235">
            <v>3</v>
          </cell>
          <cell r="O5235">
            <v>1354</v>
          </cell>
          <cell r="P5235">
            <v>1135</v>
          </cell>
          <cell r="Q5235">
            <v>320</v>
          </cell>
          <cell r="R5235">
            <v>0</v>
          </cell>
          <cell r="S5235">
            <v>0</v>
          </cell>
          <cell r="T5235">
            <v>0</v>
          </cell>
          <cell r="U5235">
            <v>0</v>
          </cell>
          <cell r="AO5235" t="str">
            <v>Thüringen_2006_I 03_8</v>
          </cell>
          <cell r="AQ5235" t="str">
            <v>Östliche Flächenländer_2006_I 03_8</v>
          </cell>
        </row>
        <row r="5236">
          <cell r="G5236">
            <v>0</v>
          </cell>
          <cell r="H5236">
            <v>0</v>
          </cell>
          <cell r="I5236">
            <v>0</v>
          </cell>
          <cell r="J5236">
            <v>0</v>
          </cell>
          <cell r="K5236">
            <v>0</v>
          </cell>
          <cell r="L5236">
            <v>0</v>
          </cell>
          <cell r="M5236">
            <v>0</v>
          </cell>
          <cell r="N5236">
            <v>0</v>
          </cell>
          <cell r="O5236">
            <v>0</v>
          </cell>
          <cell r="P5236">
            <v>0</v>
          </cell>
          <cell r="Q5236">
            <v>0</v>
          </cell>
          <cell r="R5236">
            <v>0</v>
          </cell>
          <cell r="S5236">
            <v>0</v>
          </cell>
          <cell r="T5236">
            <v>0</v>
          </cell>
          <cell r="U5236">
            <v>0</v>
          </cell>
          <cell r="AO5236" t="str">
            <v>Thüringen_2006_I 04b_1</v>
          </cell>
          <cell r="AQ5236" t="str">
            <v>Östliche Flächenländer_2006_I 04b_1</v>
          </cell>
        </row>
        <row r="5237">
          <cell r="G5237">
            <v>0</v>
          </cell>
          <cell r="H5237">
            <v>0</v>
          </cell>
          <cell r="I5237">
            <v>0</v>
          </cell>
          <cell r="J5237">
            <v>0</v>
          </cell>
          <cell r="K5237">
            <v>0</v>
          </cell>
          <cell r="L5237">
            <v>0</v>
          </cell>
          <cell r="M5237">
            <v>0</v>
          </cell>
          <cell r="N5237">
            <v>0</v>
          </cell>
          <cell r="O5237">
            <v>0</v>
          </cell>
          <cell r="P5237">
            <v>0</v>
          </cell>
          <cell r="Q5237">
            <v>0</v>
          </cell>
          <cell r="R5237">
            <v>0</v>
          </cell>
          <cell r="S5237">
            <v>0</v>
          </cell>
          <cell r="T5237">
            <v>0</v>
          </cell>
          <cell r="U5237">
            <v>0</v>
          </cell>
          <cell r="AO5237" t="str">
            <v>Thüringen_2006_I 04b_2</v>
          </cell>
          <cell r="AQ5237" t="str">
            <v>Östliche Flächenländer_2006_I 04b_2</v>
          </cell>
        </row>
        <row r="5238">
          <cell r="G5238">
            <v>303</v>
          </cell>
          <cell r="H5238">
            <v>75</v>
          </cell>
          <cell r="I5238">
            <v>0</v>
          </cell>
          <cell r="J5238">
            <v>0</v>
          </cell>
          <cell r="K5238">
            <v>0</v>
          </cell>
          <cell r="L5238">
            <v>0</v>
          </cell>
          <cell r="M5238">
            <v>0</v>
          </cell>
          <cell r="N5238">
            <v>0</v>
          </cell>
          <cell r="O5238">
            <v>0</v>
          </cell>
          <cell r="P5238">
            <v>0</v>
          </cell>
          <cell r="Q5238">
            <v>303</v>
          </cell>
          <cell r="R5238">
            <v>0</v>
          </cell>
          <cell r="S5238">
            <v>0</v>
          </cell>
          <cell r="T5238">
            <v>0</v>
          </cell>
          <cell r="U5238">
            <v>0</v>
          </cell>
          <cell r="AO5238" t="str">
            <v>Thüringen_2006_I 04b_3</v>
          </cell>
          <cell r="AQ5238" t="str">
            <v>Östliche Flächenländer_2006_I 04b_3</v>
          </cell>
        </row>
        <row r="5239">
          <cell r="G5239">
            <v>0</v>
          </cell>
          <cell r="H5239">
            <v>0</v>
          </cell>
          <cell r="I5239">
            <v>0</v>
          </cell>
          <cell r="J5239">
            <v>0</v>
          </cell>
          <cell r="K5239">
            <v>0</v>
          </cell>
          <cell r="L5239">
            <v>0</v>
          </cell>
          <cell r="M5239">
            <v>0</v>
          </cell>
          <cell r="N5239">
            <v>0</v>
          </cell>
          <cell r="O5239">
            <v>0</v>
          </cell>
          <cell r="P5239">
            <v>0</v>
          </cell>
          <cell r="Q5239">
            <v>0</v>
          </cell>
          <cell r="R5239">
            <v>0</v>
          </cell>
          <cell r="S5239">
            <v>0</v>
          </cell>
          <cell r="T5239">
            <v>0</v>
          </cell>
          <cell r="U5239">
            <v>0</v>
          </cell>
          <cell r="AO5239" t="str">
            <v>Thüringen_2006_I 04b_4</v>
          </cell>
          <cell r="AQ5239" t="str">
            <v>Östliche Flächenländer_2006_I 04b_4</v>
          </cell>
        </row>
        <row r="5240">
          <cell r="G5240">
            <v>0</v>
          </cell>
          <cell r="H5240">
            <v>0</v>
          </cell>
          <cell r="I5240">
            <v>0</v>
          </cell>
          <cell r="J5240">
            <v>0</v>
          </cell>
          <cell r="K5240">
            <v>0</v>
          </cell>
          <cell r="L5240">
            <v>0</v>
          </cell>
          <cell r="M5240">
            <v>0</v>
          </cell>
          <cell r="N5240">
            <v>0</v>
          </cell>
          <cell r="O5240">
            <v>0</v>
          </cell>
          <cell r="P5240">
            <v>0</v>
          </cell>
          <cell r="Q5240">
            <v>0</v>
          </cell>
          <cell r="R5240">
            <v>0</v>
          </cell>
          <cell r="S5240">
            <v>0</v>
          </cell>
          <cell r="T5240">
            <v>0</v>
          </cell>
          <cell r="U5240">
            <v>0</v>
          </cell>
          <cell r="AO5240" t="str">
            <v>Thüringen_2006_I 04b_5</v>
          </cell>
          <cell r="AQ5240" t="str">
            <v>Östliche Flächenländer_2006_I 04b_5</v>
          </cell>
        </row>
        <row r="5241">
          <cell r="G5241">
            <v>0</v>
          </cell>
          <cell r="H5241">
            <v>0</v>
          </cell>
          <cell r="I5241">
            <v>0</v>
          </cell>
          <cell r="J5241">
            <v>0</v>
          </cell>
          <cell r="K5241">
            <v>0</v>
          </cell>
          <cell r="L5241">
            <v>0</v>
          </cell>
          <cell r="M5241">
            <v>0</v>
          </cell>
          <cell r="N5241">
            <v>0</v>
          </cell>
          <cell r="O5241">
            <v>0</v>
          </cell>
          <cell r="P5241">
            <v>0</v>
          </cell>
          <cell r="Q5241">
            <v>0</v>
          </cell>
          <cell r="R5241">
            <v>0</v>
          </cell>
          <cell r="S5241">
            <v>0</v>
          </cell>
          <cell r="T5241">
            <v>0</v>
          </cell>
          <cell r="U5241">
            <v>0</v>
          </cell>
          <cell r="AO5241" t="str">
            <v>Thüringen_2006_I 04b_6</v>
          </cell>
          <cell r="AQ5241" t="str">
            <v>Östliche Flächenländer_2006_I 04b_6</v>
          </cell>
        </row>
        <row r="5242">
          <cell r="G5242">
            <v>0</v>
          </cell>
          <cell r="H5242">
            <v>0</v>
          </cell>
          <cell r="I5242">
            <v>0</v>
          </cell>
          <cell r="J5242">
            <v>0</v>
          </cell>
          <cell r="K5242">
            <v>0</v>
          </cell>
          <cell r="L5242">
            <v>0</v>
          </cell>
          <cell r="M5242">
            <v>0</v>
          </cell>
          <cell r="N5242">
            <v>0</v>
          </cell>
          <cell r="O5242">
            <v>0</v>
          </cell>
          <cell r="P5242">
            <v>0</v>
          </cell>
          <cell r="Q5242">
            <v>0</v>
          </cell>
          <cell r="R5242">
            <v>0</v>
          </cell>
          <cell r="S5242">
            <v>0</v>
          </cell>
          <cell r="T5242">
            <v>0</v>
          </cell>
          <cell r="U5242">
            <v>0</v>
          </cell>
          <cell r="AO5242" t="str">
            <v>Thüringen_2006_I 04b_7</v>
          </cell>
          <cell r="AQ5242" t="str">
            <v>Östliche Flächenländer_2006_I 04b_7</v>
          </cell>
        </row>
        <row r="5243">
          <cell r="G5243">
            <v>303</v>
          </cell>
          <cell r="H5243">
            <v>75</v>
          </cell>
          <cell r="I5243">
            <v>0</v>
          </cell>
          <cell r="J5243">
            <v>0</v>
          </cell>
          <cell r="K5243">
            <v>0</v>
          </cell>
          <cell r="L5243">
            <v>0</v>
          </cell>
          <cell r="M5243">
            <v>0</v>
          </cell>
          <cell r="N5243">
            <v>0</v>
          </cell>
          <cell r="O5243">
            <v>0</v>
          </cell>
          <cell r="P5243">
            <v>0</v>
          </cell>
          <cell r="Q5243">
            <v>303</v>
          </cell>
          <cell r="R5243">
            <v>0</v>
          </cell>
          <cell r="S5243">
            <v>0</v>
          </cell>
          <cell r="T5243">
            <v>0</v>
          </cell>
          <cell r="U5243">
            <v>0</v>
          </cell>
          <cell r="AO5243" t="str">
            <v>Thüringen_2006_I 04b_8</v>
          </cell>
          <cell r="AQ5243" t="str">
            <v>Östliche Flächenländer_2006_I 04b_8</v>
          </cell>
        </row>
        <row r="5244">
          <cell r="G5244">
            <v>3</v>
          </cell>
          <cell r="H5244">
            <v>3</v>
          </cell>
          <cell r="I5244">
            <v>0</v>
          </cell>
          <cell r="J5244">
            <v>0</v>
          </cell>
          <cell r="K5244">
            <v>1</v>
          </cell>
          <cell r="L5244">
            <v>1</v>
          </cell>
          <cell r="M5244">
            <v>0</v>
          </cell>
          <cell r="N5244">
            <v>0</v>
          </cell>
          <cell r="O5244">
            <v>1</v>
          </cell>
          <cell r="P5244">
            <v>2</v>
          </cell>
          <cell r="Q5244">
            <v>0</v>
          </cell>
          <cell r="R5244">
            <v>0</v>
          </cell>
          <cell r="S5244">
            <v>0</v>
          </cell>
          <cell r="T5244">
            <v>0</v>
          </cell>
          <cell r="U5244">
            <v>0</v>
          </cell>
          <cell r="AO5244" t="str">
            <v>Thüringen_2006_I 02_1</v>
          </cell>
          <cell r="AQ5244" t="str">
            <v>Östliche Flächenländer_2006_I 02_1</v>
          </cell>
        </row>
        <row r="5245">
          <cell r="G5245">
            <v>827</v>
          </cell>
          <cell r="H5245">
            <v>561</v>
          </cell>
          <cell r="I5245">
            <v>1</v>
          </cell>
          <cell r="J5245">
            <v>0</v>
          </cell>
          <cell r="K5245">
            <v>321</v>
          </cell>
          <cell r="L5245">
            <v>227</v>
          </cell>
          <cell r="M5245">
            <v>1</v>
          </cell>
          <cell r="N5245">
            <v>0</v>
          </cell>
          <cell r="O5245">
            <v>321</v>
          </cell>
          <cell r="P5245">
            <v>290</v>
          </cell>
          <cell r="Q5245">
            <v>216</v>
          </cell>
          <cell r="R5245">
            <v>0</v>
          </cell>
          <cell r="S5245">
            <v>0</v>
          </cell>
          <cell r="T5245">
            <v>0</v>
          </cell>
          <cell r="U5245">
            <v>0</v>
          </cell>
          <cell r="AO5245" t="str">
            <v>Thüringen_2006_I 02_2</v>
          </cell>
          <cell r="AQ5245" t="str">
            <v>Östliche Flächenländer_2006_I 02_2</v>
          </cell>
        </row>
        <row r="5246">
          <cell r="G5246">
            <v>1438</v>
          </cell>
          <cell r="H5246">
            <v>1024</v>
          </cell>
          <cell r="I5246">
            <v>0</v>
          </cell>
          <cell r="J5246">
            <v>0</v>
          </cell>
          <cell r="K5246">
            <v>578</v>
          </cell>
          <cell r="L5246">
            <v>433</v>
          </cell>
          <cell r="M5246">
            <v>0</v>
          </cell>
          <cell r="N5246">
            <v>0</v>
          </cell>
          <cell r="O5246">
            <v>578</v>
          </cell>
          <cell r="P5246">
            <v>521</v>
          </cell>
          <cell r="Q5246">
            <v>339</v>
          </cell>
          <cell r="R5246">
            <v>0</v>
          </cell>
          <cell r="S5246">
            <v>0</v>
          </cell>
          <cell r="T5246">
            <v>0</v>
          </cell>
          <cell r="U5246">
            <v>0</v>
          </cell>
          <cell r="AO5246" t="str">
            <v>Thüringen_2006_I 02_3</v>
          </cell>
          <cell r="AQ5246" t="str">
            <v>Östliche Flächenländer_2006_I 02_3</v>
          </cell>
        </row>
        <row r="5247">
          <cell r="G5247">
            <v>33</v>
          </cell>
          <cell r="H5247">
            <v>18</v>
          </cell>
          <cell r="I5247">
            <v>0</v>
          </cell>
          <cell r="J5247">
            <v>0</v>
          </cell>
          <cell r="K5247">
            <v>9</v>
          </cell>
          <cell r="L5247">
            <v>8</v>
          </cell>
          <cell r="M5247">
            <v>0</v>
          </cell>
          <cell r="N5247">
            <v>0</v>
          </cell>
          <cell r="O5247">
            <v>9</v>
          </cell>
          <cell r="P5247">
            <v>16</v>
          </cell>
          <cell r="Q5247">
            <v>8</v>
          </cell>
          <cell r="R5247">
            <v>0</v>
          </cell>
          <cell r="S5247">
            <v>0</v>
          </cell>
          <cell r="T5247">
            <v>0</v>
          </cell>
          <cell r="U5247">
            <v>0</v>
          </cell>
          <cell r="AO5247" t="str">
            <v>Thüringen_2006_I 02_4</v>
          </cell>
          <cell r="AQ5247" t="str">
            <v>Östliche Flächenländer_2006_I 02_4</v>
          </cell>
        </row>
        <row r="5248">
          <cell r="G5248">
            <v>100</v>
          </cell>
          <cell r="H5248">
            <v>71</v>
          </cell>
          <cell r="I5248">
            <v>0</v>
          </cell>
          <cell r="J5248">
            <v>0</v>
          </cell>
          <cell r="K5248">
            <v>53</v>
          </cell>
          <cell r="L5248">
            <v>40</v>
          </cell>
          <cell r="M5248">
            <v>0</v>
          </cell>
          <cell r="N5248">
            <v>0</v>
          </cell>
          <cell r="O5248">
            <v>53</v>
          </cell>
          <cell r="P5248">
            <v>29</v>
          </cell>
          <cell r="Q5248">
            <v>18</v>
          </cell>
          <cell r="R5248">
            <v>0</v>
          </cell>
          <cell r="S5248">
            <v>0</v>
          </cell>
          <cell r="T5248">
            <v>0</v>
          </cell>
          <cell r="U5248">
            <v>0</v>
          </cell>
          <cell r="AO5248" t="str">
            <v>Thüringen_2006_I 02_5</v>
          </cell>
          <cell r="AQ5248" t="str">
            <v>Östliche Flächenländer_2006_I 02_5</v>
          </cell>
        </row>
        <row r="5249">
          <cell r="G5249">
            <v>1</v>
          </cell>
          <cell r="H5249">
            <v>1</v>
          </cell>
          <cell r="I5249">
            <v>0</v>
          </cell>
          <cell r="J5249">
            <v>0</v>
          </cell>
          <cell r="K5249">
            <v>1</v>
          </cell>
          <cell r="L5249">
            <v>1</v>
          </cell>
          <cell r="M5249">
            <v>0</v>
          </cell>
          <cell r="N5249">
            <v>0</v>
          </cell>
          <cell r="O5249">
            <v>1</v>
          </cell>
          <cell r="P5249">
            <v>0</v>
          </cell>
          <cell r="Q5249">
            <v>0</v>
          </cell>
          <cell r="R5249">
            <v>0</v>
          </cell>
          <cell r="S5249">
            <v>0</v>
          </cell>
          <cell r="T5249">
            <v>0</v>
          </cell>
          <cell r="U5249">
            <v>0</v>
          </cell>
          <cell r="AO5249" t="str">
            <v>Thüringen_2006_I 02_6</v>
          </cell>
          <cell r="AQ5249" t="str">
            <v>Östliche Flächenländer_2006_I 02_6</v>
          </cell>
        </row>
        <row r="5250">
          <cell r="G5250">
            <v>0</v>
          </cell>
          <cell r="H5250">
            <v>0</v>
          </cell>
          <cell r="I5250">
            <v>0</v>
          </cell>
          <cell r="J5250">
            <v>0</v>
          </cell>
          <cell r="K5250">
            <v>0</v>
          </cell>
          <cell r="L5250">
            <v>0</v>
          </cell>
          <cell r="M5250">
            <v>0</v>
          </cell>
          <cell r="N5250">
            <v>0</v>
          </cell>
          <cell r="O5250">
            <v>0</v>
          </cell>
          <cell r="P5250">
            <v>0</v>
          </cell>
          <cell r="Q5250">
            <v>0</v>
          </cell>
          <cell r="R5250">
            <v>0</v>
          </cell>
          <cell r="S5250">
            <v>0</v>
          </cell>
          <cell r="T5250">
            <v>0</v>
          </cell>
          <cell r="U5250">
            <v>0</v>
          </cell>
          <cell r="AO5250" t="str">
            <v>Thüringen_2006_I 02_7</v>
          </cell>
          <cell r="AQ5250" t="str">
            <v>Östliche Flächenländer_2006_I 02_7</v>
          </cell>
        </row>
        <row r="5251">
          <cell r="G5251">
            <v>2402</v>
          </cell>
          <cell r="H5251">
            <v>1678</v>
          </cell>
          <cell r="I5251">
            <v>1</v>
          </cell>
          <cell r="J5251">
            <v>0</v>
          </cell>
          <cell r="K5251">
            <v>963</v>
          </cell>
          <cell r="L5251">
            <v>710</v>
          </cell>
          <cell r="M5251">
            <v>1</v>
          </cell>
          <cell r="N5251">
            <v>0</v>
          </cell>
          <cell r="O5251">
            <v>963</v>
          </cell>
          <cell r="P5251">
            <v>858</v>
          </cell>
          <cell r="Q5251">
            <v>581</v>
          </cell>
          <cell r="R5251">
            <v>0</v>
          </cell>
          <cell r="S5251">
            <v>0</v>
          </cell>
          <cell r="T5251">
            <v>0</v>
          </cell>
          <cell r="U5251">
            <v>0</v>
          </cell>
          <cell r="AO5251" t="str">
            <v>Thüringen_2006_I 02_8</v>
          </cell>
          <cell r="AQ5251" t="str">
            <v>Östliche Flächenländer_2006_I 02_8</v>
          </cell>
        </row>
        <row r="5252">
          <cell r="G5252">
            <v>0</v>
          </cell>
          <cell r="H5252">
            <v>0</v>
          </cell>
          <cell r="I5252">
            <v>0</v>
          </cell>
          <cell r="J5252">
            <v>0</v>
          </cell>
          <cell r="K5252">
            <v>0</v>
          </cell>
          <cell r="L5252">
            <v>0</v>
          </cell>
          <cell r="M5252">
            <v>0</v>
          </cell>
          <cell r="N5252">
            <v>0</v>
          </cell>
          <cell r="O5252">
            <v>0</v>
          </cell>
          <cell r="P5252">
            <v>0</v>
          </cell>
          <cell r="Q5252">
            <v>0</v>
          </cell>
          <cell r="R5252">
            <v>0</v>
          </cell>
          <cell r="S5252">
            <v>0</v>
          </cell>
          <cell r="T5252">
            <v>0</v>
          </cell>
          <cell r="U5252">
            <v>0</v>
          </cell>
          <cell r="AO5252" t="e">
            <v>#N/A</v>
          </cell>
          <cell r="AQ5252" t="e">
            <v>#N/A</v>
          </cell>
        </row>
        <row r="5253">
          <cell r="G5253">
            <v>152</v>
          </cell>
          <cell r="H5253">
            <v>55</v>
          </cell>
          <cell r="I5253">
            <v>0</v>
          </cell>
          <cell r="J5253">
            <v>0</v>
          </cell>
          <cell r="K5253">
            <v>44</v>
          </cell>
          <cell r="L5253">
            <v>21</v>
          </cell>
          <cell r="M5253">
            <v>0</v>
          </cell>
          <cell r="N5253">
            <v>0</v>
          </cell>
          <cell r="O5253">
            <v>44</v>
          </cell>
          <cell r="P5253">
            <v>52</v>
          </cell>
          <cell r="Q5253">
            <v>56</v>
          </cell>
          <cell r="R5253">
            <v>0</v>
          </cell>
          <cell r="S5253">
            <v>0</v>
          </cell>
          <cell r="T5253">
            <v>0</v>
          </cell>
          <cell r="U5253">
            <v>0</v>
          </cell>
          <cell r="AO5253" t="e">
            <v>#N/A</v>
          </cell>
          <cell r="AQ5253" t="e">
            <v>#N/A</v>
          </cell>
        </row>
        <row r="5254">
          <cell r="G5254">
            <v>505</v>
          </cell>
          <cell r="H5254">
            <v>292</v>
          </cell>
          <cell r="I5254">
            <v>0</v>
          </cell>
          <cell r="J5254">
            <v>0</v>
          </cell>
          <cell r="K5254">
            <v>153</v>
          </cell>
          <cell r="L5254">
            <v>101</v>
          </cell>
          <cell r="M5254">
            <v>0</v>
          </cell>
          <cell r="N5254">
            <v>0</v>
          </cell>
          <cell r="O5254">
            <v>153</v>
          </cell>
          <cell r="P5254">
            <v>175</v>
          </cell>
          <cell r="Q5254">
            <v>177</v>
          </cell>
          <cell r="R5254">
            <v>0</v>
          </cell>
          <cell r="S5254">
            <v>0</v>
          </cell>
          <cell r="T5254">
            <v>0</v>
          </cell>
          <cell r="U5254">
            <v>0</v>
          </cell>
          <cell r="AO5254" t="e">
            <v>#N/A</v>
          </cell>
          <cell r="AQ5254" t="e">
            <v>#N/A</v>
          </cell>
        </row>
        <row r="5255">
          <cell r="G5255">
            <v>4</v>
          </cell>
          <cell r="H5255">
            <v>3</v>
          </cell>
          <cell r="I5255">
            <v>0</v>
          </cell>
          <cell r="J5255">
            <v>0</v>
          </cell>
          <cell r="K5255">
            <v>1</v>
          </cell>
          <cell r="L5255">
            <v>1</v>
          </cell>
          <cell r="M5255">
            <v>0</v>
          </cell>
          <cell r="N5255">
            <v>0</v>
          </cell>
          <cell r="O5255">
            <v>1</v>
          </cell>
          <cell r="P5255">
            <v>0</v>
          </cell>
          <cell r="Q5255">
            <v>3</v>
          </cell>
          <cell r="R5255">
            <v>0</v>
          </cell>
          <cell r="S5255">
            <v>0</v>
          </cell>
          <cell r="T5255">
            <v>0</v>
          </cell>
          <cell r="U5255">
            <v>0</v>
          </cell>
          <cell r="AO5255" t="e">
            <v>#N/A</v>
          </cell>
          <cell r="AQ5255" t="e">
            <v>#N/A</v>
          </cell>
        </row>
        <row r="5256">
          <cell r="G5256">
            <v>28</v>
          </cell>
          <cell r="H5256">
            <v>14</v>
          </cell>
          <cell r="I5256">
            <v>0</v>
          </cell>
          <cell r="J5256">
            <v>0</v>
          </cell>
          <cell r="K5256">
            <v>8</v>
          </cell>
          <cell r="L5256">
            <v>6</v>
          </cell>
          <cell r="M5256">
            <v>0</v>
          </cell>
          <cell r="N5256">
            <v>0</v>
          </cell>
          <cell r="O5256">
            <v>8</v>
          </cell>
          <cell r="P5256">
            <v>8</v>
          </cell>
          <cell r="Q5256">
            <v>12</v>
          </cell>
          <cell r="R5256">
            <v>0</v>
          </cell>
          <cell r="S5256">
            <v>0</v>
          </cell>
          <cell r="T5256">
            <v>0</v>
          </cell>
          <cell r="U5256">
            <v>0</v>
          </cell>
          <cell r="AO5256" t="e">
            <v>#N/A</v>
          </cell>
          <cell r="AQ5256" t="e">
            <v>#N/A</v>
          </cell>
        </row>
        <row r="5257">
          <cell r="G5257">
            <v>0</v>
          </cell>
          <cell r="H5257">
            <v>0</v>
          </cell>
          <cell r="I5257">
            <v>0</v>
          </cell>
          <cell r="J5257">
            <v>0</v>
          </cell>
          <cell r="K5257">
            <v>0</v>
          </cell>
          <cell r="L5257">
            <v>0</v>
          </cell>
          <cell r="M5257">
            <v>0</v>
          </cell>
          <cell r="N5257">
            <v>0</v>
          </cell>
          <cell r="O5257">
            <v>0</v>
          </cell>
          <cell r="P5257">
            <v>0</v>
          </cell>
          <cell r="Q5257">
            <v>0</v>
          </cell>
          <cell r="R5257">
            <v>0</v>
          </cell>
          <cell r="S5257">
            <v>0</v>
          </cell>
          <cell r="T5257">
            <v>0</v>
          </cell>
          <cell r="U5257">
            <v>0</v>
          </cell>
          <cell r="AO5257" t="e">
            <v>#N/A</v>
          </cell>
          <cell r="AQ5257" t="e">
            <v>#N/A</v>
          </cell>
        </row>
        <row r="5258">
          <cell r="G5258">
            <v>0</v>
          </cell>
          <cell r="H5258">
            <v>0</v>
          </cell>
          <cell r="I5258">
            <v>0</v>
          </cell>
          <cell r="J5258">
            <v>0</v>
          </cell>
          <cell r="K5258">
            <v>0</v>
          </cell>
          <cell r="L5258">
            <v>0</v>
          </cell>
          <cell r="M5258">
            <v>0</v>
          </cell>
          <cell r="N5258">
            <v>0</v>
          </cell>
          <cell r="O5258">
            <v>0</v>
          </cell>
          <cell r="P5258">
            <v>0</v>
          </cell>
          <cell r="Q5258">
            <v>0</v>
          </cell>
          <cell r="R5258">
            <v>0</v>
          </cell>
          <cell r="S5258">
            <v>0</v>
          </cell>
          <cell r="T5258">
            <v>0</v>
          </cell>
          <cell r="U5258">
            <v>0</v>
          </cell>
          <cell r="AO5258" t="e">
            <v>#N/A</v>
          </cell>
          <cell r="AQ5258" t="e">
            <v>#N/A</v>
          </cell>
        </row>
        <row r="5259">
          <cell r="G5259">
            <v>689</v>
          </cell>
          <cell r="H5259">
            <v>364</v>
          </cell>
          <cell r="I5259">
            <v>0</v>
          </cell>
          <cell r="J5259">
            <v>0</v>
          </cell>
          <cell r="K5259">
            <v>206</v>
          </cell>
          <cell r="L5259">
            <v>129</v>
          </cell>
          <cell r="M5259">
            <v>0</v>
          </cell>
          <cell r="N5259">
            <v>0</v>
          </cell>
          <cell r="O5259">
            <v>206</v>
          </cell>
          <cell r="P5259">
            <v>235</v>
          </cell>
          <cell r="Q5259">
            <v>248</v>
          </cell>
          <cell r="R5259">
            <v>0</v>
          </cell>
          <cell r="S5259">
            <v>0</v>
          </cell>
          <cell r="T5259">
            <v>0</v>
          </cell>
          <cell r="U5259">
            <v>0</v>
          </cell>
          <cell r="AO5259" t="e">
            <v>#N/A</v>
          </cell>
          <cell r="AQ5259" t="e">
            <v>#N/A</v>
          </cell>
        </row>
        <row r="5260">
          <cell r="G5260">
            <v>0</v>
          </cell>
          <cell r="H5260">
            <v>0</v>
          </cell>
          <cell r="I5260">
            <v>0</v>
          </cell>
          <cell r="J5260">
            <v>0</v>
          </cell>
          <cell r="K5260">
            <v>0</v>
          </cell>
          <cell r="L5260">
            <v>0</v>
          </cell>
          <cell r="M5260">
            <v>0</v>
          </cell>
          <cell r="N5260">
            <v>0</v>
          </cell>
          <cell r="O5260">
            <v>0</v>
          </cell>
          <cell r="P5260">
            <v>0</v>
          </cell>
          <cell r="Q5260">
            <v>0</v>
          </cell>
          <cell r="R5260">
            <v>0</v>
          </cell>
          <cell r="S5260">
            <v>0</v>
          </cell>
          <cell r="T5260">
            <v>0</v>
          </cell>
          <cell r="U5260">
            <v>0</v>
          </cell>
          <cell r="AO5260" t="str">
            <v>Thüringen_2006_I 04b_1</v>
          </cell>
          <cell r="AQ5260" t="str">
            <v>Östliche Flächenländer_2006_I 04b_1</v>
          </cell>
        </row>
        <row r="5261">
          <cell r="G5261">
            <v>0</v>
          </cell>
          <cell r="H5261">
            <v>0</v>
          </cell>
          <cell r="I5261">
            <v>0</v>
          </cell>
          <cell r="J5261">
            <v>0</v>
          </cell>
          <cell r="K5261">
            <v>0</v>
          </cell>
          <cell r="L5261">
            <v>0</v>
          </cell>
          <cell r="M5261">
            <v>0</v>
          </cell>
          <cell r="N5261">
            <v>0</v>
          </cell>
          <cell r="O5261">
            <v>0</v>
          </cell>
          <cell r="P5261">
            <v>0</v>
          </cell>
          <cell r="Q5261">
            <v>0</v>
          </cell>
          <cell r="R5261">
            <v>0</v>
          </cell>
          <cell r="S5261">
            <v>0</v>
          </cell>
          <cell r="T5261">
            <v>0</v>
          </cell>
          <cell r="U5261">
            <v>0</v>
          </cell>
          <cell r="AO5261" t="str">
            <v>Thüringen_2006_I 04b_2</v>
          </cell>
          <cell r="AQ5261" t="str">
            <v>Östliche Flächenländer_2006_I 04b_2</v>
          </cell>
        </row>
        <row r="5262">
          <cell r="G5262">
            <v>0</v>
          </cell>
          <cell r="H5262">
            <v>0</v>
          </cell>
          <cell r="I5262">
            <v>0</v>
          </cell>
          <cell r="J5262">
            <v>0</v>
          </cell>
          <cell r="K5262">
            <v>0</v>
          </cell>
          <cell r="L5262">
            <v>0</v>
          </cell>
          <cell r="M5262">
            <v>0</v>
          </cell>
          <cell r="N5262">
            <v>0</v>
          </cell>
          <cell r="O5262">
            <v>0</v>
          </cell>
          <cell r="P5262">
            <v>0</v>
          </cell>
          <cell r="Q5262">
            <v>0</v>
          </cell>
          <cell r="R5262">
            <v>0</v>
          </cell>
          <cell r="S5262">
            <v>0</v>
          </cell>
          <cell r="T5262">
            <v>0</v>
          </cell>
          <cell r="U5262">
            <v>0</v>
          </cell>
          <cell r="AO5262" t="str">
            <v>Thüringen_2006_I 04b_3</v>
          </cell>
          <cell r="AQ5262" t="str">
            <v>Östliche Flächenländer_2006_I 04b_3</v>
          </cell>
        </row>
        <row r="5263">
          <cell r="G5263">
            <v>0</v>
          </cell>
          <cell r="H5263">
            <v>0</v>
          </cell>
          <cell r="I5263">
            <v>0</v>
          </cell>
          <cell r="J5263">
            <v>0</v>
          </cell>
          <cell r="K5263">
            <v>0</v>
          </cell>
          <cell r="L5263">
            <v>0</v>
          </cell>
          <cell r="M5263">
            <v>0</v>
          </cell>
          <cell r="N5263">
            <v>0</v>
          </cell>
          <cell r="O5263">
            <v>0</v>
          </cell>
          <cell r="P5263">
            <v>0</v>
          </cell>
          <cell r="Q5263">
            <v>0</v>
          </cell>
          <cell r="R5263">
            <v>0</v>
          </cell>
          <cell r="S5263">
            <v>0</v>
          </cell>
          <cell r="T5263">
            <v>0</v>
          </cell>
          <cell r="U5263">
            <v>0</v>
          </cell>
          <cell r="AO5263" t="str">
            <v>Thüringen_2006_I 04b_4</v>
          </cell>
          <cell r="AQ5263" t="str">
            <v>Östliche Flächenländer_2006_I 04b_4</v>
          </cell>
        </row>
        <row r="5264">
          <cell r="G5264">
            <v>0</v>
          </cell>
          <cell r="H5264">
            <v>0</v>
          </cell>
          <cell r="I5264">
            <v>0</v>
          </cell>
          <cell r="J5264">
            <v>0</v>
          </cell>
          <cell r="K5264">
            <v>0</v>
          </cell>
          <cell r="L5264">
            <v>0</v>
          </cell>
          <cell r="M5264">
            <v>0</v>
          </cell>
          <cell r="N5264">
            <v>0</v>
          </cell>
          <cell r="O5264">
            <v>0</v>
          </cell>
          <cell r="P5264">
            <v>0</v>
          </cell>
          <cell r="Q5264">
            <v>0</v>
          </cell>
          <cell r="R5264">
            <v>0</v>
          </cell>
          <cell r="S5264">
            <v>0</v>
          </cell>
          <cell r="T5264">
            <v>0</v>
          </cell>
          <cell r="U5264">
            <v>0</v>
          </cell>
          <cell r="AO5264" t="str">
            <v>Thüringen_2006_I 04b_5</v>
          </cell>
          <cell r="AQ5264" t="str">
            <v>Östliche Flächenländer_2006_I 04b_5</v>
          </cell>
        </row>
        <row r="5265">
          <cell r="G5265">
            <v>0</v>
          </cell>
          <cell r="H5265">
            <v>0</v>
          </cell>
          <cell r="I5265">
            <v>0</v>
          </cell>
          <cell r="J5265">
            <v>0</v>
          </cell>
          <cell r="K5265">
            <v>0</v>
          </cell>
          <cell r="L5265">
            <v>0</v>
          </cell>
          <cell r="M5265">
            <v>0</v>
          </cell>
          <cell r="N5265">
            <v>0</v>
          </cell>
          <cell r="O5265">
            <v>0</v>
          </cell>
          <cell r="P5265">
            <v>0</v>
          </cell>
          <cell r="Q5265">
            <v>0</v>
          </cell>
          <cell r="R5265">
            <v>0</v>
          </cell>
          <cell r="S5265">
            <v>0</v>
          </cell>
          <cell r="T5265">
            <v>0</v>
          </cell>
          <cell r="U5265">
            <v>0</v>
          </cell>
          <cell r="AO5265" t="str">
            <v>Thüringen_2006_I 04b_6</v>
          </cell>
          <cell r="AQ5265" t="str">
            <v>Östliche Flächenländer_2006_I 04b_6</v>
          </cell>
        </row>
        <row r="5266">
          <cell r="G5266">
            <v>0</v>
          </cell>
          <cell r="H5266">
            <v>0</v>
          </cell>
          <cell r="I5266">
            <v>0</v>
          </cell>
          <cell r="J5266">
            <v>0</v>
          </cell>
          <cell r="K5266">
            <v>0</v>
          </cell>
          <cell r="L5266">
            <v>0</v>
          </cell>
          <cell r="M5266">
            <v>0</v>
          </cell>
          <cell r="N5266">
            <v>0</v>
          </cell>
          <cell r="O5266">
            <v>0</v>
          </cell>
          <cell r="P5266">
            <v>0</v>
          </cell>
          <cell r="Q5266">
            <v>0</v>
          </cell>
          <cell r="R5266">
            <v>0</v>
          </cell>
          <cell r="S5266">
            <v>0</v>
          </cell>
          <cell r="T5266">
            <v>0</v>
          </cell>
          <cell r="U5266">
            <v>0</v>
          </cell>
          <cell r="AO5266" t="str">
            <v>Thüringen_2006_I 04b_7</v>
          </cell>
          <cell r="AQ5266" t="str">
            <v>Östliche Flächenländer_2006_I 04b_7</v>
          </cell>
        </row>
        <row r="5267">
          <cell r="G5267">
            <v>0</v>
          </cell>
          <cell r="H5267">
            <v>0</v>
          </cell>
          <cell r="I5267">
            <v>0</v>
          </cell>
          <cell r="J5267">
            <v>0</v>
          </cell>
          <cell r="K5267">
            <v>0</v>
          </cell>
          <cell r="L5267">
            <v>0</v>
          </cell>
          <cell r="M5267">
            <v>0</v>
          </cell>
          <cell r="N5267">
            <v>0</v>
          </cell>
          <cell r="O5267">
            <v>0</v>
          </cell>
          <cell r="P5267">
            <v>0</v>
          </cell>
          <cell r="Q5267">
            <v>0</v>
          </cell>
          <cell r="R5267">
            <v>0</v>
          </cell>
          <cell r="S5267">
            <v>0</v>
          </cell>
          <cell r="T5267">
            <v>0</v>
          </cell>
          <cell r="U5267">
            <v>0</v>
          </cell>
          <cell r="AO5267" t="str">
            <v>Thüringen_2006_I 04b_8</v>
          </cell>
          <cell r="AQ5267" t="str">
            <v>Östliche Flächenländer_2006_I 04b_8</v>
          </cell>
        </row>
        <row r="5268">
          <cell r="G5268">
            <v>1</v>
          </cell>
          <cell r="H5268">
            <v>1</v>
          </cell>
          <cell r="I5268">
            <v>0</v>
          </cell>
          <cell r="J5268">
            <v>0</v>
          </cell>
          <cell r="K5268">
            <v>0</v>
          </cell>
          <cell r="L5268">
            <v>0</v>
          </cell>
          <cell r="M5268">
            <v>0</v>
          </cell>
          <cell r="N5268">
            <v>0</v>
          </cell>
          <cell r="O5268">
            <v>0</v>
          </cell>
          <cell r="P5268">
            <v>1</v>
          </cell>
          <cell r="Q5268">
            <v>0</v>
          </cell>
          <cell r="R5268">
            <v>0</v>
          </cell>
          <cell r="S5268">
            <v>0</v>
          </cell>
          <cell r="T5268">
            <v>0</v>
          </cell>
          <cell r="U5268">
            <v>0</v>
          </cell>
          <cell r="AO5268" t="str">
            <v>Thüringen_2006_I 05a_1</v>
          </cell>
          <cell r="AQ5268" t="str">
            <v>Östliche Flächenländer_2006_I 05a_1</v>
          </cell>
        </row>
        <row r="5269">
          <cell r="G5269">
            <v>1676</v>
          </cell>
          <cell r="H5269">
            <v>1320</v>
          </cell>
          <cell r="I5269">
            <v>3</v>
          </cell>
          <cell r="J5269">
            <v>2</v>
          </cell>
          <cell r="K5269">
            <v>910</v>
          </cell>
          <cell r="L5269">
            <v>704</v>
          </cell>
          <cell r="M5269">
            <v>1</v>
          </cell>
          <cell r="N5269">
            <v>1</v>
          </cell>
          <cell r="O5269">
            <v>910</v>
          </cell>
          <cell r="P5269">
            <v>719</v>
          </cell>
          <cell r="Q5269">
            <v>47</v>
          </cell>
          <cell r="R5269">
            <v>0</v>
          </cell>
          <cell r="S5269">
            <v>0</v>
          </cell>
          <cell r="T5269">
            <v>0</v>
          </cell>
          <cell r="U5269">
            <v>0</v>
          </cell>
          <cell r="AO5269" t="str">
            <v>Thüringen_2006_I 05a_2</v>
          </cell>
          <cell r="AQ5269" t="str">
            <v>Östliche Flächenländer_2006_I 05a_2</v>
          </cell>
        </row>
        <row r="5270">
          <cell r="G5270">
            <v>8456</v>
          </cell>
          <cell r="H5270">
            <v>7047</v>
          </cell>
          <cell r="I5270">
            <v>18</v>
          </cell>
          <cell r="J5270">
            <v>12</v>
          </cell>
          <cell r="K5270">
            <v>3338</v>
          </cell>
          <cell r="L5270">
            <v>2751</v>
          </cell>
          <cell r="M5270">
            <v>4</v>
          </cell>
          <cell r="N5270">
            <v>2</v>
          </cell>
          <cell r="O5270">
            <v>3338</v>
          </cell>
          <cell r="P5270">
            <v>3051</v>
          </cell>
          <cell r="Q5270">
            <v>2067</v>
          </cell>
          <cell r="R5270">
            <v>0</v>
          </cell>
          <cell r="S5270">
            <v>0</v>
          </cell>
          <cell r="T5270">
            <v>0</v>
          </cell>
          <cell r="U5270">
            <v>0</v>
          </cell>
          <cell r="AO5270" t="str">
            <v>Thüringen_2006_I 05a_3</v>
          </cell>
          <cell r="AQ5270" t="str">
            <v>Östliche Flächenländer_2006_I 05a_3</v>
          </cell>
        </row>
        <row r="5271">
          <cell r="G5271">
            <v>445</v>
          </cell>
          <cell r="H5271">
            <v>371</v>
          </cell>
          <cell r="I5271">
            <v>0</v>
          </cell>
          <cell r="J5271">
            <v>0</v>
          </cell>
          <cell r="K5271">
            <v>142</v>
          </cell>
          <cell r="L5271">
            <v>117</v>
          </cell>
          <cell r="M5271">
            <v>0</v>
          </cell>
          <cell r="N5271">
            <v>0</v>
          </cell>
          <cell r="O5271">
            <v>142</v>
          </cell>
          <cell r="P5271">
            <v>179</v>
          </cell>
          <cell r="Q5271">
            <v>124</v>
          </cell>
          <cell r="R5271">
            <v>0</v>
          </cell>
          <cell r="S5271">
            <v>0</v>
          </cell>
          <cell r="T5271">
            <v>0</v>
          </cell>
          <cell r="U5271">
            <v>0</v>
          </cell>
          <cell r="AO5271" t="str">
            <v>Thüringen_2006_I 05a_4</v>
          </cell>
          <cell r="AQ5271" t="str">
            <v>Östliche Flächenländer_2006_I 05a_4</v>
          </cell>
        </row>
        <row r="5272">
          <cell r="G5272">
            <v>2168</v>
          </cell>
          <cell r="H5272">
            <v>1730</v>
          </cell>
          <cell r="I5272">
            <v>3</v>
          </cell>
          <cell r="J5272">
            <v>1</v>
          </cell>
          <cell r="K5272">
            <v>801</v>
          </cell>
          <cell r="L5272">
            <v>628</v>
          </cell>
          <cell r="M5272">
            <v>1</v>
          </cell>
          <cell r="N5272">
            <v>0</v>
          </cell>
          <cell r="O5272">
            <v>801</v>
          </cell>
          <cell r="P5272">
            <v>760</v>
          </cell>
          <cell r="Q5272">
            <v>607</v>
          </cell>
          <cell r="R5272">
            <v>0</v>
          </cell>
          <cell r="S5272">
            <v>0</v>
          </cell>
          <cell r="T5272">
            <v>0</v>
          </cell>
          <cell r="U5272">
            <v>0</v>
          </cell>
          <cell r="AO5272" t="str">
            <v>Thüringen_2006_I 05a_5</v>
          </cell>
          <cell r="AQ5272" t="str">
            <v>Östliche Flächenländer_2006_I 05a_5</v>
          </cell>
        </row>
        <row r="5273">
          <cell r="G5273">
            <v>9</v>
          </cell>
          <cell r="H5273">
            <v>7</v>
          </cell>
          <cell r="I5273">
            <v>1</v>
          </cell>
          <cell r="J5273">
            <v>1</v>
          </cell>
          <cell r="K5273">
            <v>2</v>
          </cell>
          <cell r="L5273">
            <v>2</v>
          </cell>
          <cell r="M5273">
            <v>0</v>
          </cell>
          <cell r="N5273">
            <v>0</v>
          </cell>
          <cell r="O5273">
            <v>2</v>
          </cell>
          <cell r="P5273">
            <v>5</v>
          </cell>
          <cell r="Q5273">
            <v>2</v>
          </cell>
          <cell r="R5273">
            <v>0</v>
          </cell>
          <cell r="S5273">
            <v>0</v>
          </cell>
          <cell r="T5273">
            <v>0</v>
          </cell>
          <cell r="U5273">
            <v>0</v>
          </cell>
          <cell r="AO5273" t="str">
            <v>Thüringen_2006_I 05a_6</v>
          </cell>
          <cell r="AQ5273" t="str">
            <v>Östliche Flächenländer_2006_I 05a_6</v>
          </cell>
        </row>
        <row r="5274">
          <cell r="G5274">
            <v>0</v>
          </cell>
          <cell r="H5274">
            <v>0</v>
          </cell>
          <cell r="I5274">
            <v>0</v>
          </cell>
          <cell r="J5274">
            <v>0</v>
          </cell>
          <cell r="K5274">
            <v>0</v>
          </cell>
          <cell r="L5274">
            <v>0</v>
          </cell>
          <cell r="M5274">
            <v>0</v>
          </cell>
          <cell r="N5274">
            <v>0</v>
          </cell>
          <cell r="O5274">
            <v>0</v>
          </cell>
          <cell r="P5274">
            <v>0</v>
          </cell>
          <cell r="Q5274">
            <v>0</v>
          </cell>
          <cell r="R5274">
            <v>0</v>
          </cell>
          <cell r="S5274">
            <v>0</v>
          </cell>
          <cell r="T5274">
            <v>0</v>
          </cell>
          <cell r="U5274">
            <v>0</v>
          </cell>
          <cell r="AO5274" t="str">
            <v>Thüringen_2006_I 05a_7</v>
          </cell>
          <cell r="AQ5274" t="str">
            <v>Östliche Flächenländer_2006_I 05a_7</v>
          </cell>
        </row>
        <row r="5275">
          <cell r="G5275">
            <v>12755</v>
          </cell>
          <cell r="H5275">
            <v>10476</v>
          </cell>
          <cell r="I5275">
            <v>25</v>
          </cell>
          <cell r="J5275">
            <v>16</v>
          </cell>
          <cell r="K5275">
            <v>5193</v>
          </cell>
          <cell r="L5275">
            <v>4202</v>
          </cell>
          <cell r="M5275">
            <v>6</v>
          </cell>
          <cell r="N5275">
            <v>3</v>
          </cell>
          <cell r="O5275">
            <v>5193</v>
          </cell>
          <cell r="P5275">
            <v>4715</v>
          </cell>
          <cell r="Q5275">
            <v>2847</v>
          </cell>
          <cell r="R5275">
            <v>0</v>
          </cell>
          <cell r="S5275">
            <v>0</v>
          </cell>
          <cell r="T5275">
            <v>0</v>
          </cell>
          <cell r="U5275">
            <v>0</v>
          </cell>
          <cell r="AO5275" t="str">
            <v>Thüringen_2006_I 05a_8</v>
          </cell>
          <cell r="AQ5275" t="str">
            <v>Östliche Flächenländer_2006_I 05a_8</v>
          </cell>
        </row>
        <row r="5276">
          <cell r="G5276">
            <v>0</v>
          </cell>
          <cell r="H5276">
            <v>0</v>
          </cell>
          <cell r="I5276">
            <v>0</v>
          </cell>
          <cell r="J5276">
            <v>0</v>
          </cell>
          <cell r="K5276">
            <v>0</v>
          </cell>
          <cell r="L5276">
            <v>0</v>
          </cell>
          <cell r="M5276">
            <v>0</v>
          </cell>
          <cell r="N5276">
            <v>0</v>
          </cell>
          <cell r="O5276">
            <v>0</v>
          </cell>
          <cell r="P5276">
            <v>0</v>
          </cell>
          <cell r="Q5276">
            <v>0</v>
          </cell>
          <cell r="R5276">
            <v>0</v>
          </cell>
          <cell r="S5276">
            <v>0</v>
          </cell>
          <cell r="T5276">
            <v>0</v>
          </cell>
          <cell r="U5276">
            <v>0</v>
          </cell>
          <cell r="AO5276" t="e">
            <v>#N/A</v>
          </cell>
          <cell r="AQ5276" t="e">
            <v>#N/A</v>
          </cell>
        </row>
        <row r="5277">
          <cell r="G5277">
            <v>3</v>
          </cell>
          <cell r="H5277">
            <v>3</v>
          </cell>
          <cell r="I5277">
            <v>0</v>
          </cell>
          <cell r="J5277">
            <v>0</v>
          </cell>
          <cell r="K5277">
            <v>0</v>
          </cell>
          <cell r="L5277">
            <v>0</v>
          </cell>
          <cell r="M5277">
            <v>0</v>
          </cell>
          <cell r="N5277">
            <v>0</v>
          </cell>
          <cell r="O5277">
            <v>0</v>
          </cell>
          <cell r="P5277">
            <v>3</v>
          </cell>
          <cell r="Q5277">
            <v>0</v>
          </cell>
          <cell r="R5277">
            <v>0</v>
          </cell>
          <cell r="S5277">
            <v>0</v>
          </cell>
          <cell r="T5277">
            <v>0</v>
          </cell>
          <cell r="U5277">
            <v>0</v>
          </cell>
          <cell r="AO5277" t="e">
            <v>#N/A</v>
          </cell>
          <cell r="AQ5277" t="e">
            <v>#N/A</v>
          </cell>
        </row>
        <row r="5278">
          <cell r="G5278">
            <v>40</v>
          </cell>
          <cell r="H5278">
            <v>35</v>
          </cell>
          <cell r="I5278">
            <v>0</v>
          </cell>
          <cell r="J5278">
            <v>0</v>
          </cell>
          <cell r="K5278">
            <v>6</v>
          </cell>
          <cell r="L5278">
            <v>6</v>
          </cell>
          <cell r="M5278">
            <v>0</v>
          </cell>
          <cell r="N5278">
            <v>0</v>
          </cell>
          <cell r="O5278">
            <v>6</v>
          </cell>
          <cell r="P5278">
            <v>34</v>
          </cell>
          <cell r="Q5278">
            <v>0</v>
          </cell>
          <cell r="R5278">
            <v>0</v>
          </cell>
          <cell r="S5278">
            <v>0</v>
          </cell>
          <cell r="T5278">
            <v>0</v>
          </cell>
          <cell r="U5278">
            <v>0</v>
          </cell>
          <cell r="AO5278" t="e">
            <v>#N/A</v>
          </cell>
          <cell r="AQ5278" t="e">
            <v>#N/A</v>
          </cell>
        </row>
        <row r="5279">
          <cell r="G5279">
            <v>5</v>
          </cell>
          <cell r="H5279">
            <v>4</v>
          </cell>
          <cell r="I5279">
            <v>0</v>
          </cell>
          <cell r="J5279">
            <v>0</v>
          </cell>
          <cell r="K5279">
            <v>2</v>
          </cell>
          <cell r="L5279">
            <v>1</v>
          </cell>
          <cell r="M5279">
            <v>0</v>
          </cell>
          <cell r="N5279">
            <v>0</v>
          </cell>
          <cell r="O5279">
            <v>2</v>
          </cell>
          <cell r="P5279">
            <v>3</v>
          </cell>
          <cell r="Q5279">
            <v>0</v>
          </cell>
          <cell r="R5279">
            <v>0</v>
          </cell>
          <cell r="S5279">
            <v>0</v>
          </cell>
          <cell r="T5279">
            <v>0</v>
          </cell>
          <cell r="U5279">
            <v>0</v>
          </cell>
          <cell r="AO5279" t="e">
            <v>#N/A</v>
          </cell>
          <cell r="AQ5279" t="e">
            <v>#N/A</v>
          </cell>
        </row>
        <row r="5280">
          <cell r="G5280">
            <v>2</v>
          </cell>
          <cell r="H5280">
            <v>1</v>
          </cell>
          <cell r="I5280">
            <v>0</v>
          </cell>
          <cell r="J5280">
            <v>0</v>
          </cell>
          <cell r="K5280">
            <v>1</v>
          </cell>
          <cell r="L5280">
            <v>0</v>
          </cell>
          <cell r="M5280">
            <v>0</v>
          </cell>
          <cell r="N5280">
            <v>0</v>
          </cell>
          <cell r="O5280">
            <v>1</v>
          </cell>
          <cell r="P5280">
            <v>1</v>
          </cell>
          <cell r="Q5280">
            <v>0</v>
          </cell>
          <cell r="R5280">
            <v>0</v>
          </cell>
          <cell r="S5280">
            <v>0</v>
          </cell>
          <cell r="T5280">
            <v>0</v>
          </cell>
          <cell r="U5280">
            <v>0</v>
          </cell>
          <cell r="AO5280" t="e">
            <v>#N/A</v>
          </cell>
          <cell r="AQ5280" t="e">
            <v>#N/A</v>
          </cell>
        </row>
        <row r="5281">
          <cell r="G5281">
            <v>0</v>
          </cell>
          <cell r="H5281">
            <v>0</v>
          </cell>
          <cell r="I5281">
            <v>0</v>
          </cell>
          <cell r="J5281">
            <v>0</v>
          </cell>
          <cell r="K5281">
            <v>0</v>
          </cell>
          <cell r="L5281">
            <v>0</v>
          </cell>
          <cell r="M5281">
            <v>0</v>
          </cell>
          <cell r="N5281">
            <v>0</v>
          </cell>
          <cell r="O5281">
            <v>0</v>
          </cell>
          <cell r="P5281">
            <v>0</v>
          </cell>
          <cell r="Q5281">
            <v>0</v>
          </cell>
          <cell r="R5281">
            <v>0</v>
          </cell>
          <cell r="S5281">
            <v>0</v>
          </cell>
          <cell r="T5281">
            <v>0</v>
          </cell>
          <cell r="U5281">
            <v>0</v>
          </cell>
          <cell r="AO5281" t="e">
            <v>#N/A</v>
          </cell>
          <cell r="AQ5281" t="e">
            <v>#N/A</v>
          </cell>
        </row>
        <row r="5282">
          <cell r="G5282">
            <v>0</v>
          </cell>
          <cell r="H5282">
            <v>0</v>
          </cell>
          <cell r="I5282">
            <v>0</v>
          </cell>
          <cell r="J5282">
            <v>0</v>
          </cell>
          <cell r="K5282">
            <v>0</v>
          </cell>
          <cell r="L5282">
            <v>0</v>
          </cell>
          <cell r="M5282">
            <v>0</v>
          </cell>
          <cell r="N5282">
            <v>0</v>
          </cell>
          <cell r="O5282">
            <v>0</v>
          </cell>
          <cell r="P5282">
            <v>0</v>
          </cell>
          <cell r="Q5282">
            <v>0</v>
          </cell>
          <cell r="R5282">
            <v>0</v>
          </cell>
          <cell r="S5282">
            <v>0</v>
          </cell>
          <cell r="T5282">
            <v>0</v>
          </cell>
          <cell r="U5282">
            <v>0</v>
          </cell>
          <cell r="AO5282" t="e">
            <v>#N/A</v>
          </cell>
          <cell r="AQ5282" t="e">
            <v>#N/A</v>
          </cell>
        </row>
        <row r="5283">
          <cell r="G5283">
            <v>50</v>
          </cell>
          <cell r="H5283">
            <v>43</v>
          </cell>
          <cell r="I5283">
            <v>0</v>
          </cell>
          <cell r="J5283">
            <v>0</v>
          </cell>
          <cell r="K5283">
            <v>9</v>
          </cell>
          <cell r="L5283">
            <v>7</v>
          </cell>
          <cell r="M5283">
            <v>0</v>
          </cell>
          <cell r="N5283">
            <v>0</v>
          </cell>
          <cell r="O5283">
            <v>9</v>
          </cell>
          <cell r="P5283">
            <v>41</v>
          </cell>
          <cell r="Q5283">
            <v>0</v>
          </cell>
          <cell r="R5283">
            <v>0</v>
          </cell>
          <cell r="S5283">
            <v>0</v>
          </cell>
          <cell r="T5283">
            <v>0</v>
          </cell>
          <cell r="U5283">
            <v>0</v>
          </cell>
          <cell r="AO5283" t="e">
            <v>#N/A</v>
          </cell>
          <cell r="AQ5283" t="e">
            <v>#N/A</v>
          </cell>
        </row>
        <row r="5284">
          <cell r="G5284">
            <v>0</v>
          </cell>
          <cell r="H5284">
            <v>0</v>
          </cell>
          <cell r="I5284">
            <v>0</v>
          </cell>
          <cell r="J5284">
            <v>0</v>
          </cell>
          <cell r="K5284">
            <v>0</v>
          </cell>
          <cell r="L5284">
            <v>0</v>
          </cell>
          <cell r="M5284">
            <v>0</v>
          </cell>
          <cell r="N5284">
            <v>0</v>
          </cell>
          <cell r="O5284">
            <v>0</v>
          </cell>
          <cell r="P5284">
            <v>0</v>
          </cell>
          <cell r="Q5284">
            <v>0</v>
          </cell>
          <cell r="R5284">
            <v>0</v>
          </cell>
          <cell r="S5284">
            <v>0</v>
          </cell>
          <cell r="T5284">
            <v>0</v>
          </cell>
          <cell r="U5284">
            <v>0</v>
          </cell>
          <cell r="AO5284" t="str">
            <v>Thüringen_2006_I 05c_1</v>
          </cell>
          <cell r="AQ5284" t="str">
            <v>Östliche Flächenländer_2006_I 05c_1</v>
          </cell>
        </row>
        <row r="5285">
          <cell r="G5285">
            <v>57</v>
          </cell>
          <cell r="H5285">
            <v>44</v>
          </cell>
          <cell r="I5285">
            <v>0</v>
          </cell>
          <cell r="J5285">
            <v>0</v>
          </cell>
          <cell r="K5285">
            <v>29</v>
          </cell>
          <cell r="L5285">
            <v>24</v>
          </cell>
          <cell r="M5285">
            <v>0</v>
          </cell>
          <cell r="N5285">
            <v>0</v>
          </cell>
          <cell r="O5285">
            <v>29</v>
          </cell>
          <cell r="P5285">
            <v>19</v>
          </cell>
          <cell r="Q5285">
            <v>9</v>
          </cell>
          <cell r="R5285">
            <v>0</v>
          </cell>
          <cell r="S5285">
            <v>0</v>
          </cell>
          <cell r="T5285">
            <v>0</v>
          </cell>
          <cell r="U5285">
            <v>0</v>
          </cell>
          <cell r="AO5285" t="str">
            <v>Thüringen_2006_I 05c_2</v>
          </cell>
          <cell r="AQ5285" t="str">
            <v>Östliche Flächenländer_2006_I 05c_2</v>
          </cell>
        </row>
        <row r="5286">
          <cell r="G5286">
            <v>2446</v>
          </cell>
          <cell r="H5286">
            <v>2108</v>
          </cell>
          <cell r="I5286">
            <v>0</v>
          </cell>
          <cell r="J5286">
            <v>0</v>
          </cell>
          <cell r="K5286">
            <v>959</v>
          </cell>
          <cell r="L5286">
            <v>841</v>
          </cell>
          <cell r="M5286">
            <v>0</v>
          </cell>
          <cell r="N5286">
            <v>0</v>
          </cell>
          <cell r="O5286">
            <v>959</v>
          </cell>
          <cell r="P5286">
            <v>790</v>
          </cell>
          <cell r="Q5286">
            <v>653</v>
          </cell>
          <cell r="R5286">
            <v>44</v>
          </cell>
          <cell r="S5286">
            <v>0</v>
          </cell>
          <cell r="T5286">
            <v>0</v>
          </cell>
          <cell r="U5286">
            <v>0</v>
          </cell>
          <cell r="AO5286" t="str">
            <v>Thüringen_2006_I 05c_3</v>
          </cell>
          <cell r="AQ5286" t="str">
            <v>Östliche Flächenländer_2006_I 05c_3</v>
          </cell>
        </row>
        <row r="5287">
          <cell r="G5287">
            <v>85</v>
          </cell>
          <cell r="H5287">
            <v>66</v>
          </cell>
          <cell r="I5287">
            <v>0</v>
          </cell>
          <cell r="J5287">
            <v>0</v>
          </cell>
          <cell r="K5287">
            <v>43</v>
          </cell>
          <cell r="L5287">
            <v>33</v>
          </cell>
          <cell r="M5287">
            <v>0</v>
          </cell>
          <cell r="N5287">
            <v>0</v>
          </cell>
          <cell r="O5287">
            <v>43</v>
          </cell>
          <cell r="P5287">
            <v>24</v>
          </cell>
          <cell r="Q5287">
            <v>17</v>
          </cell>
          <cell r="R5287">
            <v>1</v>
          </cell>
          <cell r="S5287">
            <v>0</v>
          </cell>
          <cell r="T5287">
            <v>0</v>
          </cell>
          <cell r="U5287">
            <v>0</v>
          </cell>
          <cell r="AO5287" t="str">
            <v>Thüringen_2006_I 05c_4</v>
          </cell>
          <cell r="AQ5287" t="str">
            <v>Östliche Flächenländer_2006_I 05c_4</v>
          </cell>
        </row>
        <row r="5288">
          <cell r="G5288">
            <v>159</v>
          </cell>
          <cell r="H5288">
            <v>127</v>
          </cell>
          <cell r="I5288">
            <v>0</v>
          </cell>
          <cell r="J5288">
            <v>0</v>
          </cell>
          <cell r="K5288">
            <v>52</v>
          </cell>
          <cell r="L5288">
            <v>40</v>
          </cell>
          <cell r="M5288">
            <v>0</v>
          </cell>
          <cell r="N5288">
            <v>0</v>
          </cell>
          <cell r="O5288">
            <v>52</v>
          </cell>
          <cell r="P5288">
            <v>59</v>
          </cell>
          <cell r="Q5288">
            <v>46</v>
          </cell>
          <cell r="R5288">
            <v>2</v>
          </cell>
          <cell r="S5288">
            <v>0</v>
          </cell>
          <cell r="T5288">
            <v>0</v>
          </cell>
          <cell r="U5288">
            <v>0</v>
          </cell>
          <cell r="AO5288" t="str">
            <v>Thüringen_2006_I 05c_5</v>
          </cell>
          <cell r="AQ5288" t="str">
            <v>Östliche Flächenländer_2006_I 05c_5</v>
          </cell>
        </row>
        <row r="5289">
          <cell r="G5289">
            <v>0</v>
          </cell>
          <cell r="H5289">
            <v>0</v>
          </cell>
          <cell r="I5289">
            <v>0</v>
          </cell>
          <cell r="J5289">
            <v>0</v>
          </cell>
          <cell r="K5289">
            <v>0</v>
          </cell>
          <cell r="L5289">
            <v>0</v>
          </cell>
          <cell r="M5289">
            <v>0</v>
          </cell>
          <cell r="N5289">
            <v>0</v>
          </cell>
          <cell r="O5289">
            <v>0</v>
          </cell>
          <cell r="P5289">
            <v>0</v>
          </cell>
          <cell r="Q5289">
            <v>0</v>
          </cell>
          <cell r="R5289">
            <v>0</v>
          </cell>
          <cell r="S5289">
            <v>0</v>
          </cell>
          <cell r="T5289">
            <v>0</v>
          </cell>
          <cell r="U5289">
            <v>0</v>
          </cell>
          <cell r="AO5289" t="str">
            <v>Thüringen_2006_I 05c_6</v>
          </cell>
          <cell r="AQ5289" t="str">
            <v>Östliche Flächenländer_2006_I 05c_6</v>
          </cell>
        </row>
        <row r="5290">
          <cell r="G5290">
            <v>0</v>
          </cell>
          <cell r="H5290">
            <v>0</v>
          </cell>
          <cell r="I5290">
            <v>0</v>
          </cell>
          <cell r="J5290">
            <v>0</v>
          </cell>
          <cell r="K5290">
            <v>0</v>
          </cell>
          <cell r="L5290">
            <v>0</v>
          </cell>
          <cell r="M5290">
            <v>0</v>
          </cell>
          <cell r="N5290">
            <v>0</v>
          </cell>
          <cell r="O5290">
            <v>0</v>
          </cell>
          <cell r="P5290">
            <v>0</v>
          </cell>
          <cell r="Q5290">
            <v>0</v>
          </cell>
          <cell r="R5290">
            <v>0</v>
          </cell>
          <cell r="S5290">
            <v>0</v>
          </cell>
          <cell r="T5290">
            <v>0</v>
          </cell>
          <cell r="U5290">
            <v>0</v>
          </cell>
          <cell r="AO5290" t="str">
            <v>Thüringen_2006_I 05c_7</v>
          </cell>
          <cell r="AQ5290" t="str">
            <v>Östliche Flächenländer_2006_I 05c_7</v>
          </cell>
        </row>
        <row r="5291">
          <cell r="G5291">
            <v>2747</v>
          </cell>
          <cell r="H5291">
            <v>2345</v>
          </cell>
          <cell r="I5291">
            <v>0</v>
          </cell>
          <cell r="J5291">
            <v>0</v>
          </cell>
          <cell r="K5291">
            <v>1083</v>
          </cell>
          <cell r="L5291">
            <v>938</v>
          </cell>
          <cell r="M5291">
            <v>0</v>
          </cell>
          <cell r="N5291">
            <v>0</v>
          </cell>
          <cell r="O5291">
            <v>1083</v>
          </cell>
          <cell r="P5291">
            <v>892</v>
          </cell>
          <cell r="Q5291">
            <v>725</v>
          </cell>
          <cell r="R5291">
            <v>47</v>
          </cell>
          <cell r="S5291">
            <v>0</v>
          </cell>
          <cell r="T5291">
            <v>0</v>
          </cell>
          <cell r="U5291">
            <v>0</v>
          </cell>
          <cell r="AO5291" t="str">
            <v>Thüringen_2006_I 05c_8</v>
          </cell>
          <cell r="AQ5291" t="str">
            <v>Östliche Flächenländer_2006_I 05c_8</v>
          </cell>
        </row>
        <row r="5292">
          <cell r="G5292">
            <v>0</v>
          </cell>
          <cell r="H5292">
            <v>0</v>
          </cell>
          <cell r="I5292">
            <v>0</v>
          </cell>
          <cell r="J5292">
            <v>0</v>
          </cell>
          <cell r="K5292">
            <v>0</v>
          </cell>
          <cell r="L5292">
            <v>0</v>
          </cell>
          <cell r="M5292">
            <v>0</v>
          </cell>
          <cell r="N5292">
            <v>0</v>
          </cell>
          <cell r="O5292">
            <v>0</v>
          </cell>
          <cell r="P5292">
            <v>0</v>
          </cell>
          <cell r="Q5292">
            <v>0</v>
          </cell>
          <cell r="R5292">
            <v>0</v>
          </cell>
          <cell r="S5292">
            <v>0</v>
          </cell>
          <cell r="T5292">
            <v>0</v>
          </cell>
          <cell r="U5292">
            <v>0</v>
          </cell>
          <cell r="AO5292" t="e">
            <v>#N/A</v>
          </cell>
          <cell r="AQ5292" t="e">
            <v>#N/A</v>
          </cell>
        </row>
        <row r="5293">
          <cell r="G5293">
            <v>0</v>
          </cell>
          <cell r="H5293">
            <v>0</v>
          </cell>
          <cell r="I5293">
            <v>0</v>
          </cell>
          <cell r="J5293">
            <v>0</v>
          </cell>
          <cell r="K5293">
            <v>0</v>
          </cell>
          <cell r="L5293">
            <v>0</v>
          </cell>
          <cell r="M5293">
            <v>0</v>
          </cell>
          <cell r="N5293">
            <v>0</v>
          </cell>
          <cell r="O5293">
            <v>0</v>
          </cell>
          <cell r="P5293">
            <v>0</v>
          </cell>
          <cell r="Q5293">
            <v>0</v>
          </cell>
          <cell r="R5293">
            <v>0</v>
          </cell>
          <cell r="S5293">
            <v>0</v>
          </cell>
          <cell r="T5293">
            <v>0</v>
          </cell>
          <cell r="U5293">
            <v>0</v>
          </cell>
          <cell r="AO5293" t="e">
            <v>#N/A</v>
          </cell>
          <cell r="AQ5293" t="e">
            <v>#N/A</v>
          </cell>
        </row>
        <row r="5294">
          <cell r="G5294">
            <v>376</v>
          </cell>
          <cell r="H5294">
            <v>327</v>
          </cell>
          <cell r="I5294">
            <v>0</v>
          </cell>
          <cell r="J5294">
            <v>0</v>
          </cell>
          <cell r="K5294">
            <v>132</v>
          </cell>
          <cell r="L5294">
            <v>120</v>
          </cell>
          <cell r="M5294">
            <v>0</v>
          </cell>
          <cell r="N5294">
            <v>0</v>
          </cell>
          <cell r="O5294">
            <v>132</v>
          </cell>
          <cell r="P5294">
            <v>121</v>
          </cell>
          <cell r="Q5294">
            <v>79</v>
          </cell>
          <cell r="R5294">
            <v>44</v>
          </cell>
          <cell r="S5294">
            <v>0</v>
          </cell>
          <cell r="T5294">
            <v>0</v>
          </cell>
          <cell r="U5294">
            <v>0</v>
          </cell>
          <cell r="AO5294" t="e">
            <v>#N/A</v>
          </cell>
          <cell r="AQ5294" t="e">
            <v>#N/A</v>
          </cell>
        </row>
        <row r="5295">
          <cell r="G5295">
            <v>26</v>
          </cell>
          <cell r="H5295">
            <v>18</v>
          </cell>
          <cell r="I5295">
            <v>0</v>
          </cell>
          <cell r="J5295">
            <v>0</v>
          </cell>
          <cell r="K5295">
            <v>20</v>
          </cell>
          <cell r="L5295">
            <v>16</v>
          </cell>
          <cell r="M5295">
            <v>0</v>
          </cell>
          <cell r="N5295">
            <v>0</v>
          </cell>
          <cell r="O5295">
            <v>20</v>
          </cell>
          <cell r="P5295">
            <v>2</v>
          </cell>
          <cell r="Q5295">
            <v>3</v>
          </cell>
          <cell r="R5295">
            <v>1</v>
          </cell>
          <cell r="S5295">
            <v>0</v>
          </cell>
          <cell r="T5295">
            <v>0</v>
          </cell>
          <cell r="U5295">
            <v>0</v>
          </cell>
          <cell r="AO5295" t="e">
            <v>#N/A</v>
          </cell>
          <cell r="AQ5295" t="e">
            <v>#N/A</v>
          </cell>
        </row>
        <row r="5296">
          <cell r="G5296">
            <v>47</v>
          </cell>
          <cell r="H5296">
            <v>43</v>
          </cell>
          <cell r="I5296">
            <v>0</v>
          </cell>
          <cell r="J5296">
            <v>0</v>
          </cell>
          <cell r="K5296">
            <v>14</v>
          </cell>
          <cell r="L5296">
            <v>12</v>
          </cell>
          <cell r="M5296">
            <v>0</v>
          </cell>
          <cell r="N5296">
            <v>0</v>
          </cell>
          <cell r="O5296">
            <v>14</v>
          </cell>
          <cell r="P5296">
            <v>13</v>
          </cell>
          <cell r="Q5296">
            <v>18</v>
          </cell>
          <cell r="R5296">
            <v>2</v>
          </cell>
          <cell r="S5296">
            <v>0</v>
          </cell>
          <cell r="T5296">
            <v>0</v>
          </cell>
          <cell r="U5296">
            <v>0</v>
          </cell>
          <cell r="AO5296" t="e">
            <v>#N/A</v>
          </cell>
          <cell r="AQ5296" t="e">
            <v>#N/A</v>
          </cell>
        </row>
        <row r="5297">
          <cell r="G5297">
            <v>0</v>
          </cell>
          <cell r="H5297">
            <v>0</v>
          </cell>
          <cell r="I5297">
            <v>0</v>
          </cell>
          <cell r="J5297">
            <v>0</v>
          </cell>
          <cell r="K5297">
            <v>0</v>
          </cell>
          <cell r="L5297">
            <v>0</v>
          </cell>
          <cell r="M5297">
            <v>0</v>
          </cell>
          <cell r="N5297">
            <v>0</v>
          </cell>
          <cell r="O5297">
            <v>0</v>
          </cell>
          <cell r="P5297">
            <v>0</v>
          </cell>
          <cell r="Q5297">
            <v>0</v>
          </cell>
          <cell r="R5297">
            <v>0</v>
          </cell>
          <cell r="S5297">
            <v>0</v>
          </cell>
          <cell r="T5297">
            <v>0</v>
          </cell>
          <cell r="U5297">
            <v>0</v>
          </cell>
          <cell r="AO5297" t="e">
            <v>#N/A</v>
          </cell>
          <cell r="AQ5297" t="e">
            <v>#N/A</v>
          </cell>
        </row>
        <row r="5298">
          <cell r="G5298">
            <v>0</v>
          </cell>
          <cell r="H5298">
            <v>0</v>
          </cell>
          <cell r="I5298">
            <v>0</v>
          </cell>
          <cell r="J5298">
            <v>0</v>
          </cell>
          <cell r="K5298">
            <v>0</v>
          </cell>
          <cell r="L5298">
            <v>0</v>
          </cell>
          <cell r="M5298">
            <v>0</v>
          </cell>
          <cell r="N5298">
            <v>0</v>
          </cell>
          <cell r="O5298">
            <v>0</v>
          </cell>
          <cell r="P5298">
            <v>0</v>
          </cell>
          <cell r="Q5298">
            <v>0</v>
          </cell>
          <cell r="R5298">
            <v>0</v>
          </cell>
          <cell r="S5298">
            <v>0</v>
          </cell>
          <cell r="T5298">
            <v>0</v>
          </cell>
          <cell r="U5298">
            <v>0</v>
          </cell>
          <cell r="AO5298" t="e">
            <v>#N/A</v>
          </cell>
          <cell r="AQ5298" t="e">
            <v>#N/A</v>
          </cell>
        </row>
        <row r="5299">
          <cell r="G5299">
            <v>449</v>
          </cell>
          <cell r="H5299">
            <v>388</v>
          </cell>
          <cell r="I5299">
            <v>0</v>
          </cell>
          <cell r="J5299">
            <v>0</v>
          </cell>
          <cell r="K5299">
            <v>166</v>
          </cell>
          <cell r="L5299">
            <v>148</v>
          </cell>
          <cell r="M5299">
            <v>0</v>
          </cell>
          <cell r="N5299">
            <v>0</v>
          </cell>
          <cell r="O5299">
            <v>166</v>
          </cell>
          <cell r="P5299">
            <v>136</v>
          </cell>
          <cell r="Q5299">
            <v>100</v>
          </cell>
          <cell r="R5299">
            <v>47</v>
          </cell>
          <cell r="S5299">
            <v>0</v>
          </cell>
          <cell r="T5299">
            <v>0</v>
          </cell>
          <cell r="U5299">
            <v>0</v>
          </cell>
          <cell r="AO5299" t="e">
            <v>#N/A</v>
          </cell>
          <cell r="AQ5299" t="e">
            <v>#N/A</v>
          </cell>
        </row>
        <row r="5300">
          <cell r="G5300">
            <v>3122</v>
          </cell>
          <cell r="H5300">
            <v>987</v>
          </cell>
          <cell r="I5300">
            <v>37</v>
          </cell>
          <cell r="J5300">
            <v>12</v>
          </cell>
          <cell r="K5300">
            <v>3101</v>
          </cell>
          <cell r="L5300">
            <v>984</v>
          </cell>
          <cell r="M5300">
            <v>37</v>
          </cell>
          <cell r="N5300">
            <v>12</v>
          </cell>
          <cell r="O5300">
            <v>3122</v>
          </cell>
          <cell r="P5300">
            <v>0</v>
          </cell>
          <cell r="Q5300">
            <v>0</v>
          </cell>
          <cell r="R5300">
            <v>0</v>
          </cell>
          <cell r="S5300">
            <v>0</v>
          </cell>
          <cell r="T5300">
            <v>0</v>
          </cell>
          <cell r="U5300">
            <v>0</v>
          </cell>
          <cell r="AO5300" t="str">
            <v>Thüringen_2006_II 03b_1</v>
          </cell>
          <cell r="AQ5300" t="str">
            <v>Östliche Flächenländer_2006_II 03b_1</v>
          </cell>
        </row>
        <row r="5301">
          <cell r="G5301">
            <v>502</v>
          </cell>
          <cell r="H5301">
            <v>201</v>
          </cell>
          <cell r="I5301">
            <v>3</v>
          </cell>
          <cell r="J5301">
            <v>1</v>
          </cell>
          <cell r="K5301">
            <v>502</v>
          </cell>
          <cell r="L5301">
            <v>201</v>
          </cell>
          <cell r="M5301">
            <v>3</v>
          </cell>
          <cell r="N5301">
            <v>1</v>
          </cell>
          <cell r="O5301">
            <v>502</v>
          </cell>
          <cell r="P5301">
            <v>0</v>
          </cell>
          <cell r="Q5301">
            <v>0</v>
          </cell>
          <cell r="R5301">
            <v>0</v>
          </cell>
          <cell r="S5301">
            <v>0</v>
          </cell>
          <cell r="T5301">
            <v>0</v>
          </cell>
          <cell r="U5301">
            <v>0</v>
          </cell>
          <cell r="AO5301" t="str">
            <v>Thüringen_2006_II 03b_2</v>
          </cell>
          <cell r="AQ5301" t="str">
            <v>Östliche Flächenländer_2006_II 03b_2</v>
          </cell>
        </row>
        <row r="5302">
          <cell r="G5302">
            <v>208</v>
          </cell>
          <cell r="H5302">
            <v>120</v>
          </cell>
          <cell r="I5302">
            <v>0</v>
          </cell>
          <cell r="J5302">
            <v>0</v>
          </cell>
          <cell r="K5302">
            <v>208</v>
          </cell>
          <cell r="L5302">
            <v>120</v>
          </cell>
          <cell r="M5302">
            <v>0</v>
          </cell>
          <cell r="N5302">
            <v>0</v>
          </cell>
          <cell r="O5302">
            <v>208</v>
          </cell>
          <cell r="P5302">
            <v>0</v>
          </cell>
          <cell r="Q5302">
            <v>0</v>
          </cell>
          <cell r="R5302">
            <v>0</v>
          </cell>
          <cell r="S5302">
            <v>0</v>
          </cell>
          <cell r="T5302">
            <v>0</v>
          </cell>
          <cell r="U5302">
            <v>0</v>
          </cell>
          <cell r="AO5302" t="str">
            <v>Thüringen_2006_II 03b_3</v>
          </cell>
          <cell r="AQ5302" t="str">
            <v>Östliche Flächenländer_2006_II 03b_3</v>
          </cell>
        </row>
        <row r="5303">
          <cell r="G5303">
            <v>0</v>
          </cell>
          <cell r="H5303">
            <v>0</v>
          </cell>
          <cell r="I5303">
            <v>0</v>
          </cell>
          <cell r="J5303">
            <v>0</v>
          </cell>
          <cell r="K5303">
            <v>0</v>
          </cell>
          <cell r="L5303">
            <v>0</v>
          </cell>
          <cell r="M5303">
            <v>0</v>
          </cell>
          <cell r="N5303">
            <v>0</v>
          </cell>
          <cell r="O5303">
            <v>0</v>
          </cell>
          <cell r="P5303">
            <v>0</v>
          </cell>
          <cell r="Q5303">
            <v>0</v>
          </cell>
          <cell r="R5303">
            <v>0</v>
          </cell>
          <cell r="S5303">
            <v>0</v>
          </cell>
          <cell r="T5303">
            <v>0</v>
          </cell>
          <cell r="U5303">
            <v>0</v>
          </cell>
          <cell r="AO5303" t="str">
            <v>Thüringen_2006_II 03b_4</v>
          </cell>
          <cell r="AQ5303" t="str">
            <v>Östliche Flächenländer_2006_II 03b_4</v>
          </cell>
        </row>
        <row r="5304">
          <cell r="G5304">
            <v>1</v>
          </cell>
          <cell r="H5304">
            <v>1</v>
          </cell>
          <cell r="I5304">
            <v>0</v>
          </cell>
          <cell r="J5304">
            <v>0</v>
          </cell>
          <cell r="K5304">
            <v>1</v>
          </cell>
          <cell r="L5304">
            <v>1</v>
          </cell>
          <cell r="M5304">
            <v>0</v>
          </cell>
          <cell r="N5304">
            <v>0</v>
          </cell>
          <cell r="O5304">
            <v>1</v>
          </cell>
          <cell r="P5304">
            <v>0</v>
          </cell>
          <cell r="Q5304">
            <v>0</v>
          </cell>
          <cell r="R5304">
            <v>0</v>
          </cell>
          <cell r="S5304">
            <v>0</v>
          </cell>
          <cell r="T5304">
            <v>0</v>
          </cell>
          <cell r="U5304">
            <v>0</v>
          </cell>
          <cell r="AO5304" t="str">
            <v>Thüringen_2006_II 03b_5</v>
          </cell>
          <cell r="AQ5304" t="str">
            <v>Östliche Flächenländer_2006_II 03b_5</v>
          </cell>
        </row>
        <row r="5305">
          <cell r="G5305">
            <v>0</v>
          </cell>
          <cell r="H5305">
            <v>0</v>
          </cell>
          <cell r="I5305">
            <v>0</v>
          </cell>
          <cell r="J5305">
            <v>0</v>
          </cell>
          <cell r="K5305">
            <v>0</v>
          </cell>
          <cell r="L5305">
            <v>0</v>
          </cell>
          <cell r="M5305">
            <v>0</v>
          </cell>
          <cell r="N5305">
            <v>0</v>
          </cell>
          <cell r="O5305">
            <v>0</v>
          </cell>
          <cell r="P5305">
            <v>0</v>
          </cell>
          <cell r="Q5305">
            <v>0</v>
          </cell>
          <cell r="R5305">
            <v>0</v>
          </cell>
          <cell r="S5305">
            <v>0</v>
          </cell>
          <cell r="T5305">
            <v>0</v>
          </cell>
          <cell r="U5305">
            <v>0</v>
          </cell>
          <cell r="AO5305" t="str">
            <v>Thüringen_2006_II 03b_6</v>
          </cell>
          <cell r="AQ5305" t="str">
            <v>Östliche Flächenländer_2006_II 03b_6</v>
          </cell>
        </row>
        <row r="5306">
          <cell r="G5306">
            <v>0</v>
          </cell>
          <cell r="H5306">
            <v>0</v>
          </cell>
          <cell r="I5306">
            <v>0</v>
          </cell>
          <cell r="J5306">
            <v>0</v>
          </cell>
          <cell r="K5306">
            <v>0</v>
          </cell>
          <cell r="L5306">
            <v>0</v>
          </cell>
          <cell r="M5306">
            <v>0</v>
          </cell>
          <cell r="N5306">
            <v>0</v>
          </cell>
          <cell r="O5306">
            <v>0</v>
          </cell>
          <cell r="P5306">
            <v>0</v>
          </cell>
          <cell r="Q5306">
            <v>0</v>
          </cell>
          <cell r="R5306">
            <v>0</v>
          </cell>
          <cell r="S5306">
            <v>0</v>
          </cell>
          <cell r="T5306">
            <v>0</v>
          </cell>
          <cell r="U5306">
            <v>0</v>
          </cell>
          <cell r="AO5306" t="str">
            <v>Thüringen_2006_II 03b_7</v>
          </cell>
          <cell r="AQ5306" t="str">
            <v>Östliche Flächenländer_2006_II 03b_7</v>
          </cell>
        </row>
        <row r="5307">
          <cell r="G5307">
            <v>3833</v>
          </cell>
          <cell r="H5307">
            <v>1309</v>
          </cell>
          <cell r="I5307">
            <v>40</v>
          </cell>
          <cell r="J5307">
            <v>13</v>
          </cell>
          <cell r="K5307">
            <v>3812</v>
          </cell>
          <cell r="L5307">
            <v>1306</v>
          </cell>
          <cell r="M5307">
            <v>40</v>
          </cell>
          <cell r="N5307">
            <v>13</v>
          </cell>
          <cell r="O5307">
            <v>3833</v>
          </cell>
          <cell r="P5307">
            <v>0</v>
          </cell>
          <cell r="Q5307">
            <v>0</v>
          </cell>
          <cell r="R5307">
            <v>0</v>
          </cell>
          <cell r="S5307">
            <v>0</v>
          </cell>
          <cell r="T5307">
            <v>0</v>
          </cell>
          <cell r="U5307">
            <v>0</v>
          </cell>
          <cell r="AO5307" t="str">
            <v>Thüringen_2006_II 03b_8</v>
          </cell>
          <cell r="AQ5307" t="str">
            <v>Östliche Flächenländer_2006_II 03b_8</v>
          </cell>
        </row>
        <row r="5308">
          <cell r="G5308">
            <v>1255</v>
          </cell>
          <cell r="H5308">
            <v>400</v>
          </cell>
          <cell r="I5308">
            <v>6</v>
          </cell>
          <cell r="J5308">
            <v>2</v>
          </cell>
          <cell r="K5308">
            <v>1247</v>
          </cell>
          <cell r="L5308">
            <v>397</v>
          </cell>
          <cell r="M5308">
            <v>6</v>
          </cell>
          <cell r="N5308">
            <v>2</v>
          </cell>
          <cell r="O5308">
            <v>0</v>
          </cell>
          <cell r="P5308">
            <v>0</v>
          </cell>
          <cell r="Q5308">
            <v>0</v>
          </cell>
          <cell r="R5308">
            <v>0</v>
          </cell>
          <cell r="S5308">
            <v>0</v>
          </cell>
          <cell r="T5308">
            <v>0</v>
          </cell>
          <cell r="U5308">
            <v>0</v>
          </cell>
          <cell r="AO5308" t="str">
            <v>Thüringen_2006_II 03b_1</v>
          </cell>
          <cell r="AQ5308" t="str">
            <v>Östliche Flächenländer_2006_II 03b_1</v>
          </cell>
        </row>
        <row r="5309">
          <cell r="G5309">
            <v>419</v>
          </cell>
          <cell r="H5309">
            <v>175</v>
          </cell>
          <cell r="I5309">
            <v>2</v>
          </cell>
          <cell r="J5309">
            <v>1</v>
          </cell>
          <cell r="K5309">
            <v>419</v>
          </cell>
          <cell r="L5309">
            <v>175</v>
          </cell>
          <cell r="M5309">
            <v>2</v>
          </cell>
          <cell r="N5309">
            <v>1</v>
          </cell>
          <cell r="O5309">
            <v>0</v>
          </cell>
          <cell r="P5309">
            <v>0</v>
          </cell>
          <cell r="Q5309">
            <v>0</v>
          </cell>
          <cell r="R5309">
            <v>0</v>
          </cell>
          <cell r="S5309">
            <v>0</v>
          </cell>
          <cell r="T5309">
            <v>0</v>
          </cell>
          <cell r="U5309">
            <v>0</v>
          </cell>
          <cell r="AO5309" t="str">
            <v>Thüringen_2006_II 03b_2</v>
          </cell>
          <cell r="AQ5309" t="str">
            <v>Östliche Flächenländer_2006_II 03b_2</v>
          </cell>
        </row>
        <row r="5310">
          <cell r="G5310">
            <v>207</v>
          </cell>
          <cell r="H5310">
            <v>120</v>
          </cell>
          <cell r="I5310">
            <v>0</v>
          </cell>
          <cell r="J5310">
            <v>0</v>
          </cell>
          <cell r="K5310">
            <v>207</v>
          </cell>
          <cell r="L5310">
            <v>120</v>
          </cell>
          <cell r="M5310">
            <v>0</v>
          </cell>
          <cell r="N5310">
            <v>0</v>
          </cell>
          <cell r="O5310">
            <v>0</v>
          </cell>
          <cell r="P5310">
            <v>0</v>
          </cell>
          <cell r="Q5310">
            <v>0</v>
          </cell>
          <cell r="R5310">
            <v>0</v>
          </cell>
          <cell r="S5310">
            <v>0</v>
          </cell>
          <cell r="T5310">
            <v>0</v>
          </cell>
          <cell r="U5310">
            <v>0</v>
          </cell>
          <cell r="AO5310" t="str">
            <v>Thüringen_2006_II 03b_3</v>
          </cell>
          <cell r="AQ5310" t="str">
            <v>Östliche Flächenländer_2006_II 03b_3</v>
          </cell>
        </row>
        <row r="5311">
          <cell r="G5311">
            <v>0</v>
          </cell>
          <cell r="H5311">
            <v>0</v>
          </cell>
          <cell r="I5311">
            <v>0</v>
          </cell>
          <cell r="J5311">
            <v>0</v>
          </cell>
          <cell r="K5311">
            <v>0</v>
          </cell>
          <cell r="L5311">
            <v>0</v>
          </cell>
          <cell r="M5311">
            <v>0</v>
          </cell>
          <cell r="N5311">
            <v>0</v>
          </cell>
          <cell r="O5311">
            <v>0</v>
          </cell>
          <cell r="P5311">
            <v>0</v>
          </cell>
          <cell r="Q5311">
            <v>0</v>
          </cell>
          <cell r="R5311">
            <v>0</v>
          </cell>
          <cell r="S5311">
            <v>0</v>
          </cell>
          <cell r="T5311">
            <v>0</v>
          </cell>
          <cell r="U5311">
            <v>0</v>
          </cell>
          <cell r="AO5311" t="str">
            <v>Thüringen_2006_II 03b_4</v>
          </cell>
          <cell r="AQ5311" t="str">
            <v>Östliche Flächenländer_2006_II 03b_4</v>
          </cell>
        </row>
        <row r="5312">
          <cell r="G5312">
            <v>1</v>
          </cell>
          <cell r="H5312">
            <v>1</v>
          </cell>
          <cell r="I5312">
            <v>0</v>
          </cell>
          <cell r="J5312">
            <v>0</v>
          </cell>
          <cell r="K5312">
            <v>1</v>
          </cell>
          <cell r="L5312">
            <v>1</v>
          </cell>
          <cell r="M5312">
            <v>0</v>
          </cell>
          <cell r="N5312">
            <v>0</v>
          </cell>
          <cell r="O5312">
            <v>0</v>
          </cell>
          <cell r="P5312">
            <v>0</v>
          </cell>
          <cell r="Q5312">
            <v>0</v>
          </cell>
          <cell r="R5312">
            <v>0</v>
          </cell>
          <cell r="S5312">
            <v>0</v>
          </cell>
          <cell r="T5312">
            <v>0</v>
          </cell>
          <cell r="U5312">
            <v>0</v>
          </cell>
          <cell r="AO5312" t="str">
            <v>Thüringen_2006_II 03b_5</v>
          </cell>
          <cell r="AQ5312" t="str">
            <v>Östliche Flächenländer_2006_II 03b_5</v>
          </cell>
        </row>
        <row r="5313">
          <cell r="G5313">
            <v>0</v>
          </cell>
          <cell r="H5313">
            <v>0</v>
          </cell>
          <cell r="I5313">
            <v>0</v>
          </cell>
          <cell r="J5313">
            <v>0</v>
          </cell>
          <cell r="K5313">
            <v>0</v>
          </cell>
          <cell r="L5313">
            <v>0</v>
          </cell>
          <cell r="M5313">
            <v>0</v>
          </cell>
          <cell r="N5313">
            <v>0</v>
          </cell>
          <cell r="O5313">
            <v>0</v>
          </cell>
          <cell r="P5313">
            <v>0</v>
          </cell>
          <cell r="Q5313">
            <v>0</v>
          </cell>
          <cell r="R5313">
            <v>0</v>
          </cell>
          <cell r="S5313">
            <v>0</v>
          </cell>
          <cell r="T5313">
            <v>0</v>
          </cell>
          <cell r="U5313">
            <v>0</v>
          </cell>
          <cell r="AO5313" t="str">
            <v>Thüringen_2006_II 03b_6</v>
          </cell>
          <cell r="AQ5313" t="str">
            <v>Östliche Flächenländer_2006_II 03b_6</v>
          </cell>
        </row>
        <row r="5314">
          <cell r="G5314">
            <v>0</v>
          </cell>
          <cell r="H5314">
            <v>0</v>
          </cell>
          <cell r="I5314">
            <v>0</v>
          </cell>
          <cell r="J5314">
            <v>0</v>
          </cell>
          <cell r="K5314">
            <v>0</v>
          </cell>
          <cell r="L5314">
            <v>0</v>
          </cell>
          <cell r="M5314">
            <v>0</v>
          </cell>
          <cell r="N5314">
            <v>0</v>
          </cell>
          <cell r="O5314">
            <v>0</v>
          </cell>
          <cell r="P5314">
            <v>0</v>
          </cell>
          <cell r="Q5314">
            <v>0</v>
          </cell>
          <cell r="R5314">
            <v>0</v>
          </cell>
          <cell r="S5314">
            <v>0</v>
          </cell>
          <cell r="T5314">
            <v>0</v>
          </cell>
          <cell r="U5314">
            <v>0</v>
          </cell>
          <cell r="AO5314" t="str">
            <v>Thüringen_2006_II 03b_7</v>
          </cell>
          <cell r="AQ5314" t="str">
            <v>Östliche Flächenländer_2006_II 03b_7</v>
          </cell>
        </row>
        <row r="5315">
          <cell r="G5315">
            <v>1882</v>
          </cell>
          <cell r="H5315">
            <v>696</v>
          </cell>
          <cell r="I5315">
            <v>8</v>
          </cell>
          <cell r="J5315">
            <v>3</v>
          </cell>
          <cell r="K5315">
            <v>1874</v>
          </cell>
          <cell r="L5315">
            <v>693</v>
          </cell>
          <cell r="M5315">
            <v>8</v>
          </cell>
          <cell r="N5315">
            <v>3</v>
          </cell>
          <cell r="O5315">
            <v>0</v>
          </cell>
          <cell r="P5315">
            <v>0</v>
          </cell>
          <cell r="Q5315">
            <v>0</v>
          </cell>
          <cell r="R5315">
            <v>0</v>
          </cell>
          <cell r="S5315">
            <v>0</v>
          </cell>
          <cell r="T5315">
            <v>0</v>
          </cell>
          <cell r="U5315">
            <v>0</v>
          </cell>
          <cell r="AO5315" t="str">
            <v>Thüringen_2006_II 03b_8</v>
          </cell>
          <cell r="AQ5315" t="str">
            <v>Östliche Flächenländer_2006_II 03b_8</v>
          </cell>
        </row>
        <row r="5316">
          <cell r="G5316">
            <v>14</v>
          </cell>
          <cell r="H5316">
            <v>3</v>
          </cell>
          <cell r="I5316">
            <v>0</v>
          </cell>
          <cell r="J5316">
            <v>0</v>
          </cell>
          <cell r="K5316">
            <v>13</v>
          </cell>
          <cell r="L5316">
            <v>3</v>
          </cell>
          <cell r="M5316">
            <v>0</v>
          </cell>
          <cell r="N5316">
            <v>0</v>
          </cell>
          <cell r="O5316">
            <v>13</v>
          </cell>
          <cell r="P5316">
            <v>1</v>
          </cell>
          <cell r="Q5316">
            <v>0</v>
          </cell>
          <cell r="R5316">
            <v>0</v>
          </cell>
          <cell r="S5316">
            <v>0</v>
          </cell>
          <cell r="T5316">
            <v>0</v>
          </cell>
          <cell r="U5316">
            <v>0</v>
          </cell>
          <cell r="AO5316" t="str">
            <v>Thüringen_2006_II 03a_1</v>
          </cell>
          <cell r="AQ5316" t="str">
            <v>Östliche Flächenländer_2006_II 03a_1</v>
          </cell>
        </row>
        <row r="5317">
          <cell r="G5317">
            <v>4781</v>
          </cell>
          <cell r="H5317">
            <v>1883</v>
          </cell>
          <cell r="I5317">
            <v>32</v>
          </cell>
          <cell r="J5317">
            <v>12</v>
          </cell>
          <cell r="K5317">
            <v>3074</v>
          </cell>
          <cell r="L5317">
            <v>1190</v>
          </cell>
          <cell r="M5317">
            <v>22</v>
          </cell>
          <cell r="N5317">
            <v>7</v>
          </cell>
          <cell r="O5317">
            <v>3074</v>
          </cell>
          <cell r="P5317">
            <v>1707</v>
          </cell>
          <cell r="Q5317">
            <v>0</v>
          </cell>
          <cell r="R5317">
            <v>0</v>
          </cell>
          <cell r="S5317">
            <v>0</v>
          </cell>
          <cell r="T5317">
            <v>0</v>
          </cell>
          <cell r="U5317">
            <v>0</v>
          </cell>
          <cell r="AO5317" t="str">
            <v>Thüringen_2006_II 03a_2</v>
          </cell>
          <cell r="AQ5317" t="str">
            <v>Östliche Flächenländer_2006_II 03a_2</v>
          </cell>
        </row>
        <row r="5318">
          <cell r="G5318">
            <v>97</v>
          </cell>
          <cell r="H5318">
            <v>72</v>
          </cell>
          <cell r="I5318">
            <v>0</v>
          </cell>
          <cell r="J5318">
            <v>0</v>
          </cell>
          <cell r="K5318">
            <v>97</v>
          </cell>
          <cell r="L5318">
            <v>72</v>
          </cell>
          <cell r="M5318">
            <v>0</v>
          </cell>
          <cell r="N5318">
            <v>0</v>
          </cell>
          <cell r="O5318">
            <v>97</v>
          </cell>
          <cell r="P5318">
            <v>0</v>
          </cell>
          <cell r="Q5318">
            <v>0</v>
          </cell>
          <cell r="R5318">
            <v>0</v>
          </cell>
          <cell r="S5318">
            <v>0</v>
          </cell>
          <cell r="T5318">
            <v>0</v>
          </cell>
          <cell r="U5318">
            <v>0</v>
          </cell>
          <cell r="AO5318" t="str">
            <v>Thüringen_2006_II 03a_3</v>
          </cell>
          <cell r="AQ5318" t="str">
            <v>Östliche Flächenländer_2006_II 03a_3</v>
          </cell>
        </row>
        <row r="5319">
          <cell r="G5319">
            <v>1</v>
          </cell>
          <cell r="H5319">
            <v>1</v>
          </cell>
          <cell r="I5319">
            <v>0</v>
          </cell>
          <cell r="J5319">
            <v>0</v>
          </cell>
          <cell r="K5319">
            <v>1</v>
          </cell>
          <cell r="L5319">
            <v>1</v>
          </cell>
          <cell r="M5319">
            <v>0</v>
          </cell>
          <cell r="N5319">
            <v>0</v>
          </cell>
          <cell r="O5319">
            <v>1</v>
          </cell>
          <cell r="P5319">
            <v>0</v>
          </cell>
          <cell r="Q5319">
            <v>0</v>
          </cell>
          <cell r="R5319">
            <v>0</v>
          </cell>
          <cell r="S5319">
            <v>0</v>
          </cell>
          <cell r="T5319">
            <v>0</v>
          </cell>
          <cell r="U5319">
            <v>0</v>
          </cell>
          <cell r="AO5319" t="str">
            <v>Thüringen_2006_II 03a_4</v>
          </cell>
          <cell r="AQ5319" t="str">
            <v>Östliche Flächenländer_2006_II 03a_4</v>
          </cell>
        </row>
        <row r="5320">
          <cell r="G5320">
            <v>0</v>
          </cell>
          <cell r="H5320">
            <v>0</v>
          </cell>
          <cell r="I5320">
            <v>0</v>
          </cell>
          <cell r="J5320">
            <v>0</v>
          </cell>
          <cell r="K5320">
            <v>0</v>
          </cell>
          <cell r="L5320">
            <v>0</v>
          </cell>
          <cell r="M5320">
            <v>0</v>
          </cell>
          <cell r="N5320">
            <v>0</v>
          </cell>
          <cell r="O5320">
            <v>0</v>
          </cell>
          <cell r="P5320">
            <v>0</v>
          </cell>
          <cell r="Q5320">
            <v>0</v>
          </cell>
          <cell r="R5320">
            <v>0</v>
          </cell>
          <cell r="S5320">
            <v>0</v>
          </cell>
          <cell r="T5320">
            <v>0</v>
          </cell>
          <cell r="U5320">
            <v>0</v>
          </cell>
          <cell r="AO5320" t="str">
            <v>Thüringen_2006_II 03a_5</v>
          </cell>
          <cell r="AQ5320" t="str">
            <v>Östliche Flächenländer_2006_II 03a_5</v>
          </cell>
        </row>
        <row r="5321">
          <cell r="G5321">
            <v>1</v>
          </cell>
          <cell r="H5321">
            <v>0</v>
          </cell>
          <cell r="I5321">
            <v>0</v>
          </cell>
          <cell r="J5321">
            <v>0</v>
          </cell>
          <cell r="K5321">
            <v>1</v>
          </cell>
          <cell r="L5321">
            <v>0</v>
          </cell>
          <cell r="M5321">
            <v>0</v>
          </cell>
          <cell r="N5321">
            <v>0</v>
          </cell>
          <cell r="O5321">
            <v>1</v>
          </cell>
          <cell r="P5321">
            <v>0</v>
          </cell>
          <cell r="Q5321">
            <v>0</v>
          </cell>
          <cell r="R5321">
            <v>0</v>
          </cell>
          <cell r="S5321">
            <v>0</v>
          </cell>
          <cell r="T5321">
            <v>0</v>
          </cell>
          <cell r="U5321">
            <v>0</v>
          </cell>
          <cell r="AO5321" t="str">
            <v>Thüringen_2006_II 03a_6</v>
          </cell>
          <cell r="AQ5321" t="str">
            <v>Östliche Flächenländer_2006_II 03a_6</v>
          </cell>
        </row>
        <row r="5322">
          <cell r="G5322">
            <v>0</v>
          </cell>
          <cell r="H5322">
            <v>0</v>
          </cell>
          <cell r="I5322">
            <v>0</v>
          </cell>
          <cell r="J5322">
            <v>0</v>
          </cell>
          <cell r="K5322">
            <v>0</v>
          </cell>
          <cell r="L5322">
            <v>0</v>
          </cell>
          <cell r="M5322">
            <v>0</v>
          </cell>
          <cell r="N5322">
            <v>0</v>
          </cell>
          <cell r="O5322">
            <v>0</v>
          </cell>
          <cell r="P5322">
            <v>0</v>
          </cell>
          <cell r="Q5322">
            <v>0</v>
          </cell>
          <cell r="R5322">
            <v>0</v>
          </cell>
          <cell r="S5322">
            <v>0</v>
          </cell>
          <cell r="T5322">
            <v>0</v>
          </cell>
          <cell r="U5322">
            <v>0</v>
          </cell>
          <cell r="AO5322" t="str">
            <v>Thüringen_2006_II 03a_7</v>
          </cell>
          <cell r="AQ5322" t="str">
            <v>Östliche Flächenländer_2006_II 03a_7</v>
          </cell>
        </row>
        <row r="5323">
          <cell r="G5323">
            <v>4894</v>
          </cell>
          <cell r="H5323">
            <v>1959</v>
          </cell>
          <cell r="I5323">
            <v>32</v>
          </cell>
          <cell r="J5323">
            <v>12</v>
          </cell>
          <cell r="K5323">
            <v>3186</v>
          </cell>
          <cell r="L5323">
            <v>1266</v>
          </cell>
          <cell r="M5323">
            <v>22</v>
          </cell>
          <cell r="N5323">
            <v>7</v>
          </cell>
          <cell r="O5323">
            <v>3186</v>
          </cell>
          <cell r="P5323">
            <v>1708</v>
          </cell>
          <cell r="Q5323">
            <v>0</v>
          </cell>
          <cell r="R5323">
            <v>0</v>
          </cell>
          <cell r="S5323">
            <v>0</v>
          </cell>
          <cell r="T5323">
            <v>0</v>
          </cell>
          <cell r="U5323">
            <v>0</v>
          </cell>
          <cell r="AO5323" t="str">
            <v>Thüringen_2006_II 03a_8</v>
          </cell>
          <cell r="AQ5323" t="str">
            <v>Östliche Flächenländer_2006_II 03a_8</v>
          </cell>
        </row>
        <row r="5324">
          <cell r="G5324">
            <v>0</v>
          </cell>
          <cell r="H5324">
            <v>0</v>
          </cell>
          <cell r="I5324">
            <v>0</v>
          </cell>
          <cell r="J5324">
            <v>0</v>
          </cell>
          <cell r="K5324">
            <v>0</v>
          </cell>
          <cell r="L5324">
            <v>0</v>
          </cell>
          <cell r="M5324">
            <v>0</v>
          </cell>
          <cell r="N5324">
            <v>0</v>
          </cell>
          <cell r="O5324">
            <v>0</v>
          </cell>
          <cell r="P5324">
            <v>0</v>
          </cell>
          <cell r="Q5324">
            <v>0</v>
          </cell>
          <cell r="R5324">
            <v>0</v>
          </cell>
          <cell r="S5324">
            <v>0</v>
          </cell>
          <cell r="T5324">
            <v>0</v>
          </cell>
          <cell r="U5324">
            <v>0</v>
          </cell>
          <cell r="AO5324" t="str">
            <v>Thüringen_2006_Sonstige_1</v>
          </cell>
          <cell r="AQ5324" t="str">
            <v>Östliche Flächenländer_2006_Sonstige_1</v>
          </cell>
        </row>
        <row r="5325">
          <cell r="G5325">
            <v>0</v>
          </cell>
          <cell r="H5325">
            <v>0</v>
          </cell>
          <cell r="I5325">
            <v>0</v>
          </cell>
          <cell r="J5325">
            <v>0</v>
          </cell>
          <cell r="K5325">
            <v>0</v>
          </cell>
          <cell r="L5325">
            <v>0</v>
          </cell>
          <cell r="M5325">
            <v>0</v>
          </cell>
          <cell r="N5325">
            <v>0</v>
          </cell>
          <cell r="O5325">
            <v>0</v>
          </cell>
          <cell r="P5325">
            <v>0</v>
          </cell>
          <cell r="Q5325">
            <v>0</v>
          </cell>
          <cell r="R5325">
            <v>0</v>
          </cell>
          <cell r="S5325">
            <v>0</v>
          </cell>
          <cell r="T5325">
            <v>0</v>
          </cell>
          <cell r="U5325">
            <v>0</v>
          </cell>
          <cell r="AO5325" t="str">
            <v>Thüringen_2006_Sonstige_2</v>
          </cell>
          <cell r="AQ5325" t="str">
            <v>Östliche Flächenländer_2006_Sonstige_2</v>
          </cell>
        </row>
        <row r="5326">
          <cell r="G5326">
            <v>1016</v>
          </cell>
          <cell r="H5326">
            <v>416</v>
          </cell>
          <cell r="I5326">
            <v>3</v>
          </cell>
          <cell r="J5326">
            <v>1</v>
          </cell>
          <cell r="K5326">
            <v>1016</v>
          </cell>
          <cell r="L5326">
            <v>416</v>
          </cell>
          <cell r="M5326">
            <v>3</v>
          </cell>
          <cell r="N5326">
            <v>1</v>
          </cell>
          <cell r="O5326">
            <v>0</v>
          </cell>
          <cell r="P5326">
            <v>1016</v>
          </cell>
          <cell r="Q5326">
            <v>0</v>
          </cell>
          <cell r="R5326">
            <v>0</v>
          </cell>
          <cell r="S5326">
            <v>0</v>
          </cell>
          <cell r="T5326">
            <v>0</v>
          </cell>
          <cell r="U5326">
            <v>0</v>
          </cell>
          <cell r="AO5326" t="str">
            <v>Thüringen_2006_Sonstige_3</v>
          </cell>
          <cell r="AQ5326" t="str">
            <v>Östliche Flächenländer_2006_Sonstige_3</v>
          </cell>
        </row>
        <row r="5327">
          <cell r="G5327">
            <v>0</v>
          </cell>
          <cell r="H5327">
            <v>0</v>
          </cell>
          <cell r="I5327">
            <v>0</v>
          </cell>
          <cell r="J5327">
            <v>0</v>
          </cell>
          <cell r="K5327">
            <v>0</v>
          </cell>
          <cell r="L5327">
            <v>0</v>
          </cell>
          <cell r="M5327">
            <v>0</v>
          </cell>
          <cell r="N5327">
            <v>0</v>
          </cell>
          <cell r="O5327">
            <v>0</v>
          </cell>
          <cell r="P5327">
            <v>0</v>
          </cell>
          <cell r="Q5327">
            <v>0</v>
          </cell>
          <cell r="R5327">
            <v>0</v>
          </cell>
          <cell r="S5327">
            <v>0</v>
          </cell>
          <cell r="T5327">
            <v>0</v>
          </cell>
          <cell r="U5327">
            <v>0</v>
          </cell>
          <cell r="AO5327" t="str">
            <v>Thüringen_2006_Sonstige_4</v>
          </cell>
          <cell r="AQ5327" t="str">
            <v>Östliche Flächenländer_2006_Sonstige_4</v>
          </cell>
        </row>
        <row r="5328">
          <cell r="G5328">
            <v>0</v>
          </cell>
          <cell r="H5328">
            <v>0</v>
          </cell>
          <cell r="I5328">
            <v>0</v>
          </cell>
          <cell r="J5328">
            <v>0</v>
          </cell>
          <cell r="K5328">
            <v>0</v>
          </cell>
          <cell r="L5328">
            <v>0</v>
          </cell>
          <cell r="M5328">
            <v>0</v>
          </cell>
          <cell r="N5328">
            <v>0</v>
          </cell>
          <cell r="O5328">
            <v>0</v>
          </cell>
          <cell r="P5328">
            <v>0</v>
          </cell>
          <cell r="Q5328">
            <v>0</v>
          </cell>
          <cell r="R5328">
            <v>0</v>
          </cell>
          <cell r="S5328">
            <v>0</v>
          </cell>
          <cell r="T5328">
            <v>0</v>
          </cell>
          <cell r="U5328">
            <v>0</v>
          </cell>
          <cell r="AO5328" t="str">
            <v>Thüringen_2006_Sonstige_5</v>
          </cell>
          <cell r="AQ5328" t="str">
            <v>Östliche Flächenländer_2006_Sonstige_5</v>
          </cell>
        </row>
        <row r="5329">
          <cell r="G5329">
            <v>0</v>
          </cell>
          <cell r="H5329">
            <v>0</v>
          </cell>
          <cell r="I5329">
            <v>0</v>
          </cell>
          <cell r="J5329">
            <v>0</v>
          </cell>
          <cell r="K5329">
            <v>0</v>
          </cell>
          <cell r="L5329">
            <v>0</v>
          </cell>
          <cell r="M5329">
            <v>0</v>
          </cell>
          <cell r="N5329">
            <v>0</v>
          </cell>
          <cell r="O5329">
            <v>0</v>
          </cell>
          <cell r="P5329">
            <v>0</v>
          </cell>
          <cell r="Q5329">
            <v>0</v>
          </cell>
          <cell r="R5329">
            <v>0</v>
          </cell>
          <cell r="S5329">
            <v>0</v>
          </cell>
          <cell r="T5329">
            <v>0</v>
          </cell>
          <cell r="U5329">
            <v>0</v>
          </cell>
          <cell r="AO5329" t="str">
            <v>Thüringen_2006_Sonstige_6</v>
          </cell>
          <cell r="AQ5329" t="str">
            <v>Östliche Flächenländer_2006_Sonstige_6</v>
          </cell>
        </row>
        <row r="5330">
          <cell r="G5330">
            <v>0</v>
          </cell>
          <cell r="H5330">
            <v>0</v>
          </cell>
          <cell r="I5330">
            <v>0</v>
          </cell>
          <cell r="J5330">
            <v>0</v>
          </cell>
          <cell r="K5330">
            <v>0</v>
          </cell>
          <cell r="L5330">
            <v>0</v>
          </cell>
          <cell r="M5330">
            <v>0</v>
          </cell>
          <cell r="N5330">
            <v>0</v>
          </cell>
          <cell r="O5330">
            <v>0</v>
          </cell>
          <cell r="P5330">
            <v>0</v>
          </cell>
          <cell r="Q5330">
            <v>0</v>
          </cell>
          <cell r="R5330">
            <v>0</v>
          </cell>
          <cell r="S5330">
            <v>0</v>
          </cell>
          <cell r="T5330">
            <v>0</v>
          </cell>
          <cell r="U5330">
            <v>0</v>
          </cell>
          <cell r="AO5330" t="str">
            <v>Thüringen_2006_Sonstige_7</v>
          </cell>
          <cell r="AQ5330" t="str">
            <v>Östliche Flächenländer_2006_Sonstige_7</v>
          </cell>
        </row>
        <row r="5331">
          <cell r="G5331">
            <v>1016</v>
          </cell>
          <cell r="H5331">
            <v>416</v>
          </cell>
          <cell r="I5331">
            <v>3</v>
          </cell>
          <cell r="J5331">
            <v>1</v>
          </cell>
          <cell r="K5331">
            <v>1016</v>
          </cell>
          <cell r="L5331">
            <v>416</v>
          </cell>
          <cell r="M5331">
            <v>3</v>
          </cell>
          <cell r="N5331">
            <v>1</v>
          </cell>
          <cell r="O5331">
            <v>0</v>
          </cell>
          <cell r="P5331">
            <v>1016</v>
          </cell>
          <cell r="Q5331">
            <v>0</v>
          </cell>
          <cell r="R5331">
            <v>0</v>
          </cell>
          <cell r="S5331">
            <v>0</v>
          </cell>
          <cell r="T5331">
            <v>0</v>
          </cell>
          <cell r="U5331">
            <v>0</v>
          </cell>
          <cell r="AO5331" t="str">
            <v>Thüringen_2006_Sonstige_8</v>
          </cell>
          <cell r="AQ5331" t="str">
            <v>Östliche Flächenländer_2006_Sonstige_8</v>
          </cell>
        </row>
        <row r="5332">
          <cell r="G5332">
            <v>0</v>
          </cell>
          <cell r="H5332">
            <v>0</v>
          </cell>
          <cell r="I5332">
            <v>0</v>
          </cell>
          <cell r="J5332">
            <v>0</v>
          </cell>
          <cell r="K5332">
            <v>0</v>
          </cell>
          <cell r="L5332">
            <v>0</v>
          </cell>
          <cell r="M5332">
            <v>0</v>
          </cell>
          <cell r="N5332">
            <v>0</v>
          </cell>
          <cell r="O5332">
            <v>0</v>
          </cell>
          <cell r="P5332">
            <v>0</v>
          </cell>
          <cell r="Q5332">
            <v>0</v>
          </cell>
          <cell r="R5332">
            <v>0</v>
          </cell>
          <cell r="S5332">
            <v>0</v>
          </cell>
          <cell r="T5332">
            <v>0</v>
          </cell>
          <cell r="U5332">
            <v>0</v>
          </cell>
          <cell r="AO5332" t="e">
            <v>#N/A</v>
          </cell>
          <cell r="AQ5332" t="e">
            <v>#N/A</v>
          </cell>
        </row>
        <row r="5333">
          <cell r="G5333">
            <v>0</v>
          </cell>
          <cell r="H5333">
            <v>0</v>
          </cell>
          <cell r="I5333">
            <v>0</v>
          </cell>
          <cell r="J5333">
            <v>0</v>
          </cell>
          <cell r="K5333">
            <v>0</v>
          </cell>
          <cell r="L5333">
            <v>0</v>
          </cell>
          <cell r="M5333">
            <v>0</v>
          </cell>
          <cell r="N5333">
            <v>0</v>
          </cell>
          <cell r="O5333">
            <v>0</v>
          </cell>
          <cell r="P5333">
            <v>0</v>
          </cell>
          <cell r="Q5333">
            <v>0</v>
          </cell>
          <cell r="R5333">
            <v>0</v>
          </cell>
          <cell r="S5333">
            <v>0</v>
          </cell>
          <cell r="T5333">
            <v>0</v>
          </cell>
          <cell r="U5333">
            <v>0</v>
          </cell>
          <cell r="AO5333" t="e">
            <v>#N/A</v>
          </cell>
          <cell r="AQ5333" t="e">
            <v>#N/A</v>
          </cell>
        </row>
        <row r="5334">
          <cell r="G5334">
            <v>0</v>
          </cell>
          <cell r="H5334">
            <v>0</v>
          </cell>
          <cell r="I5334">
            <v>0</v>
          </cell>
          <cell r="J5334">
            <v>0</v>
          </cell>
          <cell r="K5334">
            <v>0</v>
          </cell>
          <cell r="L5334">
            <v>0</v>
          </cell>
          <cell r="M5334">
            <v>0</v>
          </cell>
          <cell r="N5334">
            <v>0</v>
          </cell>
          <cell r="O5334">
            <v>0</v>
          </cell>
          <cell r="P5334">
            <v>0</v>
          </cell>
          <cell r="Q5334">
            <v>0</v>
          </cell>
          <cell r="R5334">
            <v>0</v>
          </cell>
          <cell r="S5334">
            <v>0</v>
          </cell>
          <cell r="T5334">
            <v>0</v>
          </cell>
          <cell r="U5334">
            <v>0</v>
          </cell>
          <cell r="AO5334" t="e">
            <v>#N/A</v>
          </cell>
          <cell r="AQ5334" t="e">
            <v>#N/A</v>
          </cell>
        </row>
        <row r="5335">
          <cell r="G5335">
            <v>0</v>
          </cell>
          <cell r="H5335">
            <v>0</v>
          </cell>
          <cell r="I5335">
            <v>0</v>
          </cell>
          <cell r="J5335">
            <v>0</v>
          </cell>
          <cell r="K5335">
            <v>0</v>
          </cell>
          <cell r="L5335">
            <v>0</v>
          </cell>
          <cell r="M5335">
            <v>0</v>
          </cell>
          <cell r="N5335">
            <v>0</v>
          </cell>
          <cell r="O5335">
            <v>0</v>
          </cell>
          <cell r="P5335">
            <v>0</v>
          </cell>
          <cell r="Q5335">
            <v>0</v>
          </cell>
          <cell r="R5335">
            <v>0</v>
          </cell>
          <cell r="S5335">
            <v>0</v>
          </cell>
          <cell r="T5335">
            <v>0</v>
          </cell>
          <cell r="U5335">
            <v>0</v>
          </cell>
          <cell r="AO5335" t="e">
            <v>#N/A</v>
          </cell>
          <cell r="AQ5335" t="e">
            <v>#N/A</v>
          </cell>
        </row>
        <row r="5336">
          <cell r="G5336">
            <v>0</v>
          </cell>
          <cell r="H5336">
            <v>0</v>
          </cell>
          <cell r="I5336">
            <v>0</v>
          </cell>
          <cell r="J5336">
            <v>0</v>
          </cell>
          <cell r="K5336">
            <v>0</v>
          </cell>
          <cell r="L5336">
            <v>0</v>
          </cell>
          <cell r="M5336">
            <v>0</v>
          </cell>
          <cell r="N5336">
            <v>0</v>
          </cell>
          <cell r="O5336">
            <v>0</v>
          </cell>
          <cell r="P5336">
            <v>0</v>
          </cell>
          <cell r="Q5336">
            <v>0</v>
          </cell>
          <cell r="R5336">
            <v>0</v>
          </cell>
          <cell r="S5336">
            <v>0</v>
          </cell>
          <cell r="T5336">
            <v>0</v>
          </cell>
          <cell r="U5336">
            <v>0</v>
          </cell>
          <cell r="AO5336" t="e">
            <v>#N/A</v>
          </cell>
          <cell r="AQ5336" t="e">
            <v>#N/A</v>
          </cell>
        </row>
        <row r="5337">
          <cell r="G5337">
            <v>0</v>
          </cell>
          <cell r="H5337">
            <v>0</v>
          </cell>
          <cell r="I5337">
            <v>0</v>
          </cell>
          <cell r="J5337">
            <v>0</v>
          </cell>
          <cell r="K5337">
            <v>0</v>
          </cell>
          <cell r="L5337">
            <v>0</v>
          </cell>
          <cell r="M5337">
            <v>0</v>
          </cell>
          <cell r="N5337">
            <v>0</v>
          </cell>
          <cell r="O5337">
            <v>0</v>
          </cell>
          <cell r="P5337">
            <v>0</v>
          </cell>
          <cell r="Q5337">
            <v>0</v>
          </cell>
          <cell r="R5337">
            <v>0</v>
          </cell>
          <cell r="S5337">
            <v>0</v>
          </cell>
          <cell r="T5337">
            <v>0</v>
          </cell>
          <cell r="U5337">
            <v>0</v>
          </cell>
          <cell r="AO5337" t="e">
            <v>#N/A</v>
          </cell>
          <cell r="AQ5337" t="e">
            <v>#N/A</v>
          </cell>
        </row>
        <row r="5338">
          <cell r="G5338">
            <v>0</v>
          </cell>
          <cell r="H5338">
            <v>0</v>
          </cell>
          <cell r="I5338">
            <v>0</v>
          </cell>
          <cell r="J5338">
            <v>0</v>
          </cell>
          <cell r="K5338">
            <v>0</v>
          </cell>
          <cell r="L5338">
            <v>0</v>
          </cell>
          <cell r="M5338">
            <v>0</v>
          </cell>
          <cell r="N5338">
            <v>0</v>
          </cell>
          <cell r="O5338">
            <v>0</v>
          </cell>
          <cell r="P5338">
            <v>0</v>
          </cell>
          <cell r="Q5338">
            <v>0</v>
          </cell>
          <cell r="R5338">
            <v>0</v>
          </cell>
          <cell r="S5338">
            <v>0</v>
          </cell>
          <cell r="T5338">
            <v>0</v>
          </cell>
          <cell r="U5338">
            <v>0</v>
          </cell>
          <cell r="AO5338" t="e">
            <v>#N/A</v>
          </cell>
          <cell r="AQ5338" t="e">
            <v>#N/A</v>
          </cell>
        </row>
        <row r="5339">
          <cell r="G5339">
            <v>0</v>
          </cell>
          <cell r="H5339">
            <v>0</v>
          </cell>
          <cell r="I5339">
            <v>0</v>
          </cell>
          <cell r="J5339">
            <v>0</v>
          </cell>
          <cell r="K5339">
            <v>0</v>
          </cell>
          <cell r="L5339">
            <v>0</v>
          </cell>
          <cell r="M5339">
            <v>0</v>
          </cell>
          <cell r="N5339">
            <v>0</v>
          </cell>
          <cell r="O5339">
            <v>0</v>
          </cell>
          <cell r="P5339">
            <v>0</v>
          </cell>
          <cell r="Q5339">
            <v>0</v>
          </cell>
          <cell r="R5339">
            <v>0</v>
          </cell>
          <cell r="S5339">
            <v>0</v>
          </cell>
          <cell r="T5339">
            <v>0</v>
          </cell>
          <cell r="U5339">
            <v>0</v>
          </cell>
          <cell r="AO5339" t="e">
            <v>#N/A</v>
          </cell>
          <cell r="AQ5339" t="e">
            <v>#N/A</v>
          </cell>
        </row>
        <row r="5340">
          <cell r="G5340">
            <v>0</v>
          </cell>
          <cell r="H5340">
            <v>0</v>
          </cell>
          <cell r="I5340">
            <v>0</v>
          </cell>
          <cell r="J5340">
            <v>0</v>
          </cell>
          <cell r="K5340">
            <v>0</v>
          </cell>
          <cell r="L5340">
            <v>0</v>
          </cell>
          <cell r="M5340">
            <v>0</v>
          </cell>
          <cell r="N5340">
            <v>0</v>
          </cell>
          <cell r="O5340">
            <v>0</v>
          </cell>
          <cell r="P5340">
            <v>0</v>
          </cell>
          <cell r="Q5340">
            <v>0</v>
          </cell>
          <cell r="R5340">
            <v>0</v>
          </cell>
          <cell r="S5340">
            <v>0</v>
          </cell>
          <cell r="T5340">
            <v>0</v>
          </cell>
          <cell r="U5340">
            <v>0</v>
          </cell>
          <cell r="AO5340" t="str">
            <v>Thüringen_2006_III 01_1</v>
          </cell>
          <cell r="AQ5340" t="str">
            <v>Östliche Flächenländer_2006_III 01_1</v>
          </cell>
        </row>
        <row r="5341">
          <cell r="G5341">
            <v>0</v>
          </cell>
          <cell r="H5341">
            <v>0</v>
          </cell>
          <cell r="I5341">
            <v>0</v>
          </cell>
          <cell r="J5341">
            <v>0</v>
          </cell>
          <cell r="K5341">
            <v>0</v>
          </cell>
          <cell r="L5341">
            <v>0</v>
          </cell>
          <cell r="M5341">
            <v>0</v>
          </cell>
          <cell r="N5341">
            <v>0</v>
          </cell>
          <cell r="O5341">
            <v>0</v>
          </cell>
          <cell r="P5341">
            <v>0</v>
          </cell>
          <cell r="Q5341">
            <v>0</v>
          </cell>
          <cell r="R5341">
            <v>0</v>
          </cell>
          <cell r="S5341">
            <v>0</v>
          </cell>
          <cell r="T5341">
            <v>0</v>
          </cell>
          <cell r="U5341">
            <v>0</v>
          </cell>
          <cell r="AO5341" t="str">
            <v>Thüringen_2006_III 01_2</v>
          </cell>
          <cell r="AQ5341" t="str">
            <v>Östliche Flächenländer_2006_III 01_2</v>
          </cell>
        </row>
        <row r="5342">
          <cell r="G5342">
            <v>1788</v>
          </cell>
          <cell r="H5342">
            <v>960</v>
          </cell>
          <cell r="I5342">
            <v>13</v>
          </cell>
          <cell r="J5342">
            <v>2</v>
          </cell>
          <cell r="K5342">
            <v>966</v>
          </cell>
          <cell r="L5342">
            <v>526</v>
          </cell>
          <cell r="M5342">
            <v>7</v>
          </cell>
          <cell r="N5342">
            <v>0</v>
          </cell>
          <cell r="O5342">
            <v>966</v>
          </cell>
          <cell r="P5342">
            <v>822</v>
          </cell>
          <cell r="Q5342">
            <v>0</v>
          </cell>
          <cell r="R5342">
            <v>0</v>
          </cell>
          <cell r="S5342">
            <v>0</v>
          </cell>
          <cell r="T5342">
            <v>0</v>
          </cell>
          <cell r="U5342">
            <v>0</v>
          </cell>
          <cell r="AO5342" t="str">
            <v>Thüringen_2006_III 01_3</v>
          </cell>
          <cell r="AQ5342" t="str">
            <v>Östliche Flächenländer_2006_III 01_3</v>
          </cell>
        </row>
        <row r="5343">
          <cell r="G5343">
            <v>0</v>
          </cell>
          <cell r="H5343">
            <v>0</v>
          </cell>
          <cell r="I5343">
            <v>0</v>
          </cell>
          <cell r="J5343">
            <v>0</v>
          </cell>
          <cell r="K5343">
            <v>0</v>
          </cell>
          <cell r="L5343">
            <v>0</v>
          </cell>
          <cell r="M5343">
            <v>0</v>
          </cell>
          <cell r="N5343">
            <v>0</v>
          </cell>
          <cell r="O5343">
            <v>0</v>
          </cell>
          <cell r="P5343">
            <v>0</v>
          </cell>
          <cell r="Q5343">
            <v>0</v>
          </cell>
          <cell r="R5343">
            <v>0</v>
          </cell>
          <cell r="S5343">
            <v>0</v>
          </cell>
          <cell r="T5343">
            <v>0</v>
          </cell>
          <cell r="U5343">
            <v>0</v>
          </cell>
          <cell r="AO5343" t="str">
            <v>Thüringen_2006_III 01_4</v>
          </cell>
          <cell r="AQ5343" t="str">
            <v>Östliche Flächenländer_2006_III 01_4</v>
          </cell>
        </row>
        <row r="5344">
          <cell r="G5344">
            <v>0</v>
          </cell>
          <cell r="H5344">
            <v>0</v>
          </cell>
          <cell r="I5344">
            <v>0</v>
          </cell>
          <cell r="J5344">
            <v>0</v>
          </cell>
          <cell r="K5344">
            <v>0</v>
          </cell>
          <cell r="L5344">
            <v>0</v>
          </cell>
          <cell r="M5344">
            <v>0</v>
          </cell>
          <cell r="N5344">
            <v>0</v>
          </cell>
          <cell r="O5344">
            <v>0</v>
          </cell>
          <cell r="P5344">
            <v>0</v>
          </cell>
          <cell r="Q5344">
            <v>0</v>
          </cell>
          <cell r="R5344">
            <v>0</v>
          </cell>
          <cell r="S5344">
            <v>0</v>
          </cell>
          <cell r="T5344">
            <v>0</v>
          </cell>
          <cell r="U5344">
            <v>0</v>
          </cell>
          <cell r="AO5344" t="str">
            <v>Thüringen_2006_III 01_5</v>
          </cell>
          <cell r="AQ5344" t="str">
            <v>Östliche Flächenländer_2006_III 01_5</v>
          </cell>
        </row>
        <row r="5345">
          <cell r="G5345">
            <v>0</v>
          </cell>
          <cell r="H5345">
            <v>0</v>
          </cell>
          <cell r="I5345">
            <v>0</v>
          </cell>
          <cell r="J5345">
            <v>0</v>
          </cell>
          <cell r="K5345">
            <v>0</v>
          </cell>
          <cell r="L5345">
            <v>0</v>
          </cell>
          <cell r="M5345">
            <v>0</v>
          </cell>
          <cell r="N5345">
            <v>0</v>
          </cell>
          <cell r="O5345">
            <v>0</v>
          </cell>
          <cell r="P5345">
            <v>0</v>
          </cell>
          <cell r="Q5345">
            <v>0</v>
          </cell>
          <cell r="R5345">
            <v>0</v>
          </cell>
          <cell r="S5345">
            <v>0</v>
          </cell>
          <cell r="T5345">
            <v>0</v>
          </cell>
          <cell r="U5345">
            <v>0</v>
          </cell>
          <cell r="AO5345" t="str">
            <v>Thüringen_2006_III 01_6</v>
          </cell>
          <cell r="AQ5345" t="str">
            <v>Östliche Flächenländer_2006_III 01_6</v>
          </cell>
        </row>
        <row r="5346">
          <cell r="G5346">
            <v>0</v>
          </cell>
          <cell r="H5346">
            <v>0</v>
          </cell>
          <cell r="I5346">
            <v>0</v>
          </cell>
          <cell r="J5346">
            <v>0</v>
          </cell>
          <cell r="K5346">
            <v>0</v>
          </cell>
          <cell r="L5346">
            <v>0</v>
          </cell>
          <cell r="M5346">
            <v>0</v>
          </cell>
          <cell r="N5346">
            <v>0</v>
          </cell>
          <cell r="O5346">
            <v>0</v>
          </cell>
          <cell r="P5346">
            <v>0</v>
          </cell>
          <cell r="Q5346">
            <v>0</v>
          </cell>
          <cell r="R5346">
            <v>0</v>
          </cell>
          <cell r="S5346">
            <v>0</v>
          </cell>
          <cell r="T5346">
            <v>0</v>
          </cell>
          <cell r="U5346">
            <v>0</v>
          </cell>
          <cell r="AO5346" t="str">
            <v>Thüringen_2006_III 01_7</v>
          </cell>
          <cell r="AQ5346" t="str">
            <v>Östliche Flächenländer_2006_III 01_7</v>
          </cell>
        </row>
        <row r="5347">
          <cell r="G5347">
            <v>1788</v>
          </cell>
          <cell r="H5347">
            <v>960</v>
          </cell>
          <cell r="I5347">
            <v>13</v>
          </cell>
          <cell r="J5347">
            <v>2</v>
          </cell>
          <cell r="K5347">
            <v>966</v>
          </cell>
          <cell r="L5347">
            <v>526</v>
          </cell>
          <cell r="M5347">
            <v>7</v>
          </cell>
          <cell r="N5347">
            <v>0</v>
          </cell>
          <cell r="O5347">
            <v>966</v>
          </cell>
          <cell r="P5347">
            <v>822</v>
          </cell>
          <cell r="Q5347">
            <v>0</v>
          </cell>
          <cell r="R5347">
            <v>0</v>
          </cell>
          <cell r="S5347">
            <v>0</v>
          </cell>
          <cell r="T5347">
            <v>0</v>
          </cell>
          <cell r="U5347">
            <v>0</v>
          </cell>
          <cell r="AO5347" t="str">
            <v>Thüringen_2006_III 01_8</v>
          </cell>
          <cell r="AQ5347" t="str">
            <v>Östliche Flächenländer_2006_III 01_8</v>
          </cell>
        </row>
        <row r="5348">
          <cell r="G5348">
            <v>0</v>
          </cell>
          <cell r="H5348">
            <v>0</v>
          </cell>
          <cell r="I5348">
            <v>0</v>
          </cell>
          <cell r="J5348">
            <v>0</v>
          </cell>
          <cell r="K5348">
            <v>0</v>
          </cell>
          <cell r="L5348">
            <v>0</v>
          </cell>
          <cell r="M5348">
            <v>0</v>
          </cell>
          <cell r="N5348">
            <v>0</v>
          </cell>
          <cell r="O5348">
            <v>0</v>
          </cell>
          <cell r="P5348">
            <v>0</v>
          </cell>
          <cell r="Q5348">
            <v>0</v>
          </cell>
          <cell r="R5348">
            <v>0</v>
          </cell>
          <cell r="S5348">
            <v>0</v>
          </cell>
          <cell r="T5348">
            <v>0</v>
          </cell>
          <cell r="U5348">
            <v>0</v>
          </cell>
          <cell r="AO5348" t="e">
            <v>#N/A</v>
          </cell>
          <cell r="AQ5348" t="e">
            <v>#N/A</v>
          </cell>
        </row>
        <row r="5349">
          <cell r="G5349">
            <v>0</v>
          </cell>
          <cell r="H5349">
            <v>0</v>
          </cell>
          <cell r="I5349">
            <v>0</v>
          </cell>
          <cell r="J5349">
            <v>0</v>
          </cell>
          <cell r="K5349">
            <v>0</v>
          </cell>
          <cell r="L5349">
            <v>0</v>
          </cell>
          <cell r="M5349">
            <v>0</v>
          </cell>
          <cell r="N5349">
            <v>0</v>
          </cell>
          <cell r="O5349">
            <v>0</v>
          </cell>
          <cell r="P5349">
            <v>0</v>
          </cell>
          <cell r="Q5349">
            <v>0</v>
          </cell>
          <cell r="R5349">
            <v>0</v>
          </cell>
          <cell r="S5349">
            <v>0</v>
          </cell>
          <cell r="T5349">
            <v>0</v>
          </cell>
          <cell r="U5349">
            <v>0</v>
          </cell>
          <cell r="AO5349" t="e">
            <v>#N/A</v>
          </cell>
          <cell r="AQ5349" t="e">
            <v>#N/A</v>
          </cell>
        </row>
        <row r="5350">
          <cell r="G5350">
            <v>0</v>
          </cell>
          <cell r="H5350">
            <v>0</v>
          </cell>
          <cell r="I5350">
            <v>0</v>
          </cell>
          <cell r="J5350">
            <v>0</v>
          </cell>
          <cell r="K5350">
            <v>0</v>
          </cell>
          <cell r="L5350">
            <v>0</v>
          </cell>
          <cell r="M5350">
            <v>0</v>
          </cell>
          <cell r="N5350">
            <v>0</v>
          </cell>
          <cell r="O5350">
            <v>0</v>
          </cell>
          <cell r="P5350">
            <v>0</v>
          </cell>
          <cell r="Q5350">
            <v>0</v>
          </cell>
          <cell r="R5350">
            <v>0</v>
          </cell>
          <cell r="S5350">
            <v>0</v>
          </cell>
          <cell r="T5350">
            <v>0</v>
          </cell>
          <cell r="U5350">
            <v>0</v>
          </cell>
          <cell r="AO5350" t="e">
            <v>#N/A</v>
          </cell>
          <cell r="AQ5350" t="e">
            <v>#N/A</v>
          </cell>
        </row>
        <row r="5351">
          <cell r="G5351">
            <v>0</v>
          </cell>
          <cell r="H5351">
            <v>0</v>
          </cell>
          <cell r="I5351">
            <v>0</v>
          </cell>
          <cell r="J5351">
            <v>0</v>
          </cell>
          <cell r="K5351">
            <v>0</v>
          </cell>
          <cell r="L5351">
            <v>0</v>
          </cell>
          <cell r="M5351">
            <v>0</v>
          </cell>
          <cell r="N5351">
            <v>0</v>
          </cell>
          <cell r="O5351">
            <v>0</v>
          </cell>
          <cell r="P5351">
            <v>0</v>
          </cell>
          <cell r="Q5351">
            <v>0</v>
          </cell>
          <cell r="R5351">
            <v>0</v>
          </cell>
          <cell r="S5351">
            <v>0</v>
          </cell>
          <cell r="T5351">
            <v>0</v>
          </cell>
          <cell r="U5351">
            <v>0</v>
          </cell>
          <cell r="AO5351" t="e">
            <v>#N/A</v>
          </cell>
          <cell r="AQ5351" t="e">
            <v>#N/A</v>
          </cell>
        </row>
        <row r="5352">
          <cell r="G5352">
            <v>0</v>
          </cell>
          <cell r="H5352">
            <v>0</v>
          </cell>
          <cell r="I5352">
            <v>0</v>
          </cell>
          <cell r="J5352">
            <v>0</v>
          </cell>
          <cell r="K5352">
            <v>0</v>
          </cell>
          <cell r="L5352">
            <v>0</v>
          </cell>
          <cell r="M5352">
            <v>0</v>
          </cell>
          <cell r="N5352">
            <v>0</v>
          </cell>
          <cell r="O5352">
            <v>0</v>
          </cell>
          <cell r="P5352">
            <v>0</v>
          </cell>
          <cell r="Q5352">
            <v>0</v>
          </cell>
          <cell r="R5352">
            <v>0</v>
          </cell>
          <cell r="S5352">
            <v>0</v>
          </cell>
          <cell r="T5352">
            <v>0</v>
          </cell>
          <cell r="U5352">
            <v>0</v>
          </cell>
          <cell r="AO5352" t="e">
            <v>#N/A</v>
          </cell>
          <cell r="AQ5352" t="e">
            <v>#N/A</v>
          </cell>
        </row>
        <row r="5353">
          <cell r="G5353">
            <v>0</v>
          </cell>
          <cell r="H5353">
            <v>0</v>
          </cell>
          <cell r="I5353">
            <v>0</v>
          </cell>
          <cell r="J5353">
            <v>0</v>
          </cell>
          <cell r="K5353">
            <v>0</v>
          </cell>
          <cell r="L5353">
            <v>0</v>
          </cell>
          <cell r="M5353">
            <v>0</v>
          </cell>
          <cell r="N5353">
            <v>0</v>
          </cell>
          <cell r="O5353">
            <v>0</v>
          </cell>
          <cell r="P5353">
            <v>0</v>
          </cell>
          <cell r="Q5353">
            <v>0</v>
          </cell>
          <cell r="R5353">
            <v>0</v>
          </cell>
          <cell r="S5353">
            <v>0</v>
          </cell>
          <cell r="T5353">
            <v>0</v>
          </cell>
          <cell r="U5353">
            <v>0</v>
          </cell>
          <cell r="AO5353" t="e">
            <v>#N/A</v>
          </cell>
          <cell r="AQ5353" t="e">
            <v>#N/A</v>
          </cell>
        </row>
        <row r="5354">
          <cell r="G5354">
            <v>0</v>
          </cell>
          <cell r="H5354">
            <v>0</v>
          </cell>
          <cell r="I5354">
            <v>0</v>
          </cell>
          <cell r="J5354">
            <v>0</v>
          </cell>
          <cell r="K5354">
            <v>0</v>
          </cell>
          <cell r="L5354">
            <v>0</v>
          </cell>
          <cell r="M5354">
            <v>0</v>
          </cell>
          <cell r="N5354">
            <v>0</v>
          </cell>
          <cell r="O5354">
            <v>0</v>
          </cell>
          <cell r="P5354">
            <v>0</v>
          </cell>
          <cell r="Q5354">
            <v>0</v>
          </cell>
          <cell r="R5354">
            <v>0</v>
          </cell>
          <cell r="S5354">
            <v>0</v>
          </cell>
          <cell r="T5354">
            <v>0</v>
          </cell>
          <cell r="U5354">
            <v>0</v>
          </cell>
          <cell r="AO5354" t="e">
            <v>#N/A</v>
          </cell>
          <cell r="AQ5354" t="e">
            <v>#N/A</v>
          </cell>
        </row>
        <row r="5355">
          <cell r="G5355">
            <v>0</v>
          </cell>
          <cell r="H5355">
            <v>0</v>
          </cell>
          <cell r="I5355">
            <v>0</v>
          </cell>
          <cell r="J5355">
            <v>0</v>
          </cell>
          <cell r="K5355">
            <v>0</v>
          </cell>
          <cell r="L5355">
            <v>0</v>
          </cell>
          <cell r="M5355">
            <v>0</v>
          </cell>
          <cell r="N5355">
            <v>0</v>
          </cell>
          <cell r="O5355">
            <v>0</v>
          </cell>
          <cell r="P5355">
            <v>0</v>
          </cell>
          <cell r="Q5355">
            <v>0</v>
          </cell>
          <cell r="R5355">
            <v>0</v>
          </cell>
          <cell r="S5355">
            <v>0</v>
          </cell>
          <cell r="T5355">
            <v>0</v>
          </cell>
          <cell r="U5355">
            <v>0</v>
          </cell>
          <cell r="AO5355" t="e">
            <v>#N/A</v>
          </cell>
          <cell r="AQ5355" t="e">
            <v>#N/A</v>
          </cell>
        </row>
        <row r="5356">
          <cell r="G5356">
            <v>0</v>
          </cell>
          <cell r="H5356">
            <v>0</v>
          </cell>
          <cell r="I5356">
            <v>0</v>
          </cell>
          <cell r="J5356">
            <v>0</v>
          </cell>
          <cell r="K5356">
            <v>0</v>
          </cell>
          <cell r="L5356">
            <v>0</v>
          </cell>
          <cell r="M5356">
            <v>0</v>
          </cell>
          <cell r="N5356">
            <v>0</v>
          </cell>
          <cell r="O5356">
            <v>0</v>
          </cell>
          <cell r="P5356">
            <v>0</v>
          </cell>
          <cell r="Q5356">
            <v>0</v>
          </cell>
          <cell r="R5356">
            <v>0</v>
          </cell>
          <cell r="S5356">
            <v>0</v>
          </cell>
          <cell r="T5356">
            <v>0</v>
          </cell>
          <cell r="U5356">
            <v>0</v>
          </cell>
          <cell r="AO5356" t="str">
            <v>Thüringen_2006_III 02_1</v>
          </cell>
          <cell r="AQ5356" t="str">
            <v>Östliche Flächenländer_2006_III 02_1</v>
          </cell>
        </row>
        <row r="5357">
          <cell r="G5357">
            <v>0</v>
          </cell>
          <cell r="H5357">
            <v>0</v>
          </cell>
          <cell r="I5357">
            <v>0</v>
          </cell>
          <cell r="J5357">
            <v>0</v>
          </cell>
          <cell r="K5357">
            <v>0</v>
          </cell>
          <cell r="L5357">
            <v>0</v>
          </cell>
          <cell r="M5357">
            <v>0</v>
          </cell>
          <cell r="N5357">
            <v>0</v>
          </cell>
          <cell r="O5357">
            <v>0</v>
          </cell>
          <cell r="P5357">
            <v>0</v>
          </cell>
          <cell r="Q5357">
            <v>0</v>
          </cell>
          <cell r="R5357">
            <v>0</v>
          </cell>
          <cell r="S5357">
            <v>0</v>
          </cell>
          <cell r="T5357">
            <v>0</v>
          </cell>
          <cell r="U5357">
            <v>0</v>
          </cell>
          <cell r="AO5357" t="str">
            <v>Thüringen_2006_III 02_2</v>
          </cell>
          <cell r="AQ5357" t="str">
            <v>Östliche Flächenländer_2006_III 02_2</v>
          </cell>
        </row>
        <row r="5358">
          <cell r="G5358">
            <v>4070</v>
          </cell>
          <cell r="H5358">
            <v>2284</v>
          </cell>
          <cell r="I5358">
            <v>29</v>
          </cell>
          <cell r="J5358">
            <v>7</v>
          </cell>
          <cell r="K5358">
            <v>1485</v>
          </cell>
          <cell r="L5358">
            <v>859</v>
          </cell>
          <cell r="M5358">
            <v>13</v>
          </cell>
          <cell r="N5358">
            <v>4</v>
          </cell>
          <cell r="O5358">
            <v>0</v>
          </cell>
          <cell r="P5358">
            <v>0</v>
          </cell>
          <cell r="Q5358">
            <v>0</v>
          </cell>
          <cell r="R5358">
            <v>0</v>
          </cell>
          <cell r="S5358">
            <v>1485</v>
          </cell>
          <cell r="T5358">
            <v>1320</v>
          </cell>
          <cell r="U5358">
            <v>1265</v>
          </cell>
          <cell r="AO5358" t="str">
            <v>Thüringen_2006_III 02_3</v>
          </cell>
          <cell r="AQ5358" t="str">
            <v>Östliche Flächenländer_2006_III 02_3</v>
          </cell>
        </row>
        <row r="5359">
          <cell r="G5359">
            <v>3</v>
          </cell>
          <cell r="H5359">
            <v>1</v>
          </cell>
          <cell r="I5359">
            <v>0</v>
          </cell>
          <cell r="J5359">
            <v>0</v>
          </cell>
          <cell r="K5359">
            <v>2</v>
          </cell>
          <cell r="L5359">
            <v>0</v>
          </cell>
          <cell r="M5359">
            <v>0</v>
          </cell>
          <cell r="N5359">
            <v>0</v>
          </cell>
          <cell r="O5359">
            <v>0</v>
          </cell>
          <cell r="P5359">
            <v>0</v>
          </cell>
          <cell r="Q5359">
            <v>0</v>
          </cell>
          <cell r="R5359">
            <v>0</v>
          </cell>
          <cell r="S5359">
            <v>2</v>
          </cell>
          <cell r="T5359">
            <v>0</v>
          </cell>
          <cell r="U5359">
            <v>1</v>
          </cell>
          <cell r="AO5359" t="str">
            <v>Thüringen_2006_III 02_4</v>
          </cell>
          <cell r="AQ5359" t="str">
            <v>Östliche Flächenländer_2006_III 02_4</v>
          </cell>
        </row>
        <row r="5360">
          <cell r="G5360">
            <v>0</v>
          </cell>
          <cell r="H5360">
            <v>0</v>
          </cell>
          <cell r="I5360">
            <v>0</v>
          </cell>
          <cell r="J5360">
            <v>0</v>
          </cell>
          <cell r="K5360">
            <v>0</v>
          </cell>
          <cell r="L5360">
            <v>0</v>
          </cell>
          <cell r="M5360">
            <v>0</v>
          </cell>
          <cell r="N5360">
            <v>0</v>
          </cell>
          <cell r="O5360">
            <v>0</v>
          </cell>
          <cell r="P5360">
            <v>0</v>
          </cell>
          <cell r="Q5360">
            <v>0</v>
          </cell>
          <cell r="R5360">
            <v>0</v>
          </cell>
          <cell r="S5360">
            <v>0</v>
          </cell>
          <cell r="T5360">
            <v>0</v>
          </cell>
          <cell r="U5360">
            <v>0</v>
          </cell>
          <cell r="AO5360" t="str">
            <v>Thüringen_2006_III 02_5</v>
          </cell>
          <cell r="AQ5360" t="str">
            <v>Östliche Flächenländer_2006_III 02_5</v>
          </cell>
        </row>
        <row r="5361">
          <cell r="G5361">
            <v>0</v>
          </cell>
          <cell r="H5361">
            <v>0</v>
          </cell>
          <cell r="I5361">
            <v>0</v>
          </cell>
          <cell r="J5361">
            <v>0</v>
          </cell>
          <cell r="K5361">
            <v>0</v>
          </cell>
          <cell r="L5361">
            <v>0</v>
          </cell>
          <cell r="M5361">
            <v>0</v>
          </cell>
          <cell r="N5361">
            <v>0</v>
          </cell>
          <cell r="O5361">
            <v>0</v>
          </cell>
          <cell r="P5361">
            <v>0</v>
          </cell>
          <cell r="Q5361">
            <v>0</v>
          </cell>
          <cell r="R5361">
            <v>0</v>
          </cell>
          <cell r="S5361">
            <v>0</v>
          </cell>
          <cell r="T5361">
            <v>0</v>
          </cell>
          <cell r="U5361">
            <v>0</v>
          </cell>
          <cell r="AO5361" t="str">
            <v>Thüringen_2006_III 02_6</v>
          </cell>
          <cell r="AQ5361" t="str">
            <v>Östliche Flächenländer_2006_III 02_6</v>
          </cell>
        </row>
        <row r="5362">
          <cell r="G5362">
            <v>0</v>
          </cell>
          <cell r="H5362">
            <v>0</v>
          </cell>
          <cell r="I5362">
            <v>0</v>
          </cell>
          <cell r="J5362">
            <v>0</v>
          </cell>
          <cell r="K5362">
            <v>0</v>
          </cell>
          <cell r="L5362">
            <v>0</v>
          </cell>
          <cell r="M5362">
            <v>0</v>
          </cell>
          <cell r="N5362">
            <v>0</v>
          </cell>
          <cell r="O5362">
            <v>0</v>
          </cell>
          <cell r="P5362">
            <v>0</v>
          </cell>
          <cell r="Q5362">
            <v>0</v>
          </cell>
          <cell r="R5362">
            <v>0</v>
          </cell>
          <cell r="S5362">
            <v>0</v>
          </cell>
          <cell r="T5362">
            <v>0</v>
          </cell>
          <cell r="U5362">
            <v>0</v>
          </cell>
          <cell r="AO5362" t="str">
            <v>Thüringen_2006_III 02_7</v>
          </cell>
          <cell r="AQ5362" t="str">
            <v>Östliche Flächenländer_2006_III 02_7</v>
          </cell>
        </row>
        <row r="5363">
          <cell r="G5363">
            <v>4073</v>
          </cell>
          <cell r="H5363">
            <v>2285</v>
          </cell>
          <cell r="I5363">
            <v>29</v>
          </cell>
          <cell r="J5363">
            <v>7</v>
          </cell>
          <cell r="K5363">
            <v>1487</v>
          </cell>
          <cell r="L5363">
            <v>859</v>
          </cell>
          <cell r="M5363">
            <v>13</v>
          </cell>
          <cell r="N5363">
            <v>4</v>
          </cell>
          <cell r="O5363">
            <v>0</v>
          </cell>
          <cell r="P5363">
            <v>0</v>
          </cell>
          <cell r="Q5363">
            <v>0</v>
          </cell>
          <cell r="R5363">
            <v>0</v>
          </cell>
          <cell r="S5363">
            <v>1487</v>
          </cell>
          <cell r="T5363">
            <v>1320</v>
          </cell>
          <cell r="U5363">
            <v>1266</v>
          </cell>
          <cell r="AO5363" t="str">
            <v>Thüringen_2006_III 02_8</v>
          </cell>
          <cell r="AQ5363" t="str">
            <v>Östliche Flächenländer_2006_III 02_8</v>
          </cell>
        </row>
        <row r="5364">
          <cell r="G5364">
            <v>0</v>
          </cell>
          <cell r="H5364">
            <v>0</v>
          </cell>
          <cell r="I5364">
            <v>0</v>
          </cell>
          <cell r="J5364">
            <v>0</v>
          </cell>
          <cell r="K5364">
            <v>0</v>
          </cell>
          <cell r="L5364">
            <v>0</v>
          </cell>
          <cell r="M5364">
            <v>0</v>
          </cell>
          <cell r="N5364">
            <v>0</v>
          </cell>
          <cell r="O5364">
            <v>0</v>
          </cell>
          <cell r="P5364">
            <v>0</v>
          </cell>
          <cell r="Q5364">
            <v>0</v>
          </cell>
          <cell r="R5364">
            <v>0</v>
          </cell>
          <cell r="S5364">
            <v>0</v>
          </cell>
          <cell r="T5364">
            <v>0</v>
          </cell>
          <cell r="U5364">
            <v>0</v>
          </cell>
          <cell r="AO5364" t="e">
            <v>#N/A</v>
          </cell>
          <cell r="AQ5364" t="e">
            <v>#N/A</v>
          </cell>
        </row>
        <row r="5365">
          <cell r="G5365">
            <v>0</v>
          </cell>
          <cell r="H5365">
            <v>0</v>
          </cell>
          <cell r="I5365">
            <v>0</v>
          </cell>
          <cell r="J5365">
            <v>0</v>
          </cell>
          <cell r="K5365">
            <v>0</v>
          </cell>
          <cell r="L5365">
            <v>0</v>
          </cell>
          <cell r="M5365">
            <v>0</v>
          </cell>
          <cell r="N5365">
            <v>0</v>
          </cell>
          <cell r="O5365">
            <v>0</v>
          </cell>
          <cell r="P5365">
            <v>0</v>
          </cell>
          <cell r="Q5365">
            <v>0</v>
          </cell>
          <cell r="R5365">
            <v>0</v>
          </cell>
          <cell r="S5365">
            <v>0</v>
          </cell>
          <cell r="T5365">
            <v>0</v>
          </cell>
          <cell r="U5365">
            <v>0</v>
          </cell>
          <cell r="AO5365" t="e">
            <v>#N/A</v>
          </cell>
          <cell r="AQ5365" t="e">
            <v>#N/A</v>
          </cell>
        </row>
        <row r="5366">
          <cell r="G5366">
            <v>0</v>
          </cell>
          <cell r="H5366">
            <v>0</v>
          </cell>
          <cell r="I5366">
            <v>0</v>
          </cell>
          <cell r="J5366">
            <v>0</v>
          </cell>
          <cell r="K5366">
            <v>0</v>
          </cell>
          <cell r="L5366">
            <v>0</v>
          </cell>
          <cell r="M5366">
            <v>0</v>
          </cell>
          <cell r="N5366">
            <v>0</v>
          </cell>
          <cell r="O5366">
            <v>0</v>
          </cell>
          <cell r="P5366">
            <v>0</v>
          </cell>
          <cell r="Q5366">
            <v>0</v>
          </cell>
          <cell r="R5366">
            <v>0</v>
          </cell>
          <cell r="S5366">
            <v>0</v>
          </cell>
          <cell r="T5366">
            <v>0</v>
          </cell>
          <cell r="U5366">
            <v>0</v>
          </cell>
          <cell r="AO5366" t="e">
            <v>#N/A</v>
          </cell>
          <cell r="AQ5366" t="e">
            <v>#N/A</v>
          </cell>
        </row>
        <row r="5367">
          <cell r="G5367">
            <v>0</v>
          </cell>
          <cell r="H5367">
            <v>0</v>
          </cell>
          <cell r="I5367">
            <v>0</v>
          </cell>
          <cell r="J5367">
            <v>0</v>
          </cell>
          <cell r="K5367">
            <v>0</v>
          </cell>
          <cell r="L5367">
            <v>0</v>
          </cell>
          <cell r="M5367">
            <v>0</v>
          </cell>
          <cell r="N5367">
            <v>0</v>
          </cell>
          <cell r="O5367">
            <v>0</v>
          </cell>
          <cell r="P5367">
            <v>0</v>
          </cell>
          <cell r="Q5367">
            <v>0</v>
          </cell>
          <cell r="R5367">
            <v>0</v>
          </cell>
          <cell r="S5367">
            <v>0</v>
          </cell>
          <cell r="T5367">
            <v>0</v>
          </cell>
          <cell r="U5367">
            <v>0</v>
          </cell>
          <cell r="AO5367" t="e">
            <v>#N/A</v>
          </cell>
          <cell r="AQ5367" t="e">
            <v>#N/A</v>
          </cell>
        </row>
        <row r="5368">
          <cell r="G5368">
            <v>0</v>
          </cell>
          <cell r="H5368">
            <v>0</v>
          </cell>
          <cell r="I5368">
            <v>0</v>
          </cell>
          <cell r="J5368">
            <v>0</v>
          </cell>
          <cell r="K5368">
            <v>0</v>
          </cell>
          <cell r="L5368">
            <v>0</v>
          </cell>
          <cell r="M5368">
            <v>0</v>
          </cell>
          <cell r="N5368">
            <v>0</v>
          </cell>
          <cell r="O5368">
            <v>0</v>
          </cell>
          <cell r="P5368">
            <v>0</v>
          </cell>
          <cell r="Q5368">
            <v>0</v>
          </cell>
          <cell r="R5368">
            <v>0</v>
          </cell>
          <cell r="S5368">
            <v>0</v>
          </cell>
          <cell r="T5368">
            <v>0</v>
          </cell>
          <cell r="U5368">
            <v>0</v>
          </cell>
          <cell r="AO5368" t="e">
            <v>#N/A</v>
          </cell>
          <cell r="AQ5368" t="e">
            <v>#N/A</v>
          </cell>
        </row>
        <row r="5369">
          <cell r="G5369">
            <v>0</v>
          </cell>
          <cell r="H5369">
            <v>0</v>
          </cell>
          <cell r="I5369">
            <v>0</v>
          </cell>
          <cell r="J5369">
            <v>0</v>
          </cell>
          <cell r="K5369">
            <v>0</v>
          </cell>
          <cell r="L5369">
            <v>0</v>
          </cell>
          <cell r="M5369">
            <v>0</v>
          </cell>
          <cell r="N5369">
            <v>0</v>
          </cell>
          <cell r="O5369">
            <v>0</v>
          </cell>
          <cell r="P5369">
            <v>0</v>
          </cell>
          <cell r="Q5369">
            <v>0</v>
          </cell>
          <cell r="R5369">
            <v>0</v>
          </cell>
          <cell r="S5369">
            <v>0</v>
          </cell>
          <cell r="T5369">
            <v>0</v>
          </cell>
          <cell r="U5369">
            <v>0</v>
          </cell>
          <cell r="AO5369" t="e">
            <v>#N/A</v>
          </cell>
          <cell r="AQ5369" t="e">
            <v>#N/A</v>
          </cell>
        </row>
        <row r="5370">
          <cell r="G5370">
            <v>0</v>
          </cell>
          <cell r="H5370">
            <v>0</v>
          </cell>
          <cell r="I5370">
            <v>0</v>
          </cell>
          <cell r="J5370">
            <v>0</v>
          </cell>
          <cell r="K5370">
            <v>0</v>
          </cell>
          <cell r="L5370">
            <v>0</v>
          </cell>
          <cell r="M5370">
            <v>0</v>
          </cell>
          <cell r="N5370">
            <v>0</v>
          </cell>
          <cell r="O5370">
            <v>0</v>
          </cell>
          <cell r="P5370">
            <v>0</v>
          </cell>
          <cell r="Q5370">
            <v>0</v>
          </cell>
          <cell r="R5370">
            <v>0</v>
          </cell>
          <cell r="S5370">
            <v>0</v>
          </cell>
          <cell r="T5370">
            <v>0</v>
          </cell>
          <cell r="U5370">
            <v>0</v>
          </cell>
          <cell r="AO5370" t="e">
            <v>#N/A</v>
          </cell>
          <cell r="AQ5370" t="e">
            <v>#N/A</v>
          </cell>
        </row>
        <row r="5371">
          <cell r="G5371">
            <v>0</v>
          </cell>
          <cell r="H5371">
            <v>0</v>
          </cell>
          <cell r="I5371">
            <v>0</v>
          </cell>
          <cell r="J5371">
            <v>0</v>
          </cell>
          <cell r="K5371">
            <v>0</v>
          </cell>
          <cell r="L5371">
            <v>0</v>
          </cell>
          <cell r="M5371">
            <v>0</v>
          </cell>
          <cell r="N5371">
            <v>0</v>
          </cell>
          <cell r="O5371">
            <v>0</v>
          </cell>
          <cell r="P5371">
            <v>0</v>
          </cell>
          <cell r="Q5371">
            <v>0</v>
          </cell>
          <cell r="R5371">
            <v>0</v>
          </cell>
          <cell r="S5371">
            <v>0</v>
          </cell>
          <cell r="T5371">
            <v>0</v>
          </cell>
          <cell r="U5371">
            <v>0</v>
          </cell>
          <cell r="AO5371" t="e">
            <v>#N/A</v>
          </cell>
          <cell r="AQ5371" t="e">
            <v>#N/A</v>
          </cell>
        </row>
        <row r="5372">
          <cell r="G5372">
            <v>0</v>
          </cell>
          <cell r="H5372">
            <v>0</v>
          </cell>
          <cell r="I5372">
            <v>0</v>
          </cell>
          <cell r="J5372">
            <v>0</v>
          </cell>
          <cell r="K5372">
            <v>0</v>
          </cell>
          <cell r="L5372">
            <v>0</v>
          </cell>
          <cell r="M5372">
            <v>0</v>
          </cell>
          <cell r="N5372">
            <v>0</v>
          </cell>
          <cell r="O5372">
            <v>0</v>
          </cell>
          <cell r="P5372">
            <v>0</v>
          </cell>
          <cell r="Q5372">
            <v>0</v>
          </cell>
          <cell r="R5372">
            <v>0</v>
          </cell>
          <cell r="S5372">
            <v>0</v>
          </cell>
          <cell r="T5372">
            <v>0</v>
          </cell>
          <cell r="U5372">
            <v>0</v>
          </cell>
          <cell r="AO5372" t="str">
            <v>Thüringen_2006_I 04a_1</v>
          </cell>
          <cell r="AQ5372" t="str">
            <v>Östliche Flächenländer_2006_I 04a_1</v>
          </cell>
        </row>
        <row r="5373">
          <cell r="G5373">
            <v>0</v>
          </cell>
          <cell r="H5373">
            <v>0</v>
          </cell>
          <cell r="I5373">
            <v>0</v>
          </cell>
          <cell r="J5373">
            <v>0</v>
          </cell>
          <cell r="K5373">
            <v>0</v>
          </cell>
          <cell r="L5373">
            <v>0</v>
          </cell>
          <cell r="M5373">
            <v>0</v>
          </cell>
          <cell r="N5373">
            <v>0</v>
          </cell>
          <cell r="O5373">
            <v>0</v>
          </cell>
          <cell r="P5373">
            <v>0</v>
          </cell>
          <cell r="Q5373">
            <v>0</v>
          </cell>
          <cell r="R5373">
            <v>0</v>
          </cell>
          <cell r="S5373">
            <v>0</v>
          </cell>
          <cell r="T5373">
            <v>0</v>
          </cell>
          <cell r="U5373">
            <v>0</v>
          </cell>
          <cell r="AO5373" t="str">
            <v>Thüringen_2006_I 04a_2</v>
          </cell>
          <cell r="AQ5373" t="str">
            <v>Östliche Flächenländer_2006_I 04a_2</v>
          </cell>
        </row>
        <row r="5374">
          <cell r="G5374">
            <v>300</v>
          </cell>
          <cell r="H5374">
            <v>152</v>
          </cell>
          <cell r="I5374">
            <v>1</v>
          </cell>
          <cell r="J5374">
            <v>0</v>
          </cell>
          <cell r="K5374">
            <v>22</v>
          </cell>
          <cell r="L5374">
            <v>8</v>
          </cell>
          <cell r="M5374">
            <v>0</v>
          </cell>
          <cell r="N5374">
            <v>0</v>
          </cell>
          <cell r="O5374">
            <v>0</v>
          </cell>
          <cell r="P5374">
            <v>0</v>
          </cell>
          <cell r="Q5374">
            <v>0</v>
          </cell>
          <cell r="R5374">
            <v>0</v>
          </cell>
          <cell r="S5374">
            <v>22</v>
          </cell>
          <cell r="T5374">
            <v>22</v>
          </cell>
          <cell r="U5374">
            <v>256</v>
          </cell>
          <cell r="AO5374" t="str">
            <v>Thüringen_2006_I 04a_3</v>
          </cell>
          <cell r="AQ5374" t="str">
            <v>Östliche Flächenländer_2006_I 04a_3</v>
          </cell>
        </row>
        <row r="5375">
          <cell r="G5375">
            <v>0</v>
          </cell>
          <cell r="H5375">
            <v>0</v>
          </cell>
          <cell r="I5375">
            <v>0</v>
          </cell>
          <cell r="J5375">
            <v>0</v>
          </cell>
          <cell r="K5375">
            <v>0</v>
          </cell>
          <cell r="L5375">
            <v>0</v>
          </cell>
          <cell r="M5375">
            <v>0</v>
          </cell>
          <cell r="N5375">
            <v>0</v>
          </cell>
          <cell r="O5375">
            <v>0</v>
          </cell>
          <cell r="P5375">
            <v>0</v>
          </cell>
          <cell r="Q5375">
            <v>0</v>
          </cell>
          <cell r="R5375">
            <v>0</v>
          </cell>
          <cell r="S5375">
            <v>0</v>
          </cell>
          <cell r="T5375">
            <v>0</v>
          </cell>
          <cell r="U5375">
            <v>0</v>
          </cell>
          <cell r="AO5375" t="str">
            <v>Thüringen_2006_I 04a_4</v>
          </cell>
          <cell r="AQ5375" t="str">
            <v>Östliche Flächenländer_2006_I 04a_4</v>
          </cell>
        </row>
        <row r="5376">
          <cell r="G5376">
            <v>22</v>
          </cell>
          <cell r="H5376">
            <v>5</v>
          </cell>
          <cell r="I5376">
            <v>0</v>
          </cell>
          <cell r="J5376">
            <v>0</v>
          </cell>
          <cell r="K5376">
            <v>0</v>
          </cell>
          <cell r="L5376">
            <v>0</v>
          </cell>
          <cell r="M5376">
            <v>0</v>
          </cell>
          <cell r="N5376">
            <v>0</v>
          </cell>
          <cell r="O5376">
            <v>0</v>
          </cell>
          <cell r="P5376">
            <v>0</v>
          </cell>
          <cell r="Q5376">
            <v>0</v>
          </cell>
          <cell r="R5376">
            <v>0</v>
          </cell>
          <cell r="S5376">
            <v>0</v>
          </cell>
          <cell r="T5376">
            <v>0</v>
          </cell>
          <cell r="U5376">
            <v>22</v>
          </cell>
          <cell r="AO5376" t="str">
            <v>Thüringen_2006_I 04a_5</v>
          </cell>
          <cell r="AQ5376" t="str">
            <v>Östliche Flächenländer_2006_I 04a_5</v>
          </cell>
        </row>
        <row r="5377">
          <cell r="G5377">
            <v>0</v>
          </cell>
          <cell r="H5377">
            <v>0</v>
          </cell>
          <cell r="I5377">
            <v>0</v>
          </cell>
          <cell r="J5377">
            <v>0</v>
          </cell>
          <cell r="K5377">
            <v>0</v>
          </cell>
          <cell r="L5377">
            <v>0</v>
          </cell>
          <cell r="M5377">
            <v>0</v>
          </cell>
          <cell r="N5377">
            <v>0</v>
          </cell>
          <cell r="O5377">
            <v>0</v>
          </cell>
          <cell r="P5377">
            <v>0</v>
          </cell>
          <cell r="Q5377">
            <v>0</v>
          </cell>
          <cell r="R5377">
            <v>0</v>
          </cell>
          <cell r="S5377">
            <v>0</v>
          </cell>
          <cell r="T5377">
            <v>0</v>
          </cell>
          <cell r="U5377">
            <v>0</v>
          </cell>
          <cell r="AO5377" t="str">
            <v>Thüringen_2006_I 04a_6</v>
          </cell>
          <cell r="AQ5377" t="str">
            <v>Östliche Flächenländer_2006_I 04a_6</v>
          </cell>
        </row>
        <row r="5378">
          <cell r="G5378">
            <v>0</v>
          </cell>
          <cell r="H5378">
            <v>0</v>
          </cell>
          <cell r="I5378">
            <v>0</v>
          </cell>
          <cell r="J5378">
            <v>0</v>
          </cell>
          <cell r="K5378">
            <v>0</v>
          </cell>
          <cell r="L5378">
            <v>0</v>
          </cell>
          <cell r="M5378">
            <v>0</v>
          </cell>
          <cell r="N5378">
            <v>0</v>
          </cell>
          <cell r="O5378">
            <v>0</v>
          </cell>
          <cell r="P5378">
            <v>0</v>
          </cell>
          <cell r="Q5378">
            <v>0</v>
          </cell>
          <cell r="R5378">
            <v>0</v>
          </cell>
          <cell r="S5378">
            <v>0</v>
          </cell>
          <cell r="T5378">
            <v>0</v>
          </cell>
          <cell r="U5378">
            <v>0</v>
          </cell>
          <cell r="AO5378" t="str">
            <v>Thüringen_2006_I 04a_7</v>
          </cell>
          <cell r="AQ5378" t="str">
            <v>Östliche Flächenländer_2006_I 04a_7</v>
          </cell>
        </row>
        <row r="5379">
          <cell r="G5379">
            <v>322</v>
          </cell>
          <cell r="H5379">
            <v>157</v>
          </cell>
          <cell r="I5379">
            <v>1</v>
          </cell>
          <cell r="J5379">
            <v>0</v>
          </cell>
          <cell r="K5379">
            <v>22</v>
          </cell>
          <cell r="L5379">
            <v>8</v>
          </cell>
          <cell r="M5379">
            <v>0</v>
          </cell>
          <cell r="N5379">
            <v>0</v>
          </cell>
          <cell r="O5379">
            <v>0</v>
          </cell>
          <cell r="P5379">
            <v>0</v>
          </cell>
          <cell r="Q5379">
            <v>0</v>
          </cell>
          <cell r="R5379">
            <v>0</v>
          </cell>
          <cell r="S5379">
            <v>22</v>
          </cell>
          <cell r="T5379">
            <v>22</v>
          </cell>
          <cell r="U5379">
            <v>278</v>
          </cell>
          <cell r="AO5379" t="str">
            <v>Thüringen_2006_I 04a_8</v>
          </cell>
          <cell r="AQ5379" t="str">
            <v>Östliche Flächenländer_2006_I 04a_8</v>
          </cell>
        </row>
        <row r="5380">
          <cell r="G5380">
            <v>0</v>
          </cell>
          <cell r="H5380">
            <v>0</v>
          </cell>
          <cell r="I5380">
            <v>0</v>
          </cell>
          <cell r="J5380">
            <v>0</v>
          </cell>
          <cell r="K5380">
            <v>0</v>
          </cell>
          <cell r="L5380">
            <v>0</v>
          </cell>
          <cell r="M5380">
            <v>0</v>
          </cell>
          <cell r="N5380">
            <v>0</v>
          </cell>
          <cell r="O5380">
            <v>0</v>
          </cell>
          <cell r="P5380">
            <v>0</v>
          </cell>
          <cell r="Q5380">
            <v>0</v>
          </cell>
          <cell r="R5380">
            <v>0</v>
          </cell>
          <cell r="S5380">
            <v>0</v>
          </cell>
          <cell r="T5380">
            <v>0</v>
          </cell>
          <cell r="U5380">
            <v>0</v>
          </cell>
          <cell r="AO5380" t="str">
            <v>Thüringen_2006_Sonstige_1</v>
          </cell>
          <cell r="AQ5380" t="str">
            <v>Östliche Flächenländer_2006_Sonstige_1</v>
          </cell>
        </row>
        <row r="5381">
          <cell r="G5381">
            <v>11</v>
          </cell>
          <cell r="H5381">
            <v>4</v>
          </cell>
          <cell r="I5381">
            <v>0</v>
          </cell>
          <cell r="J5381">
            <v>0</v>
          </cell>
          <cell r="K5381">
            <v>5</v>
          </cell>
          <cell r="L5381">
            <v>3</v>
          </cell>
          <cell r="M5381">
            <v>0</v>
          </cell>
          <cell r="N5381">
            <v>0</v>
          </cell>
          <cell r="O5381">
            <v>5</v>
          </cell>
          <cell r="P5381">
            <v>5</v>
          </cell>
          <cell r="Q5381">
            <v>0</v>
          </cell>
          <cell r="R5381">
            <v>1</v>
          </cell>
          <cell r="S5381">
            <v>0</v>
          </cell>
          <cell r="T5381">
            <v>0</v>
          </cell>
          <cell r="U5381">
            <v>0</v>
          </cell>
          <cell r="AO5381" t="str">
            <v>Thüringen_2006_Sonstige_2</v>
          </cell>
          <cell r="AQ5381" t="str">
            <v>Östliche Flächenländer_2006_Sonstige_2</v>
          </cell>
        </row>
        <row r="5382">
          <cell r="G5382">
            <v>1612</v>
          </cell>
          <cell r="H5382">
            <v>391</v>
          </cell>
          <cell r="I5382">
            <v>2</v>
          </cell>
          <cell r="J5382">
            <v>2</v>
          </cell>
          <cell r="K5382">
            <v>733</v>
          </cell>
          <cell r="L5382">
            <v>173</v>
          </cell>
          <cell r="M5382">
            <v>2</v>
          </cell>
          <cell r="N5382">
            <v>2</v>
          </cell>
          <cell r="O5382">
            <v>733</v>
          </cell>
          <cell r="P5382">
            <v>602</v>
          </cell>
          <cell r="Q5382">
            <v>178</v>
          </cell>
          <cell r="R5382">
            <v>99</v>
          </cell>
          <cell r="S5382">
            <v>0</v>
          </cell>
          <cell r="T5382">
            <v>0</v>
          </cell>
          <cell r="U5382">
            <v>0</v>
          </cell>
          <cell r="AO5382" t="str">
            <v>Thüringen_2006_Sonstige_3</v>
          </cell>
          <cell r="AQ5382" t="str">
            <v>Östliche Flächenländer_2006_Sonstige_3</v>
          </cell>
        </row>
        <row r="5383">
          <cell r="G5383">
            <v>152</v>
          </cell>
          <cell r="H5383">
            <v>35</v>
          </cell>
          <cell r="I5383">
            <v>1</v>
          </cell>
          <cell r="J5383">
            <v>0</v>
          </cell>
          <cell r="K5383">
            <v>82</v>
          </cell>
          <cell r="L5383">
            <v>15</v>
          </cell>
          <cell r="M5383">
            <v>0</v>
          </cell>
          <cell r="N5383">
            <v>0</v>
          </cell>
          <cell r="O5383">
            <v>82</v>
          </cell>
          <cell r="P5383">
            <v>41</v>
          </cell>
          <cell r="Q5383">
            <v>26</v>
          </cell>
          <cell r="R5383">
            <v>3</v>
          </cell>
          <cell r="S5383">
            <v>0</v>
          </cell>
          <cell r="T5383">
            <v>0</v>
          </cell>
          <cell r="U5383">
            <v>0</v>
          </cell>
          <cell r="AO5383" t="str">
            <v>Thüringen_2006_Sonstige_4</v>
          </cell>
          <cell r="AQ5383" t="str">
            <v>Östliche Flächenländer_2006_Sonstige_4</v>
          </cell>
        </row>
        <row r="5384">
          <cell r="G5384">
            <v>251</v>
          </cell>
          <cell r="H5384">
            <v>119</v>
          </cell>
          <cell r="I5384">
            <v>0</v>
          </cell>
          <cell r="J5384">
            <v>0</v>
          </cell>
          <cell r="K5384">
            <v>114</v>
          </cell>
          <cell r="L5384">
            <v>46</v>
          </cell>
          <cell r="M5384">
            <v>0</v>
          </cell>
          <cell r="N5384">
            <v>0</v>
          </cell>
          <cell r="O5384">
            <v>114</v>
          </cell>
          <cell r="P5384">
            <v>84</v>
          </cell>
          <cell r="Q5384">
            <v>20</v>
          </cell>
          <cell r="R5384">
            <v>33</v>
          </cell>
          <cell r="S5384">
            <v>0</v>
          </cell>
          <cell r="T5384">
            <v>0</v>
          </cell>
          <cell r="U5384">
            <v>0</v>
          </cell>
          <cell r="AO5384" t="str">
            <v>Thüringen_2006_Sonstige_5</v>
          </cell>
          <cell r="AQ5384" t="str">
            <v>Östliche Flächenländer_2006_Sonstige_5</v>
          </cell>
        </row>
        <row r="5385">
          <cell r="G5385">
            <v>0</v>
          </cell>
          <cell r="H5385">
            <v>0</v>
          </cell>
          <cell r="I5385">
            <v>0</v>
          </cell>
          <cell r="J5385">
            <v>0</v>
          </cell>
          <cell r="K5385">
            <v>0</v>
          </cell>
          <cell r="L5385">
            <v>0</v>
          </cell>
          <cell r="M5385">
            <v>0</v>
          </cell>
          <cell r="N5385">
            <v>0</v>
          </cell>
          <cell r="O5385">
            <v>0</v>
          </cell>
          <cell r="P5385">
            <v>0</v>
          </cell>
          <cell r="Q5385">
            <v>0</v>
          </cell>
          <cell r="R5385">
            <v>0</v>
          </cell>
          <cell r="S5385">
            <v>0</v>
          </cell>
          <cell r="T5385">
            <v>0</v>
          </cell>
          <cell r="U5385">
            <v>0</v>
          </cell>
          <cell r="AO5385" t="str">
            <v>Thüringen_2006_Sonstige_6</v>
          </cell>
          <cell r="AQ5385" t="str">
            <v>Östliche Flächenländer_2006_Sonstige_6</v>
          </cell>
        </row>
        <row r="5386">
          <cell r="G5386">
            <v>0</v>
          </cell>
          <cell r="H5386">
            <v>0</v>
          </cell>
          <cell r="I5386">
            <v>0</v>
          </cell>
          <cell r="J5386">
            <v>0</v>
          </cell>
          <cell r="K5386">
            <v>0</v>
          </cell>
          <cell r="L5386">
            <v>0</v>
          </cell>
          <cell r="M5386">
            <v>0</v>
          </cell>
          <cell r="N5386">
            <v>0</v>
          </cell>
          <cell r="O5386">
            <v>0</v>
          </cell>
          <cell r="P5386">
            <v>0</v>
          </cell>
          <cell r="Q5386">
            <v>0</v>
          </cell>
          <cell r="R5386">
            <v>0</v>
          </cell>
          <cell r="S5386">
            <v>0</v>
          </cell>
          <cell r="T5386">
            <v>0</v>
          </cell>
          <cell r="U5386">
            <v>0</v>
          </cell>
          <cell r="AO5386" t="str">
            <v>Thüringen_2006_Sonstige_7</v>
          </cell>
          <cell r="AQ5386" t="str">
            <v>Östliche Flächenländer_2006_Sonstige_7</v>
          </cell>
        </row>
        <row r="5387">
          <cell r="G5387">
            <v>2026</v>
          </cell>
          <cell r="H5387">
            <v>549</v>
          </cell>
          <cell r="I5387">
            <v>3</v>
          </cell>
          <cell r="J5387">
            <v>2</v>
          </cell>
          <cell r="K5387">
            <v>934</v>
          </cell>
          <cell r="L5387">
            <v>237</v>
          </cell>
          <cell r="M5387">
            <v>2</v>
          </cell>
          <cell r="N5387">
            <v>2</v>
          </cell>
          <cell r="O5387">
            <v>934</v>
          </cell>
          <cell r="P5387">
            <v>732</v>
          </cell>
          <cell r="Q5387">
            <v>224</v>
          </cell>
          <cell r="R5387">
            <v>136</v>
          </cell>
          <cell r="S5387">
            <v>0</v>
          </cell>
          <cell r="T5387">
            <v>0</v>
          </cell>
          <cell r="U5387">
            <v>0</v>
          </cell>
          <cell r="AO5387" t="str">
            <v>Thüringen_2006_Sonstige_8</v>
          </cell>
          <cell r="AQ5387" t="str">
            <v>Östliche Flächenländer_2006_Sonstige_8</v>
          </cell>
        </row>
        <row r="5388">
          <cell r="G5388">
            <v>0</v>
          </cell>
          <cell r="H5388">
            <v>0</v>
          </cell>
          <cell r="I5388">
            <v>0</v>
          </cell>
          <cell r="J5388">
            <v>0</v>
          </cell>
          <cell r="K5388">
            <v>0</v>
          </cell>
          <cell r="L5388">
            <v>0</v>
          </cell>
          <cell r="M5388">
            <v>0</v>
          </cell>
          <cell r="N5388">
            <v>0</v>
          </cell>
          <cell r="O5388">
            <v>0</v>
          </cell>
          <cell r="P5388">
            <v>0</v>
          </cell>
          <cell r="Q5388">
            <v>0</v>
          </cell>
          <cell r="R5388">
            <v>0</v>
          </cell>
          <cell r="S5388">
            <v>0</v>
          </cell>
          <cell r="T5388">
            <v>0</v>
          </cell>
          <cell r="U5388">
            <v>0</v>
          </cell>
          <cell r="AO5388" t="e">
            <v>#N/A</v>
          </cell>
          <cell r="AQ5388" t="e">
            <v>#N/A</v>
          </cell>
        </row>
        <row r="5389">
          <cell r="G5389">
            <v>2</v>
          </cell>
          <cell r="H5389">
            <v>0</v>
          </cell>
          <cell r="I5389">
            <v>0</v>
          </cell>
          <cell r="J5389">
            <v>0</v>
          </cell>
          <cell r="K5389">
            <v>0</v>
          </cell>
          <cell r="L5389">
            <v>0</v>
          </cell>
          <cell r="M5389">
            <v>0</v>
          </cell>
          <cell r="N5389">
            <v>0</v>
          </cell>
          <cell r="O5389">
            <v>0</v>
          </cell>
          <cell r="P5389">
            <v>1</v>
          </cell>
          <cell r="Q5389">
            <v>0</v>
          </cell>
          <cell r="R5389">
            <v>1</v>
          </cell>
          <cell r="S5389">
            <v>0</v>
          </cell>
          <cell r="T5389">
            <v>0</v>
          </cell>
          <cell r="U5389">
            <v>0</v>
          </cell>
          <cell r="AO5389" t="e">
            <v>#N/A</v>
          </cell>
          <cell r="AQ5389" t="e">
            <v>#N/A</v>
          </cell>
        </row>
        <row r="5390">
          <cell r="G5390">
            <v>581</v>
          </cell>
          <cell r="H5390">
            <v>118</v>
          </cell>
          <cell r="I5390">
            <v>1</v>
          </cell>
          <cell r="J5390">
            <v>1</v>
          </cell>
          <cell r="K5390">
            <v>212</v>
          </cell>
          <cell r="L5390">
            <v>47</v>
          </cell>
          <cell r="M5390">
            <v>1</v>
          </cell>
          <cell r="N5390">
            <v>1</v>
          </cell>
          <cell r="O5390">
            <v>212</v>
          </cell>
          <cell r="P5390">
            <v>135</v>
          </cell>
          <cell r="Q5390">
            <v>135</v>
          </cell>
          <cell r="R5390">
            <v>99</v>
          </cell>
          <cell r="S5390">
            <v>0</v>
          </cell>
          <cell r="T5390">
            <v>0</v>
          </cell>
          <cell r="U5390">
            <v>0</v>
          </cell>
          <cell r="AO5390" t="e">
            <v>#N/A</v>
          </cell>
          <cell r="AQ5390" t="e">
            <v>#N/A</v>
          </cell>
        </row>
        <row r="5391">
          <cell r="G5391">
            <v>38</v>
          </cell>
          <cell r="H5391">
            <v>8</v>
          </cell>
          <cell r="I5391">
            <v>0</v>
          </cell>
          <cell r="J5391">
            <v>0</v>
          </cell>
          <cell r="K5391">
            <v>6</v>
          </cell>
          <cell r="L5391">
            <v>1</v>
          </cell>
          <cell r="M5391">
            <v>0</v>
          </cell>
          <cell r="N5391">
            <v>0</v>
          </cell>
          <cell r="O5391">
            <v>6</v>
          </cell>
          <cell r="P5391">
            <v>7</v>
          </cell>
          <cell r="Q5391">
            <v>22</v>
          </cell>
          <cell r="R5391">
            <v>3</v>
          </cell>
          <cell r="S5391">
            <v>0</v>
          </cell>
          <cell r="T5391">
            <v>0</v>
          </cell>
          <cell r="U5391">
            <v>0</v>
          </cell>
          <cell r="AO5391" t="e">
            <v>#N/A</v>
          </cell>
          <cell r="AQ5391" t="e">
            <v>#N/A</v>
          </cell>
        </row>
        <row r="5392">
          <cell r="G5392">
            <v>107</v>
          </cell>
          <cell r="H5392">
            <v>46</v>
          </cell>
          <cell r="I5392">
            <v>0</v>
          </cell>
          <cell r="J5392">
            <v>0</v>
          </cell>
          <cell r="K5392">
            <v>41</v>
          </cell>
          <cell r="L5392">
            <v>13</v>
          </cell>
          <cell r="M5392">
            <v>0</v>
          </cell>
          <cell r="N5392">
            <v>0</v>
          </cell>
          <cell r="O5392">
            <v>41</v>
          </cell>
          <cell r="P5392">
            <v>21</v>
          </cell>
          <cell r="Q5392">
            <v>12</v>
          </cell>
          <cell r="R5392">
            <v>33</v>
          </cell>
          <cell r="S5392">
            <v>0</v>
          </cell>
          <cell r="T5392">
            <v>0</v>
          </cell>
          <cell r="U5392">
            <v>0</v>
          </cell>
          <cell r="AO5392" t="e">
            <v>#N/A</v>
          </cell>
          <cell r="AQ5392" t="e">
            <v>#N/A</v>
          </cell>
        </row>
        <row r="5393">
          <cell r="G5393">
            <v>0</v>
          </cell>
          <cell r="H5393">
            <v>0</v>
          </cell>
          <cell r="I5393">
            <v>0</v>
          </cell>
          <cell r="J5393">
            <v>0</v>
          </cell>
          <cell r="K5393">
            <v>0</v>
          </cell>
          <cell r="L5393">
            <v>0</v>
          </cell>
          <cell r="M5393">
            <v>0</v>
          </cell>
          <cell r="N5393">
            <v>0</v>
          </cell>
          <cell r="O5393">
            <v>0</v>
          </cell>
          <cell r="P5393">
            <v>0</v>
          </cell>
          <cell r="Q5393">
            <v>0</v>
          </cell>
          <cell r="R5393">
            <v>0</v>
          </cell>
          <cell r="S5393">
            <v>0</v>
          </cell>
          <cell r="T5393">
            <v>0</v>
          </cell>
          <cell r="U5393">
            <v>0</v>
          </cell>
          <cell r="AO5393" t="e">
            <v>#N/A</v>
          </cell>
          <cell r="AQ5393" t="e">
            <v>#N/A</v>
          </cell>
        </row>
        <row r="5394">
          <cell r="G5394">
            <v>0</v>
          </cell>
          <cell r="H5394">
            <v>0</v>
          </cell>
          <cell r="I5394">
            <v>0</v>
          </cell>
          <cell r="J5394">
            <v>0</v>
          </cell>
          <cell r="K5394">
            <v>0</v>
          </cell>
          <cell r="L5394">
            <v>0</v>
          </cell>
          <cell r="M5394">
            <v>0</v>
          </cell>
          <cell r="N5394">
            <v>0</v>
          </cell>
          <cell r="O5394">
            <v>0</v>
          </cell>
          <cell r="P5394">
            <v>0</v>
          </cell>
          <cell r="Q5394">
            <v>0</v>
          </cell>
          <cell r="R5394">
            <v>0</v>
          </cell>
          <cell r="S5394">
            <v>0</v>
          </cell>
          <cell r="T5394">
            <v>0</v>
          </cell>
          <cell r="U5394">
            <v>0</v>
          </cell>
          <cell r="AO5394" t="e">
            <v>#N/A</v>
          </cell>
          <cell r="AQ5394" t="e">
            <v>#N/A</v>
          </cell>
        </row>
        <row r="5395">
          <cell r="G5395">
            <v>728</v>
          </cell>
          <cell r="H5395">
            <v>172</v>
          </cell>
          <cell r="I5395">
            <v>1</v>
          </cell>
          <cell r="J5395">
            <v>1</v>
          </cell>
          <cell r="K5395">
            <v>259</v>
          </cell>
          <cell r="L5395">
            <v>61</v>
          </cell>
          <cell r="M5395">
            <v>1</v>
          </cell>
          <cell r="N5395">
            <v>1</v>
          </cell>
          <cell r="O5395">
            <v>259</v>
          </cell>
          <cell r="P5395">
            <v>164</v>
          </cell>
          <cell r="Q5395">
            <v>169</v>
          </cell>
          <cell r="R5395">
            <v>136</v>
          </cell>
          <cell r="S5395">
            <v>0</v>
          </cell>
          <cell r="T5395">
            <v>0</v>
          </cell>
          <cell r="U5395">
            <v>0</v>
          </cell>
          <cell r="AO5395" t="e">
            <v>#N/A</v>
          </cell>
          <cell r="AQ5395" t="e">
            <v>#N/A</v>
          </cell>
        </row>
        <row r="5396">
          <cell r="G5396">
            <v>2982</v>
          </cell>
          <cell r="H5396">
            <v>848</v>
          </cell>
          <cell r="I5396">
            <v>11</v>
          </cell>
          <cell r="J5396">
            <v>2</v>
          </cell>
          <cell r="K5396">
            <v>1083</v>
          </cell>
          <cell r="L5396">
            <v>320</v>
          </cell>
          <cell r="M5396">
            <v>3</v>
          </cell>
          <cell r="N5396">
            <v>0</v>
          </cell>
          <cell r="O5396">
            <v>1083</v>
          </cell>
          <cell r="P5396">
            <v>1038</v>
          </cell>
          <cell r="Q5396">
            <v>784</v>
          </cell>
          <cell r="R5396">
            <v>77</v>
          </cell>
          <cell r="S5396">
            <v>0</v>
          </cell>
          <cell r="T5396">
            <v>0</v>
          </cell>
          <cell r="U5396">
            <v>0</v>
          </cell>
          <cell r="AO5396" t="str">
            <v>Thüringen_2005_I 01a_1</v>
          </cell>
          <cell r="AQ5396" t="str">
            <v>Östliche Flächenländer_2005_I 01a_1</v>
          </cell>
        </row>
        <row r="5397">
          <cell r="G5397">
            <v>12595</v>
          </cell>
          <cell r="H5397">
            <v>3365</v>
          </cell>
          <cell r="I5397">
            <v>22</v>
          </cell>
          <cell r="J5397">
            <v>5</v>
          </cell>
          <cell r="K5397">
            <v>4416</v>
          </cell>
          <cell r="L5397">
            <v>1232</v>
          </cell>
          <cell r="M5397">
            <v>12</v>
          </cell>
          <cell r="N5397">
            <v>2</v>
          </cell>
          <cell r="O5397">
            <v>4416</v>
          </cell>
          <cell r="P5397">
            <v>4323</v>
          </cell>
          <cell r="Q5397">
            <v>3295</v>
          </cell>
          <cell r="R5397">
            <v>561</v>
          </cell>
          <cell r="S5397">
            <v>0</v>
          </cell>
          <cell r="T5397">
            <v>0</v>
          </cell>
          <cell r="U5397">
            <v>0</v>
          </cell>
          <cell r="AO5397" t="str">
            <v>Thüringen_2005_I 01a_2</v>
          </cell>
          <cell r="AQ5397" t="str">
            <v>Östliche Flächenländer_2005_I 01a_2</v>
          </cell>
        </row>
        <row r="5398">
          <cell r="G5398">
            <v>28285</v>
          </cell>
          <cell r="H5398">
            <v>10203</v>
          </cell>
          <cell r="I5398">
            <v>46</v>
          </cell>
          <cell r="J5398">
            <v>14</v>
          </cell>
          <cell r="K5398">
            <v>9233</v>
          </cell>
          <cell r="L5398">
            <v>3562</v>
          </cell>
          <cell r="M5398">
            <v>19</v>
          </cell>
          <cell r="N5398">
            <v>5</v>
          </cell>
          <cell r="O5398">
            <v>9233</v>
          </cell>
          <cell r="P5398">
            <v>8744</v>
          </cell>
          <cell r="Q5398">
            <v>7991</v>
          </cell>
          <cell r="R5398">
            <v>2317</v>
          </cell>
          <cell r="S5398">
            <v>0</v>
          </cell>
          <cell r="T5398">
            <v>0</v>
          </cell>
          <cell r="U5398">
            <v>0</v>
          </cell>
          <cell r="AO5398" t="str">
            <v>Thüringen_2005_I 01a_3</v>
          </cell>
          <cell r="AQ5398" t="str">
            <v>Östliche Flächenländer_2005_I 01a_3</v>
          </cell>
        </row>
        <row r="5399">
          <cell r="G5399">
            <v>1325</v>
          </cell>
          <cell r="H5399">
            <v>751</v>
          </cell>
          <cell r="I5399">
            <v>2</v>
          </cell>
          <cell r="J5399">
            <v>2</v>
          </cell>
          <cell r="K5399">
            <v>409</v>
          </cell>
          <cell r="L5399">
            <v>217</v>
          </cell>
          <cell r="M5399">
            <v>1</v>
          </cell>
          <cell r="N5399">
            <v>1</v>
          </cell>
          <cell r="O5399">
            <v>409</v>
          </cell>
          <cell r="P5399">
            <v>474</v>
          </cell>
          <cell r="Q5399">
            <v>411</v>
          </cell>
          <cell r="R5399">
            <v>31</v>
          </cell>
          <cell r="S5399">
            <v>0</v>
          </cell>
          <cell r="T5399">
            <v>0</v>
          </cell>
          <cell r="U5399">
            <v>0</v>
          </cell>
          <cell r="AO5399" t="str">
            <v>Thüringen_2005_I 01a_4</v>
          </cell>
          <cell r="AQ5399" t="str">
            <v>Östliche Flächenländer_2005_I 01a_4</v>
          </cell>
        </row>
        <row r="5400">
          <cell r="G5400">
            <v>4686</v>
          </cell>
          <cell r="H5400">
            <v>2441</v>
          </cell>
          <cell r="I5400">
            <v>9</v>
          </cell>
          <cell r="J5400">
            <v>6</v>
          </cell>
          <cell r="K5400">
            <v>1760</v>
          </cell>
          <cell r="L5400">
            <v>895</v>
          </cell>
          <cell r="M5400">
            <v>6</v>
          </cell>
          <cell r="N5400">
            <v>4</v>
          </cell>
          <cell r="O5400">
            <v>1760</v>
          </cell>
          <cell r="P5400">
            <v>1498</v>
          </cell>
          <cell r="Q5400">
            <v>1293</v>
          </cell>
          <cell r="R5400">
            <v>135</v>
          </cell>
          <cell r="S5400">
            <v>0</v>
          </cell>
          <cell r="T5400">
            <v>0</v>
          </cell>
          <cell r="U5400">
            <v>0</v>
          </cell>
          <cell r="AO5400" t="str">
            <v>Thüringen_2005_I 01a_5</v>
          </cell>
          <cell r="AQ5400" t="str">
            <v>Östliche Flächenländer_2005_I 01a_5</v>
          </cell>
        </row>
        <row r="5401">
          <cell r="G5401">
            <v>16</v>
          </cell>
          <cell r="H5401">
            <v>11</v>
          </cell>
          <cell r="I5401">
            <v>3</v>
          </cell>
          <cell r="J5401">
            <v>2</v>
          </cell>
          <cell r="K5401">
            <v>5</v>
          </cell>
          <cell r="L5401">
            <v>5</v>
          </cell>
          <cell r="M5401">
            <v>0</v>
          </cell>
          <cell r="N5401">
            <v>0</v>
          </cell>
          <cell r="O5401">
            <v>5</v>
          </cell>
          <cell r="P5401">
            <v>2</v>
          </cell>
          <cell r="Q5401">
            <v>7</v>
          </cell>
          <cell r="R5401">
            <v>2</v>
          </cell>
          <cell r="S5401">
            <v>0</v>
          </cell>
          <cell r="T5401">
            <v>0</v>
          </cell>
          <cell r="U5401">
            <v>0</v>
          </cell>
          <cell r="AO5401" t="str">
            <v>Thüringen_2005_I 01a_6</v>
          </cell>
          <cell r="AQ5401" t="str">
            <v>Östliche Flächenländer_2005_I 01a_6</v>
          </cell>
        </row>
        <row r="5402">
          <cell r="G5402">
            <v>0</v>
          </cell>
          <cell r="H5402">
            <v>0</v>
          </cell>
          <cell r="I5402">
            <v>0</v>
          </cell>
          <cell r="J5402">
            <v>0</v>
          </cell>
          <cell r="K5402">
            <v>0</v>
          </cell>
          <cell r="L5402">
            <v>0</v>
          </cell>
          <cell r="M5402">
            <v>0</v>
          </cell>
          <cell r="N5402">
            <v>0</v>
          </cell>
          <cell r="O5402">
            <v>0</v>
          </cell>
          <cell r="P5402">
            <v>0</v>
          </cell>
          <cell r="Q5402">
            <v>0</v>
          </cell>
          <cell r="R5402">
            <v>0</v>
          </cell>
          <cell r="S5402">
            <v>0</v>
          </cell>
          <cell r="T5402">
            <v>0</v>
          </cell>
          <cell r="U5402">
            <v>0</v>
          </cell>
          <cell r="AO5402" t="str">
            <v>Thüringen_2005_I 01a_7</v>
          </cell>
          <cell r="AQ5402" t="str">
            <v>Östliche Flächenländer_2005_I 01a_7</v>
          </cell>
        </row>
        <row r="5403">
          <cell r="G5403">
            <v>49889</v>
          </cell>
          <cell r="H5403">
            <v>17619</v>
          </cell>
          <cell r="I5403">
            <v>93</v>
          </cell>
          <cell r="J5403">
            <v>31</v>
          </cell>
          <cell r="K5403">
            <v>16906</v>
          </cell>
          <cell r="L5403">
            <v>6231</v>
          </cell>
          <cell r="M5403">
            <v>41</v>
          </cell>
          <cell r="N5403">
            <v>12</v>
          </cell>
          <cell r="O5403">
            <v>16906</v>
          </cell>
          <cell r="P5403">
            <v>16079</v>
          </cell>
          <cell r="Q5403">
            <v>13781</v>
          </cell>
          <cell r="R5403">
            <v>3123</v>
          </cell>
          <cell r="S5403">
            <v>0</v>
          </cell>
          <cell r="T5403">
            <v>0</v>
          </cell>
          <cell r="U5403">
            <v>0</v>
          </cell>
          <cell r="AO5403" t="str">
            <v>Thüringen_2005_I 01a_8</v>
          </cell>
          <cell r="AQ5403" t="str">
            <v>Östliche Flächenländer_2005_I 01a_8</v>
          </cell>
        </row>
        <row r="5404">
          <cell r="G5404">
            <v>0</v>
          </cell>
          <cell r="H5404">
            <v>0</v>
          </cell>
          <cell r="I5404">
            <v>0</v>
          </cell>
          <cell r="J5404">
            <v>0</v>
          </cell>
          <cell r="K5404">
            <v>0</v>
          </cell>
          <cell r="L5404">
            <v>0</v>
          </cell>
          <cell r="M5404">
            <v>0</v>
          </cell>
          <cell r="N5404">
            <v>0</v>
          </cell>
          <cell r="O5404">
            <v>0</v>
          </cell>
          <cell r="P5404">
            <v>0</v>
          </cell>
          <cell r="Q5404">
            <v>0</v>
          </cell>
          <cell r="R5404">
            <v>0</v>
          </cell>
          <cell r="S5404">
            <v>0</v>
          </cell>
          <cell r="T5404">
            <v>0</v>
          </cell>
          <cell r="U5404">
            <v>0</v>
          </cell>
          <cell r="AO5404" t="str">
            <v>Thüringen_2005_I 03_1</v>
          </cell>
          <cell r="AQ5404" t="str">
            <v>Östliche Flächenländer_2005_I 03_1</v>
          </cell>
        </row>
        <row r="5405">
          <cell r="G5405">
            <v>0</v>
          </cell>
          <cell r="H5405">
            <v>0</v>
          </cell>
          <cell r="I5405">
            <v>0</v>
          </cell>
          <cell r="J5405">
            <v>0</v>
          </cell>
          <cell r="K5405">
            <v>0</v>
          </cell>
          <cell r="L5405">
            <v>0</v>
          </cell>
          <cell r="M5405">
            <v>0</v>
          </cell>
          <cell r="N5405">
            <v>0</v>
          </cell>
          <cell r="O5405">
            <v>0</v>
          </cell>
          <cell r="P5405">
            <v>0</v>
          </cell>
          <cell r="Q5405">
            <v>0</v>
          </cell>
          <cell r="R5405">
            <v>0</v>
          </cell>
          <cell r="S5405">
            <v>0</v>
          </cell>
          <cell r="T5405">
            <v>0</v>
          </cell>
          <cell r="U5405">
            <v>0</v>
          </cell>
          <cell r="AO5405" t="str">
            <v>Thüringen_2005_I 03_2</v>
          </cell>
          <cell r="AQ5405" t="str">
            <v>Östliche Flächenländer_2005_I 03_2</v>
          </cell>
        </row>
        <row r="5406">
          <cell r="G5406">
            <v>2400</v>
          </cell>
          <cell r="H5406">
            <v>977</v>
          </cell>
          <cell r="I5406">
            <v>13</v>
          </cell>
          <cell r="J5406">
            <v>2</v>
          </cell>
          <cell r="K5406">
            <v>1177</v>
          </cell>
          <cell r="L5406">
            <v>510</v>
          </cell>
          <cell r="M5406">
            <v>8</v>
          </cell>
          <cell r="N5406">
            <v>1</v>
          </cell>
          <cell r="O5406">
            <v>1177</v>
          </cell>
          <cell r="P5406">
            <v>893</v>
          </cell>
          <cell r="Q5406">
            <v>330</v>
          </cell>
          <cell r="R5406">
            <v>0</v>
          </cell>
          <cell r="S5406">
            <v>0</v>
          </cell>
          <cell r="T5406">
            <v>0</v>
          </cell>
          <cell r="U5406">
            <v>0</v>
          </cell>
          <cell r="AO5406" t="str">
            <v>Thüringen_2005_I 03_3</v>
          </cell>
          <cell r="AQ5406" t="str">
            <v>Östliche Flächenländer_2005_I 03_3</v>
          </cell>
        </row>
        <row r="5407">
          <cell r="G5407">
            <v>65</v>
          </cell>
          <cell r="H5407">
            <v>27</v>
          </cell>
          <cell r="I5407">
            <v>0</v>
          </cell>
          <cell r="J5407">
            <v>0</v>
          </cell>
          <cell r="K5407">
            <v>32</v>
          </cell>
          <cell r="L5407">
            <v>13</v>
          </cell>
          <cell r="M5407">
            <v>0</v>
          </cell>
          <cell r="N5407">
            <v>0</v>
          </cell>
          <cell r="O5407">
            <v>32</v>
          </cell>
          <cell r="P5407">
            <v>33</v>
          </cell>
          <cell r="Q5407">
            <v>0</v>
          </cell>
          <cell r="R5407">
            <v>0</v>
          </cell>
          <cell r="S5407">
            <v>0</v>
          </cell>
          <cell r="T5407">
            <v>0</v>
          </cell>
          <cell r="U5407">
            <v>0</v>
          </cell>
          <cell r="AO5407" t="str">
            <v>Thüringen_2005_I 03_4</v>
          </cell>
          <cell r="AQ5407" t="str">
            <v>Östliche Flächenländer_2005_I 03_4</v>
          </cell>
        </row>
        <row r="5408">
          <cell r="G5408">
            <v>348</v>
          </cell>
          <cell r="H5408">
            <v>224</v>
          </cell>
          <cell r="I5408">
            <v>7</v>
          </cell>
          <cell r="J5408">
            <v>3</v>
          </cell>
          <cell r="K5408">
            <v>190</v>
          </cell>
          <cell r="L5408">
            <v>120</v>
          </cell>
          <cell r="M5408">
            <v>6</v>
          </cell>
          <cell r="N5408">
            <v>3</v>
          </cell>
          <cell r="O5408">
            <v>190</v>
          </cell>
          <cell r="P5408">
            <v>158</v>
          </cell>
          <cell r="Q5408">
            <v>0</v>
          </cell>
          <cell r="R5408">
            <v>0</v>
          </cell>
          <cell r="S5408">
            <v>0</v>
          </cell>
          <cell r="T5408">
            <v>0</v>
          </cell>
          <cell r="U5408">
            <v>0</v>
          </cell>
          <cell r="AO5408" t="str">
            <v>Thüringen_2005_I 03_5</v>
          </cell>
          <cell r="AQ5408" t="str">
            <v>Östliche Flächenländer_2005_I 03_5</v>
          </cell>
        </row>
        <row r="5409">
          <cell r="G5409">
            <v>0</v>
          </cell>
          <cell r="H5409">
            <v>0</v>
          </cell>
          <cell r="I5409">
            <v>0</v>
          </cell>
          <cell r="J5409">
            <v>0</v>
          </cell>
          <cell r="K5409">
            <v>0</v>
          </cell>
          <cell r="L5409">
            <v>0</v>
          </cell>
          <cell r="M5409">
            <v>0</v>
          </cell>
          <cell r="N5409">
            <v>0</v>
          </cell>
          <cell r="O5409">
            <v>0</v>
          </cell>
          <cell r="P5409">
            <v>0</v>
          </cell>
          <cell r="Q5409">
            <v>0</v>
          </cell>
          <cell r="R5409">
            <v>0</v>
          </cell>
          <cell r="S5409">
            <v>0</v>
          </cell>
          <cell r="T5409">
            <v>0</v>
          </cell>
          <cell r="U5409">
            <v>0</v>
          </cell>
          <cell r="AO5409" t="str">
            <v>Thüringen_2005_I 03_6</v>
          </cell>
          <cell r="AQ5409" t="str">
            <v>Östliche Flächenländer_2005_I 03_6</v>
          </cell>
        </row>
        <row r="5410">
          <cell r="G5410">
            <v>0</v>
          </cell>
          <cell r="H5410">
            <v>0</v>
          </cell>
          <cell r="I5410">
            <v>0</v>
          </cell>
          <cell r="J5410">
            <v>0</v>
          </cell>
          <cell r="K5410">
            <v>0</v>
          </cell>
          <cell r="L5410">
            <v>0</v>
          </cell>
          <cell r="M5410">
            <v>0</v>
          </cell>
          <cell r="N5410">
            <v>0</v>
          </cell>
          <cell r="O5410">
            <v>0</v>
          </cell>
          <cell r="P5410">
            <v>0</v>
          </cell>
          <cell r="Q5410">
            <v>0</v>
          </cell>
          <cell r="R5410">
            <v>0</v>
          </cell>
          <cell r="S5410">
            <v>0</v>
          </cell>
          <cell r="T5410">
            <v>0</v>
          </cell>
          <cell r="U5410">
            <v>0</v>
          </cell>
          <cell r="AO5410" t="str">
            <v>Thüringen_2005_I 03_7</v>
          </cell>
          <cell r="AQ5410" t="str">
            <v>Östliche Flächenländer_2005_I 03_7</v>
          </cell>
        </row>
        <row r="5411">
          <cell r="G5411">
            <v>2813</v>
          </cell>
          <cell r="H5411">
            <v>1228</v>
          </cell>
          <cell r="I5411">
            <v>20</v>
          </cell>
          <cell r="J5411">
            <v>5</v>
          </cell>
          <cell r="K5411">
            <v>1399</v>
          </cell>
          <cell r="L5411">
            <v>643</v>
          </cell>
          <cell r="M5411">
            <v>14</v>
          </cell>
          <cell r="N5411">
            <v>4</v>
          </cell>
          <cell r="O5411">
            <v>1399</v>
          </cell>
          <cell r="P5411">
            <v>1084</v>
          </cell>
          <cell r="Q5411">
            <v>330</v>
          </cell>
          <cell r="R5411">
            <v>0</v>
          </cell>
          <cell r="S5411">
            <v>0</v>
          </cell>
          <cell r="T5411">
            <v>0</v>
          </cell>
          <cell r="U5411">
            <v>0</v>
          </cell>
          <cell r="AO5411" t="str">
            <v>Thüringen_2005_I 03_8</v>
          </cell>
          <cell r="AQ5411" t="str">
            <v>Östliche Flächenländer_2005_I 03_8</v>
          </cell>
        </row>
        <row r="5412">
          <cell r="G5412">
            <v>0</v>
          </cell>
          <cell r="H5412">
            <v>0</v>
          </cell>
          <cell r="I5412">
            <v>0</v>
          </cell>
          <cell r="J5412">
            <v>0</v>
          </cell>
          <cell r="K5412">
            <v>0</v>
          </cell>
          <cell r="L5412">
            <v>0</v>
          </cell>
          <cell r="M5412">
            <v>0</v>
          </cell>
          <cell r="N5412">
            <v>0</v>
          </cell>
          <cell r="O5412">
            <v>0</v>
          </cell>
          <cell r="P5412">
            <v>0</v>
          </cell>
          <cell r="Q5412">
            <v>0</v>
          </cell>
          <cell r="R5412">
            <v>0</v>
          </cell>
          <cell r="S5412">
            <v>0</v>
          </cell>
          <cell r="T5412">
            <v>0</v>
          </cell>
          <cell r="U5412">
            <v>0</v>
          </cell>
          <cell r="AO5412" t="str">
            <v>Thüringen_2005_I 04b_1</v>
          </cell>
          <cell r="AQ5412" t="str">
            <v>Östliche Flächenländer_2005_I 04b_1</v>
          </cell>
        </row>
        <row r="5413">
          <cell r="G5413">
            <v>0</v>
          </cell>
          <cell r="H5413">
            <v>0</v>
          </cell>
          <cell r="I5413">
            <v>0</v>
          </cell>
          <cell r="J5413">
            <v>0</v>
          </cell>
          <cell r="K5413">
            <v>0</v>
          </cell>
          <cell r="L5413">
            <v>0</v>
          </cell>
          <cell r="M5413">
            <v>0</v>
          </cell>
          <cell r="N5413">
            <v>0</v>
          </cell>
          <cell r="O5413">
            <v>0</v>
          </cell>
          <cell r="P5413">
            <v>0</v>
          </cell>
          <cell r="Q5413">
            <v>0</v>
          </cell>
          <cell r="R5413">
            <v>0</v>
          </cell>
          <cell r="S5413">
            <v>0</v>
          </cell>
          <cell r="T5413">
            <v>0</v>
          </cell>
          <cell r="U5413">
            <v>0</v>
          </cell>
          <cell r="AO5413" t="str">
            <v>Thüringen_2005_I 04b_2</v>
          </cell>
          <cell r="AQ5413" t="str">
            <v>Östliche Flächenländer_2005_I 04b_2</v>
          </cell>
        </row>
        <row r="5414">
          <cell r="G5414">
            <v>330</v>
          </cell>
          <cell r="H5414">
            <v>83</v>
          </cell>
          <cell r="I5414">
            <v>1</v>
          </cell>
          <cell r="J5414">
            <v>0</v>
          </cell>
          <cell r="K5414">
            <v>0</v>
          </cell>
          <cell r="L5414">
            <v>0</v>
          </cell>
          <cell r="M5414">
            <v>0</v>
          </cell>
          <cell r="N5414">
            <v>0</v>
          </cell>
          <cell r="O5414">
            <v>0</v>
          </cell>
          <cell r="P5414">
            <v>0</v>
          </cell>
          <cell r="Q5414">
            <v>330</v>
          </cell>
          <cell r="R5414">
            <v>0</v>
          </cell>
          <cell r="S5414">
            <v>0</v>
          </cell>
          <cell r="T5414">
            <v>0</v>
          </cell>
          <cell r="U5414">
            <v>0</v>
          </cell>
          <cell r="AO5414" t="str">
            <v>Thüringen_2005_I 04b_3</v>
          </cell>
          <cell r="AQ5414" t="str">
            <v>Östliche Flächenländer_2005_I 04b_3</v>
          </cell>
        </row>
        <row r="5415">
          <cell r="G5415">
            <v>0</v>
          </cell>
          <cell r="H5415">
            <v>0</v>
          </cell>
          <cell r="I5415">
            <v>0</v>
          </cell>
          <cell r="J5415">
            <v>0</v>
          </cell>
          <cell r="K5415">
            <v>0</v>
          </cell>
          <cell r="L5415">
            <v>0</v>
          </cell>
          <cell r="M5415">
            <v>0</v>
          </cell>
          <cell r="N5415">
            <v>0</v>
          </cell>
          <cell r="O5415">
            <v>0</v>
          </cell>
          <cell r="P5415">
            <v>0</v>
          </cell>
          <cell r="Q5415">
            <v>0</v>
          </cell>
          <cell r="R5415">
            <v>0</v>
          </cell>
          <cell r="S5415">
            <v>0</v>
          </cell>
          <cell r="T5415">
            <v>0</v>
          </cell>
          <cell r="U5415">
            <v>0</v>
          </cell>
          <cell r="AO5415" t="str">
            <v>Thüringen_2005_I 04b_4</v>
          </cell>
          <cell r="AQ5415" t="str">
            <v>Östliche Flächenländer_2005_I 04b_4</v>
          </cell>
        </row>
        <row r="5416">
          <cell r="G5416">
            <v>0</v>
          </cell>
          <cell r="H5416">
            <v>0</v>
          </cell>
          <cell r="I5416">
            <v>0</v>
          </cell>
          <cell r="J5416">
            <v>0</v>
          </cell>
          <cell r="K5416">
            <v>0</v>
          </cell>
          <cell r="L5416">
            <v>0</v>
          </cell>
          <cell r="M5416">
            <v>0</v>
          </cell>
          <cell r="N5416">
            <v>0</v>
          </cell>
          <cell r="O5416">
            <v>0</v>
          </cell>
          <cell r="P5416">
            <v>0</v>
          </cell>
          <cell r="Q5416">
            <v>0</v>
          </cell>
          <cell r="R5416">
            <v>0</v>
          </cell>
          <cell r="S5416">
            <v>0</v>
          </cell>
          <cell r="T5416">
            <v>0</v>
          </cell>
          <cell r="U5416">
            <v>0</v>
          </cell>
          <cell r="AO5416" t="str">
            <v>Thüringen_2005_I 04b_5</v>
          </cell>
          <cell r="AQ5416" t="str">
            <v>Östliche Flächenländer_2005_I 04b_5</v>
          </cell>
        </row>
        <row r="5417">
          <cell r="G5417">
            <v>0</v>
          </cell>
          <cell r="H5417">
            <v>0</v>
          </cell>
          <cell r="I5417">
            <v>0</v>
          </cell>
          <cell r="J5417">
            <v>0</v>
          </cell>
          <cell r="K5417">
            <v>0</v>
          </cell>
          <cell r="L5417">
            <v>0</v>
          </cell>
          <cell r="M5417">
            <v>0</v>
          </cell>
          <cell r="N5417">
            <v>0</v>
          </cell>
          <cell r="O5417">
            <v>0</v>
          </cell>
          <cell r="P5417">
            <v>0</v>
          </cell>
          <cell r="Q5417">
            <v>0</v>
          </cell>
          <cell r="R5417">
            <v>0</v>
          </cell>
          <cell r="S5417">
            <v>0</v>
          </cell>
          <cell r="T5417">
            <v>0</v>
          </cell>
          <cell r="U5417">
            <v>0</v>
          </cell>
          <cell r="AO5417" t="str">
            <v>Thüringen_2005_I 04b_6</v>
          </cell>
          <cell r="AQ5417" t="str">
            <v>Östliche Flächenländer_2005_I 04b_6</v>
          </cell>
        </row>
        <row r="5418">
          <cell r="G5418">
            <v>0</v>
          </cell>
          <cell r="H5418">
            <v>0</v>
          </cell>
          <cell r="I5418">
            <v>0</v>
          </cell>
          <cell r="J5418">
            <v>0</v>
          </cell>
          <cell r="K5418">
            <v>0</v>
          </cell>
          <cell r="L5418">
            <v>0</v>
          </cell>
          <cell r="M5418">
            <v>0</v>
          </cell>
          <cell r="N5418">
            <v>0</v>
          </cell>
          <cell r="O5418">
            <v>0</v>
          </cell>
          <cell r="P5418">
            <v>0</v>
          </cell>
          <cell r="Q5418">
            <v>0</v>
          </cell>
          <cell r="R5418">
            <v>0</v>
          </cell>
          <cell r="S5418">
            <v>0</v>
          </cell>
          <cell r="T5418">
            <v>0</v>
          </cell>
          <cell r="U5418">
            <v>0</v>
          </cell>
          <cell r="AO5418" t="str">
            <v>Thüringen_2005_I 04b_7</v>
          </cell>
          <cell r="AQ5418" t="str">
            <v>Östliche Flächenländer_2005_I 04b_7</v>
          </cell>
        </row>
        <row r="5419">
          <cell r="G5419">
            <v>330</v>
          </cell>
          <cell r="H5419">
            <v>83</v>
          </cell>
          <cell r="I5419">
            <v>1</v>
          </cell>
          <cell r="J5419">
            <v>0</v>
          </cell>
          <cell r="K5419">
            <v>0</v>
          </cell>
          <cell r="L5419">
            <v>0</v>
          </cell>
          <cell r="M5419">
            <v>0</v>
          </cell>
          <cell r="N5419">
            <v>0</v>
          </cell>
          <cell r="O5419">
            <v>0</v>
          </cell>
          <cell r="P5419">
            <v>0</v>
          </cell>
          <cell r="Q5419">
            <v>330</v>
          </cell>
          <cell r="R5419">
            <v>0</v>
          </cell>
          <cell r="S5419">
            <v>0</v>
          </cell>
          <cell r="T5419">
            <v>0</v>
          </cell>
          <cell r="U5419">
            <v>0</v>
          </cell>
          <cell r="AO5419" t="str">
            <v>Thüringen_2005_I 04b_8</v>
          </cell>
          <cell r="AQ5419" t="str">
            <v>Östliche Flächenländer_2005_I 04b_8</v>
          </cell>
        </row>
        <row r="5420">
          <cell r="G5420">
            <v>13</v>
          </cell>
          <cell r="H5420">
            <v>8</v>
          </cell>
          <cell r="I5420">
            <v>0</v>
          </cell>
          <cell r="J5420">
            <v>0</v>
          </cell>
          <cell r="K5420">
            <v>4</v>
          </cell>
          <cell r="L5420">
            <v>2</v>
          </cell>
          <cell r="M5420">
            <v>0</v>
          </cell>
          <cell r="N5420">
            <v>0</v>
          </cell>
          <cell r="O5420">
            <v>4</v>
          </cell>
          <cell r="P5420">
            <v>6</v>
          </cell>
          <cell r="Q5420">
            <v>3</v>
          </cell>
          <cell r="R5420">
            <v>0</v>
          </cell>
          <cell r="S5420">
            <v>0</v>
          </cell>
          <cell r="T5420">
            <v>0</v>
          </cell>
          <cell r="U5420">
            <v>0</v>
          </cell>
          <cell r="AO5420" t="str">
            <v>Thüringen_2005_I 02_1</v>
          </cell>
          <cell r="AQ5420" t="str">
            <v>Östliche Flächenländer_2005_I 02_1</v>
          </cell>
        </row>
        <row r="5421">
          <cell r="G5421">
            <v>833</v>
          </cell>
          <cell r="H5421">
            <v>579</v>
          </cell>
          <cell r="I5421">
            <v>0</v>
          </cell>
          <cell r="J5421">
            <v>0</v>
          </cell>
          <cell r="K5421">
            <v>351</v>
          </cell>
          <cell r="L5421">
            <v>241</v>
          </cell>
          <cell r="M5421">
            <v>0</v>
          </cell>
          <cell r="N5421">
            <v>0</v>
          </cell>
          <cell r="O5421">
            <v>351</v>
          </cell>
          <cell r="P5421">
            <v>298</v>
          </cell>
          <cell r="Q5421">
            <v>184</v>
          </cell>
          <cell r="R5421">
            <v>0</v>
          </cell>
          <cell r="S5421">
            <v>0</v>
          </cell>
          <cell r="T5421">
            <v>0</v>
          </cell>
          <cell r="U5421">
            <v>0</v>
          </cell>
          <cell r="AO5421" t="str">
            <v>Thüringen_2005_I 02_2</v>
          </cell>
          <cell r="AQ5421" t="str">
            <v>Östliche Flächenländer_2005_I 02_2</v>
          </cell>
        </row>
        <row r="5422">
          <cell r="G5422">
            <v>1391</v>
          </cell>
          <cell r="H5422">
            <v>1000</v>
          </cell>
          <cell r="I5422">
            <v>0</v>
          </cell>
          <cell r="J5422">
            <v>0</v>
          </cell>
          <cell r="K5422">
            <v>542</v>
          </cell>
          <cell r="L5422">
            <v>393</v>
          </cell>
          <cell r="M5422">
            <v>0</v>
          </cell>
          <cell r="N5422">
            <v>0</v>
          </cell>
          <cell r="O5422">
            <v>542</v>
          </cell>
          <cell r="P5422">
            <v>517</v>
          </cell>
          <cell r="Q5422">
            <v>332</v>
          </cell>
          <cell r="R5422">
            <v>0</v>
          </cell>
          <cell r="S5422">
            <v>0</v>
          </cell>
          <cell r="T5422">
            <v>0</v>
          </cell>
          <cell r="U5422">
            <v>0</v>
          </cell>
          <cell r="AO5422" t="str">
            <v>Thüringen_2005_I 02_3</v>
          </cell>
          <cell r="AQ5422" t="str">
            <v>Östliche Flächenländer_2005_I 02_3</v>
          </cell>
        </row>
        <row r="5423">
          <cell r="G5423">
            <v>38</v>
          </cell>
          <cell r="H5423">
            <v>18</v>
          </cell>
          <cell r="I5423">
            <v>2</v>
          </cell>
          <cell r="J5423">
            <v>1</v>
          </cell>
          <cell r="K5423">
            <v>13</v>
          </cell>
          <cell r="L5423">
            <v>5</v>
          </cell>
          <cell r="M5423">
            <v>0</v>
          </cell>
          <cell r="N5423">
            <v>0</v>
          </cell>
          <cell r="O5423">
            <v>13</v>
          </cell>
          <cell r="P5423">
            <v>11</v>
          </cell>
          <cell r="Q5423">
            <v>14</v>
          </cell>
          <cell r="R5423">
            <v>0</v>
          </cell>
          <cell r="S5423">
            <v>0</v>
          </cell>
          <cell r="T5423">
            <v>0</v>
          </cell>
          <cell r="U5423">
            <v>0</v>
          </cell>
          <cell r="AO5423" t="str">
            <v>Thüringen_2005_I 02_4</v>
          </cell>
          <cell r="AQ5423" t="str">
            <v>Östliche Flächenländer_2005_I 02_4</v>
          </cell>
        </row>
        <row r="5424">
          <cell r="G5424">
            <v>71</v>
          </cell>
          <cell r="H5424">
            <v>49</v>
          </cell>
          <cell r="I5424">
            <v>0</v>
          </cell>
          <cell r="J5424">
            <v>0</v>
          </cell>
          <cell r="K5424">
            <v>34</v>
          </cell>
          <cell r="L5424">
            <v>22</v>
          </cell>
          <cell r="M5424">
            <v>0</v>
          </cell>
          <cell r="N5424">
            <v>0</v>
          </cell>
          <cell r="O5424">
            <v>34</v>
          </cell>
          <cell r="P5424">
            <v>23</v>
          </cell>
          <cell r="Q5424">
            <v>14</v>
          </cell>
          <cell r="R5424">
            <v>0</v>
          </cell>
          <cell r="S5424">
            <v>0</v>
          </cell>
          <cell r="T5424">
            <v>0</v>
          </cell>
          <cell r="U5424">
            <v>0</v>
          </cell>
          <cell r="AO5424" t="str">
            <v>Thüringen_2005_I 02_5</v>
          </cell>
          <cell r="AQ5424" t="str">
            <v>Östliche Flächenländer_2005_I 02_5</v>
          </cell>
        </row>
        <row r="5425">
          <cell r="G5425">
            <v>0</v>
          </cell>
          <cell r="H5425">
            <v>0</v>
          </cell>
          <cell r="I5425">
            <v>0</v>
          </cell>
          <cell r="J5425">
            <v>0</v>
          </cell>
          <cell r="K5425">
            <v>0</v>
          </cell>
          <cell r="L5425">
            <v>0</v>
          </cell>
          <cell r="M5425">
            <v>0</v>
          </cell>
          <cell r="N5425">
            <v>0</v>
          </cell>
          <cell r="O5425">
            <v>0</v>
          </cell>
          <cell r="P5425">
            <v>0</v>
          </cell>
          <cell r="Q5425">
            <v>0</v>
          </cell>
          <cell r="R5425">
            <v>0</v>
          </cell>
          <cell r="S5425">
            <v>0</v>
          </cell>
          <cell r="T5425">
            <v>0</v>
          </cell>
          <cell r="U5425">
            <v>0</v>
          </cell>
          <cell r="AO5425" t="str">
            <v>Thüringen_2005_I 02_6</v>
          </cell>
          <cell r="AQ5425" t="str">
            <v>Östliche Flächenländer_2005_I 02_6</v>
          </cell>
        </row>
        <row r="5426">
          <cell r="G5426">
            <v>0</v>
          </cell>
          <cell r="H5426">
            <v>0</v>
          </cell>
          <cell r="I5426">
            <v>0</v>
          </cell>
          <cell r="J5426">
            <v>0</v>
          </cell>
          <cell r="K5426">
            <v>0</v>
          </cell>
          <cell r="L5426">
            <v>0</v>
          </cell>
          <cell r="M5426">
            <v>0</v>
          </cell>
          <cell r="N5426">
            <v>0</v>
          </cell>
          <cell r="O5426">
            <v>0</v>
          </cell>
          <cell r="P5426">
            <v>0</v>
          </cell>
          <cell r="Q5426">
            <v>0</v>
          </cell>
          <cell r="R5426">
            <v>0</v>
          </cell>
          <cell r="S5426">
            <v>0</v>
          </cell>
          <cell r="T5426">
            <v>0</v>
          </cell>
          <cell r="U5426">
            <v>0</v>
          </cell>
          <cell r="AO5426" t="str">
            <v>Thüringen_2005_I 02_7</v>
          </cell>
          <cell r="AQ5426" t="str">
            <v>Östliche Flächenländer_2005_I 02_7</v>
          </cell>
        </row>
        <row r="5427">
          <cell r="G5427">
            <v>2346</v>
          </cell>
          <cell r="H5427">
            <v>1654</v>
          </cell>
          <cell r="I5427">
            <v>2</v>
          </cell>
          <cell r="J5427">
            <v>1</v>
          </cell>
          <cell r="K5427">
            <v>944</v>
          </cell>
          <cell r="L5427">
            <v>663</v>
          </cell>
          <cell r="M5427">
            <v>0</v>
          </cell>
          <cell r="N5427">
            <v>0</v>
          </cell>
          <cell r="O5427">
            <v>944</v>
          </cell>
          <cell r="P5427">
            <v>855</v>
          </cell>
          <cell r="Q5427">
            <v>547</v>
          </cell>
          <cell r="R5427">
            <v>0</v>
          </cell>
          <cell r="S5427">
            <v>0</v>
          </cell>
          <cell r="T5427">
            <v>0</v>
          </cell>
          <cell r="U5427">
            <v>0</v>
          </cell>
          <cell r="AO5427" t="str">
            <v>Thüringen_2005_I 02_8</v>
          </cell>
          <cell r="AQ5427" t="str">
            <v>Östliche Flächenländer_2005_I 02_8</v>
          </cell>
        </row>
        <row r="5428">
          <cell r="G5428">
            <v>11</v>
          </cell>
          <cell r="H5428">
            <v>6</v>
          </cell>
          <cell r="I5428">
            <v>0</v>
          </cell>
          <cell r="J5428">
            <v>0</v>
          </cell>
          <cell r="K5428">
            <v>3</v>
          </cell>
          <cell r="L5428">
            <v>1</v>
          </cell>
          <cell r="M5428">
            <v>0</v>
          </cell>
          <cell r="N5428">
            <v>0</v>
          </cell>
          <cell r="O5428">
            <v>3</v>
          </cell>
          <cell r="P5428">
            <v>5</v>
          </cell>
          <cell r="Q5428">
            <v>3</v>
          </cell>
          <cell r="R5428">
            <v>0</v>
          </cell>
          <cell r="S5428">
            <v>0</v>
          </cell>
          <cell r="T5428">
            <v>0</v>
          </cell>
          <cell r="U5428">
            <v>0</v>
          </cell>
          <cell r="AO5428" t="e">
            <v>#N/A</v>
          </cell>
          <cell r="AQ5428" t="e">
            <v>#N/A</v>
          </cell>
        </row>
        <row r="5429">
          <cell r="G5429">
            <v>146</v>
          </cell>
          <cell r="H5429">
            <v>45</v>
          </cell>
          <cell r="I5429">
            <v>0</v>
          </cell>
          <cell r="J5429">
            <v>0</v>
          </cell>
          <cell r="K5429">
            <v>56</v>
          </cell>
          <cell r="L5429">
            <v>15</v>
          </cell>
          <cell r="M5429">
            <v>0</v>
          </cell>
          <cell r="N5429">
            <v>0</v>
          </cell>
          <cell r="O5429">
            <v>56</v>
          </cell>
          <cell r="P5429">
            <v>48</v>
          </cell>
          <cell r="Q5429">
            <v>42</v>
          </cell>
          <cell r="R5429">
            <v>0</v>
          </cell>
          <cell r="S5429">
            <v>0</v>
          </cell>
          <cell r="T5429">
            <v>0</v>
          </cell>
          <cell r="U5429">
            <v>0</v>
          </cell>
          <cell r="AO5429" t="e">
            <v>#N/A</v>
          </cell>
          <cell r="AQ5429" t="e">
            <v>#N/A</v>
          </cell>
        </row>
        <row r="5430">
          <cell r="G5430">
            <v>544</v>
          </cell>
          <cell r="H5430">
            <v>320</v>
          </cell>
          <cell r="I5430">
            <v>0</v>
          </cell>
          <cell r="J5430">
            <v>0</v>
          </cell>
          <cell r="K5430">
            <v>180</v>
          </cell>
          <cell r="L5430">
            <v>97</v>
          </cell>
          <cell r="M5430">
            <v>0</v>
          </cell>
          <cell r="N5430">
            <v>0</v>
          </cell>
          <cell r="O5430">
            <v>180</v>
          </cell>
          <cell r="P5430">
            <v>183</v>
          </cell>
          <cell r="Q5430">
            <v>181</v>
          </cell>
          <cell r="R5430">
            <v>0</v>
          </cell>
          <cell r="S5430">
            <v>0</v>
          </cell>
          <cell r="T5430">
            <v>0</v>
          </cell>
          <cell r="U5430">
            <v>0</v>
          </cell>
          <cell r="AO5430" t="e">
            <v>#N/A</v>
          </cell>
          <cell r="AQ5430" t="e">
            <v>#N/A</v>
          </cell>
        </row>
        <row r="5431">
          <cell r="G5431">
            <v>8</v>
          </cell>
          <cell r="H5431">
            <v>5</v>
          </cell>
          <cell r="I5431">
            <v>0</v>
          </cell>
          <cell r="J5431">
            <v>0</v>
          </cell>
          <cell r="K5431">
            <v>2</v>
          </cell>
          <cell r="L5431">
            <v>2</v>
          </cell>
          <cell r="M5431">
            <v>0</v>
          </cell>
          <cell r="N5431">
            <v>0</v>
          </cell>
          <cell r="O5431">
            <v>2</v>
          </cell>
          <cell r="P5431">
            <v>3</v>
          </cell>
          <cell r="Q5431">
            <v>3</v>
          </cell>
          <cell r="R5431">
            <v>0</v>
          </cell>
          <cell r="S5431">
            <v>0</v>
          </cell>
          <cell r="T5431">
            <v>0</v>
          </cell>
          <cell r="U5431">
            <v>0</v>
          </cell>
          <cell r="AO5431" t="e">
            <v>#N/A</v>
          </cell>
          <cell r="AQ5431" t="e">
            <v>#N/A</v>
          </cell>
        </row>
        <row r="5432">
          <cell r="G5432">
            <v>24</v>
          </cell>
          <cell r="H5432">
            <v>10</v>
          </cell>
          <cell r="I5432">
            <v>0</v>
          </cell>
          <cell r="J5432">
            <v>0</v>
          </cell>
          <cell r="K5432">
            <v>11</v>
          </cell>
          <cell r="L5432">
            <v>3</v>
          </cell>
          <cell r="M5432">
            <v>0</v>
          </cell>
          <cell r="N5432">
            <v>0</v>
          </cell>
          <cell r="O5432">
            <v>11</v>
          </cell>
          <cell r="P5432">
            <v>12</v>
          </cell>
          <cell r="Q5432">
            <v>1</v>
          </cell>
          <cell r="R5432">
            <v>0</v>
          </cell>
          <cell r="S5432">
            <v>0</v>
          </cell>
          <cell r="T5432">
            <v>0</v>
          </cell>
          <cell r="U5432">
            <v>0</v>
          </cell>
          <cell r="AO5432" t="e">
            <v>#N/A</v>
          </cell>
          <cell r="AQ5432" t="e">
            <v>#N/A</v>
          </cell>
        </row>
        <row r="5433">
          <cell r="G5433">
            <v>0</v>
          </cell>
          <cell r="H5433">
            <v>0</v>
          </cell>
          <cell r="I5433">
            <v>0</v>
          </cell>
          <cell r="J5433">
            <v>0</v>
          </cell>
          <cell r="K5433">
            <v>0</v>
          </cell>
          <cell r="L5433">
            <v>0</v>
          </cell>
          <cell r="M5433">
            <v>0</v>
          </cell>
          <cell r="N5433">
            <v>0</v>
          </cell>
          <cell r="O5433">
            <v>0</v>
          </cell>
          <cell r="P5433">
            <v>0</v>
          </cell>
          <cell r="Q5433">
            <v>0</v>
          </cell>
          <cell r="R5433">
            <v>0</v>
          </cell>
          <cell r="S5433">
            <v>0</v>
          </cell>
          <cell r="T5433">
            <v>0</v>
          </cell>
          <cell r="U5433">
            <v>0</v>
          </cell>
          <cell r="AO5433" t="e">
            <v>#N/A</v>
          </cell>
          <cell r="AQ5433" t="e">
            <v>#N/A</v>
          </cell>
        </row>
        <row r="5434">
          <cell r="G5434">
            <v>0</v>
          </cell>
          <cell r="H5434">
            <v>0</v>
          </cell>
          <cell r="I5434">
            <v>0</v>
          </cell>
          <cell r="J5434">
            <v>0</v>
          </cell>
          <cell r="K5434">
            <v>0</v>
          </cell>
          <cell r="L5434">
            <v>0</v>
          </cell>
          <cell r="M5434">
            <v>0</v>
          </cell>
          <cell r="N5434">
            <v>0</v>
          </cell>
          <cell r="O5434">
            <v>0</v>
          </cell>
          <cell r="P5434">
            <v>0</v>
          </cell>
          <cell r="Q5434">
            <v>0</v>
          </cell>
          <cell r="R5434">
            <v>0</v>
          </cell>
          <cell r="S5434">
            <v>0</v>
          </cell>
          <cell r="T5434">
            <v>0</v>
          </cell>
          <cell r="U5434">
            <v>0</v>
          </cell>
          <cell r="AO5434" t="e">
            <v>#N/A</v>
          </cell>
          <cell r="AQ5434" t="e">
            <v>#N/A</v>
          </cell>
        </row>
        <row r="5435">
          <cell r="G5435">
            <v>733</v>
          </cell>
          <cell r="H5435">
            <v>386</v>
          </cell>
          <cell r="I5435">
            <v>0</v>
          </cell>
          <cell r="J5435">
            <v>0</v>
          </cell>
          <cell r="K5435">
            <v>252</v>
          </cell>
          <cell r="L5435">
            <v>118</v>
          </cell>
          <cell r="M5435">
            <v>0</v>
          </cell>
          <cell r="N5435">
            <v>0</v>
          </cell>
          <cell r="O5435">
            <v>252</v>
          </cell>
          <cell r="P5435">
            <v>251</v>
          </cell>
          <cell r="Q5435">
            <v>230</v>
          </cell>
          <cell r="R5435">
            <v>0</v>
          </cell>
          <cell r="S5435">
            <v>0</v>
          </cell>
          <cell r="T5435">
            <v>0</v>
          </cell>
          <cell r="U5435">
            <v>0</v>
          </cell>
          <cell r="AO5435" t="e">
            <v>#N/A</v>
          </cell>
          <cell r="AQ5435" t="e">
            <v>#N/A</v>
          </cell>
        </row>
        <row r="5436">
          <cell r="G5436">
            <v>0</v>
          </cell>
          <cell r="H5436">
            <v>0</v>
          </cell>
          <cell r="I5436">
            <v>0</v>
          </cell>
          <cell r="J5436">
            <v>0</v>
          </cell>
          <cell r="K5436">
            <v>0</v>
          </cell>
          <cell r="L5436">
            <v>0</v>
          </cell>
          <cell r="M5436">
            <v>0</v>
          </cell>
          <cell r="N5436">
            <v>0</v>
          </cell>
          <cell r="O5436">
            <v>0</v>
          </cell>
          <cell r="P5436">
            <v>0</v>
          </cell>
          <cell r="Q5436">
            <v>0</v>
          </cell>
          <cell r="R5436">
            <v>0</v>
          </cell>
          <cell r="S5436">
            <v>0</v>
          </cell>
          <cell r="T5436">
            <v>0</v>
          </cell>
          <cell r="U5436">
            <v>0</v>
          </cell>
          <cell r="AO5436" t="str">
            <v>Thüringen_2005_I 04b_1</v>
          </cell>
          <cell r="AQ5436" t="str">
            <v>Östliche Flächenländer_2005_I 04b_1</v>
          </cell>
        </row>
        <row r="5437">
          <cell r="G5437">
            <v>0</v>
          </cell>
          <cell r="H5437">
            <v>0</v>
          </cell>
          <cell r="I5437">
            <v>0</v>
          </cell>
          <cell r="J5437">
            <v>0</v>
          </cell>
          <cell r="K5437">
            <v>0</v>
          </cell>
          <cell r="L5437">
            <v>0</v>
          </cell>
          <cell r="M5437">
            <v>0</v>
          </cell>
          <cell r="N5437">
            <v>0</v>
          </cell>
          <cell r="O5437">
            <v>0</v>
          </cell>
          <cell r="P5437">
            <v>0</v>
          </cell>
          <cell r="Q5437">
            <v>0</v>
          </cell>
          <cell r="R5437">
            <v>0</v>
          </cell>
          <cell r="S5437">
            <v>0</v>
          </cell>
          <cell r="T5437">
            <v>0</v>
          </cell>
          <cell r="U5437">
            <v>0</v>
          </cell>
          <cell r="AO5437" t="str">
            <v>Thüringen_2005_I 04b_2</v>
          </cell>
          <cell r="AQ5437" t="str">
            <v>Östliche Flächenländer_2005_I 04b_2</v>
          </cell>
        </row>
        <row r="5438">
          <cell r="G5438">
            <v>0</v>
          </cell>
          <cell r="H5438">
            <v>0</v>
          </cell>
          <cell r="I5438">
            <v>0</v>
          </cell>
          <cell r="J5438">
            <v>0</v>
          </cell>
          <cell r="K5438">
            <v>0</v>
          </cell>
          <cell r="L5438">
            <v>0</v>
          </cell>
          <cell r="M5438">
            <v>0</v>
          </cell>
          <cell r="N5438">
            <v>0</v>
          </cell>
          <cell r="O5438">
            <v>0</v>
          </cell>
          <cell r="P5438">
            <v>0</v>
          </cell>
          <cell r="Q5438">
            <v>0</v>
          </cell>
          <cell r="R5438">
            <v>0</v>
          </cell>
          <cell r="S5438">
            <v>0</v>
          </cell>
          <cell r="T5438">
            <v>0</v>
          </cell>
          <cell r="U5438">
            <v>0</v>
          </cell>
          <cell r="AO5438" t="str">
            <v>Thüringen_2005_I 04b_3</v>
          </cell>
          <cell r="AQ5438" t="str">
            <v>Östliche Flächenländer_2005_I 04b_3</v>
          </cell>
        </row>
        <row r="5439">
          <cell r="G5439">
            <v>0</v>
          </cell>
          <cell r="H5439">
            <v>0</v>
          </cell>
          <cell r="I5439">
            <v>0</v>
          </cell>
          <cell r="J5439">
            <v>0</v>
          </cell>
          <cell r="K5439">
            <v>0</v>
          </cell>
          <cell r="L5439">
            <v>0</v>
          </cell>
          <cell r="M5439">
            <v>0</v>
          </cell>
          <cell r="N5439">
            <v>0</v>
          </cell>
          <cell r="O5439">
            <v>0</v>
          </cell>
          <cell r="P5439">
            <v>0</v>
          </cell>
          <cell r="Q5439">
            <v>0</v>
          </cell>
          <cell r="R5439">
            <v>0</v>
          </cell>
          <cell r="S5439">
            <v>0</v>
          </cell>
          <cell r="T5439">
            <v>0</v>
          </cell>
          <cell r="U5439">
            <v>0</v>
          </cell>
          <cell r="AO5439" t="str">
            <v>Thüringen_2005_I 04b_4</v>
          </cell>
          <cell r="AQ5439" t="str">
            <v>Östliche Flächenländer_2005_I 04b_4</v>
          </cell>
        </row>
        <row r="5440">
          <cell r="G5440">
            <v>0</v>
          </cell>
          <cell r="H5440">
            <v>0</v>
          </cell>
          <cell r="I5440">
            <v>0</v>
          </cell>
          <cell r="J5440">
            <v>0</v>
          </cell>
          <cell r="K5440">
            <v>0</v>
          </cell>
          <cell r="L5440">
            <v>0</v>
          </cell>
          <cell r="M5440">
            <v>0</v>
          </cell>
          <cell r="N5440">
            <v>0</v>
          </cell>
          <cell r="O5440">
            <v>0</v>
          </cell>
          <cell r="P5440">
            <v>0</v>
          </cell>
          <cell r="Q5440">
            <v>0</v>
          </cell>
          <cell r="R5440">
            <v>0</v>
          </cell>
          <cell r="S5440">
            <v>0</v>
          </cell>
          <cell r="T5440">
            <v>0</v>
          </cell>
          <cell r="U5440">
            <v>0</v>
          </cell>
          <cell r="AO5440" t="str">
            <v>Thüringen_2005_I 04b_5</v>
          </cell>
          <cell r="AQ5440" t="str">
            <v>Östliche Flächenländer_2005_I 04b_5</v>
          </cell>
        </row>
        <row r="5441">
          <cell r="G5441">
            <v>0</v>
          </cell>
          <cell r="H5441">
            <v>0</v>
          </cell>
          <cell r="I5441">
            <v>0</v>
          </cell>
          <cell r="J5441">
            <v>0</v>
          </cell>
          <cell r="K5441">
            <v>0</v>
          </cell>
          <cell r="L5441">
            <v>0</v>
          </cell>
          <cell r="M5441">
            <v>0</v>
          </cell>
          <cell r="N5441">
            <v>0</v>
          </cell>
          <cell r="O5441">
            <v>0</v>
          </cell>
          <cell r="P5441">
            <v>0</v>
          </cell>
          <cell r="Q5441">
            <v>0</v>
          </cell>
          <cell r="R5441">
            <v>0</v>
          </cell>
          <cell r="S5441">
            <v>0</v>
          </cell>
          <cell r="T5441">
            <v>0</v>
          </cell>
          <cell r="U5441">
            <v>0</v>
          </cell>
          <cell r="AO5441" t="str">
            <v>Thüringen_2005_I 04b_6</v>
          </cell>
          <cell r="AQ5441" t="str">
            <v>Östliche Flächenländer_2005_I 04b_6</v>
          </cell>
        </row>
        <row r="5442">
          <cell r="G5442">
            <v>0</v>
          </cell>
          <cell r="H5442">
            <v>0</v>
          </cell>
          <cell r="I5442">
            <v>0</v>
          </cell>
          <cell r="J5442">
            <v>0</v>
          </cell>
          <cell r="K5442">
            <v>0</v>
          </cell>
          <cell r="L5442">
            <v>0</v>
          </cell>
          <cell r="M5442">
            <v>0</v>
          </cell>
          <cell r="N5442">
            <v>0</v>
          </cell>
          <cell r="O5442">
            <v>0</v>
          </cell>
          <cell r="P5442">
            <v>0</v>
          </cell>
          <cell r="Q5442">
            <v>0</v>
          </cell>
          <cell r="R5442">
            <v>0</v>
          </cell>
          <cell r="S5442">
            <v>0</v>
          </cell>
          <cell r="T5442">
            <v>0</v>
          </cell>
          <cell r="U5442">
            <v>0</v>
          </cell>
          <cell r="AO5442" t="str">
            <v>Thüringen_2005_I 04b_7</v>
          </cell>
          <cell r="AQ5442" t="str">
            <v>Östliche Flächenländer_2005_I 04b_7</v>
          </cell>
        </row>
        <row r="5443">
          <cell r="G5443">
            <v>0</v>
          </cell>
          <cell r="H5443">
            <v>0</v>
          </cell>
          <cell r="I5443">
            <v>0</v>
          </cell>
          <cell r="J5443">
            <v>0</v>
          </cell>
          <cell r="K5443">
            <v>0</v>
          </cell>
          <cell r="L5443">
            <v>0</v>
          </cell>
          <cell r="M5443">
            <v>0</v>
          </cell>
          <cell r="N5443">
            <v>0</v>
          </cell>
          <cell r="O5443">
            <v>0</v>
          </cell>
          <cell r="P5443">
            <v>0</v>
          </cell>
          <cell r="Q5443">
            <v>0</v>
          </cell>
          <cell r="R5443">
            <v>0</v>
          </cell>
          <cell r="S5443">
            <v>0</v>
          </cell>
          <cell r="T5443">
            <v>0</v>
          </cell>
          <cell r="U5443">
            <v>0</v>
          </cell>
          <cell r="AO5443" t="str">
            <v>Thüringen_2005_I 04b_8</v>
          </cell>
          <cell r="AQ5443" t="str">
            <v>Östliche Flächenländer_2005_I 04b_8</v>
          </cell>
        </row>
        <row r="5444">
          <cell r="G5444">
            <v>1</v>
          </cell>
          <cell r="H5444">
            <v>1</v>
          </cell>
          <cell r="I5444">
            <v>0</v>
          </cell>
          <cell r="J5444">
            <v>0</v>
          </cell>
          <cell r="K5444">
            <v>1</v>
          </cell>
          <cell r="L5444">
            <v>1</v>
          </cell>
          <cell r="M5444">
            <v>0</v>
          </cell>
          <cell r="N5444">
            <v>0</v>
          </cell>
          <cell r="O5444">
            <v>1</v>
          </cell>
          <cell r="P5444">
            <v>0</v>
          </cell>
          <cell r="Q5444">
            <v>0</v>
          </cell>
          <cell r="R5444">
            <v>0</v>
          </cell>
          <cell r="S5444">
            <v>0</v>
          </cell>
          <cell r="T5444">
            <v>0</v>
          </cell>
          <cell r="U5444">
            <v>0</v>
          </cell>
          <cell r="AO5444" t="str">
            <v>Thüringen_2005_I 05a_1</v>
          </cell>
          <cell r="AQ5444" t="str">
            <v>Östliche Flächenländer_2005_I 05a_1</v>
          </cell>
        </row>
        <row r="5445">
          <cell r="G5445">
            <v>1710</v>
          </cell>
          <cell r="H5445">
            <v>1362</v>
          </cell>
          <cell r="I5445">
            <v>8</v>
          </cell>
          <cell r="J5445">
            <v>6</v>
          </cell>
          <cell r="K5445">
            <v>917</v>
          </cell>
          <cell r="L5445">
            <v>718</v>
          </cell>
          <cell r="M5445">
            <v>5</v>
          </cell>
          <cell r="N5445">
            <v>3</v>
          </cell>
          <cell r="O5445">
            <v>917</v>
          </cell>
          <cell r="P5445">
            <v>746</v>
          </cell>
          <cell r="Q5445">
            <v>47</v>
          </cell>
          <cell r="R5445">
            <v>0</v>
          </cell>
          <cell r="S5445">
            <v>0</v>
          </cell>
          <cell r="T5445">
            <v>0</v>
          </cell>
          <cell r="U5445">
            <v>0</v>
          </cell>
          <cell r="AO5445" t="str">
            <v>Thüringen_2005_I 05a_2</v>
          </cell>
          <cell r="AQ5445" t="str">
            <v>Östliche Flächenländer_2005_I 05a_2</v>
          </cell>
        </row>
        <row r="5446">
          <cell r="G5446">
            <v>8559</v>
          </cell>
          <cell r="H5446">
            <v>7196</v>
          </cell>
          <cell r="I5446">
            <v>29</v>
          </cell>
          <cell r="J5446">
            <v>22</v>
          </cell>
          <cell r="K5446">
            <v>3369</v>
          </cell>
          <cell r="L5446">
            <v>2823</v>
          </cell>
          <cell r="M5446">
            <v>16</v>
          </cell>
          <cell r="N5446">
            <v>12</v>
          </cell>
          <cell r="O5446">
            <v>3369</v>
          </cell>
          <cell r="P5446">
            <v>3201</v>
          </cell>
          <cell r="Q5446">
            <v>1989</v>
          </cell>
          <cell r="R5446">
            <v>0</v>
          </cell>
          <cell r="S5446">
            <v>0</v>
          </cell>
          <cell r="T5446">
            <v>0</v>
          </cell>
          <cell r="U5446">
            <v>0</v>
          </cell>
          <cell r="AO5446" t="str">
            <v>Thüringen_2005_I 05a_3</v>
          </cell>
          <cell r="AQ5446" t="str">
            <v>Östliche Flächenländer_2005_I 05a_3</v>
          </cell>
        </row>
        <row r="5447">
          <cell r="G5447">
            <v>379</v>
          </cell>
          <cell r="H5447">
            <v>306</v>
          </cell>
          <cell r="I5447">
            <v>1</v>
          </cell>
          <cell r="J5447">
            <v>1</v>
          </cell>
          <cell r="K5447">
            <v>140</v>
          </cell>
          <cell r="L5447">
            <v>117</v>
          </cell>
          <cell r="M5447">
            <v>1</v>
          </cell>
          <cell r="N5447">
            <v>1</v>
          </cell>
          <cell r="O5447">
            <v>140</v>
          </cell>
          <cell r="P5447">
            <v>122</v>
          </cell>
          <cell r="Q5447">
            <v>117</v>
          </cell>
          <cell r="R5447">
            <v>0</v>
          </cell>
          <cell r="S5447">
            <v>0</v>
          </cell>
          <cell r="T5447">
            <v>0</v>
          </cell>
          <cell r="U5447">
            <v>0</v>
          </cell>
          <cell r="AO5447" t="str">
            <v>Thüringen_2005_I 05a_4</v>
          </cell>
          <cell r="AQ5447" t="str">
            <v>Östliche Flächenländer_2005_I 05a_4</v>
          </cell>
        </row>
        <row r="5448">
          <cell r="G5448">
            <v>2045</v>
          </cell>
          <cell r="H5448">
            <v>1629</v>
          </cell>
          <cell r="I5448">
            <v>11</v>
          </cell>
          <cell r="J5448">
            <v>9</v>
          </cell>
          <cell r="K5448">
            <v>848</v>
          </cell>
          <cell r="L5448">
            <v>666</v>
          </cell>
          <cell r="M5448">
            <v>8</v>
          </cell>
          <cell r="N5448">
            <v>7</v>
          </cell>
          <cell r="O5448">
            <v>848</v>
          </cell>
          <cell r="P5448">
            <v>659</v>
          </cell>
          <cell r="Q5448">
            <v>538</v>
          </cell>
          <cell r="R5448">
            <v>0</v>
          </cell>
          <cell r="S5448">
            <v>0</v>
          </cell>
          <cell r="T5448">
            <v>0</v>
          </cell>
          <cell r="U5448">
            <v>0</v>
          </cell>
          <cell r="AO5448" t="str">
            <v>Thüringen_2005_I 05a_5</v>
          </cell>
          <cell r="AQ5448" t="str">
            <v>Östliche Flächenländer_2005_I 05a_5</v>
          </cell>
        </row>
        <row r="5449">
          <cell r="G5449">
            <v>10</v>
          </cell>
          <cell r="H5449">
            <v>8</v>
          </cell>
          <cell r="I5449">
            <v>2</v>
          </cell>
          <cell r="J5449">
            <v>2</v>
          </cell>
          <cell r="K5449">
            <v>5</v>
          </cell>
          <cell r="L5449">
            <v>4</v>
          </cell>
          <cell r="M5449">
            <v>1</v>
          </cell>
          <cell r="N5449">
            <v>1</v>
          </cell>
          <cell r="O5449">
            <v>5</v>
          </cell>
          <cell r="P5449">
            <v>2</v>
          </cell>
          <cell r="Q5449">
            <v>3</v>
          </cell>
          <cell r="R5449">
            <v>0</v>
          </cell>
          <cell r="S5449">
            <v>0</v>
          </cell>
          <cell r="T5449">
            <v>0</v>
          </cell>
          <cell r="U5449">
            <v>0</v>
          </cell>
          <cell r="AO5449" t="str">
            <v>Thüringen_2005_I 05a_6</v>
          </cell>
          <cell r="AQ5449" t="str">
            <v>Östliche Flächenländer_2005_I 05a_6</v>
          </cell>
        </row>
        <row r="5450">
          <cell r="G5450">
            <v>0</v>
          </cell>
          <cell r="H5450">
            <v>0</v>
          </cell>
          <cell r="I5450">
            <v>0</v>
          </cell>
          <cell r="J5450">
            <v>0</v>
          </cell>
          <cell r="K5450">
            <v>0</v>
          </cell>
          <cell r="L5450">
            <v>0</v>
          </cell>
          <cell r="M5450">
            <v>0</v>
          </cell>
          <cell r="N5450">
            <v>0</v>
          </cell>
          <cell r="O5450">
            <v>0</v>
          </cell>
          <cell r="P5450">
            <v>0</v>
          </cell>
          <cell r="Q5450">
            <v>0</v>
          </cell>
          <cell r="R5450">
            <v>0</v>
          </cell>
          <cell r="S5450">
            <v>0</v>
          </cell>
          <cell r="T5450">
            <v>0</v>
          </cell>
          <cell r="U5450">
            <v>0</v>
          </cell>
          <cell r="AO5450" t="str">
            <v>Thüringen_2005_I 05a_7</v>
          </cell>
          <cell r="AQ5450" t="str">
            <v>Östliche Flächenländer_2005_I 05a_7</v>
          </cell>
        </row>
        <row r="5451">
          <cell r="G5451">
            <v>12704</v>
          </cell>
          <cell r="H5451">
            <v>10502</v>
          </cell>
          <cell r="I5451">
            <v>51</v>
          </cell>
          <cell r="J5451">
            <v>40</v>
          </cell>
          <cell r="K5451">
            <v>5280</v>
          </cell>
          <cell r="L5451">
            <v>4329</v>
          </cell>
          <cell r="M5451">
            <v>31</v>
          </cell>
          <cell r="N5451">
            <v>24</v>
          </cell>
          <cell r="O5451">
            <v>5280</v>
          </cell>
          <cell r="P5451">
            <v>4730</v>
          </cell>
          <cell r="Q5451">
            <v>2694</v>
          </cell>
          <cell r="R5451">
            <v>0</v>
          </cell>
          <cell r="S5451">
            <v>0</v>
          </cell>
          <cell r="T5451">
            <v>0</v>
          </cell>
          <cell r="U5451">
            <v>0</v>
          </cell>
          <cell r="AO5451" t="str">
            <v>Thüringen_2005_I 05a_8</v>
          </cell>
          <cell r="AQ5451" t="str">
            <v>Östliche Flächenländer_2005_I 05a_8</v>
          </cell>
        </row>
        <row r="5452">
          <cell r="G5452">
            <v>0</v>
          </cell>
          <cell r="H5452">
            <v>0</v>
          </cell>
          <cell r="I5452">
            <v>0</v>
          </cell>
          <cell r="J5452">
            <v>0</v>
          </cell>
          <cell r="K5452">
            <v>0</v>
          </cell>
          <cell r="L5452">
            <v>0</v>
          </cell>
          <cell r="M5452">
            <v>0</v>
          </cell>
          <cell r="N5452">
            <v>0</v>
          </cell>
          <cell r="O5452">
            <v>0</v>
          </cell>
          <cell r="P5452">
            <v>0</v>
          </cell>
          <cell r="Q5452">
            <v>0</v>
          </cell>
          <cell r="R5452">
            <v>0</v>
          </cell>
          <cell r="S5452">
            <v>0</v>
          </cell>
          <cell r="T5452">
            <v>0</v>
          </cell>
          <cell r="U5452">
            <v>0</v>
          </cell>
          <cell r="AO5452" t="e">
            <v>#N/A</v>
          </cell>
          <cell r="AQ5452" t="e">
            <v>#N/A</v>
          </cell>
        </row>
        <row r="5453">
          <cell r="G5453">
            <v>2</v>
          </cell>
          <cell r="H5453">
            <v>2</v>
          </cell>
          <cell r="I5453">
            <v>0</v>
          </cell>
          <cell r="J5453">
            <v>0</v>
          </cell>
          <cell r="K5453">
            <v>2</v>
          </cell>
          <cell r="L5453">
            <v>2</v>
          </cell>
          <cell r="M5453">
            <v>0</v>
          </cell>
          <cell r="N5453">
            <v>0</v>
          </cell>
          <cell r="O5453">
            <v>2</v>
          </cell>
          <cell r="P5453">
            <v>0</v>
          </cell>
          <cell r="Q5453">
            <v>0</v>
          </cell>
          <cell r="R5453">
            <v>0</v>
          </cell>
          <cell r="S5453">
            <v>0</v>
          </cell>
          <cell r="T5453">
            <v>0</v>
          </cell>
          <cell r="U5453">
            <v>0</v>
          </cell>
          <cell r="AO5453" t="e">
            <v>#N/A</v>
          </cell>
          <cell r="AQ5453" t="e">
            <v>#N/A</v>
          </cell>
        </row>
        <row r="5454">
          <cell r="G5454">
            <v>33</v>
          </cell>
          <cell r="H5454">
            <v>29</v>
          </cell>
          <cell r="I5454">
            <v>0</v>
          </cell>
          <cell r="J5454">
            <v>0</v>
          </cell>
          <cell r="K5454">
            <v>33</v>
          </cell>
          <cell r="L5454">
            <v>29</v>
          </cell>
          <cell r="M5454">
            <v>0</v>
          </cell>
          <cell r="N5454">
            <v>0</v>
          </cell>
          <cell r="O5454">
            <v>33</v>
          </cell>
          <cell r="P5454">
            <v>0</v>
          </cell>
          <cell r="Q5454">
            <v>0</v>
          </cell>
          <cell r="R5454">
            <v>0</v>
          </cell>
          <cell r="S5454">
            <v>0</v>
          </cell>
          <cell r="T5454">
            <v>0</v>
          </cell>
          <cell r="U5454">
            <v>0</v>
          </cell>
          <cell r="AO5454" t="e">
            <v>#N/A</v>
          </cell>
          <cell r="AQ5454" t="e">
            <v>#N/A</v>
          </cell>
        </row>
        <row r="5455">
          <cell r="G5455">
            <v>4</v>
          </cell>
          <cell r="H5455">
            <v>4</v>
          </cell>
          <cell r="I5455">
            <v>0</v>
          </cell>
          <cell r="J5455">
            <v>0</v>
          </cell>
          <cell r="K5455">
            <v>4</v>
          </cell>
          <cell r="L5455">
            <v>4</v>
          </cell>
          <cell r="M5455">
            <v>0</v>
          </cell>
          <cell r="N5455">
            <v>0</v>
          </cell>
          <cell r="O5455">
            <v>4</v>
          </cell>
          <cell r="P5455">
            <v>0</v>
          </cell>
          <cell r="Q5455">
            <v>0</v>
          </cell>
          <cell r="R5455">
            <v>0</v>
          </cell>
          <cell r="S5455">
            <v>0</v>
          </cell>
          <cell r="T5455">
            <v>0</v>
          </cell>
          <cell r="U5455">
            <v>0</v>
          </cell>
          <cell r="AO5455" t="e">
            <v>#N/A</v>
          </cell>
          <cell r="AQ5455" t="e">
            <v>#N/A</v>
          </cell>
        </row>
        <row r="5456">
          <cell r="G5456">
            <v>2</v>
          </cell>
          <cell r="H5456">
            <v>2</v>
          </cell>
          <cell r="I5456">
            <v>0</v>
          </cell>
          <cell r="J5456">
            <v>0</v>
          </cell>
          <cell r="K5456">
            <v>2</v>
          </cell>
          <cell r="L5456">
            <v>2</v>
          </cell>
          <cell r="M5456">
            <v>0</v>
          </cell>
          <cell r="N5456">
            <v>0</v>
          </cell>
          <cell r="O5456">
            <v>2</v>
          </cell>
          <cell r="P5456">
            <v>0</v>
          </cell>
          <cell r="Q5456">
            <v>0</v>
          </cell>
          <cell r="R5456">
            <v>0</v>
          </cell>
          <cell r="S5456">
            <v>0</v>
          </cell>
          <cell r="T5456">
            <v>0</v>
          </cell>
          <cell r="U5456">
            <v>0</v>
          </cell>
          <cell r="AO5456" t="e">
            <v>#N/A</v>
          </cell>
          <cell r="AQ5456" t="e">
            <v>#N/A</v>
          </cell>
        </row>
        <row r="5457">
          <cell r="G5457">
            <v>0</v>
          </cell>
          <cell r="H5457">
            <v>0</v>
          </cell>
          <cell r="I5457">
            <v>0</v>
          </cell>
          <cell r="J5457">
            <v>0</v>
          </cell>
          <cell r="K5457">
            <v>0</v>
          </cell>
          <cell r="L5457">
            <v>0</v>
          </cell>
          <cell r="M5457">
            <v>0</v>
          </cell>
          <cell r="N5457">
            <v>0</v>
          </cell>
          <cell r="O5457">
            <v>0</v>
          </cell>
          <cell r="P5457">
            <v>0</v>
          </cell>
          <cell r="Q5457">
            <v>0</v>
          </cell>
          <cell r="R5457">
            <v>0</v>
          </cell>
          <cell r="S5457">
            <v>0</v>
          </cell>
          <cell r="T5457">
            <v>0</v>
          </cell>
          <cell r="U5457">
            <v>0</v>
          </cell>
          <cell r="AO5457" t="e">
            <v>#N/A</v>
          </cell>
          <cell r="AQ5457" t="e">
            <v>#N/A</v>
          </cell>
        </row>
        <row r="5458">
          <cell r="G5458">
            <v>0</v>
          </cell>
          <cell r="H5458">
            <v>0</v>
          </cell>
          <cell r="I5458">
            <v>0</v>
          </cell>
          <cell r="J5458">
            <v>0</v>
          </cell>
          <cell r="K5458">
            <v>0</v>
          </cell>
          <cell r="L5458">
            <v>0</v>
          </cell>
          <cell r="M5458">
            <v>0</v>
          </cell>
          <cell r="N5458">
            <v>0</v>
          </cell>
          <cell r="O5458">
            <v>0</v>
          </cell>
          <cell r="P5458">
            <v>0</v>
          </cell>
          <cell r="Q5458">
            <v>0</v>
          </cell>
          <cell r="R5458">
            <v>0</v>
          </cell>
          <cell r="S5458">
            <v>0</v>
          </cell>
          <cell r="T5458">
            <v>0</v>
          </cell>
          <cell r="U5458">
            <v>0</v>
          </cell>
          <cell r="AO5458" t="e">
            <v>#N/A</v>
          </cell>
          <cell r="AQ5458" t="e">
            <v>#N/A</v>
          </cell>
        </row>
        <row r="5459">
          <cell r="G5459">
            <v>41</v>
          </cell>
          <cell r="H5459">
            <v>37</v>
          </cell>
          <cell r="I5459">
            <v>0</v>
          </cell>
          <cell r="J5459">
            <v>0</v>
          </cell>
          <cell r="K5459">
            <v>41</v>
          </cell>
          <cell r="L5459">
            <v>37</v>
          </cell>
          <cell r="M5459">
            <v>0</v>
          </cell>
          <cell r="N5459">
            <v>0</v>
          </cell>
          <cell r="O5459">
            <v>41</v>
          </cell>
          <cell r="P5459">
            <v>0</v>
          </cell>
          <cell r="Q5459">
            <v>0</v>
          </cell>
          <cell r="R5459">
            <v>0</v>
          </cell>
          <cell r="S5459">
            <v>0</v>
          </cell>
          <cell r="T5459">
            <v>0</v>
          </cell>
          <cell r="U5459">
            <v>0</v>
          </cell>
          <cell r="AO5459" t="e">
            <v>#N/A</v>
          </cell>
          <cell r="AQ5459" t="e">
            <v>#N/A</v>
          </cell>
        </row>
        <row r="5460">
          <cell r="G5460">
            <v>0</v>
          </cell>
          <cell r="H5460">
            <v>0</v>
          </cell>
          <cell r="I5460">
            <v>0</v>
          </cell>
          <cell r="J5460">
            <v>0</v>
          </cell>
          <cell r="K5460">
            <v>0</v>
          </cell>
          <cell r="L5460">
            <v>0</v>
          </cell>
          <cell r="M5460">
            <v>0</v>
          </cell>
          <cell r="N5460">
            <v>0</v>
          </cell>
          <cell r="O5460">
            <v>0</v>
          </cell>
          <cell r="P5460">
            <v>0</v>
          </cell>
          <cell r="Q5460">
            <v>0</v>
          </cell>
          <cell r="R5460">
            <v>0</v>
          </cell>
          <cell r="S5460">
            <v>0</v>
          </cell>
          <cell r="T5460">
            <v>0</v>
          </cell>
          <cell r="U5460">
            <v>0</v>
          </cell>
          <cell r="AO5460" t="str">
            <v>Thüringen_2005_I 05c_1</v>
          </cell>
          <cell r="AQ5460" t="str">
            <v>Östliche Flächenländer_2005_I 05c_1</v>
          </cell>
        </row>
        <row r="5461">
          <cell r="G5461">
            <v>37</v>
          </cell>
          <cell r="H5461">
            <v>25</v>
          </cell>
          <cell r="I5461">
            <v>0</v>
          </cell>
          <cell r="J5461">
            <v>0</v>
          </cell>
          <cell r="K5461">
            <v>23</v>
          </cell>
          <cell r="L5461">
            <v>15</v>
          </cell>
          <cell r="M5461">
            <v>0</v>
          </cell>
          <cell r="N5461">
            <v>0</v>
          </cell>
          <cell r="O5461">
            <v>23</v>
          </cell>
          <cell r="P5461">
            <v>8</v>
          </cell>
          <cell r="Q5461">
            <v>6</v>
          </cell>
          <cell r="R5461">
            <v>0</v>
          </cell>
          <cell r="S5461">
            <v>0</v>
          </cell>
          <cell r="T5461">
            <v>0</v>
          </cell>
          <cell r="U5461">
            <v>0</v>
          </cell>
          <cell r="AO5461" t="str">
            <v>Thüringen_2005_I 05c_2</v>
          </cell>
          <cell r="AQ5461" t="str">
            <v>Östliche Flächenländer_2005_I 05c_2</v>
          </cell>
        </row>
        <row r="5462">
          <cell r="G5462">
            <v>2383</v>
          </cell>
          <cell r="H5462">
            <v>2014</v>
          </cell>
          <cell r="I5462">
            <v>2</v>
          </cell>
          <cell r="J5462">
            <v>1</v>
          </cell>
          <cell r="K5462">
            <v>875</v>
          </cell>
          <cell r="L5462">
            <v>739</v>
          </cell>
          <cell r="M5462">
            <v>2</v>
          </cell>
          <cell r="N5462">
            <v>1</v>
          </cell>
          <cell r="O5462">
            <v>875</v>
          </cell>
          <cell r="P5462">
            <v>693</v>
          </cell>
          <cell r="Q5462">
            <v>796</v>
          </cell>
          <cell r="R5462">
            <v>19</v>
          </cell>
          <cell r="S5462">
            <v>0</v>
          </cell>
          <cell r="T5462">
            <v>0</v>
          </cell>
          <cell r="U5462">
            <v>0</v>
          </cell>
          <cell r="AO5462" t="str">
            <v>Thüringen_2005_I 05c_3</v>
          </cell>
          <cell r="AQ5462" t="str">
            <v>Östliche Flächenländer_2005_I 05c_3</v>
          </cell>
        </row>
        <row r="5463">
          <cell r="G5463">
            <v>80</v>
          </cell>
          <cell r="H5463">
            <v>67</v>
          </cell>
          <cell r="I5463">
            <v>0</v>
          </cell>
          <cell r="J5463">
            <v>0</v>
          </cell>
          <cell r="K5463">
            <v>34</v>
          </cell>
          <cell r="L5463">
            <v>30</v>
          </cell>
          <cell r="M5463">
            <v>0</v>
          </cell>
          <cell r="N5463">
            <v>0</v>
          </cell>
          <cell r="O5463">
            <v>34</v>
          </cell>
          <cell r="P5463">
            <v>27</v>
          </cell>
          <cell r="Q5463">
            <v>19</v>
          </cell>
          <cell r="R5463">
            <v>0</v>
          </cell>
          <cell r="S5463">
            <v>0</v>
          </cell>
          <cell r="T5463">
            <v>0</v>
          </cell>
          <cell r="U5463">
            <v>0</v>
          </cell>
          <cell r="AO5463" t="str">
            <v>Thüringen_2005_I 05c_4</v>
          </cell>
          <cell r="AQ5463" t="str">
            <v>Östliche Flächenländer_2005_I 05c_4</v>
          </cell>
        </row>
        <row r="5464">
          <cell r="G5464">
            <v>128</v>
          </cell>
          <cell r="H5464">
            <v>102</v>
          </cell>
          <cell r="I5464">
            <v>1</v>
          </cell>
          <cell r="J5464">
            <v>1</v>
          </cell>
          <cell r="K5464">
            <v>59</v>
          </cell>
          <cell r="L5464">
            <v>47</v>
          </cell>
          <cell r="M5464">
            <v>1</v>
          </cell>
          <cell r="N5464">
            <v>1</v>
          </cell>
          <cell r="O5464">
            <v>59</v>
          </cell>
          <cell r="P5464">
            <v>36</v>
          </cell>
          <cell r="Q5464">
            <v>31</v>
          </cell>
          <cell r="R5464">
            <v>2</v>
          </cell>
          <cell r="S5464">
            <v>0</v>
          </cell>
          <cell r="T5464">
            <v>0</v>
          </cell>
          <cell r="U5464">
            <v>0</v>
          </cell>
          <cell r="AO5464" t="str">
            <v>Thüringen_2005_I 05c_5</v>
          </cell>
          <cell r="AQ5464" t="str">
            <v>Östliche Flächenländer_2005_I 05c_5</v>
          </cell>
        </row>
        <row r="5465">
          <cell r="G5465">
            <v>1</v>
          </cell>
          <cell r="H5465">
            <v>1</v>
          </cell>
          <cell r="I5465">
            <v>0</v>
          </cell>
          <cell r="J5465">
            <v>0</v>
          </cell>
          <cell r="K5465">
            <v>0</v>
          </cell>
          <cell r="L5465">
            <v>0</v>
          </cell>
          <cell r="M5465">
            <v>0</v>
          </cell>
          <cell r="N5465">
            <v>0</v>
          </cell>
          <cell r="O5465">
            <v>0</v>
          </cell>
          <cell r="P5465">
            <v>1</v>
          </cell>
          <cell r="Q5465">
            <v>0</v>
          </cell>
          <cell r="R5465">
            <v>0</v>
          </cell>
          <cell r="S5465">
            <v>0</v>
          </cell>
          <cell r="T5465">
            <v>0</v>
          </cell>
          <cell r="U5465">
            <v>0</v>
          </cell>
          <cell r="AO5465" t="str">
            <v>Thüringen_2005_I 05c_6</v>
          </cell>
          <cell r="AQ5465" t="str">
            <v>Östliche Flächenländer_2005_I 05c_6</v>
          </cell>
        </row>
        <row r="5466">
          <cell r="G5466">
            <v>0</v>
          </cell>
          <cell r="H5466">
            <v>0</v>
          </cell>
          <cell r="I5466">
            <v>0</v>
          </cell>
          <cell r="J5466">
            <v>0</v>
          </cell>
          <cell r="K5466">
            <v>0</v>
          </cell>
          <cell r="L5466">
            <v>0</v>
          </cell>
          <cell r="M5466">
            <v>0</v>
          </cell>
          <cell r="N5466">
            <v>0</v>
          </cell>
          <cell r="O5466">
            <v>0</v>
          </cell>
          <cell r="P5466">
            <v>0</v>
          </cell>
          <cell r="Q5466">
            <v>0</v>
          </cell>
          <cell r="R5466">
            <v>0</v>
          </cell>
          <cell r="S5466">
            <v>0</v>
          </cell>
          <cell r="T5466">
            <v>0</v>
          </cell>
          <cell r="U5466">
            <v>0</v>
          </cell>
          <cell r="AO5466" t="str">
            <v>Thüringen_2005_I 05c_7</v>
          </cell>
          <cell r="AQ5466" t="str">
            <v>Östliche Flächenländer_2005_I 05c_7</v>
          </cell>
        </row>
        <row r="5467">
          <cell r="G5467">
            <v>2629</v>
          </cell>
          <cell r="H5467">
            <v>2209</v>
          </cell>
          <cell r="I5467">
            <v>3</v>
          </cell>
          <cell r="J5467">
            <v>2</v>
          </cell>
          <cell r="K5467">
            <v>991</v>
          </cell>
          <cell r="L5467">
            <v>831</v>
          </cell>
          <cell r="M5467">
            <v>3</v>
          </cell>
          <cell r="N5467">
            <v>2</v>
          </cell>
          <cell r="O5467">
            <v>991</v>
          </cell>
          <cell r="P5467">
            <v>765</v>
          </cell>
          <cell r="Q5467">
            <v>852</v>
          </cell>
          <cell r="R5467">
            <v>21</v>
          </cell>
          <cell r="S5467">
            <v>0</v>
          </cell>
          <cell r="T5467">
            <v>0</v>
          </cell>
          <cell r="U5467">
            <v>0</v>
          </cell>
          <cell r="AO5467" t="str">
            <v>Thüringen_2005_I 05c_8</v>
          </cell>
          <cell r="AQ5467" t="str">
            <v>Östliche Flächenländer_2005_I 05c_8</v>
          </cell>
        </row>
        <row r="5468">
          <cell r="G5468">
            <v>0</v>
          </cell>
          <cell r="H5468">
            <v>0</v>
          </cell>
          <cell r="I5468">
            <v>0</v>
          </cell>
          <cell r="J5468">
            <v>0</v>
          </cell>
          <cell r="K5468">
            <v>0</v>
          </cell>
          <cell r="L5468">
            <v>0</v>
          </cell>
          <cell r="M5468">
            <v>0</v>
          </cell>
          <cell r="N5468">
            <v>0</v>
          </cell>
          <cell r="O5468">
            <v>0</v>
          </cell>
          <cell r="P5468">
            <v>0</v>
          </cell>
          <cell r="Q5468">
            <v>0</v>
          </cell>
          <cell r="R5468">
            <v>0</v>
          </cell>
          <cell r="S5468">
            <v>0</v>
          </cell>
          <cell r="T5468">
            <v>0</v>
          </cell>
          <cell r="U5468">
            <v>0</v>
          </cell>
          <cell r="AO5468" t="e">
            <v>#N/A</v>
          </cell>
          <cell r="AQ5468" t="e">
            <v>#N/A</v>
          </cell>
        </row>
        <row r="5469">
          <cell r="G5469">
            <v>0</v>
          </cell>
          <cell r="H5469">
            <v>0</v>
          </cell>
          <cell r="I5469">
            <v>0</v>
          </cell>
          <cell r="J5469">
            <v>0</v>
          </cell>
          <cell r="K5469">
            <v>0</v>
          </cell>
          <cell r="L5469">
            <v>0</v>
          </cell>
          <cell r="M5469">
            <v>0</v>
          </cell>
          <cell r="N5469">
            <v>0</v>
          </cell>
          <cell r="O5469">
            <v>0</v>
          </cell>
          <cell r="P5469">
            <v>0</v>
          </cell>
          <cell r="Q5469">
            <v>0</v>
          </cell>
          <cell r="R5469">
            <v>0</v>
          </cell>
          <cell r="S5469">
            <v>0</v>
          </cell>
          <cell r="T5469">
            <v>0</v>
          </cell>
          <cell r="U5469">
            <v>0</v>
          </cell>
          <cell r="AO5469" t="e">
            <v>#N/A</v>
          </cell>
          <cell r="AQ5469" t="e">
            <v>#N/A</v>
          </cell>
        </row>
        <row r="5470">
          <cell r="G5470">
            <v>462</v>
          </cell>
          <cell r="H5470">
            <v>378</v>
          </cell>
          <cell r="I5470">
            <v>2</v>
          </cell>
          <cell r="J5470">
            <v>1</v>
          </cell>
          <cell r="K5470">
            <v>137</v>
          </cell>
          <cell r="L5470">
            <v>107</v>
          </cell>
          <cell r="M5470">
            <v>2</v>
          </cell>
          <cell r="N5470">
            <v>1</v>
          </cell>
          <cell r="O5470">
            <v>137</v>
          </cell>
          <cell r="P5470">
            <v>70</v>
          </cell>
          <cell r="Q5470">
            <v>236</v>
          </cell>
          <cell r="R5470">
            <v>19</v>
          </cell>
          <cell r="S5470">
            <v>0</v>
          </cell>
          <cell r="T5470">
            <v>0</v>
          </cell>
          <cell r="U5470">
            <v>0</v>
          </cell>
          <cell r="AO5470" t="e">
            <v>#N/A</v>
          </cell>
          <cell r="AQ5470" t="e">
            <v>#N/A</v>
          </cell>
        </row>
        <row r="5471">
          <cell r="G5471">
            <v>17</v>
          </cell>
          <cell r="H5471">
            <v>15</v>
          </cell>
          <cell r="I5471">
            <v>0</v>
          </cell>
          <cell r="J5471">
            <v>0</v>
          </cell>
          <cell r="K5471">
            <v>7</v>
          </cell>
          <cell r="L5471">
            <v>7</v>
          </cell>
          <cell r="M5471">
            <v>0</v>
          </cell>
          <cell r="N5471">
            <v>0</v>
          </cell>
          <cell r="O5471">
            <v>7</v>
          </cell>
          <cell r="P5471">
            <v>9</v>
          </cell>
          <cell r="Q5471">
            <v>1</v>
          </cell>
          <cell r="R5471">
            <v>0</v>
          </cell>
          <cell r="S5471">
            <v>0</v>
          </cell>
          <cell r="T5471">
            <v>0</v>
          </cell>
          <cell r="U5471">
            <v>0</v>
          </cell>
          <cell r="AO5471" t="e">
            <v>#N/A</v>
          </cell>
          <cell r="AQ5471" t="e">
            <v>#N/A</v>
          </cell>
        </row>
        <row r="5472">
          <cell r="G5472">
            <v>34</v>
          </cell>
          <cell r="H5472">
            <v>30</v>
          </cell>
          <cell r="I5472">
            <v>0</v>
          </cell>
          <cell r="J5472">
            <v>0</v>
          </cell>
          <cell r="K5472">
            <v>13</v>
          </cell>
          <cell r="L5472">
            <v>12</v>
          </cell>
          <cell r="M5472">
            <v>0</v>
          </cell>
          <cell r="N5472">
            <v>0</v>
          </cell>
          <cell r="O5472">
            <v>13</v>
          </cell>
          <cell r="P5472">
            <v>9</v>
          </cell>
          <cell r="Q5472">
            <v>10</v>
          </cell>
          <cell r="R5472">
            <v>2</v>
          </cell>
          <cell r="S5472">
            <v>0</v>
          </cell>
          <cell r="T5472">
            <v>0</v>
          </cell>
          <cell r="U5472">
            <v>0</v>
          </cell>
          <cell r="AO5472" t="e">
            <v>#N/A</v>
          </cell>
          <cell r="AQ5472" t="e">
            <v>#N/A</v>
          </cell>
        </row>
        <row r="5473">
          <cell r="G5473">
            <v>0</v>
          </cell>
          <cell r="H5473">
            <v>0</v>
          </cell>
          <cell r="I5473">
            <v>0</v>
          </cell>
          <cell r="J5473">
            <v>0</v>
          </cell>
          <cell r="K5473">
            <v>0</v>
          </cell>
          <cell r="L5473">
            <v>0</v>
          </cell>
          <cell r="M5473">
            <v>0</v>
          </cell>
          <cell r="N5473">
            <v>0</v>
          </cell>
          <cell r="O5473">
            <v>0</v>
          </cell>
          <cell r="P5473">
            <v>0</v>
          </cell>
          <cell r="Q5473">
            <v>0</v>
          </cell>
          <cell r="R5473">
            <v>0</v>
          </cell>
          <cell r="S5473">
            <v>0</v>
          </cell>
          <cell r="T5473">
            <v>0</v>
          </cell>
          <cell r="U5473">
            <v>0</v>
          </cell>
          <cell r="AO5473" t="e">
            <v>#N/A</v>
          </cell>
          <cell r="AQ5473" t="e">
            <v>#N/A</v>
          </cell>
        </row>
        <row r="5474">
          <cell r="G5474">
            <v>0</v>
          </cell>
          <cell r="H5474">
            <v>0</v>
          </cell>
          <cell r="I5474">
            <v>0</v>
          </cell>
          <cell r="J5474">
            <v>0</v>
          </cell>
          <cell r="K5474">
            <v>0</v>
          </cell>
          <cell r="L5474">
            <v>0</v>
          </cell>
          <cell r="M5474">
            <v>0</v>
          </cell>
          <cell r="N5474">
            <v>0</v>
          </cell>
          <cell r="O5474">
            <v>0</v>
          </cell>
          <cell r="P5474">
            <v>0</v>
          </cell>
          <cell r="Q5474">
            <v>0</v>
          </cell>
          <cell r="R5474">
            <v>0</v>
          </cell>
          <cell r="S5474">
            <v>0</v>
          </cell>
          <cell r="T5474">
            <v>0</v>
          </cell>
          <cell r="U5474">
            <v>0</v>
          </cell>
          <cell r="AO5474" t="e">
            <v>#N/A</v>
          </cell>
          <cell r="AQ5474" t="e">
            <v>#N/A</v>
          </cell>
        </row>
        <row r="5475">
          <cell r="G5475">
            <v>513</v>
          </cell>
          <cell r="H5475">
            <v>423</v>
          </cell>
          <cell r="I5475">
            <v>2</v>
          </cell>
          <cell r="J5475">
            <v>1</v>
          </cell>
          <cell r="K5475">
            <v>157</v>
          </cell>
          <cell r="L5475">
            <v>126</v>
          </cell>
          <cell r="M5475">
            <v>2</v>
          </cell>
          <cell r="N5475">
            <v>1</v>
          </cell>
          <cell r="O5475">
            <v>157</v>
          </cell>
          <cell r="P5475">
            <v>88</v>
          </cell>
          <cell r="Q5475">
            <v>247</v>
          </cell>
          <cell r="R5475">
            <v>21</v>
          </cell>
          <cell r="S5475">
            <v>0</v>
          </cell>
          <cell r="T5475">
            <v>0</v>
          </cell>
          <cell r="U5475">
            <v>0</v>
          </cell>
          <cell r="AO5475" t="e">
            <v>#N/A</v>
          </cell>
          <cell r="AQ5475" t="e">
            <v>#N/A</v>
          </cell>
        </row>
        <row r="5476">
          <cell r="G5476">
            <v>3459</v>
          </cell>
          <cell r="H5476">
            <v>1056</v>
          </cell>
          <cell r="I5476">
            <v>41</v>
          </cell>
          <cell r="J5476">
            <v>8</v>
          </cell>
          <cell r="K5476">
            <v>3436</v>
          </cell>
          <cell r="L5476">
            <v>1048</v>
          </cell>
          <cell r="M5476">
            <v>41</v>
          </cell>
          <cell r="N5476">
            <v>8</v>
          </cell>
          <cell r="O5476">
            <v>3459</v>
          </cell>
          <cell r="P5476">
            <v>0</v>
          </cell>
          <cell r="Q5476">
            <v>0</v>
          </cell>
          <cell r="R5476">
            <v>0</v>
          </cell>
          <cell r="S5476">
            <v>0</v>
          </cell>
          <cell r="T5476">
            <v>0</v>
          </cell>
          <cell r="U5476">
            <v>0</v>
          </cell>
          <cell r="AO5476" t="str">
            <v>Thüringen_2005_II 03b_1</v>
          </cell>
          <cell r="AQ5476" t="str">
            <v>Östliche Flächenländer_2005_II 03b_1</v>
          </cell>
        </row>
        <row r="5477">
          <cell r="G5477">
            <v>464</v>
          </cell>
          <cell r="H5477">
            <v>149</v>
          </cell>
          <cell r="I5477">
            <v>1</v>
          </cell>
          <cell r="J5477">
            <v>0</v>
          </cell>
          <cell r="K5477">
            <v>462</v>
          </cell>
          <cell r="L5477">
            <v>149</v>
          </cell>
          <cell r="M5477">
            <v>1</v>
          </cell>
          <cell r="N5477">
            <v>0</v>
          </cell>
          <cell r="O5477">
            <v>464</v>
          </cell>
          <cell r="P5477">
            <v>0</v>
          </cell>
          <cell r="Q5477">
            <v>0</v>
          </cell>
          <cell r="R5477">
            <v>0</v>
          </cell>
          <cell r="S5477">
            <v>0</v>
          </cell>
          <cell r="T5477">
            <v>0</v>
          </cell>
          <cell r="U5477">
            <v>0</v>
          </cell>
          <cell r="AO5477" t="str">
            <v>Thüringen_2005_II 03b_2</v>
          </cell>
          <cell r="AQ5477" t="str">
            <v>Östliche Flächenländer_2005_II 03b_2</v>
          </cell>
        </row>
        <row r="5478">
          <cell r="G5478">
            <v>252</v>
          </cell>
          <cell r="H5478">
            <v>143</v>
          </cell>
          <cell r="I5478">
            <v>1</v>
          </cell>
          <cell r="J5478">
            <v>0</v>
          </cell>
          <cell r="K5478">
            <v>252</v>
          </cell>
          <cell r="L5478">
            <v>143</v>
          </cell>
          <cell r="M5478">
            <v>1</v>
          </cell>
          <cell r="N5478">
            <v>0</v>
          </cell>
          <cell r="O5478">
            <v>252</v>
          </cell>
          <cell r="P5478">
            <v>0</v>
          </cell>
          <cell r="Q5478">
            <v>0</v>
          </cell>
          <cell r="R5478">
            <v>0</v>
          </cell>
          <cell r="S5478">
            <v>0</v>
          </cell>
          <cell r="T5478">
            <v>0</v>
          </cell>
          <cell r="U5478">
            <v>0</v>
          </cell>
          <cell r="AO5478" t="str">
            <v>Thüringen_2005_II 03b_3</v>
          </cell>
          <cell r="AQ5478" t="str">
            <v>Östliche Flächenländer_2005_II 03b_3</v>
          </cell>
        </row>
        <row r="5479">
          <cell r="G5479">
            <v>1</v>
          </cell>
          <cell r="H5479">
            <v>1</v>
          </cell>
          <cell r="I5479">
            <v>0</v>
          </cell>
          <cell r="J5479">
            <v>0</v>
          </cell>
          <cell r="K5479">
            <v>1</v>
          </cell>
          <cell r="L5479">
            <v>1</v>
          </cell>
          <cell r="M5479">
            <v>0</v>
          </cell>
          <cell r="N5479">
            <v>0</v>
          </cell>
          <cell r="O5479">
            <v>1</v>
          </cell>
          <cell r="P5479">
            <v>0</v>
          </cell>
          <cell r="Q5479">
            <v>0</v>
          </cell>
          <cell r="R5479">
            <v>0</v>
          </cell>
          <cell r="S5479">
            <v>0</v>
          </cell>
          <cell r="T5479">
            <v>0</v>
          </cell>
          <cell r="U5479">
            <v>0</v>
          </cell>
          <cell r="AO5479" t="str">
            <v>Thüringen_2005_II 03b_4</v>
          </cell>
          <cell r="AQ5479" t="str">
            <v>Östliche Flächenländer_2005_II 03b_4</v>
          </cell>
        </row>
        <row r="5480">
          <cell r="G5480">
            <v>4</v>
          </cell>
          <cell r="H5480">
            <v>3</v>
          </cell>
          <cell r="I5480">
            <v>0</v>
          </cell>
          <cell r="J5480">
            <v>0</v>
          </cell>
          <cell r="K5480">
            <v>4</v>
          </cell>
          <cell r="L5480">
            <v>3</v>
          </cell>
          <cell r="M5480">
            <v>0</v>
          </cell>
          <cell r="N5480">
            <v>0</v>
          </cell>
          <cell r="O5480">
            <v>4</v>
          </cell>
          <cell r="P5480">
            <v>0</v>
          </cell>
          <cell r="Q5480">
            <v>0</v>
          </cell>
          <cell r="R5480">
            <v>0</v>
          </cell>
          <cell r="S5480">
            <v>0</v>
          </cell>
          <cell r="T5480">
            <v>0</v>
          </cell>
          <cell r="U5480">
            <v>0</v>
          </cell>
          <cell r="AO5480" t="str">
            <v>Thüringen_2005_II 03b_5</v>
          </cell>
          <cell r="AQ5480" t="str">
            <v>Östliche Flächenländer_2005_II 03b_5</v>
          </cell>
        </row>
        <row r="5481">
          <cell r="G5481">
            <v>5</v>
          </cell>
          <cell r="H5481">
            <v>2</v>
          </cell>
          <cell r="I5481">
            <v>4</v>
          </cell>
          <cell r="J5481">
            <v>2</v>
          </cell>
          <cell r="K5481">
            <v>5</v>
          </cell>
          <cell r="L5481">
            <v>2</v>
          </cell>
          <cell r="M5481">
            <v>4</v>
          </cell>
          <cell r="N5481">
            <v>2</v>
          </cell>
          <cell r="O5481">
            <v>5</v>
          </cell>
          <cell r="P5481">
            <v>0</v>
          </cell>
          <cell r="Q5481">
            <v>0</v>
          </cell>
          <cell r="R5481">
            <v>0</v>
          </cell>
          <cell r="S5481">
            <v>0</v>
          </cell>
          <cell r="T5481">
            <v>0</v>
          </cell>
          <cell r="U5481">
            <v>0</v>
          </cell>
          <cell r="AO5481" t="str">
            <v>Thüringen_2005_II 03b_6</v>
          </cell>
          <cell r="AQ5481" t="str">
            <v>Östliche Flächenländer_2005_II 03b_6</v>
          </cell>
        </row>
        <row r="5482">
          <cell r="G5482">
            <v>0</v>
          </cell>
          <cell r="H5482">
            <v>0</v>
          </cell>
          <cell r="I5482">
            <v>0</v>
          </cell>
          <cell r="J5482">
            <v>0</v>
          </cell>
          <cell r="K5482">
            <v>0</v>
          </cell>
          <cell r="L5482">
            <v>0</v>
          </cell>
          <cell r="M5482">
            <v>0</v>
          </cell>
          <cell r="N5482">
            <v>0</v>
          </cell>
          <cell r="O5482">
            <v>0</v>
          </cell>
          <cell r="P5482">
            <v>0</v>
          </cell>
          <cell r="Q5482">
            <v>0</v>
          </cell>
          <cell r="R5482">
            <v>0</v>
          </cell>
          <cell r="S5482">
            <v>0</v>
          </cell>
          <cell r="T5482">
            <v>0</v>
          </cell>
          <cell r="U5482">
            <v>0</v>
          </cell>
          <cell r="AO5482" t="str">
            <v>Thüringen_2005_II 03b_7</v>
          </cell>
          <cell r="AQ5482" t="str">
            <v>Östliche Flächenländer_2005_II 03b_7</v>
          </cell>
        </row>
        <row r="5483">
          <cell r="G5483">
            <v>4185</v>
          </cell>
          <cell r="H5483">
            <v>1354</v>
          </cell>
          <cell r="I5483">
            <v>47</v>
          </cell>
          <cell r="J5483">
            <v>10</v>
          </cell>
          <cell r="K5483">
            <v>4160</v>
          </cell>
          <cell r="L5483">
            <v>1346</v>
          </cell>
          <cell r="M5483">
            <v>47</v>
          </cell>
          <cell r="N5483">
            <v>10</v>
          </cell>
          <cell r="O5483">
            <v>4185</v>
          </cell>
          <cell r="P5483">
            <v>0</v>
          </cell>
          <cell r="Q5483">
            <v>0</v>
          </cell>
          <cell r="R5483">
            <v>0</v>
          </cell>
          <cell r="S5483">
            <v>0</v>
          </cell>
          <cell r="T5483">
            <v>0</v>
          </cell>
          <cell r="U5483">
            <v>0</v>
          </cell>
          <cell r="AO5483" t="str">
            <v>Thüringen_2005_II 03b_8</v>
          </cell>
          <cell r="AQ5483" t="str">
            <v>Östliche Flächenländer_2005_II 03b_8</v>
          </cell>
        </row>
        <row r="5484">
          <cell r="G5484">
            <v>1476</v>
          </cell>
          <cell r="H5484">
            <v>460</v>
          </cell>
          <cell r="I5484">
            <v>10</v>
          </cell>
          <cell r="J5484">
            <v>1</v>
          </cell>
          <cell r="K5484">
            <v>1461</v>
          </cell>
          <cell r="L5484">
            <v>452</v>
          </cell>
          <cell r="M5484">
            <v>10</v>
          </cell>
          <cell r="N5484">
            <v>1</v>
          </cell>
          <cell r="O5484">
            <v>0</v>
          </cell>
          <cell r="P5484">
            <v>0</v>
          </cell>
          <cell r="Q5484">
            <v>0</v>
          </cell>
          <cell r="R5484">
            <v>0</v>
          </cell>
          <cell r="S5484">
            <v>0</v>
          </cell>
          <cell r="T5484">
            <v>0</v>
          </cell>
          <cell r="U5484">
            <v>0</v>
          </cell>
          <cell r="AO5484" t="str">
            <v>Thüringen_2005_II 03b_1</v>
          </cell>
          <cell r="AQ5484" t="str">
            <v>Östliche Flächenländer_2005_II 03b_1</v>
          </cell>
        </row>
        <row r="5485">
          <cell r="G5485">
            <v>429</v>
          </cell>
          <cell r="H5485">
            <v>139</v>
          </cell>
          <cell r="I5485">
            <v>0</v>
          </cell>
          <cell r="J5485">
            <v>0</v>
          </cell>
          <cell r="K5485">
            <v>427</v>
          </cell>
          <cell r="L5485">
            <v>139</v>
          </cell>
          <cell r="M5485">
            <v>0</v>
          </cell>
          <cell r="N5485">
            <v>0</v>
          </cell>
          <cell r="O5485">
            <v>0</v>
          </cell>
          <cell r="P5485">
            <v>0</v>
          </cell>
          <cell r="Q5485">
            <v>0</v>
          </cell>
          <cell r="R5485">
            <v>0</v>
          </cell>
          <cell r="S5485">
            <v>0</v>
          </cell>
          <cell r="T5485">
            <v>0</v>
          </cell>
          <cell r="U5485">
            <v>0</v>
          </cell>
          <cell r="AO5485" t="str">
            <v>Thüringen_2005_II 03b_2</v>
          </cell>
          <cell r="AQ5485" t="str">
            <v>Östliche Flächenländer_2005_II 03b_2</v>
          </cell>
        </row>
        <row r="5486">
          <cell r="G5486">
            <v>252</v>
          </cell>
          <cell r="H5486">
            <v>143</v>
          </cell>
          <cell r="I5486">
            <v>1</v>
          </cell>
          <cell r="J5486">
            <v>0</v>
          </cell>
          <cell r="K5486">
            <v>252</v>
          </cell>
          <cell r="L5486">
            <v>143</v>
          </cell>
          <cell r="M5486">
            <v>1</v>
          </cell>
          <cell r="N5486">
            <v>0</v>
          </cell>
          <cell r="O5486">
            <v>0</v>
          </cell>
          <cell r="P5486">
            <v>0</v>
          </cell>
          <cell r="Q5486">
            <v>0</v>
          </cell>
          <cell r="R5486">
            <v>0</v>
          </cell>
          <cell r="S5486">
            <v>0</v>
          </cell>
          <cell r="T5486">
            <v>0</v>
          </cell>
          <cell r="U5486">
            <v>0</v>
          </cell>
          <cell r="AO5486" t="str">
            <v>Thüringen_2005_II 03b_3</v>
          </cell>
          <cell r="AQ5486" t="str">
            <v>Östliche Flächenländer_2005_II 03b_3</v>
          </cell>
        </row>
        <row r="5487">
          <cell r="G5487">
            <v>1</v>
          </cell>
          <cell r="H5487">
            <v>1</v>
          </cell>
          <cell r="I5487">
            <v>0</v>
          </cell>
          <cell r="J5487">
            <v>0</v>
          </cell>
          <cell r="K5487">
            <v>1</v>
          </cell>
          <cell r="L5487">
            <v>1</v>
          </cell>
          <cell r="M5487">
            <v>0</v>
          </cell>
          <cell r="N5487">
            <v>0</v>
          </cell>
          <cell r="O5487">
            <v>0</v>
          </cell>
          <cell r="P5487">
            <v>0</v>
          </cell>
          <cell r="Q5487">
            <v>0</v>
          </cell>
          <cell r="R5487">
            <v>0</v>
          </cell>
          <cell r="S5487">
            <v>0</v>
          </cell>
          <cell r="T5487">
            <v>0</v>
          </cell>
          <cell r="U5487">
            <v>0</v>
          </cell>
          <cell r="AO5487" t="str">
            <v>Thüringen_2005_II 03b_4</v>
          </cell>
          <cell r="AQ5487" t="str">
            <v>Östliche Flächenländer_2005_II 03b_4</v>
          </cell>
        </row>
        <row r="5488">
          <cell r="G5488">
            <v>4</v>
          </cell>
          <cell r="H5488">
            <v>3</v>
          </cell>
          <cell r="I5488">
            <v>0</v>
          </cell>
          <cell r="J5488">
            <v>0</v>
          </cell>
          <cell r="K5488">
            <v>4</v>
          </cell>
          <cell r="L5488">
            <v>3</v>
          </cell>
          <cell r="M5488">
            <v>0</v>
          </cell>
          <cell r="N5488">
            <v>0</v>
          </cell>
          <cell r="O5488">
            <v>0</v>
          </cell>
          <cell r="P5488">
            <v>0</v>
          </cell>
          <cell r="Q5488">
            <v>0</v>
          </cell>
          <cell r="R5488">
            <v>0</v>
          </cell>
          <cell r="S5488">
            <v>0</v>
          </cell>
          <cell r="T5488">
            <v>0</v>
          </cell>
          <cell r="U5488">
            <v>0</v>
          </cell>
          <cell r="AO5488" t="str">
            <v>Thüringen_2005_II 03b_5</v>
          </cell>
          <cell r="AQ5488" t="str">
            <v>Östliche Flächenländer_2005_II 03b_5</v>
          </cell>
        </row>
        <row r="5489">
          <cell r="G5489">
            <v>2</v>
          </cell>
          <cell r="H5489">
            <v>2</v>
          </cell>
          <cell r="I5489">
            <v>2</v>
          </cell>
          <cell r="J5489">
            <v>2</v>
          </cell>
          <cell r="K5489">
            <v>2</v>
          </cell>
          <cell r="L5489">
            <v>2</v>
          </cell>
          <cell r="M5489">
            <v>2</v>
          </cell>
          <cell r="N5489">
            <v>2</v>
          </cell>
          <cell r="O5489">
            <v>0</v>
          </cell>
          <cell r="P5489">
            <v>0</v>
          </cell>
          <cell r="Q5489">
            <v>0</v>
          </cell>
          <cell r="R5489">
            <v>0</v>
          </cell>
          <cell r="S5489">
            <v>0</v>
          </cell>
          <cell r="T5489">
            <v>0</v>
          </cell>
          <cell r="U5489">
            <v>0</v>
          </cell>
          <cell r="AO5489" t="str">
            <v>Thüringen_2005_II 03b_6</v>
          </cell>
          <cell r="AQ5489" t="str">
            <v>Östliche Flächenländer_2005_II 03b_6</v>
          </cell>
        </row>
        <row r="5490">
          <cell r="G5490">
            <v>0</v>
          </cell>
          <cell r="H5490">
            <v>0</v>
          </cell>
          <cell r="I5490">
            <v>0</v>
          </cell>
          <cell r="J5490">
            <v>0</v>
          </cell>
          <cell r="K5490">
            <v>0</v>
          </cell>
          <cell r="L5490">
            <v>0</v>
          </cell>
          <cell r="M5490">
            <v>0</v>
          </cell>
          <cell r="N5490">
            <v>0</v>
          </cell>
          <cell r="O5490">
            <v>0</v>
          </cell>
          <cell r="P5490">
            <v>0</v>
          </cell>
          <cell r="Q5490">
            <v>0</v>
          </cell>
          <cell r="R5490">
            <v>0</v>
          </cell>
          <cell r="S5490">
            <v>0</v>
          </cell>
          <cell r="T5490">
            <v>0</v>
          </cell>
          <cell r="U5490">
            <v>0</v>
          </cell>
          <cell r="AO5490" t="str">
            <v>Thüringen_2005_II 03b_7</v>
          </cell>
          <cell r="AQ5490" t="str">
            <v>Östliche Flächenländer_2005_II 03b_7</v>
          </cell>
        </row>
        <row r="5491">
          <cell r="G5491">
            <v>2164</v>
          </cell>
          <cell r="H5491">
            <v>748</v>
          </cell>
          <cell r="I5491">
            <v>13</v>
          </cell>
          <cell r="J5491">
            <v>3</v>
          </cell>
          <cell r="K5491">
            <v>2147</v>
          </cell>
          <cell r="L5491">
            <v>740</v>
          </cell>
          <cell r="M5491">
            <v>13</v>
          </cell>
          <cell r="N5491">
            <v>3</v>
          </cell>
          <cell r="O5491">
            <v>0</v>
          </cell>
          <cell r="P5491">
            <v>0</v>
          </cell>
          <cell r="Q5491">
            <v>0</v>
          </cell>
          <cell r="R5491">
            <v>0</v>
          </cell>
          <cell r="S5491">
            <v>0</v>
          </cell>
          <cell r="T5491">
            <v>0</v>
          </cell>
          <cell r="U5491">
            <v>0</v>
          </cell>
          <cell r="AO5491" t="str">
            <v>Thüringen_2005_II 03b_8</v>
          </cell>
          <cell r="AQ5491" t="str">
            <v>Östliche Flächenländer_2005_II 03b_8</v>
          </cell>
        </row>
        <row r="5492">
          <cell r="G5492">
            <v>42</v>
          </cell>
          <cell r="H5492">
            <v>15</v>
          </cell>
          <cell r="I5492">
            <v>0</v>
          </cell>
          <cell r="J5492">
            <v>0</v>
          </cell>
          <cell r="K5492">
            <v>25</v>
          </cell>
          <cell r="L5492">
            <v>8</v>
          </cell>
          <cell r="M5492">
            <v>0</v>
          </cell>
          <cell r="N5492">
            <v>0</v>
          </cell>
          <cell r="O5492">
            <v>25</v>
          </cell>
          <cell r="P5492">
            <v>17</v>
          </cell>
          <cell r="Q5492">
            <v>0</v>
          </cell>
          <cell r="R5492">
            <v>0</v>
          </cell>
          <cell r="S5492">
            <v>0</v>
          </cell>
          <cell r="T5492">
            <v>0</v>
          </cell>
          <cell r="U5492">
            <v>0</v>
          </cell>
          <cell r="AO5492" t="str">
            <v>Thüringen_2005_II 03a_1</v>
          </cell>
          <cell r="AQ5492" t="str">
            <v>Östliche Flächenländer_2005_II 03a_1</v>
          </cell>
        </row>
        <row r="5493">
          <cell r="G5493">
            <v>5535</v>
          </cell>
          <cell r="H5493">
            <v>2086</v>
          </cell>
          <cell r="I5493">
            <v>35</v>
          </cell>
          <cell r="J5493">
            <v>9</v>
          </cell>
          <cell r="K5493">
            <v>3518</v>
          </cell>
          <cell r="L5493">
            <v>1257</v>
          </cell>
          <cell r="M5493">
            <v>25</v>
          </cell>
          <cell r="N5493">
            <v>7</v>
          </cell>
          <cell r="O5493">
            <v>3518</v>
          </cell>
          <cell r="P5493">
            <v>2017</v>
          </cell>
          <cell r="Q5493">
            <v>0</v>
          </cell>
          <cell r="R5493">
            <v>0</v>
          </cell>
          <cell r="S5493">
            <v>0</v>
          </cell>
          <cell r="T5493">
            <v>0</v>
          </cell>
          <cell r="U5493">
            <v>0</v>
          </cell>
          <cell r="AO5493" t="str">
            <v>Thüringen_2005_II 03a_2</v>
          </cell>
          <cell r="AQ5493" t="str">
            <v>Östliche Flächenländer_2005_II 03a_2</v>
          </cell>
        </row>
        <row r="5494">
          <cell r="G5494">
            <v>183</v>
          </cell>
          <cell r="H5494">
            <v>116</v>
          </cell>
          <cell r="I5494">
            <v>2</v>
          </cell>
          <cell r="J5494">
            <v>1</v>
          </cell>
          <cell r="K5494">
            <v>156</v>
          </cell>
          <cell r="L5494">
            <v>115</v>
          </cell>
          <cell r="M5494">
            <v>2</v>
          </cell>
          <cell r="N5494">
            <v>1</v>
          </cell>
          <cell r="O5494">
            <v>156</v>
          </cell>
          <cell r="P5494">
            <v>27</v>
          </cell>
          <cell r="Q5494">
            <v>0</v>
          </cell>
          <cell r="R5494">
            <v>0</v>
          </cell>
          <cell r="S5494">
            <v>0</v>
          </cell>
          <cell r="T5494">
            <v>0</v>
          </cell>
          <cell r="U5494">
            <v>0</v>
          </cell>
          <cell r="AO5494" t="str">
            <v>Thüringen_2005_II 03a_3</v>
          </cell>
          <cell r="AQ5494" t="str">
            <v>Östliche Flächenländer_2005_II 03a_3</v>
          </cell>
        </row>
        <row r="5495">
          <cell r="G5495">
            <v>4</v>
          </cell>
          <cell r="H5495">
            <v>4</v>
          </cell>
          <cell r="I5495">
            <v>0</v>
          </cell>
          <cell r="J5495">
            <v>0</v>
          </cell>
          <cell r="K5495">
            <v>4</v>
          </cell>
          <cell r="L5495">
            <v>4</v>
          </cell>
          <cell r="M5495">
            <v>0</v>
          </cell>
          <cell r="N5495">
            <v>0</v>
          </cell>
          <cell r="O5495">
            <v>4</v>
          </cell>
          <cell r="P5495">
            <v>0</v>
          </cell>
          <cell r="Q5495">
            <v>0</v>
          </cell>
          <cell r="R5495">
            <v>0</v>
          </cell>
          <cell r="S5495">
            <v>0</v>
          </cell>
          <cell r="T5495">
            <v>0</v>
          </cell>
          <cell r="U5495">
            <v>0</v>
          </cell>
          <cell r="AO5495" t="str">
            <v>Thüringen_2005_II 03a_4</v>
          </cell>
          <cell r="AQ5495" t="str">
            <v>Östliche Flächenländer_2005_II 03a_4</v>
          </cell>
        </row>
        <row r="5496">
          <cell r="G5496">
            <v>3</v>
          </cell>
          <cell r="H5496">
            <v>2</v>
          </cell>
          <cell r="I5496">
            <v>0</v>
          </cell>
          <cell r="J5496">
            <v>0</v>
          </cell>
          <cell r="K5496">
            <v>3</v>
          </cell>
          <cell r="L5496">
            <v>2</v>
          </cell>
          <cell r="M5496">
            <v>0</v>
          </cell>
          <cell r="N5496">
            <v>0</v>
          </cell>
          <cell r="O5496">
            <v>3</v>
          </cell>
          <cell r="P5496">
            <v>0</v>
          </cell>
          <cell r="Q5496">
            <v>0</v>
          </cell>
          <cell r="R5496">
            <v>0</v>
          </cell>
          <cell r="S5496">
            <v>0</v>
          </cell>
          <cell r="T5496">
            <v>0</v>
          </cell>
          <cell r="U5496">
            <v>0</v>
          </cell>
          <cell r="AO5496" t="str">
            <v>Thüringen_2005_II 03a_5</v>
          </cell>
          <cell r="AQ5496" t="str">
            <v>Östliche Flächenländer_2005_II 03a_5</v>
          </cell>
        </row>
        <row r="5497">
          <cell r="G5497">
            <v>2</v>
          </cell>
          <cell r="H5497">
            <v>1</v>
          </cell>
          <cell r="I5497">
            <v>0</v>
          </cell>
          <cell r="J5497">
            <v>0</v>
          </cell>
          <cell r="K5497">
            <v>1</v>
          </cell>
          <cell r="L5497">
            <v>0</v>
          </cell>
          <cell r="M5497">
            <v>0</v>
          </cell>
          <cell r="N5497">
            <v>0</v>
          </cell>
          <cell r="O5497">
            <v>1</v>
          </cell>
          <cell r="P5497">
            <v>1</v>
          </cell>
          <cell r="Q5497">
            <v>0</v>
          </cell>
          <cell r="R5497">
            <v>0</v>
          </cell>
          <cell r="S5497">
            <v>0</v>
          </cell>
          <cell r="T5497">
            <v>0</v>
          </cell>
          <cell r="U5497">
            <v>0</v>
          </cell>
          <cell r="AO5497" t="str">
            <v>Thüringen_2005_II 03a_6</v>
          </cell>
          <cell r="AQ5497" t="str">
            <v>Östliche Flächenländer_2005_II 03a_6</v>
          </cell>
        </row>
        <row r="5498">
          <cell r="G5498">
            <v>0</v>
          </cell>
          <cell r="H5498">
            <v>0</v>
          </cell>
          <cell r="I5498">
            <v>0</v>
          </cell>
          <cell r="J5498">
            <v>0</v>
          </cell>
          <cell r="K5498">
            <v>0</v>
          </cell>
          <cell r="L5498">
            <v>0</v>
          </cell>
          <cell r="M5498">
            <v>0</v>
          </cell>
          <cell r="N5498">
            <v>0</v>
          </cell>
          <cell r="O5498">
            <v>0</v>
          </cell>
          <cell r="P5498">
            <v>0</v>
          </cell>
          <cell r="Q5498">
            <v>0</v>
          </cell>
          <cell r="R5498">
            <v>0</v>
          </cell>
          <cell r="S5498">
            <v>0</v>
          </cell>
          <cell r="T5498">
            <v>0</v>
          </cell>
          <cell r="U5498">
            <v>0</v>
          </cell>
          <cell r="AO5498" t="str">
            <v>Thüringen_2005_II 03a_7</v>
          </cell>
          <cell r="AQ5498" t="str">
            <v>Östliche Flächenländer_2005_II 03a_7</v>
          </cell>
        </row>
        <row r="5499">
          <cell r="G5499">
            <v>5769</v>
          </cell>
          <cell r="H5499">
            <v>2224</v>
          </cell>
          <cell r="I5499">
            <v>37</v>
          </cell>
          <cell r="J5499">
            <v>10</v>
          </cell>
          <cell r="K5499">
            <v>3707</v>
          </cell>
          <cell r="L5499">
            <v>1386</v>
          </cell>
          <cell r="M5499">
            <v>27</v>
          </cell>
          <cell r="N5499">
            <v>8</v>
          </cell>
          <cell r="O5499">
            <v>3707</v>
          </cell>
          <cell r="P5499">
            <v>2062</v>
          </cell>
          <cell r="Q5499">
            <v>0</v>
          </cell>
          <cell r="R5499">
            <v>0</v>
          </cell>
          <cell r="S5499">
            <v>0</v>
          </cell>
          <cell r="T5499">
            <v>0</v>
          </cell>
          <cell r="U5499">
            <v>0</v>
          </cell>
          <cell r="AO5499" t="str">
            <v>Thüringen_2005_II 03a_8</v>
          </cell>
          <cell r="AQ5499" t="str">
            <v>Östliche Flächenländer_2005_II 03a_8</v>
          </cell>
        </row>
        <row r="5500">
          <cell r="G5500">
            <v>0</v>
          </cell>
          <cell r="H5500">
            <v>0</v>
          </cell>
          <cell r="I5500">
            <v>0</v>
          </cell>
          <cell r="J5500">
            <v>0</v>
          </cell>
          <cell r="K5500">
            <v>0</v>
          </cell>
          <cell r="L5500">
            <v>0</v>
          </cell>
          <cell r="M5500">
            <v>0</v>
          </cell>
          <cell r="N5500">
            <v>0</v>
          </cell>
          <cell r="O5500">
            <v>0</v>
          </cell>
          <cell r="P5500">
            <v>0</v>
          </cell>
          <cell r="Q5500">
            <v>0</v>
          </cell>
          <cell r="R5500">
            <v>0</v>
          </cell>
          <cell r="S5500">
            <v>0</v>
          </cell>
          <cell r="T5500">
            <v>0</v>
          </cell>
          <cell r="U5500">
            <v>0</v>
          </cell>
          <cell r="AO5500" t="str">
            <v>Thüringen_2005_Sonstige_1</v>
          </cell>
          <cell r="AQ5500" t="str">
            <v>Östliche Flächenländer_2005_Sonstige_1</v>
          </cell>
        </row>
        <row r="5501">
          <cell r="G5501">
            <v>0</v>
          </cell>
          <cell r="H5501">
            <v>0</v>
          </cell>
          <cell r="I5501">
            <v>0</v>
          </cell>
          <cell r="J5501">
            <v>0</v>
          </cell>
          <cell r="K5501">
            <v>0</v>
          </cell>
          <cell r="L5501">
            <v>0</v>
          </cell>
          <cell r="M5501">
            <v>0</v>
          </cell>
          <cell r="N5501">
            <v>0</v>
          </cell>
          <cell r="O5501">
            <v>0</v>
          </cell>
          <cell r="P5501">
            <v>0</v>
          </cell>
          <cell r="Q5501">
            <v>0</v>
          </cell>
          <cell r="R5501">
            <v>0</v>
          </cell>
          <cell r="S5501">
            <v>0</v>
          </cell>
          <cell r="T5501">
            <v>0</v>
          </cell>
          <cell r="U5501">
            <v>0</v>
          </cell>
          <cell r="AO5501" t="str">
            <v>Thüringen_2005_Sonstige_2</v>
          </cell>
          <cell r="AQ5501" t="str">
            <v>Östliche Flächenländer_2005_Sonstige_2</v>
          </cell>
        </row>
        <row r="5502">
          <cell r="G5502">
            <v>1061</v>
          </cell>
          <cell r="H5502">
            <v>442</v>
          </cell>
          <cell r="I5502">
            <v>2</v>
          </cell>
          <cell r="J5502">
            <v>1</v>
          </cell>
          <cell r="K5502">
            <v>1061</v>
          </cell>
          <cell r="L5502">
            <v>442</v>
          </cell>
          <cell r="M5502">
            <v>2</v>
          </cell>
          <cell r="N5502">
            <v>1</v>
          </cell>
          <cell r="O5502">
            <v>0</v>
          </cell>
          <cell r="P5502">
            <v>1061</v>
          </cell>
          <cell r="Q5502">
            <v>0</v>
          </cell>
          <cell r="R5502">
            <v>0</v>
          </cell>
          <cell r="S5502">
            <v>0</v>
          </cell>
          <cell r="T5502">
            <v>0</v>
          </cell>
          <cell r="U5502">
            <v>0</v>
          </cell>
          <cell r="AO5502" t="str">
            <v>Thüringen_2005_Sonstige_3</v>
          </cell>
          <cell r="AQ5502" t="str">
            <v>Östliche Flächenländer_2005_Sonstige_3</v>
          </cell>
        </row>
        <row r="5503">
          <cell r="G5503">
            <v>0</v>
          </cell>
          <cell r="H5503">
            <v>0</v>
          </cell>
          <cell r="I5503">
            <v>0</v>
          </cell>
          <cell r="J5503">
            <v>0</v>
          </cell>
          <cell r="K5503">
            <v>0</v>
          </cell>
          <cell r="L5503">
            <v>0</v>
          </cell>
          <cell r="M5503">
            <v>0</v>
          </cell>
          <cell r="N5503">
            <v>0</v>
          </cell>
          <cell r="O5503">
            <v>0</v>
          </cell>
          <cell r="P5503">
            <v>0</v>
          </cell>
          <cell r="Q5503">
            <v>0</v>
          </cell>
          <cell r="R5503">
            <v>0</v>
          </cell>
          <cell r="S5503">
            <v>0</v>
          </cell>
          <cell r="T5503">
            <v>0</v>
          </cell>
          <cell r="U5503">
            <v>0</v>
          </cell>
          <cell r="AO5503" t="str">
            <v>Thüringen_2005_Sonstige_4</v>
          </cell>
          <cell r="AQ5503" t="str">
            <v>Östliche Flächenländer_2005_Sonstige_4</v>
          </cell>
        </row>
        <row r="5504">
          <cell r="G5504">
            <v>0</v>
          </cell>
          <cell r="H5504">
            <v>0</v>
          </cell>
          <cell r="I5504">
            <v>0</v>
          </cell>
          <cell r="J5504">
            <v>0</v>
          </cell>
          <cell r="K5504">
            <v>0</v>
          </cell>
          <cell r="L5504">
            <v>0</v>
          </cell>
          <cell r="M5504">
            <v>0</v>
          </cell>
          <cell r="N5504">
            <v>0</v>
          </cell>
          <cell r="O5504">
            <v>0</v>
          </cell>
          <cell r="P5504">
            <v>0</v>
          </cell>
          <cell r="Q5504">
            <v>0</v>
          </cell>
          <cell r="R5504">
            <v>0</v>
          </cell>
          <cell r="S5504">
            <v>0</v>
          </cell>
          <cell r="T5504">
            <v>0</v>
          </cell>
          <cell r="U5504">
            <v>0</v>
          </cell>
          <cell r="AO5504" t="str">
            <v>Thüringen_2005_Sonstige_5</v>
          </cell>
          <cell r="AQ5504" t="str">
            <v>Östliche Flächenländer_2005_Sonstige_5</v>
          </cell>
        </row>
        <row r="5505">
          <cell r="G5505">
            <v>1</v>
          </cell>
          <cell r="H5505">
            <v>0</v>
          </cell>
          <cell r="I5505">
            <v>1</v>
          </cell>
          <cell r="J5505">
            <v>0</v>
          </cell>
          <cell r="K5505">
            <v>1</v>
          </cell>
          <cell r="L5505">
            <v>0</v>
          </cell>
          <cell r="M5505">
            <v>1</v>
          </cell>
          <cell r="N5505">
            <v>0</v>
          </cell>
          <cell r="O5505">
            <v>0</v>
          </cell>
          <cell r="P5505">
            <v>1</v>
          </cell>
          <cell r="Q5505">
            <v>0</v>
          </cell>
          <cell r="R5505">
            <v>0</v>
          </cell>
          <cell r="S5505">
            <v>0</v>
          </cell>
          <cell r="T5505">
            <v>0</v>
          </cell>
          <cell r="U5505">
            <v>0</v>
          </cell>
          <cell r="AO5505" t="str">
            <v>Thüringen_2005_Sonstige_6</v>
          </cell>
          <cell r="AQ5505" t="str">
            <v>Östliche Flächenländer_2005_Sonstige_6</v>
          </cell>
        </row>
        <row r="5506">
          <cell r="G5506">
            <v>0</v>
          </cell>
          <cell r="H5506">
            <v>0</v>
          </cell>
          <cell r="I5506">
            <v>0</v>
          </cell>
          <cell r="J5506">
            <v>0</v>
          </cell>
          <cell r="K5506">
            <v>0</v>
          </cell>
          <cell r="L5506">
            <v>0</v>
          </cell>
          <cell r="M5506">
            <v>0</v>
          </cell>
          <cell r="N5506">
            <v>0</v>
          </cell>
          <cell r="O5506">
            <v>0</v>
          </cell>
          <cell r="P5506">
            <v>0</v>
          </cell>
          <cell r="Q5506">
            <v>0</v>
          </cell>
          <cell r="R5506">
            <v>0</v>
          </cell>
          <cell r="S5506">
            <v>0</v>
          </cell>
          <cell r="T5506">
            <v>0</v>
          </cell>
          <cell r="U5506">
            <v>0</v>
          </cell>
          <cell r="AO5506" t="str">
            <v>Thüringen_2005_Sonstige_7</v>
          </cell>
          <cell r="AQ5506" t="str">
            <v>Östliche Flächenländer_2005_Sonstige_7</v>
          </cell>
        </row>
        <row r="5507">
          <cell r="G5507">
            <v>1062</v>
          </cell>
          <cell r="H5507">
            <v>442</v>
          </cell>
          <cell r="I5507">
            <v>3</v>
          </cell>
          <cell r="J5507">
            <v>1</v>
          </cell>
          <cell r="K5507">
            <v>1062</v>
          </cell>
          <cell r="L5507">
            <v>442</v>
          </cell>
          <cell r="M5507">
            <v>3</v>
          </cell>
          <cell r="N5507">
            <v>1</v>
          </cell>
          <cell r="O5507">
            <v>0</v>
          </cell>
          <cell r="P5507">
            <v>1062</v>
          </cell>
          <cell r="Q5507">
            <v>0</v>
          </cell>
          <cell r="R5507">
            <v>0</v>
          </cell>
          <cell r="S5507">
            <v>0</v>
          </cell>
          <cell r="T5507">
            <v>0</v>
          </cell>
          <cell r="U5507">
            <v>0</v>
          </cell>
          <cell r="AO5507" t="str">
            <v>Thüringen_2005_Sonstige_8</v>
          </cell>
          <cell r="AQ5507" t="str">
            <v>Östliche Flächenländer_2005_Sonstige_8</v>
          </cell>
        </row>
        <row r="5508">
          <cell r="G5508">
            <v>0</v>
          </cell>
          <cell r="H5508">
            <v>0</v>
          </cell>
          <cell r="I5508">
            <v>0</v>
          </cell>
          <cell r="J5508">
            <v>0</v>
          </cell>
          <cell r="K5508">
            <v>0</v>
          </cell>
          <cell r="L5508">
            <v>0</v>
          </cell>
          <cell r="M5508">
            <v>0</v>
          </cell>
          <cell r="N5508">
            <v>0</v>
          </cell>
          <cell r="O5508">
            <v>0</v>
          </cell>
          <cell r="P5508">
            <v>0</v>
          </cell>
          <cell r="Q5508">
            <v>0</v>
          </cell>
          <cell r="R5508">
            <v>0</v>
          </cell>
          <cell r="S5508">
            <v>0</v>
          </cell>
          <cell r="T5508">
            <v>0</v>
          </cell>
          <cell r="U5508">
            <v>0</v>
          </cell>
          <cell r="AO5508" t="e">
            <v>#N/A</v>
          </cell>
          <cell r="AQ5508" t="e">
            <v>#N/A</v>
          </cell>
        </row>
        <row r="5509">
          <cell r="G5509">
            <v>0</v>
          </cell>
          <cell r="H5509">
            <v>0</v>
          </cell>
          <cell r="I5509">
            <v>0</v>
          </cell>
          <cell r="J5509">
            <v>0</v>
          </cell>
          <cell r="K5509">
            <v>0</v>
          </cell>
          <cell r="L5509">
            <v>0</v>
          </cell>
          <cell r="M5509">
            <v>0</v>
          </cell>
          <cell r="N5509">
            <v>0</v>
          </cell>
          <cell r="O5509">
            <v>0</v>
          </cell>
          <cell r="P5509">
            <v>0</v>
          </cell>
          <cell r="Q5509">
            <v>0</v>
          </cell>
          <cell r="R5509">
            <v>0</v>
          </cell>
          <cell r="S5509">
            <v>0</v>
          </cell>
          <cell r="T5509">
            <v>0</v>
          </cell>
          <cell r="U5509">
            <v>0</v>
          </cell>
          <cell r="AO5509" t="e">
            <v>#N/A</v>
          </cell>
          <cell r="AQ5509" t="e">
            <v>#N/A</v>
          </cell>
        </row>
        <row r="5510">
          <cell r="G5510">
            <v>0</v>
          </cell>
          <cell r="H5510">
            <v>0</v>
          </cell>
          <cell r="I5510">
            <v>0</v>
          </cell>
          <cell r="J5510">
            <v>0</v>
          </cell>
          <cell r="K5510">
            <v>0</v>
          </cell>
          <cell r="L5510">
            <v>0</v>
          </cell>
          <cell r="M5510">
            <v>0</v>
          </cell>
          <cell r="N5510">
            <v>0</v>
          </cell>
          <cell r="O5510">
            <v>0</v>
          </cell>
          <cell r="P5510">
            <v>0</v>
          </cell>
          <cell r="Q5510">
            <v>0</v>
          </cell>
          <cell r="R5510">
            <v>0</v>
          </cell>
          <cell r="S5510">
            <v>0</v>
          </cell>
          <cell r="T5510">
            <v>0</v>
          </cell>
          <cell r="U5510">
            <v>0</v>
          </cell>
          <cell r="AO5510" t="e">
            <v>#N/A</v>
          </cell>
          <cell r="AQ5510" t="e">
            <v>#N/A</v>
          </cell>
        </row>
        <row r="5511">
          <cell r="G5511">
            <v>0</v>
          </cell>
          <cell r="H5511">
            <v>0</v>
          </cell>
          <cell r="I5511">
            <v>0</v>
          </cell>
          <cell r="J5511">
            <v>0</v>
          </cell>
          <cell r="K5511">
            <v>0</v>
          </cell>
          <cell r="L5511">
            <v>0</v>
          </cell>
          <cell r="M5511">
            <v>0</v>
          </cell>
          <cell r="N5511">
            <v>0</v>
          </cell>
          <cell r="O5511">
            <v>0</v>
          </cell>
          <cell r="P5511">
            <v>0</v>
          </cell>
          <cell r="Q5511">
            <v>0</v>
          </cell>
          <cell r="R5511">
            <v>0</v>
          </cell>
          <cell r="S5511">
            <v>0</v>
          </cell>
          <cell r="T5511">
            <v>0</v>
          </cell>
          <cell r="U5511">
            <v>0</v>
          </cell>
          <cell r="AO5511" t="e">
            <v>#N/A</v>
          </cell>
          <cell r="AQ5511" t="e">
            <v>#N/A</v>
          </cell>
        </row>
        <row r="5512">
          <cell r="G5512">
            <v>0</v>
          </cell>
          <cell r="H5512">
            <v>0</v>
          </cell>
          <cell r="I5512">
            <v>0</v>
          </cell>
          <cell r="J5512">
            <v>0</v>
          </cell>
          <cell r="K5512">
            <v>0</v>
          </cell>
          <cell r="L5512">
            <v>0</v>
          </cell>
          <cell r="M5512">
            <v>0</v>
          </cell>
          <cell r="N5512">
            <v>0</v>
          </cell>
          <cell r="O5512">
            <v>0</v>
          </cell>
          <cell r="P5512">
            <v>0</v>
          </cell>
          <cell r="Q5512">
            <v>0</v>
          </cell>
          <cell r="R5512">
            <v>0</v>
          </cell>
          <cell r="S5512">
            <v>0</v>
          </cell>
          <cell r="T5512">
            <v>0</v>
          </cell>
          <cell r="U5512">
            <v>0</v>
          </cell>
          <cell r="AO5512" t="e">
            <v>#N/A</v>
          </cell>
          <cell r="AQ5512" t="e">
            <v>#N/A</v>
          </cell>
        </row>
        <row r="5513">
          <cell r="G5513">
            <v>0</v>
          </cell>
          <cell r="H5513">
            <v>0</v>
          </cell>
          <cell r="I5513">
            <v>0</v>
          </cell>
          <cell r="J5513">
            <v>0</v>
          </cell>
          <cell r="K5513">
            <v>0</v>
          </cell>
          <cell r="L5513">
            <v>0</v>
          </cell>
          <cell r="M5513">
            <v>0</v>
          </cell>
          <cell r="N5513">
            <v>0</v>
          </cell>
          <cell r="O5513">
            <v>0</v>
          </cell>
          <cell r="P5513">
            <v>0</v>
          </cell>
          <cell r="Q5513">
            <v>0</v>
          </cell>
          <cell r="R5513">
            <v>0</v>
          </cell>
          <cell r="S5513">
            <v>0</v>
          </cell>
          <cell r="T5513">
            <v>0</v>
          </cell>
          <cell r="U5513">
            <v>0</v>
          </cell>
          <cell r="AO5513" t="e">
            <v>#N/A</v>
          </cell>
          <cell r="AQ5513" t="e">
            <v>#N/A</v>
          </cell>
        </row>
        <row r="5514">
          <cell r="G5514">
            <v>0</v>
          </cell>
          <cell r="H5514">
            <v>0</v>
          </cell>
          <cell r="I5514">
            <v>0</v>
          </cell>
          <cell r="J5514">
            <v>0</v>
          </cell>
          <cell r="K5514">
            <v>0</v>
          </cell>
          <cell r="L5514">
            <v>0</v>
          </cell>
          <cell r="M5514">
            <v>0</v>
          </cell>
          <cell r="N5514">
            <v>0</v>
          </cell>
          <cell r="O5514">
            <v>0</v>
          </cell>
          <cell r="P5514">
            <v>0</v>
          </cell>
          <cell r="Q5514">
            <v>0</v>
          </cell>
          <cell r="R5514">
            <v>0</v>
          </cell>
          <cell r="S5514">
            <v>0</v>
          </cell>
          <cell r="T5514">
            <v>0</v>
          </cell>
          <cell r="U5514">
            <v>0</v>
          </cell>
          <cell r="AO5514" t="e">
            <v>#N/A</v>
          </cell>
          <cell r="AQ5514" t="e">
            <v>#N/A</v>
          </cell>
        </row>
        <row r="5515">
          <cell r="G5515">
            <v>0</v>
          </cell>
          <cell r="H5515">
            <v>0</v>
          </cell>
          <cell r="I5515">
            <v>0</v>
          </cell>
          <cell r="J5515">
            <v>0</v>
          </cell>
          <cell r="K5515">
            <v>0</v>
          </cell>
          <cell r="L5515">
            <v>0</v>
          </cell>
          <cell r="M5515">
            <v>0</v>
          </cell>
          <cell r="N5515">
            <v>0</v>
          </cell>
          <cell r="O5515">
            <v>0</v>
          </cell>
          <cell r="P5515">
            <v>0</v>
          </cell>
          <cell r="Q5515">
            <v>0</v>
          </cell>
          <cell r="R5515">
            <v>0</v>
          </cell>
          <cell r="S5515">
            <v>0</v>
          </cell>
          <cell r="T5515">
            <v>0</v>
          </cell>
          <cell r="U5515">
            <v>0</v>
          </cell>
          <cell r="AO5515" t="e">
            <v>#N/A</v>
          </cell>
          <cell r="AQ5515" t="e">
            <v>#N/A</v>
          </cell>
        </row>
        <row r="5516">
          <cell r="G5516">
            <v>0</v>
          </cell>
          <cell r="H5516">
            <v>0</v>
          </cell>
          <cell r="I5516">
            <v>0</v>
          </cell>
          <cell r="J5516">
            <v>0</v>
          </cell>
          <cell r="K5516">
            <v>0</v>
          </cell>
          <cell r="L5516">
            <v>0</v>
          </cell>
          <cell r="M5516">
            <v>0</v>
          </cell>
          <cell r="N5516">
            <v>0</v>
          </cell>
          <cell r="O5516">
            <v>0</v>
          </cell>
          <cell r="P5516">
            <v>0</v>
          </cell>
          <cell r="Q5516">
            <v>0</v>
          </cell>
          <cell r="R5516">
            <v>0</v>
          </cell>
          <cell r="S5516">
            <v>0</v>
          </cell>
          <cell r="T5516">
            <v>0</v>
          </cell>
          <cell r="U5516">
            <v>0</v>
          </cell>
          <cell r="AO5516" t="str">
            <v>Thüringen_2005_III 01_1</v>
          </cell>
          <cell r="AQ5516" t="str">
            <v>Östliche Flächenländer_2005_III 01_1</v>
          </cell>
        </row>
        <row r="5517">
          <cell r="G5517">
            <v>0</v>
          </cell>
          <cell r="H5517">
            <v>0</v>
          </cell>
          <cell r="I5517">
            <v>0</v>
          </cell>
          <cell r="J5517">
            <v>0</v>
          </cell>
          <cell r="K5517">
            <v>0</v>
          </cell>
          <cell r="L5517">
            <v>0</v>
          </cell>
          <cell r="M5517">
            <v>0</v>
          </cell>
          <cell r="N5517">
            <v>0</v>
          </cell>
          <cell r="O5517">
            <v>0</v>
          </cell>
          <cell r="P5517">
            <v>0</v>
          </cell>
          <cell r="Q5517">
            <v>0</v>
          </cell>
          <cell r="R5517">
            <v>0</v>
          </cell>
          <cell r="S5517">
            <v>0</v>
          </cell>
          <cell r="T5517">
            <v>0</v>
          </cell>
          <cell r="U5517">
            <v>0</v>
          </cell>
          <cell r="AO5517" t="str">
            <v>Thüringen_2005_III 01_2</v>
          </cell>
          <cell r="AQ5517" t="str">
            <v>Östliche Flächenländer_2005_III 01_2</v>
          </cell>
        </row>
        <row r="5518">
          <cell r="G5518">
            <v>1726</v>
          </cell>
          <cell r="H5518">
            <v>933</v>
          </cell>
          <cell r="I5518">
            <v>9</v>
          </cell>
          <cell r="J5518">
            <v>5</v>
          </cell>
          <cell r="K5518">
            <v>960</v>
          </cell>
          <cell r="L5518">
            <v>523</v>
          </cell>
          <cell r="M5518">
            <v>6</v>
          </cell>
          <cell r="N5518">
            <v>4</v>
          </cell>
          <cell r="O5518">
            <v>960</v>
          </cell>
          <cell r="P5518">
            <v>766</v>
          </cell>
          <cell r="Q5518">
            <v>0</v>
          </cell>
          <cell r="R5518">
            <v>0</v>
          </cell>
          <cell r="S5518">
            <v>0</v>
          </cell>
          <cell r="T5518">
            <v>0</v>
          </cell>
          <cell r="U5518">
            <v>0</v>
          </cell>
          <cell r="AO5518" t="str">
            <v>Thüringen_2005_III 01_3</v>
          </cell>
          <cell r="AQ5518" t="str">
            <v>Östliche Flächenländer_2005_III 01_3</v>
          </cell>
        </row>
        <row r="5519">
          <cell r="G5519">
            <v>0</v>
          </cell>
          <cell r="H5519">
            <v>0</v>
          </cell>
          <cell r="I5519">
            <v>0</v>
          </cell>
          <cell r="J5519">
            <v>0</v>
          </cell>
          <cell r="K5519">
            <v>0</v>
          </cell>
          <cell r="L5519">
            <v>0</v>
          </cell>
          <cell r="M5519">
            <v>0</v>
          </cell>
          <cell r="N5519">
            <v>0</v>
          </cell>
          <cell r="O5519">
            <v>0</v>
          </cell>
          <cell r="P5519">
            <v>0</v>
          </cell>
          <cell r="Q5519">
            <v>0</v>
          </cell>
          <cell r="R5519">
            <v>0</v>
          </cell>
          <cell r="S5519">
            <v>0</v>
          </cell>
          <cell r="T5519">
            <v>0</v>
          </cell>
          <cell r="U5519">
            <v>0</v>
          </cell>
          <cell r="AO5519" t="str">
            <v>Thüringen_2005_III 01_4</v>
          </cell>
          <cell r="AQ5519" t="str">
            <v>Östliche Flächenländer_2005_III 01_4</v>
          </cell>
        </row>
        <row r="5520">
          <cell r="G5520">
            <v>0</v>
          </cell>
          <cell r="H5520">
            <v>0</v>
          </cell>
          <cell r="I5520">
            <v>0</v>
          </cell>
          <cell r="J5520">
            <v>0</v>
          </cell>
          <cell r="K5520">
            <v>0</v>
          </cell>
          <cell r="L5520">
            <v>0</v>
          </cell>
          <cell r="M5520">
            <v>0</v>
          </cell>
          <cell r="N5520">
            <v>0</v>
          </cell>
          <cell r="O5520">
            <v>0</v>
          </cell>
          <cell r="P5520">
            <v>0</v>
          </cell>
          <cell r="Q5520">
            <v>0</v>
          </cell>
          <cell r="R5520">
            <v>0</v>
          </cell>
          <cell r="S5520">
            <v>0</v>
          </cell>
          <cell r="T5520">
            <v>0</v>
          </cell>
          <cell r="U5520">
            <v>0</v>
          </cell>
          <cell r="AO5520" t="str">
            <v>Thüringen_2005_III 01_5</v>
          </cell>
          <cell r="AQ5520" t="str">
            <v>Östliche Flächenländer_2005_III 01_5</v>
          </cell>
        </row>
        <row r="5521">
          <cell r="G5521">
            <v>0</v>
          </cell>
          <cell r="H5521">
            <v>0</v>
          </cell>
          <cell r="I5521">
            <v>0</v>
          </cell>
          <cell r="J5521">
            <v>0</v>
          </cell>
          <cell r="K5521">
            <v>0</v>
          </cell>
          <cell r="L5521">
            <v>0</v>
          </cell>
          <cell r="M5521">
            <v>0</v>
          </cell>
          <cell r="N5521">
            <v>0</v>
          </cell>
          <cell r="O5521">
            <v>0</v>
          </cell>
          <cell r="P5521">
            <v>0</v>
          </cell>
          <cell r="Q5521">
            <v>0</v>
          </cell>
          <cell r="R5521">
            <v>0</v>
          </cell>
          <cell r="S5521">
            <v>0</v>
          </cell>
          <cell r="T5521">
            <v>0</v>
          </cell>
          <cell r="U5521">
            <v>0</v>
          </cell>
          <cell r="AO5521" t="str">
            <v>Thüringen_2005_III 01_6</v>
          </cell>
          <cell r="AQ5521" t="str">
            <v>Östliche Flächenländer_2005_III 01_6</v>
          </cell>
        </row>
        <row r="5522">
          <cell r="G5522">
            <v>0</v>
          </cell>
          <cell r="H5522">
            <v>0</v>
          </cell>
          <cell r="I5522">
            <v>0</v>
          </cell>
          <cell r="J5522">
            <v>0</v>
          </cell>
          <cell r="K5522">
            <v>0</v>
          </cell>
          <cell r="L5522">
            <v>0</v>
          </cell>
          <cell r="M5522">
            <v>0</v>
          </cell>
          <cell r="N5522">
            <v>0</v>
          </cell>
          <cell r="O5522">
            <v>0</v>
          </cell>
          <cell r="P5522">
            <v>0</v>
          </cell>
          <cell r="Q5522">
            <v>0</v>
          </cell>
          <cell r="R5522">
            <v>0</v>
          </cell>
          <cell r="S5522">
            <v>0</v>
          </cell>
          <cell r="T5522">
            <v>0</v>
          </cell>
          <cell r="U5522">
            <v>0</v>
          </cell>
          <cell r="AO5522" t="str">
            <v>Thüringen_2005_III 01_7</v>
          </cell>
          <cell r="AQ5522" t="str">
            <v>Östliche Flächenländer_2005_III 01_7</v>
          </cell>
        </row>
        <row r="5523">
          <cell r="G5523">
            <v>1726</v>
          </cell>
          <cell r="H5523">
            <v>933</v>
          </cell>
          <cell r="I5523">
            <v>9</v>
          </cell>
          <cell r="J5523">
            <v>5</v>
          </cell>
          <cell r="K5523">
            <v>960</v>
          </cell>
          <cell r="L5523">
            <v>523</v>
          </cell>
          <cell r="M5523">
            <v>6</v>
          </cell>
          <cell r="N5523">
            <v>4</v>
          </cell>
          <cell r="O5523">
            <v>960</v>
          </cell>
          <cell r="P5523">
            <v>766</v>
          </cell>
          <cell r="Q5523">
            <v>0</v>
          </cell>
          <cell r="R5523">
            <v>0</v>
          </cell>
          <cell r="S5523">
            <v>0</v>
          </cell>
          <cell r="T5523">
            <v>0</v>
          </cell>
          <cell r="U5523">
            <v>0</v>
          </cell>
          <cell r="AO5523" t="str">
            <v>Thüringen_2005_III 01_8</v>
          </cell>
          <cell r="AQ5523" t="str">
            <v>Östliche Flächenländer_2005_III 01_8</v>
          </cell>
        </row>
        <row r="5524">
          <cell r="G5524">
            <v>0</v>
          </cell>
          <cell r="H5524">
            <v>0</v>
          </cell>
          <cell r="I5524">
            <v>0</v>
          </cell>
          <cell r="J5524">
            <v>0</v>
          </cell>
          <cell r="K5524">
            <v>0</v>
          </cell>
          <cell r="L5524">
            <v>0</v>
          </cell>
          <cell r="M5524">
            <v>0</v>
          </cell>
          <cell r="N5524">
            <v>0</v>
          </cell>
          <cell r="O5524">
            <v>0</v>
          </cell>
          <cell r="P5524">
            <v>0</v>
          </cell>
          <cell r="Q5524">
            <v>0</v>
          </cell>
          <cell r="R5524">
            <v>0</v>
          </cell>
          <cell r="S5524">
            <v>0</v>
          </cell>
          <cell r="T5524">
            <v>0</v>
          </cell>
          <cell r="U5524">
            <v>0</v>
          </cell>
          <cell r="AO5524" t="e">
            <v>#N/A</v>
          </cell>
          <cell r="AQ5524" t="e">
            <v>#N/A</v>
          </cell>
        </row>
        <row r="5525">
          <cell r="G5525">
            <v>0</v>
          </cell>
          <cell r="H5525">
            <v>0</v>
          </cell>
          <cell r="I5525">
            <v>0</v>
          </cell>
          <cell r="J5525">
            <v>0</v>
          </cell>
          <cell r="K5525">
            <v>0</v>
          </cell>
          <cell r="L5525">
            <v>0</v>
          </cell>
          <cell r="M5525">
            <v>0</v>
          </cell>
          <cell r="N5525">
            <v>0</v>
          </cell>
          <cell r="O5525">
            <v>0</v>
          </cell>
          <cell r="P5525">
            <v>0</v>
          </cell>
          <cell r="Q5525">
            <v>0</v>
          </cell>
          <cell r="R5525">
            <v>0</v>
          </cell>
          <cell r="S5525">
            <v>0</v>
          </cell>
          <cell r="T5525">
            <v>0</v>
          </cell>
          <cell r="U5525">
            <v>0</v>
          </cell>
          <cell r="AO5525" t="e">
            <v>#N/A</v>
          </cell>
          <cell r="AQ5525" t="e">
            <v>#N/A</v>
          </cell>
        </row>
        <row r="5526">
          <cell r="G5526">
            <v>0</v>
          </cell>
          <cell r="H5526">
            <v>0</v>
          </cell>
          <cell r="I5526">
            <v>0</v>
          </cell>
          <cell r="J5526">
            <v>0</v>
          </cell>
          <cell r="K5526">
            <v>0</v>
          </cell>
          <cell r="L5526">
            <v>0</v>
          </cell>
          <cell r="M5526">
            <v>0</v>
          </cell>
          <cell r="N5526">
            <v>0</v>
          </cell>
          <cell r="O5526">
            <v>0</v>
          </cell>
          <cell r="P5526">
            <v>0</v>
          </cell>
          <cell r="Q5526">
            <v>0</v>
          </cell>
          <cell r="R5526">
            <v>0</v>
          </cell>
          <cell r="S5526">
            <v>0</v>
          </cell>
          <cell r="T5526">
            <v>0</v>
          </cell>
          <cell r="U5526">
            <v>0</v>
          </cell>
          <cell r="AO5526" t="e">
            <v>#N/A</v>
          </cell>
          <cell r="AQ5526" t="e">
            <v>#N/A</v>
          </cell>
        </row>
        <row r="5527">
          <cell r="G5527">
            <v>0</v>
          </cell>
          <cell r="H5527">
            <v>0</v>
          </cell>
          <cell r="I5527">
            <v>0</v>
          </cell>
          <cell r="J5527">
            <v>0</v>
          </cell>
          <cell r="K5527">
            <v>0</v>
          </cell>
          <cell r="L5527">
            <v>0</v>
          </cell>
          <cell r="M5527">
            <v>0</v>
          </cell>
          <cell r="N5527">
            <v>0</v>
          </cell>
          <cell r="O5527">
            <v>0</v>
          </cell>
          <cell r="P5527">
            <v>0</v>
          </cell>
          <cell r="Q5527">
            <v>0</v>
          </cell>
          <cell r="R5527">
            <v>0</v>
          </cell>
          <cell r="S5527">
            <v>0</v>
          </cell>
          <cell r="T5527">
            <v>0</v>
          </cell>
          <cell r="U5527">
            <v>0</v>
          </cell>
          <cell r="AO5527" t="e">
            <v>#N/A</v>
          </cell>
          <cell r="AQ5527" t="e">
            <v>#N/A</v>
          </cell>
        </row>
        <row r="5528">
          <cell r="G5528">
            <v>0</v>
          </cell>
          <cell r="H5528">
            <v>0</v>
          </cell>
          <cell r="I5528">
            <v>0</v>
          </cell>
          <cell r="J5528">
            <v>0</v>
          </cell>
          <cell r="K5528">
            <v>0</v>
          </cell>
          <cell r="L5528">
            <v>0</v>
          </cell>
          <cell r="M5528">
            <v>0</v>
          </cell>
          <cell r="N5528">
            <v>0</v>
          </cell>
          <cell r="O5528">
            <v>0</v>
          </cell>
          <cell r="P5528">
            <v>0</v>
          </cell>
          <cell r="Q5528">
            <v>0</v>
          </cell>
          <cell r="R5528">
            <v>0</v>
          </cell>
          <cell r="S5528">
            <v>0</v>
          </cell>
          <cell r="T5528">
            <v>0</v>
          </cell>
          <cell r="U5528">
            <v>0</v>
          </cell>
          <cell r="AO5528" t="e">
            <v>#N/A</v>
          </cell>
          <cell r="AQ5528" t="e">
            <v>#N/A</v>
          </cell>
        </row>
        <row r="5529">
          <cell r="G5529">
            <v>0</v>
          </cell>
          <cell r="H5529">
            <v>0</v>
          </cell>
          <cell r="I5529">
            <v>0</v>
          </cell>
          <cell r="J5529">
            <v>0</v>
          </cell>
          <cell r="K5529">
            <v>0</v>
          </cell>
          <cell r="L5529">
            <v>0</v>
          </cell>
          <cell r="M5529">
            <v>0</v>
          </cell>
          <cell r="N5529">
            <v>0</v>
          </cell>
          <cell r="O5529">
            <v>0</v>
          </cell>
          <cell r="P5529">
            <v>0</v>
          </cell>
          <cell r="Q5529">
            <v>0</v>
          </cell>
          <cell r="R5529">
            <v>0</v>
          </cell>
          <cell r="S5529">
            <v>0</v>
          </cell>
          <cell r="T5529">
            <v>0</v>
          </cell>
          <cell r="U5529">
            <v>0</v>
          </cell>
          <cell r="AO5529" t="e">
            <v>#N/A</v>
          </cell>
          <cell r="AQ5529" t="e">
            <v>#N/A</v>
          </cell>
        </row>
        <row r="5530">
          <cell r="G5530">
            <v>0</v>
          </cell>
          <cell r="H5530">
            <v>0</v>
          </cell>
          <cell r="I5530">
            <v>0</v>
          </cell>
          <cell r="J5530">
            <v>0</v>
          </cell>
          <cell r="K5530">
            <v>0</v>
          </cell>
          <cell r="L5530">
            <v>0</v>
          </cell>
          <cell r="M5530">
            <v>0</v>
          </cell>
          <cell r="N5530">
            <v>0</v>
          </cell>
          <cell r="O5530">
            <v>0</v>
          </cell>
          <cell r="P5530">
            <v>0</v>
          </cell>
          <cell r="Q5530">
            <v>0</v>
          </cell>
          <cell r="R5530">
            <v>0</v>
          </cell>
          <cell r="S5530">
            <v>0</v>
          </cell>
          <cell r="T5530">
            <v>0</v>
          </cell>
          <cell r="U5530">
            <v>0</v>
          </cell>
          <cell r="AO5530" t="e">
            <v>#N/A</v>
          </cell>
          <cell r="AQ5530" t="e">
            <v>#N/A</v>
          </cell>
        </row>
        <row r="5531">
          <cell r="G5531">
            <v>0</v>
          </cell>
          <cell r="H5531">
            <v>0</v>
          </cell>
          <cell r="I5531">
            <v>0</v>
          </cell>
          <cell r="J5531">
            <v>0</v>
          </cell>
          <cell r="K5531">
            <v>0</v>
          </cell>
          <cell r="L5531">
            <v>0</v>
          </cell>
          <cell r="M5531">
            <v>0</v>
          </cell>
          <cell r="N5531">
            <v>0</v>
          </cell>
          <cell r="O5531">
            <v>0</v>
          </cell>
          <cell r="P5531">
            <v>0</v>
          </cell>
          <cell r="Q5531">
            <v>0</v>
          </cell>
          <cell r="R5531">
            <v>0</v>
          </cell>
          <cell r="S5531">
            <v>0</v>
          </cell>
          <cell r="T5531">
            <v>0</v>
          </cell>
          <cell r="U5531">
            <v>0</v>
          </cell>
          <cell r="AO5531" t="e">
            <v>#N/A</v>
          </cell>
          <cell r="AQ5531" t="e">
            <v>#N/A</v>
          </cell>
        </row>
        <row r="5532">
          <cell r="G5532">
            <v>0</v>
          </cell>
          <cell r="H5532">
            <v>0</v>
          </cell>
          <cell r="I5532">
            <v>0</v>
          </cell>
          <cell r="J5532">
            <v>0</v>
          </cell>
          <cell r="K5532">
            <v>0</v>
          </cell>
          <cell r="L5532">
            <v>0</v>
          </cell>
          <cell r="M5532">
            <v>0</v>
          </cell>
          <cell r="N5532">
            <v>0</v>
          </cell>
          <cell r="O5532">
            <v>0</v>
          </cell>
          <cell r="P5532">
            <v>0</v>
          </cell>
          <cell r="Q5532">
            <v>0</v>
          </cell>
          <cell r="R5532">
            <v>0</v>
          </cell>
          <cell r="S5532">
            <v>0</v>
          </cell>
          <cell r="T5532">
            <v>0</v>
          </cell>
          <cell r="U5532">
            <v>0</v>
          </cell>
          <cell r="AO5532" t="str">
            <v>Thüringen_2005_III 02_1</v>
          </cell>
          <cell r="AQ5532" t="str">
            <v>Östliche Flächenländer_2005_III 02_1</v>
          </cell>
        </row>
        <row r="5533">
          <cell r="G5533">
            <v>0</v>
          </cell>
          <cell r="H5533">
            <v>0</v>
          </cell>
          <cell r="I5533">
            <v>0</v>
          </cell>
          <cell r="J5533">
            <v>0</v>
          </cell>
          <cell r="K5533">
            <v>0</v>
          </cell>
          <cell r="L5533">
            <v>0</v>
          </cell>
          <cell r="M5533">
            <v>0</v>
          </cell>
          <cell r="N5533">
            <v>0</v>
          </cell>
          <cell r="O5533">
            <v>0</v>
          </cell>
          <cell r="P5533">
            <v>0</v>
          </cell>
          <cell r="Q5533">
            <v>0</v>
          </cell>
          <cell r="R5533">
            <v>0</v>
          </cell>
          <cell r="S5533">
            <v>0</v>
          </cell>
          <cell r="T5533">
            <v>0</v>
          </cell>
          <cell r="U5533">
            <v>0</v>
          </cell>
          <cell r="AO5533" t="str">
            <v>Thüringen_2005_III 02_2</v>
          </cell>
          <cell r="AQ5533" t="str">
            <v>Östliche Flächenländer_2005_III 02_2</v>
          </cell>
        </row>
        <row r="5534">
          <cell r="G5534">
            <v>4058</v>
          </cell>
          <cell r="H5534">
            <v>2280</v>
          </cell>
          <cell r="I5534">
            <v>22</v>
          </cell>
          <cell r="J5534">
            <v>10</v>
          </cell>
          <cell r="K5534">
            <v>1479</v>
          </cell>
          <cell r="L5534">
            <v>804</v>
          </cell>
          <cell r="M5534">
            <v>13</v>
          </cell>
          <cell r="N5534">
            <v>7</v>
          </cell>
          <cell r="O5534">
            <v>0</v>
          </cell>
          <cell r="P5534">
            <v>0</v>
          </cell>
          <cell r="Q5534">
            <v>0</v>
          </cell>
          <cell r="R5534">
            <v>0</v>
          </cell>
          <cell r="S5534">
            <v>1479</v>
          </cell>
          <cell r="T5534">
            <v>1315</v>
          </cell>
          <cell r="U5534">
            <v>1264</v>
          </cell>
          <cell r="AO5534" t="str">
            <v>Thüringen_2005_III 02_3</v>
          </cell>
          <cell r="AQ5534" t="str">
            <v>Östliche Flächenländer_2005_III 02_3</v>
          </cell>
        </row>
        <row r="5535">
          <cell r="G5535">
            <v>2</v>
          </cell>
          <cell r="H5535">
            <v>0</v>
          </cell>
          <cell r="I5535">
            <v>0</v>
          </cell>
          <cell r="J5535">
            <v>0</v>
          </cell>
          <cell r="K5535">
            <v>0</v>
          </cell>
          <cell r="L5535">
            <v>0</v>
          </cell>
          <cell r="M5535">
            <v>0</v>
          </cell>
          <cell r="N5535">
            <v>0</v>
          </cell>
          <cell r="O5535">
            <v>0</v>
          </cell>
          <cell r="P5535">
            <v>0</v>
          </cell>
          <cell r="Q5535">
            <v>0</v>
          </cell>
          <cell r="R5535">
            <v>0</v>
          </cell>
          <cell r="S5535">
            <v>0</v>
          </cell>
          <cell r="T5535">
            <v>0</v>
          </cell>
          <cell r="U5535">
            <v>2</v>
          </cell>
          <cell r="AO5535" t="str">
            <v>Thüringen_2005_III 02_4</v>
          </cell>
          <cell r="AQ5535" t="str">
            <v>Östliche Flächenländer_2005_III 02_4</v>
          </cell>
        </row>
        <row r="5536">
          <cell r="G5536">
            <v>0</v>
          </cell>
          <cell r="H5536">
            <v>0</v>
          </cell>
          <cell r="I5536">
            <v>0</v>
          </cell>
          <cell r="J5536">
            <v>0</v>
          </cell>
          <cell r="K5536">
            <v>0</v>
          </cell>
          <cell r="L5536">
            <v>0</v>
          </cell>
          <cell r="M5536">
            <v>0</v>
          </cell>
          <cell r="N5536">
            <v>0</v>
          </cell>
          <cell r="O5536">
            <v>0</v>
          </cell>
          <cell r="P5536">
            <v>0</v>
          </cell>
          <cell r="Q5536">
            <v>0</v>
          </cell>
          <cell r="R5536">
            <v>0</v>
          </cell>
          <cell r="S5536">
            <v>0</v>
          </cell>
          <cell r="T5536">
            <v>0</v>
          </cell>
          <cell r="U5536">
            <v>0</v>
          </cell>
          <cell r="AO5536" t="str">
            <v>Thüringen_2005_III 02_5</v>
          </cell>
          <cell r="AQ5536" t="str">
            <v>Östliche Flächenländer_2005_III 02_5</v>
          </cell>
        </row>
        <row r="5537">
          <cell r="G5537">
            <v>0</v>
          </cell>
          <cell r="H5537">
            <v>0</v>
          </cell>
          <cell r="I5537">
            <v>0</v>
          </cell>
          <cell r="J5537">
            <v>0</v>
          </cell>
          <cell r="K5537">
            <v>0</v>
          </cell>
          <cell r="L5537">
            <v>0</v>
          </cell>
          <cell r="M5537">
            <v>0</v>
          </cell>
          <cell r="N5537">
            <v>0</v>
          </cell>
          <cell r="O5537">
            <v>0</v>
          </cell>
          <cell r="P5537">
            <v>0</v>
          </cell>
          <cell r="Q5537">
            <v>0</v>
          </cell>
          <cell r="R5537">
            <v>0</v>
          </cell>
          <cell r="S5537">
            <v>0</v>
          </cell>
          <cell r="T5537">
            <v>0</v>
          </cell>
          <cell r="U5537">
            <v>0</v>
          </cell>
          <cell r="AO5537" t="str">
            <v>Thüringen_2005_III 02_6</v>
          </cell>
          <cell r="AQ5537" t="str">
            <v>Östliche Flächenländer_2005_III 02_6</v>
          </cell>
        </row>
        <row r="5538">
          <cell r="G5538">
            <v>0</v>
          </cell>
          <cell r="H5538">
            <v>0</v>
          </cell>
          <cell r="I5538">
            <v>0</v>
          </cell>
          <cell r="J5538">
            <v>0</v>
          </cell>
          <cell r="K5538">
            <v>0</v>
          </cell>
          <cell r="L5538">
            <v>0</v>
          </cell>
          <cell r="M5538">
            <v>0</v>
          </cell>
          <cell r="N5538">
            <v>0</v>
          </cell>
          <cell r="O5538">
            <v>0</v>
          </cell>
          <cell r="P5538">
            <v>0</v>
          </cell>
          <cell r="Q5538">
            <v>0</v>
          </cell>
          <cell r="R5538">
            <v>0</v>
          </cell>
          <cell r="S5538">
            <v>0</v>
          </cell>
          <cell r="T5538">
            <v>0</v>
          </cell>
          <cell r="U5538">
            <v>0</v>
          </cell>
          <cell r="AO5538" t="str">
            <v>Thüringen_2005_III 02_7</v>
          </cell>
          <cell r="AQ5538" t="str">
            <v>Östliche Flächenländer_2005_III 02_7</v>
          </cell>
        </row>
        <row r="5539">
          <cell r="G5539">
            <v>4060</v>
          </cell>
          <cell r="H5539">
            <v>2280</v>
          </cell>
          <cell r="I5539">
            <v>22</v>
          </cell>
          <cell r="J5539">
            <v>10</v>
          </cell>
          <cell r="K5539">
            <v>1479</v>
          </cell>
          <cell r="L5539">
            <v>804</v>
          </cell>
          <cell r="M5539">
            <v>13</v>
          </cell>
          <cell r="N5539">
            <v>7</v>
          </cell>
          <cell r="O5539">
            <v>0</v>
          </cell>
          <cell r="P5539">
            <v>0</v>
          </cell>
          <cell r="Q5539">
            <v>0</v>
          </cell>
          <cell r="R5539">
            <v>0</v>
          </cell>
          <cell r="S5539">
            <v>1479</v>
          </cell>
          <cell r="T5539">
            <v>1315</v>
          </cell>
          <cell r="U5539">
            <v>1266</v>
          </cell>
          <cell r="AO5539" t="str">
            <v>Thüringen_2005_III 02_8</v>
          </cell>
          <cell r="AQ5539" t="str">
            <v>Östliche Flächenländer_2005_III 02_8</v>
          </cell>
        </row>
        <row r="5540">
          <cell r="G5540">
            <v>0</v>
          </cell>
          <cell r="H5540">
            <v>0</v>
          </cell>
          <cell r="I5540">
            <v>0</v>
          </cell>
          <cell r="J5540">
            <v>0</v>
          </cell>
          <cell r="K5540">
            <v>0</v>
          </cell>
          <cell r="L5540">
            <v>0</v>
          </cell>
          <cell r="M5540">
            <v>0</v>
          </cell>
          <cell r="N5540">
            <v>0</v>
          </cell>
          <cell r="O5540">
            <v>0</v>
          </cell>
          <cell r="P5540">
            <v>0</v>
          </cell>
          <cell r="Q5540">
            <v>0</v>
          </cell>
          <cell r="R5540">
            <v>0</v>
          </cell>
          <cell r="S5540">
            <v>0</v>
          </cell>
          <cell r="T5540">
            <v>0</v>
          </cell>
          <cell r="U5540">
            <v>0</v>
          </cell>
          <cell r="AO5540" t="e">
            <v>#N/A</v>
          </cell>
          <cell r="AQ5540" t="e">
            <v>#N/A</v>
          </cell>
        </row>
        <row r="5541">
          <cell r="G5541">
            <v>0</v>
          </cell>
          <cell r="H5541">
            <v>0</v>
          </cell>
          <cell r="I5541">
            <v>0</v>
          </cell>
          <cell r="J5541">
            <v>0</v>
          </cell>
          <cell r="K5541">
            <v>0</v>
          </cell>
          <cell r="L5541">
            <v>0</v>
          </cell>
          <cell r="M5541">
            <v>0</v>
          </cell>
          <cell r="N5541">
            <v>0</v>
          </cell>
          <cell r="O5541">
            <v>0</v>
          </cell>
          <cell r="P5541">
            <v>0</v>
          </cell>
          <cell r="Q5541">
            <v>0</v>
          </cell>
          <cell r="R5541">
            <v>0</v>
          </cell>
          <cell r="S5541">
            <v>0</v>
          </cell>
          <cell r="T5541">
            <v>0</v>
          </cell>
          <cell r="U5541">
            <v>0</v>
          </cell>
          <cell r="AO5541" t="e">
            <v>#N/A</v>
          </cell>
          <cell r="AQ5541" t="e">
            <v>#N/A</v>
          </cell>
        </row>
        <row r="5542">
          <cell r="G5542">
            <v>0</v>
          </cell>
          <cell r="H5542">
            <v>0</v>
          </cell>
          <cell r="I5542">
            <v>0</v>
          </cell>
          <cell r="J5542">
            <v>0</v>
          </cell>
          <cell r="K5542">
            <v>0</v>
          </cell>
          <cell r="L5542">
            <v>0</v>
          </cell>
          <cell r="M5542">
            <v>0</v>
          </cell>
          <cell r="N5542">
            <v>0</v>
          </cell>
          <cell r="O5542">
            <v>0</v>
          </cell>
          <cell r="P5542">
            <v>0</v>
          </cell>
          <cell r="Q5542">
            <v>0</v>
          </cell>
          <cell r="R5542">
            <v>0</v>
          </cell>
          <cell r="S5542">
            <v>0</v>
          </cell>
          <cell r="T5542">
            <v>0</v>
          </cell>
          <cell r="U5542">
            <v>0</v>
          </cell>
          <cell r="AO5542" t="e">
            <v>#N/A</v>
          </cell>
          <cell r="AQ5542" t="e">
            <v>#N/A</v>
          </cell>
        </row>
        <row r="5543">
          <cell r="G5543">
            <v>0</v>
          </cell>
          <cell r="H5543">
            <v>0</v>
          </cell>
          <cell r="I5543">
            <v>0</v>
          </cell>
          <cell r="J5543">
            <v>0</v>
          </cell>
          <cell r="K5543">
            <v>0</v>
          </cell>
          <cell r="L5543">
            <v>0</v>
          </cell>
          <cell r="M5543">
            <v>0</v>
          </cell>
          <cell r="N5543">
            <v>0</v>
          </cell>
          <cell r="O5543">
            <v>0</v>
          </cell>
          <cell r="P5543">
            <v>0</v>
          </cell>
          <cell r="Q5543">
            <v>0</v>
          </cell>
          <cell r="R5543">
            <v>0</v>
          </cell>
          <cell r="S5543">
            <v>0</v>
          </cell>
          <cell r="T5543">
            <v>0</v>
          </cell>
          <cell r="U5543">
            <v>0</v>
          </cell>
          <cell r="AO5543" t="e">
            <v>#N/A</v>
          </cell>
          <cell r="AQ5543" t="e">
            <v>#N/A</v>
          </cell>
        </row>
        <row r="5544">
          <cell r="G5544">
            <v>0</v>
          </cell>
          <cell r="H5544">
            <v>0</v>
          </cell>
          <cell r="I5544">
            <v>0</v>
          </cell>
          <cell r="J5544">
            <v>0</v>
          </cell>
          <cell r="K5544">
            <v>0</v>
          </cell>
          <cell r="L5544">
            <v>0</v>
          </cell>
          <cell r="M5544">
            <v>0</v>
          </cell>
          <cell r="N5544">
            <v>0</v>
          </cell>
          <cell r="O5544">
            <v>0</v>
          </cell>
          <cell r="P5544">
            <v>0</v>
          </cell>
          <cell r="Q5544">
            <v>0</v>
          </cell>
          <cell r="R5544">
            <v>0</v>
          </cell>
          <cell r="S5544">
            <v>0</v>
          </cell>
          <cell r="T5544">
            <v>0</v>
          </cell>
          <cell r="U5544">
            <v>0</v>
          </cell>
          <cell r="AO5544" t="e">
            <v>#N/A</v>
          </cell>
          <cell r="AQ5544" t="e">
            <v>#N/A</v>
          </cell>
        </row>
        <row r="5545">
          <cell r="G5545">
            <v>0</v>
          </cell>
          <cell r="H5545">
            <v>0</v>
          </cell>
          <cell r="I5545">
            <v>0</v>
          </cell>
          <cell r="J5545">
            <v>0</v>
          </cell>
          <cell r="K5545">
            <v>0</v>
          </cell>
          <cell r="L5545">
            <v>0</v>
          </cell>
          <cell r="M5545">
            <v>0</v>
          </cell>
          <cell r="N5545">
            <v>0</v>
          </cell>
          <cell r="O5545">
            <v>0</v>
          </cell>
          <cell r="P5545">
            <v>0</v>
          </cell>
          <cell r="Q5545">
            <v>0</v>
          </cell>
          <cell r="R5545">
            <v>0</v>
          </cell>
          <cell r="S5545">
            <v>0</v>
          </cell>
          <cell r="T5545">
            <v>0</v>
          </cell>
          <cell r="U5545">
            <v>0</v>
          </cell>
          <cell r="AO5545" t="e">
            <v>#N/A</v>
          </cell>
          <cell r="AQ5545" t="e">
            <v>#N/A</v>
          </cell>
        </row>
        <row r="5546">
          <cell r="G5546">
            <v>0</v>
          </cell>
          <cell r="H5546">
            <v>0</v>
          </cell>
          <cell r="I5546">
            <v>0</v>
          </cell>
          <cell r="J5546">
            <v>0</v>
          </cell>
          <cell r="K5546">
            <v>0</v>
          </cell>
          <cell r="L5546">
            <v>0</v>
          </cell>
          <cell r="M5546">
            <v>0</v>
          </cell>
          <cell r="N5546">
            <v>0</v>
          </cell>
          <cell r="O5546">
            <v>0</v>
          </cell>
          <cell r="P5546">
            <v>0</v>
          </cell>
          <cell r="Q5546">
            <v>0</v>
          </cell>
          <cell r="R5546">
            <v>0</v>
          </cell>
          <cell r="S5546">
            <v>0</v>
          </cell>
          <cell r="T5546">
            <v>0</v>
          </cell>
          <cell r="U5546">
            <v>0</v>
          </cell>
          <cell r="AO5546" t="e">
            <v>#N/A</v>
          </cell>
          <cell r="AQ5546" t="e">
            <v>#N/A</v>
          </cell>
        </row>
        <row r="5547">
          <cell r="G5547">
            <v>0</v>
          </cell>
          <cell r="H5547">
            <v>0</v>
          </cell>
          <cell r="I5547">
            <v>0</v>
          </cell>
          <cell r="J5547">
            <v>0</v>
          </cell>
          <cell r="K5547">
            <v>0</v>
          </cell>
          <cell r="L5547">
            <v>0</v>
          </cell>
          <cell r="M5547">
            <v>0</v>
          </cell>
          <cell r="N5547">
            <v>0</v>
          </cell>
          <cell r="O5547">
            <v>0</v>
          </cell>
          <cell r="P5547">
            <v>0</v>
          </cell>
          <cell r="Q5547">
            <v>0</v>
          </cell>
          <cell r="R5547">
            <v>0</v>
          </cell>
          <cell r="S5547">
            <v>0</v>
          </cell>
          <cell r="T5547">
            <v>0</v>
          </cell>
          <cell r="U5547">
            <v>0</v>
          </cell>
          <cell r="AO5547" t="e">
            <v>#N/A</v>
          </cell>
          <cell r="AQ5547" t="e">
            <v>#N/A</v>
          </cell>
        </row>
        <row r="5548">
          <cell r="G5548">
            <v>0</v>
          </cell>
          <cell r="H5548">
            <v>0</v>
          </cell>
          <cell r="I5548">
            <v>0</v>
          </cell>
          <cell r="J5548">
            <v>0</v>
          </cell>
          <cell r="K5548">
            <v>0</v>
          </cell>
          <cell r="L5548">
            <v>0</v>
          </cell>
          <cell r="M5548">
            <v>0</v>
          </cell>
          <cell r="N5548">
            <v>0</v>
          </cell>
          <cell r="O5548">
            <v>0</v>
          </cell>
          <cell r="P5548">
            <v>0</v>
          </cell>
          <cell r="Q5548">
            <v>0</v>
          </cell>
          <cell r="R5548">
            <v>0</v>
          </cell>
          <cell r="S5548">
            <v>0</v>
          </cell>
          <cell r="T5548">
            <v>0</v>
          </cell>
          <cell r="U5548">
            <v>0</v>
          </cell>
          <cell r="AO5548" t="str">
            <v>Thüringen_2005_I 04a_1</v>
          </cell>
          <cell r="AQ5548" t="str">
            <v>Östliche Flächenländer_2005_I 04a_1</v>
          </cell>
        </row>
        <row r="5549">
          <cell r="G5549">
            <v>0</v>
          </cell>
          <cell r="H5549">
            <v>0</v>
          </cell>
          <cell r="I5549">
            <v>0</v>
          </cell>
          <cell r="J5549">
            <v>0</v>
          </cell>
          <cell r="K5549">
            <v>0</v>
          </cell>
          <cell r="L5549">
            <v>0</v>
          </cell>
          <cell r="M5549">
            <v>0</v>
          </cell>
          <cell r="N5549">
            <v>0</v>
          </cell>
          <cell r="O5549">
            <v>0</v>
          </cell>
          <cell r="P5549">
            <v>0</v>
          </cell>
          <cell r="Q5549">
            <v>0</v>
          </cell>
          <cell r="R5549">
            <v>0</v>
          </cell>
          <cell r="S5549">
            <v>0</v>
          </cell>
          <cell r="T5549">
            <v>0</v>
          </cell>
          <cell r="U5549">
            <v>0</v>
          </cell>
          <cell r="AO5549" t="str">
            <v>Thüringen_2005_I 04a_2</v>
          </cell>
          <cell r="AQ5549" t="str">
            <v>Östliche Flächenländer_2005_I 04a_2</v>
          </cell>
        </row>
        <row r="5550">
          <cell r="G5550">
            <v>310</v>
          </cell>
          <cell r="H5550">
            <v>142</v>
          </cell>
          <cell r="I5550">
            <v>3</v>
          </cell>
          <cell r="J5550">
            <v>1</v>
          </cell>
          <cell r="K5550">
            <v>22</v>
          </cell>
          <cell r="L5550">
            <v>7</v>
          </cell>
          <cell r="M5550">
            <v>0</v>
          </cell>
          <cell r="N5550">
            <v>0</v>
          </cell>
          <cell r="O5550">
            <v>0</v>
          </cell>
          <cell r="P5550">
            <v>0</v>
          </cell>
          <cell r="Q5550">
            <v>0</v>
          </cell>
          <cell r="R5550">
            <v>0</v>
          </cell>
          <cell r="S5550">
            <v>22</v>
          </cell>
          <cell r="T5550">
            <v>0</v>
          </cell>
          <cell r="U5550">
            <v>288</v>
          </cell>
          <cell r="AO5550" t="str">
            <v>Thüringen_2005_I 04a_3</v>
          </cell>
          <cell r="AQ5550" t="str">
            <v>Östliche Flächenländer_2005_I 04a_3</v>
          </cell>
        </row>
        <row r="5551">
          <cell r="G5551">
            <v>0</v>
          </cell>
          <cell r="H5551">
            <v>0</v>
          </cell>
          <cell r="I5551">
            <v>0</v>
          </cell>
          <cell r="J5551">
            <v>0</v>
          </cell>
          <cell r="K5551">
            <v>0</v>
          </cell>
          <cell r="L5551">
            <v>0</v>
          </cell>
          <cell r="M5551">
            <v>0</v>
          </cell>
          <cell r="N5551">
            <v>0</v>
          </cell>
          <cell r="O5551">
            <v>0</v>
          </cell>
          <cell r="P5551">
            <v>0</v>
          </cell>
          <cell r="Q5551">
            <v>0</v>
          </cell>
          <cell r="R5551">
            <v>0</v>
          </cell>
          <cell r="S5551">
            <v>0</v>
          </cell>
          <cell r="T5551">
            <v>0</v>
          </cell>
          <cell r="U5551">
            <v>0</v>
          </cell>
          <cell r="AO5551" t="str">
            <v>Thüringen_2005_I 04a_4</v>
          </cell>
          <cell r="AQ5551" t="str">
            <v>Östliche Flächenländer_2005_I 04a_4</v>
          </cell>
        </row>
        <row r="5552">
          <cell r="G5552">
            <v>29</v>
          </cell>
          <cell r="H5552">
            <v>8</v>
          </cell>
          <cell r="I5552">
            <v>0</v>
          </cell>
          <cell r="J5552">
            <v>0</v>
          </cell>
          <cell r="K5552">
            <v>0</v>
          </cell>
          <cell r="L5552">
            <v>0</v>
          </cell>
          <cell r="M5552">
            <v>0</v>
          </cell>
          <cell r="N5552">
            <v>0</v>
          </cell>
          <cell r="O5552">
            <v>0</v>
          </cell>
          <cell r="P5552">
            <v>0</v>
          </cell>
          <cell r="Q5552">
            <v>0</v>
          </cell>
          <cell r="R5552">
            <v>0</v>
          </cell>
          <cell r="S5552">
            <v>0</v>
          </cell>
          <cell r="T5552">
            <v>0</v>
          </cell>
          <cell r="U5552">
            <v>29</v>
          </cell>
          <cell r="AO5552" t="str">
            <v>Thüringen_2005_I 04a_5</v>
          </cell>
          <cell r="AQ5552" t="str">
            <v>Östliche Flächenländer_2005_I 04a_5</v>
          </cell>
        </row>
        <row r="5553">
          <cell r="G5553">
            <v>0</v>
          </cell>
          <cell r="H5553">
            <v>0</v>
          </cell>
          <cell r="I5553">
            <v>0</v>
          </cell>
          <cell r="J5553">
            <v>0</v>
          </cell>
          <cell r="K5553">
            <v>0</v>
          </cell>
          <cell r="L5553">
            <v>0</v>
          </cell>
          <cell r="M5553">
            <v>0</v>
          </cell>
          <cell r="N5553">
            <v>0</v>
          </cell>
          <cell r="O5553">
            <v>0</v>
          </cell>
          <cell r="P5553">
            <v>0</v>
          </cell>
          <cell r="Q5553">
            <v>0</v>
          </cell>
          <cell r="R5553">
            <v>0</v>
          </cell>
          <cell r="S5553">
            <v>0</v>
          </cell>
          <cell r="T5553">
            <v>0</v>
          </cell>
          <cell r="U5553">
            <v>0</v>
          </cell>
          <cell r="AO5553" t="str">
            <v>Thüringen_2005_I 04a_6</v>
          </cell>
          <cell r="AQ5553" t="str">
            <v>Östliche Flächenländer_2005_I 04a_6</v>
          </cell>
        </row>
        <row r="5554">
          <cell r="G5554">
            <v>0</v>
          </cell>
          <cell r="H5554">
            <v>0</v>
          </cell>
          <cell r="I5554">
            <v>0</v>
          </cell>
          <cell r="J5554">
            <v>0</v>
          </cell>
          <cell r="K5554">
            <v>0</v>
          </cell>
          <cell r="L5554">
            <v>0</v>
          </cell>
          <cell r="M5554">
            <v>0</v>
          </cell>
          <cell r="N5554">
            <v>0</v>
          </cell>
          <cell r="O5554">
            <v>0</v>
          </cell>
          <cell r="P5554">
            <v>0</v>
          </cell>
          <cell r="Q5554">
            <v>0</v>
          </cell>
          <cell r="R5554">
            <v>0</v>
          </cell>
          <cell r="S5554">
            <v>0</v>
          </cell>
          <cell r="T5554">
            <v>0</v>
          </cell>
          <cell r="U5554">
            <v>0</v>
          </cell>
          <cell r="AO5554" t="str">
            <v>Thüringen_2005_I 04a_7</v>
          </cell>
          <cell r="AQ5554" t="str">
            <v>Östliche Flächenländer_2005_I 04a_7</v>
          </cell>
        </row>
        <row r="5555">
          <cell r="G5555">
            <v>339</v>
          </cell>
          <cell r="H5555">
            <v>150</v>
          </cell>
          <cell r="I5555">
            <v>3</v>
          </cell>
          <cell r="J5555">
            <v>1</v>
          </cell>
          <cell r="K5555">
            <v>22</v>
          </cell>
          <cell r="L5555">
            <v>7</v>
          </cell>
          <cell r="M5555">
            <v>0</v>
          </cell>
          <cell r="N5555">
            <v>0</v>
          </cell>
          <cell r="O5555">
            <v>0</v>
          </cell>
          <cell r="P5555">
            <v>0</v>
          </cell>
          <cell r="Q5555">
            <v>0</v>
          </cell>
          <cell r="R5555">
            <v>0</v>
          </cell>
          <cell r="S5555">
            <v>22</v>
          </cell>
          <cell r="T5555">
            <v>0</v>
          </cell>
          <cell r="U5555">
            <v>317</v>
          </cell>
          <cell r="AO5555" t="str">
            <v>Thüringen_2005_I 04a_8</v>
          </cell>
          <cell r="AQ5555" t="str">
            <v>Östliche Flächenländer_2005_I 04a_8</v>
          </cell>
        </row>
        <row r="5556">
          <cell r="G5556">
            <v>0</v>
          </cell>
          <cell r="H5556">
            <v>0</v>
          </cell>
          <cell r="I5556">
            <v>0</v>
          </cell>
          <cell r="J5556">
            <v>0</v>
          </cell>
          <cell r="K5556">
            <v>0</v>
          </cell>
          <cell r="L5556">
            <v>0</v>
          </cell>
          <cell r="M5556">
            <v>0</v>
          </cell>
          <cell r="N5556">
            <v>0</v>
          </cell>
          <cell r="O5556">
            <v>0</v>
          </cell>
          <cell r="P5556">
            <v>0</v>
          </cell>
          <cell r="Q5556">
            <v>0</v>
          </cell>
          <cell r="R5556">
            <v>0</v>
          </cell>
          <cell r="S5556">
            <v>0</v>
          </cell>
          <cell r="T5556">
            <v>0</v>
          </cell>
          <cell r="U5556">
            <v>0</v>
          </cell>
          <cell r="AO5556" t="str">
            <v>Thüringen_2005_Sonstige_1</v>
          </cell>
          <cell r="AQ5556" t="str">
            <v>Östliche Flächenländer_2005_Sonstige_1</v>
          </cell>
        </row>
        <row r="5557">
          <cell r="G5557">
            <v>7</v>
          </cell>
          <cell r="H5557">
            <v>1</v>
          </cell>
          <cell r="I5557">
            <v>0</v>
          </cell>
          <cell r="J5557">
            <v>0</v>
          </cell>
          <cell r="K5557">
            <v>2</v>
          </cell>
          <cell r="L5557">
            <v>0</v>
          </cell>
          <cell r="M5557">
            <v>0</v>
          </cell>
          <cell r="N5557">
            <v>0</v>
          </cell>
          <cell r="O5557">
            <v>2</v>
          </cell>
          <cell r="P5557">
            <v>2</v>
          </cell>
          <cell r="Q5557">
            <v>1</v>
          </cell>
          <cell r="R5557">
            <v>2</v>
          </cell>
          <cell r="S5557">
            <v>0</v>
          </cell>
          <cell r="T5557">
            <v>0</v>
          </cell>
          <cell r="U5557">
            <v>0</v>
          </cell>
          <cell r="AO5557" t="str">
            <v>Thüringen_2005_Sonstige_2</v>
          </cell>
          <cell r="AQ5557" t="str">
            <v>Östliche Flächenländer_2005_Sonstige_2</v>
          </cell>
        </row>
        <row r="5558">
          <cell r="G5558">
            <v>1569</v>
          </cell>
          <cell r="H5558">
            <v>363</v>
          </cell>
          <cell r="I5558">
            <v>0</v>
          </cell>
          <cell r="J5558">
            <v>0</v>
          </cell>
          <cell r="K5558">
            <v>668</v>
          </cell>
          <cell r="L5558">
            <v>156</v>
          </cell>
          <cell r="M5558">
            <v>0</v>
          </cell>
          <cell r="N5558">
            <v>0</v>
          </cell>
          <cell r="O5558">
            <v>668</v>
          </cell>
          <cell r="P5558">
            <v>648</v>
          </cell>
          <cell r="Q5558">
            <v>135</v>
          </cell>
          <cell r="R5558">
            <v>118</v>
          </cell>
          <cell r="S5558">
            <v>0</v>
          </cell>
          <cell r="T5558">
            <v>0</v>
          </cell>
          <cell r="U5558">
            <v>0</v>
          </cell>
          <cell r="AO5558" t="str">
            <v>Thüringen_2005_Sonstige_3</v>
          </cell>
          <cell r="AQ5558" t="str">
            <v>Östliche Flächenländer_2005_Sonstige_3</v>
          </cell>
        </row>
        <row r="5559">
          <cell r="G5559">
            <v>143</v>
          </cell>
          <cell r="H5559">
            <v>25</v>
          </cell>
          <cell r="I5559">
            <v>1</v>
          </cell>
          <cell r="J5559">
            <v>0</v>
          </cell>
          <cell r="K5559">
            <v>82</v>
          </cell>
          <cell r="L5559">
            <v>12</v>
          </cell>
          <cell r="M5559">
            <v>1</v>
          </cell>
          <cell r="N5559">
            <v>0</v>
          </cell>
          <cell r="O5559">
            <v>82</v>
          </cell>
          <cell r="P5559">
            <v>55</v>
          </cell>
          <cell r="Q5559">
            <v>5</v>
          </cell>
          <cell r="R5559">
            <v>1</v>
          </cell>
          <cell r="S5559">
            <v>0</v>
          </cell>
          <cell r="T5559">
            <v>0</v>
          </cell>
          <cell r="U5559">
            <v>0</v>
          </cell>
          <cell r="AO5559" t="str">
            <v>Thüringen_2005_Sonstige_4</v>
          </cell>
          <cell r="AQ5559" t="str">
            <v>Östliche Flächenländer_2005_Sonstige_4</v>
          </cell>
        </row>
        <row r="5560">
          <cell r="G5560">
            <v>230</v>
          </cell>
          <cell r="H5560">
            <v>113</v>
          </cell>
          <cell r="I5560">
            <v>1</v>
          </cell>
          <cell r="J5560">
            <v>1</v>
          </cell>
          <cell r="K5560">
            <v>90</v>
          </cell>
          <cell r="L5560">
            <v>46</v>
          </cell>
          <cell r="M5560">
            <v>1</v>
          </cell>
          <cell r="N5560">
            <v>1</v>
          </cell>
          <cell r="O5560">
            <v>90</v>
          </cell>
          <cell r="P5560">
            <v>77</v>
          </cell>
          <cell r="Q5560">
            <v>41</v>
          </cell>
          <cell r="R5560">
            <v>22</v>
          </cell>
          <cell r="S5560">
            <v>0</v>
          </cell>
          <cell r="T5560">
            <v>0</v>
          </cell>
          <cell r="U5560">
            <v>0</v>
          </cell>
          <cell r="AO5560" t="str">
            <v>Thüringen_2005_Sonstige_5</v>
          </cell>
          <cell r="AQ5560" t="str">
            <v>Östliche Flächenländer_2005_Sonstige_5</v>
          </cell>
        </row>
        <row r="5561">
          <cell r="G5561">
            <v>2</v>
          </cell>
          <cell r="H5561">
            <v>0</v>
          </cell>
          <cell r="I5561">
            <v>0</v>
          </cell>
          <cell r="J5561">
            <v>0</v>
          </cell>
          <cell r="K5561">
            <v>2</v>
          </cell>
          <cell r="L5561">
            <v>0</v>
          </cell>
          <cell r="M5561">
            <v>0</v>
          </cell>
          <cell r="N5561">
            <v>0</v>
          </cell>
          <cell r="O5561">
            <v>2</v>
          </cell>
          <cell r="P5561">
            <v>0</v>
          </cell>
          <cell r="Q5561">
            <v>0</v>
          </cell>
          <cell r="R5561">
            <v>0</v>
          </cell>
          <cell r="S5561">
            <v>0</v>
          </cell>
          <cell r="T5561">
            <v>0</v>
          </cell>
          <cell r="U5561">
            <v>0</v>
          </cell>
          <cell r="AO5561" t="str">
            <v>Thüringen_2005_Sonstige_6</v>
          </cell>
          <cell r="AQ5561" t="str">
            <v>Östliche Flächenländer_2005_Sonstige_6</v>
          </cell>
        </row>
        <row r="5562">
          <cell r="G5562">
            <v>0</v>
          </cell>
          <cell r="H5562">
            <v>0</v>
          </cell>
          <cell r="I5562">
            <v>0</v>
          </cell>
          <cell r="J5562">
            <v>0</v>
          </cell>
          <cell r="K5562">
            <v>0</v>
          </cell>
          <cell r="L5562">
            <v>0</v>
          </cell>
          <cell r="M5562">
            <v>0</v>
          </cell>
          <cell r="N5562">
            <v>0</v>
          </cell>
          <cell r="O5562">
            <v>0</v>
          </cell>
          <cell r="P5562">
            <v>0</v>
          </cell>
          <cell r="Q5562">
            <v>0</v>
          </cell>
          <cell r="R5562">
            <v>0</v>
          </cell>
          <cell r="S5562">
            <v>0</v>
          </cell>
          <cell r="T5562">
            <v>0</v>
          </cell>
          <cell r="U5562">
            <v>0</v>
          </cell>
          <cell r="AO5562" t="str">
            <v>Thüringen_2005_Sonstige_7</v>
          </cell>
          <cell r="AQ5562" t="str">
            <v>Östliche Flächenländer_2005_Sonstige_7</v>
          </cell>
        </row>
        <row r="5563">
          <cell r="G5563">
            <v>1951</v>
          </cell>
          <cell r="H5563">
            <v>502</v>
          </cell>
          <cell r="I5563">
            <v>2</v>
          </cell>
          <cell r="J5563">
            <v>1</v>
          </cell>
          <cell r="K5563">
            <v>844</v>
          </cell>
          <cell r="L5563">
            <v>214</v>
          </cell>
          <cell r="M5563">
            <v>2</v>
          </cell>
          <cell r="N5563">
            <v>1</v>
          </cell>
          <cell r="O5563">
            <v>844</v>
          </cell>
          <cell r="P5563">
            <v>782</v>
          </cell>
          <cell r="Q5563">
            <v>182</v>
          </cell>
          <cell r="R5563">
            <v>143</v>
          </cell>
          <cell r="S5563">
            <v>0</v>
          </cell>
          <cell r="T5563">
            <v>0</v>
          </cell>
          <cell r="U5563">
            <v>0</v>
          </cell>
          <cell r="AO5563" t="str">
            <v>Thüringen_2005_Sonstige_8</v>
          </cell>
          <cell r="AQ5563" t="str">
            <v>Östliche Flächenländer_2005_Sonstige_8</v>
          </cell>
        </row>
        <row r="5564">
          <cell r="G5564">
            <v>0</v>
          </cell>
          <cell r="H5564">
            <v>0</v>
          </cell>
          <cell r="I5564">
            <v>0</v>
          </cell>
          <cell r="J5564">
            <v>0</v>
          </cell>
          <cell r="K5564">
            <v>0</v>
          </cell>
          <cell r="L5564">
            <v>0</v>
          </cell>
          <cell r="M5564">
            <v>0</v>
          </cell>
          <cell r="N5564">
            <v>0</v>
          </cell>
          <cell r="O5564">
            <v>0</v>
          </cell>
          <cell r="P5564">
            <v>0</v>
          </cell>
          <cell r="Q5564">
            <v>0</v>
          </cell>
          <cell r="R5564">
            <v>0</v>
          </cell>
          <cell r="S5564">
            <v>0</v>
          </cell>
          <cell r="T5564">
            <v>0</v>
          </cell>
          <cell r="U5564">
            <v>0</v>
          </cell>
          <cell r="AO5564" t="e">
            <v>#N/A</v>
          </cell>
          <cell r="AQ5564" t="e">
            <v>#N/A</v>
          </cell>
        </row>
        <row r="5565">
          <cell r="G5565">
            <v>3</v>
          </cell>
          <cell r="H5565">
            <v>0</v>
          </cell>
          <cell r="I5565">
            <v>0</v>
          </cell>
          <cell r="J5565">
            <v>0</v>
          </cell>
          <cell r="K5565">
            <v>0</v>
          </cell>
          <cell r="L5565">
            <v>0</v>
          </cell>
          <cell r="M5565">
            <v>0</v>
          </cell>
          <cell r="N5565">
            <v>0</v>
          </cell>
          <cell r="O5565">
            <v>0</v>
          </cell>
          <cell r="P5565">
            <v>0</v>
          </cell>
          <cell r="Q5565">
            <v>1</v>
          </cell>
          <cell r="R5565">
            <v>2</v>
          </cell>
          <cell r="S5565">
            <v>0</v>
          </cell>
          <cell r="T5565">
            <v>0</v>
          </cell>
          <cell r="U5565">
            <v>0</v>
          </cell>
          <cell r="AO5565" t="e">
            <v>#N/A</v>
          </cell>
          <cell r="AQ5565" t="e">
            <v>#N/A</v>
          </cell>
        </row>
        <row r="5566">
          <cell r="G5566">
            <v>553</v>
          </cell>
          <cell r="H5566">
            <v>109</v>
          </cell>
          <cell r="I5566">
            <v>0</v>
          </cell>
          <cell r="J5566">
            <v>0</v>
          </cell>
          <cell r="K5566">
            <v>169</v>
          </cell>
          <cell r="L5566">
            <v>31</v>
          </cell>
          <cell r="M5566">
            <v>0</v>
          </cell>
          <cell r="N5566">
            <v>0</v>
          </cell>
          <cell r="O5566">
            <v>169</v>
          </cell>
          <cell r="P5566">
            <v>164</v>
          </cell>
          <cell r="Q5566">
            <v>102</v>
          </cell>
          <cell r="R5566">
            <v>118</v>
          </cell>
          <cell r="S5566">
            <v>0</v>
          </cell>
          <cell r="T5566">
            <v>0</v>
          </cell>
          <cell r="U5566">
            <v>0</v>
          </cell>
          <cell r="AO5566" t="e">
            <v>#N/A</v>
          </cell>
          <cell r="AQ5566" t="e">
            <v>#N/A</v>
          </cell>
        </row>
        <row r="5567">
          <cell r="G5567">
            <v>55</v>
          </cell>
          <cell r="H5567">
            <v>11</v>
          </cell>
          <cell r="I5567">
            <v>0</v>
          </cell>
          <cell r="J5567">
            <v>0</v>
          </cell>
          <cell r="K5567">
            <v>28</v>
          </cell>
          <cell r="L5567">
            <v>5</v>
          </cell>
          <cell r="M5567">
            <v>0</v>
          </cell>
          <cell r="N5567">
            <v>0</v>
          </cell>
          <cell r="O5567">
            <v>28</v>
          </cell>
          <cell r="P5567">
            <v>21</v>
          </cell>
          <cell r="Q5567">
            <v>5</v>
          </cell>
          <cell r="R5567">
            <v>1</v>
          </cell>
          <cell r="S5567">
            <v>0</v>
          </cell>
          <cell r="T5567">
            <v>0</v>
          </cell>
          <cell r="U5567">
            <v>0</v>
          </cell>
          <cell r="AO5567" t="e">
            <v>#N/A</v>
          </cell>
          <cell r="AQ5567" t="e">
            <v>#N/A</v>
          </cell>
        </row>
        <row r="5568">
          <cell r="G5568">
            <v>90</v>
          </cell>
          <cell r="H5568">
            <v>42</v>
          </cell>
          <cell r="I5568">
            <v>1</v>
          </cell>
          <cell r="J5568">
            <v>1</v>
          </cell>
          <cell r="K5568">
            <v>20</v>
          </cell>
          <cell r="L5568">
            <v>10</v>
          </cell>
          <cell r="M5568">
            <v>1</v>
          </cell>
          <cell r="N5568">
            <v>1</v>
          </cell>
          <cell r="O5568">
            <v>20</v>
          </cell>
          <cell r="P5568">
            <v>13</v>
          </cell>
          <cell r="Q5568">
            <v>35</v>
          </cell>
          <cell r="R5568">
            <v>22</v>
          </cell>
          <cell r="S5568">
            <v>0</v>
          </cell>
          <cell r="T5568">
            <v>0</v>
          </cell>
          <cell r="U5568">
            <v>0</v>
          </cell>
          <cell r="AO5568" t="e">
            <v>#N/A</v>
          </cell>
          <cell r="AQ5568" t="e">
            <v>#N/A</v>
          </cell>
        </row>
        <row r="5569">
          <cell r="G5569">
            <v>0</v>
          </cell>
          <cell r="H5569">
            <v>0</v>
          </cell>
          <cell r="I5569">
            <v>0</v>
          </cell>
          <cell r="J5569">
            <v>0</v>
          </cell>
          <cell r="K5569">
            <v>0</v>
          </cell>
          <cell r="L5569">
            <v>0</v>
          </cell>
          <cell r="M5569">
            <v>0</v>
          </cell>
          <cell r="N5569">
            <v>0</v>
          </cell>
          <cell r="O5569">
            <v>0</v>
          </cell>
          <cell r="P5569">
            <v>0</v>
          </cell>
          <cell r="Q5569">
            <v>0</v>
          </cell>
          <cell r="R5569">
            <v>0</v>
          </cell>
          <cell r="S5569">
            <v>0</v>
          </cell>
          <cell r="T5569">
            <v>0</v>
          </cell>
          <cell r="U5569">
            <v>0</v>
          </cell>
          <cell r="AO5569" t="e">
            <v>#N/A</v>
          </cell>
          <cell r="AQ5569" t="e">
            <v>#N/A</v>
          </cell>
        </row>
        <row r="5570">
          <cell r="G5570">
            <v>0</v>
          </cell>
          <cell r="H5570">
            <v>0</v>
          </cell>
          <cell r="I5570">
            <v>0</v>
          </cell>
          <cell r="J5570">
            <v>0</v>
          </cell>
          <cell r="K5570">
            <v>0</v>
          </cell>
          <cell r="L5570">
            <v>0</v>
          </cell>
          <cell r="M5570">
            <v>0</v>
          </cell>
          <cell r="N5570">
            <v>0</v>
          </cell>
          <cell r="O5570">
            <v>0</v>
          </cell>
          <cell r="P5570">
            <v>0</v>
          </cell>
          <cell r="Q5570">
            <v>0</v>
          </cell>
          <cell r="R5570">
            <v>0</v>
          </cell>
          <cell r="S5570">
            <v>0</v>
          </cell>
          <cell r="T5570">
            <v>0</v>
          </cell>
          <cell r="U5570">
            <v>0</v>
          </cell>
          <cell r="AO5570" t="e">
            <v>#N/A</v>
          </cell>
          <cell r="AQ5570" t="e">
            <v>#N/A</v>
          </cell>
        </row>
        <row r="5571">
          <cell r="G5571">
            <v>701</v>
          </cell>
          <cell r="H5571">
            <v>162</v>
          </cell>
          <cell r="I5571">
            <v>1</v>
          </cell>
          <cell r="J5571">
            <v>1</v>
          </cell>
          <cell r="K5571">
            <v>217</v>
          </cell>
          <cell r="L5571">
            <v>46</v>
          </cell>
          <cell r="M5571">
            <v>1</v>
          </cell>
          <cell r="N5571">
            <v>1</v>
          </cell>
          <cell r="O5571">
            <v>217</v>
          </cell>
          <cell r="P5571">
            <v>198</v>
          </cell>
          <cell r="Q5571">
            <v>143</v>
          </cell>
          <cell r="R5571">
            <v>143</v>
          </cell>
          <cell r="S5571">
            <v>0</v>
          </cell>
          <cell r="T5571">
            <v>0</v>
          </cell>
          <cell r="U5571">
            <v>0</v>
          </cell>
          <cell r="AO5571" t="e">
            <v>#N/A</v>
          </cell>
          <cell r="AQ5571" t="e">
            <v>#N/A</v>
          </cell>
        </row>
        <row r="5572">
          <cell r="G5572">
            <v>2240</v>
          </cell>
          <cell r="H5572">
            <v>595</v>
          </cell>
          <cell r="I5572">
            <v>4</v>
          </cell>
          <cell r="J5572">
            <v>1</v>
          </cell>
          <cell r="K5572">
            <v>828</v>
          </cell>
          <cell r="L5572">
            <v>214</v>
          </cell>
          <cell r="M5572">
            <v>2</v>
          </cell>
          <cell r="N5572">
            <v>1</v>
          </cell>
          <cell r="O5572">
            <v>828</v>
          </cell>
          <cell r="P5572">
            <v>766</v>
          </cell>
          <cell r="Q5572">
            <v>617</v>
          </cell>
          <cell r="R5572">
            <v>29</v>
          </cell>
          <cell r="S5572">
            <v>0</v>
          </cell>
          <cell r="T5572">
            <v>0</v>
          </cell>
          <cell r="U5572">
            <v>0</v>
          </cell>
          <cell r="AO5572" t="str">
            <v>Thüringen_2007_I 01a_1</v>
          </cell>
          <cell r="AQ5572" t="str">
            <v>Östliche Flächenländer_2007_I 01a_1</v>
          </cell>
        </row>
        <row r="5573">
          <cell r="G5573">
            <v>11089</v>
          </cell>
          <cell r="H5573">
            <v>2973</v>
          </cell>
          <cell r="I5573">
            <v>23</v>
          </cell>
          <cell r="J5573">
            <v>7</v>
          </cell>
          <cell r="K5573">
            <v>4174</v>
          </cell>
          <cell r="L5573">
            <v>1191</v>
          </cell>
          <cell r="M5573">
            <v>6</v>
          </cell>
          <cell r="N5573">
            <v>2</v>
          </cell>
          <cell r="O5573">
            <v>4174</v>
          </cell>
          <cell r="P5573">
            <v>3836</v>
          </cell>
          <cell r="Q5573">
            <v>2666</v>
          </cell>
          <cell r="R5573">
            <v>413</v>
          </cell>
          <cell r="S5573">
            <v>0</v>
          </cell>
          <cell r="T5573">
            <v>0</v>
          </cell>
          <cell r="U5573">
            <v>0</v>
          </cell>
          <cell r="AO5573" t="str">
            <v>Thüringen_2007_I 01a_2</v>
          </cell>
          <cell r="AQ5573" t="str">
            <v>Östliche Flächenländer_2007_I 01a_2</v>
          </cell>
        </row>
        <row r="5574">
          <cell r="G5574">
            <v>27668</v>
          </cell>
          <cell r="H5574">
            <v>9661</v>
          </cell>
          <cell r="I5574">
            <v>38</v>
          </cell>
          <cell r="J5574">
            <v>16</v>
          </cell>
          <cell r="K5574">
            <v>8943</v>
          </cell>
          <cell r="L5574">
            <v>3365</v>
          </cell>
          <cell r="M5574">
            <v>17</v>
          </cell>
          <cell r="N5574">
            <v>9</v>
          </cell>
          <cell r="O5574">
            <v>8943</v>
          </cell>
          <cell r="P5574">
            <v>8797</v>
          </cell>
          <cell r="Q5574">
            <v>7691</v>
          </cell>
          <cell r="R5574">
            <v>2237</v>
          </cell>
          <cell r="S5574">
            <v>0</v>
          </cell>
          <cell r="T5574">
            <v>0</v>
          </cell>
          <cell r="U5574">
            <v>0</v>
          </cell>
          <cell r="AO5574" t="str">
            <v>Thüringen_2007_I 01a_3</v>
          </cell>
          <cell r="AQ5574" t="str">
            <v>Östliche Flächenländer_2007_I 01a_3</v>
          </cell>
        </row>
        <row r="5575">
          <cell r="G5575">
            <v>1313</v>
          </cell>
          <cell r="H5575">
            <v>603</v>
          </cell>
          <cell r="I5575">
            <v>1</v>
          </cell>
          <cell r="J5575">
            <v>1</v>
          </cell>
          <cell r="K5575">
            <v>489</v>
          </cell>
          <cell r="L5575">
            <v>232</v>
          </cell>
          <cell r="M5575">
            <v>1</v>
          </cell>
          <cell r="N5575">
            <v>1</v>
          </cell>
          <cell r="O5575">
            <v>489</v>
          </cell>
          <cell r="P5575">
            <v>432</v>
          </cell>
          <cell r="Q5575">
            <v>350</v>
          </cell>
          <cell r="R5575">
            <v>42</v>
          </cell>
          <cell r="S5575">
            <v>0</v>
          </cell>
          <cell r="T5575">
            <v>0</v>
          </cell>
          <cell r="U5575">
            <v>0</v>
          </cell>
          <cell r="AO5575" t="str">
            <v>Thüringen_2007_I 01a_4</v>
          </cell>
          <cell r="AQ5575" t="str">
            <v>Östliche Flächenländer_2007_I 01a_4</v>
          </cell>
        </row>
        <row r="5576">
          <cell r="G5576">
            <v>5555</v>
          </cell>
          <cell r="H5576">
            <v>2909</v>
          </cell>
          <cell r="I5576">
            <v>9</v>
          </cell>
          <cell r="J5576">
            <v>6</v>
          </cell>
          <cell r="K5576">
            <v>2003</v>
          </cell>
          <cell r="L5576">
            <v>1072</v>
          </cell>
          <cell r="M5576">
            <v>2</v>
          </cell>
          <cell r="N5576">
            <v>2</v>
          </cell>
          <cell r="O5576">
            <v>2003</v>
          </cell>
          <cell r="P5576">
            <v>1786</v>
          </cell>
          <cell r="Q5576">
            <v>1613</v>
          </cell>
          <cell r="R5576">
            <v>153</v>
          </cell>
          <cell r="S5576">
            <v>0</v>
          </cell>
          <cell r="T5576">
            <v>0</v>
          </cell>
          <cell r="U5576">
            <v>0</v>
          </cell>
          <cell r="AO5576" t="str">
            <v>Thüringen_2007_I 01a_5</v>
          </cell>
          <cell r="AQ5576" t="str">
            <v>Östliche Flächenländer_2007_I 01a_5</v>
          </cell>
        </row>
        <row r="5577">
          <cell r="G5577">
            <v>8</v>
          </cell>
          <cell r="H5577">
            <v>2</v>
          </cell>
          <cell r="I5577">
            <v>1</v>
          </cell>
          <cell r="J5577">
            <v>0</v>
          </cell>
          <cell r="K5577">
            <v>0</v>
          </cell>
          <cell r="L5577">
            <v>0</v>
          </cell>
          <cell r="M5577">
            <v>0</v>
          </cell>
          <cell r="N5577">
            <v>0</v>
          </cell>
          <cell r="O5577">
            <v>0</v>
          </cell>
          <cell r="P5577">
            <v>7</v>
          </cell>
          <cell r="Q5577">
            <v>0</v>
          </cell>
          <cell r="R5577">
            <v>1</v>
          </cell>
          <cell r="S5577">
            <v>0</v>
          </cell>
          <cell r="T5577">
            <v>0</v>
          </cell>
          <cell r="U5577">
            <v>0</v>
          </cell>
          <cell r="AO5577" t="str">
            <v>Thüringen_2007_I 01a_6</v>
          </cell>
          <cell r="AQ5577" t="str">
            <v>Östliche Flächenländer_2007_I 01a_6</v>
          </cell>
        </row>
        <row r="5578">
          <cell r="G5578">
            <v>0</v>
          </cell>
          <cell r="H5578">
            <v>0</v>
          </cell>
          <cell r="I5578">
            <v>0</v>
          </cell>
          <cell r="J5578">
            <v>0</v>
          </cell>
          <cell r="K5578">
            <v>0</v>
          </cell>
          <cell r="L5578">
            <v>0</v>
          </cell>
          <cell r="M5578">
            <v>0</v>
          </cell>
          <cell r="N5578">
            <v>0</v>
          </cell>
          <cell r="O5578">
            <v>0</v>
          </cell>
          <cell r="P5578">
            <v>0</v>
          </cell>
          <cell r="Q5578">
            <v>0</v>
          </cell>
          <cell r="R5578">
            <v>0</v>
          </cell>
          <cell r="S5578">
            <v>0</v>
          </cell>
          <cell r="T5578">
            <v>0</v>
          </cell>
          <cell r="U5578">
            <v>0</v>
          </cell>
          <cell r="AO5578" t="str">
            <v>Thüringen_2007_I 01a_7</v>
          </cell>
          <cell r="AQ5578" t="str">
            <v>Östliche Flächenländer_2007_I 01a_7</v>
          </cell>
        </row>
        <row r="5579">
          <cell r="G5579">
            <v>47873</v>
          </cell>
          <cell r="H5579">
            <v>16743</v>
          </cell>
          <cell r="I5579">
            <v>76</v>
          </cell>
          <cell r="J5579">
            <v>31</v>
          </cell>
          <cell r="K5579">
            <v>16437</v>
          </cell>
          <cell r="L5579">
            <v>6074</v>
          </cell>
          <cell r="M5579">
            <v>28</v>
          </cell>
          <cell r="N5579">
            <v>15</v>
          </cell>
          <cell r="O5579">
            <v>16437</v>
          </cell>
          <cell r="P5579">
            <v>15624</v>
          </cell>
          <cell r="Q5579">
            <v>12937</v>
          </cell>
          <cell r="R5579">
            <v>2875</v>
          </cell>
          <cell r="S5579">
            <v>0</v>
          </cell>
          <cell r="T5579">
            <v>0</v>
          </cell>
          <cell r="U5579">
            <v>0</v>
          </cell>
          <cell r="AO5579" t="str">
            <v>Thüringen_2007_I 01a_8</v>
          </cell>
          <cell r="AQ5579" t="str">
            <v>Östliche Flächenländer_2007_I 01a_8</v>
          </cell>
        </row>
        <row r="5580">
          <cell r="G5580">
            <v>0</v>
          </cell>
          <cell r="H5580">
            <v>0</v>
          </cell>
          <cell r="I5580">
            <v>0</v>
          </cell>
          <cell r="J5580">
            <v>0</v>
          </cell>
          <cell r="K5580">
            <v>0</v>
          </cell>
          <cell r="L5580">
            <v>0</v>
          </cell>
          <cell r="M5580">
            <v>0</v>
          </cell>
          <cell r="N5580">
            <v>0</v>
          </cell>
          <cell r="O5580">
            <v>0</v>
          </cell>
          <cell r="P5580">
            <v>0</v>
          </cell>
          <cell r="Q5580">
            <v>0</v>
          </cell>
          <cell r="R5580">
            <v>0</v>
          </cell>
          <cell r="S5580">
            <v>0</v>
          </cell>
          <cell r="T5580">
            <v>0</v>
          </cell>
          <cell r="U5580">
            <v>0</v>
          </cell>
          <cell r="AO5580" t="str">
            <v>Thüringen_2007_I 03_1</v>
          </cell>
          <cell r="AQ5580" t="str">
            <v>Östliche Flächenländer_2007_I 03_1</v>
          </cell>
        </row>
        <row r="5581">
          <cell r="G5581">
            <v>12</v>
          </cell>
          <cell r="H5581">
            <v>5</v>
          </cell>
          <cell r="I5581">
            <v>0</v>
          </cell>
          <cell r="J5581">
            <v>0</v>
          </cell>
          <cell r="K5581">
            <v>6</v>
          </cell>
          <cell r="L5581">
            <v>3</v>
          </cell>
          <cell r="M5581">
            <v>0</v>
          </cell>
          <cell r="N5581">
            <v>0</v>
          </cell>
          <cell r="O5581">
            <v>6</v>
          </cell>
          <cell r="P5581">
            <v>6</v>
          </cell>
          <cell r="Q5581">
            <v>0</v>
          </cell>
          <cell r="R5581">
            <v>0</v>
          </cell>
          <cell r="S5581">
            <v>0</v>
          </cell>
          <cell r="T5581">
            <v>0</v>
          </cell>
          <cell r="U5581">
            <v>0</v>
          </cell>
          <cell r="AO5581" t="str">
            <v>Thüringen_2007_I 03_2</v>
          </cell>
          <cell r="AQ5581" t="str">
            <v>Östliche Flächenländer_2007_I 03_2</v>
          </cell>
        </row>
        <row r="5582">
          <cell r="G5582">
            <v>2246</v>
          </cell>
          <cell r="H5582">
            <v>962</v>
          </cell>
          <cell r="I5582">
            <v>12</v>
          </cell>
          <cell r="J5582">
            <v>3</v>
          </cell>
          <cell r="K5582">
            <v>1002</v>
          </cell>
          <cell r="L5582">
            <v>448</v>
          </cell>
          <cell r="M5582">
            <v>7</v>
          </cell>
          <cell r="N5582">
            <v>3</v>
          </cell>
          <cell r="O5582">
            <v>1002</v>
          </cell>
          <cell r="P5582">
            <v>969</v>
          </cell>
          <cell r="Q5582">
            <v>275</v>
          </cell>
          <cell r="R5582">
            <v>0</v>
          </cell>
          <cell r="S5582">
            <v>0</v>
          </cell>
          <cell r="T5582">
            <v>0</v>
          </cell>
          <cell r="U5582">
            <v>0</v>
          </cell>
          <cell r="AO5582" t="str">
            <v>Thüringen_2007_I 03_3</v>
          </cell>
          <cell r="AQ5582" t="str">
            <v>Östliche Flächenländer_2007_I 03_3</v>
          </cell>
        </row>
        <row r="5583">
          <cell r="G5583">
            <v>55</v>
          </cell>
          <cell r="H5583">
            <v>24</v>
          </cell>
          <cell r="I5583">
            <v>0</v>
          </cell>
          <cell r="J5583">
            <v>0</v>
          </cell>
          <cell r="K5583">
            <v>21</v>
          </cell>
          <cell r="L5583">
            <v>9</v>
          </cell>
          <cell r="M5583">
            <v>0</v>
          </cell>
          <cell r="N5583">
            <v>0</v>
          </cell>
          <cell r="O5583">
            <v>21</v>
          </cell>
          <cell r="P5583">
            <v>31</v>
          </cell>
          <cell r="Q5583">
            <v>3</v>
          </cell>
          <cell r="R5583">
            <v>0</v>
          </cell>
          <cell r="S5583">
            <v>0</v>
          </cell>
          <cell r="T5583">
            <v>0</v>
          </cell>
          <cell r="U5583">
            <v>0</v>
          </cell>
          <cell r="AO5583" t="str">
            <v>Thüringen_2007_I 03_4</v>
          </cell>
          <cell r="AQ5583" t="str">
            <v>Östliche Flächenländer_2007_I 03_4</v>
          </cell>
        </row>
        <row r="5584">
          <cell r="G5584">
            <v>341</v>
          </cell>
          <cell r="H5584">
            <v>235</v>
          </cell>
          <cell r="I5584">
            <v>0</v>
          </cell>
          <cell r="J5584">
            <v>0</v>
          </cell>
          <cell r="K5584">
            <v>167</v>
          </cell>
          <cell r="L5584">
            <v>117</v>
          </cell>
          <cell r="M5584">
            <v>0</v>
          </cell>
          <cell r="N5584">
            <v>0</v>
          </cell>
          <cell r="O5584">
            <v>167</v>
          </cell>
          <cell r="P5584">
            <v>171</v>
          </cell>
          <cell r="Q5584">
            <v>3</v>
          </cell>
          <cell r="R5584">
            <v>0</v>
          </cell>
          <cell r="S5584">
            <v>0</v>
          </cell>
          <cell r="T5584">
            <v>0</v>
          </cell>
          <cell r="U5584">
            <v>0</v>
          </cell>
          <cell r="AO5584" t="str">
            <v>Thüringen_2007_I 03_5</v>
          </cell>
          <cell r="AQ5584" t="str">
            <v>Östliche Flächenländer_2007_I 03_5</v>
          </cell>
        </row>
        <row r="5585">
          <cell r="G5585">
            <v>2</v>
          </cell>
          <cell r="H5585">
            <v>0</v>
          </cell>
          <cell r="I5585">
            <v>1</v>
          </cell>
          <cell r="J5585">
            <v>0</v>
          </cell>
          <cell r="K5585">
            <v>1</v>
          </cell>
          <cell r="L5585">
            <v>0</v>
          </cell>
          <cell r="M5585">
            <v>0</v>
          </cell>
          <cell r="N5585">
            <v>0</v>
          </cell>
          <cell r="O5585">
            <v>1</v>
          </cell>
          <cell r="P5585">
            <v>1</v>
          </cell>
          <cell r="Q5585">
            <v>0</v>
          </cell>
          <cell r="R5585">
            <v>0</v>
          </cell>
          <cell r="S5585">
            <v>0</v>
          </cell>
          <cell r="T5585">
            <v>0</v>
          </cell>
          <cell r="U5585">
            <v>0</v>
          </cell>
          <cell r="AO5585" t="str">
            <v>Thüringen_2007_I 03_6</v>
          </cell>
          <cell r="AQ5585" t="str">
            <v>Östliche Flächenländer_2007_I 03_6</v>
          </cell>
        </row>
        <row r="5586">
          <cell r="G5586">
            <v>0</v>
          </cell>
          <cell r="H5586">
            <v>0</v>
          </cell>
          <cell r="I5586">
            <v>0</v>
          </cell>
          <cell r="J5586">
            <v>0</v>
          </cell>
          <cell r="K5586">
            <v>0</v>
          </cell>
          <cell r="L5586">
            <v>0</v>
          </cell>
          <cell r="M5586">
            <v>0</v>
          </cell>
          <cell r="N5586">
            <v>0</v>
          </cell>
          <cell r="O5586">
            <v>0</v>
          </cell>
          <cell r="P5586">
            <v>0</v>
          </cell>
          <cell r="Q5586">
            <v>0</v>
          </cell>
          <cell r="R5586">
            <v>0</v>
          </cell>
          <cell r="S5586">
            <v>0</v>
          </cell>
          <cell r="T5586">
            <v>0</v>
          </cell>
          <cell r="U5586">
            <v>0</v>
          </cell>
          <cell r="AO5586" t="str">
            <v>Thüringen_2007_I 03_7</v>
          </cell>
          <cell r="AQ5586" t="str">
            <v>Östliche Flächenländer_2007_I 03_7</v>
          </cell>
        </row>
        <row r="5587">
          <cell r="G5587">
            <v>2656</v>
          </cell>
          <cell r="H5587">
            <v>1226</v>
          </cell>
          <cell r="I5587">
            <v>13</v>
          </cell>
          <cell r="J5587">
            <v>3</v>
          </cell>
          <cell r="K5587">
            <v>1197</v>
          </cell>
          <cell r="L5587">
            <v>577</v>
          </cell>
          <cell r="M5587">
            <v>7</v>
          </cell>
          <cell r="N5587">
            <v>3</v>
          </cell>
          <cell r="O5587">
            <v>1197</v>
          </cell>
          <cell r="P5587">
            <v>1178</v>
          </cell>
          <cell r="Q5587">
            <v>281</v>
          </cell>
          <cell r="R5587">
            <v>0</v>
          </cell>
          <cell r="S5587">
            <v>0</v>
          </cell>
          <cell r="T5587">
            <v>0</v>
          </cell>
          <cell r="U5587">
            <v>0</v>
          </cell>
          <cell r="AO5587" t="str">
            <v>Thüringen_2007_I 03_8</v>
          </cell>
          <cell r="AQ5587" t="str">
            <v>Östliche Flächenländer_2007_I 03_8</v>
          </cell>
        </row>
        <row r="5588">
          <cell r="G5588">
            <v>0</v>
          </cell>
          <cell r="H5588">
            <v>0</v>
          </cell>
          <cell r="I5588">
            <v>0</v>
          </cell>
          <cell r="J5588">
            <v>0</v>
          </cell>
          <cell r="K5588">
            <v>0</v>
          </cell>
          <cell r="L5588">
            <v>0</v>
          </cell>
          <cell r="M5588">
            <v>0</v>
          </cell>
          <cell r="N5588">
            <v>0</v>
          </cell>
          <cell r="O5588">
            <v>0</v>
          </cell>
          <cell r="P5588">
            <v>0</v>
          </cell>
          <cell r="Q5588">
            <v>0</v>
          </cell>
          <cell r="R5588">
            <v>0</v>
          </cell>
          <cell r="S5588">
            <v>0</v>
          </cell>
          <cell r="T5588">
            <v>0</v>
          </cell>
          <cell r="U5588">
            <v>0</v>
          </cell>
          <cell r="AO5588" t="str">
            <v>Thüringen_2007_I 04b_1</v>
          </cell>
          <cell r="AQ5588" t="str">
            <v>Östliche Flächenländer_2007_I 04b_1</v>
          </cell>
        </row>
        <row r="5589">
          <cell r="G5589">
            <v>0</v>
          </cell>
          <cell r="H5589">
            <v>0</v>
          </cell>
          <cell r="I5589">
            <v>0</v>
          </cell>
          <cell r="J5589">
            <v>0</v>
          </cell>
          <cell r="K5589">
            <v>0</v>
          </cell>
          <cell r="L5589">
            <v>0</v>
          </cell>
          <cell r="M5589">
            <v>0</v>
          </cell>
          <cell r="N5589">
            <v>0</v>
          </cell>
          <cell r="O5589">
            <v>0</v>
          </cell>
          <cell r="P5589">
            <v>0</v>
          </cell>
          <cell r="Q5589">
            <v>0</v>
          </cell>
          <cell r="R5589">
            <v>0</v>
          </cell>
          <cell r="S5589">
            <v>0</v>
          </cell>
          <cell r="T5589">
            <v>0</v>
          </cell>
          <cell r="U5589">
            <v>0</v>
          </cell>
          <cell r="AO5589" t="str">
            <v>Thüringen_2007_I 04b_2</v>
          </cell>
          <cell r="AQ5589" t="str">
            <v>Östliche Flächenländer_2007_I 04b_2</v>
          </cell>
        </row>
        <row r="5590">
          <cell r="G5590">
            <v>263</v>
          </cell>
          <cell r="H5590">
            <v>74</v>
          </cell>
          <cell r="I5590">
            <v>3</v>
          </cell>
          <cell r="J5590">
            <v>0</v>
          </cell>
          <cell r="K5590">
            <v>0</v>
          </cell>
          <cell r="L5590">
            <v>0</v>
          </cell>
          <cell r="M5590">
            <v>0</v>
          </cell>
          <cell r="N5590">
            <v>0</v>
          </cell>
          <cell r="O5590">
            <v>0</v>
          </cell>
          <cell r="P5590">
            <v>0</v>
          </cell>
          <cell r="Q5590">
            <v>263</v>
          </cell>
          <cell r="R5590">
            <v>0</v>
          </cell>
          <cell r="S5590">
            <v>0</v>
          </cell>
          <cell r="T5590">
            <v>0</v>
          </cell>
          <cell r="U5590">
            <v>0</v>
          </cell>
          <cell r="AO5590" t="str">
            <v>Thüringen_2007_I 04b_3</v>
          </cell>
          <cell r="AQ5590" t="str">
            <v>Östliche Flächenländer_2007_I 04b_3</v>
          </cell>
        </row>
        <row r="5591">
          <cell r="G5591">
            <v>0</v>
          </cell>
          <cell r="H5591">
            <v>0</v>
          </cell>
          <cell r="I5591">
            <v>0</v>
          </cell>
          <cell r="J5591">
            <v>0</v>
          </cell>
          <cell r="K5591">
            <v>0</v>
          </cell>
          <cell r="L5591">
            <v>0</v>
          </cell>
          <cell r="M5591">
            <v>0</v>
          </cell>
          <cell r="N5591">
            <v>0</v>
          </cell>
          <cell r="O5591">
            <v>0</v>
          </cell>
          <cell r="P5591">
            <v>0</v>
          </cell>
          <cell r="Q5591">
            <v>0</v>
          </cell>
          <cell r="R5591">
            <v>0</v>
          </cell>
          <cell r="S5591">
            <v>0</v>
          </cell>
          <cell r="T5591">
            <v>0</v>
          </cell>
          <cell r="U5591">
            <v>0</v>
          </cell>
          <cell r="AO5591" t="str">
            <v>Thüringen_2007_I 04b_4</v>
          </cell>
          <cell r="AQ5591" t="str">
            <v>Östliche Flächenländer_2007_I 04b_4</v>
          </cell>
        </row>
        <row r="5592">
          <cell r="G5592">
            <v>0</v>
          </cell>
          <cell r="H5592">
            <v>0</v>
          </cell>
          <cell r="I5592">
            <v>0</v>
          </cell>
          <cell r="J5592">
            <v>0</v>
          </cell>
          <cell r="K5592">
            <v>0</v>
          </cell>
          <cell r="L5592">
            <v>0</v>
          </cell>
          <cell r="M5592">
            <v>0</v>
          </cell>
          <cell r="N5592">
            <v>0</v>
          </cell>
          <cell r="O5592">
            <v>0</v>
          </cell>
          <cell r="P5592">
            <v>0</v>
          </cell>
          <cell r="Q5592">
            <v>0</v>
          </cell>
          <cell r="R5592">
            <v>0</v>
          </cell>
          <cell r="S5592">
            <v>0</v>
          </cell>
          <cell r="T5592">
            <v>0</v>
          </cell>
          <cell r="U5592">
            <v>0</v>
          </cell>
          <cell r="AO5592" t="str">
            <v>Thüringen_2007_I 04b_5</v>
          </cell>
          <cell r="AQ5592" t="str">
            <v>Östliche Flächenländer_2007_I 04b_5</v>
          </cell>
        </row>
        <row r="5593">
          <cell r="G5593">
            <v>0</v>
          </cell>
          <cell r="H5593">
            <v>0</v>
          </cell>
          <cell r="I5593">
            <v>0</v>
          </cell>
          <cell r="J5593">
            <v>0</v>
          </cell>
          <cell r="K5593">
            <v>0</v>
          </cell>
          <cell r="L5593">
            <v>0</v>
          </cell>
          <cell r="M5593">
            <v>0</v>
          </cell>
          <cell r="N5593">
            <v>0</v>
          </cell>
          <cell r="O5593">
            <v>0</v>
          </cell>
          <cell r="P5593">
            <v>0</v>
          </cell>
          <cell r="Q5593">
            <v>0</v>
          </cell>
          <cell r="R5593">
            <v>0</v>
          </cell>
          <cell r="S5593">
            <v>0</v>
          </cell>
          <cell r="T5593">
            <v>0</v>
          </cell>
          <cell r="U5593">
            <v>0</v>
          </cell>
          <cell r="AO5593" t="str">
            <v>Thüringen_2007_I 04b_6</v>
          </cell>
          <cell r="AQ5593" t="str">
            <v>Östliche Flächenländer_2007_I 04b_6</v>
          </cell>
        </row>
        <row r="5594">
          <cell r="G5594">
            <v>0</v>
          </cell>
          <cell r="H5594">
            <v>0</v>
          </cell>
          <cell r="I5594">
            <v>0</v>
          </cell>
          <cell r="J5594">
            <v>0</v>
          </cell>
          <cell r="K5594">
            <v>0</v>
          </cell>
          <cell r="L5594">
            <v>0</v>
          </cell>
          <cell r="M5594">
            <v>0</v>
          </cell>
          <cell r="N5594">
            <v>0</v>
          </cell>
          <cell r="O5594">
            <v>0</v>
          </cell>
          <cell r="P5594">
            <v>0</v>
          </cell>
          <cell r="Q5594">
            <v>0</v>
          </cell>
          <cell r="R5594">
            <v>0</v>
          </cell>
          <cell r="S5594">
            <v>0</v>
          </cell>
          <cell r="T5594">
            <v>0</v>
          </cell>
          <cell r="U5594">
            <v>0</v>
          </cell>
          <cell r="AO5594" t="str">
            <v>Thüringen_2007_I 04b_7</v>
          </cell>
          <cell r="AQ5594" t="str">
            <v>Östliche Flächenländer_2007_I 04b_7</v>
          </cell>
        </row>
        <row r="5595">
          <cell r="G5595">
            <v>263</v>
          </cell>
          <cell r="H5595">
            <v>74</v>
          </cell>
          <cell r="I5595">
            <v>3</v>
          </cell>
          <cell r="J5595">
            <v>0</v>
          </cell>
          <cell r="K5595">
            <v>0</v>
          </cell>
          <cell r="L5595">
            <v>0</v>
          </cell>
          <cell r="M5595">
            <v>0</v>
          </cell>
          <cell r="N5595">
            <v>0</v>
          </cell>
          <cell r="O5595">
            <v>0</v>
          </cell>
          <cell r="P5595">
            <v>0</v>
          </cell>
          <cell r="Q5595">
            <v>263</v>
          </cell>
          <cell r="R5595">
            <v>0</v>
          </cell>
          <cell r="S5595">
            <v>0</v>
          </cell>
          <cell r="T5595">
            <v>0</v>
          </cell>
          <cell r="U5595">
            <v>0</v>
          </cell>
          <cell r="AO5595" t="str">
            <v>Thüringen_2007_I 04b_8</v>
          </cell>
          <cell r="AQ5595" t="str">
            <v>Östliche Flächenländer_2007_I 04b_8</v>
          </cell>
        </row>
        <row r="5596">
          <cell r="G5596">
            <v>11</v>
          </cell>
          <cell r="H5596">
            <v>4</v>
          </cell>
          <cell r="I5596">
            <v>0</v>
          </cell>
          <cell r="J5596">
            <v>0</v>
          </cell>
          <cell r="K5596">
            <v>4</v>
          </cell>
          <cell r="L5596">
            <v>0</v>
          </cell>
          <cell r="M5596">
            <v>0</v>
          </cell>
          <cell r="N5596">
            <v>0</v>
          </cell>
          <cell r="O5596">
            <v>4</v>
          </cell>
          <cell r="P5596">
            <v>0</v>
          </cell>
          <cell r="Q5596">
            <v>7</v>
          </cell>
          <cell r="R5596">
            <v>0</v>
          </cell>
          <cell r="S5596">
            <v>0</v>
          </cell>
          <cell r="T5596">
            <v>0</v>
          </cell>
          <cell r="U5596">
            <v>0</v>
          </cell>
          <cell r="AO5596" t="str">
            <v>Thüringen_2007_I 02_1</v>
          </cell>
          <cell r="AQ5596" t="str">
            <v>Östliche Flächenländer_2007_I 02_1</v>
          </cell>
        </row>
        <row r="5597">
          <cell r="G5597">
            <v>688</v>
          </cell>
          <cell r="H5597">
            <v>479</v>
          </cell>
          <cell r="I5597">
            <v>3</v>
          </cell>
          <cell r="J5597">
            <v>0</v>
          </cell>
          <cell r="K5597">
            <v>273</v>
          </cell>
          <cell r="L5597">
            <v>210</v>
          </cell>
          <cell r="M5597">
            <v>3</v>
          </cell>
          <cell r="N5597">
            <v>0</v>
          </cell>
          <cell r="O5597">
            <v>273</v>
          </cell>
          <cell r="P5597">
            <v>239</v>
          </cell>
          <cell r="Q5597">
            <v>176</v>
          </cell>
          <cell r="R5597">
            <v>0</v>
          </cell>
          <cell r="S5597">
            <v>0</v>
          </cell>
          <cell r="T5597">
            <v>0</v>
          </cell>
          <cell r="U5597">
            <v>0</v>
          </cell>
          <cell r="AO5597" t="str">
            <v>Thüringen_2007_I 02_2</v>
          </cell>
          <cell r="AQ5597" t="str">
            <v>Östliche Flächenländer_2007_I 02_2</v>
          </cell>
        </row>
        <row r="5598">
          <cell r="G5598">
            <v>1235</v>
          </cell>
          <cell r="H5598">
            <v>869</v>
          </cell>
          <cell r="I5598">
            <v>1</v>
          </cell>
          <cell r="J5598">
            <v>0</v>
          </cell>
          <cell r="K5598">
            <v>406</v>
          </cell>
          <cell r="L5598">
            <v>316</v>
          </cell>
          <cell r="M5598">
            <v>0</v>
          </cell>
          <cell r="N5598">
            <v>0</v>
          </cell>
          <cell r="O5598">
            <v>406</v>
          </cell>
          <cell r="P5598">
            <v>496</v>
          </cell>
          <cell r="Q5598">
            <v>333</v>
          </cell>
          <cell r="R5598">
            <v>0</v>
          </cell>
          <cell r="S5598">
            <v>0</v>
          </cell>
          <cell r="T5598">
            <v>0</v>
          </cell>
          <cell r="U5598">
            <v>0</v>
          </cell>
          <cell r="AO5598" t="str">
            <v>Thüringen_2007_I 02_3</v>
          </cell>
          <cell r="AQ5598" t="str">
            <v>Östliche Flächenländer_2007_I 02_3</v>
          </cell>
        </row>
        <row r="5599">
          <cell r="G5599">
            <v>35</v>
          </cell>
          <cell r="H5599">
            <v>21</v>
          </cell>
          <cell r="I5599">
            <v>0</v>
          </cell>
          <cell r="J5599">
            <v>0</v>
          </cell>
          <cell r="K5599">
            <v>13</v>
          </cell>
          <cell r="L5599">
            <v>8</v>
          </cell>
          <cell r="M5599">
            <v>0</v>
          </cell>
          <cell r="N5599">
            <v>0</v>
          </cell>
          <cell r="O5599">
            <v>13</v>
          </cell>
          <cell r="P5599">
            <v>10</v>
          </cell>
          <cell r="Q5599">
            <v>12</v>
          </cell>
          <cell r="R5599">
            <v>0</v>
          </cell>
          <cell r="S5599">
            <v>0</v>
          </cell>
          <cell r="T5599">
            <v>0</v>
          </cell>
          <cell r="U5599">
            <v>0</v>
          </cell>
          <cell r="AO5599" t="str">
            <v>Thüringen_2007_I 02_4</v>
          </cell>
          <cell r="AQ5599" t="str">
            <v>Östliche Flächenländer_2007_I 02_4</v>
          </cell>
        </row>
        <row r="5600">
          <cell r="G5600">
            <v>88</v>
          </cell>
          <cell r="H5600">
            <v>59</v>
          </cell>
          <cell r="I5600">
            <v>0</v>
          </cell>
          <cell r="J5600">
            <v>0</v>
          </cell>
          <cell r="K5600">
            <v>26</v>
          </cell>
          <cell r="L5600">
            <v>17</v>
          </cell>
          <cell r="M5600">
            <v>0</v>
          </cell>
          <cell r="N5600">
            <v>0</v>
          </cell>
          <cell r="O5600">
            <v>26</v>
          </cell>
          <cell r="P5600">
            <v>44</v>
          </cell>
          <cell r="Q5600">
            <v>18</v>
          </cell>
          <cell r="R5600">
            <v>0</v>
          </cell>
          <cell r="S5600">
            <v>0</v>
          </cell>
          <cell r="T5600">
            <v>0</v>
          </cell>
          <cell r="U5600">
            <v>0</v>
          </cell>
          <cell r="AO5600" t="str">
            <v>Thüringen_2007_I 02_5</v>
          </cell>
          <cell r="AQ5600" t="str">
            <v>Östliche Flächenländer_2007_I 02_5</v>
          </cell>
        </row>
        <row r="5601">
          <cell r="G5601">
            <v>1</v>
          </cell>
          <cell r="H5601">
            <v>1</v>
          </cell>
          <cell r="I5601">
            <v>0</v>
          </cell>
          <cell r="J5601">
            <v>0</v>
          </cell>
          <cell r="K5601">
            <v>0</v>
          </cell>
          <cell r="L5601">
            <v>0</v>
          </cell>
          <cell r="M5601">
            <v>0</v>
          </cell>
          <cell r="N5601">
            <v>0</v>
          </cell>
          <cell r="O5601">
            <v>0</v>
          </cell>
          <cell r="P5601">
            <v>1</v>
          </cell>
          <cell r="Q5601">
            <v>0</v>
          </cell>
          <cell r="R5601">
            <v>0</v>
          </cell>
          <cell r="S5601">
            <v>0</v>
          </cell>
          <cell r="T5601">
            <v>0</v>
          </cell>
          <cell r="U5601">
            <v>0</v>
          </cell>
          <cell r="AO5601" t="str">
            <v>Thüringen_2007_I 02_6</v>
          </cell>
          <cell r="AQ5601" t="str">
            <v>Östliche Flächenländer_2007_I 02_6</v>
          </cell>
        </row>
        <row r="5602">
          <cell r="G5602">
            <v>0</v>
          </cell>
          <cell r="H5602">
            <v>0</v>
          </cell>
          <cell r="I5602">
            <v>0</v>
          </cell>
          <cell r="J5602">
            <v>0</v>
          </cell>
          <cell r="K5602">
            <v>0</v>
          </cell>
          <cell r="L5602">
            <v>0</v>
          </cell>
          <cell r="M5602">
            <v>0</v>
          </cell>
          <cell r="N5602">
            <v>0</v>
          </cell>
          <cell r="O5602">
            <v>0</v>
          </cell>
          <cell r="P5602">
            <v>0</v>
          </cell>
          <cell r="Q5602">
            <v>0</v>
          </cell>
          <cell r="R5602">
            <v>0</v>
          </cell>
          <cell r="S5602">
            <v>0</v>
          </cell>
          <cell r="T5602">
            <v>0</v>
          </cell>
          <cell r="U5602">
            <v>0</v>
          </cell>
          <cell r="AO5602" t="str">
            <v>Thüringen_2007_I 02_7</v>
          </cell>
          <cell r="AQ5602" t="str">
            <v>Östliche Flächenländer_2007_I 02_7</v>
          </cell>
        </row>
        <row r="5603">
          <cell r="G5603">
            <v>2058</v>
          </cell>
          <cell r="H5603">
            <v>1433</v>
          </cell>
          <cell r="I5603">
            <v>4</v>
          </cell>
          <cell r="J5603">
            <v>0</v>
          </cell>
          <cell r="K5603">
            <v>722</v>
          </cell>
          <cell r="L5603">
            <v>551</v>
          </cell>
          <cell r="M5603">
            <v>3</v>
          </cell>
          <cell r="N5603">
            <v>0</v>
          </cell>
          <cell r="O5603">
            <v>722</v>
          </cell>
          <cell r="P5603">
            <v>790</v>
          </cell>
          <cell r="Q5603">
            <v>546</v>
          </cell>
          <cell r="R5603">
            <v>0</v>
          </cell>
          <cell r="S5603">
            <v>0</v>
          </cell>
          <cell r="T5603">
            <v>0</v>
          </cell>
          <cell r="U5603">
            <v>0</v>
          </cell>
          <cell r="AO5603" t="str">
            <v>Thüringen_2007_I 02_8</v>
          </cell>
          <cell r="AQ5603" t="str">
            <v>Östliche Flächenländer_2007_I 02_8</v>
          </cell>
        </row>
        <row r="5604">
          <cell r="G5604">
            <v>9</v>
          </cell>
          <cell r="H5604">
            <v>3</v>
          </cell>
          <cell r="I5604">
            <v>0</v>
          </cell>
          <cell r="J5604">
            <v>0</v>
          </cell>
          <cell r="K5604">
            <v>3</v>
          </cell>
          <cell r="L5604">
            <v>0</v>
          </cell>
          <cell r="M5604">
            <v>0</v>
          </cell>
          <cell r="N5604">
            <v>0</v>
          </cell>
          <cell r="O5604">
            <v>3</v>
          </cell>
          <cell r="P5604">
            <v>0</v>
          </cell>
          <cell r="Q5604">
            <v>6</v>
          </cell>
          <cell r="R5604">
            <v>0</v>
          </cell>
          <cell r="S5604">
            <v>0</v>
          </cell>
          <cell r="T5604">
            <v>0</v>
          </cell>
          <cell r="U5604">
            <v>0</v>
          </cell>
          <cell r="AO5604" t="e">
            <v>#N/A</v>
          </cell>
          <cell r="AQ5604" t="e">
            <v>#N/A</v>
          </cell>
        </row>
        <row r="5605">
          <cell r="G5605">
            <v>111</v>
          </cell>
          <cell r="H5605">
            <v>36</v>
          </cell>
          <cell r="I5605">
            <v>0</v>
          </cell>
          <cell r="J5605">
            <v>0</v>
          </cell>
          <cell r="K5605">
            <v>16</v>
          </cell>
          <cell r="L5605">
            <v>6</v>
          </cell>
          <cell r="M5605">
            <v>0</v>
          </cell>
          <cell r="N5605">
            <v>0</v>
          </cell>
          <cell r="O5605">
            <v>16</v>
          </cell>
          <cell r="P5605">
            <v>54</v>
          </cell>
          <cell r="Q5605">
            <v>41</v>
          </cell>
          <cell r="R5605">
            <v>0</v>
          </cell>
          <cell r="S5605">
            <v>0</v>
          </cell>
          <cell r="T5605">
            <v>0</v>
          </cell>
          <cell r="U5605">
            <v>0</v>
          </cell>
          <cell r="AO5605" t="e">
            <v>#N/A</v>
          </cell>
          <cell r="AQ5605" t="e">
            <v>#N/A</v>
          </cell>
        </row>
        <row r="5606">
          <cell r="G5606">
            <v>417</v>
          </cell>
          <cell r="H5606">
            <v>243</v>
          </cell>
          <cell r="I5606">
            <v>1</v>
          </cell>
          <cell r="J5606">
            <v>0</v>
          </cell>
          <cell r="K5606">
            <v>97</v>
          </cell>
          <cell r="L5606">
            <v>64</v>
          </cell>
          <cell r="M5606">
            <v>0</v>
          </cell>
          <cell r="N5606">
            <v>0</v>
          </cell>
          <cell r="O5606">
            <v>97</v>
          </cell>
          <cell r="P5606">
            <v>149</v>
          </cell>
          <cell r="Q5606">
            <v>171</v>
          </cell>
          <cell r="R5606">
            <v>0</v>
          </cell>
          <cell r="S5606">
            <v>0</v>
          </cell>
          <cell r="T5606">
            <v>0</v>
          </cell>
          <cell r="U5606">
            <v>0</v>
          </cell>
          <cell r="AO5606" t="e">
            <v>#N/A</v>
          </cell>
          <cell r="AQ5606" t="e">
            <v>#N/A</v>
          </cell>
        </row>
        <row r="5607">
          <cell r="G5607">
            <v>1</v>
          </cell>
          <cell r="H5607">
            <v>1</v>
          </cell>
          <cell r="I5607">
            <v>0</v>
          </cell>
          <cell r="J5607">
            <v>0</v>
          </cell>
          <cell r="K5607">
            <v>0</v>
          </cell>
          <cell r="L5607">
            <v>0</v>
          </cell>
          <cell r="M5607">
            <v>0</v>
          </cell>
          <cell r="N5607">
            <v>0</v>
          </cell>
          <cell r="O5607">
            <v>0</v>
          </cell>
          <cell r="P5607">
            <v>1</v>
          </cell>
          <cell r="Q5607">
            <v>0</v>
          </cell>
          <cell r="R5607">
            <v>0</v>
          </cell>
          <cell r="S5607">
            <v>0</v>
          </cell>
          <cell r="T5607">
            <v>0</v>
          </cell>
          <cell r="U5607">
            <v>0</v>
          </cell>
          <cell r="AO5607" t="e">
            <v>#N/A</v>
          </cell>
          <cell r="AQ5607" t="e">
            <v>#N/A</v>
          </cell>
        </row>
        <row r="5608">
          <cell r="G5608">
            <v>19</v>
          </cell>
          <cell r="H5608">
            <v>7</v>
          </cell>
          <cell r="I5608">
            <v>0</v>
          </cell>
          <cell r="J5608">
            <v>0</v>
          </cell>
          <cell r="K5608">
            <v>2</v>
          </cell>
          <cell r="L5608">
            <v>0</v>
          </cell>
          <cell r="M5608">
            <v>0</v>
          </cell>
          <cell r="N5608">
            <v>0</v>
          </cell>
          <cell r="O5608">
            <v>2</v>
          </cell>
          <cell r="P5608">
            <v>10</v>
          </cell>
          <cell r="Q5608">
            <v>7</v>
          </cell>
          <cell r="R5608">
            <v>0</v>
          </cell>
          <cell r="S5608">
            <v>0</v>
          </cell>
          <cell r="T5608">
            <v>0</v>
          </cell>
          <cell r="U5608">
            <v>0</v>
          </cell>
          <cell r="AO5608" t="e">
            <v>#N/A</v>
          </cell>
          <cell r="AQ5608" t="e">
            <v>#N/A</v>
          </cell>
        </row>
        <row r="5609">
          <cell r="G5609">
            <v>0</v>
          </cell>
          <cell r="H5609">
            <v>0</v>
          </cell>
          <cell r="I5609">
            <v>0</v>
          </cell>
          <cell r="J5609">
            <v>0</v>
          </cell>
          <cell r="K5609">
            <v>0</v>
          </cell>
          <cell r="L5609">
            <v>0</v>
          </cell>
          <cell r="M5609">
            <v>0</v>
          </cell>
          <cell r="N5609">
            <v>0</v>
          </cell>
          <cell r="O5609">
            <v>0</v>
          </cell>
          <cell r="P5609">
            <v>0</v>
          </cell>
          <cell r="Q5609">
            <v>0</v>
          </cell>
          <cell r="R5609">
            <v>0</v>
          </cell>
          <cell r="S5609">
            <v>0</v>
          </cell>
          <cell r="T5609">
            <v>0</v>
          </cell>
          <cell r="U5609">
            <v>0</v>
          </cell>
          <cell r="AO5609" t="e">
            <v>#N/A</v>
          </cell>
          <cell r="AQ5609" t="e">
            <v>#N/A</v>
          </cell>
        </row>
        <row r="5610">
          <cell r="G5610">
            <v>0</v>
          </cell>
          <cell r="H5610">
            <v>0</v>
          </cell>
          <cell r="I5610">
            <v>0</v>
          </cell>
          <cell r="J5610">
            <v>0</v>
          </cell>
          <cell r="K5610">
            <v>0</v>
          </cell>
          <cell r="L5610">
            <v>0</v>
          </cell>
          <cell r="M5610">
            <v>0</v>
          </cell>
          <cell r="N5610">
            <v>0</v>
          </cell>
          <cell r="O5610">
            <v>0</v>
          </cell>
          <cell r="P5610">
            <v>0</v>
          </cell>
          <cell r="Q5610">
            <v>0</v>
          </cell>
          <cell r="R5610">
            <v>0</v>
          </cell>
          <cell r="S5610">
            <v>0</v>
          </cell>
          <cell r="T5610">
            <v>0</v>
          </cell>
          <cell r="U5610">
            <v>0</v>
          </cell>
          <cell r="AO5610" t="e">
            <v>#N/A</v>
          </cell>
          <cell r="AQ5610" t="e">
            <v>#N/A</v>
          </cell>
        </row>
        <row r="5611">
          <cell r="G5611">
            <v>557</v>
          </cell>
          <cell r="H5611">
            <v>290</v>
          </cell>
          <cell r="I5611">
            <v>1</v>
          </cell>
          <cell r="J5611">
            <v>0</v>
          </cell>
          <cell r="K5611">
            <v>118</v>
          </cell>
          <cell r="L5611">
            <v>70</v>
          </cell>
          <cell r="M5611">
            <v>0</v>
          </cell>
          <cell r="N5611">
            <v>0</v>
          </cell>
          <cell r="O5611">
            <v>118</v>
          </cell>
          <cell r="P5611">
            <v>214</v>
          </cell>
          <cell r="Q5611">
            <v>225</v>
          </cell>
          <cell r="R5611">
            <v>0</v>
          </cell>
          <cell r="S5611">
            <v>0</v>
          </cell>
          <cell r="T5611">
            <v>0</v>
          </cell>
          <cell r="U5611">
            <v>0</v>
          </cell>
          <cell r="AO5611" t="e">
            <v>#N/A</v>
          </cell>
          <cell r="AQ5611" t="e">
            <v>#N/A</v>
          </cell>
        </row>
        <row r="5612">
          <cell r="G5612">
            <v>0</v>
          </cell>
          <cell r="H5612">
            <v>0</v>
          </cell>
          <cell r="I5612">
            <v>0</v>
          </cell>
          <cell r="J5612">
            <v>0</v>
          </cell>
          <cell r="K5612">
            <v>0</v>
          </cell>
          <cell r="L5612">
            <v>0</v>
          </cell>
          <cell r="M5612">
            <v>0</v>
          </cell>
          <cell r="N5612">
            <v>0</v>
          </cell>
          <cell r="O5612">
            <v>0</v>
          </cell>
          <cell r="P5612">
            <v>0</v>
          </cell>
          <cell r="Q5612">
            <v>0</v>
          </cell>
          <cell r="R5612">
            <v>0</v>
          </cell>
          <cell r="S5612">
            <v>0</v>
          </cell>
          <cell r="T5612">
            <v>0</v>
          </cell>
          <cell r="U5612">
            <v>0</v>
          </cell>
          <cell r="AO5612" t="str">
            <v>Thüringen_2007_I 04b_1</v>
          </cell>
          <cell r="AQ5612" t="str">
            <v>Östliche Flächenländer_2007_I 04b_1</v>
          </cell>
        </row>
        <row r="5613">
          <cell r="G5613">
            <v>0</v>
          </cell>
          <cell r="H5613">
            <v>0</v>
          </cell>
          <cell r="I5613">
            <v>0</v>
          </cell>
          <cell r="J5613">
            <v>0</v>
          </cell>
          <cell r="K5613">
            <v>0</v>
          </cell>
          <cell r="L5613">
            <v>0</v>
          </cell>
          <cell r="M5613">
            <v>0</v>
          </cell>
          <cell r="N5613">
            <v>0</v>
          </cell>
          <cell r="O5613">
            <v>0</v>
          </cell>
          <cell r="P5613">
            <v>0</v>
          </cell>
          <cell r="Q5613">
            <v>0</v>
          </cell>
          <cell r="R5613">
            <v>0</v>
          </cell>
          <cell r="S5613">
            <v>0</v>
          </cell>
          <cell r="T5613">
            <v>0</v>
          </cell>
          <cell r="U5613">
            <v>0</v>
          </cell>
          <cell r="AO5613" t="str">
            <v>Thüringen_2007_I 04b_2</v>
          </cell>
          <cell r="AQ5613" t="str">
            <v>Östliche Flächenländer_2007_I 04b_2</v>
          </cell>
        </row>
        <row r="5614">
          <cell r="G5614">
            <v>0</v>
          </cell>
          <cell r="H5614">
            <v>0</v>
          </cell>
          <cell r="I5614">
            <v>0</v>
          </cell>
          <cell r="J5614">
            <v>0</v>
          </cell>
          <cell r="K5614">
            <v>0</v>
          </cell>
          <cell r="L5614">
            <v>0</v>
          </cell>
          <cell r="M5614">
            <v>0</v>
          </cell>
          <cell r="N5614">
            <v>0</v>
          </cell>
          <cell r="O5614">
            <v>0</v>
          </cell>
          <cell r="P5614">
            <v>0</v>
          </cell>
          <cell r="Q5614">
            <v>0</v>
          </cell>
          <cell r="R5614">
            <v>0</v>
          </cell>
          <cell r="S5614">
            <v>0</v>
          </cell>
          <cell r="T5614">
            <v>0</v>
          </cell>
          <cell r="U5614">
            <v>0</v>
          </cell>
          <cell r="AO5614" t="str">
            <v>Thüringen_2007_I 04b_3</v>
          </cell>
          <cell r="AQ5614" t="str">
            <v>Östliche Flächenländer_2007_I 04b_3</v>
          </cell>
        </row>
        <row r="5615">
          <cell r="G5615">
            <v>0</v>
          </cell>
          <cell r="H5615">
            <v>0</v>
          </cell>
          <cell r="I5615">
            <v>0</v>
          </cell>
          <cell r="J5615">
            <v>0</v>
          </cell>
          <cell r="K5615">
            <v>0</v>
          </cell>
          <cell r="L5615">
            <v>0</v>
          </cell>
          <cell r="M5615">
            <v>0</v>
          </cell>
          <cell r="N5615">
            <v>0</v>
          </cell>
          <cell r="O5615">
            <v>0</v>
          </cell>
          <cell r="P5615">
            <v>0</v>
          </cell>
          <cell r="Q5615">
            <v>0</v>
          </cell>
          <cell r="R5615">
            <v>0</v>
          </cell>
          <cell r="S5615">
            <v>0</v>
          </cell>
          <cell r="T5615">
            <v>0</v>
          </cell>
          <cell r="U5615">
            <v>0</v>
          </cell>
          <cell r="AO5615" t="str">
            <v>Thüringen_2007_I 04b_4</v>
          </cell>
          <cell r="AQ5615" t="str">
            <v>Östliche Flächenländer_2007_I 04b_4</v>
          </cell>
        </row>
        <row r="5616">
          <cell r="G5616">
            <v>0</v>
          </cell>
          <cell r="H5616">
            <v>0</v>
          </cell>
          <cell r="I5616">
            <v>0</v>
          </cell>
          <cell r="J5616">
            <v>0</v>
          </cell>
          <cell r="K5616">
            <v>0</v>
          </cell>
          <cell r="L5616">
            <v>0</v>
          </cell>
          <cell r="M5616">
            <v>0</v>
          </cell>
          <cell r="N5616">
            <v>0</v>
          </cell>
          <cell r="O5616">
            <v>0</v>
          </cell>
          <cell r="P5616">
            <v>0</v>
          </cell>
          <cell r="Q5616">
            <v>0</v>
          </cell>
          <cell r="R5616">
            <v>0</v>
          </cell>
          <cell r="S5616">
            <v>0</v>
          </cell>
          <cell r="T5616">
            <v>0</v>
          </cell>
          <cell r="U5616">
            <v>0</v>
          </cell>
          <cell r="AO5616" t="str">
            <v>Thüringen_2007_I 04b_5</v>
          </cell>
          <cell r="AQ5616" t="str">
            <v>Östliche Flächenländer_2007_I 04b_5</v>
          </cell>
        </row>
        <row r="5617">
          <cell r="G5617">
            <v>0</v>
          </cell>
          <cell r="H5617">
            <v>0</v>
          </cell>
          <cell r="I5617">
            <v>0</v>
          </cell>
          <cell r="J5617">
            <v>0</v>
          </cell>
          <cell r="K5617">
            <v>0</v>
          </cell>
          <cell r="L5617">
            <v>0</v>
          </cell>
          <cell r="M5617">
            <v>0</v>
          </cell>
          <cell r="N5617">
            <v>0</v>
          </cell>
          <cell r="O5617">
            <v>0</v>
          </cell>
          <cell r="P5617">
            <v>0</v>
          </cell>
          <cell r="Q5617">
            <v>0</v>
          </cell>
          <cell r="R5617">
            <v>0</v>
          </cell>
          <cell r="S5617">
            <v>0</v>
          </cell>
          <cell r="T5617">
            <v>0</v>
          </cell>
          <cell r="U5617">
            <v>0</v>
          </cell>
          <cell r="AO5617" t="str">
            <v>Thüringen_2007_I 04b_6</v>
          </cell>
          <cell r="AQ5617" t="str">
            <v>Östliche Flächenländer_2007_I 04b_6</v>
          </cell>
        </row>
        <row r="5618">
          <cell r="G5618">
            <v>0</v>
          </cell>
          <cell r="H5618">
            <v>0</v>
          </cell>
          <cell r="I5618">
            <v>0</v>
          </cell>
          <cell r="J5618">
            <v>0</v>
          </cell>
          <cell r="K5618">
            <v>0</v>
          </cell>
          <cell r="L5618">
            <v>0</v>
          </cell>
          <cell r="M5618">
            <v>0</v>
          </cell>
          <cell r="N5618">
            <v>0</v>
          </cell>
          <cell r="O5618">
            <v>0</v>
          </cell>
          <cell r="P5618">
            <v>0</v>
          </cell>
          <cell r="Q5618">
            <v>0</v>
          </cell>
          <cell r="R5618">
            <v>0</v>
          </cell>
          <cell r="S5618">
            <v>0</v>
          </cell>
          <cell r="T5618">
            <v>0</v>
          </cell>
          <cell r="U5618">
            <v>0</v>
          </cell>
          <cell r="AO5618" t="str">
            <v>Thüringen_2007_I 04b_7</v>
          </cell>
          <cell r="AQ5618" t="str">
            <v>Östliche Flächenländer_2007_I 04b_7</v>
          </cell>
        </row>
        <row r="5619">
          <cell r="G5619">
            <v>0</v>
          </cell>
          <cell r="H5619">
            <v>0</v>
          </cell>
          <cell r="I5619">
            <v>0</v>
          </cell>
          <cell r="J5619">
            <v>0</v>
          </cell>
          <cell r="K5619">
            <v>0</v>
          </cell>
          <cell r="L5619">
            <v>0</v>
          </cell>
          <cell r="M5619">
            <v>0</v>
          </cell>
          <cell r="N5619">
            <v>0</v>
          </cell>
          <cell r="O5619">
            <v>0</v>
          </cell>
          <cell r="P5619">
            <v>0</v>
          </cell>
          <cell r="Q5619">
            <v>0</v>
          </cell>
          <cell r="R5619">
            <v>0</v>
          </cell>
          <cell r="S5619">
            <v>0</v>
          </cell>
          <cell r="T5619">
            <v>0</v>
          </cell>
          <cell r="U5619">
            <v>0</v>
          </cell>
          <cell r="AO5619" t="str">
            <v>Thüringen_2007_I 04b_8</v>
          </cell>
          <cell r="AQ5619" t="str">
            <v>Östliche Flächenländer_2007_I 04b_8</v>
          </cell>
        </row>
        <row r="5620">
          <cell r="G5620">
            <v>0</v>
          </cell>
          <cell r="H5620">
            <v>0</v>
          </cell>
          <cell r="I5620">
            <v>0</v>
          </cell>
          <cell r="J5620">
            <v>0</v>
          </cell>
          <cell r="K5620">
            <v>0</v>
          </cell>
          <cell r="L5620">
            <v>0</v>
          </cell>
          <cell r="M5620">
            <v>0</v>
          </cell>
          <cell r="N5620">
            <v>0</v>
          </cell>
          <cell r="O5620">
            <v>0</v>
          </cell>
          <cell r="P5620">
            <v>0</v>
          </cell>
          <cell r="Q5620">
            <v>0</v>
          </cell>
          <cell r="R5620">
            <v>0</v>
          </cell>
          <cell r="S5620">
            <v>0</v>
          </cell>
          <cell r="T5620">
            <v>0</v>
          </cell>
          <cell r="U5620">
            <v>0</v>
          </cell>
          <cell r="AO5620" t="str">
            <v>Thüringen_2007_I 05a_1</v>
          </cell>
          <cell r="AQ5620" t="str">
            <v>Östliche Flächenländer_2007_I 05a_1</v>
          </cell>
        </row>
        <row r="5621">
          <cell r="G5621">
            <v>1590</v>
          </cell>
          <cell r="H5621">
            <v>1216</v>
          </cell>
          <cell r="I5621">
            <v>1</v>
          </cell>
          <cell r="J5621">
            <v>1</v>
          </cell>
          <cell r="K5621">
            <v>869</v>
          </cell>
          <cell r="L5621">
            <v>665</v>
          </cell>
          <cell r="M5621">
            <v>1</v>
          </cell>
          <cell r="N5621">
            <v>1</v>
          </cell>
          <cell r="O5621">
            <v>869</v>
          </cell>
          <cell r="P5621">
            <v>676</v>
          </cell>
          <cell r="Q5621">
            <v>45</v>
          </cell>
          <cell r="R5621">
            <v>0</v>
          </cell>
          <cell r="S5621">
            <v>0</v>
          </cell>
          <cell r="T5621">
            <v>0</v>
          </cell>
          <cell r="U5621">
            <v>0</v>
          </cell>
          <cell r="AO5621" t="str">
            <v>Thüringen_2007_I 05a_2</v>
          </cell>
          <cell r="AQ5621" t="str">
            <v>Östliche Flächenländer_2007_I 05a_2</v>
          </cell>
        </row>
        <row r="5622">
          <cell r="G5622">
            <v>8177</v>
          </cell>
          <cell r="H5622">
            <v>6742</v>
          </cell>
          <cell r="I5622">
            <v>13</v>
          </cell>
          <cell r="J5622">
            <v>11</v>
          </cell>
          <cell r="K5622">
            <v>3373</v>
          </cell>
          <cell r="L5622">
            <v>2751</v>
          </cell>
          <cell r="M5622">
            <v>7</v>
          </cell>
          <cell r="N5622">
            <v>6</v>
          </cell>
          <cell r="O5622">
            <v>3373</v>
          </cell>
          <cell r="P5622">
            <v>2985</v>
          </cell>
          <cell r="Q5622">
            <v>1819</v>
          </cell>
          <cell r="R5622">
            <v>0</v>
          </cell>
          <cell r="S5622">
            <v>0</v>
          </cell>
          <cell r="T5622">
            <v>0</v>
          </cell>
          <cell r="U5622">
            <v>0</v>
          </cell>
          <cell r="AO5622" t="str">
            <v>Thüringen_2007_I 05a_3</v>
          </cell>
          <cell r="AQ5622" t="str">
            <v>Östliche Flächenländer_2007_I 05a_3</v>
          </cell>
        </row>
        <row r="5623">
          <cell r="G5623">
            <v>492</v>
          </cell>
          <cell r="H5623">
            <v>391</v>
          </cell>
          <cell r="I5623">
            <v>0</v>
          </cell>
          <cell r="J5623">
            <v>0</v>
          </cell>
          <cell r="K5623">
            <v>149</v>
          </cell>
          <cell r="L5623">
            <v>111</v>
          </cell>
          <cell r="M5623">
            <v>0</v>
          </cell>
          <cell r="N5623">
            <v>0</v>
          </cell>
          <cell r="O5623">
            <v>149</v>
          </cell>
          <cell r="P5623">
            <v>197</v>
          </cell>
          <cell r="Q5623">
            <v>146</v>
          </cell>
          <cell r="R5623">
            <v>0</v>
          </cell>
          <cell r="S5623">
            <v>0</v>
          </cell>
          <cell r="T5623">
            <v>0</v>
          </cell>
          <cell r="U5623">
            <v>0</v>
          </cell>
          <cell r="AO5623" t="str">
            <v>Thüringen_2007_I 05a_4</v>
          </cell>
          <cell r="AQ5623" t="str">
            <v>Östliche Flächenländer_2007_I 05a_4</v>
          </cell>
        </row>
        <row r="5624">
          <cell r="G5624">
            <v>2143</v>
          </cell>
          <cell r="H5624">
            <v>1706</v>
          </cell>
          <cell r="I5624">
            <v>1</v>
          </cell>
          <cell r="J5624">
            <v>0</v>
          </cell>
          <cell r="K5624">
            <v>812</v>
          </cell>
          <cell r="L5624">
            <v>638</v>
          </cell>
          <cell r="M5624">
            <v>0</v>
          </cell>
          <cell r="N5624">
            <v>0</v>
          </cell>
          <cell r="O5624">
            <v>812</v>
          </cell>
          <cell r="P5624">
            <v>693</v>
          </cell>
          <cell r="Q5624">
            <v>638</v>
          </cell>
          <cell r="R5624">
            <v>0</v>
          </cell>
          <cell r="S5624">
            <v>0</v>
          </cell>
          <cell r="T5624">
            <v>0</v>
          </cell>
          <cell r="U5624">
            <v>0</v>
          </cell>
          <cell r="AO5624" t="str">
            <v>Thüringen_2007_I 05a_5</v>
          </cell>
          <cell r="AQ5624" t="str">
            <v>Östliche Flächenländer_2007_I 05a_5</v>
          </cell>
        </row>
        <row r="5625">
          <cell r="G5625">
            <v>4</v>
          </cell>
          <cell r="H5625">
            <v>4</v>
          </cell>
          <cell r="I5625">
            <v>0</v>
          </cell>
          <cell r="J5625">
            <v>0</v>
          </cell>
          <cell r="K5625">
            <v>0</v>
          </cell>
          <cell r="L5625">
            <v>0</v>
          </cell>
          <cell r="M5625">
            <v>0</v>
          </cell>
          <cell r="N5625">
            <v>0</v>
          </cell>
          <cell r="O5625">
            <v>0</v>
          </cell>
          <cell r="P5625">
            <v>2</v>
          </cell>
          <cell r="Q5625">
            <v>2</v>
          </cell>
          <cell r="R5625">
            <v>0</v>
          </cell>
          <cell r="S5625">
            <v>0</v>
          </cell>
          <cell r="T5625">
            <v>0</v>
          </cell>
          <cell r="U5625">
            <v>0</v>
          </cell>
          <cell r="AO5625" t="str">
            <v>Thüringen_2007_I 05a_6</v>
          </cell>
          <cell r="AQ5625" t="str">
            <v>Östliche Flächenländer_2007_I 05a_6</v>
          </cell>
        </row>
        <row r="5626">
          <cell r="G5626">
            <v>0</v>
          </cell>
          <cell r="H5626">
            <v>0</v>
          </cell>
          <cell r="I5626">
            <v>0</v>
          </cell>
          <cell r="J5626">
            <v>0</v>
          </cell>
          <cell r="K5626">
            <v>0</v>
          </cell>
          <cell r="L5626">
            <v>0</v>
          </cell>
          <cell r="M5626">
            <v>0</v>
          </cell>
          <cell r="N5626">
            <v>0</v>
          </cell>
          <cell r="O5626">
            <v>0</v>
          </cell>
          <cell r="P5626">
            <v>0</v>
          </cell>
          <cell r="Q5626">
            <v>0</v>
          </cell>
          <cell r="R5626">
            <v>0</v>
          </cell>
          <cell r="S5626">
            <v>0</v>
          </cell>
          <cell r="T5626">
            <v>0</v>
          </cell>
          <cell r="U5626">
            <v>0</v>
          </cell>
          <cell r="AO5626" t="str">
            <v>Thüringen_2007_I 05a_7</v>
          </cell>
          <cell r="AQ5626" t="str">
            <v>Östliche Flächenländer_2007_I 05a_7</v>
          </cell>
        </row>
        <row r="5627">
          <cell r="G5627">
            <v>12406</v>
          </cell>
          <cell r="H5627">
            <v>10059</v>
          </cell>
          <cell r="I5627">
            <v>15</v>
          </cell>
          <cell r="J5627">
            <v>12</v>
          </cell>
          <cell r="K5627">
            <v>5203</v>
          </cell>
          <cell r="L5627">
            <v>4165</v>
          </cell>
          <cell r="M5627">
            <v>8</v>
          </cell>
          <cell r="N5627">
            <v>7</v>
          </cell>
          <cell r="O5627">
            <v>5203</v>
          </cell>
          <cell r="P5627">
            <v>4553</v>
          </cell>
          <cell r="Q5627">
            <v>2650</v>
          </cell>
          <cell r="R5627">
            <v>0</v>
          </cell>
          <cell r="S5627">
            <v>0</v>
          </cell>
          <cell r="T5627">
            <v>0</v>
          </cell>
          <cell r="U5627">
            <v>0</v>
          </cell>
          <cell r="AO5627" t="str">
            <v>Thüringen_2007_I 05a_8</v>
          </cell>
          <cell r="AQ5627" t="str">
            <v>Östliche Flächenländer_2007_I 05a_8</v>
          </cell>
        </row>
        <row r="5628">
          <cell r="G5628">
            <v>0</v>
          </cell>
          <cell r="H5628">
            <v>0</v>
          </cell>
          <cell r="I5628">
            <v>0</v>
          </cell>
          <cell r="J5628">
            <v>0</v>
          </cell>
          <cell r="K5628">
            <v>0</v>
          </cell>
          <cell r="L5628">
            <v>0</v>
          </cell>
          <cell r="M5628">
            <v>0</v>
          </cell>
          <cell r="N5628">
            <v>0</v>
          </cell>
          <cell r="O5628">
            <v>0</v>
          </cell>
          <cell r="P5628">
            <v>0</v>
          </cell>
          <cell r="Q5628">
            <v>0</v>
          </cell>
          <cell r="R5628">
            <v>0</v>
          </cell>
          <cell r="S5628">
            <v>0</v>
          </cell>
          <cell r="T5628">
            <v>0</v>
          </cell>
          <cell r="U5628">
            <v>0</v>
          </cell>
          <cell r="AO5628" t="e">
            <v>#N/A</v>
          </cell>
          <cell r="AQ5628" t="e">
            <v>#N/A</v>
          </cell>
        </row>
        <row r="5629">
          <cell r="G5629">
            <v>6</v>
          </cell>
          <cell r="H5629">
            <v>3</v>
          </cell>
          <cell r="I5629">
            <v>0</v>
          </cell>
          <cell r="J5629">
            <v>0</v>
          </cell>
          <cell r="K5629">
            <v>3</v>
          </cell>
          <cell r="L5629">
            <v>0</v>
          </cell>
          <cell r="M5629">
            <v>0</v>
          </cell>
          <cell r="N5629">
            <v>0</v>
          </cell>
          <cell r="O5629">
            <v>3</v>
          </cell>
          <cell r="P5629">
            <v>0</v>
          </cell>
          <cell r="Q5629">
            <v>3</v>
          </cell>
          <cell r="R5629">
            <v>0</v>
          </cell>
          <cell r="S5629">
            <v>0</v>
          </cell>
          <cell r="T5629">
            <v>0</v>
          </cell>
          <cell r="U5629">
            <v>0</v>
          </cell>
          <cell r="AO5629" t="e">
            <v>#N/A</v>
          </cell>
          <cell r="AQ5629" t="e">
            <v>#N/A</v>
          </cell>
        </row>
        <row r="5630">
          <cell r="G5630">
            <v>68</v>
          </cell>
          <cell r="H5630">
            <v>63</v>
          </cell>
          <cell r="I5630">
            <v>0</v>
          </cell>
          <cell r="J5630">
            <v>0</v>
          </cell>
          <cell r="K5630">
            <v>21</v>
          </cell>
          <cell r="L5630">
            <v>19</v>
          </cell>
          <cell r="M5630">
            <v>0</v>
          </cell>
          <cell r="N5630">
            <v>0</v>
          </cell>
          <cell r="O5630">
            <v>21</v>
          </cell>
          <cell r="P5630">
            <v>6</v>
          </cell>
          <cell r="Q5630">
            <v>41</v>
          </cell>
          <cell r="R5630">
            <v>0</v>
          </cell>
          <cell r="S5630">
            <v>0</v>
          </cell>
          <cell r="T5630">
            <v>0</v>
          </cell>
          <cell r="U5630">
            <v>0</v>
          </cell>
          <cell r="AO5630" t="e">
            <v>#N/A</v>
          </cell>
          <cell r="AQ5630" t="e">
            <v>#N/A</v>
          </cell>
        </row>
        <row r="5631">
          <cell r="G5631">
            <v>5</v>
          </cell>
          <cell r="H5631">
            <v>4</v>
          </cell>
          <cell r="I5631">
            <v>0</v>
          </cell>
          <cell r="J5631">
            <v>0</v>
          </cell>
          <cell r="K5631">
            <v>0</v>
          </cell>
          <cell r="L5631">
            <v>0</v>
          </cell>
          <cell r="M5631">
            <v>0</v>
          </cell>
          <cell r="N5631">
            <v>0</v>
          </cell>
          <cell r="O5631">
            <v>0</v>
          </cell>
          <cell r="P5631">
            <v>2</v>
          </cell>
          <cell r="Q5631">
            <v>3</v>
          </cell>
          <cell r="R5631">
            <v>0</v>
          </cell>
          <cell r="S5631">
            <v>0</v>
          </cell>
          <cell r="T5631">
            <v>0</v>
          </cell>
          <cell r="U5631">
            <v>0</v>
          </cell>
          <cell r="AO5631" t="e">
            <v>#N/A</v>
          </cell>
          <cell r="AQ5631" t="e">
            <v>#N/A</v>
          </cell>
        </row>
        <row r="5632">
          <cell r="G5632">
            <v>3</v>
          </cell>
          <cell r="H5632">
            <v>2</v>
          </cell>
          <cell r="I5632">
            <v>0</v>
          </cell>
          <cell r="J5632">
            <v>0</v>
          </cell>
          <cell r="K5632">
            <v>1</v>
          </cell>
          <cell r="L5632">
            <v>1</v>
          </cell>
          <cell r="M5632">
            <v>0</v>
          </cell>
          <cell r="N5632">
            <v>0</v>
          </cell>
          <cell r="O5632">
            <v>1</v>
          </cell>
          <cell r="P5632">
            <v>1</v>
          </cell>
          <cell r="Q5632">
            <v>1</v>
          </cell>
          <cell r="R5632">
            <v>0</v>
          </cell>
          <cell r="S5632">
            <v>0</v>
          </cell>
          <cell r="T5632">
            <v>0</v>
          </cell>
          <cell r="U5632">
            <v>0</v>
          </cell>
          <cell r="AO5632" t="e">
            <v>#N/A</v>
          </cell>
          <cell r="AQ5632" t="e">
            <v>#N/A</v>
          </cell>
        </row>
        <row r="5633">
          <cell r="G5633">
            <v>0</v>
          </cell>
          <cell r="H5633">
            <v>0</v>
          </cell>
          <cell r="I5633">
            <v>0</v>
          </cell>
          <cell r="J5633">
            <v>0</v>
          </cell>
          <cell r="K5633">
            <v>0</v>
          </cell>
          <cell r="L5633">
            <v>0</v>
          </cell>
          <cell r="M5633">
            <v>0</v>
          </cell>
          <cell r="N5633">
            <v>0</v>
          </cell>
          <cell r="O5633">
            <v>0</v>
          </cell>
          <cell r="P5633">
            <v>0</v>
          </cell>
          <cell r="Q5633">
            <v>0</v>
          </cell>
          <cell r="R5633">
            <v>0</v>
          </cell>
          <cell r="S5633">
            <v>0</v>
          </cell>
          <cell r="T5633">
            <v>0</v>
          </cell>
          <cell r="U5633">
            <v>0</v>
          </cell>
          <cell r="AO5633" t="e">
            <v>#N/A</v>
          </cell>
          <cell r="AQ5633" t="e">
            <v>#N/A</v>
          </cell>
        </row>
        <row r="5634">
          <cell r="G5634">
            <v>0</v>
          </cell>
          <cell r="H5634">
            <v>0</v>
          </cell>
          <cell r="I5634">
            <v>0</v>
          </cell>
          <cell r="J5634">
            <v>0</v>
          </cell>
          <cell r="K5634">
            <v>0</v>
          </cell>
          <cell r="L5634">
            <v>0</v>
          </cell>
          <cell r="M5634">
            <v>0</v>
          </cell>
          <cell r="N5634">
            <v>0</v>
          </cell>
          <cell r="O5634">
            <v>0</v>
          </cell>
          <cell r="P5634">
            <v>0</v>
          </cell>
          <cell r="Q5634">
            <v>0</v>
          </cell>
          <cell r="R5634">
            <v>0</v>
          </cell>
          <cell r="S5634">
            <v>0</v>
          </cell>
          <cell r="T5634">
            <v>0</v>
          </cell>
          <cell r="U5634">
            <v>0</v>
          </cell>
          <cell r="AO5634" t="e">
            <v>#N/A</v>
          </cell>
          <cell r="AQ5634" t="e">
            <v>#N/A</v>
          </cell>
        </row>
        <row r="5635">
          <cell r="G5635">
            <v>82</v>
          </cell>
          <cell r="H5635">
            <v>72</v>
          </cell>
          <cell r="I5635">
            <v>0</v>
          </cell>
          <cell r="J5635">
            <v>0</v>
          </cell>
          <cell r="K5635">
            <v>25</v>
          </cell>
          <cell r="L5635">
            <v>20</v>
          </cell>
          <cell r="M5635">
            <v>0</v>
          </cell>
          <cell r="N5635">
            <v>0</v>
          </cell>
          <cell r="O5635">
            <v>25</v>
          </cell>
          <cell r="P5635">
            <v>9</v>
          </cell>
          <cell r="Q5635">
            <v>48</v>
          </cell>
          <cell r="R5635">
            <v>0</v>
          </cell>
          <cell r="S5635">
            <v>0</v>
          </cell>
          <cell r="T5635">
            <v>0</v>
          </cell>
          <cell r="U5635">
            <v>0</v>
          </cell>
          <cell r="AO5635" t="e">
            <v>#N/A</v>
          </cell>
          <cell r="AQ5635" t="e">
            <v>#N/A</v>
          </cell>
        </row>
        <row r="5636">
          <cell r="G5636">
            <v>0</v>
          </cell>
          <cell r="H5636">
            <v>0</v>
          </cell>
          <cell r="I5636">
            <v>0</v>
          </cell>
          <cell r="J5636">
            <v>0</v>
          </cell>
          <cell r="K5636">
            <v>0</v>
          </cell>
          <cell r="L5636">
            <v>0</v>
          </cell>
          <cell r="M5636">
            <v>0</v>
          </cell>
          <cell r="N5636">
            <v>0</v>
          </cell>
          <cell r="O5636">
            <v>0</v>
          </cell>
          <cell r="P5636">
            <v>0</v>
          </cell>
          <cell r="Q5636">
            <v>0</v>
          </cell>
          <cell r="R5636">
            <v>0</v>
          </cell>
          <cell r="S5636">
            <v>0</v>
          </cell>
          <cell r="T5636">
            <v>0</v>
          </cell>
          <cell r="U5636">
            <v>0</v>
          </cell>
          <cell r="AO5636" t="str">
            <v>Thüringen_2007_I 05c_1</v>
          </cell>
          <cell r="AQ5636" t="str">
            <v>Östliche Flächenländer_2007_I 05c_1</v>
          </cell>
        </row>
        <row r="5637">
          <cell r="G5637">
            <v>77</v>
          </cell>
          <cell r="H5637">
            <v>61</v>
          </cell>
          <cell r="I5637">
            <v>0</v>
          </cell>
          <cell r="J5637">
            <v>0</v>
          </cell>
          <cell r="K5637">
            <v>31</v>
          </cell>
          <cell r="L5637">
            <v>26</v>
          </cell>
          <cell r="M5637">
            <v>0</v>
          </cell>
          <cell r="N5637">
            <v>0</v>
          </cell>
          <cell r="O5637">
            <v>31</v>
          </cell>
          <cell r="P5637">
            <v>26</v>
          </cell>
          <cell r="Q5637">
            <v>20</v>
          </cell>
          <cell r="R5637">
            <v>0</v>
          </cell>
          <cell r="S5637">
            <v>0</v>
          </cell>
          <cell r="T5637">
            <v>0</v>
          </cell>
          <cell r="U5637">
            <v>0</v>
          </cell>
          <cell r="AO5637" t="str">
            <v>Thüringen_2007_I 05c_2</v>
          </cell>
          <cell r="AQ5637" t="str">
            <v>Östliche Flächenländer_2007_I 05c_2</v>
          </cell>
        </row>
        <row r="5638">
          <cell r="G5638">
            <v>2620</v>
          </cell>
          <cell r="H5638">
            <v>2276</v>
          </cell>
          <cell r="I5638">
            <v>0</v>
          </cell>
          <cell r="J5638">
            <v>0</v>
          </cell>
          <cell r="K5638">
            <v>987</v>
          </cell>
          <cell r="L5638">
            <v>866</v>
          </cell>
          <cell r="M5638">
            <v>0</v>
          </cell>
          <cell r="N5638">
            <v>0</v>
          </cell>
          <cell r="O5638">
            <v>987</v>
          </cell>
          <cell r="P5638">
            <v>834</v>
          </cell>
          <cell r="Q5638">
            <v>755</v>
          </cell>
          <cell r="R5638">
            <v>44</v>
          </cell>
          <cell r="S5638">
            <v>0</v>
          </cell>
          <cell r="T5638">
            <v>0</v>
          </cell>
          <cell r="U5638">
            <v>0</v>
          </cell>
          <cell r="AO5638" t="str">
            <v>Thüringen_2007_I 05c_3</v>
          </cell>
          <cell r="AQ5638" t="str">
            <v>Östliche Flächenländer_2007_I 05c_3</v>
          </cell>
        </row>
        <row r="5639">
          <cell r="G5639">
            <v>126</v>
          </cell>
          <cell r="H5639">
            <v>104</v>
          </cell>
          <cell r="I5639">
            <v>0</v>
          </cell>
          <cell r="J5639">
            <v>0</v>
          </cell>
          <cell r="K5639">
            <v>62</v>
          </cell>
          <cell r="L5639">
            <v>55</v>
          </cell>
          <cell r="M5639">
            <v>0</v>
          </cell>
          <cell r="N5639">
            <v>0</v>
          </cell>
          <cell r="O5639">
            <v>62</v>
          </cell>
          <cell r="P5639">
            <v>40</v>
          </cell>
          <cell r="Q5639">
            <v>22</v>
          </cell>
          <cell r="R5639">
            <v>2</v>
          </cell>
          <cell r="S5639">
            <v>0</v>
          </cell>
          <cell r="T5639">
            <v>0</v>
          </cell>
          <cell r="U5639">
            <v>0</v>
          </cell>
          <cell r="AO5639" t="str">
            <v>Thüringen_2007_I 05c_4</v>
          </cell>
          <cell r="AQ5639" t="str">
            <v>Östliche Flächenländer_2007_I 05c_4</v>
          </cell>
        </row>
        <row r="5640">
          <cell r="G5640">
            <v>183</v>
          </cell>
          <cell r="H5640">
            <v>151</v>
          </cell>
          <cell r="I5640">
            <v>0</v>
          </cell>
          <cell r="J5640">
            <v>0</v>
          </cell>
          <cell r="K5640">
            <v>71</v>
          </cell>
          <cell r="L5640">
            <v>62</v>
          </cell>
          <cell r="M5640">
            <v>0</v>
          </cell>
          <cell r="N5640">
            <v>0</v>
          </cell>
          <cell r="O5640">
            <v>71</v>
          </cell>
          <cell r="P5640">
            <v>51</v>
          </cell>
          <cell r="Q5640">
            <v>56</v>
          </cell>
          <cell r="R5640">
            <v>5</v>
          </cell>
          <cell r="S5640">
            <v>0</v>
          </cell>
          <cell r="T5640">
            <v>0</v>
          </cell>
          <cell r="U5640">
            <v>0</v>
          </cell>
          <cell r="AO5640" t="str">
            <v>Thüringen_2007_I 05c_5</v>
          </cell>
          <cell r="AQ5640" t="str">
            <v>Östliche Flächenländer_2007_I 05c_5</v>
          </cell>
        </row>
        <row r="5641">
          <cell r="G5641">
            <v>1</v>
          </cell>
          <cell r="H5641">
            <v>1</v>
          </cell>
          <cell r="I5641">
            <v>0</v>
          </cell>
          <cell r="J5641">
            <v>0</v>
          </cell>
          <cell r="K5641">
            <v>1</v>
          </cell>
          <cell r="L5641">
            <v>1</v>
          </cell>
          <cell r="M5641">
            <v>0</v>
          </cell>
          <cell r="N5641">
            <v>0</v>
          </cell>
          <cell r="O5641">
            <v>1</v>
          </cell>
          <cell r="P5641">
            <v>0</v>
          </cell>
          <cell r="Q5641">
            <v>0</v>
          </cell>
          <cell r="R5641">
            <v>0</v>
          </cell>
          <cell r="S5641">
            <v>0</v>
          </cell>
          <cell r="T5641">
            <v>0</v>
          </cell>
          <cell r="U5641">
            <v>0</v>
          </cell>
          <cell r="AO5641" t="str">
            <v>Thüringen_2007_I 05c_6</v>
          </cell>
          <cell r="AQ5641" t="str">
            <v>Östliche Flächenländer_2007_I 05c_6</v>
          </cell>
        </row>
        <row r="5642">
          <cell r="G5642">
            <v>0</v>
          </cell>
          <cell r="H5642">
            <v>0</v>
          </cell>
          <cell r="I5642">
            <v>0</v>
          </cell>
          <cell r="J5642">
            <v>0</v>
          </cell>
          <cell r="K5642">
            <v>0</v>
          </cell>
          <cell r="L5642">
            <v>0</v>
          </cell>
          <cell r="M5642">
            <v>0</v>
          </cell>
          <cell r="N5642">
            <v>0</v>
          </cell>
          <cell r="O5642">
            <v>0</v>
          </cell>
          <cell r="P5642">
            <v>0</v>
          </cell>
          <cell r="Q5642">
            <v>0</v>
          </cell>
          <cell r="R5642">
            <v>0</v>
          </cell>
          <cell r="S5642">
            <v>0</v>
          </cell>
          <cell r="T5642">
            <v>0</v>
          </cell>
          <cell r="U5642">
            <v>0</v>
          </cell>
          <cell r="AO5642" t="str">
            <v>Thüringen_2007_I 05c_7</v>
          </cell>
          <cell r="AQ5642" t="str">
            <v>Östliche Flächenländer_2007_I 05c_7</v>
          </cell>
        </row>
        <row r="5643">
          <cell r="G5643">
            <v>3007</v>
          </cell>
          <cell r="H5643">
            <v>2593</v>
          </cell>
          <cell r="I5643">
            <v>0</v>
          </cell>
          <cell r="J5643">
            <v>0</v>
          </cell>
          <cell r="K5643">
            <v>1152</v>
          </cell>
          <cell r="L5643">
            <v>1010</v>
          </cell>
          <cell r="M5643">
            <v>0</v>
          </cell>
          <cell r="N5643">
            <v>0</v>
          </cell>
          <cell r="O5643">
            <v>1152</v>
          </cell>
          <cell r="P5643">
            <v>951</v>
          </cell>
          <cell r="Q5643">
            <v>853</v>
          </cell>
          <cell r="R5643">
            <v>51</v>
          </cell>
          <cell r="S5643">
            <v>0</v>
          </cell>
          <cell r="T5643">
            <v>0</v>
          </cell>
          <cell r="U5643">
            <v>0</v>
          </cell>
          <cell r="AO5643" t="str">
            <v>Thüringen_2007_I 05c_8</v>
          </cell>
          <cell r="AQ5643" t="str">
            <v>Östliche Flächenländer_2007_I 05c_8</v>
          </cell>
        </row>
        <row r="5644">
          <cell r="G5644">
            <v>0</v>
          </cell>
          <cell r="H5644">
            <v>0</v>
          </cell>
          <cell r="I5644">
            <v>0</v>
          </cell>
          <cell r="J5644">
            <v>0</v>
          </cell>
          <cell r="K5644">
            <v>0</v>
          </cell>
          <cell r="L5644">
            <v>0</v>
          </cell>
          <cell r="M5644">
            <v>0</v>
          </cell>
          <cell r="N5644">
            <v>0</v>
          </cell>
          <cell r="O5644">
            <v>0</v>
          </cell>
          <cell r="P5644">
            <v>0</v>
          </cell>
          <cell r="Q5644">
            <v>0</v>
          </cell>
          <cell r="R5644">
            <v>0</v>
          </cell>
          <cell r="S5644">
            <v>0</v>
          </cell>
          <cell r="T5644">
            <v>0</v>
          </cell>
          <cell r="U5644">
            <v>0</v>
          </cell>
          <cell r="AO5644" t="e">
            <v>#N/A</v>
          </cell>
          <cell r="AQ5644" t="e">
            <v>#N/A</v>
          </cell>
        </row>
        <row r="5645">
          <cell r="G5645">
            <v>1</v>
          </cell>
          <cell r="H5645">
            <v>1</v>
          </cell>
          <cell r="I5645">
            <v>0</v>
          </cell>
          <cell r="J5645">
            <v>0</v>
          </cell>
          <cell r="K5645">
            <v>1</v>
          </cell>
          <cell r="L5645">
            <v>1</v>
          </cell>
          <cell r="M5645">
            <v>0</v>
          </cell>
          <cell r="N5645">
            <v>0</v>
          </cell>
          <cell r="O5645">
            <v>1</v>
          </cell>
          <cell r="P5645">
            <v>0</v>
          </cell>
          <cell r="Q5645">
            <v>0</v>
          </cell>
          <cell r="R5645">
            <v>0</v>
          </cell>
          <cell r="S5645">
            <v>0</v>
          </cell>
          <cell r="T5645">
            <v>0</v>
          </cell>
          <cell r="U5645">
            <v>0</v>
          </cell>
          <cell r="AO5645" t="e">
            <v>#N/A</v>
          </cell>
          <cell r="AQ5645" t="e">
            <v>#N/A</v>
          </cell>
        </row>
        <row r="5646">
          <cell r="G5646">
            <v>300</v>
          </cell>
          <cell r="H5646">
            <v>247</v>
          </cell>
          <cell r="I5646">
            <v>0</v>
          </cell>
          <cell r="J5646">
            <v>0</v>
          </cell>
          <cell r="K5646">
            <v>51</v>
          </cell>
          <cell r="L5646">
            <v>45</v>
          </cell>
          <cell r="M5646">
            <v>0</v>
          </cell>
          <cell r="N5646">
            <v>0</v>
          </cell>
          <cell r="O5646">
            <v>51</v>
          </cell>
          <cell r="P5646">
            <v>65</v>
          </cell>
          <cell r="Q5646">
            <v>140</v>
          </cell>
          <cell r="R5646">
            <v>44</v>
          </cell>
          <cell r="S5646">
            <v>0</v>
          </cell>
          <cell r="T5646">
            <v>0</v>
          </cell>
          <cell r="U5646">
            <v>0</v>
          </cell>
          <cell r="AO5646" t="e">
            <v>#N/A</v>
          </cell>
          <cell r="AQ5646" t="e">
            <v>#N/A</v>
          </cell>
        </row>
        <row r="5647">
          <cell r="G5647">
            <v>54</v>
          </cell>
          <cell r="H5647">
            <v>44</v>
          </cell>
          <cell r="I5647">
            <v>0</v>
          </cell>
          <cell r="J5647">
            <v>0</v>
          </cell>
          <cell r="K5647">
            <v>32</v>
          </cell>
          <cell r="L5647">
            <v>28</v>
          </cell>
          <cell r="M5647">
            <v>0</v>
          </cell>
          <cell r="N5647">
            <v>0</v>
          </cell>
          <cell r="O5647">
            <v>32</v>
          </cell>
          <cell r="P5647">
            <v>18</v>
          </cell>
          <cell r="Q5647">
            <v>2</v>
          </cell>
          <cell r="R5647">
            <v>2</v>
          </cell>
          <cell r="S5647">
            <v>0</v>
          </cell>
          <cell r="T5647">
            <v>0</v>
          </cell>
          <cell r="U5647">
            <v>0</v>
          </cell>
          <cell r="AO5647" t="e">
            <v>#N/A</v>
          </cell>
          <cell r="AQ5647" t="e">
            <v>#N/A</v>
          </cell>
        </row>
        <row r="5648">
          <cell r="G5648">
            <v>59</v>
          </cell>
          <cell r="H5648">
            <v>54</v>
          </cell>
          <cell r="I5648">
            <v>0</v>
          </cell>
          <cell r="J5648">
            <v>0</v>
          </cell>
          <cell r="K5648">
            <v>25</v>
          </cell>
          <cell r="L5648">
            <v>24</v>
          </cell>
          <cell r="M5648">
            <v>0</v>
          </cell>
          <cell r="N5648">
            <v>0</v>
          </cell>
          <cell r="O5648">
            <v>25</v>
          </cell>
          <cell r="P5648">
            <v>13</v>
          </cell>
          <cell r="Q5648">
            <v>16</v>
          </cell>
          <cell r="R5648">
            <v>5</v>
          </cell>
          <cell r="S5648">
            <v>0</v>
          </cell>
          <cell r="T5648">
            <v>0</v>
          </cell>
          <cell r="U5648">
            <v>0</v>
          </cell>
          <cell r="AO5648" t="e">
            <v>#N/A</v>
          </cell>
          <cell r="AQ5648" t="e">
            <v>#N/A</v>
          </cell>
        </row>
        <row r="5649">
          <cell r="G5649">
            <v>0</v>
          </cell>
          <cell r="H5649">
            <v>0</v>
          </cell>
          <cell r="I5649">
            <v>0</v>
          </cell>
          <cell r="J5649">
            <v>0</v>
          </cell>
          <cell r="K5649">
            <v>0</v>
          </cell>
          <cell r="L5649">
            <v>0</v>
          </cell>
          <cell r="M5649">
            <v>0</v>
          </cell>
          <cell r="N5649">
            <v>0</v>
          </cell>
          <cell r="O5649">
            <v>0</v>
          </cell>
          <cell r="P5649">
            <v>0</v>
          </cell>
          <cell r="Q5649">
            <v>0</v>
          </cell>
          <cell r="R5649">
            <v>0</v>
          </cell>
          <cell r="S5649">
            <v>0</v>
          </cell>
          <cell r="T5649">
            <v>0</v>
          </cell>
          <cell r="U5649">
            <v>0</v>
          </cell>
          <cell r="AO5649" t="e">
            <v>#N/A</v>
          </cell>
          <cell r="AQ5649" t="e">
            <v>#N/A</v>
          </cell>
        </row>
        <row r="5650">
          <cell r="G5650">
            <v>0</v>
          </cell>
          <cell r="H5650">
            <v>0</v>
          </cell>
          <cell r="I5650">
            <v>0</v>
          </cell>
          <cell r="J5650">
            <v>0</v>
          </cell>
          <cell r="K5650">
            <v>0</v>
          </cell>
          <cell r="L5650">
            <v>0</v>
          </cell>
          <cell r="M5650">
            <v>0</v>
          </cell>
          <cell r="N5650">
            <v>0</v>
          </cell>
          <cell r="O5650">
            <v>0</v>
          </cell>
          <cell r="P5650">
            <v>0</v>
          </cell>
          <cell r="Q5650">
            <v>0</v>
          </cell>
          <cell r="R5650">
            <v>0</v>
          </cell>
          <cell r="S5650">
            <v>0</v>
          </cell>
          <cell r="T5650">
            <v>0</v>
          </cell>
          <cell r="U5650">
            <v>0</v>
          </cell>
          <cell r="AO5650" t="e">
            <v>#N/A</v>
          </cell>
          <cell r="AQ5650" t="e">
            <v>#N/A</v>
          </cell>
        </row>
        <row r="5651">
          <cell r="G5651">
            <v>414</v>
          </cell>
          <cell r="H5651">
            <v>346</v>
          </cell>
          <cell r="I5651">
            <v>0</v>
          </cell>
          <cell r="J5651">
            <v>0</v>
          </cell>
          <cell r="K5651">
            <v>109</v>
          </cell>
          <cell r="L5651">
            <v>98</v>
          </cell>
          <cell r="M5651">
            <v>0</v>
          </cell>
          <cell r="N5651">
            <v>0</v>
          </cell>
          <cell r="O5651">
            <v>109</v>
          </cell>
          <cell r="P5651">
            <v>96</v>
          </cell>
          <cell r="Q5651">
            <v>158</v>
          </cell>
          <cell r="R5651">
            <v>51</v>
          </cell>
          <cell r="S5651">
            <v>0</v>
          </cell>
          <cell r="T5651">
            <v>0</v>
          </cell>
          <cell r="U5651">
            <v>0</v>
          </cell>
          <cell r="AO5651" t="e">
            <v>#N/A</v>
          </cell>
          <cell r="AQ5651" t="e">
            <v>#N/A</v>
          </cell>
        </row>
        <row r="5652">
          <cell r="G5652">
            <v>2795</v>
          </cell>
          <cell r="H5652">
            <v>858</v>
          </cell>
          <cell r="I5652">
            <v>26</v>
          </cell>
          <cell r="J5652">
            <v>9</v>
          </cell>
          <cell r="K5652">
            <v>2795</v>
          </cell>
          <cell r="L5652">
            <v>858</v>
          </cell>
          <cell r="M5652">
            <v>26</v>
          </cell>
          <cell r="N5652">
            <v>9</v>
          </cell>
          <cell r="O5652">
            <v>2795</v>
          </cell>
          <cell r="P5652">
            <v>0</v>
          </cell>
          <cell r="Q5652">
            <v>0</v>
          </cell>
          <cell r="R5652">
            <v>0</v>
          </cell>
          <cell r="S5652">
            <v>0</v>
          </cell>
          <cell r="T5652">
            <v>0</v>
          </cell>
          <cell r="U5652">
            <v>0</v>
          </cell>
          <cell r="AO5652" t="str">
            <v>Thüringen_2007_II 03b_1</v>
          </cell>
          <cell r="AQ5652" t="str">
            <v>Östliche Flächenländer_2007_II 03b_1</v>
          </cell>
        </row>
        <row r="5653">
          <cell r="G5653">
            <v>429</v>
          </cell>
          <cell r="H5653">
            <v>166</v>
          </cell>
          <cell r="I5653">
            <v>0</v>
          </cell>
          <cell r="J5653">
            <v>0</v>
          </cell>
          <cell r="K5653">
            <v>429</v>
          </cell>
          <cell r="L5653">
            <v>166</v>
          </cell>
          <cell r="M5653">
            <v>0</v>
          </cell>
          <cell r="N5653">
            <v>0</v>
          </cell>
          <cell r="O5653">
            <v>429</v>
          </cell>
          <cell r="P5653">
            <v>0</v>
          </cell>
          <cell r="Q5653">
            <v>0</v>
          </cell>
          <cell r="R5653">
            <v>0</v>
          </cell>
          <cell r="S5653">
            <v>0</v>
          </cell>
          <cell r="T5653">
            <v>0</v>
          </cell>
          <cell r="U5653">
            <v>0</v>
          </cell>
          <cell r="AO5653" t="str">
            <v>Thüringen_2007_II 03b_2</v>
          </cell>
          <cell r="AQ5653" t="str">
            <v>Östliche Flächenländer_2007_II 03b_2</v>
          </cell>
        </row>
        <row r="5654">
          <cell r="G5654">
            <v>125</v>
          </cell>
          <cell r="H5654">
            <v>78</v>
          </cell>
          <cell r="I5654">
            <v>0</v>
          </cell>
          <cell r="J5654">
            <v>0</v>
          </cell>
          <cell r="K5654">
            <v>125</v>
          </cell>
          <cell r="L5654">
            <v>78</v>
          </cell>
          <cell r="M5654">
            <v>0</v>
          </cell>
          <cell r="N5654">
            <v>0</v>
          </cell>
          <cell r="O5654">
            <v>125</v>
          </cell>
          <cell r="P5654">
            <v>0</v>
          </cell>
          <cell r="Q5654">
            <v>0</v>
          </cell>
          <cell r="R5654">
            <v>0</v>
          </cell>
          <cell r="S5654">
            <v>0</v>
          </cell>
          <cell r="T5654">
            <v>0</v>
          </cell>
          <cell r="U5654">
            <v>0</v>
          </cell>
          <cell r="AO5654" t="str">
            <v>Thüringen_2007_II 03b_3</v>
          </cell>
          <cell r="AQ5654" t="str">
            <v>Östliche Flächenländer_2007_II 03b_3</v>
          </cell>
        </row>
        <row r="5655">
          <cell r="G5655">
            <v>0</v>
          </cell>
          <cell r="H5655">
            <v>0</v>
          </cell>
          <cell r="I5655">
            <v>0</v>
          </cell>
          <cell r="J5655">
            <v>0</v>
          </cell>
          <cell r="K5655">
            <v>0</v>
          </cell>
          <cell r="L5655">
            <v>0</v>
          </cell>
          <cell r="M5655">
            <v>0</v>
          </cell>
          <cell r="N5655">
            <v>0</v>
          </cell>
          <cell r="O5655">
            <v>0</v>
          </cell>
          <cell r="P5655">
            <v>0</v>
          </cell>
          <cell r="Q5655">
            <v>0</v>
          </cell>
          <cell r="R5655">
            <v>0</v>
          </cell>
          <cell r="S5655">
            <v>0</v>
          </cell>
          <cell r="T5655">
            <v>0</v>
          </cell>
          <cell r="U5655">
            <v>0</v>
          </cell>
          <cell r="AO5655" t="str">
            <v>Thüringen_2007_II 03b_4</v>
          </cell>
          <cell r="AQ5655" t="str">
            <v>Östliche Flächenländer_2007_II 03b_4</v>
          </cell>
        </row>
        <row r="5656">
          <cell r="G5656">
            <v>1</v>
          </cell>
          <cell r="H5656">
            <v>1</v>
          </cell>
          <cell r="I5656">
            <v>0</v>
          </cell>
          <cell r="J5656">
            <v>0</v>
          </cell>
          <cell r="K5656">
            <v>1</v>
          </cell>
          <cell r="L5656">
            <v>1</v>
          </cell>
          <cell r="M5656">
            <v>0</v>
          </cell>
          <cell r="N5656">
            <v>0</v>
          </cell>
          <cell r="O5656">
            <v>1</v>
          </cell>
          <cell r="P5656">
            <v>0</v>
          </cell>
          <cell r="Q5656">
            <v>0</v>
          </cell>
          <cell r="R5656">
            <v>0</v>
          </cell>
          <cell r="S5656">
            <v>0</v>
          </cell>
          <cell r="T5656">
            <v>0</v>
          </cell>
          <cell r="U5656">
            <v>0</v>
          </cell>
          <cell r="AO5656" t="str">
            <v>Thüringen_2007_II 03b_5</v>
          </cell>
          <cell r="AQ5656" t="str">
            <v>Östliche Flächenländer_2007_II 03b_5</v>
          </cell>
        </row>
        <row r="5657">
          <cell r="G5657">
            <v>0</v>
          </cell>
          <cell r="H5657">
            <v>0</v>
          </cell>
          <cell r="I5657">
            <v>0</v>
          </cell>
          <cell r="J5657">
            <v>0</v>
          </cell>
          <cell r="K5657">
            <v>0</v>
          </cell>
          <cell r="L5657">
            <v>0</v>
          </cell>
          <cell r="M5657">
            <v>0</v>
          </cell>
          <cell r="N5657">
            <v>0</v>
          </cell>
          <cell r="O5657">
            <v>0</v>
          </cell>
          <cell r="P5657">
            <v>0</v>
          </cell>
          <cell r="Q5657">
            <v>0</v>
          </cell>
          <cell r="R5657">
            <v>0</v>
          </cell>
          <cell r="S5657">
            <v>0</v>
          </cell>
          <cell r="T5657">
            <v>0</v>
          </cell>
          <cell r="U5657">
            <v>0</v>
          </cell>
          <cell r="AO5657" t="str">
            <v>Thüringen_2007_II 03b_6</v>
          </cell>
          <cell r="AQ5657" t="str">
            <v>Östliche Flächenländer_2007_II 03b_6</v>
          </cell>
        </row>
        <row r="5658">
          <cell r="G5658">
            <v>1</v>
          </cell>
          <cell r="H5658">
            <v>0</v>
          </cell>
          <cell r="I5658">
            <v>0</v>
          </cell>
          <cell r="J5658">
            <v>0</v>
          </cell>
          <cell r="K5658">
            <v>1</v>
          </cell>
          <cell r="L5658">
            <v>0</v>
          </cell>
          <cell r="M5658">
            <v>0</v>
          </cell>
          <cell r="N5658">
            <v>0</v>
          </cell>
          <cell r="O5658">
            <v>1</v>
          </cell>
          <cell r="P5658">
            <v>0</v>
          </cell>
          <cell r="Q5658">
            <v>0</v>
          </cell>
          <cell r="R5658">
            <v>0</v>
          </cell>
          <cell r="S5658">
            <v>0</v>
          </cell>
          <cell r="T5658">
            <v>0</v>
          </cell>
          <cell r="U5658">
            <v>0</v>
          </cell>
          <cell r="AO5658" t="str">
            <v>Thüringen_2007_II 03b_7</v>
          </cell>
          <cell r="AQ5658" t="str">
            <v>Östliche Flächenländer_2007_II 03b_7</v>
          </cell>
        </row>
        <row r="5659">
          <cell r="G5659">
            <v>3351</v>
          </cell>
          <cell r="H5659">
            <v>1103</v>
          </cell>
          <cell r="I5659">
            <v>26</v>
          </cell>
          <cell r="J5659">
            <v>9</v>
          </cell>
          <cell r="K5659">
            <v>3351</v>
          </cell>
          <cell r="L5659">
            <v>1103</v>
          </cell>
          <cell r="M5659">
            <v>26</v>
          </cell>
          <cell r="N5659">
            <v>9</v>
          </cell>
          <cell r="O5659">
            <v>3351</v>
          </cell>
          <cell r="P5659">
            <v>0</v>
          </cell>
          <cell r="Q5659">
            <v>0</v>
          </cell>
          <cell r="R5659">
            <v>0</v>
          </cell>
          <cell r="S5659">
            <v>0</v>
          </cell>
          <cell r="T5659">
            <v>0</v>
          </cell>
          <cell r="U5659">
            <v>0</v>
          </cell>
          <cell r="AO5659" t="str">
            <v>Thüringen_2007_II 03b_8</v>
          </cell>
          <cell r="AQ5659" t="str">
            <v>Östliche Flächenländer_2007_II 03b_8</v>
          </cell>
        </row>
        <row r="5660">
          <cell r="G5660">
            <v>979</v>
          </cell>
          <cell r="H5660">
            <v>337</v>
          </cell>
          <cell r="I5660">
            <v>7</v>
          </cell>
          <cell r="J5660">
            <v>3</v>
          </cell>
          <cell r="K5660">
            <v>979</v>
          </cell>
          <cell r="L5660">
            <v>337</v>
          </cell>
          <cell r="M5660">
            <v>7</v>
          </cell>
          <cell r="N5660">
            <v>3</v>
          </cell>
          <cell r="O5660">
            <v>0</v>
          </cell>
          <cell r="P5660">
            <v>0</v>
          </cell>
          <cell r="Q5660">
            <v>0</v>
          </cell>
          <cell r="R5660">
            <v>0</v>
          </cell>
          <cell r="S5660">
            <v>0</v>
          </cell>
          <cell r="T5660">
            <v>0</v>
          </cell>
          <cell r="U5660">
            <v>0</v>
          </cell>
          <cell r="AO5660" t="str">
            <v>Thüringen_2007_II 03b_1</v>
          </cell>
          <cell r="AQ5660" t="str">
            <v>Östliche Flächenländer_2007_II 03b_1</v>
          </cell>
        </row>
        <row r="5661">
          <cell r="G5661">
            <v>379</v>
          </cell>
          <cell r="H5661">
            <v>146</v>
          </cell>
          <cell r="I5661">
            <v>0</v>
          </cell>
          <cell r="J5661">
            <v>0</v>
          </cell>
          <cell r="K5661">
            <v>379</v>
          </cell>
          <cell r="L5661">
            <v>146</v>
          </cell>
          <cell r="M5661">
            <v>0</v>
          </cell>
          <cell r="N5661">
            <v>0</v>
          </cell>
          <cell r="O5661">
            <v>0</v>
          </cell>
          <cell r="P5661">
            <v>0</v>
          </cell>
          <cell r="Q5661">
            <v>0</v>
          </cell>
          <cell r="R5661">
            <v>0</v>
          </cell>
          <cell r="S5661">
            <v>0</v>
          </cell>
          <cell r="T5661">
            <v>0</v>
          </cell>
          <cell r="U5661">
            <v>0</v>
          </cell>
          <cell r="AO5661" t="str">
            <v>Thüringen_2007_II 03b_2</v>
          </cell>
          <cell r="AQ5661" t="str">
            <v>Östliche Flächenländer_2007_II 03b_2</v>
          </cell>
        </row>
        <row r="5662">
          <cell r="G5662">
            <v>125</v>
          </cell>
          <cell r="H5662">
            <v>78</v>
          </cell>
          <cell r="I5662">
            <v>0</v>
          </cell>
          <cell r="J5662">
            <v>0</v>
          </cell>
          <cell r="K5662">
            <v>125</v>
          </cell>
          <cell r="L5662">
            <v>78</v>
          </cell>
          <cell r="M5662">
            <v>0</v>
          </cell>
          <cell r="N5662">
            <v>0</v>
          </cell>
          <cell r="O5662">
            <v>0</v>
          </cell>
          <cell r="P5662">
            <v>0</v>
          </cell>
          <cell r="Q5662">
            <v>0</v>
          </cell>
          <cell r="R5662">
            <v>0</v>
          </cell>
          <cell r="S5662">
            <v>0</v>
          </cell>
          <cell r="T5662">
            <v>0</v>
          </cell>
          <cell r="U5662">
            <v>0</v>
          </cell>
          <cell r="AO5662" t="str">
            <v>Thüringen_2007_II 03b_3</v>
          </cell>
          <cell r="AQ5662" t="str">
            <v>Östliche Flächenländer_2007_II 03b_3</v>
          </cell>
        </row>
        <row r="5663">
          <cell r="G5663">
            <v>0</v>
          </cell>
          <cell r="H5663">
            <v>0</v>
          </cell>
          <cell r="I5663">
            <v>0</v>
          </cell>
          <cell r="J5663">
            <v>0</v>
          </cell>
          <cell r="K5663">
            <v>0</v>
          </cell>
          <cell r="L5663">
            <v>0</v>
          </cell>
          <cell r="M5663">
            <v>0</v>
          </cell>
          <cell r="N5663">
            <v>0</v>
          </cell>
          <cell r="O5663">
            <v>0</v>
          </cell>
          <cell r="P5663">
            <v>0</v>
          </cell>
          <cell r="Q5663">
            <v>0</v>
          </cell>
          <cell r="R5663">
            <v>0</v>
          </cell>
          <cell r="S5663">
            <v>0</v>
          </cell>
          <cell r="T5663">
            <v>0</v>
          </cell>
          <cell r="U5663">
            <v>0</v>
          </cell>
          <cell r="AO5663" t="str">
            <v>Thüringen_2007_II 03b_4</v>
          </cell>
          <cell r="AQ5663" t="str">
            <v>Östliche Flächenländer_2007_II 03b_4</v>
          </cell>
        </row>
        <row r="5664">
          <cell r="G5664">
            <v>1</v>
          </cell>
          <cell r="H5664">
            <v>1</v>
          </cell>
          <cell r="I5664">
            <v>0</v>
          </cell>
          <cell r="J5664">
            <v>0</v>
          </cell>
          <cell r="K5664">
            <v>1</v>
          </cell>
          <cell r="L5664">
            <v>1</v>
          </cell>
          <cell r="M5664">
            <v>0</v>
          </cell>
          <cell r="N5664">
            <v>0</v>
          </cell>
          <cell r="O5664">
            <v>0</v>
          </cell>
          <cell r="P5664">
            <v>0</v>
          </cell>
          <cell r="Q5664">
            <v>0</v>
          </cell>
          <cell r="R5664">
            <v>0</v>
          </cell>
          <cell r="S5664">
            <v>0</v>
          </cell>
          <cell r="T5664">
            <v>0</v>
          </cell>
          <cell r="U5664">
            <v>0</v>
          </cell>
          <cell r="AO5664" t="str">
            <v>Thüringen_2007_II 03b_5</v>
          </cell>
          <cell r="AQ5664" t="str">
            <v>Östliche Flächenländer_2007_II 03b_5</v>
          </cell>
        </row>
        <row r="5665">
          <cell r="G5665">
            <v>1</v>
          </cell>
          <cell r="H5665">
            <v>0</v>
          </cell>
          <cell r="I5665">
            <v>0</v>
          </cell>
          <cell r="J5665">
            <v>0</v>
          </cell>
          <cell r="K5665">
            <v>1</v>
          </cell>
          <cell r="L5665">
            <v>0</v>
          </cell>
          <cell r="M5665">
            <v>0</v>
          </cell>
          <cell r="N5665">
            <v>0</v>
          </cell>
          <cell r="O5665">
            <v>0</v>
          </cell>
          <cell r="P5665">
            <v>0</v>
          </cell>
          <cell r="Q5665">
            <v>0</v>
          </cell>
          <cell r="R5665">
            <v>0</v>
          </cell>
          <cell r="S5665">
            <v>0</v>
          </cell>
          <cell r="T5665">
            <v>0</v>
          </cell>
          <cell r="U5665">
            <v>0</v>
          </cell>
          <cell r="AO5665" t="str">
            <v>Thüringen_2007_II 03b_6</v>
          </cell>
          <cell r="AQ5665" t="str">
            <v>Östliche Flächenländer_2007_II 03b_6</v>
          </cell>
        </row>
        <row r="5666">
          <cell r="G5666">
            <v>0</v>
          </cell>
          <cell r="H5666">
            <v>0</v>
          </cell>
          <cell r="I5666">
            <v>0</v>
          </cell>
          <cell r="J5666">
            <v>0</v>
          </cell>
          <cell r="K5666">
            <v>0</v>
          </cell>
          <cell r="L5666">
            <v>0</v>
          </cell>
          <cell r="M5666">
            <v>0</v>
          </cell>
          <cell r="N5666">
            <v>0</v>
          </cell>
          <cell r="O5666">
            <v>0</v>
          </cell>
          <cell r="P5666">
            <v>0</v>
          </cell>
          <cell r="Q5666">
            <v>0</v>
          </cell>
          <cell r="R5666">
            <v>0</v>
          </cell>
          <cell r="S5666">
            <v>0</v>
          </cell>
          <cell r="T5666">
            <v>0</v>
          </cell>
          <cell r="U5666">
            <v>0</v>
          </cell>
          <cell r="AO5666" t="str">
            <v>Thüringen_2007_II 03b_7</v>
          </cell>
          <cell r="AQ5666" t="str">
            <v>Östliche Flächenländer_2007_II 03b_7</v>
          </cell>
        </row>
        <row r="5667">
          <cell r="G5667">
            <v>1485</v>
          </cell>
          <cell r="H5667">
            <v>562</v>
          </cell>
          <cell r="I5667">
            <v>7</v>
          </cell>
          <cell r="J5667">
            <v>3</v>
          </cell>
          <cell r="K5667">
            <v>1485</v>
          </cell>
          <cell r="L5667">
            <v>562</v>
          </cell>
          <cell r="M5667">
            <v>7</v>
          </cell>
          <cell r="N5667">
            <v>3</v>
          </cell>
          <cell r="O5667">
            <v>0</v>
          </cell>
          <cell r="P5667">
            <v>0</v>
          </cell>
          <cell r="Q5667">
            <v>0</v>
          </cell>
          <cell r="R5667">
            <v>0</v>
          </cell>
          <cell r="S5667">
            <v>0</v>
          </cell>
          <cell r="T5667">
            <v>0</v>
          </cell>
          <cell r="U5667">
            <v>0</v>
          </cell>
          <cell r="AO5667" t="str">
            <v>Thüringen_2007_II 03b_8</v>
          </cell>
          <cell r="AQ5667" t="str">
            <v>Östliche Flächenländer_2007_II 03b_8</v>
          </cell>
        </row>
        <row r="5668">
          <cell r="G5668">
            <v>44</v>
          </cell>
          <cell r="H5668">
            <v>14</v>
          </cell>
          <cell r="I5668">
            <v>0</v>
          </cell>
          <cell r="J5668">
            <v>0</v>
          </cell>
          <cell r="K5668">
            <v>22</v>
          </cell>
          <cell r="L5668">
            <v>8</v>
          </cell>
          <cell r="M5668">
            <v>0</v>
          </cell>
          <cell r="N5668">
            <v>0</v>
          </cell>
          <cell r="O5668">
            <v>22</v>
          </cell>
          <cell r="P5668">
            <v>22</v>
          </cell>
          <cell r="Q5668">
            <v>0</v>
          </cell>
          <cell r="R5668">
            <v>0</v>
          </cell>
          <cell r="S5668">
            <v>0</v>
          </cell>
          <cell r="T5668">
            <v>0</v>
          </cell>
          <cell r="U5668">
            <v>0</v>
          </cell>
          <cell r="AO5668" t="str">
            <v>Thüringen_2007_II 03a_1</v>
          </cell>
          <cell r="AQ5668" t="str">
            <v>Östliche Flächenländer_2007_II 03a_1</v>
          </cell>
        </row>
        <row r="5669">
          <cell r="G5669">
            <v>3822</v>
          </cell>
          <cell r="H5669">
            <v>1579</v>
          </cell>
          <cell r="I5669">
            <v>19</v>
          </cell>
          <cell r="J5669">
            <v>8</v>
          </cell>
          <cell r="K5669">
            <v>2318</v>
          </cell>
          <cell r="L5669">
            <v>956</v>
          </cell>
          <cell r="M5669">
            <v>14</v>
          </cell>
          <cell r="N5669">
            <v>6</v>
          </cell>
          <cell r="O5669">
            <v>2318</v>
          </cell>
          <cell r="P5669">
            <v>1504</v>
          </cell>
          <cell r="Q5669">
            <v>0</v>
          </cell>
          <cell r="R5669">
            <v>0</v>
          </cell>
          <cell r="S5669">
            <v>0</v>
          </cell>
          <cell r="T5669">
            <v>0</v>
          </cell>
          <cell r="U5669">
            <v>0</v>
          </cell>
          <cell r="AO5669" t="str">
            <v>Thüringen_2007_II 03a_2</v>
          </cell>
          <cell r="AQ5669" t="str">
            <v>Östliche Flächenländer_2007_II 03a_2</v>
          </cell>
        </row>
        <row r="5670">
          <cell r="G5670">
            <v>106</v>
          </cell>
          <cell r="H5670">
            <v>86</v>
          </cell>
          <cell r="I5670">
            <v>0</v>
          </cell>
          <cell r="J5670">
            <v>0</v>
          </cell>
          <cell r="K5670">
            <v>94</v>
          </cell>
          <cell r="L5670">
            <v>76</v>
          </cell>
          <cell r="M5670">
            <v>0</v>
          </cell>
          <cell r="N5670">
            <v>0</v>
          </cell>
          <cell r="O5670">
            <v>94</v>
          </cell>
          <cell r="P5670">
            <v>12</v>
          </cell>
          <cell r="Q5670">
            <v>0</v>
          </cell>
          <cell r="R5670">
            <v>0</v>
          </cell>
          <cell r="S5670">
            <v>0</v>
          </cell>
          <cell r="T5670">
            <v>0</v>
          </cell>
          <cell r="U5670">
            <v>0</v>
          </cell>
          <cell r="AO5670" t="str">
            <v>Thüringen_2007_II 03a_3</v>
          </cell>
          <cell r="AQ5670" t="str">
            <v>Östliche Flächenländer_2007_II 03a_3</v>
          </cell>
        </row>
        <row r="5671">
          <cell r="G5671">
            <v>2</v>
          </cell>
          <cell r="H5671">
            <v>1</v>
          </cell>
          <cell r="I5671">
            <v>0</v>
          </cell>
          <cell r="J5671">
            <v>0</v>
          </cell>
          <cell r="K5671">
            <v>2</v>
          </cell>
          <cell r="L5671">
            <v>1</v>
          </cell>
          <cell r="M5671">
            <v>0</v>
          </cell>
          <cell r="N5671">
            <v>0</v>
          </cell>
          <cell r="O5671">
            <v>2</v>
          </cell>
          <cell r="P5671">
            <v>0</v>
          </cell>
          <cell r="Q5671">
            <v>0</v>
          </cell>
          <cell r="R5671">
            <v>0</v>
          </cell>
          <cell r="S5671">
            <v>0</v>
          </cell>
          <cell r="T5671">
            <v>0</v>
          </cell>
          <cell r="U5671">
            <v>0</v>
          </cell>
          <cell r="AO5671" t="str">
            <v>Thüringen_2007_II 03a_4</v>
          </cell>
          <cell r="AQ5671" t="str">
            <v>Östliche Flächenländer_2007_II 03a_4</v>
          </cell>
        </row>
        <row r="5672">
          <cell r="G5672">
            <v>2</v>
          </cell>
          <cell r="H5672">
            <v>2</v>
          </cell>
          <cell r="I5672">
            <v>0</v>
          </cell>
          <cell r="J5672">
            <v>0</v>
          </cell>
          <cell r="K5672">
            <v>2</v>
          </cell>
          <cell r="L5672">
            <v>2</v>
          </cell>
          <cell r="M5672">
            <v>0</v>
          </cell>
          <cell r="N5672">
            <v>0</v>
          </cell>
          <cell r="O5672">
            <v>2</v>
          </cell>
          <cell r="P5672">
            <v>0</v>
          </cell>
          <cell r="Q5672">
            <v>0</v>
          </cell>
          <cell r="R5672">
            <v>0</v>
          </cell>
          <cell r="S5672">
            <v>0</v>
          </cell>
          <cell r="T5672">
            <v>0</v>
          </cell>
          <cell r="U5672">
            <v>0</v>
          </cell>
          <cell r="AO5672" t="str">
            <v>Thüringen_2007_II 03a_5</v>
          </cell>
          <cell r="AQ5672" t="str">
            <v>Östliche Flächenländer_2007_II 03a_5</v>
          </cell>
        </row>
        <row r="5673">
          <cell r="G5673">
            <v>0</v>
          </cell>
          <cell r="H5673">
            <v>0</v>
          </cell>
          <cell r="I5673">
            <v>0</v>
          </cell>
          <cell r="J5673">
            <v>0</v>
          </cell>
          <cell r="K5673">
            <v>0</v>
          </cell>
          <cell r="L5673">
            <v>0</v>
          </cell>
          <cell r="M5673">
            <v>0</v>
          </cell>
          <cell r="N5673">
            <v>0</v>
          </cell>
          <cell r="O5673">
            <v>0</v>
          </cell>
          <cell r="P5673">
            <v>0</v>
          </cell>
          <cell r="Q5673">
            <v>0</v>
          </cell>
          <cell r="R5673">
            <v>0</v>
          </cell>
          <cell r="S5673">
            <v>0</v>
          </cell>
          <cell r="T5673">
            <v>0</v>
          </cell>
          <cell r="U5673">
            <v>0</v>
          </cell>
          <cell r="AO5673" t="str">
            <v>Thüringen_2007_II 03a_6</v>
          </cell>
          <cell r="AQ5673" t="str">
            <v>Östliche Flächenländer_2007_II 03a_6</v>
          </cell>
        </row>
        <row r="5674">
          <cell r="G5674">
            <v>0</v>
          </cell>
          <cell r="H5674">
            <v>0</v>
          </cell>
          <cell r="I5674">
            <v>0</v>
          </cell>
          <cell r="J5674">
            <v>0</v>
          </cell>
          <cell r="K5674">
            <v>0</v>
          </cell>
          <cell r="L5674">
            <v>0</v>
          </cell>
          <cell r="M5674">
            <v>0</v>
          </cell>
          <cell r="N5674">
            <v>0</v>
          </cell>
          <cell r="O5674">
            <v>0</v>
          </cell>
          <cell r="P5674">
            <v>0</v>
          </cell>
          <cell r="Q5674">
            <v>0</v>
          </cell>
          <cell r="R5674">
            <v>0</v>
          </cell>
          <cell r="S5674">
            <v>0</v>
          </cell>
          <cell r="T5674">
            <v>0</v>
          </cell>
          <cell r="U5674">
            <v>0</v>
          </cell>
          <cell r="AO5674" t="str">
            <v>Thüringen_2007_II 03a_7</v>
          </cell>
          <cell r="AQ5674" t="str">
            <v>Östliche Flächenländer_2007_II 03a_7</v>
          </cell>
        </row>
        <row r="5675">
          <cell r="G5675">
            <v>3976</v>
          </cell>
          <cell r="H5675">
            <v>1682</v>
          </cell>
          <cell r="I5675">
            <v>19</v>
          </cell>
          <cell r="J5675">
            <v>8</v>
          </cell>
          <cell r="K5675">
            <v>2438</v>
          </cell>
          <cell r="L5675">
            <v>1043</v>
          </cell>
          <cell r="M5675">
            <v>14</v>
          </cell>
          <cell r="N5675">
            <v>6</v>
          </cell>
          <cell r="O5675">
            <v>2438</v>
          </cell>
          <cell r="P5675">
            <v>1538</v>
          </cell>
          <cell r="Q5675">
            <v>0</v>
          </cell>
          <cell r="R5675">
            <v>0</v>
          </cell>
          <cell r="S5675">
            <v>0</v>
          </cell>
          <cell r="T5675">
            <v>0</v>
          </cell>
          <cell r="U5675">
            <v>0</v>
          </cell>
          <cell r="AO5675" t="str">
            <v>Thüringen_2007_II 03a_8</v>
          </cell>
          <cell r="AQ5675" t="str">
            <v>Östliche Flächenländer_2007_II 03a_8</v>
          </cell>
        </row>
        <row r="5676">
          <cell r="G5676">
            <v>0</v>
          </cell>
          <cell r="H5676">
            <v>0</v>
          </cell>
          <cell r="I5676">
            <v>0</v>
          </cell>
          <cell r="J5676">
            <v>0</v>
          </cell>
          <cell r="K5676">
            <v>0</v>
          </cell>
          <cell r="L5676">
            <v>0</v>
          </cell>
          <cell r="M5676">
            <v>0</v>
          </cell>
          <cell r="N5676">
            <v>0</v>
          </cell>
          <cell r="O5676">
            <v>0</v>
          </cell>
          <cell r="P5676">
            <v>0</v>
          </cell>
          <cell r="Q5676">
            <v>0</v>
          </cell>
          <cell r="R5676">
            <v>0</v>
          </cell>
          <cell r="S5676">
            <v>0</v>
          </cell>
          <cell r="T5676">
            <v>0</v>
          </cell>
          <cell r="U5676">
            <v>0</v>
          </cell>
          <cell r="AO5676" t="str">
            <v>Thüringen_2007_Sonstige_1</v>
          </cell>
          <cell r="AQ5676" t="str">
            <v>Östliche Flächenländer_2007_Sonstige_1</v>
          </cell>
        </row>
        <row r="5677">
          <cell r="G5677">
            <v>0</v>
          </cell>
          <cell r="H5677">
            <v>0</v>
          </cell>
          <cell r="I5677">
            <v>0</v>
          </cell>
          <cell r="J5677">
            <v>0</v>
          </cell>
          <cell r="K5677">
            <v>0</v>
          </cell>
          <cell r="L5677">
            <v>0</v>
          </cell>
          <cell r="M5677">
            <v>0</v>
          </cell>
          <cell r="N5677">
            <v>0</v>
          </cell>
          <cell r="O5677">
            <v>0</v>
          </cell>
          <cell r="P5677">
            <v>0</v>
          </cell>
          <cell r="Q5677">
            <v>0</v>
          </cell>
          <cell r="R5677">
            <v>0</v>
          </cell>
          <cell r="S5677">
            <v>0</v>
          </cell>
          <cell r="T5677">
            <v>0</v>
          </cell>
          <cell r="U5677">
            <v>0</v>
          </cell>
          <cell r="AO5677" t="str">
            <v>Thüringen_2007_Sonstige_2</v>
          </cell>
          <cell r="AQ5677" t="str">
            <v>Östliche Flächenländer_2007_Sonstige_2</v>
          </cell>
        </row>
        <row r="5678">
          <cell r="G5678">
            <v>1102</v>
          </cell>
          <cell r="H5678">
            <v>531</v>
          </cell>
          <cell r="I5678">
            <v>0</v>
          </cell>
          <cell r="J5678">
            <v>0</v>
          </cell>
          <cell r="K5678">
            <v>1102</v>
          </cell>
          <cell r="L5678">
            <v>531</v>
          </cell>
          <cell r="M5678">
            <v>0</v>
          </cell>
          <cell r="N5678">
            <v>0</v>
          </cell>
          <cell r="O5678">
            <v>0</v>
          </cell>
          <cell r="P5678">
            <v>1102</v>
          </cell>
          <cell r="Q5678">
            <v>0</v>
          </cell>
          <cell r="R5678">
            <v>0</v>
          </cell>
          <cell r="S5678">
            <v>0</v>
          </cell>
          <cell r="T5678">
            <v>0</v>
          </cell>
          <cell r="U5678">
            <v>0</v>
          </cell>
          <cell r="AO5678" t="str">
            <v>Thüringen_2007_Sonstige_3</v>
          </cell>
          <cell r="AQ5678" t="str">
            <v>Östliche Flächenländer_2007_Sonstige_3</v>
          </cell>
        </row>
        <row r="5679">
          <cell r="G5679">
            <v>0</v>
          </cell>
          <cell r="H5679">
            <v>0</v>
          </cell>
          <cell r="I5679">
            <v>0</v>
          </cell>
          <cell r="J5679">
            <v>0</v>
          </cell>
          <cell r="K5679">
            <v>0</v>
          </cell>
          <cell r="L5679">
            <v>0</v>
          </cell>
          <cell r="M5679">
            <v>0</v>
          </cell>
          <cell r="N5679">
            <v>0</v>
          </cell>
          <cell r="O5679">
            <v>0</v>
          </cell>
          <cell r="P5679">
            <v>0</v>
          </cell>
          <cell r="Q5679">
            <v>0</v>
          </cell>
          <cell r="R5679">
            <v>0</v>
          </cell>
          <cell r="S5679">
            <v>0</v>
          </cell>
          <cell r="T5679">
            <v>0</v>
          </cell>
          <cell r="U5679">
            <v>0</v>
          </cell>
          <cell r="AO5679" t="str">
            <v>Thüringen_2007_Sonstige_4</v>
          </cell>
          <cell r="AQ5679" t="str">
            <v>Östliche Flächenländer_2007_Sonstige_4</v>
          </cell>
        </row>
        <row r="5680">
          <cell r="G5680">
            <v>0</v>
          </cell>
          <cell r="H5680">
            <v>0</v>
          </cell>
          <cell r="I5680">
            <v>0</v>
          </cell>
          <cell r="J5680">
            <v>0</v>
          </cell>
          <cell r="K5680">
            <v>0</v>
          </cell>
          <cell r="L5680">
            <v>0</v>
          </cell>
          <cell r="M5680">
            <v>0</v>
          </cell>
          <cell r="N5680">
            <v>0</v>
          </cell>
          <cell r="O5680">
            <v>0</v>
          </cell>
          <cell r="P5680">
            <v>0</v>
          </cell>
          <cell r="Q5680">
            <v>0</v>
          </cell>
          <cell r="R5680">
            <v>0</v>
          </cell>
          <cell r="S5680">
            <v>0</v>
          </cell>
          <cell r="T5680">
            <v>0</v>
          </cell>
          <cell r="U5680">
            <v>0</v>
          </cell>
          <cell r="AO5680" t="str">
            <v>Thüringen_2007_Sonstige_5</v>
          </cell>
          <cell r="AQ5680" t="str">
            <v>Östliche Flächenländer_2007_Sonstige_5</v>
          </cell>
        </row>
        <row r="5681">
          <cell r="G5681">
            <v>0</v>
          </cell>
          <cell r="H5681">
            <v>0</v>
          </cell>
          <cell r="I5681">
            <v>0</v>
          </cell>
          <cell r="J5681">
            <v>0</v>
          </cell>
          <cell r="K5681">
            <v>0</v>
          </cell>
          <cell r="L5681">
            <v>0</v>
          </cell>
          <cell r="M5681">
            <v>0</v>
          </cell>
          <cell r="N5681">
            <v>0</v>
          </cell>
          <cell r="O5681">
            <v>0</v>
          </cell>
          <cell r="P5681">
            <v>0</v>
          </cell>
          <cell r="Q5681">
            <v>0</v>
          </cell>
          <cell r="R5681">
            <v>0</v>
          </cell>
          <cell r="S5681">
            <v>0</v>
          </cell>
          <cell r="T5681">
            <v>0</v>
          </cell>
          <cell r="U5681">
            <v>0</v>
          </cell>
          <cell r="AO5681" t="str">
            <v>Thüringen_2007_Sonstige_6</v>
          </cell>
          <cell r="AQ5681" t="str">
            <v>Östliche Flächenländer_2007_Sonstige_6</v>
          </cell>
        </row>
        <row r="5682">
          <cell r="G5682">
            <v>0</v>
          </cell>
          <cell r="H5682">
            <v>0</v>
          </cell>
          <cell r="I5682">
            <v>0</v>
          </cell>
          <cell r="J5682">
            <v>0</v>
          </cell>
          <cell r="K5682">
            <v>0</v>
          </cell>
          <cell r="L5682">
            <v>0</v>
          </cell>
          <cell r="M5682">
            <v>0</v>
          </cell>
          <cell r="N5682">
            <v>0</v>
          </cell>
          <cell r="O5682">
            <v>0</v>
          </cell>
          <cell r="P5682">
            <v>0</v>
          </cell>
          <cell r="Q5682">
            <v>0</v>
          </cell>
          <cell r="R5682">
            <v>0</v>
          </cell>
          <cell r="S5682">
            <v>0</v>
          </cell>
          <cell r="T5682">
            <v>0</v>
          </cell>
          <cell r="U5682">
            <v>0</v>
          </cell>
          <cell r="AO5682" t="str">
            <v>Thüringen_2007_Sonstige_7</v>
          </cell>
          <cell r="AQ5682" t="str">
            <v>Östliche Flächenländer_2007_Sonstige_7</v>
          </cell>
        </row>
        <row r="5683">
          <cell r="G5683">
            <v>1102</v>
          </cell>
          <cell r="H5683">
            <v>531</v>
          </cell>
          <cell r="I5683">
            <v>0</v>
          </cell>
          <cell r="J5683">
            <v>0</v>
          </cell>
          <cell r="K5683">
            <v>1102</v>
          </cell>
          <cell r="L5683">
            <v>531</v>
          </cell>
          <cell r="M5683">
            <v>0</v>
          </cell>
          <cell r="N5683">
            <v>0</v>
          </cell>
          <cell r="O5683">
            <v>0</v>
          </cell>
          <cell r="P5683">
            <v>1102</v>
          </cell>
          <cell r="Q5683">
            <v>0</v>
          </cell>
          <cell r="R5683">
            <v>0</v>
          </cell>
          <cell r="S5683">
            <v>0</v>
          </cell>
          <cell r="T5683">
            <v>0</v>
          </cell>
          <cell r="U5683">
            <v>0</v>
          </cell>
          <cell r="AO5683" t="str">
            <v>Thüringen_2007_Sonstige_8</v>
          </cell>
          <cell r="AQ5683" t="str">
            <v>Östliche Flächenländer_2007_Sonstige_8</v>
          </cell>
        </row>
        <row r="5684">
          <cell r="G5684">
            <v>0</v>
          </cell>
          <cell r="H5684">
            <v>0</v>
          </cell>
          <cell r="I5684">
            <v>0</v>
          </cell>
          <cell r="J5684">
            <v>0</v>
          </cell>
          <cell r="K5684">
            <v>0</v>
          </cell>
          <cell r="L5684">
            <v>0</v>
          </cell>
          <cell r="M5684">
            <v>0</v>
          </cell>
          <cell r="N5684">
            <v>0</v>
          </cell>
          <cell r="O5684">
            <v>0</v>
          </cell>
          <cell r="P5684">
            <v>0</v>
          </cell>
          <cell r="Q5684">
            <v>0</v>
          </cell>
          <cell r="R5684">
            <v>0</v>
          </cell>
          <cell r="S5684">
            <v>0</v>
          </cell>
          <cell r="T5684">
            <v>0</v>
          </cell>
          <cell r="U5684">
            <v>0</v>
          </cell>
          <cell r="AO5684" t="e">
            <v>#N/A</v>
          </cell>
          <cell r="AQ5684" t="e">
            <v>#N/A</v>
          </cell>
        </row>
        <row r="5685">
          <cell r="G5685">
            <v>0</v>
          </cell>
          <cell r="H5685">
            <v>0</v>
          </cell>
          <cell r="I5685">
            <v>0</v>
          </cell>
          <cell r="J5685">
            <v>0</v>
          </cell>
          <cell r="K5685">
            <v>0</v>
          </cell>
          <cell r="L5685">
            <v>0</v>
          </cell>
          <cell r="M5685">
            <v>0</v>
          </cell>
          <cell r="N5685">
            <v>0</v>
          </cell>
          <cell r="O5685">
            <v>0</v>
          </cell>
          <cell r="P5685">
            <v>0</v>
          </cell>
          <cell r="Q5685">
            <v>0</v>
          </cell>
          <cell r="R5685">
            <v>0</v>
          </cell>
          <cell r="S5685">
            <v>0</v>
          </cell>
          <cell r="T5685">
            <v>0</v>
          </cell>
          <cell r="U5685">
            <v>0</v>
          </cell>
          <cell r="AO5685" t="e">
            <v>#N/A</v>
          </cell>
          <cell r="AQ5685" t="e">
            <v>#N/A</v>
          </cell>
        </row>
        <row r="5686">
          <cell r="G5686">
            <v>0</v>
          </cell>
          <cell r="H5686">
            <v>0</v>
          </cell>
          <cell r="I5686">
            <v>0</v>
          </cell>
          <cell r="J5686">
            <v>0</v>
          </cell>
          <cell r="K5686">
            <v>0</v>
          </cell>
          <cell r="L5686">
            <v>0</v>
          </cell>
          <cell r="M5686">
            <v>0</v>
          </cell>
          <cell r="N5686">
            <v>0</v>
          </cell>
          <cell r="O5686">
            <v>0</v>
          </cell>
          <cell r="P5686">
            <v>0</v>
          </cell>
          <cell r="Q5686">
            <v>0</v>
          </cell>
          <cell r="R5686">
            <v>0</v>
          </cell>
          <cell r="S5686">
            <v>0</v>
          </cell>
          <cell r="T5686">
            <v>0</v>
          </cell>
          <cell r="U5686">
            <v>0</v>
          </cell>
          <cell r="AO5686" t="e">
            <v>#N/A</v>
          </cell>
          <cell r="AQ5686" t="e">
            <v>#N/A</v>
          </cell>
        </row>
        <row r="5687">
          <cell r="G5687">
            <v>0</v>
          </cell>
          <cell r="H5687">
            <v>0</v>
          </cell>
          <cell r="I5687">
            <v>0</v>
          </cell>
          <cell r="J5687">
            <v>0</v>
          </cell>
          <cell r="K5687">
            <v>0</v>
          </cell>
          <cell r="L5687">
            <v>0</v>
          </cell>
          <cell r="M5687">
            <v>0</v>
          </cell>
          <cell r="N5687">
            <v>0</v>
          </cell>
          <cell r="O5687">
            <v>0</v>
          </cell>
          <cell r="P5687">
            <v>0</v>
          </cell>
          <cell r="Q5687">
            <v>0</v>
          </cell>
          <cell r="R5687">
            <v>0</v>
          </cell>
          <cell r="S5687">
            <v>0</v>
          </cell>
          <cell r="T5687">
            <v>0</v>
          </cell>
          <cell r="U5687">
            <v>0</v>
          </cell>
          <cell r="AO5687" t="e">
            <v>#N/A</v>
          </cell>
          <cell r="AQ5687" t="e">
            <v>#N/A</v>
          </cell>
        </row>
        <row r="5688">
          <cell r="G5688">
            <v>0</v>
          </cell>
          <cell r="H5688">
            <v>0</v>
          </cell>
          <cell r="I5688">
            <v>0</v>
          </cell>
          <cell r="J5688">
            <v>0</v>
          </cell>
          <cell r="K5688">
            <v>0</v>
          </cell>
          <cell r="L5688">
            <v>0</v>
          </cell>
          <cell r="M5688">
            <v>0</v>
          </cell>
          <cell r="N5688">
            <v>0</v>
          </cell>
          <cell r="O5688">
            <v>0</v>
          </cell>
          <cell r="P5688">
            <v>0</v>
          </cell>
          <cell r="Q5688">
            <v>0</v>
          </cell>
          <cell r="R5688">
            <v>0</v>
          </cell>
          <cell r="S5688">
            <v>0</v>
          </cell>
          <cell r="T5688">
            <v>0</v>
          </cell>
          <cell r="U5688">
            <v>0</v>
          </cell>
          <cell r="AO5688" t="e">
            <v>#N/A</v>
          </cell>
          <cell r="AQ5688" t="e">
            <v>#N/A</v>
          </cell>
        </row>
        <row r="5689">
          <cell r="G5689">
            <v>0</v>
          </cell>
          <cell r="H5689">
            <v>0</v>
          </cell>
          <cell r="I5689">
            <v>0</v>
          </cell>
          <cell r="J5689">
            <v>0</v>
          </cell>
          <cell r="K5689">
            <v>0</v>
          </cell>
          <cell r="L5689">
            <v>0</v>
          </cell>
          <cell r="M5689">
            <v>0</v>
          </cell>
          <cell r="N5689">
            <v>0</v>
          </cell>
          <cell r="O5689">
            <v>0</v>
          </cell>
          <cell r="P5689">
            <v>0</v>
          </cell>
          <cell r="Q5689">
            <v>0</v>
          </cell>
          <cell r="R5689">
            <v>0</v>
          </cell>
          <cell r="S5689">
            <v>0</v>
          </cell>
          <cell r="T5689">
            <v>0</v>
          </cell>
          <cell r="U5689">
            <v>0</v>
          </cell>
          <cell r="AO5689" t="e">
            <v>#N/A</v>
          </cell>
          <cell r="AQ5689" t="e">
            <v>#N/A</v>
          </cell>
        </row>
        <row r="5690">
          <cell r="G5690">
            <v>0</v>
          </cell>
          <cell r="H5690">
            <v>0</v>
          </cell>
          <cell r="I5690">
            <v>0</v>
          </cell>
          <cell r="J5690">
            <v>0</v>
          </cell>
          <cell r="K5690">
            <v>0</v>
          </cell>
          <cell r="L5690">
            <v>0</v>
          </cell>
          <cell r="M5690">
            <v>0</v>
          </cell>
          <cell r="N5690">
            <v>0</v>
          </cell>
          <cell r="O5690">
            <v>0</v>
          </cell>
          <cell r="P5690">
            <v>0</v>
          </cell>
          <cell r="Q5690">
            <v>0</v>
          </cell>
          <cell r="R5690">
            <v>0</v>
          </cell>
          <cell r="S5690">
            <v>0</v>
          </cell>
          <cell r="T5690">
            <v>0</v>
          </cell>
          <cell r="U5690">
            <v>0</v>
          </cell>
          <cell r="AO5690" t="e">
            <v>#N/A</v>
          </cell>
          <cell r="AQ5690" t="e">
            <v>#N/A</v>
          </cell>
        </row>
        <row r="5691">
          <cell r="G5691">
            <v>0</v>
          </cell>
          <cell r="H5691">
            <v>0</v>
          </cell>
          <cell r="I5691">
            <v>0</v>
          </cell>
          <cell r="J5691">
            <v>0</v>
          </cell>
          <cell r="K5691">
            <v>0</v>
          </cell>
          <cell r="L5691">
            <v>0</v>
          </cell>
          <cell r="M5691">
            <v>0</v>
          </cell>
          <cell r="N5691">
            <v>0</v>
          </cell>
          <cell r="O5691">
            <v>0</v>
          </cell>
          <cell r="P5691">
            <v>0</v>
          </cell>
          <cell r="Q5691">
            <v>0</v>
          </cell>
          <cell r="R5691">
            <v>0</v>
          </cell>
          <cell r="S5691">
            <v>0</v>
          </cell>
          <cell r="T5691">
            <v>0</v>
          </cell>
          <cell r="U5691">
            <v>0</v>
          </cell>
          <cell r="AO5691" t="e">
            <v>#N/A</v>
          </cell>
          <cell r="AQ5691" t="e">
            <v>#N/A</v>
          </cell>
        </row>
        <row r="5692">
          <cell r="G5692">
            <v>0</v>
          </cell>
          <cell r="H5692">
            <v>0</v>
          </cell>
          <cell r="I5692">
            <v>0</v>
          </cell>
          <cell r="J5692">
            <v>0</v>
          </cell>
          <cell r="K5692">
            <v>0</v>
          </cell>
          <cell r="L5692">
            <v>0</v>
          </cell>
          <cell r="M5692">
            <v>0</v>
          </cell>
          <cell r="N5692">
            <v>0</v>
          </cell>
          <cell r="O5692">
            <v>0</v>
          </cell>
          <cell r="P5692">
            <v>0</v>
          </cell>
          <cell r="Q5692">
            <v>0</v>
          </cell>
          <cell r="R5692">
            <v>0</v>
          </cell>
          <cell r="S5692">
            <v>0</v>
          </cell>
          <cell r="T5692">
            <v>0</v>
          </cell>
          <cell r="U5692">
            <v>0</v>
          </cell>
          <cell r="AO5692" t="str">
            <v>Thüringen_2007_III 01_1</v>
          </cell>
          <cell r="AQ5692" t="str">
            <v>Östliche Flächenländer_2007_III 01_1</v>
          </cell>
        </row>
        <row r="5693">
          <cell r="G5693">
            <v>0</v>
          </cell>
          <cell r="H5693">
            <v>0</v>
          </cell>
          <cell r="I5693">
            <v>0</v>
          </cell>
          <cell r="J5693">
            <v>0</v>
          </cell>
          <cell r="K5693">
            <v>0</v>
          </cell>
          <cell r="L5693">
            <v>0</v>
          </cell>
          <cell r="M5693">
            <v>0</v>
          </cell>
          <cell r="N5693">
            <v>0</v>
          </cell>
          <cell r="O5693">
            <v>0</v>
          </cell>
          <cell r="P5693">
            <v>0</v>
          </cell>
          <cell r="Q5693">
            <v>0</v>
          </cell>
          <cell r="R5693">
            <v>0</v>
          </cell>
          <cell r="S5693">
            <v>0</v>
          </cell>
          <cell r="T5693">
            <v>0</v>
          </cell>
          <cell r="U5693">
            <v>0</v>
          </cell>
          <cell r="AO5693" t="str">
            <v>Thüringen_2007_III 01_2</v>
          </cell>
          <cell r="AQ5693" t="str">
            <v>Östliche Flächenländer_2007_III 01_2</v>
          </cell>
        </row>
        <row r="5694">
          <cell r="G5694">
            <v>1787</v>
          </cell>
          <cell r="H5694">
            <v>967</v>
          </cell>
          <cell r="I5694">
            <v>4</v>
          </cell>
          <cell r="J5694">
            <v>0</v>
          </cell>
          <cell r="K5694">
            <v>934</v>
          </cell>
          <cell r="L5694">
            <v>503</v>
          </cell>
          <cell r="M5694">
            <v>0</v>
          </cell>
          <cell r="N5694">
            <v>0</v>
          </cell>
          <cell r="O5694">
            <v>934</v>
          </cell>
          <cell r="P5694">
            <v>853</v>
          </cell>
          <cell r="Q5694">
            <v>0</v>
          </cell>
          <cell r="R5694">
            <v>0</v>
          </cell>
          <cell r="S5694">
            <v>0</v>
          </cell>
          <cell r="T5694">
            <v>0</v>
          </cell>
          <cell r="U5694">
            <v>0</v>
          </cell>
          <cell r="AO5694" t="str">
            <v>Thüringen_2007_III 01_3</v>
          </cell>
          <cell r="AQ5694" t="str">
            <v>Östliche Flächenländer_2007_III 01_3</v>
          </cell>
        </row>
        <row r="5695">
          <cell r="G5695">
            <v>0</v>
          </cell>
          <cell r="H5695">
            <v>0</v>
          </cell>
          <cell r="I5695">
            <v>0</v>
          </cell>
          <cell r="J5695">
            <v>0</v>
          </cell>
          <cell r="K5695">
            <v>0</v>
          </cell>
          <cell r="L5695">
            <v>0</v>
          </cell>
          <cell r="M5695">
            <v>0</v>
          </cell>
          <cell r="N5695">
            <v>0</v>
          </cell>
          <cell r="O5695">
            <v>0</v>
          </cell>
          <cell r="P5695">
            <v>0</v>
          </cell>
          <cell r="Q5695">
            <v>0</v>
          </cell>
          <cell r="R5695">
            <v>0</v>
          </cell>
          <cell r="S5695">
            <v>0</v>
          </cell>
          <cell r="T5695">
            <v>0</v>
          </cell>
          <cell r="U5695">
            <v>0</v>
          </cell>
          <cell r="AO5695" t="str">
            <v>Thüringen_2007_III 01_4</v>
          </cell>
          <cell r="AQ5695" t="str">
            <v>Östliche Flächenländer_2007_III 01_4</v>
          </cell>
        </row>
        <row r="5696">
          <cell r="G5696">
            <v>0</v>
          </cell>
          <cell r="H5696">
            <v>0</v>
          </cell>
          <cell r="I5696">
            <v>0</v>
          </cell>
          <cell r="J5696">
            <v>0</v>
          </cell>
          <cell r="K5696">
            <v>0</v>
          </cell>
          <cell r="L5696">
            <v>0</v>
          </cell>
          <cell r="M5696">
            <v>0</v>
          </cell>
          <cell r="N5696">
            <v>0</v>
          </cell>
          <cell r="O5696">
            <v>0</v>
          </cell>
          <cell r="P5696">
            <v>0</v>
          </cell>
          <cell r="Q5696">
            <v>0</v>
          </cell>
          <cell r="R5696">
            <v>0</v>
          </cell>
          <cell r="S5696">
            <v>0</v>
          </cell>
          <cell r="T5696">
            <v>0</v>
          </cell>
          <cell r="U5696">
            <v>0</v>
          </cell>
          <cell r="AO5696" t="str">
            <v>Thüringen_2007_III 01_5</v>
          </cell>
          <cell r="AQ5696" t="str">
            <v>Östliche Flächenländer_2007_III 01_5</v>
          </cell>
        </row>
        <row r="5697">
          <cell r="G5697">
            <v>0</v>
          </cell>
          <cell r="H5697">
            <v>0</v>
          </cell>
          <cell r="I5697">
            <v>0</v>
          </cell>
          <cell r="J5697">
            <v>0</v>
          </cell>
          <cell r="K5697">
            <v>0</v>
          </cell>
          <cell r="L5697">
            <v>0</v>
          </cell>
          <cell r="M5697">
            <v>0</v>
          </cell>
          <cell r="N5697">
            <v>0</v>
          </cell>
          <cell r="O5697">
            <v>0</v>
          </cell>
          <cell r="P5697">
            <v>0</v>
          </cell>
          <cell r="Q5697">
            <v>0</v>
          </cell>
          <cell r="R5697">
            <v>0</v>
          </cell>
          <cell r="S5697">
            <v>0</v>
          </cell>
          <cell r="T5697">
            <v>0</v>
          </cell>
          <cell r="U5697">
            <v>0</v>
          </cell>
          <cell r="AO5697" t="str">
            <v>Thüringen_2007_III 01_6</v>
          </cell>
          <cell r="AQ5697" t="str">
            <v>Östliche Flächenländer_2007_III 01_6</v>
          </cell>
        </row>
        <row r="5698">
          <cell r="G5698">
            <v>0</v>
          </cell>
          <cell r="H5698">
            <v>0</v>
          </cell>
          <cell r="I5698">
            <v>0</v>
          </cell>
          <cell r="J5698">
            <v>0</v>
          </cell>
          <cell r="K5698">
            <v>0</v>
          </cell>
          <cell r="L5698">
            <v>0</v>
          </cell>
          <cell r="M5698">
            <v>0</v>
          </cell>
          <cell r="N5698">
            <v>0</v>
          </cell>
          <cell r="O5698">
            <v>0</v>
          </cell>
          <cell r="P5698">
            <v>0</v>
          </cell>
          <cell r="Q5698">
            <v>0</v>
          </cell>
          <cell r="R5698">
            <v>0</v>
          </cell>
          <cell r="S5698">
            <v>0</v>
          </cell>
          <cell r="T5698">
            <v>0</v>
          </cell>
          <cell r="U5698">
            <v>0</v>
          </cell>
          <cell r="AO5698" t="str">
            <v>Thüringen_2007_III 01_7</v>
          </cell>
          <cell r="AQ5698" t="str">
            <v>Östliche Flächenländer_2007_III 01_7</v>
          </cell>
        </row>
        <row r="5699">
          <cell r="G5699">
            <v>1787</v>
          </cell>
          <cell r="H5699">
            <v>967</v>
          </cell>
          <cell r="I5699">
            <v>4</v>
          </cell>
          <cell r="J5699">
            <v>0</v>
          </cell>
          <cell r="K5699">
            <v>934</v>
          </cell>
          <cell r="L5699">
            <v>503</v>
          </cell>
          <cell r="M5699">
            <v>0</v>
          </cell>
          <cell r="N5699">
            <v>0</v>
          </cell>
          <cell r="O5699">
            <v>934</v>
          </cell>
          <cell r="P5699">
            <v>853</v>
          </cell>
          <cell r="Q5699">
            <v>0</v>
          </cell>
          <cell r="R5699">
            <v>0</v>
          </cell>
          <cell r="S5699">
            <v>0</v>
          </cell>
          <cell r="T5699">
            <v>0</v>
          </cell>
          <cell r="U5699">
            <v>0</v>
          </cell>
          <cell r="AO5699" t="str">
            <v>Thüringen_2007_III 01_8</v>
          </cell>
          <cell r="AQ5699" t="str">
            <v>Östliche Flächenländer_2007_III 01_8</v>
          </cell>
        </row>
        <row r="5700">
          <cell r="G5700">
            <v>0</v>
          </cell>
          <cell r="H5700">
            <v>0</v>
          </cell>
          <cell r="I5700">
            <v>0</v>
          </cell>
          <cell r="J5700">
            <v>0</v>
          </cell>
          <cell r="K5700">
            <v>0</v>
          </cell>
          <cell r="L5700">
            <v>0</v>
          </cell>
          <cell r="M5700">
            <v>0</v>
          </cell>
          <cell r="N5700">
            <v>0</v>
          </cell>
          <cell r="O5700">
            <v>0</v>
          </cell>
          <cell r="P5700">
            <v>0</v>
          </cell>
          <cell r="Q5700">
            <v>0</v>
          </cell>
          <cell r="R5700">
            <v>0</v>
          </cell>
          <cell r="S5700">
            <v>0</v>
          </cell>
          <cell r="T5700">
            <v>0</v>
          </cell>
          <cell r="U5700">
            <v>0</v>
          </cell>
          <cell r="AO5700" t="e">
            <v>#N/A</v>
          </cell>
          <cell r="AQ5700" t="e">
            <v>#N/A</v>
          </cell>
        </row>
        <row r="5701">
          <cell r="G5701">
            <v>0</v>
          </cell>
          <cell r="H5701">
            <v>0</v>
          </cell>
          <cell r="I5701">
            <v>0</v>
          </cell>
          <cell r="J5701">
            <v>0</v>
          </cell>
          <cell r="K5701">
            <v>0</v>
          </cell>
          <cell r="L5701">
            <v>0</v>
          </cell>
          <cell r="M5701">
            <v>0</v>
          </cell>
          <cell r="N5701">
            <v>0</v>
          </cell>
          <cell r="O5701">
            <v>0</v>
          </cell>
          <cell r="P5701">
            <v>0</v>
          </cell>
          <cell r="Q5701">
            <v>0</v>
          </cell>
          <cell r="R5701">
            <v>0</v>
          </cell>
          <cell r="S5701">
            <v>0</v>
          </cell>
          <cell r="T5701">
            <v>0</v>
          </cell>
          <cell r="U5701">
            <v>0</v>
          </cell>
          <cell r="AO5701" t="e">
            <v>#N/A</v>
          </cell>
          <cell r="AQ5701" t="e">
            <v>#N/A</v>
          </cell>
        </row>
        <row r="5702">
          <cell r="G5702">
            <v>0</v>
          </cell>
          <cell r="H5702">
            <v>0</v>
          </cell>
          <cell r="I5702">
            <v>0</v>
          </cell>
          <cell r="J5702">
            <v>0</v>
          </cell>
          <cell r="K5702">
            <v>0</v>
          </cell>
          <cell r="L5702">
            <v>0</v>
          </cell>
          <cell r="M5702">
            <v>0</v>
          </cell>
          <cell r="N5702">
            <v>0</v>
          </cell>
          <cell r="O5702">
            <v>0</v>
          </cell>
          <cell r="P5702">
            <v>0</v>
          </cell>
          <cell r="Q5702">
            <v>0</v>
          </cell>
          <cell r="R5702">
            <v>0</v>
          </cell>
          <cell r="S5702">
            <v>0</v>
          </cell>
          <cell r="T5702">
            <v>0</v>
          </cell>
          <cell r="U5702">
            <v>0</v>
          </cell>
          <cell r="AO5702" t="e">
            <v>#N/A</v>
          </cell>
          <cell r="AQ5702" t="e">
            <v>#N/A</v>
          </cell>
        </row>
        <row r="5703">
          <cell r="G5703">
            <v>0</v>
          </cell>
          <cell r="H5703">
            <v>0</v>
          </cell>
          <cell r="I5703">
            <v>0</v>
          </cell>
          <cell r="J5703">
            <v>0</v>
          </cell>
          <cell r="K5703">
            <v>0</v>
          </cell>
          <cell r="L5703">
            <v>0</v>
          </cell>
          <cell r="M5703">
            <v>0</v>
          </cell>
          <cell r="N5703">
            <v>0</v>
          </cell>
          <cell r="O5703">
            <v>0</v>
          </cell>
          <cell r="P5703">
            <v>0</v>
          </cell>
          <cell r="Q5703">
            <v>0</v>
          </cell>
          <cell r="R5703">
            <v>0</v>
          </cell>
          <cell r="S5703">
            <v>0</v>
          </cell>
          <cell r="T5703">
            <v>0</v>
          </cell>
          <cell r="U5703">
            <v>0</v>
          </cell>
          <cell r="AO5703" t="e">
            <v>#N/A</v>
          </cell>
          <cell r="AQ5703" t="e">
            <v>#N/A</v>
          </cell>
        </row>
        <row r="5704">
          <cell r="G5704">
            <v>0</v>
          </cell>
          <cell r="H5704">
            <v>0</v>
          </cell>
          <cell r="I5704">
            <v>0</v>
          </cell>
          <cell r="J5704">
            <v>0</v>
          </cell>
          <cell r="K5704">
            <v>0</v>
          </cell>
          <cell r="L5704">
            <v>0</v>
          </cell>
          <cell r="M5704">
            <v>0</v>
          </cell>
          <cell r="N5704">
            <v>0</v>
          </cell>
          <cell r="O5704">
            <v>0</v>
          </cell>
          <cell r="P5704">
            <v>0</v>
          </cell>
          <cell r="Q5704">
            <v>0</v>
          </cell>
          <cell r="R5704">
            <v>0</v>
          </cell>
          <cell r="S5704">
            <v>0</v>
          </cell>
          <cell r="T5704">
            <v>0</v>
          </cell>
          <cell r="U5704">
            <v>0</v>
          </cell>
          <cell r="AO5704" t="e">
            <v>#N/A</v>
          </cell>
          <cell r="AQ5704" t="e">
            <v>#N/A</v>
          </cell>
        </row>
        <row r="5705">
          <cell r="G5705">
            <v>0</v>
          </cell>
          <cell r="H5705">
            <v>0</v>
          </cell>
          <cell r="I5705">
            <v>0</v>
          </cell>
          <cell r="J5705">
            <v>0</v>
          </cell>
          <cell r="K5705">
            <v>0</v>
          </cell>
          <cell r="L5705">
            <v>0</v>
          </cell>
          <cell r="M5705">
            <v>0</v>
          </cell>
          <cell r="N5705">
            <v>0</v>
          </cell>
          <cell r="O5705">
            <v>0</v>
          </cell>
          <cell r="P5705">
            <v>0</v>
          </cell>
          <cell r="Q5705">
            <v>0</v>
          </cell>
          <cell r="R5705">
            <v>0</v>
          </cell>
          <cell r="S5705">
            <v>0</v>
          </cell>
          <cell r="T5705">
            <v>0</v>
          </cell>
          <cell r="U5705">
            <v>0</v>
          </cell>
          <cell r="AO5705" t="e">
            <v>#N/A</v>
          </cell>
          <cell r="AQ5705" t="e">
            <v>#N/A</v>
          </cell>
        </row>
        <row r="5706">
          <cell r="G5706">
            <v>0</v>
          </cell>
          <cell r="H5706">
            <v>0</v>
          </cell>
          <cell r="I5706">
            <v>0</v>
          </cell>
          <cell r="J5706">
            <v>0</v>
          </cell>
          <cell r="K5706">
            <v>0</v>
          </cell>
          <cell r="L5706">
            <v>0</v>
          </cell>
          <cell r="M5706">
            <v>0</v>
          </cell>
          <cell r="N5706">
            <v>0</v>
          </cell>
          <cell r="O5706">
            <v>0</v>
          </cell>
          <cell r="P5706">
            <v>0</v>
          </cell>
          <cell r="Q5706">
            <v>0</v>
          </cell>
          <cell r="R5706">
            <v>0</v>
          </cell>
          <cell r="S5706">
            <v>0</v>
          </cell>
          <cell r="T5706">
            <v>0</v>
          </cell>
          <cell r="U5706">
            <v>0</v>
          </cell>
          <cell r="AO5706" t="e">
            <v>#N/A</v>
          </cell>
          <cell r="AQ5706" t="e">
            <v>#N/A</v>
          </cell>
        </row>
        <row r="5707">
          <cell r="G5707">
            <v>0</v>
          </cell>
          <cell r="H5707">
            <v>0</v>
          </cell>
          <cell r="I5707">
            <v>0</v>
          </cell>
          <cell r="J5707">
            <v>0</v>
          </cell>
          <cell r="K5707">
            <v>0</v>
          </cell>
          <cell r="L5707">
            <v>0</v>
          </cell>
          <cell r="M5707">
            <v>0</v>
          </cell>
          <cell r="N5707">
            <v>0</v>
          </cell>
          <cell r="O5707">
            <v>0</v>
          </cell>
          <cell r="P5707">
            <v>0</v>
          </cell>
          <cell r="Q5707">
            <v>0</v>
          </cell>
          <cell r="R5707">
            <v>0</v>
          </cell>
          <cell r="S5707">
            <v>0</v>
          </cell>
          <cell r="T5707">
            <v>0</v>
          </cell>
          <cell r="U5707">
            <v>0</v>
          </cell>
          <cell r="AO5707" t="e">
            <v>#N/A</v>
          </cell>
          <cell r="AQ5707" t="e">
            <v>#N/A</v>
          </cell>
        </row>
        <row r="5708">
          <cell r="G5708">
            <v>0</v>
          </cell>
          <cell r="H5708">
            <v>0</v>
          </cell>
          <cell r="I5708">
            <v>0</v>
          </cell>
          <cell r="J5708">
            <v>0</v>
          </cell>
          <cell r="K5708">
            <v>0</v>
          </cell>
          <cell r="L5708">
            <v>0</v>
          </cell>
          <cell r="M5708">
            <v>0</v>
          </cell>
          <cell r="N5708">
            <v>0</v>
          </cell>
          <cell r="O5708">
            <v>0</v>
          </cell>
          <cell r="P5708">
            <v>0</v>
          </cell>
          <cell r="Q5708">
            <v>0</v>
          </cell>
          <cell r="R5708">
            <v>0</v>
          </cell>
          <cell r="S5708">
            <v>0</v>
          </cell>
          <cell r="T5708">
            <v>0</v>
          </cell>
          <cell r="U5708">
            <v>0</v>
          </cell>
          <cell r="AO5708" t="str">
            <v>Thüringen_2007_III 02_1</v>
          </cell>
          <cell r="AQ5708" t="str">
            <v>Östliche Flächenländer_2007_III 02_1</v>
          </cell>
        </row>
        <row r="5709">
          <cell r="G5709">
            <v>0</v>
          </cell>
          <cell r="H5709">
            <v>0</v>
          </cell>
          <cell r="I5709">
            <v>0</v>
          </cell>
          <cell r="J5709">
            <v>0</v>
          </cell>
          <cell r="K5709">
            <v>0</v>
          </cell>
          <cell r="L5709">
            <v>0</v>
          </cell>
          <cell r="M5709">
            <v>0</v>
          </cell>
          <cell r="N5709">
            <v>0</v>
          </cell>
          <cell r="O5709">
            <v>0</v>
          </cell>
          <cell r="P5709">
            <v>0</v>
          </cell>
          <cell r="Q5709">
            <v>0</v>
          </cell>
          <cell r="R5709">
            <v>0</v>
          </cell>
          <cell r="S5709">
            <v>0</v>
          </cell>
          <cell r="T5709">
            <v>0</v>
          </cell>
          <cell r="U5709">
            <v>0</v>
          </cell>
          <cell r="AO5709" t="str">
            <v>Thüringen_2007_III 02_2</v>
          </cell>
          <cell r="AQ5709" t="str">
            <v>Östliche Flächenländer_2007_III 02_2</v>
          </cell>
        </row>
        <row r="5710">
          <cell r="G5710">
            <v>3733</v>
          </cell>
          <cell r="H5710">
            <v>2090</v>
          </cell>
          <cell r="I5710">
            <v>22</v>
          </cell>
          <cell r="J5710">
            <v>10</v>
          </cell>
          <cell r="K5710">
            <v>1285</v>
          </cell>
          <cell r="L5710">
            <v>695</v>
          </cell>
          <cell r="M5710">
            <v>12</v>
          </cell>
          <cell r="N5710">
            <v>6</v>
          </cell>
          <cell r="O5710">
            <v>0</v>
          </cell>
          <cell r="P5710">
            <v>0</v>
          </cell>
          <cell r="Q5710">
            <v>0</v>
          </cell>
          <cell r="R5710">
            <v>0</v>
          </cell>
          <cell r="S5710">
            <v>1285</v>
          </cell>
          <cell r="T5710">
            <v>1256</v>
          </cell>
          <cell r="U5710">
            <v>1192</v>
          </cell>
          <cell r="AO5710" t="str">
            <v>Thüringen_2007_III 02_3</v>
          </cell>
          <cell r="AQ5710" t="str">
            <v>Östliche Flächenländer_2007_III 02_3</v>
          </cell>
        </row>
        <row r="5711">
          <cell r="G5711">
            <v>1</v>
          </cell>
          <cell r="H5711">
            <v>0</v>
          </cell>
          <cell r="I5711">
            <v>0</v>
          </cell>
          <cell r="J5711">
            <v>0</v>
          </cell>
          <cell r="K5711">
            <v>0</v>
          </cell>
          <cell r="L5711">
            <v>0</v>
          </cell>
          <cell r="M5711">
            <v>0</v>
          </cell>
          <cell r="N5711">
            <v>0</v>
          </cell>
          <cell r="O5711">
            <v>0</v>
          </cell>
          <cell r="P5711">
            <v>0</v>
          </cell>
          <cell r="Q5711">
            <v>0</v>
          </cell>
          <cell r="R5711">
            <v>0</v>
          </cell>
          <cell r="S5711">
            <v>0</v>
          </cell>
          <cell r="T5711">
            <v>1</v>
          </cell>
          <cell r="U5711">
            <v>0</v>
          </cell>
          <cell r="AO5711" t="str">
            <v>Thüringen_2007_III 02_4</v>
          </cell>
          <cell r="AQ5711" t="str">
            <v>Östliche Flächenländer_2007_III 02_4</v>
          </cell>
        </row>
        <row r="5712">
          <cell r="G5712">
            <v>0</v>
          </cell>
          <cell r="H5712">
            <v>0</v>
          </cell>
          <cell r="I5712">
            <v>0</v>
          </cell>
          <cell r="J5712">
            <v>0</v>
          </cell>
          <cell r="K5712">
            <v>0</v>
          </cell>
          <cell r="L5712">
            <v>0</v>
          </cell>
          <cell r="M5712">
            <v>0</v>
          </cell>
          <cell r="N5712">
            <v>0</v>
          </cell>
          <cell r="O5712">
            <v>0</v>
          </cell>
          <cell r="P5712">
            <v>0</v>
          </cell>
          <cell r="Q5712">
            <v>0</v>
          </cell>
          <cell r="R5712">
            <v>0</v>
          </cell>
          <cell r="S5712">
            <v>0</v>
          </cell>
          <cell r="T5712">
            <v>0</v>
          </cell>
          <cell r="U5712">
            <v>0</v>
          </cell>
          <cell r="AO5712" t="str">
            <v>Thüringen_2007_III 02_5</v>
          </cell>
          <cell r="AQ5712" t="str">
            <v>Östliche Flächenländer_2007_III 02_5</v>
          </cell>
        </row>
        <row r="5713">
          <cell r="G5713">
            <v>1</v>
          </cell>
          <cell r="H5713">
            <v>0</v>
          </cell>
          <cell r="I5713">
            <v>1</v>
          </cell>
          <cell r="J5713">
            <v>0</v>
          </cell>
          <cell r="K5713">
            <v>1</v>
          </cell>
          <cell r="L5713">
            <v>0</v>
          </cell>
          <cell r="M5713">
            <v>0</v>
          </cell>
          <cell r="N5713">
            <v>0</v>
          </cell>
          <cell r="O5713">
            <v>0</v>
          </cell>
          <cell r="P5713">
            <v>0</v>
          </cell>
          <cell r="Q5713">
            <v>0</v>
          </cell>
          <cell r="R5713">
            <v>0</v>
          </cell>
          <cell r="S5713">
            <v>1</v>
          </cell>
          <cell r="T5713">
            <v>0</v>
          </cell>
          <cell r="U5713">
            <v>0</v>
          </cell>
          <cell r="AO5713" t="str">
            <v>Thüringen_2007_III 02_6</v>
          </cell>
          <cell r="AQ5713" t="str">
            <v>Östliche Flächenländer_2007_III 02_6</v>
          </cell>
        </row>
        <row r="5714">
          <cell r="G5714">
            <v>0</v>
          </cell>
          <cell r="H5714">
            <v>0</v>
          </cell>
          <cell r="I5714">
            <v>0</v>
          </cell>
          <cell r="J5714">
            <v>0</v>
          </cell>
          <cell r="K5714">
            <v>0</v>
          </cell>
          <cell r="L5714">
            <v>0</v>
          </cell>
          <cell r="M5714">
            <v>0</v>
          </cell>
          <cell r="N5714">
            <v>0</v>
          </cell>
          <cell r="O5714">
            <v>0</v>
          </cell>
          <cell r="P5714">
            <v>0</v>
          </cell>
          <cell r="Q5714">
            <v>0</v>
          </cell>
          <cell r="R5714">
            <v>0</v>
          </cell>
          <cell r="S5714">
            <v>0</v>
          </cell>
          <cell r="T5714">
            <v>0</v>
          </cell>
          <cell r="U5714">
            <v>0</v>
          </cell>
          <cell r="AO5714" t="str">
            <v>Thüringen_2007_III 02_7</v>
          </cell>
          <cell r="AQ5714" t="str">
            <v>Östliche Flächenländer_2007_III 02_7</v>
          </cell>
        </row>
        <row r="5715">
          <cell r="G5715">
            <v>3735</v>
          </cell>
          <cell r="H5715">
            <v>2090</v>
          </cell>
          <cell r="I5715">
            <v>23</v>
          </cell>
          <cell r="J5715">
            <v>10</v>
          </cell>
          <cell r="K5715">
            <v>1286</v>
          </cell>
          <cell r="L5715">
            <v>695</v>
          </cell>
          <cell r="M5715">
            <v>12</v>
          </cell>
          <cell r="N5715">
            <v>6</v>
          </cell>
          <cell r="O5715">
            <v>0</v>
          </cell>
          <cell r="P5715">
            <v>0</v>
          </cell>
          <cell r="Q5715">
            <v>0</v>
          </cell>
          <cell r="R5715">
            <v>0</v>
          </cell>
          <cell r="S5715">
            <v>1286</v>
          </cell>
          <cell r="T5715">
            <v>1257</v>
          </cell>
          <cell r="U5715">
            <v>1192</v>
          </cell>
          <cell r="AO5715" t="str">
            <v>Thüringen_2007_III 02_8</v>
          </cell>
          <cell r="AQ5715" t="str">
            <v>Östliche Flächenländer_2007_III 02_8</v>
          </cell>
        </row>
        <row r="5716">
          <cell r="G5716">
            <v>0</v>
          </cell>
          <cell r="H5716">
            <v>0</v>
          </cell>
          <cell r="I5716">
            <v>0</v>
          </cell>
          <cell r="J5716">
            <v>0</v>
          </cell>
          <cell r="K5716">
            <v>0</v>
          </cell>
          <cell r="L5716">
            <v>0</v>
          </cell>
          <cell r="M5716">
            <v>0</v>
          </cell>
          <cell r="N5716">
            <v>0</v>
          </cell>
          <cell r="O5716">
            <v>0</v>
          </cell>
          <cell r="P5716">
            <v>0</v>
          </cell>
          <cell r="Q5716">
            <v>0</v>
          </cell>
          <cell r="R5716">
            <v>0</v>
          </cell>
          <cell r="S5716">
            <v>0</v>
          </cell>
          <cell r="T5716">
            <v>0</v>
          </cell>
          <cell r="U5716">
            <v>0</v>
          </cell>
          <cell r="AO5716" t="e">
            <v>#N/A</v>
          </cell>
          <cell r="AQ5716" t="e">
            <v>#N/A</v>
          </cell>
        </row>
        <row r="5717">
          <cell r="G5717">
            <v>0</v>
          </cell>
          <cell r="H5717">
            <v>0</v>
          </cell>
          <cell r="I5717">
            <v>0</v>
          </cell>
          <cell r="J5717">
            <v>0</v>
          </cell>
          <cell r="K5717">
            <v>0</v>
          </cell>
          <cell r="L5717">
            <v>0</v>
          </cell>
          <cell r="M5717">
            <v>0</v>
          </cell>
          <cell r="N5717">
            <v>0</v>
          </cell>
          <cell r="O5717">
            <v>0</v>
          </cell>
          <cell r="P5717">
            <v>0</v>
          </cell>
          <cell r="Q5717">
            <v>0</v>
          </cell>
          <cell r="R5717">
            <v>0</v>
          </cell>
          <cell r="S5717">
            <v>0</v>
          </cell>
          <cell r="T5717">
            <v>0</v>
          </cell>
          <cell r="U5717">
            <v>0</v>
          </cell>
          <cell r="AO5717" t="e">
            <v>#N/A</v>
          </cell>
          <cell r="AQ5717" t="e">
            <v>#N/A</v>
          </cell>
        </row>
        <row r="5718">
          <cell r="G5718">
            <v>0</v>
          </cell>
          <cell r="H5718">
            <v>0</v>
          </cell>
          <cell r="I5718">
            <v>0</v>
          </cell>
          <cell r="J5718">
            <v>0</v>
          </cell>
          <cell r="K5718">
            <v>0</v>
          </cell>
          <cell r="L5718">
            <v>0</v>
          </cell>
          <cell r="M5718">
            <v>0</v>
          </cell>
          <cell r="N5718">
            <v>0</v>
          </cell>
          <cell r="O5718">
            <v>0</v>
          </cell>
          <cell r="P5718">
            <v>0</v>
          </cell>
          <cell r="Q5718">
            <v>0</v>
          </cell>
          <cell r="R5718">
            <v>0</v>
          </cell>
          <cell r="S5718">
            <v>0</v>
          </cell>
          <cell r="T5718">
            <v>0</v>
          </cell>
          <cell r="U5718">
            <v>0</v>
          </cell>
          <cell r="AO5718" t="e">
            <v>#N/A</v>
          </cell>
          <cell r="AQ5718" t="e">
            <v>#N/A</v>
          </cell>
        </row>
        <row r="5719">
          <cell r="G5719">
            <v>0</v>
          </cell>
          <cell r="H5719">
            <v>0</v>
          </cell>
          <cell r="I5719">
            <v>0</v>
          </cell>
          <cell r="J5719">
            <v>0</v>
          </cell>
          <cell r="K5719">
            <v>0</v>
          </cell>
          <cell r="L5719">
            <v>0</v>
          </cell>
          <cell r="M5719">
            <v>0</v>
          </cell>
          <cell r="N5719">
            <v>0</v>
          </cell>
          <cell r="O5719">
            <v>0</v>
          </cell>
          <cell r="P5719">
            <v>0</v>
          </cell>
          <cell r="Q5719">
            <v>0</v>
          </cell>
          <cell r="R5719">
            <v>0</v>
          </cell>
          <cell r="S5719">
            <v>0</v>
          </cell>
          <cell r="T5719">
            <v>0</v>
          </cell>
          <cell r="U5719">
            <v>0</v>
          </cell>
          <cell r="AO5719" t="e">
            <v>#N/A</v>
          </cell>
          <cell r="AQ5719" t="e">
            <v>#N/A</v>
          </cell>
        </row>
        <row r="5720">
          <cell r="G5720">
            <v>0</v>
          </cell>
          <cell r="H5720">
            <v>0</v>
          </cell>
          <cell r="I5720">
            <v>0</v>
          </cell>
          <cell r="J5720">
            <v>0</v>
          </cell>
          <cell r="K5720">
            <v>0</v>
          </cell>
          <cell r="L5720">
            <v>0</v>
          </cell>
          <cell r="M5720">
            <v>0</v>
          </cell>
          <cell r="N5720">
            <v>0</v>
          </cell>
          <cell r="O5720">
            <v>0</v>
          </cell>
          <cell r="P5720">
            <v>0</v>
          </cell>
          <cell r="Q5720">
            <v>0</v>
          </cell>
          <cell r="R5720">
            <v>0</v>
          </cell>
          <cell r="S5720">
            <v>0</v>
          </cell>
          <cell r="T5720">
            <v>0</v>
          </cell>
          <cell r="U5720">
            <v>0</v>
          </cell>
          <cell r="AO5720" t="e">
            <v>#N/A</v>
          </cell>
          <cell r="AQ5720" t="e">
            <v>#N/A</v>
          </cell>
        </row>
        <row r="5721">
          <cell r="G5721">
            <v>0</v>
          </cell>
          <cell r="H5721">
            <v>0</v>
          </cell>
          <cell r="I5721">
            <v>0</v>
          </cell>
          <cell r="J5721">
            <v>0</v>
          </cell>
          <cell r="K5721">
            <v>0</v>
          </cell>
          <cell r="L5721">
            <v>0</v>
          </cell>
          <cell r="M5721">
            <v>0</v>
          </cell>
          <cell r="N5721">
            <v>0</v>
          </cell>
          <cell r="O5721">
            <v>0</v>
          </cell>
          <cell r="P5721">
            <v>0</v>
          </cell>
          <cell r="Q5721">
            <v>0</v>
          </cell>
          <cell r="R5721">
            <v>0</v>
          </cell>
          <cell r="S5721">
            <v>0</v>
          </cell>
          <cell r="T5721">
            <v>0</v>
          </cell>
          <cell r="U5721">
            <v>0</v>
          </cell>
          <cell r="AO5721" t="e">
            <v>#N/A</v>
          </cell>
          <cell r="AQ5721" t="e">
            <v>#N/A</v>
          </cell>
        </row>
        <row r="5722">
          <cell r="G5722">
            <v>0</v>
          </cell>
          <cell r="H5722">
            <v>0</v>
          </cell>
          <cell r="I5722">
            <v>0</v>
          </cell>
          <cell r="J5722">
            <v>0</v>
          </cell>
          <cell r="K5722">
            <v>0</v>
          </cell>
          <cell r="L5722">
            <v>0</v>
          </cell>
          <cell r="M5722">
            <v>0</v>
          </cell>
          <cell r="N5722">
            <v>0</v>
          </cell>
          <cell r="O5722">
            <v>0</v>
          </cell>
          <cell r="P5722">
            <v>0</v>
          </cell>
          <cell r="Q5722">
            <v>0</v>
          </cell>
          <cell r="R5722">
            <v>0</v>
          </cell>
          <cell r="S5722">
            <v>0</v>
          </cell>
          <cell r="T5722">
            <v>0</v>
          </cell>
          <cell r="U5722">
            <v>0</v>
          </cell>
          <cell r="AO5722" t="e">
            <v>#N/A</v>
          </cell>
          <cell r="AQ5722" t="e">
            <v>#N/A</v>
          </cell>
        </row>
        <row r="5723">
          <cell r="G5723">
            <v>0</v>
          </cell>
          <cell r="H5723">
            <v>0</v>
          </cell>
          <cell r="I5723">
            <v>0</v>
          </cell>
          <cell r="J5723">
            <v>0</v>
          </cell>
          <cell r="K5723">
            <v>0</v>
          </cell>
          <cell r="L5723">
            <v>0</v>
          </cell>
          <cell r="M5723">
            <v>0</v>
          </cell>
          <cell r="N5723">
            <v>0</v>
          </cell>
          <cell r="O5723">
            <v>0</v>
          </cell>
          <cell r="P5723">
            <v>0</v>
          </cell>
          <cell r="Q5723">
            <v>0</v>
          </cell>
          <cell r="R5723">
            <v>0</v>
          </cell>
          <cell r="S5723">
            <v>0</v>
          </cell>
          <cell r="T5723">
            <v>0</v>
          </cell>
          <cell r="U5723">
            <v>0</v>
          </cell>
          <cell r="AO5723" t="e">
            <v>#N/A</v>
          </cell>
          <cell r="AQ5723" t="e">
            <v>#N/A</v>
          </cell>
        </row>
        <row r="5724">
          <cell r="G5724">
            <v>0</v>
          </cell>
          <cell r="H5724">
            <v>0</v>
          </cell>
          <cell r="I5724">
            <v>0</v>
          </cell>
          <cell r="J5724">
            <v>0</v>
          </cell>
          <cell r="K5724">
            <v>0</v>
          </cell>
          <cell r="L5724">
            <v>0</v>
          </cell>
          <cell r="M5724">
            <v>0</v>
          </cell>
          <cell r="N5724">
            <v>0</v>
          </cell>
          <cell r="O5724">
            <v>0</v>
          </cell>
          <cell r="P5724">
            <v>0</v>
          </cell>
          <cell r="Q5724">
            <v>0</v>
          </cell>
          <cell r="R5724">
            <v>0</v>
          </cell>
          <cell r="S5724">
            <v>0</v>
          </cell>
          <cell r="T5724">
            <v>0</v>
          </cell>
          <cell r="U5724">
            <v>0</v>
          </cell>
          <cell r="AO5724" t="str">
            <v>Thüringen_2007_I 04a_1</v>
          </cell>
          <cell r="AQ5724" t="str">
            <v>Östliche Flächenländer_2007_I 04a_1</v>
          </cell>
        </row>
        <row r="5725">
          <cell r="G5725">
            <v>0</v>
          </cell>
          <cell r="H5725">
            <v>0</v>
          </cell>
          <cell r="I5725">
            <v>0</v>
          </cell>
          <cell r="J5725">
            <v>0</v>
          </cell>
          <cell r="K5725">
            <v>0</v>
          </cell>
          <cell r="L5725">
            <v>0</v>
          </cell>
          <cell r="M5725">
            <v>0</v>
          </cell>
          <cell r="N5725">
            <v>0</v>
          </cell>
          <cell r="O5725">
            <v>0</v>
          </cell>
          <cell r="P5725">
            <v>0</v>
          </cell>
          <cell r="Q5725">
            <v>0</v>
          </cell>
          <cell r="R5725">
            <v>0</v>
          </cell>
          <cell r="S5725">
            <v>0</v>
          </cell>
          <cell r="T5725">
            <v>0</v>
          </cell>
          <cell r="U5725">
            <v>0</v>
          </cell>
          <cell r="AO5725" t="str">
            <v>Thüringen_2007_I 04a_2</v>
          </cell>
          <cell r="AQ5725" t="str">
            <v>Östliche Flächenländer_2007_I 04a_2</v>
          </cell>
        </row>
        <row r="5726">
          <cell r="G5726">
            <v>471</v>
          </cell>
          <cell r="H5726">
            <v>187</v>
          </cell>
          <cell r="I5726">
            <v>0</v>
          </cell>
          <cell r="J5726">
            <v>0</v>
          </cell>
          <cell r="K5726">
            <v>34</v>
          </cell>
          <cell r="L5726">
            <v>11</v>
          </cell>
          <cell r="M5726">
            <v>0</v>
          </cell>
          <cell r="N5726">
            <v>0</v>
          </cell>
          <cell r="O5726">
            <v>0</v>
          </cell>
          <cell r="P5726">
            <v>0</v>
          </cell>
          <cell r="Q5726">
            <v>0</v>
          </cell>
          <cell r="R5726">
            <v>0</v>
          </cell>
          <cell r="S5726">
            <v>34</v>
          </cell>
          <cell r="T5726">
            <v>21</v>
          </cell>
          <cell r="U5726">
            <v>416</v>
          </cell>
          <cell r="AO5726" t="str">
            <v>Thüringen_2007_I 04a_3</v>
          </cell>
          <cell r="AQ5726" t="str">
            <v>Östliche Flächenländer_2007_I 04a_3</v>
          </cell>
        </row>
        <row r="5727">
          <cell r="G5727">
            <v>0</v>
          </cell>
          <cell r="H5727">
            <v>0</v>
          </cell>
          <cell r="I5727">
            <v>0</v>
          </cell>
          <cell r="J5727">
            <v>0</v>
          </cell>
          <cell r="K5727">
            <v>0</v>
          </cell>
          <cell r="L5727">
            <v>0</v>
          </cell>
          <cell r="M5727">
            <v>0</v>
          </cell>
          <cell r="N5727">
            <v>0</v>
          </cell>
          <cell r="O5727">
            <v>0</v>
          </cell>
          <cell r="P5727">
            <v>0</v>
          </cell>
          <cell r="Q5727">
            <v>0</v>
          </cell>
          <cell r="R5727">
            <v>0</v>
          </cell>
          <cell r="S5727">
            <v>0</v>
          </cell>
          <cell r="T5727">
            <v>0</v>
          </cell>
          <cell r="U5727">
            <v>0</v>
          </cell>
          <cell r="AO5727" t="str">
            <v>Thüringen_2007_I 04a_4</v>
          </cell>
          <cell r="AQ5727" t="str">
            <v>Östliche Flächenländer_2007_I 04a_4</v>
          </cell>
        </row>
        <row r="5728">
          <cell r="G5728">
            <v>12</v>
          </cell>
          <cell r="H5728">
            <v>12</v>
          </cell>
          <cell r="I5728">
            <v>0</v>
          </cell>
          <cell r="J5728">
            <v>0</v>
          </cell>
          <cell r="K5728">
            <v>0</v>
          </cell>
          <cell r="L5728">
            <v>0</v>
          </cell>
          <cell r="M5728">
            <v>0</v>
          </cell>
          <cell r="N5728">
            <v>0</v>
          </cell>
          <cell r="O5728">
            <v>0</v>
          </cell>
          <cell r="P5728">
            <v>0</v>
          </cell>
          <cell r="Q5728">
            <v>0</v>
          </cell>
          <cell r="R5728">
            <v>0</v>
          </cell>
          <cell r="S5728">
            <v>0</v>
          </cell>
          <cell r="T5728">
            <v>0</v>
          </cell>
          <cell r="U5728">
            <v>12</v>
          </cell>
          <cell r="AO5728" t="str">
            <v>Thüringen_2007_I 04a_5</v>
          </cell>
          <cell r="AQ5728" t="str">
            <v>Östliche Flächenländer_2007_I 04a_5</v>
          </cell>
        </row>
        <row r="5729">
          <cell r="G5729">
            <v>0</v>
          </cell>
          <cell r="H5729">
            <v>0</v>
          </cell>
          <cell r="I5729">
            <v>0</v>
          </cell>
          <cell r="J5729">
            <v>0</v>
          </cell>
          <cell r="K5729">
            <v>0</v>
          </cell>
          <cell r="L5729">
            <v>0</v>
          </cell>
          <cell r="M5729">
            <v>0</v>
          </cell>
          <cell r="N5729">
            <v>0</v>
          </cell>
          <cell r="O5729">
            <v>0</v>
          </cell>
          <cell r="P5729">
            <v>0</v>
          </cell>
          <cell r="Q5729">
            <v>0</v>
          </cell>
          <cell r="R5729">
            <v>0</v>
          </cell>
          <cell r="S5729">
            <v>0</v>
          </cell>
          <cell r="T5729">
            <v>0</v>
          </cell>
          <cell r="U5729">
            <v>0</v>
          </cell>
          <cell r="AO5729" t="str">
            <v>Thüringen_2007_I 04a_6</v>
          </cell>
          <cell r="AQ5729" t="str">
            <v>Östliche Flächenländer_2007_I 04a_6</v>
          </cell>
        </row>
        <row r="5730">
          <cell r="G5730">
            <v>0</v>
          </cell>
          <cell r="H5730">
            <v>0</v>
          </cell>
          <cell r="I5730">
            <v>0</v>
          </cell>
          <cell r="J5730">
            <v>0</v>
          </cell>
          <cell r="K5730">
            <v>0</v>
          </cell>
          <cell r="L5730">
            <v>0</v>
          </cell>
          <cell r="M5730">
            <v>0</v>
          </cell>
          <cell r="N5730">
            <v>0</v>
          </cell>
          <cell r="O5730">
            <v>0</v>
          </cell>
          <cell r="P5730">
            <v>0</v>
          </cell>
          <cell r="Q5730">
            <v>0</v>
          </cell>
          <cell r="R5730">
            <v>0</v>
          </cell>
          <cell r="S5730">
            <v>0</v>
          </cell>
          <cell r="T5730">
            <v>0</v>
          </cell>
          <cell r="U5730">
            <v>0</v>
          </cell>
          <cell r="AO5730" t="str">
            <v>Thüringen_2007_I 04a_7</v>
          </cell>
          <cell r="AQ5730" t="str">
            <v>Östliche Flächenländer_2007_I 04a_7</v>
          </cell>
        </row>
        <row r="5731">
          <cell r="G5731">
            <v>483</v>
          </cell>
          <cell r="H5731">
            <v>199</v>
          </cell>
          <cell r="I5731">
            <v>0</v>
          </cell>
          <cell r="J5731">
            <v>0</v>
          </cell>
          <cell r="K5731">
            <v>34</v>
          </cell>
          <cell r="L5731">
            <v>11</v>
          </cell>
          <cell r="M5731">
            <v>0</v>
          </cell>
          <cell r="N5731">
            <v>0</v>
          </cell>
          <cell r="O5731">
            <v>0</v>
          </cell>
          <cell r="P5731">
            <v>0</v>
          </cell>
          <cell r="Q5731">
            <v>0</v>
          </cell>
          <cell r="R5731">
            <v>0</v>
          </cell>
          <cell r="S5731">
            <v>34</v>
          </cell>
          <cell r="T5731">
            <v>21</v>
          </cell>
          <cell r="U5731">
            <v>428</v>
          </cell>
          <cell r="AO5731" t="str">
            <v>Thüringen_2007_I 04a_8</v>
          </cell>
          <cell r="AQ5731" t="str">
            <v>Östliche Flächenländer_2007_I 04a_8</v>
          </cell>
        </row>
        <row r="5732">
          <cell r="G5732">
            <v>0</v>
          </cell>
          <cell r="H5732">
            <v>0</v>
          </cell>
          <cell r="I5732">
            <v>0</v>
          </cell>
          <cell r="J5732">
            <v>0</v>
          </cell>
          <cell r="K5732">
            <v>0</v>
          </cell>
          <cell r="L5732">
            <v>0</v>
          </cell>
          <cell r="M5732">
            <v>0</v>
          </cell>
          <cell r="N5732">
            <v>0</v>
          </cell>
          <cell r="O5732">
            <v>0</v>
          </cell>
          <cell r="P5732">
            <v>0</v>
          </cell>
          <cell r="Q5732">
            <v>0</v>
          </cell>
          <cell r="R5732">
            <v>0</v>
          </cell>
          <cell r="S5732">
            <v>0</v>
          </cell>
          <cell r="T5732">
            <v>0</v>
          </cell>
          <cell r="U5732">
            <v>0</v>
          </cell>
          <cell r="AO5732" t="str">
            <v>Thüringen_2007_Sonstige_1</v>
          </cell>
          <cell r="AQ5732" t="str">
            <v>Östliche Flächenländer_2007_Sonstige_1</v>
          </cell>
        </row>
        <row r="5733">
          <cell r="G5733">
            <v>4</v>
          </cell>
          <cell r="H5733">
            <v>2</v>
          </cell>
          <cell r="I5733">
            <v>0</v>
          </cell>
          <cell r="J5733">
            <v>0</v>
          </cell>
          <cell r="K5733">
            <v>2</v>
          </cell>
          <cell r="L5733">
            <v>1</v>
          </cell>
          <cell r="M5733">
            <v>0</v>
          </cell>
          <cell r="N5733">
            <v>0</v>
          </cell>
          <cell r="O5733">
            <v>2</v>
          </cell>
          <cell r="P5733">
            <v>2</v>
          </cell>
          <cell r="Q5733">
            <v>0</v>
          </cell>
          <cell r="R5733">
            <v>0</v>
          </cell>
          <cell r="S5733">
            <v>0</v>
          </cell>
          <cell r="T5733">
            <v>0</v>
          </cell>
          <cell r="U5733">
            <v>0</v>
          </cell>
          <cell r="AO5733" t="str">
            <v>Thüringen_2007_Sonstige_2</v>
          </cell>
          <cell r="AQ5733" t="str">
            <v>Östliche Flächenländer_2007_Sonstige_2</v>
          </cell>
        </row>
        <row r="5734">
          <cell r="G5734">
            <v>1701</v>
          </cell>
          <cell r="H5734">
            <v>368</v>
          </cell>
          <cell r="I5734">
            <v>1</v>
          </cell>
          <cell r="J5734">
            <v>1</v>
          </cell>
          <cell r="K5734">
            <v>784</v>
          </cell>
          <cell r="L5734">
            <v>184</v>
          </cell>
          <cell r="M5734">
            <v>0</v>
          </cell>
          <cell r="N5734">
            <v>0</v>
          </cell>
          <cell r="O5734">
            <v>784</v>
          </cell>
          <cell r="P5734">
            <v>582</v>
          </cell>
          <cell r="Q5734">
            <v>198</v>
          </cell>
          <cell r="R5734">
            <v>137</v>
          </cell>
          <cell r="S5734">
            <v>0</v>
          </cell>
          <cell r="T5734">
            <v>0</v>
          </cell>
          <cell r="U5734">
            <v>0</v>
          </cell>
          <cell r="AO5734" t="str">
            <v>Thüringen_2007_Sonstige_3</v>
          </cell>
          <cell r="AQ5734" t="str">
            <v>Östliche Flächenländer_2007_Sonstige_3</v>
          </cell>
        </row>
        <row r="5735">
          <cell r="G5735">
            <v>160</v>
          </cell>
          <cell r="H5735">
            <v>35</v>
          </cell>
          <cell r="I5735">
            <v>0</v>
          </cell>
          <cell r="J5735">
            <v>0</v>
          </cell>
          <cell r="K5735">
            <v>86</v>
          </cell>
          <cell r="L5735">
            <v>13</v>
          </cell>
          <cell r="M5735">
            <v>0</v>
          </cell>
          <cell r="N5735">
            <v>0</v>
          </cell>
          <cell r="O5735">
            <v>86</v>
          </cell>
          <cell r="P5735">
            <v>56</v>
          </cell>
          <cell r="Q5735">
            <v>8</v>
          </cell>
          <cell r="R5735">
            <v>10</v>
          </cell>
          <cell r="S5735">
            <v>0</v>
          </cell>
          <cell r="T5735">
            <v>0</v>
          </cell>
          <cell r="U5735">
            <v>0</v>
          </cell>
          <cell r="AO5735" t="str">
            <v>Thüringen_2007_Sonstige_4</v>
          </cell>
          <cell r="AQ5735" t="str">
            <v>Östliche Flächenländer_2007_Sonstige_4</v>
          </cell>
        </row>
        <row r="5736">
          <cell r="G5736">
            <v>266</v>
          </cell>
          <cell r="H5736">
            <v>101</v>
          </cell>
          <cell r="I5736">
            <v>0</v>
          </cell>
          <cell r="J5736">
            <v>0</v>
          </cell>
          <cell r="K5736">
            <v>116</v>
          </cell>
          <cell r="L5736">
            <v>37</v>
          </cell>
          <cell r="M5736">
            <v>0</v>
          </cell>
          <cell r="N5736">
            <v>0</v>
          </cell>
          <cell r="O5736">
            <v>116</v>
          </cell>
          <cell r="P5736">
            <v>107</v>
          </cell>
          <cell r="Q5736">
            <v>24</v>
          </cell>
          <cell r="R5736">
            <v>19</v>
          </cell>
          <cell r="S5736">
            <v>0</v>
          </cell>
          <cell r="T5736">
            <v>0</v>
          </cell>
          <cell r="U5736">
            <v>0</v>
          </cell>
          <cell r="AO5736" t="str">
            <v>Thüringen_2007_Sonstige_5</v>
          </cell>
          <cell r="AQ5736" t="str">
            <v>Östliche Flächenländer_2007_Sonstige_5</v>
          </cell>
        </row>
        <row r="5737">
          <cell r="G5737">
            <v>0</v>
          </cell>
          <cell r="H5737">
            <v>0</v>
          </cell>
          <cell r="I5737">
            <v>0</v>
          </cell>
          <cell r="J5737">
            <v>0</v>
          </cell>
          <cell r="K5737">
            <v>0</v>
          </cell>
          <cell r="L5737">
            <v>0</v>
          </cell>
          <cell r="M5737">
            <v>0</v>
          </cell>
          <cell r="N5737">
            <v>0</v>
          </cell>
          <cell r="O5737">
            <v>0</v>
          </cell>
          <cell r="P5737">
            <v>0</v>
          </cell>
          <cell r="Q5737">
            <v>0</v>
          </cell>
          <cell r="R5737">
            <v>0</v>
          </cell>
          <cell r="S5737">
            <v>0</v>
          </cell>
          <cell r="T5737">
            <v>0</v>
          </cell>
          <cell r="U5737">
            <v>0</v>
          </cell>
          <cell r="AO5737" t="str">
            <v>Thüringen_2007_Sonstige_6</v>
          </cell>
          <cell r="AQ5737" t="str">
            <v>Östliche Flächenländer_2007_Sonstige_6</v>
          </cell>
        </row>
        <row r="5738">
          <cell r="G5738">
            <v>0</v>
          </cell>
          <cell r="H5738">
            <v>0</v>
          </cell>
          <cell r="I5738">
            <v>0</v>
          </cell>
          <cell r="J5738">
            <v>0</v>
          </cell>
          <cell r="K5738">
            <v>0</v>
          </cell>
          <cell r="L5738">
            <v>0</v>
          </cell>
          <cell r="M5738">
            <v>0</v>
          </cell>
          <cell r="N5738">
            <v>0</v>
          </cell>
          <cell r="O5738">
            <v>0</v>
          </cell>
          <cell r="P5738">
            <v>0</v>
          </cell>
          <cell r="Q5738">
            <v>0</v>
          </cell>
          <cell r="R5738">
            <v>0</v>
          </cell>
          <cell r="S5738">
            <v>0</v>
          </cell>
          <cell r="T5738">
            <v>0</v>
          </cell>
          <cell r="U5738">
            <v>0</v>
          </cell>
          <cell r="AO5738" t="str">
            <v>Thüringen_2007_Sonstige_7</v>
          </cell>
          <cell r="AQ5738" t="str">
            <v>Östliche Flächenländer_2007_Sonstige_7</v>
          </cell>
        </row>
        <row r="5739">
          <cell r="G5739">
            <v>2131</v>
          </cell>
          <cell r="H5739">
            <v>506</v>
          </cell>
          <cell r="I5739">
            <v>1</v>
          </cell>
          <cell r="J5739">
            <v>1</v>
          </cell>
          <cell r="K5739">
            <v>988</v>
          </cell>
          <cell r="L5739">
            <v>235</v>
          </cell>
          <cell r="M5739">
            <v>0</v>
          </cell>
          <cell r="N5739">
            <v>0</v>
          </cell>
          <cell r="O5739">
            <v>988</v>
          </cell>
          <cell r="P5739">
            <v>747</v>
          </cell>
          <cell r="Q5739">
            <v>230</v>
          </cell>
          <cell r="R5739">
            <v>166</v>
          </cell>
          <cell r="S5739">
            <v>0</v>
          </cell>
          <cell r="T5739">
            <v>0</v>
          </cell>
          <cell r="U5739">
            <v>0</v>
          </cell>
          <cell r="AO5739" t="str">
            <v>Thüringen_2007_Sonstige_8</v>
          </cell>
          <cell r="AQ5739" t="str">
            <v>Östliche Flächenländer_2007_Sonstige_8</v>
          </cell>
        </row>
        <row r="5740">
          <cell r="G5740">
            <v>0</v>
          </cell>
          <cell r="H5740">
            <v>0</v>
          </cell>
          <cell r="I5740">
            <v>0</v>
          </cell>
          <cell r="J5740">
            <v>0</v>
          </cell>
          <cell r="K5740">
            <v>0</v>
          </cell>
          <cell r="L5740">
            <v>0</v>
          </cell>
          <cell r="M5740">
            <v>0</v>
          </cell>
          <cell r="N5740">
            <v>0</v>
          </cell>
          <cell r="O5740">
            <v>0</v>
          </cell>
          <cell r="P5740">
            <v>0</v>
          </cell>
          <cell r="Q5740">
            <v>0</v>
          </cell>
          <cell r="R5740">
            <v>0</v>
          </cell>
          <cell r="S5740">
            <v>0</v>
          </cell>
          <cell r="T5740">
            <v>0</v>
          </cell>
          <cell r="U5740">
            <v>0</v>
          </cell>
          <cell r="AO5740" t="e">
            <v>#N/A</v>
          </cell>
          <cell r="AQ5740" t="e">
            <v>#N/A</v>
          </cell>
        </row>
        <row r="5741">
          <cell r="G5741">
            <v>1</v>
          </cell>
          <cell r="H5741">
            <v>0</v>
          </cell>
          <cell r="I5741">
            <v>0</v>
          </cell>
          <cell r="J5741">
            <v>0</v>
          </cell>
          <cell r="K5741">
            <v>1</v>
          </cell>
          <cell r="L5741">
            <v>0</v>
          </cell>
          <cell r="M5741">
            <v>0</v>
          </cell>
          <cell r="N5741">
            <v>0</v>
          </cell>
          <cell r="O5741">
            <v>1</v>
          </cell>
          <cell r="P5741">
            <v>0</v>
          </cell>
          <cell r="Q5741">
            <v>0</v>
          </cell>
          <cell r="R5741">
            <v>0</v>
          </cell>
          <cell r="S5741">
            <v>0</v>
          </cell>
          <cell r="T5741">
            <v>0</v>
          </cell>
          <cell r="U5741">
            <v>0</v>
          </cell>
          <cell r="AO5741" t="e">
            <v>#N/A</v>
          </cell>
          <cell r="AQ5741" t="e">
            <v>#N/A</v>
          </cell>
        </row>
        <row r="5742">
          <cell r="G5742">
            <v>675</v>
          </cell>
          <cell r="H5742">
            <v>111</v>
          </cell>
          <cell r="I5742">
            <v>0</v>
          </cell>
          <cell r="J5742">
            <v>0</v>
          </cell>
          <cell r="K5742">
            <v>282</v>
          </cell>
          <cell r="L5742">
            <v>52</v>
          </cell>
          <cell r="M5742">
            <v>0</v>
          </cell>
          <cell r="N5742">
            <v>0</v>
          </cell>
          <cell r="O5742">
            <v>282</v>
          </cell>
          <cell r="P5742">
            <v>147</v>
          </cell>
          <cell r="Q5742">
            <v>109</v>
          </cell>
          <cell r="R5742">
            <v>137</v>
          </cell>
          <cell r="S5742">
            <v>0</v>
          </cell>
          <cell r="T5742">
            <v>0</v>
          </cell>
          <cell r="U5742">
            <v>0</v>
          </cell>
          <cell r="AO5742" t="e">
            <v>#N/A</v>
          </cell>
          <cell r="AQ5742" t="e">
            <v>#N/A</v>
          </cell>
        </row>
        <row r="5743">
          <cell r="G5743">
            <v>49</v>
          </cell>
          <cell r="H5743">
            <v>6</v>
          </cell>
          <cell r="I5743">
            <v>0</v>
          </cell>
          <cell r="J5743">
            <v>0</v>
          </cell>
          <cell r="K5743">
            <v>28</v>
          </cell>
          <cell r="L5743">
            <v>3</v>
          </cell>
          <cell r="M5743">
            <v>0</v>
          </cell>
          <cell r="N5743">
            <v>0</v>
          </cell>
          <cell r="O5743">
            <v>28</v>
          </cell>
          <cell r="P5743">
            <v>7</v>
          </cell>
          <cell r="Q5743">
            <v>4</v>
          </cell>
          <cell r="R5743">
            <v>10</v>
          </cell>
          <cell r="S5743">
            <v>0</v>
          </cell>
          <cell r="T5743">
            <v>0</v>
          </cell>
          <cell r="U5743">
            <v>0</v>
          </cell>
          <cell r="AO5743" t="e">
            <v>#N/A</v>
          </cell>
          <cell r="AQ5743" t="e">
            <v>#N/A</v>
          </cell>
        </row>
        <row r="5744">
          <cell r="G5744">
            <v>143</v>
          </cell>
          <cell r="H5744">
            <v>42</v>
          </cell>
          <cell r="I5744">
            <v>0</v>
          </cell>
          <cell r="J5744">
            <v>0</v>
          </cell>
          <cell r="K5744">
            <v>67</v>
          </cell>
          <cell r="L5744">
            <v>13</v>
          </cell>
          <cell r="M5744">
            <v>0</v>
          </cell>
          <cell r="N5744">
            <v>0</v>
          </cell>
          <cell r="O5744">
            <v>67</v>
          </cell>
          <cell r="P5744">
            <v>38</v>
          </cell>
          <cell r="Q5744">
            <v>19</v>
          </cell>
          <cell r="R5744">
            <v>19</v>
          </cell>
          <cell r="S5744">
            <v>0</v>
          </cell>
          <cell r="T5744">
            <v>0</v>
          </cell>
          <cell r="U5744">
            <v>0</v>
          </cell>
          <cell r="AO5744" t="e">
            <v>#N/A</v>
          </cell>
          <cell r="AQ5744" t="e">
            <v>#N/A</v>
          </cell>
        </row>
        <row r="5745">
          <cell r="G5745">
            <v>0</v>
          </cell>
          <cell r="H5745">
            <v>0</v>
          </cell>
          <cell r="I5745">
            <v>0</v>
          </cell>
          <cell r="J5745">
            <v>0</v>
          </cell>
          <cell r="K5745">
            <v>0</v>
          </cell>
          <cell r="L5745">
            <v>0</v>
          </cell>
          <cell r="M5745">
            <v>0</v>
          </cell>
          <cell r="N5745">
            <v>0</v>
          </cell>
          <cell r="O5745">
            <v>0</v>
          </cell>
          <cell r="P5745">
            <v>0</v>
          </cell>
          <cell r="Q5745">
            <v>0</v>
          </cell>
          <cell r="R5745">
            <v>0</v>
          </cell>
          <cell r="S5745">
            <v>0</v>
          </cell>
          <cell r="T5745">
            <v>0</v>
          </cell>
          <cell r="U5745">
            <v>0</v>
          </cell>
          <cell r="AO5745" t="e">
            <v>#N/A</v>
          </cell>
          <cell r="AQ5745" t="e">
            <v>#N/A</v>
          </cell>
        </row>
        <row r="5746">
          <cell r="G5746">
            <v>0</v>
          </cell>
          <cell r="H5746">
            <v>0</v>
          </cell>
          <cell r="I5746">
            <v>0</v>
          </cell>
          <cell r="J5746">
            <v>0</v>
          </cell>
          <cell r="K5746">
            <v>0</v>
          </cell>
          <cell r="L5746">
            <v>0</v>
          </cell>
          <cell r="M5746">
            <v>0</v>
          </cell>
          <cell r="N5746">
            <v>0</v>
          </cell>
          <cell r="O5746">
            <v>0</v>
          </cell>
          <cell r="P5746">
            <v>0</v>
          </cell>
          <cell r="Q5746">
            <v>0</v>
          </cell>
          <cell r="R5746">
            <v>0</v>
          </cell>
          <cell r="S5746">
            <v>0</v>
          </cell>
          <cell r="T5746">
            <v>0</v>
          </cell>
          <cell r="U5746">
            <v>0</v>
          </cell>
          <cell r="AO5746" t="e">
            <v>#N/A</v>
          </cell>
          <cell r="AQ5746" t="e">
            <v>#N/A</v>
          </cell>
        </row>
        <row r="5747">
          <cell r="G5747">
            <v>868</v>
          </cell>
          <cell r="H5747">
            <v>159</v>
          </cell>
          <cell r="I5747">
            <v>0</v>
          </cell>
          <cell r="J5747">
            <v>0</v>
          </cell>
          <cell r="K5747">
            <v>378</v>
          </cell>
          <cell r="L5747">
            <v>68</v>
          </cell>
          <cell r="M5747">
            <v>0</v>
          </cell>
          <cell r="N5747">
            <v>0</v>
          </cell>
          <cell r="O5747">
            <v>378</v>
          </cell>
          <cell r="P5747">
            <v>192</v>
          </cell>
          <cell r="Q5747">
            <v>132</v>
          </cell>
          <cell r="R5747">
            <v>166</v>
          </cell>
          <cell r="S5747">
            <v>0</v>
          </cell>
          <cell r="T5747">
            <v>0</v>
          </cell>
          <cell r="U5747">
            <v>0</v>
          </cell>
          <cell r="AO5747" t="e">
            <v>#N/A</v>
          </cell>
          <cell r="AQ5747" t="e">
            <v>#N/A</v>
          </cell>
        </row>
        <row r="5748">
          <cell r="G5748">
            <v>1814</v>
          </cell>
          <cell r="H5748">
            <v>553</v>
          </cell>
          <cell r="I5748">
            <v>169</v>
          </cell>
          <cell r="J5748">
            <v>51</v>
          </cell>
          <cell r="K5748">
            <v>776</v>
          </cell>
          <cell r="L5748">
            <v>201</v>
          </cell>
          <cell r="M5748">
            <v>38</v>
          </cell>
          <cell r="N5748">
            <v>13</v>
          </cell>
          <cell r="O5748">
            <v>776</v>
          </cell>
          <cell r="P5748">
            <v>612.0912184694314</v>
          </cell>
          <cell r="Q5748">
            <v>508.6645233005558</v>
          </cell>
          <cell r="R5748">
            <v>54.908593415989742</v>
          </cell>
          <cell r="S5748">
            <v>0</v>
          </cell>
          <cell r="T5748">
            <v>0</v>
          </cell>
          <cell r="U5748">
            <v>0</v>
          </cell>
          <cell r="AO5748" t="str">
            <v>Berlin_2008_I 01a_1</v>
          </cell>
          <cell r="AQ5748" t="str">
            <v>Stadtstaaten_2008_I 01a_1</v>
          </cell>
        </row>
        <row r="5749">
          <cell r="G5749">
            <v>15661</v>
          </cell>
          <cell r="H5749">
            <v>6097</v>
          </cell>
          <cell r="I5749">
            <v>1421</v>
          </cell>
          <cell r="J5749">
            <v>700</v>
          </cell>
          <cell r="K5749">
            <v>5932</v>
          </cell>
          <cell r="L5749">
            <v>2212</v>
          </cell>
          <cell r="M5749">
            <v>330</v>
          </cell>
          <cell r="N5749">
            <v>143</v>
          </cell>
          <cell r="O5749">
            <v>5932</v>
          </cell>
          <cell r="P5749">
            <v>5284.4325096194952</v>
          </cell>
          <cell r="Q5749">
            <v>4391.5077725523724</v>
          </cell>
          <cell r="R5749">
            <v>474.04822573749465</v>
          </cell>
          <cell r="S5749">
            <v>0</v>
          </cell>
          <cell r="T5749">
            <v>0</v>
          </cell>
          <cell r="U5749">
            <v>0</v>
          </cell>
          <cell r="AO5749" t="str">
            <v>Berlin_2008_I 01a_2</v>
          </cell>
          <cell r="AQ5749" t="str">
            <v>Stadtstaaten_2008_I 01a_2</v>
          </cell>
        </row>
        <row r="5750">
          <cell r="G5750">
            <v>24900</v>
          </cell>
          <cell r="H5750">
            <v>11358</v>
          </cell>
          <cell r="I5750">
            <v>1166</v>
          </cell>
          <cell r="J5750">
            <v>630</v>
          </cell>
          <cell r="K5750">
            <v>7985</v>
          </cell>
          <cell r="L5750">
            <v>4120</v>
          </cell>
          <cell r="M5750">
            <v>525</v>
          </cell>
          <cell r="N5750">
            <v>266</v>
          </cell>
          <cell r="O5750">
            <v>7985</v>
          </cell>
          <cell r="P5750">
            <v>8401.913638306969</v>
          </cell>
          <cell r="Q5750">
            <v>6982.2197520307827</v>
          </cell>
          <cell r="R5750">
            <v>753.70671227020102</v>
          </cell>
          <cell r="S5750">
            <v>0</v>
          </cell>
          <cell r="T5750">
            <v>0</v>
          </cell>
          <cell r="U5750">
            <v>0</v>
          </cell>
          <cell r="AO5750" t="str">
            <v>Berlin_2008_I 01a_3</v>
          </cell>
          <cell r="AQ5750" t="str">
            <v>Stadtstaaten_2008_I 01a_3</v>
          </cell>
        </row>
        <row r="5751">
          <cell r="G5751">
            <v>3013</v>
          </cell>
          <cell r="H5751">
            <v>1527</v>
          </cell>
          <cell r="I5751">
            <v>93</v>
          </cell>
          <cell r="J5751">
            <v>59</v>
          </cell>
          <cell r="K5751">
            <v>1156</v>
          </cell>
          <cell r="L5751">
            <v>554</v>
          </cell>
          <cell r="M5751">
            <v>64</v>
          </cell>
          <cell r="N5751">
            <v>36</v>
          </cell>
          <cell r="O5751">
            <v>1156</v>
          </cell>
          <cell r="P5751">
            <v>1016.6652928601967</v>
          </cell>
          <cell r="Q5751">
            <v>844.87663103890554</v>
          </cell>
          <cell r="R5751">
            <v>91.201539119281748</v>
          </cell>
          <cell r="S5751">
            <v>0</v>
          </cell>
          <cell r="T5751">
            <v>0</v>
          </cell>
          <cell r="U5751">
            <v>0</v>
          </cell>
          <cell r="AO5751" t="str">
            <v>Berlin_2008_I 01a_4</v>
          </cell>
          <cell r="AQ5751" t="str">
            <v>Stadtstaaten_2008_I 01a_4</v>
          </cell>
        </row>
        <row r="5752">
          <cell r="G5752">
            <v>13087</v>
          </cell>
          <cell r="H5752">
            <v>7564</v>
          </cell>
          <cell r="I5752">
            <v>228</v>
          </cell>
          <cell r="J5752">
            <v>148</v>
          </cell>
          <cell r="K5752">
            <v>4728</v>
          </cell>
          <cell r="L5752">
            <v>2744</v>
          </cell>
          <cell r="M5752">
            <v>276</v>
          </cell>
          <cell r="N5752">
            <v>177</v>
          </cell>
          <cell r="O5752">
            <v>4728</v>
          </cell>
          <cell r="P5752">
            <v>4415.897340743908</v>
          </cell>
          <cell r="Q5752">
            <v>3669.7313210773837</v>
          </cell>
          <cell r="R5752">
            <v>396.13492945703291</v>
          </cell>
          <cell r="S5752">
            <v>0</v>
          </cell>
          <cell r="T5752">
            <v>0</v>
          </cell>
          <cell r="U5752">
            <v>0</v>
          </cell>
          <cell r="AO5752" t="str">
            <v>Berlin_2008_I 01a_5</v>
          </cell>
          <cell r="AQ5752" t="str">
            <v>Stadtstaaten_2008_I 01a_5</v>
          </cell>
        </row>
        <row r="5753">
          <cell r="G5753">
            <v>0</v>
          </cell>
          <cell r="H5753">
            <v>0</v>
          </cell>
          <cell r="I5753">
            <v>0</v>
          </cell>
          <cell r="J5753">
            <v>0</v>
          </cell>
          <cell r="K5753">
            <v>0</v>
          </cell>
          <cell r="L5753">
            <v>0</v>
          </cell>
          <cell r="M5753">
            <v>0</v>
          </cell>
          <cell r="N5753">
            <v>0</v>
          </cell>
          <cell r="O5753">
            <v>0</v>
          </cell>
          <cell r="P5753">
            <v>0</v>
          </cell>
          <cell r="Q5753">
            <v>0</v>
          </cell>
          <cell r="R5753">
            <v>0</v>
          </cell>
          <cell r="S5753">
            <v>0</v>
          </cell>
          <cell r="T5753">
            <v>0</v>
          </cell>
          <cell r="U5753">
            <v>0</v>
          </cell>
          <cell r="AO5753" t="str">
            <v>Berlin_2008_I 01a_6</v>
          </cell>
          <cell r="AQ5753" t="str">
            <v>Stadtstaaten_2008_I 01a_6</v>
          </cell>
        </row>
        <row r="5754">
          <cell r="G5754">
            <v>0</v>
          </cell>
          <cell r="H5754">
            <v>0</v>
          </cell>
          <cell r="I5754">
            <v>0</v>
          </cell>
          <cell r="J5754">
            <v>0</v>
          </cell>
          <cell r="K5754">
            <v>0</v>
          </cell>
          <cell r="L5754">
            <v>0</v>
          </cell>
          <cell r="M5754">
            <v>0</v>
          </cell>
          <cell r="N5754">
            <v>0</v>
          </cell>
          <cell r="O5754">
            <v>0</v>
          </cell>
          <cell r="P5754">
            <v>0</v>
          </cell>
          <cell r="Q5754">
            <v>0</v>
          </cell>
          <cell r="R5754">
            <v>0</v>
          </cell>
          <cell r="S5754">
            <v>0</v>
          </cell>
          <cell r="T5754">
            <v>0</v>
          </cell>
          <cell r="U5754">
            <v>0</v>
          </cell>
          <cell r="AO5754" t="str">
            <v>Berlin_2008_I 01a_7</v>
          </cell>
          <cell r="AQ5754" t="str">
            <v>Stadtstaaten_2008_I 01a_7</v>
          </cell>
        </row>
        <row r="5755">
          <cell r="G5755">
            <v>58475</v>
          </cell>
          <cell r="H5755">
            <v>27099</v>
          </cell>
          <cell r="I5755">
            <v>3077</v>
          </cell>
          <cell r="J5755">
            <v>1588</v>
          </cell>
          <cell r="K5755">
            <v>20577</v>
          </cell>
          <cell r="L5755">
            <v>9831</v>
          </cell>
          <cell r="M5755">
            <v>1233</v>
          </cell>
          <cell r="N5755">
            <v>635</v>
          </cell>
          <cell r="O5755">
            <v>20577</v>
          </cell>
          <cell r="P5755">
            <v>19731</v>
          </cell>
          <cell r="Q5755">
            <v>16397</v>
          </cell>
          <cell r="R5755">
            <v>1770</v>
          </cell>
          <cell r="S5755">
            <v>0</v>
          </cell>
          <cell r="T5755">
            <v>0</v>
          </cell>
          <cell r="U5755">
            <v>0</v>
          </cell>
          <cell r="AO5755" t="str">
            <v>Berlin_2008_I 01a_8</v>
          </cell>
          <cell r="AQ5755" t="str">
            <v>Stadtstaaten_2008_I 01a_8</v>
          </cell>
        </row>
        <row r="5756">
          <cell r="G5756">
            <v>1</v>
          </cell>
          <cell r="H5756">
            <v>0</v>
          </cell>
          <cell r="I5756">
            <v>1</v>
          </cell>
          <cell r="J5756">
            <v>0</v>
          </cell>
          <cell r="K5756">
            <v>0</v>
          </cell>
          <cell r="L5756">
            <v>0</v>
          </cell>
          <cell r="M5756">
            <v>0</v>
          </cell>
          <cell r="N5756">
            <v>0</v>
          </cell>
          <cell r="O5756">
            <v>0</v>
          </cell>
          <cell r="P5756">
            <v>0.33678658881145229</v>
          </cell>
          <cell r="Q5756">
            <v>0.18402712375211905</v>
          </cell>
          <cell r="R5756">
            <v>0</v>
          </cell>
          <cell r="S5756">
            <v>0</v>
          </cell>
          <cell r="T5756">
            <v>0</v>
          </cell>
          <cell r="U5756">
            <v>0</v>
          </cell>
          <cell r="AO5756" t="str">
            <v>Berlin_2008_I 03_1</v>
          </cell>
          <cell r="AQ5756" t="str">
            <v>Stadtstaaten_2008_I 03_1</v>
          </cell>
        </row>
        <row r="5757">
          <cell r="G5757">
            <v>159</v>
          </cell>
          <cell r="H5757">
            <v>128</v>
          </cell>
          <cell r="I5757">
            <v>30</v>
          </cell>
          <cell r="J5757">
            <v>24</v>
          </cell>
          <cell r="K5757">
            <v>98</v>
          </cell>
          <cell r="L5757">
            <v>80</v>
          </cell>
          <cell r="M5757">
            <v>19</v>
          </cell>
          <cell r="N5757">
            <v>15</v>
          </cell>
          <cell r="O5757">
            <v>98</v>
          </cell>
          <cell r="P5757">
            <v>53.54906762102091</v>
          </cell>
          <cell r="Q5757">
            <v>29.260312676586928</v>
          </cell>
          <cell r="R5757">
            <v>0</v>
          </cell>
          <cell r="S5757">
            <v>0</v>
          </cell>
          <cell r="T5757">
            <v>0</v>
          </cell>
          <cell r="U5757">
            <v>0</v>
          </cell>
          <cell r="AO5757" t="str">
            <v>Berlin_2008_I 03_2</v>
          </cell>
          <cell r="AQ5757" t="str">
            <v>Stadtstaaten_2008_I 03_2</v>
          </cell>
        </row>
        <row r="5758">
          <cell r="G5758">
            <v>4030</v>
          </cell>
          <cell r="H5758">
            <v>1415</v>
          </cell>
          <cell r="I5758">
            <v>469</v>
          </cell>
          <cell r="J5758">
            <v>187</v>
          </cell>
          <cell r="K5758">
            <v>1915</v>
          </cell>
          <cell r="L5758">
            <v>697</v>
          </cell>
          <cell r="M5758">
            <v>289</v>
          </cell>
          <cell r="N5758">
            <v>119</v>
          </cell>
          <cell r="O5758">
            <v>1915</v>
          </cell>
          <cell r="P5758">
            <v>1357.2499529101526</v>
          </cell>
          <cell r="Q5758">
            <v>741.62930872103971</v>
          </cell>
          <cell r="R5758">
            <v>0</v>
          </cell>
          <cell r="S5758">
            <v>0</v>
          </cell>
          <cell r="T5758">
            <v>0</v>
          </cell>
          <cell r="U5758">
            <v>0</v>
          </cell>
          <cell r="AO5758" t="str">
            <v>Berlin_2008_I 03_3</v>
          </cell>
          <cell r="AQ5758" t="str">
            <v>Stadtstaaten_2008_I 03_3</v>
          </cell>
        </row>
        <row r="5759">
          <cell r="G5759">
            <v>190</v>
          </cell>
          <cell r="H5759">
            <v>119</v>
          </cell>
          <cell r="I5759">
            <v>13</v>
          </cell>
          <cell r="J5759">
            <v>10</v>
          </cell>
          <cell r="K5759">
            <v>103</v>
          </cell>
          <cell r="L5759">
            <v>68</v>
          </cell>
          <cell r="M5759">
            <v>8</v>
          </cell>
          <cell r="N5759">
            <v>5</v>
          </cell>
          <cell r="O5759">
            <v>103</v>
          </cell>
          <cell r="P5759">
            <v>63.989451874175927</v>
          </cell>
          <cell r="Q5759">
            <v>34.965153512902617</v>
          </cell>
          <cell r="R5759">
            <v>0</v>
          </cell>
          <cell r="S5759">
            <v>0</v>
          </cell>
          <cell r="T5759">
            <v>0</v>
          </cell>
          <cell r="U5759">
            <v>0</v>
          </cell>
          <cell r="AO5759" t="str">
            <v>Berlin_2008_I 03_4</v>
          </cell>
          <cell r="AQ5759" t="str">
            <v>Stadtstaaten_2008_I 03_4</v>
          </cell>
        </row>
        <row r="5760">
          <cell r="G5760">
            <v>929</v>
          </cell>
          <cell r="H5760">
            <v>588</v>
          </cell>
          <cell r="I5760">
            <v>70</v>
          </cell>
          <cell r="J5760">
            <v>48</v>
          </cell>
          <cell r="K5760">
            <v>428</v>
          </cell>
          <cell r="L5760">
            <v>251</v>
          </cell>
          <cell r="M5760">
            <v>37</v>
          </cell>
          <cell r="N5760">
            <v>22</v>
          </cell>
          <cell r="O5760">
            <v>428</v>
          </cell>
          <cell r="P5760">
            <v>312.87474100583916</v>
          </cell>
          <cell r="Q5760">
            <v>170.96119796571861</v>
          </cell>
          <cell r="R5760">
            <v>0</v>
          </cell>
          <cell r="S5760">
            <v>0</v>
          </cell>
          <cell r="T5760">
            <v>0</v>
          </cell>
          <cell r="U5760">
            <v>0</v>
          </cell>
          <cell r="AO5760" t="str">
            <v>Berlin_2008_I 03_5</v>
          </cell>
          <cell r="AQ5760" t="str">
            <v>Stadtstaaten_2008_I 03_5</v>
          </cell>
        </row>
        <row r="5761">
          <cell r="G5761">
            <v>0</v>
          </cell>
          <cell r="H5761">
            <v>0</v>
          </cell>
          <cell r="I5761">
            <v>0</v>
          </cell>
          <cell r="J5761">
            <v>0</v>
          </cell>
          <cell r="K5761">
            <v>0</v>
          </cell>
          <cell r="L5761">
            <v>0</v>
          </cell>
          <cell r="M5761">
            <v>0</v>
          </cell>
          <cell r="N5761">
            <v>0</v>
          </cell>
          <cell r="O5761">
            <v>0</v>
          </cell>
          <cell r="P5761">
            <v>0</v>
          </cell>
          <cell r="Q5761">
            <v>0</v>
          </cell>
          <cell r="R5761">
            <v>0</v>
          </cell>
          <cell r="S5761">
            <v>0</v>
          </cell>
          <cell r="T5761">
            <v>0</v>
          </cell>
          <cell r="U5761">
            <v>0</v>
          </cell>
          <cell r="AO5761" t="str">
            <v>Berlin_2008_I 03_6</v>
          </cell>
          <cell r="AQ5761" t="str">
            <v>Stadtstaaten_2008_I 03_6</v>
          </cell>
        </row>
        <row r="5762">
          <cell r="G5762">
            <v>0</v>
          </cell>
          <cell r="H5762">
            <v>0</v>
          </cell>
          <cell r="I5762">
            <v>0</v>
          </cell>
          <cell r="J5762">
            <v>0</v>
          </cell>
          <cell r="K5762">
            <v>0</v>
          </cell>
          <cell r="L5762">
            <v>0</v>
          </cell>
          <cell r="M5762">
            <v>0</v>
          </cell>
          <cell r="N5762">
            <v>0</v>
          </cell>
          <cell r="O5762">
            <v>0</v>
          </cell>
          <cell r="P5762">
            <v>0</v>
          </cell>
          <cell r="Q5762">
            <v>0</v>
          </cell>
          <cell r="R5762">
            <v>0</v>
          </cell>
          <cell r="S5762">
            <v>0</v>
          </cell>
          <cell r="T5762">
            <v>0</v>
          </cell>
          <cell r="U5762">
            <v>0</v>
          </cell>
          <cell r="AO5762" t="str">
            <v>Berlin_2008_I 03_7</v>
          </cell>
          <cell r="AQ5762" t="str">
            <v>Stadtstaaten_2008_I 03_7</v>
          </cell>
        </row>
        <row r="5763">
          <cell r="G5763">
            <v>5309</v>
          </cell>
          <cell r="H5763">
            <v>2250</v>
          </cell>
          <cell r="I5763">
            <v>583</v>
          </cell>
          <cell r="J5763">
            <v>269</v>
          </cell>
          <cell r="K5763">
            <v>2544</v>
          </cell>
          <cell r="L5763">
            <v>1096</v>
          </cell>
          <cell r="M5763">
            <v>353</v>
          </cell>
          <cell r="N5763">
            <v>161</v>
          </cell>
          <cell r="O5763">
            <v>2544</v>
          </cell>
          <cell r="P5763">
            <v>1788</v>
          </cell>
          <cell r="Q5763">
            <v>977</v>
          </cell>
          <cell r="R5763">
            <v>0</v>
          </cell>
          <cell r="S5763">
            <v>0</v>
          </cell>
          <cell r="T5763">
            <v>0</v>
          </cell>
          <cell r="U5763">
            <v>0</v>
          </cell>
          <cell r="AO5763" t="str">
            <v>Berlin_2008_I 03_8</v>
          </cell>
          <cell r="AQ5763" t="str">
            <v>Stadtstaaten_2008_I 03_8</v>
          </cell>
        </row>
        <row r="5764">
          <cell r="G5764">
            <v>1</v>
          </cell>
          <cell r="H5764">
            <v>0</v>
          </cell>
          <cell r="I5764">
            <v>1</v>
          </cell>
          <cell r="J5764">
            <v>0</v>
          </cell>
          <cell r="K5764">
            <v>0</v>
          </cell>
          <cell r="L5764">
            <v>0</v>
          </cell>
          <cell r="M5764">
            <v>0</v>
          </cell>
          <cell r="N5764">
            <v>0</v>
          </cell>
          <cell r="O5764">
            <v>0</v>
          </cell>
          <cell r="P5764">
            <v>0.3053202304303626</v>
          </cell>
          <cell r="Q5764">
            <v>0.25652321247034904</v>
          </cell>
          <cell r="R5764">
            <v>0</v>
          </cell>
          <cell r="S5764">
            <v>0</v>
          </cell>
          <cell r="T5764">
            <v>0</v>
          </cell>
          <cell r="U5764">
            <v>0</v>
          </cell>
          <cell r="AO5764" t="str">
            <v>Berlin_2008_I 04b_1</v>
          </cell>
          <cell r="AQ5764" t="str">
            <v>Stadtstaaten_2008_I 04b_1</v>
          </cell>
        </row>
        <row r="5765">
          <cell r="G5765">
            <v>6</v>
          </cell>
          <cell r="H5765">
            <v>0</v>
          </cell>
          <cell r="I5765">
            <v>0</v>
          </cell>
          <cell r="J5765">
            <v>0</v>
          </cell>
          <cell r="K5765">
            <v>1</v>
          </cell>
          <cell r="L5765">
            <v>0</v>
          </cell>
          <cell r="M5765">
            <v>0</v>
          </cell>
          <cell r="N5765">
            <v>0</v>
          </cell>
          <cell r="O5765">
            <v>1</v>
          </cell>
          <cell r="P5765">
            <v>1.8319213825821754</v>
          </cell>
          <cell r="Q5765">
            <v>1.5391392748220942</v>
          </cell>
          <cell r="R5765">
            <v>0</v>
          </cell>
          <cell r="S5765">
            <v>0</v>
          </cell>
          <cell r="T5765">
            <v>0</v>
          </cell>
          <cell r="U5765">
            <v>0</v>
          </cell>
          <cell r="AO5765" t="str">
            <v>Berlin_2008_I 04b_2</v>
          </cell>
          <cell r="AQ5765" t="str">
            <v>Stadtstaaten_2008_I 04b_2</v>
          </cell>
        </row>
        <row r="5766">
          <cell r="G5766">
            <v>2753</v>
          </cell>
          <cell r="H5766">
            <v>645</v>
          </cell>
          <cell r="I5766">
            <v>254</v>
          </cell>
          <cell r="J5766">
            <v>57</v>
          </cell>
          <cell r="K5766">
            <v>1199</v>
          </cell>
          <cell r="L5766">
            <v>286</v>
          </cell>
          <cell r="M5766">
            <v>149</v>
          </cell>
          <cell r="N5766">
            <v>34</v>
          </cell>
          <cell r="O5766">
            <v>1199</v>
          </cell>
          <cell r="P5766">
            <v>840.54659437478824</v>
          </cell>
          <cell r="Q5766">
            <v>706.20840393087087</v>
          </cell>
          <cell r="R5766">
            <v>0</v>
          </cell>
          <cell r="S5766">
            <v>0</v>
          </cell>
          <cell r="T5766">
            <v>0</v>
          </cell>
          <cell r="U5766">
            <v>0</v>
          </cell>
          <cell r="AO5766" t="str">
            <v>Berlin_2008_I 04b_3</v>
          </cell>
          <cell r="AQ5766" t="str">
            <v>Stadtstaaten_2008_I 04b_3</v>
          </cell>
        </row>
        <row r="5767">
          <cell r="G5767">
            <v>46</v>
          </cell>
          <cell r="H5767">
            <v>21</v>
          </cell>
          <cell r="I5767">
            <v>2</v>
          </cell>
          <cell r="J5767">
            <v>0</v>
          </cell>
          <cell r="K5767">
            <v>25</v>
          </cell>
          <cell r="L5767">
            <v>11</v>
          </cell>
          <cell r="M5767">
            <v>2</v>
          </cell>
          <cell r="N5767">
            <v>0</v>
          </cell>
          <cell r="O5767">
            <v>25</v>
          </cell>
          <cell r="P5767">
            <v>14.044730599796679</v>
          </cell>
          <cell r="Q5767">
            <v>11.800067773636055</v>
          </cell>
          <cell r="R5767">
            <v>0</v>
          </cell>
          <cell r="S5767">
            <v>0</v>
          </cell>
          <cell r="T5767">
            <v>0</v>
          </cell>
          <cell r="U5767">
            <v>0</v>
          </cell>
          <cell r="AO5767" t="str">
            <v>Berlin_2008_I 04b_4</v>
          </cell>
          <cell r="AQ5767" t="str">
            <v>Stadtstaaten_2008_I 04b_4</v>
          </cell>
        </row>
        <row r="5768">
          <cell r="G5768">
            <v>145</v>
          </cell>
          <cell r="H5768">
            <v>69</v>
          </cell>
          <cell r="I5768">
            <v>9</v>
          </cell>
          <cell r="J5768">
            <v>6</v>
          </cell>
          <cell r="K5768">
            <v>68</v>
          </cell>
          <cell r="L5768">
            <v>30</v>
          </cell>
          <cell r="M5768">
            <v>6</v>
          </cell>
          <cell r="N5768">
            <v>4</v>
          </cell>
          <cell r="O5768">
            <v>68</v>
          </cell>
          <cell r="P5768">
            <v>44.27143341240258</v>
          </cell>
          <cell r="Q5768">
            <v>37.195865808200608</v>
          </cell>
          <cell r="R5768">
            <v>0</v>
          </cell>
          <cell r="S5768">
            <v>0</v>
          </cell>
          <cell r="T5768">
            <v>0</v>
          </cell>
          <cell r="U5768">
            <v>0</v>
          </cell>
          <cell r="AO5768" t="str">
            <v>Berlin_2008_I 04b_5</v>
          </cell>
          <cell r="AQ5768" t="str">
            <v>Stadtstaaten_2008_I 04b_5</v>
          </cell>
        </row>
        <row r="5769">
          <cell r="G5769">
            <v>0</v>
          </cell>
          <cell r="H5769">
            <v>0</v>
          </cell>
          <cell r="I5769">
            <v>0</v>
          </cell>
          <cell r="J5769">
            <v>0</v>
          </cell>
          <cell r="K5769">
            <v>0</v>
          </cell>
          <cell r="L5769">
            <v>0</v>
          </cell>
          <cell r="M5769">
            <v>0</v>
          </cell>
          <cell r="N5769">
            <v>0</v>
          </cell>
          <cell r="O5769">
            <v>0</v>
          </cell>
          <cell r="P5769">
            <v>0</v>
          </cell>
          <cell r="Q5769">
            <v>0</v>
          </cell>
          <cell r="R5769">
            <v>0</v>
          </cell>
          <cell r="S5769">
            <v>0</v>
          </cell>
          <cell r="T5769">
            <v>0</v>
          </cell>
          <cell r="U5769">
            <v>0</v>
          </cell>
          <cell r="AO5769" t="str">
            <v>Berlin_2008_I 04b_6</v>
          </cell>
          <cell r="AQ5769" t="str">
            <v>Stadtstaaten_2008_I 04b_6</v>
          </cell>
        </row>
        <row r="5770">
          <cell r="G5770">
            <v>0</v>
          </cell>
          <cell r="H5770">
            <v>0</v>
          </cell>
          <cell r="I5770">
            <v>0</v>
          </cell>
          <cell r="J5770">
            <v>0</v>
          </cell>
          <cell r="K5770">
            <v>0</v>
          </cell>
          <cell r="L5770">
            <v>0</v>
          </cell>
          <cell r="M5770">
            <v>0</v>
          </cell>
          <cell r="N5770">
            <v>0</v>
          </cell>
          <cell r="O5770">
            <v>0</v>
          </cell>
          <cell r="P5770">
            <v>0</v>
          </cell>
          <cell r="Q5770">
            <v>0</v>
          </cell>
          <cell r="R5770">
            <v>0</v>
          </cell>
          <cell r="S5770">
            <v>0</v>
          </cell>
          <cell r="T5770">
            <v>0</v>
          </cell>
          <cell r="U5770">
            <v>0</v>
          </cell>
          <cell r="AO5770" t="str">
            <v>Berlin_2008_I 04b_7</v>
          </cell>
          <cell r="AQ5770" t="str">
            <v>Stadtstaaten_2008_I 04b_7</v>
          </cell>
        </row>
        <row r="5771">
          <cell r="G5771">
            <v>2951</v>
          </cell>
          <cell r="H5771">
            <v>735</v>
          </cell>
          <cell r="I5771">
            <v>266</v>
          </cell>
          <cell r="J5771">
            <v>63</v>
          </cell>
          <cell r="K5771">
            <v>1293</v>
          </cell>
          <cell r="L5771">
            <v>327</v>
          </cell>
          <cell r="M5771">
            <v>157</v>
          </cell>
          <cell r="N5771">
            <v>38</v>
          </cell>
          <cell r="O5771">
            <v>1293</v>
          </cell>
          <cell r="P5771">
            <v>901</v>
          </cell>
          <cell r="Q5771">
            <v>757</v>
          </cell>
          <cell r="R5771">
            <v>0</v>
          </cell>
          <cell r="S5771">
            <v>0</v>
          </cell>
          <cell r="T5771">
            <v>0</v>
          </cell>
          <cell r="U5771">
            <v>0</v>
          </cell>
          <cell r="AO5771" t="str">
            <v>Berlin_2008_I 04b_8</v>
          </cell>
          <cell r="AQ5771" t="str">
            <v>Stadtstaaten_2008_I 04b_8</v>
          </cell>
        </row>
        <row r="5772">
          <cell r="G5772">
            <v>39</v>
          </cell>
          <cell r="H5772">
            <v>4</v>
          </cell>
          <cell r="I5772">
            <v>6</v>
          </cell>
          <cell r="J5772">
            <v>0</v>
          </cell>
          <cell r="K5772">
            <v>6</v>
          </cell>
          <cell r="L5772">
            <v>2</v>
          </cell>
          <cell r="M5772">
            <v>0</v>
          </cell>
          <cell r="N5772">
            <v>0</v>
          </cell>
          <cell r="O5772">
            <v>6</v>
          </cell>
          <cell r="P5772">
            <v>12.019230769230768</v>
          </cell>
          <cell r="Q5772">
            <v>10.525641025641026</v>
          </cell>
          <cell r="R5772">
            <v>0.71153846153846156</v>
          </cell>
          <cell r="S5772">
            <v>0</v>
          </cell>
          <cell r="T5772">
            <v>0</v>
          </cell>
          <cell r="U5772">
            <v>0</v>
          </cell>
          <cell r="AO5772" t="str">
            <v>Berlin_2008_I 02_1</v>
          </cell>
          <cell r="AQ5772" t="str">
            <v>Stadtstaaten_2008_I 02_1</v>
          </cell>
        </row>
        <row r="5773">
          <cell r="G5773">
            <v>2661</v>
          </cell>
          <cell r="H5773">
            <v>831</v>
          </cell>
          <cell r="I5773">
            <v>448</v>
          </cell>
          <cell r="J5773">
            <v>161</v>
          </cell>
          <cell r="K5773">
            <v>1280</v>
          </cell>
          <cell r="L5773">
            <v>468</v>
          </cell>
          <cell r="M5773">
            <v>257</v>
          </cell>
          <cell r="N5773">
            <v>93</v>
          </cell>
          <cell r="O5773">
            <v>1280</v>
          </cell>
          <cell r="P5773">
            <v>820.08136094674558</v>
          </cell>
          <cell r="Q5773">
            <v>718.17258382643001</v>
          </cell>
          <cell r="R5773">
            <v>48.548816568047336</v>
          </cell>
          <cell r="S5773">
            <v>0</v>
          </cell>
          <cell r="T5773">
            <v>0</v>
          </cell>
          <cell r="U5773">
            <v>0</v>
          </cell>
          <cell r="AO5773" t="str">
            <v>Berlin_2008_I 02_2</v>
          </cell>
          <cell r="AQ5773" t="str">
            <v>Stadtstaaten_2008_I 02_2</v>
          </cell>
        </row>
        <row r="5774">
          <cell r="G5774">
            <v>3159</v>
          </cell>
          <cell r="H5774">
            <v>1256</v>
          </cell>
          <cell r="I5774">
            <v>516</v>
          </cell>
          <cell r="J5774">
            <v>238</v>
          </cell>
          <cell r="K5774">
            <v>1097</v>
          </cell>
          <cell r="L5774">
            <v>433</v>
          </cell>
          <cell r="M5774">
            <v>186</v>
          </cell>
          <cell r="N5774">
            <v>86</v>
          </cell>
          <cell r="O5774">
            <v>1097</v>
          </cell>
          <cell r="P5774">
            <v>973.55769230769238</v>
          </cell>
          <cell r="Q5774">
            <v>852.57692307692309</v>
          </cell>
          <cell r="R5774">
            <v>57.634615384615387</v>
          </cell>
          <cell r="S5774">
            <v>0</v>
          </cell>
          <cell r="T5774">
            <v>0</v>
          </cell>
          <cell r="U5774">
            <v>0</v>
          </cell>
          <cell r="AO5774" t="str">
            <v>Berlin_2008_I 02_3</v>
          </cell>
          <cell r="AQ5774" t="str">
            <v>Stadtstaaten_2008_I 02_3</v>
          </cell>
        </row>
        <row r="5775">
          <cell r="G5775">
            <v>53</v>
          </cell>
          <cell r="H5775">
            <v>35</v>
          </cell>
          <cell r="I5775">
            <v>3</v>
          </cell>
          <cell r="J5775">
            <v>2</v>
          </cell>
          <cell r="K5775">
            <v>21</v>
          </cell>
          <cell r="L5775">
            <v>13</v>
          </cell>
          <cell r="M5775">
            <v>0</v>
          </cell>
          <cell r="N5775">
            <v>0</v>
          </cell>
          <cell r="O5775">
            <v>21</v>
          </cell>
          <cell r="P5775">
            <v>16.333826429980277</v>
          </cell>
          <cell r="Q5775">
            <v>14.304076265614729</v>
          </cell>
          <cell r="R5775">
            <v>0.96696252465483246</v>
          </cell>
          <cell r="S5775">
            <v>0</v>
          </cell>
          <cell r="T5775">
            <v>0</v>
          </cell>
          <cell r="U5775">
            <v>0</v>
          </cell>
          <cell r="AO5775" t="str">
            <v>Berlin_2008_I 02_4</v>
          </cell>
          <cell r="AQ5775" t="str">
            <v>Stadtstaaten_2008_I 02_4</v>
          </cell>
        </row>
        <row r="5776">
          <cell r="G5776">
            <v>172</v>
          </cell>
          <cell r="H5776">
            <v>91</v>
          </cell>
          <cell r="I5776">
            <v>14</v>
          </cell>
          <cell r="J5776">
            <v>7</v>
          </cell>
          <cell r="K5776">
            <v>52</v>
          </cell>
          <cell r="L5776">
            <v>32</v>
          </cell>
          <cell r="M5776">
            <v>5</v>
          </cell>
          <cell r="N5776">
            <v>3</v>
          </cell>
          <cell r="O5776">
            <v>52</v>
          </cell>
          <cell r="P5776">
            <v>53.007889546351088</v>
          </cell>
          <cell r="Q5776">
            <v>46.420775805391195</v>
          </cell>
          <cell r="R5776">
            <v>3.1380670611439845</v>
          </cell>
          <cell r="S5776">
            <v>0</v>
          </cell>
          <cell r="T5776">
            <v>0</v>
          </cell>
          <cell r="U5776">
            <v>0</v>
          </cell>
          <cell r="AO5776" t="str">
            <v>Berlin_2008_I 02_5</v>
          </cell>
          <cell r="AQ5776" t="str">
            <v>Stadtstaaten_2008_I 02_5</v>
          </cell>
        </row>
        <row r="5777">
          <cell r="G5777">
            <v>0</v>
          </cell>
          <cell r="H5777">
            <v>0</v>
          </cell>
          <cell r="I5777">
            <v>0</v>
          </cell>
          <cell r="J5777">
            <v>0</v>
          </cell>
          <cell r="K5777">
            <v>0</v>
          </cell>
          <cell r="L5777">
            <v>0</v>
          </cell>
          <cell r="M5777">
            <v>0</v>
          </cell>
          <cell r="N5777">
            <v>0</v>
          </cell>
          <cell r="O5777">
            <v>0</v>
          </cell>
          <cell r="P5777">
            <v>0</v>
          </cell>
          <cell r="Q5777">
            <v>0</v>
          </cell>
          <cell r="R5777">
            <v>0</v>
          </cell>
          <cell r="S5777">
            <v>0</v>
          </cell>
          <cell r="T5777">
            <v>0</v>
          </cell>
          <cell r="U5777">
            <v>0</v>
          </cell>
          <cell r="AO5777" t="str">
            <v>Berlin_2008_I 02_6</v>
          </cell>
          <cell r="AQ5777" t="str">
            <v>Stadtstaaten_2008_I 02_6</v>
          </cell>
        </row>
        <row r="5778">
          <cell r="G5778">
            <v>0</v>
          </cell>
          <cell r="H5778">
            <v>0</v>
          </cell>
          <cell r="I5778">
            <v>0</v>
          </cell>
          <cell r="J5778">
            <v>0</v>
          </cell>
          <cell r="K5778">
            <v>0</v>
          </cell>
          <cell r="L5778">
            <v>0</v>
          </cell>
          <cell r="M5778">
            <v>0</v>
          </cell>
          <cell r="N5778">
            <v>0</v>
          </cell>
          <cell r="O5778">
            <v>0</v>
          </cell>
          <cell r="P5778">
            <v>0</v>
          </cell>
          <cell r="Q5778">
            <v>0</v>
          </cell>
          <cell r="R5778">
            <v>0</v>
          </cell>
          <cell r="S5778">
            <v>0</v>
          </cell>
          <cell r="T5778">
            <v>0</v>
          </cell>
          <cell r="U5778">
            <v>0</v>
          </cell>
          <cell r="AO5778" t="str">
            <v>Berlin_2008_I 02_7</v>
          </cell>
          <cell r="AQ5778" t="str">
            <v>Stadtstaaten_2008_I 02_7</v>
          </cell>
        </row>
        <row r="5779">
          <cell r="G5779">
            <v>6084</v>
          </cell>
          <cell r="H5779">
            <v>2217</v>
          </cell>
          <cell r="I5779">
            <v>987</v>
          </cell>
          <cell r="J5779">
            <v>408</v>
          </cell>
          <cell r="K5779">
            <v>2456</v>
          </cell>
          <cell r="L5779">
            <v>948</v>
          </cell>
          <cell r="M5779">
            <v>448</v>
          </cell>
          <cell r="N5779">
            <v>182</v>
          </cell>
          <cell r="O5779">
            <v>2456</v>
          </cell>
          <cell r="P5779">
            <v>1875</v>
          </cell>
          <cell r="Q5779">
            <v>1642</v>
          </cell>
          <cell r="R5779">
            <v>111</v>
          </cell>
          <cell r="S5779">
            <v>0</v>
          </cell>
          <cell r="T5779">
            <v>0</v>
          </cell>
          <cell r="U5779">
            <v>0</v>
          </cell>
          <cell r="AO5779" t="str">
            <v>Berlin_2008_I 02_8</v>
          </cell>
          <cell r="AQ5779" t="str">
            <v>Stadtstaaten_2008_I 02_8</v>
          </cell>
        </row>
        <row r="5780">
          <cell r="G5780">
            <v>0</v>
          </cell>
          <cell r="H5780">
            <v>0</v>
          </cell>
          <cell r="I5780">
            <v>0</v>
          </cell>
          <cell r="J5780">
            <v>0</v>
          </cell>
          <cell r="K5780">
            <v>0</v>
          </cell>
          <cell r="L5780">
            <v>0</v>
          </cell>
          <cell r="M5780">
            <v>0</v>
          </cell>
          <cell r="N5780">
            <v>0</v>
          </cell>
          <cell r="O5780">
            <v>0</v>
          </cell>
          <cell r="P5780">
            <v>0</v>
          </cell>
          <cell r="Q5780">
            <v>0</v>
          </cell>
          <cell r="R5780">
            <v>0</v>
          </cell>
          <cell r="S5780">
            <v>0</v>
          </cell>
          <cell r="T5780">
            <v>0</v>
          </cell>
          <cell r="U5780">
            <v>0</v>
          </cell>
          <cell r="AO5780" t="e">
            <v>#N/A</v>
          </cell>
          <cell r="AQ5780" t="e">
            <v>#N/A</v>
          </cell>
        </row>
        <row r="5781">
          <cell r="G5781">
            <v>0</v>
          </cell>
          <cell r="H5781">
            <v>0</v>
          </cell>
          <cell r="I5781">
            <v>0</v>
          </cell>
          <cell r="J5781">
            <v>0</v>
          </cell>
          <cell r="K5781">
            <v>0</v>
          </cell>
          <cell r="L5781">
            <v>0</v>
          </cell>
          <cell r="M5781">
            <v>0</v>
          </cell>
          <cell r="N5781">
            <v>0</v>
          </cell>
          <cell r="O5781">
            <v>0</v>
          </cell>
          <cell r="P5781">
            <v>0</v>
          </cell>
          <cell r="Q5781">
            <v>0</v>
          </cell>
          <cell r="R5781">
            <v>0</v>
          </cell>
          <cell r="S5781">
            <v>0</v>
          </cell>
          <cell r="T5781">
            <v>0</v>
          </cell>
          <cell r="U5781">
            <v>0</v>
          </cell>
          <cell r="AO5781" t="e">
            <v>#N/A</v>
          </cell>
          <cell r="AQ5781" t="e">
            <v>#N/A</v>
          </cell>
        </row>
        <row r="5782">
          <cell r="G5782">
            <v>0</v>
          </cell>
          <cell r="H5782">
            <v>0</v>
          </cell>
          <cell r="I5782">
            <v>0</v>
          </cell>
          <cell r="J5782">
            <v>0</v>
          </cell>
          <cell r="K5782">
            <v>0</v>
          </cell>
          <cell r="L5782">
            <v>0</v>
          </cell>
          <cell r="M5782">
            <v>0</v>
          </cell>
          <cell r="N5782">
            <v>0</v>
          </cell>
          <cell r="O5782">
            <v>0</v>
          </cell>
          <cell r="P5782">
            <v>0</v>
          </cell>
          <cell r="Q5782">
            <v>0</v>
          </cell>
          <cell r="R5782">
            <v>0</v>
          </cell>
          <cell r="S5782">
            <v>0</v>
          </cell>
          <cell r="T5782">
            <v>0</v>
          </cell>
          <cell r="U5782">
            <v>0</v>
          </cell>
          <cell r="AO5782" t="e">
            <v>#N/A</v>
          </cell>
          <cell r="AQ5782" t="e">
            <v>#N/A</v>
          </cell>
        </row>
        <row r="5783">
          <cell r="G5783">
            <v>0</v>
          </cell>
          <cell r="H5783">
            <v>0</v>
          </cell>
          <cell r="I5783">
            <v>0</v>
          </cell>
          <cell r="J5783">
            <v>0</v>
          </cell>
          <cell r="K5783">
            <v>0</v>
          </cell>
          <cell r="L5783">
            <v>0</v>
          </cell>
          <cell r="M5783">
            <v>0</v>
          </cell>
          <cell r="N5783">
            <v>0</v>
          </cell>
          <cell r="O5783">
            <v>0</v>
          </cell>
          <cell r="P5783">
            <v>0</v>
          </cell>
          <cell r="Q5783">
            <v>0</v>
          </cell>
          <cell r="R5783">
            <v>0</v>
          </cell>
          <cell r="S5783">
            <v>0</v>
          </cell>
          <cell r="T5783">
            <v>0</v>
          </cell>
          <cell r="U5783">
            <v>0</v>
          </cell>
          <cell r="AO5783" t="e">
            <v>#N/A</v>
          </cell>
          <cell r="AQ5783" t="e">
            <v>#N/A</v>
          </cell>
        </row>
        <row r="5784">
          <cell r="G5784">
            <v>0</v>
          </cell>
          <cell r="H5784">
            <v>0</v>
          </cell>
          <cell r="I5784">
            <v>0</v>
          </cell>
          <cell r="J5784">
            <v>0</v>
          </cell>
          <cell r="K5784">
            <v>0</v>
          </cell>
          <cell r="L5784">
            <v>0</v>
          </cell>
          <cell r="M5784">
            <v>0</v>
          </cell>
          <cell r="N5784">
            <v>0</v>
          </cell>
          <cell r="O5784">
            <v>0</v>
          </cell>
          <cell r="P5784">
            <v>0</v>
          </cell>
          <cell r="Q5784">
            <v>0</v>
          </cell>
          <cell r="R5784">
            <v>0</v>
          </cell>
          <cell r="S5784">
            <v>0</v>
          </cell>
          <cell r="T5784">
            <v>0</v>
          </cell>
          <cell r="U5784">
            <v>0</v>
          </cell>
          <cell r="AO5784" t="e">
            <v>#N/A</v>
          </cell>
          <cell r="AQ5784" t="e">
            <v>#N/A</v>
          </cell>
        </row>
        <row r="5785">
          <cell r="G5785">
            <v>0</v>
          </cell>
          <cell r="H5785">
            <v>0</v>
          </cell>
          <cell r="I5785">
            <v>0</v>
          </cell>
          <cell r="J5785">
            <v>0</v>
          </cell>
          <cell r="K5785">
            <v>0</v>
          </cell>
          <cell r="L5785">
            <v>0</v>
          </cell>
          <cell r="M5785">
            <v>0</v>
          </cell>
          <cell r="N5785">
            <v>0</v>
          </cell>
          <cell r="O5785">
            <v>0</v>
          </cell>
          <cell r="P5785">
            <v>0</v>
          </cell>
          <cell r="Q5785">
            <v>0</v>
          </cell>
          <cell r="R5785">
            <v>0</v>
          </cell>
          <cell r="S5785">
            <v>0</v>
          </cell>
          <cell r="T5785">
            <v>0</v>
          </cell>
          <cell r="U5785">
            <v>0</v>
          </cell>
          <cell r="AO5785" t="e">
            <v>#N/A</v>
          </cell>
          <cell r="AQ5785" t="e">
            <v>#N/A</v>
          </cell>
        </row>
        <row r="5786">
          <cell r="G5786">
            <v>0</v>
          </cell>
          <cell r="H5786">
            <v>0</v>
          </cell>
          <cell r="I5786">
            <v>0</v>
          </cell>
          <cell r="J5786">
            <v>0</v>
          </cell>
          <cell r="K5786">
            <v>0</v>
          </cell>
          <cell r="L5786">
            <v>0</v>
          </cell>
          <cell r="M5786">
            <v>0</v>
          </cell>
          <cell r="N5786">
            <v>0</v>
          </cell>
          <cell r="O5786">
            <v>0</v>
          </cell>
          <cell r="P5786">
            <v>0</v>
          </cell>
          <cell r="Q5786">
            <v>0</v>
          </cell>
          <cell r="R5786">
            <v>0</v>
          </cell>
          <cell r="S5786">
            <v>0</v>
          </cell>
          <cell r="T5786">
            <v>0</v>
          </cell>
          <cell r="U5786">
            <v>0</v>
          </cell>
          <cell r="AO5786" t="e">
            <v>#N/A</v>
          </cell>
          <cell r="AQ5786" t="e">
            <v>#N/A</v>
          </cell>
        </row>
        <row r="5787">
          <cell r="G5787">
            <v>0</v>
          </cell>
          <cell r="H5787">
            <v>0</v>
          </cell>
          <cell r="I5787">
            <v>0</v>
          </cell>
          <cell r="J5787">
            <v>0</v>
          </cell>
          <cell r="K5787">
            <v>0</v>
          </cell>
          <cell r="L5787">
            <v>0</v>
          </cell>
          <cell r="M5787">
            <v>0</v>
          </cell>
          <cell r="N5787">
            <v>0</v>
          </cell>
          <cell r="O5787">
            <v>0</v>
          </cell>
          <cell r="P5787">
            <v>0</v>
          </cell>
          <cell r="Q5787">
            <v>0</v>
          </cell>
          <cell r="R5787">
            <v>0</v>
          </cell>
          <cell r="S5787">
            <v>0</v>
          </cell>
          <cell r="T5787">
            <v>0</v>
          </cell>
          <cell r="U5787">
            <v>0</v>
          </cell>
          <cell r="AO5787" t="e">
            <v>#N/A</v>
          </cell>
          <cell r="AQ5787" t="e">
            <v>#N/A</v>
          </cell>
        </row>
        <row r="5788">
          <cell r="G5788">
            <v>0</v>
          </cell>
          <cell r="H5788">
            <v>0</v>
          </cell>
          <cell r="I5788">
            <v>0</v>
          </cell>
          <cell r="J5788">
            <v>0</v>
          </cell>
          <cell r="K5788">
            <v>0</v>
          </cell>
          <cell r="L5788">
            <v>0</v>
          </cell>
          <cell r="M5788">
            <v>0</v>
          </cell>
          <cell r="N5788">
            <v>0</v>
          </cell>
          <cell r="O5788">
            <v>0</v>
          </cell>
          <cell r="P5788">
            <v>0</v>
          </cell>
          <cell r="Q5788">
            <v>0</v>
          </cell>
          <cell r="R5788">
            <v>0</v>
          </cell>
          <cell r="S5788">
            <v>0</v>
          </cell>
          <cell r="T5788">
            <v>0</v>
          </cell>
          <cell r="U5788">
            <v>0</v>
          </cell>
          <cell r="AO5788" t="str">
            <v>Berlin_2008_I 04b_1</v>
          </cell>
          <cell r="AQ5788" t="str">
            <v>Stadtstaaten_2008_I 04b_1</v>
          </cell>
        </row>
        <row r="5789">
          <cell r="G5789">
            <v>0</v>
          </cell>
          <cell r="H5789">
            <v>0</v>
          </cell>
          <cell r="I5789">
            <v>0</v>
          </cell>
          <cell r="J5789">
            <v>0</v>
          </cell>
          <cell r="K5789">
            <v>0</v>
          </cell>
          <cell r="L5789">
            <v>0</v>
          </cell>
          <cell r="M5789">
            <v>0</v>
          </cell>
          <cell r="N5789">
            <v>0</v>
          </cell>
          <cell r="O5789">
            <v>0</v>
          </cell>
          <cell r="P5789">
            <v>0</v>
          </cell>
          <cell r="Q5789">
            <v>0</v>
          </cell>
          <cell r="R5789">
            <v>0</v>
          </cell>
          <cell r="S5789">
            <v>0</v>
          </cell>
          <cell r="T5789">
            <v>0</v>
          </cell>
          <cell r="U5789">
            <v>0</v>
          </cell>
          <cell r="AO5789" t="str">
            <v>Berlin_2008_I 04b_2</v>
          </cell>
          <cell r="AQ5789" t="str">
            <v>Stadtstaaten_2008_I 04b_2</v>
          </cell>
        </row>
        <row r="5790">
          <cell r="G5790">
            <v>61</v>
          </cell>
          <cell r="H5790">
            <v>42</v>
          </cell>
          <cell r="I5790">
            <v>3</v>
          </cell>
          <cell r="J5790">
            <v>2</v>
          </cell>
          <cell r="K5790">
            <v>123</v>
          </cell>
          <cell r="L5790">
            <v>78</v>
          </cell>
          <cell r="M5790">
            <v>15</v>
          </cell>
          <cell r="N5790">
            <v>10</v>
          </cell>
          <cell r="O5790">
            <v>123</v>
          </cell>
          <cell r="P5790">
            <v>69</v>
          </cell>
          <cell r="Q5790">
            <v>68</v>
          </cell>
          <cell r="R5790">
            <v>0</v>
          </cell>
          <cell r="S5790">
            <v>0</v>
          </cell>
          <cell r="T5790">
            <v>0</v>
          </cell>
          <cell r="U5790">
            <v>0</v>
          </cell>
          <cell r="AO5790" t="str">
            <v>Berlin_2008_I 04b_3</v>
          </cell>
          <cell r="AQ5790" t="str">
            <v>Stadtstaaten_2008_I 04b_3</v>
          </cell>
        </row>
        <row r="5791">
          <cell r="G5791">
            <v>0</v>
          </cell>
          <cell r="H5791">
            <v>0</v>
          </cell>
          <cell r="I5791">
            <v>0</v>
          </cell>
          <cell r="J5791">
            <v>0</v>
          </cell>
          <cell r="K5791">
            <v>0</v>
          </cell>
          <cell r="L5791">
            <v>0</v>
          </cell>
          <cell r="M5791">
            <v>0</v>
          </cell>
          <cell r="N5791">
            <v>0</v>
          </cell>
          <cell r="O5791">
            <v>0</v>
          </cell>
          <cell r="P5791">
            <v>0</v>
          </cell>
          <cell r="Q5791">
            <v>0</v>
          </cell>
          <cell r="R5791">
            <v>0</v>
          </cell>
          <cell r="S5791">
            <v>0</v>
          </cell>
          <cell r="T5791">
            <v>0</v>
          </cell>
          <cell r="U5791">
            <v>0</v>
          </cell>
          <cell r="AO5791" t="str">
            <v>Berlin_2008_I 04b_4</v>
          </cell>
          <cell r="AQ5791" t="str">
            <v>Stadtstaaten_2008_I 04b_4</v>
          </cell>
        </row>
        <row r="5792">
          <cell r="G5792">
            <v>0</v>
          </cell>
          <cell r="H5792">
            <v>0</v>
          </cell>
          <cell r="I5792">
            <v>0</v>
          </cell>
          <cell r="J5792">
            <v>0</v>
          </cell>
          <cell r="K5792">
            <v>0</v>
          </cell>
          <cell r="L5792">
            <v>0</v>
          </cell>
          <cell r="M5792">
            <v>0</v>
          </cell>
          <cell r="N5792">
            <v>0</v>
          </cell>
          <cell r="O5792">
            <v>0</v>
          </cell>
          <cell r="P5792">
            <v>0</v>
          </cell>
          <cell r="Q5792">
            <v>0</v>
          </cell>
          <cell r="R5792">
            <v>0</v>
          </cell>
          <cell r="S5792">
            <v>0</v>
          </cell>
          <cell r="T5792">
            <v>0</v>
          </cell>
          <cell r="U5792">
            <v>0</v>
          </cell>
          <cell r="AO5792" t="str">
            <v>Berlin_2008_I 04b_5</v>
          </cell>
          <cell r="AQ5792" t="str">
            <v>Stadtstaaten_2008_I 04b_5</v>
          </cell>
        </row>
        <row r="5793">
          <cell r="G5793">
            <v>0</v>
          </cell>
          <cell r="H5793">
            <v>0</v>
          </cell>
          <cell r="I5793">
            <v>0</v>
          </cell>
          <cell r="J5793">
            <v>0</v>
          </cell>
          <cell r="K5793">
            <v>0</v>
          </cell>
          <cell r="L5793">
            <v>0</v>
          </cell>
          <cell r="M5793">
            <v>0</v>
          </cell>
          <cell r="N5793">
            <v>0</v>
          </cell>
          <cell r="O5793">
            <v>0</v>
          </cell>
          <cell r="P5793">
            <v>0</v>
          </cell>
          <cell r="Q5793">
            <v>0</v>
          </cell>
          <cell r="R5793">
            <v>0</v>
          </cell>
          <cell r="S5793">
            <v>0</v>
          </cell>
          <cell r="T5793">
            <v>0</v>
          </cell>
          <cell r="U5793">
            <v>0</v>
          </cell>
          <cell r="AO5793" t="str">
            <v>Berlin_2008_I 04b_6</v>
          </cell>
          <cell r="AQ5793" t="str">
            <v>Stadtstaaten_2008_I 04b_6</v>
          </cell>
        </row>
        <row r="5794">
          <cell r="G5794">
            <v>0</v>
          </cell>
          <cell r="H5794">
            <v>0</v>
          </cell>
          <cell r="I5794">
            <v>0</v>
          </cell>
          <cell r="J5794">
            <v>0</v>
          </cell>
          <cell r="K5794">
            <v>0</v>
          </cell>
          <cell r="L5794">
            <v>0</v>
          </cell>
          <cell r="M5794">
            <v>0</v>
          </cell>
          <cell r="N5794">
            <v>0</v>
          </cell>
          <cell r="O5794">
            <v>0</v>
          </cell>
          <cell r="P5794">
            <v>0</v>
          </cell>
          <cell r="Q5794">
            <v>0</v>
          </cell>
          <cell r="R5794">
            <v>0</v>
          </cell>
          <cell r="S5794">
            <v>0</v>
          </cell>
          <cell r="T5794">
            <v>0</v>
          </cell>
          <cell r="U5794">
            <v>0</v>
          </cell>
          <cell r="AO5794" t="str">
            <v>Berlin_2008_I 04b_7</v>
          </cell>
          <cell r="AQ5794" t="str">
            <v>Stadtstaaten_2008_I 04b_7</v>
          </cell>
        </row>
        <row r="5795">
          <cell r="G5795">
            <v>260</v>
          </cell>
          <cell r="H5795">
            <v>161</v>
          </cell>
          <cell r="I5795">
            <v>29</v>
          </cell>
          <cell r="J5795">
            <v>18</v>
          </cell>
          <cell r="K5795">
            <v>123</v>
          </cell>
          <cell r="L5795">
            <v>78</v>
          </cell>
          <cell r="M5795">
            <v>15</v>
          </cell>
          <cell r="N5795">
            <v>10</v>
          </cell>
          <cell r="O5795">
            <v>123</v>
          </cell>
          <cell r="P5795">
            <v>69</v>
          </cell>
          <cell r="Q5795">
            <v>68</v>
          </cell>
          <cell r="R5795">
            <v>0</v>
          </cell>
          <cell r="S5795">
            <v>0</v>
          </cell>
          <cell r="T5795">
            <v>0</v>
          </cell>
          <cell r="U5795">
            <v>0</v>
          </cell>
          <cell r="AO5795" t="str">
            <v>Berlin_2008_I 04b_8</v>
          </cell>
          <cell r="AQ5795" t="str">
            <v>Stadtstaaten_2008_I 04b_8</v>
          </cell>
        </row>
        <row r="5796">
          <cell r="G5796">
            <v>0</v>
          </cell>
          <cell r="H5796">
            <v>0</v>
          </cell>
          <cell r="I5796">
            <v>0</v>
          </cell>
          <cell r="J5796">
            <v>0</v>
          </cell>
          <cell r="K5796">
            <v>0</v>
          </cell>
          <cell r="L5796">
            <v>0</v>
          </cell>
          <cell r="M5796">
            <v>0</v>
          </cell>
          <cell r="N5796">
            <v>0</v>
          </cell>
          <cell r="O5796">
            <v>0</v>
          </cell>
          <cell r="P5796">
            <v>0</v>
          </cell>
          <cell r="Q5796">
            <v>0</v>
          </cell>
          <cell r="R5796">
            <v>0</v>
          </cell>
          <cell r="S5796">
            <v>0</v>
          </cell>
          <cell r="T5796">
            <v>0</v>
          </cell>
          <cell r="U5796">
            <v>0</v>
          </cell>
          <cell r="AO5796" t="str">
            <v>Berlin_2008_I 05a_1</v>
          </cell>
          <cell r="AQ5796" t="str">
            <v>Stadtstaaten_2008_I 05a_1</v>
          </cell>
        </row>
        <row r="5797">
          <cell r="G5797">
            <v>498</v>
          </cell>
          <cell r="H5797">
            <v>387</v>
          </cell>
          <cell r="I5797">
            <v>23</v>
          </cell>
          <cell r="J5797">
            <v>21</v>
          </cell>
          <cell r="K5797">
            <v>250</v>
          </cell>
          <cell r="L5797">
            <v>198</v>
          </cell>
          <cell r="M5797">
            <v>11</v>
          </cell>
          <cell r="N5797">
            <v>10</v>
          </cell>
          <cell r="O5797">
            <v>250</v>
          </cell>
          <cell r="P5797">
            <v>133</v>
          </cell>
          <cell r="Q5797">
            <v>91</v>
          </cell>
          <cell r="R5797">
            <v>24</v>
          </cell>
          <cell r="S5797">
            <v>0</v>
          </cell>
          <cell r="T5797">
            <v>0</v>
          </cell>
          <cell r="U5797">
            <v>0</v>
          </cell>
          <cell r="AO5797" t="str">
            <v>Berlin_2008_I 05a_2</v>
          </cell>
          <cell r="AQ5797" t="str">
            <v>Stadtstaaten_2008_I 05a_2</v>
          </cell>
        </row>
        <row r="5798">
          <cell r="G5798">
            <v>1233</v>
          </cell>
          <cell r="H5798">
            <v>976</v>
          </cell>
          <cell r="I5798">
            <v>63</v>
          </cell>
          <cell r="J5798">
            <v>54</v>
          </cell>
          <cell r="K5798">
            <v>578</v>
          </cell>
          <cell r="L5798">
            <v>451</v>
          </cell>
          <cell r="M5798">
            <v>28</v>
          </cell>
          <cell r="N5798">
            <v>25</v>
          </cell>
          <cell r="O5798">
            <v>578</v>
          </cell>
          <cell r="P5798">
            <v>359</v>
          </cell>
          <cell r="Q5798">
            <v>223</v>
          </cell>
          <cell r="R5798">
            <v>73</v>
          </cell>
          <cell r="S5798">
            <v>0</v>
          </cell>
          <cell r="T5798">
            <v>0</v>
          </cell>
          <cell r="U5798">
            <v>0</v>
          </cell>
          <cell r="AO5798" t="str">
            <v>Berlin_2008_I 05a_3</v>
          </cell>
          <cell r="AQ5798" t="str">
            <v>Stadtstaaten_2008_I 05a_3</v>
          </cell>
        </row>
        <row r="5799">
          <cell r="G5799">
            <v>58</v>
          </cell>
          <cell r="H5799">
            <v>40</v>
          </cell>
          <cell r="I5799">
            <v>1</v>
          </cell>
          <cell r="J5799">
            <v>1</v>
          </cell>
          <cell r="K5799">
            <v>20</v>
          </cell>
          <cell r="L5799">
            <v>17</v>
          </cell>
          <cell r="M5799">
            <v>1</v>
          </cell>
          <cell r="N5799">
            <v>1</v>
          </cell>
          <cell r="O5799">
            <v>20</v>
          </cell>
          <cell r="P5799">
            <v>19</v>
          </cell>
          <cell r="Q5799">
            <v>11</v>
          </cell>
          <cell r="R5799">
            <v>8</v>
          </cell>
          <cell r="S5799">
            <v>0</v>
          </cell>
          <cell r="T5799">
            <v>0</v>
          </cell>
          <cell r="U5799">
            <v>0</v>
          </cell>
          <cell r="AO5799" t="str">
            <v>Berlin_2008_I 05a_4</v>
          </cell>
          <cell r="AQ5799" t="str">
            <v>Stadtstaaten_2008_I 05a_4</v>
          </cell>
        </row>
        <row r="5800">
          <cell r="G5800">
            <v>167</v>
          </cell>
          <cell r="H5800">
            <v>108</v>
          </cell>
          <cell r="I5800">
            <v>26</v>
          </cell>
          <cell r="J5800">
            <v>21</v>
          </cell>
          <cell r="K5800">
            <v>52</v>
          </cell>
          <cell r="L5800">
            <v>35</v>
          </cell>
          <cell r="M5800">
            <v>8</v>
          </cell>
          <cell r="N5800">
            <v>8</v>
          </cell>
          <cell r="O5800">
            <v>52</v>
          </cell>
          <cell r="P5800">
            <v>70</v>
          </cell>
          <cell r="Q5800">
            <v>35</v>
          </cell>
          <cell r="R5800">
            <v>10</v>
          </cell>
          <cell r="S5800">
            <v>0</v>
          </cell>
          <cell r="T5800">
            <v>0</v>
          </cell>
          <cell r="U5800">
            <v>0</v>
          </cell>
          <cell r="AO5800" t="str">
            <v>Berlin_2008_I 05a_5</v>
          </cell>
          <cell r="AQ5800" t="str">
            <v>Stadtstaaten_2008_I 05a_5</v>
          </cell>
        </row>
        <row r="5801">
          <cell r="G5801">
            <v>0</v>
          </cell>
          <cell r="H5801">
            <v>0</v>
          </cell>
          <cell r="I5801">
            <v>0</v>
          </cell>
          <cell r="J5801">
            <v>0</v>
          </cell>
          <cell r="K5801">
            <v>0</v>
          </cell>
          <cell r="L5801">
            <v>0</v>
          </cell>
          <cell r="M5801">
            <v>0</v>
          </cell>
          <cell r="N5801">
            <v>0</v>
          </cell>
          <cell r="O5801">
            <v>0</v>
          </cell>
          <cell r="P5801">
            <v>0</v>
          </cell>
          <cell r="Q5801">
            <v>0</v>
          </cell>
          <cell r="R5801">
            <v>0</v>
          </cell>
          <cell r="S5801">
            <v>0</v>
          </cell>
          <cell r="T5801">
            <v>0</v>
          </cell>
          <cell r="U5801">
            <v>0</v>
          </cell>
          <cell r="AO5801" t="str">
            <v>Berlin_2008_I 05a_6</v>
          </cell>
          <cell r="AQ5801" t="str">
            <v>Stadtstaaten_2008_I 05a_6</v>
          </cell>
        </row>
        <row r="5802">
          <cell r="G5802">
            <v>0</v>
          </cell>
          <cell r="H5802">
            <v>0</v>
          </cell>
          <cell r="I5802">
            <v>0</v>
          </cell>
          <cell r="J5802">
            <v>0</v>
          </cell>
          <cell r="K5802">
            <v>0</v>
          </cell>
          <cell r="L5802">
            <v>0</v>
          </cell>
          <cell r="M5802">
            <v>0</v>
          </cell>
          <cell r="N5802">
            <v>0</v>
          </cell>
          <cell r="O5802">
            <v>0</v>
          </cell>
          <cell r="P5802">
            <v>0</v>
          </cell>
          <cell r="Q5802">
            <v>0</v>
          </cell>
          <cell r="R5802">
            <v>0</v>
          </cell>
          <cell r="S5802">
            <v>0</v>
          </cell>
          <cell r="T5802">
            <v>0</v>
          </cell>
          <cell r="U5802">
            <v>0</v>
          </cell>
          <cell r="AO5802" t="str">
            <v>Berlin_2008_I 05a_7</v>
          </cell>
          <cell r="AQ5802" t="str">
            <v>Stadtstaaten_2008_I 05a_7</v>
          </cell>
        </row>
        <row r="5803">
          <cell r="G5803">
            <v>1956</v>
          </cell>
          <cell r="H5803">
            <v>1511</v>
          </cell>
          <cell r="I5803">
            <v>113</v>
          </cell>
          <cell r="J5803">
            <v>97</v>
          </cell>
          <cell r="K5803">
            <v>900</v>
          </cell>
          <cell r="L5803">
            <v>701</v>
          </cell>
          <cell r="M5803">
            <v>48</v>
          </cell>
          <cell r="N5803">
            <v>44</v>
          </cell>
          <cell r="O5803">
            <v>900</v>
          </cell>
          <cell r="P5803">
            <v>581</v>
          </cell>
          <cell r="Q5803">
            <v>360</v>
          </cell>
          <cell r="R5803">
            <v>115</v>
          </cell>
          <cell r="S5803">
            <v>0</v>
          </cell>
          <cell r="T5803">
            <v>0</v>
          </cell>
          <cell r="U5803">
            <v>0</v>
          </cell>
          <cell r="AO5803" t="str">
            <v>Berlin_2008_I 05a_8</v>
          </cell>
          <cell r="AQ5803" t="str">
            <v>Stadtstaaten_2008_I 05a_8</v>
          </cell>
        </row>
        <row r="5804">
          <cell r="G5804">
            <v>0</v>
          </cell>
          <cell r="H5804">
            <v>0</v>
          </cell>
          <cell r="I5804">
            <v>0</v>
          </cell>
          <cell r="J5804">
            <v>0</v>
          </cell>
          <cell r="K5804">
            <v>0</v>
          </cell>
          <cell r="L5804">
            <v>0</v>
          </cell>
          <cell r="M5804">
            <v>0</v>
          </cell>
          <cell r="N5804">
            <v>0</v>
          </cell>
          <cell r="O5804">
            <v>0</v>
          </cell>
          <cell r="P5804">
            <v>0</v>
          </cell>
          <cell r="Q5804">
            <v>0</v>
          </cell>
          <cell r="R5804">
            <v>0</v>
          </cell>
          <cell r="S5804">
            <v>0</v>
          </cell>
          <cell r="T5804">
            <v>0</v>
          </cell>
          <cell r="U5804">
            <v>0</v>
          </cell>
          <cell r="AO5804" t="e">
            <v>#N/A</v>
          </cell>
          <cell r="AQ5804" t="e">
            <v>#N/A</v>
          </cell>
        </row>
        <row r="5805">
          <cell r="G5805">
            <v>113</v>
          </cell>
          <cell r="H5805">
            <v>80</v>
          </cell>
          <cell r="I5805">
            <v>5</v>
          </cell>
          <cell r="J5805">
            <v>4</v>
          </cell>
          <cell r="K5805">
            <v>30</v>
          </cell>
          <cell r="L5805">
            <v>18</v>
          </cell>
          <cell r="M5805">
            <v>1</v>
          </cell>
          <cell r="N5805">
            <v>1</v>
          </cell>
          <cell r="O5805">
            <v>30</v>
          </cell>
          <cell r="P5805">
            <v>28</v>
          </cell>
          <cell r="Q5805">
            <v>31</v>
          </cell>
          <cell r="R5805">
            <v>24</v>
          </cell>
          <cell r="S5805">
            <v>0</v>
          </cell>
          <cell r="T5805">
            <v>0</v>
          </cell>
          <cell r="U5805">
            <v>0</v>
          </cell>
          <cell r="AO5805" t="e">
            <v>#N/A</v>
          </cell>
          <cell r="AQ5805" t="e">
            <v>#N/A</v>
          </cell>
        </row>
        <row r="5806">
          <cell r="G5806">
            <v>276</v>
          </cell>
          <cell r="H5806">
            <v>204</v>
          </cell>
          <cell r="I5806">
            <v>17</v>
          </cell>
          <cell r="J5806">
            <v>13</v>
          </cell>
          <cell r="K5806">
            <v>76</v>
          </cell>
          <cell r="L5806">
            <v>58</v>
          </cell>
          <cell r="M5806">
            <v>7</v>
          </cell>
          <cell r="N5806">
            <v>7</v>
          </cell>
          <cell r="O5806">
            <v>76</v>
          </cell>
          <cell r="P5806">
            <v>64</v>
          </cell>
          <cell r="Q5806">
            <v>63</v>
          </cell>
          <cell r="R5806">
            <v>73</v>
          </cell>
          <cell r="S5806">
            <v>0</v>
          </cell>
          <cell r="T5806">
            <v>0</v>
          </cell>
          <cell r="U5806">
            <v>0</v>
          </cell>
          <cell r="AO5806" t="e">
            <v>#N/A</v>
          </cell>
          <cell r="AQ5806" t="e">
            <v>#N/A</v>
          </cell>
        </row>
        <row r="5807">
          <cell r="G5807">
            <v>22</v>
          </cell>
          <cell r="H5807">
            <v>13</v>
          </cell>
          <cell r="I5807">
            <v>0</v>
          </cell>
          <cell r="J5807">
            <v>0</v>
          </cell>
          <cell r="K5807">
            <v>6</v>
          </cell>
          <cell r="L5807">
            <v>4</v>
          </cell>
          <cell r="M5807">
            <v>0</v>
          </cell>
          <cell r="N5807">
            <v>0</v>
          </cell>
          <cell r="O5807">
            <v>6</v>
          </cell>
          <cell r="P5807">
            <v>4</v>
          </cell>
          <cell r="Q5807">
            <v>4</v>
          </cell>
          <cell r="R5807">
            <v>8</v>
          </cell>
          <cell r="S5807">
            <v>0</v>
          </cell>
          <cell r="T5807">
            <v>0</v>
          </cell>
          <cell r="U5807">
            <v>0</v>
          </cell>
          <cell r="AO5807" t="e">
            <v>#N/A</v>
          </cell>
          <cell r="AQ5807" t="e">
            <v>#N/A</v>
          </cell>
        </row>
        <row r="5808">
          <cell r="G5808">
            <v>55</v>
          </cell>
          <cell r="H5808">
            <v>29</v>
          </cell>
          <cell r="I5808">
            <v>13</v>
          </cell>
          <cell r="J5808">
            <v>10</v>
          </cell>
          <cell r="K5808">
            <v>9</v>
          </cell>
          <cell r="L5808">
            <v>4</v>
          </cell>
          <cell r="M5808">
            <v>1</v>
          </cell>
          <cell r="N5808">
            <v>1</v>
          </cell>
          <cell r="O5808">
            <v>9</v>
          </cell>
          <cell r="P5808">
            <v>25</v>
          </cell>
          <cell r="Q5808">
            <v>11</v>
          </cell>
          <cell r="R5808">
            <v>10</v>
          </cell>
          <cell r="S5808">
            <v>0</v>
          </cell>
          <cell r="T5808">
            <v>0</v>
          </cell>
          <cell r="U5808">
            <v>0</v>
          </cell>
          <cell r="AO5808" t="e">
            <v>#N/A</v>
          </cell>
          <cell r="AQ5808" t="e">
            <v>#N/A</v>
          </cell>
        </row>
        <row r="5809">
          <cell r="G5809">
            <v>0</v>
          </cell>
          <cell r="H5809">
            <v>0</v>
          </cell>
          <cell r="I5809">
            <v>0</v>
          </cell>
          <cell r="J5809">
            <v>0</v>
          </cell>
          <cell r="K5809">
            <v>0</v>
          </cell>
          <cell r="L5809">
            <v>0</v>
          </cell>
          <cell r="M5809">
            <v>0</v>
          </cell>
          <cell r="N5809">
            <v>0</v>
          </cell>
          <cell r="O5809">
            <v>0</v>
          </cell>
          <cell r="P5809">
            <v>0</v>
          </cell>
          <cell r="Q5809">
            <v>0</v>
          </cell>
          <cell r="R5809">
            <v>0</v>
          </cell>
          <cell r="S5809">
            <v>0</v>
          </cell>
          <cell r="T5809">
            <v>0</v>
          </cell>
          <cell r="U5809">
            <v>0</v>
          </cell>
          <cell r="AO5809" t="e">
            <v>#N/A</v>
          </cell>
          <cell r="AQ5809" t="e">
            <v>#N/A</v>
          </cell>
        </row>
        <row r="5810">
          <cell r="G5810">
            <v>0</v>
          </cell>
          <cell r="H5810">
            <v>0</v>
          </cell>
          <cell r="I5810">
            <v>0</v>
          </cell>
          <cell r="J5810">
            <v>0</v>
          </cell>
          <cell r="K5810">
            <v>0</v>
          </cell>
          <cell r="L5810">
            <v>0</v>
          </cell>
          <cell r="M5810">
            <v>0</v>
          </cell>
          <cell r="N5810">
            <v>0</v>
          </cell>
          <cell r="O5810">
            <v>0</v>
          </cell>
          <cell r="P5810">
            <v>0</v>
          </cell>
          <cell r="Q5810">
            <v>0</v>
          </cell>
          <cell r="R5810">
            <v>0</v>
          </cell>
          <cell r="S5810">
            <v>0</v>
          </cell>
          <cell r="T5810">
            <v>0</v>
          </cell>
          <cell r="U5810">
            <v>0</v>
          </cell>
          <cell r="AO5810" t="e">
            <v>#N/A</v>
          </cell>
          <cell r="AQ5810" t="e">
            <v>#N/A</v>
          </cell>
        </row>
        <row r="5811">
          <cell r="G5811">
            <v>466</v>
          </cell>
          <cell r="H5811">
            <v>326</v>
          </cell>
          <cell r="I5811">
            <v>35</v>
          </cell>
          <cell r="J5811">
            <v>27</v>
          </cell>
          <cell r="K5811">
            <v>121</v>
          </cell>
          <cell r="L5811">
            <v>84</v>
          </cell>
          <cell r="M5811">
            <v>9</v>
          </cell>
          <cell r="N5811">
            <v>9</v>
          </cell>
          <cell r="O5811">
            <v>121</v>
          </cell>
          <cell r="P5811">
            <v>121</v>
          </cell>
          <cell r="Q5811">
            <v>109</v>
          </cell>
          <cell r="R5811">
            <v>115</v>
          </cell>
          <cell r="S5811">
            <v>0</v>
          </cell>
          <cell r="T5811">
            <v>0</v>
          </cell>
          <cell r="U5811">
            <v>0</v>
          </cell>
          <cell r="AO5811" t="e">
            <v>#N/A</v>
          </cell>
          <cell r="AQ5811" t="e">
            <v>#N/A</v>
          </cell>
        </row>
        <row r="5812">
          <cell r="G5812">
            <v>0</v>
          </cell>
          <cell r="H5812">
            <v>0</v>
          </cell>
          <cell r="I5812">
            <v>0</v>
          </cell>
          <cell r="J5812">
            <v>0</v>
          </cell>
          <cell r="K5812">
            <v>0</v>
          </cell>
          <cell r="L5812">
            <v>0</v>
          </cell>
          <cell r="M5812">
            <v>0</v>
          </cell>
          <cell r="N5812">
            <v>0</v>
          </cell>
          <cell r="O5812">
            <v>0</v>
          </cell>
          <cell r="P5812">
            <v>0</v>
          </cell>
          <cell r="Q5812">
            <v>0</v>
          </cell>
          <cell r="R5812">
            <v>0</v>
          </cell>
          <cell r="S5812">
            <v>0</v>
          </cell>
          <cell r="T5812">
            <v>0</v>
          </cell>
          <cell r="U5812">
            <v>0</v>
          </cell>
          <cell r="AO5812" t="str">
            <v>Berlin_2008_I 05c_1</v>
          </cell>
          <cell r="AQ5812" t="str">
            <v>Stadtstaaten_2008_I 05c_1</v>
          </cell>
        </row>
        <row r="5813">
          <cell r="G5813">
            <v>20</v>
          </cell>
          <cell r="H5813">
            <v>19</v>
          </cell>
          <cell r="I5813">
            <v>0</v>
          </cell>
          <cell r="J5813">
            <v>0</v>
          </cell>
          <cell r="K5813">
            <v>8</v>
          </cell>
          <cell r="L5813">
            <v>7</v>
          </cell>
          <cell r="M5813">
            <v>0</v>
          </cell>
          <cell r="N5813">
            <v>0</v>
          </cell>
          <cell r="O5813">
            <v>8</v>
          </cell>
          <cell r="P5813">
            <v>7</v>
          </cell>
          <cell r="Q5813">
            <v>5</v>
          </cell>
          <cell r="R5813">
            <v>0</v>
          </cell>
          <cell r="S5813">
            <v>0</v>
          </cell>
          <cell r="T5813">
            <v>0</v>
          </cell>
          <cell r="U5813">
            <v>0</v>
          </cell>
          <cell r="AO5813" t="str">
            <v>Berlin_2008_I 05c_2</v>
          </cell>
          <cell r="AQ5813" t="str">
            <v>Stadtstaaten_2008_I 05c_2</v>
          </cell>
        </row>
        <row r="5814">
          <cell r="G5814">
            <v>1182</v>
          </cell>
          <cell r="H5814">
            <v>906</v>
          </cell>
          <cell r="I5814">
            <v>80</v>
          </cell>
          <cell r="J5814">
            <v>59</v>
          </cell>
          <cell r="K5814">
            <v>486</v>
          </cell>
          <cell r="L5814">
            <v>362</v>
          </cell>
          <cell r="M5814">
            <v>35</v>
          </cell>
          <cell r="N5814">
            <v>27</v>
          </cell>
          <cell r="O5814">
            <v>486</v>
          </cell>
          <cell r="P5814">
            <v>394</v>
          </cell>
          <cell r="Q5814">
            <v>302</v>
          </cell>
          <cell r="R5814">
            <v>0</v>
          </cell>
          <cell r="S5814">
            <v>0</v>
          </cell>
          <cell r="T5814">
            <v>0</v>
          </cell>
          <cell r="U5814">
            <v>0</v>
          </cell>
          <cell r="AO5814" t="str">
            <v>Berlin_2008_I 05c_3</v>
          </cell>
          <cell r="AQ5814" t="str">
            <v>Stadtstaaten_2008_I 05c_3</v>
          </cell>
        </row>
        <row r="5815">
          <cell r="G5815">
            <v>1307</v>
          </cell>
          <cell r="H5815">
            <v>1087</v>
          </cell>
          <cell r="I5815">
            <v>34</v>
          </cell>
          <cell r="J5815">
            <v>31</v>
          </cell>
          <cell r="K5815">
            <v>553</v>
          </cell>
          <cell r="L5815">
            <v>461</v>
          </cell>
          <cell r="M5815">
            <v>17</v>
          </cell>
          <cell r="N5815">
            <v>15</v>
          </cell>
          <cell r="O5815">
            <v>553</v>
          </cell>
          <cell r="P5815">
            <v>403</v>
          </cell>
          <cell r="Q5815">
            <v>351</v>
          </cell>
          <cell r="R5815">
            <v>0</v>
          </cell>
          <cell r="S5815">
            <v>0</v>
          </cell>
          <cell r="T5815">
            <v>0</v>
          </cell>
          <cell r="U5815">
            <v>0</v>
          </cell>
          <cell r="AO5815" t="str">
            <v>Berlin_2008_I 05c_4</v>
          </cell>
          <cell r="AQ5815" t="str">
            <v>Stadtstaaten_2008_I 05c_4</v>
          </cell>
        </row>
        <row r="5816">
          <cell r="G5816">
            <v>1639</v>
          </cell>
          <cell r="H5816">
            <v>1291</v>
          </cell>
          <cell r="I5816">
            <v>80</v>
          </cell>
          <cell r="J5816">
            <v>64</v>
          </cell>
          <cell r="K5816">
            <v>623</v>
          </cell>
          <cell r="L5816">
            <v>495</v>
          </cell>
          <cell r="M5816">
            <v>26</v>
          </cell>
          <cell r="N5816">
            <v>19</v>
          </cell>
          <cell r="O5816">
            <v>623</v>
          </cell>
          <cell r="P5816">
            <v>572</v>
          </cell>
          <cell r="Q5816">
            <v>444</v>
          </cell>
          <cell r="R5816">
            <v>0</v>
          </cell>
          <cell r="S5816">
            <v>0</v>
          </cell>
          <cell r="T5816">
            <v>0</v>
          </cell>
          <cell r="U5816">
            <v>0</v>
          </cell>
          <cell r="AO5816" t="str">
            <v>Berlin_2008_I 05c_5</v>
          </cell>
          <cell r="AQ5816" t="str">
            <v>Stadtstaaten_2008_I 05c_5</v>
          </cell>
        </row>
        <row r="5817">
          <cell r="G5817">
            <v>0</v>
          </cell>
          <cell r="H5817">
            <v>0</v>
          </cell>
          <cell r="I5817">
            <v>0</v>
          </cell>
          <cell r="J5817">
            <v>0</v>
          </cell>
          <cell r="K5817">
            <v>0</v>
          </cell>
          <cell r="L5817">
            <v>0</v>
          </cell>
          <cell r="M5817">
            <v>0</v>
          </cell>
          <cell r="N5817">
            <v>0</v>
          </cell>
          <cell r="O5817">
            <v>0</v>
          </cell>
          <cell r="P5817">
            <v>0</v>
          </cell>
          <cell r="Q5817">
            <v>0</v>
          </cell>
          <cell r="R5817">
            <v>0</v>
          </cell>
          <cell r="S5817">
            <v>0</v>
          </cell>
          <cell r="T5817">
            <v>0</v>
          </cell>
          <cell r="U5817">
            <v>0</v>
          </cell>
          <cell r="AO5817" t="str">
            <v>Berlin_2008_I 05c_6</v>
          </cell>
          <cell r="AQ5817" t="str">
            <v>Stadtstaaten_2008_I 05c_6</v>
          </cell>
        </row>
        <row r="5818">
          <cell r="G5818">
            <v>0</v>
          </cell>
          <cell r="H5818">
            <v>0</v>
          </cell>
          <cell r="I5818">
            <v>0</v>
          </cell>
          <cell r="J5818">
            <v>0</v>
          </cell>
          <cell r="K5818">
            <v>0</v>
          </cell>
          <cell r="L5818">
            <v>0</v>
          </cell>
          <cell r="M5818">
            <v>0</v>
          </cell>
          <cell r="N5818">
            <v>0</v>
          </cell>
          <cell r="O5818">
            <v>0</v>
          </cell>
          <cell r="P5818">
            <v>0</v>
          </cell>
          <cell r="Q5818">
            <v>0</v>
          </cell>
          <cell r="R5818">
            <v>0</v>
          </cell>
          <cell r="S5818">
            <v>0</v>
          </cell>
          <cell r="T5818">
            <v>0</v>
          </cell>
          <cell r="U5818">
            <v>0</v>
          </cell>
          <cell r="AO5818" t="str">
            <v>Berlin_2008_I 05c_7</v>
          </cell>
          <cell r="AQ5818" t="str">
            <v>Stadtstaaten_2008_I 05c_7</v>
          </cell>
        </row>
        <row r="5819">
          <cell r="G5819">
            <v>4148</v>
          </cell>
          <cell r="H5819">
            <v>3303</v>
          </cell>
          <cell r="I5819">
            <v>194</v>
          </cell>
          <cell r="J5819">
            <v>154</v>
          </cell>
          <cell r="K5819">
            <v>1670</v>
          </cell>
          <cell r="L5819">
            <v>1325</v>
          </cell>
          <cell r="M5819">
            <v>78</v>
          </cell>
          <cell r="N5819">
            <v>61</v>
          </cell>
          <cell r="O5819">
            <v>1670</v>
          </cell>
          <cell r="P5819">
            <v>1376</v>
          </cell>
          <cell r="Q5819">
            <v>1102</v>
          </cell>
          <cell r="R5819">
            <v>0</v>
          </cell>
          <cell r="S5819">
            <v>0</v>
          </cell>
          <cell r="T5819">
            <v>0</v>
          </cell>
          <cell r="U5819">
            <v>0</v>
          </cell>
          <cell r="AO5819" t="str">
            <v>Berlin_2008_I 05c_8</v>
          </cell>
          <cell r="AQ5819" t="str">
            <v>Stadtstaaten_2008_I 05c_8</v>
          </cell>
        </row>
        <row r="5820">
          <cell r="G5820">
            <v>0</v>
          </cell>
          <cell r="H5820">
            <v>0</v>
          </cell>
          <cell r="I5820">
            <v>0</v>
          </cell>
          <cell r="J5820">
            <v>0</v>
          </cell>
          <cell r="K5820">
            <v>0</v>
          </cell>
          <cell r="L5820">
            <v>0</v>
          </cell>
          <cell r="M5820">
            <v>0</v>
          </cell>
          <cell r="N5820">
            <v>0</v>
          </cell>
          <cell r="O5820">
            <v>0</v>
          </cell>
          <cell r="P5820">
            <v>0</v>
          </cell>
          <cell r="Q5820">
            <v>0</v>
          </cell>
          <cell r="R5820">
            <v>0</v>
          </cell>
          <cell r="S5820">
            <v>0</v>
          </cell>
          <cell r="T5820">
            <v>0</v>
          </cell>
          <cell r="U5820">
            <v>0</v>
          </cell>
          <cell r="AO5820" t="e">
            <v>#N/A</v>
          </cell>
          <cell r="AQ5820" t="e">
            <v>#N/A</v>
          </cell>
        </row>
        <row r="5821">
          <cell r="G5821">
            <v>4</v>
          </cell>
          <cell r="H5821">
            <v>4</v>
          </cell>
          <cell r="I5821">
            <v>0</v>
          </cell>
          <cell r="J5821">
            <v>0</v>
          </cell>
          <cell r="K5821">
            <v>0</v>
          </cell>
          <cell r="L5821">
            <v>0</v>
          </cell>
          <cell r="M5821">
            <v>0</v>
          </cell>
          <cell r="N5821">
            <v>0</v>
          </cell>
          <cell r="O5821">
            <v>0</v>
          </cell>
          <cell r="P5821">
            <v>4</v>
          </cell>
          <cell r="Q5821">
            <v>0</v>
          </cell>
          <cell r="R5821">
            <v>0</v>
          </cell>
          <cell r="S5821">
            <v>0</v>
          </cell>
          <cell r="T5821">
            <v>0</v>
          </cell>
          <cell r="U5821">
            <v>0</v>
          </cell>
          <cell r="AO5821" t="e">
            <v>#N/A</v>
          </cell>
          <cell r="AQ5821" t="e">
            <v>#N/A</v>
          </cell>
        </row>
        <row r="5822">
          <cell r="G5822">
            <v>256</v>
          </cell>
          <cell r="H5822">
            <v>208</v>
          </cell>
          <cell r="I5822">
            <v>39</v>
          </cell>
          <cell r="J5822">
            <v>28</v>
          </cell>
          <cell r="K5822">
            <v>101</v>
          </cell>
          <cell r="L5822">
            <v>75</v>
          </cell>
          <cell r="M5822">
            <v>15</v>
          </cell>
          <cell r="N5822">
            <v>11</v>
          </cell>
          <cell r="O5822">
            <v>101</v>
          </cell>
          <cell r="P5822">
            <v>102</v>
          </cell>
          <cell r="Q5822">
            <v>53</v>
          </cell>
          <cell r="R5822">
            <v>0</v>
          </cell>
          <cell r="S5822">
            <v>0</v>
          </cell>
          <cell r="T5822">
            <v>0</v>
          </cell>
          <cell r="U5822">
            <v>0</v>
          </cell>
          <cell r="AO5822" t="e">
            <v>#N/A</v>
          </cell>
          <cell r="AQ5822" t="e">
            <v>#N/A</v>
          </cell>
        </row>
        <row r="5823">
          <cell r="G5823">
            <v>23</v>
          </cell>
          <cell r="H5823">
            <v>17</v>
          </cell>
          <cell r="I5823">
            <v>1</v>
          </cell>
          <cell r="J5823">
            <v>1</v>
          </cell>
          <cell r="K5823">
            <v>13</v>
          </cell>
          <cell r="L5823">
            <v>8</v>
          </cell>
          <cell r="M5823">
            <v>0</v>
          </cell>
          <cell r="N5823">
            <v>0</v>
          </cell>
          <cell r="O5823">
            <v>13</v>
          </cell>
          <cell r="P5823">
            <v>8</v>
          </cell>
          <cell r="Q5823">
            <v>2</v>
          </cell>
          <cell r="R5823">
            <v>0</v>
          </cell>
          <cell r="S5823">
            <v>0</v>
          </cell>
          <cell r="T5823">
            <v>0</v>
          </cell>
          <cell r="U5823">
            <v>0</v>
          </cell>
          <cell r="AO5823" t="e">
            <v>#N/A</v>
          </cell>
          <cell r="AQ5823" t="e">
            <v>#N/A</v>
          </cell>
        </row>
        <row r="5824">
          <cell r="G5824">
            <v>128</v>
          </cell>
          <cell r="H5824">
            <v>95</v>
          </cell>
          <cell r="I5824">
            <v>30</v>
          </cell>
          <cell r="J5824">
            <v>24</v>
          </cell>
          <cell r="K5824">
            <v>51</v>
          </cell>
          <cell r="L5824">
            <v>38</v>
          </cell>
          <cell r="M5824">
            <v>6</v>
          </cell>
          <cell r="N5824">
            <v>5</v>
          </cell>
          <cell r="O5824">
            <v>51</v>
          </cell>
          <cell r="P5824">
            <v>43</v>
          </cell>
          <cell r="Q5824">
            <v>34</v>
          </cell>
          <cell r="R5824">
            <v>0</v>
          </cell>
          <cell r="S5824">
            <v>0</v>
          </cell>
          <cell r="T5824">
            <v>0</v>
          </cell>
          <cell r="U5824">
            <v>0</v>
          </cell>
          <cell r="AO5824" t="e">
            <v>#N/A</v>
          </cell>
          <cell r="AQ5824" t="e">
            <v>#N/A</v>
          </cell>
        </row>
        <row r="5825">
          <cell r="G5825">
            <v>0</v>
          </cell>
          <cell r="H5825">
            <v>0</v>
          </cell>
          <cell r="I5825">
            <v>0</v>
          </cell>
          <cell r="J5825">
            <v>0</v>
          </cell>
          <cell r="K5825">
            <v>0</v>
          </cell>
          <cell r="L5825">
            <v>0</v>
          </cell>
          <cell r="M5825">
            <v>0</v>
          </cell>
          <cell r="N5825">
            <v>0</v>
          </cell>
          <cell r="O5825">
            <v>0</v>
          </cell>
          <cell r="P5825">
            <v>0</v>
          </cell>
          <cell r="Q5825">
            <v>0</v>
          </cell>
          <cell r="R5825">
            <v>0</v>
          </cell>
          <cell r="S5825">
            <v>0</v>
          </cell>
          <cell r="T5825">
            <v>0</v>
          </cell>
          <cell r="U5825">
            <v>0</v>
          </cell>
          <cell r="AO5825" t="e">
            <v>#N/A</v>
          </cell>
          <cell r="AQ5825" t="e">
            <v>#N/A</v>
          </cell>
        </row>
        <row r="5826">
          <cell r="G5826">
            <v>0</v>
          </cell>
          <cell r="H5826">
            <v>0</v>
          </cell>
          <cell r="I5826">
            <v>0</v>
          </cell>
          <cell r="J5826">
            <v>0</v>
          </cell>
          <cell r="K5826">
            <v>0</v>
          </cell>
          <cell r="L5826">
            <v>0</v>
          </cell>
          <cell r="M5826">
            <v>0</v>
          </cell>
          <cell r="N5826">
            <v>0</v>
          </cell>
          <cell r="O5826">
            <v>0</v>
          </cell>
          <cell r="P5826">
            <v>0</v>
          </cell>
          <cell r="Q5826">
            <v>0</v>
          </cell>
          <cell r="R5826">
            <v>0</v>
          </cell>
          <cell r="S5826">
            <v>0</v>
          </cell>
          <cell r="T5826">
            <v>0</v>
          </cell>
          <cell r="U5826">
            <v>0</v>
          </cell>
          <cell r="AO5826" t="e">
            <v>#N/A</v>
          </cell>
          <cell r="AQ5826" t="e">
            <v>#N/A</v>
          </cell>
        </row>
        <row r="5827">
          <cell r="G5827">
            <v>411</v>
          </cell>
          <cell r="H5827">
            <v>324</v>
          </cell>
          <cell r="I5827">
            <v>70</v>
          </cell>
          <cell r="J5827">
            <v>53</v>
          </cell>
          <cell r="K5827">
            <v>165</v>
          </cell>
          <cell r="L5827">
            <v>121</v>
          </cell>
          <cell r="M5827">
            <v>21</v>
          </cell>
          <cell r="N5827">
            <v>16</v>
          </cell>
          <cell r="O5827">
            <v>165</v>
          </cell>
          <cell r="P5827">
            <v>157</v>
          </cell>
          <cell r="Q5827">
            <v>89</v>
          </cell>
          <cell r="R5827">
            <v>0</v>
          </cell>
          <cell r="S5827">
            <v>0</v>
          </cell>
          <cell r="T5827">
            <v>0</v>
          </cell>
          <cell r="U5827">
            <v>0</v>
          </cell>
          <cell r="AO5827" t="e">
            <v>#N/A</v>
          </cell>
          <cell r="AQ5827" t="e">
            <v>#N/A</v>
          </cell>
        </row>
        <row r="5828">
          <cell r="G5828">
            <v>1</v>
          </cell>
          <cell r="H5828">
            <v>1</v>
          </cell>
          <cell r="I5828">
            <v>0</v>
          </cell>
          <cell r="J5828">
            <v>0</v>
          </cell>
          <cell r="K5828">
            <v>0</v>
          </cell>
          <cell r="L5828">
            <v>0</v>
          </cell>
          <cell r="M5828">
            <v>0</v>
          </cell>
          <cell r="N5828">
            <v>0</v>
          </cell>
          <cell r="O5828">
            <v>0</v>
          </cell>
          <cell r="P5828">
            <v>0.33196930946291558</v>
          </cell>
          <cell r="Q5828">
            <v>0.28320545609548164</v>
          </cell>
          <cell r="R5828">
            <v>0</v>
          </cell>
          <cell r="S5828">
            <v>0</v>
          </cell>
          <cell r="T5828">
            <v>0</v>
          </cell>
          <cell r="U5828">
            <v>0</v>
          </cell>
          <cell r="AO5828" t="str">
            <v>Berlin_2008_I 05b_1</v>
          </cell>
          <cell r="AQ5828" t="str">
            <v>Stadtstaaten_2008_I 05b_1</v>
          </cell>
        </row>
        <row r="5829">
          <cell r="G5829">
            <v>166</v>
          </cell>
          <cell r="H5829">
            <v>81</v>
          </cell>
          <cell r="I5829">
            <v>8</v>
          </cell>
          <cell r="J5829">
            <v>3</v>
          </cell>
          <cell r="K5829">
            <v>87</v>
          </cell>
          <cell r="L5829">
            <v>42</v>
          </cell>
          <cell r="M5829">
            <v>5</v>
          </cell>
          <cell r="N5829">
            <v>1</v>
          </cell>
          <cell r="O5829">
            <v>87</v>
          </cell>
          <cell r="P5829">
            <v>55.10690537084399</v>
          </cell>
          <cell r="Q5829">
            <v>47.012105711849962</v>
          </cell>
          <cell r="R5829">
            <v>0</v>
          </cell>
          <cell r="S5829">
            <v>0</v>
          </cell>
          <cell r="T5829">
            <v>0</v>
          </cell>
          <cell r="U5829">
            <v>0</v>
          </cell>
          <cell r="AO5829" t="str">
            <v>Berlin_2008_I 05b_2</v>
          </cell>
          <cell r="AQ5829" t="str">
            <v>Stadtstaaten_2008_I 05b_2</v>
          </cell>
        </row>
        <row r="5830">
          <cell r="G5830">
            <v>1906</v>
          </cell>
          <cell r="H5830">
            <v>1315</v>
          </cell>
          <cell r="I5830">
            <v>104</v>
          </cell>
          <cell r="J5830">
            <v>76</v>
          </cell>
          <cell r="K5830">
            <v>758</v>
          </cell>
          <cell r="L5830">
            <v>493</v>
          </cell>
          <cell r="M5830">
            <v>43</v>
          </cell>
          <cell r="N5830">
            <v>29</v>
          </cell>
          <cell r="O5830">
            <v>758</v>
          </cell>
          <cell r="P5830">
            <v>632.73350383631714</v>
          </cell>
          <cell r="Q5830">
            <v>539.78959931798806</v>
          </cell>
          <cell r="R5830">
            <v>0</v>
          </cell>
          <cell r="S5830">
            <v>0</v>
          </cell>
          <cell r="T5830">
            <v>0</v>
          </cell>
          <cell r="U5830">
            <v>0</v>
          </cell>
          <cell r="AO5830" t="str">
            <v>Berlin_2008_I 05b_3</v>
          </cell>
          <cell r="AQ5830" t="str">
            <v>Stadtstaaten_2008_I 05b_3</v>
          </cell>
        </row>
        <row r="5831">
          <cell r="G5831">
            <v>598</v>
          </cell>
          <cell r="H5831">
            <v>458</v>
          </cell>
          <cell r="I5831">
            <v>17</v>
          </cell>
          <cell r="J5831">
            <v>13</v>
          </cell>
          <cell r="K5831">
            <v>217</v>
          </cell>
          <cell r="L5831">
            <v>169</v>
          </cell>
          <cell r="M5831">
            <v>9</v>
          </cell>
          <cell r="N5831">
            <v>7</v>
          </cell>
          <cell r="O5831">
            <v>217</v>
          </cell>
          <cell r="P5831">
            <v>198.51764705882351</v>
          </cell>
          <cell r="Q5831">
            <v>169.35686274509803</v>
          </cell>
          <cell r="R5831">
            <v>0</v>
          </cell>
          <cell r="S5831">
            <v>0</v>
          </cell>
          <cell r="T5831">
            <v>0</v>
          </cell>
          <cell r="U5831">
            <v>0</v>
          </cell>
          <cell r="AO5831" t="str">
            <v>Berlin_2008_I 05b_4</v>
          </cell>
          <cell r="AQ5831" t="str">
            <v>Stadtstaaten_2008_I 05b_4</v>
          </cell>
        </row>
        <row r="5832">
          <cell r="G5832">
            <v>3194</v>
          </cell>
          <cell r="H5832">
            <v>2461</v>
          </cell>
          <cell r="I5832">
            <v>106</v>
          </cell>
          <cell r="J5832">
            <v>76</v>
          </cell>
          <cell r="K5832">
            <v>1195</v>
          </cell>
          <cell r="L5832">
            <v>908</v>
          </cell>
          <cell r="M5832">
            <v>41</v>
          </cell>
          <cell r="N5832">
            <v>27</v>
          </cell>
          <cell r="O5832">
            <v>1195</v>
          </cell>
          <cell r="P5832">
            <v>1060.3099744245524</v>
          </cell>
          <cell r="Q5832">
            <v>904.55822676896844</v>
          </cell>
          <cell r="R5832">
            <v>0</v>
          </cell>
          <cell r="S5832">
            <v>0</v>
          </cell>
          <cell r="T5832">
            <v>0</v>
          </cell>
          <cell r="U5832">
            <v>0</v>
          </cell>
          <cell r="AO5832" t="str">
            <v>Berlin_2008_I 05b_5</v>
          </cell>
          <cell r="AQ5832" t="str">
            <v>Stadtstaaten_2008_I 05b_5</v>
          </cell>
        </row>
        <row r="5833">
          <cell r="G5833">
            <v>0</v>
          </cell>
          <cell r="H5833">
            <v>0</v>
          </cell>
          <cell r="I5833">
            <v>0</v>
          </cell>
          <cell r="J5833">
            <v>0</v>
          </cell>
          <cell r="K5833">
            <v>0</v>
          </cell>
          <cell r="L5833">
            <v>0</v>
          </cell>
          <cell r="M5833">
            <v>0</v>
          </cell>
          <cell r="N5833">
            <v>0</v>
          </cell>
          <cell r="O5833">
            <v>0</v>
          </cell>
          <cell r="P5833">
            <v>0</v>
          </cell>
          <cell r="Q5833">
            <v>0</v>
          </cell>
          <cell r="R5833">
            <v>0</v>
          </cell>
          <cell r="S5833">
            <v>0</v>
          </cell>
          <cell r="T5833">
            <v>0</v>
          </cell>
          <cell r="U5833">
            <v>0</v>
          </cell>
          <cell r="AO5833" t="str">
            <v>Berlin_2008_I 05b_6</v>
          </cell>
          <cell r="AQ5833" t="str">
            <v>Stadtstaaten_2008_I 05b_6</v>
          </cell>
        </row>
        <row r="5834">
          <cell r="G5834">
            <v>0</v>
          </cell>
          <cell r="H5834">
            <v>0</v>
          </cell>
          <cell r="I5834">
            <v>0</v>
          </cell>
          <cell r="J5834">
            <v>0</v>
          </cell>
          <cell r="K5834">
            <v>0</v>
          </cell>
          <cell r="L5834">
            <v>0</v>
          </cell>
          <cell r="M5834">
            <v>0</v>
          </cell>
          <cell r="N5834">
            <v>0</v>
          </cell>
          <cell r="O5834">
            <v>0</v>
          </cell>
          <cell r="P5834">
            <v>0</v>
          </cell>
          <cell r="Q5834">
            <v>0</v>
          </cell>
          <cell r="R5834">
            <v>0</v>
          </cell>
          <cell r="S5834">
            <v>0</v>
          </cell>
          <cell r="T5834">
            <v>0</v>
          </cell>
          <cell r="U5834">
            <v>0</v>
          </cell>
          <cell r="AO5834" t="str">
            <v>Berlin_2008_I 05b_7</v>
          </cell>
          <cell r="AQ5834" t="str">
            <v>Stadtstaaten_2008_I 05b_7</v>
          </cell>
        </row>
        <row r="5835">
          <cell r="G5835">
            <v>5865</v>
          </cell>
          <cell r="H5835">
            <v>4316</v>
          </cell>
          <cell r="I5835">
            <v>235</v>
          </cell>
          <cell r="J5835">
            <v>168</v>
          </cell>
          <cell r="K5835">
            <v>2257</v>
          </cell>
          <cell r="L5835">
            <v>1612</v>
          </cell>
          <cell r="M5835">
            <v>98</v>
          </cell>
          <cell r="N5835">
            <v>64</v>
          </cell>
          <cell r="O5835">
            <v>2257</v>
          </cell>
          <cell r="P5835">
            <v>1947</v>
          </cell>
          <cell r="Q5835">
            <v>1661</v>
          </cell>
          <cell r="R5835">
            <v>0</v>
          </cell>
          <cell r="S5835">
            <v>0</v>
          </cell>
          <cell r="T5835">
            <v>0</v>
          </cell>
          <cell r="U5835">
            <v>0</v>
          </cell>
          <cell r="AO5835" t="str">
            <v>Berlin_2008_I 05b_8</v>
          </cell>
          <cell r="AQ5835" t="str">
            <v>Stadtstaaten_2008_I 05b_8</v>
          </cell>
        </row>
        <row r="5836">
          <cell r="G5836">
            <v>0</v>
          </cell>
          <cell r="H5836">
            <v>0</v>
          </cell>
          <cell r="I5836">
            <v>0</v>
          </cell>
          <cell r="J5836">
            <v>0</v>
          </cell>
          <cell r="K5836">
            <v>0</v>
          </cell>
          <cell r="L5836">
            <v>0</v>
          </cell>
          <cell r="M5836">
            <v>0</v>
          </cell>
          <cell r="N5836">
            <v>0</v>
          </cell>
          <cell r="O5836">
            <v>0</v>
          </cell>
          <cell r="P5836">
            <v>0</v>
          </cell>
          <cell r="Q5836">
            <v>0</v>
          </cell>
          <cell r="R5836">
            <v>0</v>
          </cell>
          <cell r="S5836">
            <v>0</v>
          </cell>
          <cell r="T5836">
            <v>0</v>
          </cell>
          <cell r="U5836">
            <v>0</v>
          </cell>
          <cell r="AO5836" t="str">
            <v>Berlin_2008_I 05b_1</v>
          </cell>
          <cell r="AQ5836" t="str">
            <v>Stadtstaaten_2008_I 05b_1</v>
          </cell>
        </row>
        <row r="5837">
          <cell r="G5837">
            <v>1</v>
          </cell>
          <cell r="H5837">
            <v>0</v>
          </cell>
          <cell r="I5837">
            <v>0</v>
          </cell>
          <cell r="J5837">
            <v>0</v>
          </cell>
          <cell r="K5837">
            <v>1</v>
          </cell>
          <cell r="L5837">
            <v>0</v>
          </cell>
          <cell r="M5837">
            <v>0</v>
          </cell>
          <cell r="N5837">
            <v>0</v>
          </cell>
          <cell r="O5837">
            <v>1</v>
          </cell>
          <cell r="P5837">
            <v>0</v>
          </cell>
          <cell r="Q5837">
            <v>0</v>
          </cell>
          <cell r="R5837">
            <v>0</v>
          </cell>
          <cell r="S5837">
            <v>0</v>
          </cell>
          <cell r="T5837">
            <v>0</v>
          </cell>
          <cell r="U5837">
            <v>0</v>
          </cell>
          <cell r="AO5837" t="str">
            <v>Berlin_2008_I 05b_2</v>
          </cell>
          <cell r="AQ5837" t="str">
            <v>Stadtstaaten_2008_I 05b_2</v>
          </cell>
        </row>
        <row r="5838">
          <cell r="G5838">
            <v>13</v>
          </cell>
          <cell r="H5838">
            <v>9</v>
          </cell>
          <cell r="I5838">
            <v>0</v>
          </cell>
          <cell r="J5838">
            <v>0</v>
          </cell>
          <cell r="K5838">
            <v>13</v>
          </cell>
          <cell r="L5838">
            <v>9</v>
          </cell>
          <cell r="M5838">
            <v>0</v>
          </cell>
          <cell r="N5838">
            <v>0</v>
          </cell>
          <cell r="O5838">
            <v>13</v>
          </cell>
          <cell r="P5838">
            <v>0</v>
          </cell>
          <cell r="Q5838">
            <v>0</v>
          </cell>
          <cell r="R5838">
            <v>0</v>
          </cell>
          <cell r="S5838">
            <v>0</v>
          </cell>
          <cell r="T5838">
            <v>0</v>
          </cell>
          <cell r="U5838">
            <v>0</v>
          </cell>
          <cell r="AO5838" t="str">
            <v>Berlin_2008_I 05b_3</v>
          </cell>
          <cell r="AQ5838" t="str">
            <v>Stadtstaaten_2008_I 05b_3</v>
          </cell>
        </row>
        <row r="5839">
          <cell r="G5839">
            <v>4</v>
          </cell>
          <cell r="H5839">
            <v>2</v>
          </cell>
          <cell r="I5839">
            <v>1</v>
          </cell>
          <cell r="J5839">
            <v>1</v>
          </cell>
          <cell r="K5839">
            <v>4</v>
          </cell>
          <cell r="L5839">
            <v>2</v>
          </cell>
          <cell r="M5839">
            <v>1</v>
          </cell>
          <cell r="N5839">
            <v>1</v>
          </cell>
          <cell r="O5839">
            <v>4</v>
          </cell>
          <cell r="P5839">
            <v>0</v>
          </cell>
          <cell r="Q5839">
            <v>0</v>
          </cell>
          <cell r="R5839">
            <v>0</v>
          </cell>
          <cell r="S5839">
            <v>0</v>
          </cell>
          <cell r="T5839">
            <v>0</v>
          </cell>
          <cell r="U5839">
            <v>0</v>
          </cell>
          <cell r="AO5839" t="str">
            <v>Berlin_2008_I 05b_4</v>
          </cell>
          <cell r="AQ5839" t="str">
            <v>Stadtstaaten_2008_I 05b_4</v>
          </cell>
        </row>
        <row r="5840">
          <cell r="G5840">
            <v>7</v>
          </cell>
          <cell r="H5840">
            <v>7</v>
          </cell>
          <cell r="I5840">
            <v>1</v>
          </cell>
          <cell r="J5840">
            <v>1</v>
          </cell>
          <cell r="K5840">
            <v>7</v>
          </cell>
          <cell r="L5840">
            <v>7</v>
          </cell>
          <cell r="M5840">
            <v>1</v>
          </cell>
          <cell r="N5840">
            <v>1</v>
          </cell>
          <cell r="O5840">
            <v>7</v>
          </cell>
          <cell r="P5840">
            <v>0</v>
          </cell>
          <cell r="Q5840">
            <v>0</v>
          </cell>
          <cell r="R5840">
            <v>0</v>
          </cell>
          <cell r="S5840">
            <v>0</v>
          </cell>
          <cell r="T5840">
            <v>0</v>
          </cell>
          <cell r="U5840">
            <v>0</v>
          </cell>
          <cell r="AO5840" t="str">
            <v>Berlin_2008_I 05b_5</v>
          </cell>
          <cell r="AQ5840" t="str">
            <v>Stadtstaaten_2008_I 05b_5</v>
          </cell>
        </row>
        <row r="5841">
          <cell r="G5841">
            <v>0</v>
          </cell>
          <cell r="H5841">
            <v>0</v>
          </cell>
          <cell r="I5841">
            <v>0</v>
          </cell>
          <cell r="J5841">
            <v>0</v>
          </cell>
          <cell r="K5841">
            <v>0</v>
          </cell>
          <cell r="L5841">
            <v>0</v>
          </cell>
          <cell r="M5841">
            <v>0</v>
          </cell>
          <cell r="N5841">
            <v>0</v>
          </cell>
          <cell r="O5841">
            <v>0</v>
          </cell>
          <cell r="P5841">
            <v>0</v>
          </cell>
          <cell r="Q5841">
            <v>0</v>
          </cell>
          <cell r="R5841">
            <v>0</v>
          </cell>
          <cell r="S5841">
            <v>0</v>
          </cell>
          <cell r="T5841">
            <v>0</v>
          </cell>
          <cell r="U5841">
            <v>0</v>
          </cell>
          <cell r="AO5841" t="str">
            <v>Berlin_2008_I 05b_6</v>
          </cell>
          <cell r="AQ5841" t="str">
            <v>Stadtstaaten_2008_I 05b_6</v>
          </cell>
        </row>
        <row r="5842">
          <cell r="G5842">
            <v>0</v>
          </cell>
          <cell r="H5842">
            <v>0</v>
          </cell>
          <cell r="I5842">
            <v>0</v>
          </cell>
          <cell r="J5842">
            <v>0</v>
          </cell>
          <cell r="K5842">
            <v>0</v>
          </cell>
          <cell r="L5842">
            <v>0</v>
          </cell>
          <cell r="M5842">
            <v>0</v>
          </cell>
          <cell r="N5842">
            <v>0</v>
          </cell>
          <cell r="O5842">
            <v>0</v>
          </cell>
          <cell r="P5842">
            <v>0</v>
          </cell>
          <cell r="Q5842">
            <v>0</v>
          </cell>
          <cell r="R5842">
            <v>0</v>
          </cell>
          <cell r="S5842">
            <v>0</v>
          </cell>
          <cell r="T5842">
            <v>0</v>
          </cell>
          <cell r="U5842">
            <v>0</v>
          </cell>
          <cell r="AO5842" t="str">
            <v>Berlin_2008_I 05b_7</v>
          </cell>
          <cell r="AQ5842" t="str">
            <v>Stadtstaaten_2008_I 05b_7</v>
          </cell>
        </row>
        <row r="5843">
          <cell r="G5843">
            <v>25</v>
          </cell>
          <cell r="H5843">
            <v>18</v>
          </cell>
          <cell r="I5843">
            <v>2</v>
          </cell>
          <cell r="J5843">
            <v>2</v>
          </cell>
          <cell r="K5843">
            <v>25</v>
          </cell>
          <cell r="L5843">
            <v>18</v>
          </cell>
          <cell r="M5843">
            <v>2</v>
          </cell>
          <cell r="N5843">
            <v>2</v>
          </cell>
          <cell r="O5843">
            <v>25</v>
          </cell>
          <cell r="P5843">
            <v>0</v>
          </cell>
          <cell r="Q5843">
            <v>0</v>
          </cell>
          <cell r="R5843">
            <v>0</v>
          </cell>
          <cell r="S5843">
            <v>0</v>
          </cell>
          <cell r="T5843">
            <v>0</v>
          </cell>
          <cell r="U5843">
            <v>0</v>
          </cell>
          <cell r="AO5843" t="str">
            <v>Berlin_2008_I 05b_8</v>
          </cell>
          <cell r="AQ5843" t="str">
            <v>Stadtstaaten_2008_I 05b_8</v>
          </cell>
        </row>
        <row r="5844">
          <cell r="G5844">
            <v>2046</v>
          </cell>
          <cell r="H5844">
            <v>747</v>
          </cell>
          <cell r="I5844">
            <v>480</v>
          </cell>
          <cell r="J5844">
            <v>145</v>
          </cell>
          <cell r="K5844">
            <v>1875</v>
          </cell>
          <cell r="L5844">
            <v>680.22173531989483</v>
          </cell>
          <cell r="M5844">
            <v>441.93600000000004</v>
          </cell>
          <cell r="N5844">
            <v>136.17528483786154</v>
          </cell>
          <cell r="O5844">
            <v>1875</v>
          </cell>
          <cell r="P5844">
            <v>171</v>
          </cell>
          <cell r="Q5844">
            <v>0</v>
          </cell>
          <cell r="R5844">
            <v>0</v>
          </cell>
          <cell r="S5844">
            <v>0</v>
          </cell>
          <cell r="T5844">
            <v>0</v>
          </cell>
          <cell r="U5844">
            <v>0</v>
          </cell>
          <cell r="AO5844" t="str">
            <v>Berlin_2008_II 03b_1</v>
          </cell>
          <cell r="AQ5844" t="str">
            <v>Stadtstaaten_2008_II 03b_1</v>
          </cell>
        </row>
        <row r="5845">
          <cell r="G5845">
            <v>948</v>
          </cell>
          <cell r="H5845">
            <v>391</v>
          </cell>
          <cell r="I5845">
            <v>207</v>
          </cell>
          <cell r="J5845">
            <v>82</v>
          </cell>
          <cell r="K5845">
            <v>916</v>
          </cell>
          <cell r="L5845">
            <v>356.04645048203326</v>
          </cell>
          <cell r="M5845">
            <v>204.768</v>
          </cell>
          <cell r="N5845">
            <v>71.277826468010517</v>
          </cell>
          <cell r="O5845">
            <v>916</v>
          </cell>
          <cell r="P5845">
            <v>32</v>
          </cell>
          <cell r="Q5845">
            <v>0</v>
          </cell>
          <cell r="R5845">
            <v>0</v>
          </cell>
          <cell r="S5845">
            <v>0</v>
          </cell>
          <cell r="T5845">
            <v>0</v>
          </cell>
          <cell r="U5845">
            <v>0</v>
          </cell>
          <cell r="AO5845" t="str">
            <v>Berlin_2008_II 03b_2</v>
          </cell>
          <cell r="AQ5845" t="str">
            <v>Stadtstaaten_2008_II 03b_2</v>
          </cell>
        </row>
        <row r="5846">
          <cell r="G5846">
            <v>6</v>
          </cell>
          <cell r="H5846">
            <v>3</v>
          </cell>
          <cell r="I5846">
            <v>1</v>
          </cell>
          <cell r="J5846">
            <v>1</v>
          </cell>
          <cell r="K5846">
            <v>6</v>
          </cell>
          <cell r="L5846">
            <v>3</v>
          </cell>
          <cell r="M5846">
            <v>1</v>
          </cell>
          <cell r="N5846">
            <v>1</v>
          </cell>
          <cell r="O5846">
            <v>6</v>
          </cell>
          <cell r="P5846">
            <v>0</v>
          </cell>
          <cell r="Q5846">
            <v>0</v>
          </cell>
          <cell r="R5846">
            <v>0</v>
          </cell>
          <cell r="S5846">
            <v>0</v>
          </cell>
          <cell r="T5846">
            <v>0</v>
          </cell>
          <cell r="U5846">
            <v>0</v>
          </cell>
          <cell r="AO5846" t="str">
            <v>Berlin_2008_II 03b_3</v>
          </cell>
          <cell r="AQ5846" t="str">
            <v>Stadtstaaten_2008_II 03b_3</v>
          </cell>
        </row>
        <row r="5847">
          <cell r="G5847">
            <v>0</v>
          </cell>
          <cell r="H5847">
            <v>0</v>
          </cell>
          <cell r="I5847">
            <v>0</v>
          </cell>
          <cell r="J5847">
            <v>0</v>
          </cell>
          <cell r="K5847">
            <v>0</v>
          </cell>
          <cell r="L5847">
            <v>0</v>
          </cell>
          <cell r="M5847">
            <v>0</v>
          </cell>
          <cell r="N5847">
            <v>0</v>
          </cell>
          <cell r="O5847">
            <v>0</v>
          </cell>
          <cell r="P5847">
            <v>0</v>
          </cell>
          <cell r="Q5847">
            <v>0</v>
          </cell>
          <cell r="R5847">
            <v>0</v>
          </cell>
          <cell r="S5847">
            <v>0</v>
          </cell>
          <cell r="T5847">
            <v>0</v>
          </cell>
          <cell r="U5847">
            <v>0</v>
          </cell>
          <cell r="AO5847" t="str">
            <v>Berlin_2008_II 03b_4</v>
          </cell>
          <cell r="AQ5847" t="str">
            <v>Stadtstaaten_2008_II 03b_4</v>
          </cell>
        </row>
        <row r="5848">
          <cell r="G5848">
            <v>0</v>
          </cell>
          <cell r="H5848">
            <v>0</v>
          </cell>
          <cell r="I5848">
            <v>0</v>
          </cell>
          <cell r="J5848">
            <v>0</v>
          </cell>
          <cell r="K5848">
            <v>0</v>
          </cell>
          <cell r="L5848">
            <v>0</v>
          </cell>
          <cell r="M5848">
            <v>0</v>
          </cell>
          <cell r="N5848">
            <v>0</v>
          </cell>
          <cell r="O5848">
            <v>0</v>
          </cell>
          <cell r="P5848">
            <v>0</v>
          </cell>
          <cell r="Q5848">
            <v>0</v>
          </cell>
          <cell r="R5848">
            <v>0</v>
          </cell>
          <cell r="S5848">
            <v>0</v>
          </cell>
          <cell r="T5848">
            <v>0</v>
          </cell>
          <cell r="U5848">
            <v>0</v>
          </cell>
          <cell r="AO5848" t="str">
            <v>Berlin_2008_II 03b_5</v>
          </cell>
          <cell r="AQ5848" t="str">
            <v>Stadtstaaten_2008_II 03b_5</v>
          </cell>
        </row>
        <row r="5849">
          <cell r="G5849">
            <v>0</v>
          </cell>
          <cell r="H5849">
            <v>0</v>
          </cell>
          <cell r="I5849">
            <v>0</v>
          </cell>
          <cell r="J5849">
            <v>0</v>
          </cell>
          <cell r="K5849">
            <v>0</v>
          </cell>
          <cell r="L5849">
            <v>0</v>
          </cell>
          <cell r="M5849">
            <v>0</v>
          </cell>
          <cell r="N5849">
            <v>0</v>
          </cell>
          <cell r="O5849">
            <v>0</v>
          </cell>
          <cell r="P5849">
            <v>0</v>
          </cell>
          <cell r="Q5849">
            <v>0</v>
          </cell>
          <cell r="R5849">
            <v>0</v>
          </cell>
          <cell r="S5849">
            <v>0</v>
          </cell>
          <cell r="T5849">
            <v>0</v>
          </cell>
          <cell r="U5849">
            <v>0</v>
          </cell>
          <cell r="AO5849" t="str">
            <v>Berlin_2008_II 03b_6</v>
          </cell>
          <cell r="AQ5849" t="str">
            <v>Stadtstaaten_2008_II 03b_6</v>
          </cell>
        </row>
        <row r="5850">
          <cell r="G5850">
            <v>0</v>
          </cell>
          <cell r="H5850">
            <v>0</v>
          </cell>
          <cell r="I5850">
            <v>0</v>
          </cell>
          <cell r="J5850">
            <v>0</v>
          </cell>
          <cell r="K5850">
            <v>0</v>
          </cell>
          <cell r="L5850">
            <v>0</v>
          </cell>
          <cell r="M5850">
            <v>0</v>
          </cell>
          <cell r="N5850">
            <v>0</v>
          </cell>
          <cell r="O5850">
            <v>0</v>
          </cell>
          <cell r="P5850">
            <v>0</v>
          </cell>
          <cell r="Q5850">
            <v>0</v>
          </cell>
          <cell r="R5850">
            <v>0</v>
          </cell>
          <cell r="S5850">
            <v>0</v>
          </cell>
          <cell r="T5850">
            <v>0</v>
          </cell>
          <cell r="U5850">
            <v>0</v>
          </cell>
          <cell r="AO5850" t="str">
            <v>Berlin_2008_II 03b_7</v>
          </cell>
          <cell r="AQ5850" t="str">
            <v>Stadtstaaten_2008_II 03b_7</v>
          </cell>
        </row>
        <row r="5851">
          <cell r="G5851">
            <v>3000</v>
          </cell>
          <cell r="H5851">
            <v>1141</v>
          </cell>
          <cell r="I5851">
            <v>688</v>
          </cell>
          <cell r="J5851">
            <v>228</v>
          </cell>
          <cell r="K5851">
            <v>2797</v>
          </cell>
          <cell r="L5851">
            <v>1039</v>
          </cell>
          <cell r="M5851">
            <v>648</v>
          </cell>
          <cell r="N5851">
            <v>208</v>
          </cell>
          <cell r="O5851">
            <v>2797</v>
          </cell>
          <cell r="P5851">
            <v>203</v>
          </cell>
          <cell r="Q5851">
            <v>0</v>
          </cell>
          <cell r="R5851">
            <v>0</v>
          </cell>
          <cell r="S5851">
            <v>0</v>
          </cell>
          <cell r="T5851">
            <v>0</v>
          </cell>
          <cell r="U5851">
            <v>0</v>
          </cell>
          <cell r="AO5851" t="str">
            <v>Berlin_2008_II 03b_8</v>
          </cell>
          <cell r="AQ5851" t="str">
            <v>Stadtstaaten_2008_II 03b_8</v>
          </cell>
        </row>
        <row r="5852">
          <cell r="G5852">
            <v>381</v>
          </cell>
          <cell r="H5852">
            <v>113</v>
          </cell>
          <cell r="I5852">
            <v>40</v>
          </cell>
          <cell r="J5852">
            <v>12</v>
          </cell>
          <cell r="K5852">
            <v>381</v>
          </cell>
          <cell r="L5852">
            <v>113</v>
          </cell>
          <cell r="M5852">
            <v>40</v>
          </cell>
          <cell r="N5852">
            <v>12</v>
          </cell>
          <cell r="O5852">
            <v>381</v>
          </cell>
          <cell r="P5852">
            <v>0</v>
          </cell>
          <cell r="Q5852">
            <v>0</v>
          </cell>
          <cell r="R5852">
            <v>0</v>
          </cell>
          <cell r="S5852">
            <v>0</v>
          </cell>
          <cell r="T5852">
            <v>0</v>
          </cell>
          <cell r="U5852">
            <v>0</v>
          </cell>
          <cell r="AO5852" t="str">
            <v>Berlin_2008_II 03b_1</v>
          </cell>
          <cell r="AQ5852" t="str">
            <v>Stadtstaaten_2008_II 03b_1</v>
          </cell>
        </row>
        <row r="5853">
          <cell r="G5853">
            <v>606</v>
          </cell>
          <cell r="H5853">
            <v>198</v>
          </cell>
          <cell r="I5853">
            <v>36</v>
          </cell>
          <cell r="J5853">
            <v>15</v>
          </cell>
          <cell r="K5853">
            <v>606</v>
          </cell>
          <cell r="L5853">
            <v>198</v>
          </cell>
          <cell r="M5853">
            <v>36</v>
          </cell>
          <cell r="N5853">
            <v>15</v>
          </cell>
          <cell r="O5853">
            <v>606</v>
          </cell>
          <cell r="P5853">
            <v>0</v>
          </cell>
          <cell r="Q5853">
            <v>0</v>
          </cell>
          <cell r="R5853">
            <v>0</v>
          </cell>
          <cell r="S5853">
            <v>0</v>
          </cell>
          <cell r="T5853">
            <v>0</v>
          </cell>
          <cell r="U5853">
            <v>0</v>
          </cell>
          <cell r="AO5853" t="str">
            <v>Berlin_2008_II 03b_2</v>
          </cell>
          <cell r="AQ5853" t="str">
            <v>Stadtstaaten_2008_II 03b_2</v>
          </cell>
        </row>
        <row r="5854">
          <cell r="G5854">
            <v>80</v>
          </cell>
          <cell r="H5854">
            <v>27</v>
          </cell>
          <cell r="I5854">
            <v>2</v>
          </cell>
          <cell r="J5854">
            <v>2</v>
          </cell>
          <cell r="K5854">
            <v>80</v>
          </cell>
          <cell r="L5854">
            <v>27</v>
          </cell>
          <cell r="M5854">
            <v>2</v>
          </cell>
          <cell r="N5854">
            <v>2</v>
          </cell>
          <cell r="O5854">
            <v>80</v>
          </cell>
          <cell r="P5854">
            <v>0</v>
          </cell>
          <cell r="Q5854">
            <v>0</v>
          </cell>
          <cell r="R5854">
            <v>0</v>
          </cell>
          <cell r="S5854">
            <v>0</v>
          </cell>
          <cell r="T5854">
            <v>0</v>
          </cell>
          <cell r="U5854">
            <v>0</v>
          </cell>
          <cell r="AO5854" t="str">
            <v>Berlin_2008_II 03b_3</v>
          </cell>
          <cell r="AQ5854" t="str">
            <v>Stadtstaaten_2008_II 03b_3</v>
          </cell>
        </row>
        <row r="5855">
          <cell r="G5855">
            <v>0</v>
          </cell>
          <cell r="H5855">
            <v>0</v>
          </cell>
          <cell r="I5855">
            <v>0</v>
          </cell>
          <cell r="J5855">
            <v>0</v>
          </cell>
          <cell r="K5855">
            <v>0</v>
          </cell>
          <cell r="L5855">
            <v>0</v>
          </cell>
          <cell r="M5855">
            <v>0</v>
          </cell>
          <cell r="N5855">
            <v>0</v>
          </cell>
          <cell r="O5855">
            <v>0</v>
          </cell>
          <cell r="P5855">
            <v>0</v>
          </cell>
          <cell r="Q5855">
            <v>0</v>
          </cell>
          <cell r="R5855">
            <v>0</v>
          </cell>
          <cell r="S5855">
            <v>0</v>
          </cell>
          <cell r="T5855">
            <v>0</v>
          </cell>
          <cell r="U5855">
            <v>0</v>
          </cell>
          <cell r="AO5855" t="str">
            <v>Berlin_2008_II 03b_4</v>
          </cell>
          <cell r="AQ5855" t="str">
            <v>Stadtstaaten_2008_II 03b_4</v>
          </cell>
        </row>
        <row r="5856">
          <cell r="G5856">
            <v>2</v>
          </cell>
          <cell r="H5856">
            <v>0</v>
          </cell>
          <cell r="I5856">
            <v>0</v>
          </cell>
          <cell r="J5856">
            <v>0</v>
          </cell>
          <cell r="K5856">
            <v>2</v>
          </cell>
          <cell r="L5856">
            <v>0</v>
          </cell>
          <cell r="M5856">
            <v>0</v>
          </cell>
          <cell r="N5856">
            <v>0</v>
          </cell>
          <cell r="O5856">
            <v>2</v>
          </cell>
          <cell r="P5856">
            <v>0</v>
          </cell>
          <cell r="Q5856">
            <v>0</v>
          </cell>
          <cell r="R5856">
            <v>0</v>
          </cell>
          <cell r="S5856">
            <v>0</v>
          </cell>
          <cell r="T5856">
            <v>0</v>
          </cell>
          <cell r="U5856">
            <v>0</v>
          </cell>
          <cell r="AO5856" t="str">
            <v>Berlin_2008_II 03b_5</v>
          </cell>
          <cell r="AQ5856" t="str">
            <v>Stadtstaaten_2008_II 03b_5</v>
          </cell>
        </row>
        <row r="5857">
          <cell r="G5857">
            <v>0</v>
          </cell>
          <cell r="H5857">
            <v>0</v>
          </cell>
          <cell r="I5857">
            <v>0</v>
          </cell>
          <cell r="J5857">
            <v>0</v>
          </cell>
          <cell r="K5857">
            <v>0</v>
          </cell>
          <cell r="L5857">
            <v>0</v>
          </cell>
          <cell r="M5857">
            <v>0</v>
          </cell>
          <cell r="N5857">
            <v>0</v>
          </cell>
          <cell r="O5857">
            <v>0</v>
          </cell>
          <cell r="P5857">
            <v>0</v>
          </cell>
          <cell r="Q5857">
            <v>0</v>
          </cell>
          <cell r="R5857">
            <v>0</v>
          </cell>
          <cell r="S5857">
            <v>0</v>
          </cell>
          <cell r="T5857">
            <v>0</v>
          </cell>
          <cell r="U5857">
            <v>0</v>
          </cell>
          <cell r="AO5857" t="str">
            <v>Berlin_2008_II 03b_6</v>
          </cell>
          <cell r="AQ5857" t="str">
            <v>Stadtstaaten_2008_II 03b_6</v>
          </cell>
        </row>
        <row r="5858">
          <cell r="G5858">
            <v>0</v>
          </cell>
          <cell r="H5858">
            <v>0</v>
          </cell>
          <cell r="I5858">
            <v>0</v>
          </cell>
          <cell r="J5858">
            <v>0</v>
          </cell>
          <cell r="K5858">
            <v>0</v>
          </cell>
          <cell r="L5858">
            <v>0</v>
          </cell>
          <cell r="M5858">
            <v>0</v>
          </cell>
          <cell r="N5858">
            <v>0</v>
          </cell>
          <cell r="O5858">
            <v>0</v>
          </cell>
          <cell r="P5858">
            <v>0</v>
          </cell>
          <cell r="Q5858">
            <v>0</v>
          </cell>
          <cell r="R5858">
            <v>0</v>
          </cell>
          <cell r="S5858">
            <v>0</v>
          </cell>
          <cell r="T5858">
            <v>0</v>
          </cell>
          <cell r="U5858">
            <v>0</v>
          </cell>
          <cell r="AO5858" t="str">
            <v>Berlin_2008_II 03b_7</v>
          </cell>
          <cell r="AQ5858" t="str">
            <v>Stadtstaaten_2008_II 03b_7</v>
          </cell>
        </row>
        <row r="5859">
          <cell r="G5859">
            <v>1069</v>
          </cell>
          <cell r="H5859">
            <v>338</v>
          </cell>
          <cell r="I5859">
            <v>78</v>
          </cell>
          <cell r="J5859">
            <v>29</v>
          </cell>
          <cell r="K5859">
            <v>1069</v>
          </cell>
          <cell r="L5859">
            <v>338</v>
          </cell>
          <cell r="M5859">
            <v>78</v>
          </cell>
          <cell r="N5859">
            <v>29</v>
          </cell>
          <cell r="O5859">
            <v>1069</v>
          </cell>
          <cell r="P5859">
            <v>0</v>
          </cell>
          <cell r="Q5859">
            <v>0</v>
          </cell>
          <cell r="R5859">
            <v>0</v>
          </cell>
          <cell r="S5859">
            <v>0</v>
          </cell>
          <cell r="T5859">
            <v>0</v>
          </cell>
          <cell r="U5859">
            <v>0</v>
          </cell>
          <cell r="AO5859" t="str">
            <v>Berlin_2008_II 03b_8</v>
          </cell>
          <cell r="AQ5859" t="str">
            <v>Stadtstaaten_2008_II 03b_8</v>
          </cell>
        </row>
        <row r="5860">
          <cell r="G5860">
            <v>0</v>
          </cell>
          <cell r="H5860">
            <v>0</v>
          </cell>
          <cell r="I5860">
            <v>0</v>
          </cell>
          <cell r="J5860">
            <v>0</v>
          </cell>
          <cell r="K5860">
            <v>0</v>
          </cell>
          <cell r="L5860">
            <v>0</v>
          </cell>
          <cell r="M5860">
            <v>0</v>
          </cell>
          <cell r="N5860">
            <v>0</v>
          </cell>
          <cell r="O5860">
            <v>0</v>
          </cell>
          <cell r="P5860">
            <v>0</v>
          </cell>
          <cell r="Q5860">
            <v>0</v>
          </cell>
          <cell r="R5860">
            <v>0</v>
          </cell>
          <cell r="S5860">
            <v>0</v>
          </cell>
          <cell r="T5860">
            <v>0</v>
          </cell>
          <cell r="U5860">
            <v>0</v>
          </cell>
          <cell r="AO5860" t="str">
            <v>Berlin_2008_II 02b_1</v>
          </cell>
          <cell r="AQ5860" t="str">
            <v>Stadtstaaten_2008_II 02b_1</v>
          </cell>
        </row>
        <row r="5861">
          <cell r="G5861">
            <v>0</v>
          </cell>
          <cell r="H5861">
            <v>0</v>
          </cell>
          <cell r="I5861">
            <v>0</v>
          </cell>
          <cell r="J5861">
            <v>0</v>
          </cell>
          <cell r="K5861">
            <v>0</v>
          </cell>
          <cell r="L5861">
            <v>0</v>
          </cell>
          <cell r="M5861">
            <v>0</v>
          </cell>
          <cell r="N5861">
            <v>0</v>
          </cell>
          <cell r="O5861">
            <v>0</v>
          </cell>
          <cell r="P5861">
            <v>0</v>
          </cell>
          <cell r="Q5861">
            <v>0</v>
          </cell>
          <cell r="R5861">
            <v>0</v>
          </cell>
          <cell r="S5861">
            <v>0</v>
          </cell>
          <cell r="T5861">
            <v>0</v>
          </cell>
          <cell r="U5861">
            <v>0</v>
          </cell>
          <cell r="AO5861" t="str">
            <v>Berlin_2008_II 02b_2</v>
          </cell>
          <cell r="AQ5861" t="str">
            <v>Stadtstaaten_2008_II 02b_2</v>
          </cell>
        </row>
        <row r="5862">
          <cell r="G5862">
            <v>8</v>
          </cell>
          <cell r="H5862">
            <v>5</v>
          </cell>
          <cell r="I5862">
            <v>0</v>
          </cell>
          <cell r="J5862">
            <v>0</v>
          </cell>
          <cell r="K5862">
            <v>8</v>
          </cell>
          <cell r="L5862">
            <v>5</v>
          </cell>
          <cell r="M5862">
            <v>0</v>
          </cell>
          <cell r="N5862">
            <v>0</v>
          </cell>
          <cell r="O5862">
            <v>8</v>
          </cell>
          <cell r="P5862">
            <v>0</v>
          </cell>
          <cell r="Q5862">
            <v>0</v>
          </cell>
          <cell r="R5862">
            <v>0</v>
          </cell>
          <cell r="S5862">
            <v>0</v>
          </cell>
          <cell r="T5862">
            <v>0</v>
          </cell>
          <cell r="U5862">
            <v>0</v>
          </cell>
          <cell r="AO5862" t="str">
            <v>Berlin_2008_II 02b_3</v>
          </cell>
          <cell r="AQ5862" t="str">
            <v>Stadtstaaten_2008_II 02b_3</v>
          </cell>
        </row>
        <row r="5863">
          <cell r="G5863">
            <v>0</v>
          </cell>
          <cell r="H5863">
            <v>0</v>
          </cell>
          <cell r="I5863">
            <v>0</v>
          </cell>
          <cell r="J5863">
            <v>0</v>
          </cell>
          <cell r="K5863">
            <v>0</v>
          </cell>
          <cell r="L5863">
            <v>0</v>
          </cell>
          <cell r="M5863">
            <v>0</v>
          </cell>
          <cell r="N5863">
            <v>0</v>
          </cell>
          <cell r="O5863">
            <v>0</v>
          </cell>
          <cell r="P5863">
            <v>0</v>
          </cell>
          <cell r="Q5863">
            <v>0</v>
          </cell>
          <cell r="R5863">
            <v>0</v>
          </cell>
          <cell r="S5863">
            <v>0</v>
          </cell>
          <cell r="T5863">
            <v>0</v>
          </cell>
          <cell r="U5863">
            <v>0</v>
          </cell>
          <cell r="AO5863" t="str">
            <v>Berlin_2008_II 02b_4</v>
          </cell>
          <cell r="AQ5863" t="str">
            <v>Stadtstaaten_2008_II 02b_4</v>
          </cell>
        </row>
        <row r="5864">
          <cell r="G5864">
            <v>4</v>
          </cell>
          <cell r="H5864">
            <v>2</v>
          </cell>
          <cell r="I5864">
            <v>0</v>
          </cell>
          <cell r="J5864">
            <v>0</v>
          </cell>
          <cell r="K5864">
            <v>4</v>
          </cell>
          <cell r="L5864">
            <v>2</v>
          </cell>
          <cell r="M5864">
            <v>0</v>
          </cell>
          <cell r="N5864">
            <v>0</v>
          </cell>
          <cell r="O5864">
            <v>4</v>
          </cell>
          <cell r="P5864">
            <v>0</v>
          </cell>
          <cell r="Q5864">
            <v>0</v>
          </cell>
          <cell r="R5864">
            <v>0</v>
          </cell>
          <cell r="S5864">
            <v>0</v>
          </cell>
          <cell r="T5864">
            <v>0</v>
          </cell>
          <cell r="U5864">
            <v>0</v>
          </cell>
          <cell r="AO5864" t="str">
            <v>Berlin_2008_II 02b_5</v>
          </cell>
          <cell r="AQ5864" t="str">
            <v>Stadtstaaten_2008_II 02b_5</v>
          </cell>
        </row>
        <row r="5865">
          <cell r="G5865">
            <v>0</v>
          </cell>
          <cell r="H5865">
            <v>0</v>
          </cell>
          <cell r="I5865">
            <v>0</v>
          </cell>
          <cell r="J5865">
            <v>0</v>
          </cell>
          <cell r="K5865">
            <v>0</v>
          </cell>
          <cell r="L5865">
            <v>0</v>
          </cell>
          <cell r="M5865">
            <v>0</v>
          </cell>
          <cell r="N5865">
            <v>0</v>
          </cell>
          <cell r="O5865">
            <v>0</v>
          </cell>
          <cell r="P5865">
            <v>0</v>
          </cell>
          <cell r="Q5865">
            <v>0</v>
          </cell>
          <cell r="R5865">
            <v>0</v>
          </cell>
          <cell r="S5865">
            <v>0</v>
          </cell>
          <cell r="T5865">
            <v>0</v>
          </cell>
          <cell r="U5865">
            <v>0</v>
          </cell>
          <cell r="AO5865" t="str">
            <v>Berlin_2008_II 02b_6</v>
          </cell>
          <cell r="AQ5865" t="str">
            <v>Stadtstaaten_2008_II 02b_6</v>
          </cell>
        </row>
        <row r="5866">
          <cell r="G5866">
            <v>0</v>
          </cell>
          <cell r="H5866">
            <v>0</v>
          </cell>
          <cell r="I5866">
            <v>0</v>
          </cell>
          <cell r="J5866">
            <v>0</v>
          </cell>
          <cell r="K5866">
            <v>0</v>
          </cell>
          <cell r="L5866">
            <v>0</v>
          </cell>
          <cell r="M5866">
            <v>0</v>
          </cell>
          <cell r="N5866">
            <v>0</v>
          </cell>
          <cell r="O5866">
            <v>0</v>
          </cell>
          <cell r="P5866">
            <v>0</v>
          </cell>
          <cell r="Q5866">
            <v>0</v>
          </cell>
          <cell r="R5866">
            <v>0</v>
          </cell>
          <cell r="S5866">
            <v>0</v>
          </cell>
          <cell r="T5866">
            <v>0</v>
          </cell>
          <cell r="U5866">
            <v>0</v>
          </cell>
          <cell r="AO5866" t="str">
            <v>Berlin_2008_II 02b_7</v>
          </cell>
          <cell r="AQ5866" t="str">
            <v>Stadtstaaten_2008_II 02b_7</v>
          </cell>
        </row>
        <row r="5867">
          <cell r="G5867">
            <v>12</v>
          </cell>
          <cell r="H5867">
            <v>7</v>
          </cell>
          <cell r="I5867">
            <v>0</v>
          </cell>
          <cell r="J5867">
            <v>0</v>
          </cell>
          <cell r="K5867">
            <v>12</v>
          </cell>
          <cell r="L5867">
            <v>7</v>
          </cell>
          <cell r="M5867">
            <v>0</v>
          </cell>
          <cell r="N5867">
            <v>0</v>
          </cell>
          <cell r="O5867">
            <v>12</v>
          </cell>
          <cell r="P5867">
            <v>0</v>
          </cell>
          <cell r="Q5867">
            <v>0</v>
          </cell>
          <cell r="R5867">
            <v>0</v>
          </cell>
          <cell r="S5867">
            <v>0</v>
          </cell>
          <cell r="T5867">
            <v>0</v>
          </cell>
          <cell r="U5867">
            <v>0</v>
          </cell>
          <cell r="AO5867" t="str">
            <v>Berlin_2008_II 02b_8</v>
          </cell>
          <cell r="AQ5867" t="str">
            <v>Stadtstaaten_2008_II 02b_8</v>
          </cell>
        </row>
        <row r="5868">
          <cell r="G5868">
            <v>29</v>
          </cell>
          <cell r="H5868">
            <v>14</v>
          </cell>
          <cell r="I5868">
            <v>4</v>
          </cell>
          <cell r="J5868">
            <v>2</v>
          </cell>
          <cell r="K5868">
            <v>29</v>
          </cell>
          <cell r="L5868">
            <v>14</v>
          </cell>
          <cell r="M5868">
            <v>4</v>
          </cell>
          <cell r="N5868">
            <v>2</v>
          </cell>
          <cell r="O5868">
            <v>29</v>
          </cell>
          <cell r="P5868">
            <v>0</v>
          </cell>
          <cell r="Q5868">
            <v>0</v>
          </cell>
          <cell r="R5868">
            <v>0</v>
          </cell>
          <cell r="S5868">
            <v>0</v>
          </cell>
          <cell r="T5868">
            <v>0</v>
          </cell>
          <cell r="U5868">
            <v>0</v>
          </cell>
          <cell r="AO5868" t="str">
            <v>Berlin_2008_II 03a_1</v>
          </cell>
          <cell r="AQ5868" t="str">
            <v>Stadtstaaten_2008_II 03a_1</v>
          </cell>
        </row>
        <row r="5869">
          <cell r="G5869">
            <v>2702</v>
          </cell>
          <cell r="H5869">
            <v>1254</v>
          </cell>
          <cell r="I5869">
            <v>644</v>
          </cell>
          <cell r="J5869">
            <v>264</v>
          </cell>
          <cell r="K5869">
            <v>2702</v>
          </cell>
          <cell r="L5869">
            <v>1254</v>
          </cell>
          <cell r="M5869">
            <v>644</v>
          </cell>
          <cell r="N5869">
            <v>264</v>
          </cell>
          <cell r="O5869">
            <v>2702</v>
          </cell>
          <cell r="P5869">
            <v>0</v>
          </cell>
          <cell r="Q5869">
            <v>0</v>
          </cell>
          <cell r="R5869">
            <v>0</v>
          </cell>
          <cell r="S5869">
            <v>0</v>
          </cell>
          <cell r="T5869">
            <v>0</v>
          </cell>
          <cell r="U5869">
            <v>0</v>
          </cell>
          <cell r="AO5869" t="str">
            <v>Berlin_2008_II 03a_2</v>
          </cell>
          <cell r="AQ5869" t="str">
            <v>Stadtstaaten_2008_II 03a_2</v>
          </cell>
        </row>
        <row r="5870">
          <cell r="G5870">
            <v>1087</v>
          </cell>
          <cell r="H5870">
            <v>624</v>
          </cell>
          <cell r="I5870">
            <v>208</v>
          </cell>
          <cell r="J5870">
            <v>117</v>
          </cell>
          <cell r="K5870">
            <v>1087</v>
          </cell>
          <cell r="L5870">
            <v>624</v>
          </cell>
          <cell r="M5870">
            <v>208</v>
          </cell>
          <cell r="N5870">
            <v>117</v>
          </cell>
          <cell r="O5870">
            <v>1087</v>
          </cell>
          <cell r="P5870">
            <v>0</v>
          </cell>
          <cell r="Q5870">
            <v>0</v>
          </cell>
          <cell r="R5870">
            <v>0</v>
          </cell>
          <cell r="S5870">
            <v>0</v>
          </cell>
          <cell r="T5870">
            <v>0</v>
          </cell>
          <cell r="U5870">
            <v>0</v>
          </cell>
          <cell r="AO5870" t="str">
            <v>Berlin_2008_II 03a_3</v>
          </cell>
          <cell r="AQ5870" t="str">
            <v>Stadtstaaten_2008_II 03a_3</v>
          </cell>
        </row>
        <row r="5871">
          <cell r="G5871">
            <v>5</v>
          </cell>
          <cell r="H5871">
            <v>4</v>
          </cell>
          <cell r="I5871">
            <v>0</v>
          </cell>
          <cell r="J5871">
            <v>0</v>
          </cell>
          <cell r="K5871">
            <v>5</v>
          </cell>
          <cell r="L5871">
            <v>4</v>
          </cell>
          <cell r="M5871">
            <v>0</v>
          </cell>
          <cell r="N5871">
            <v>0</v>
          </cell>
          <cell r="O5871">
            <v>5</v>
          </cell>
          <cell r="P5871">
            <v>0</v>
          </cell>
          <cell r="Q5871">
            <v>0</v>
          </cell>
          <cell r="R5871">
            <v>0</v>
          </cell>
          <cell r="S5871">
            <v>0</v>
          </cell>
          <cell r="T5871">
            <v>0</v>
          </cell>
          <cell r="U5871">
            <v>0</v>
          </cell>
          <cell r="AO5871" t="str">
            <v>Berlin_2008_II 03a_4</v>
          </cell>
          <cell r="AQ5871" t="str">
            <v>Stadtstaaten_2008_II 03a_4</v>
          </cell>
        </row>
        <row r="5872">
          <cell r="G5872">
            <v>3</v>
          </cell>
          <cell r="H5872">
            <v>1</v>
          </cell>
          <cell r="I5872">
            <v>0</v>
          </cell>
          <cell r="J5872">
            <v>0</v>
          </cell>
          <cell r="K5872">
            <v>3</v>
          </cell>
          <cell r="L5872">
            <v>1</v>
          </cell>
          <cell r="M5872">
            <v>0</v>
          </cell>
          <cell r="N5872">
            <v>0</v>
          </cell>
          <cell r="O5872">
            <v>3</v>
          </cell>
          <cell r="P5872">
            <v>0</v>
          </cell>
          <cell r="Q5872">
            <v>0</v>
          </cell>
          <cell r="R5872">
            <v>0</v>
          </cell>
          <cell r="S5872">
            <v>0</v>
          </cell>
          <cell r="T5872">
            <v>0</v>
          </cell>
          <cell r="U5872">
            <v>0</v>
          </cell>
          <cell r="AO5872" t="str">
            <v>Berlin_2008_II 03a_5</v>
          </cell>
          <cell r="AQ5872" t="str">
            <v>Stadtstaaten_2008_II 03a_5</v>
          </cell>
        </row>
        <row r="5873">
          <cell r="G5873">
            <v>0</v>
          </cell>
          <cell r="H5873">
            <v>0</v>
          </cell>
          <cell r="I5873">
            <v>0</v>
          </cell>
          <cell r="J5873">
            <v>0</v>
          </cell>
          <cell r="K5873">
            <v>0</v>
          </cell>
          <cell r="L5873">
            <v>0</v>
          </cell>
          <cell r="M5873">
            <v>0</v>
          </cell>
          <cell r="N5873">
            <v>0</v>
          </cell>
          <cell r="O5873">
            <v>0</v>
          </cell>
          <cell r="P5873">
            <v>0</v>
          </cell>
          <cell r="Q5873">
            <v>0</v>
          </cell>
          <cell r="R5873">
            <v>0</v>
          </cell>
          <cell r="S5873">
            <v>0</v>
          </cell>
          <cell r="T5873">
            <v>0</v>
          </cell>
          <cell r="U5873">
            <v>0</v>
          </cell>
          <cell r="AO5873" t="str">
            <v>Berlin_2008_II 03a_6</v>
          </cell>
          <cell r="AQ5873" t="str">
            <v>Stadtstaaten_2008_II 03a_6</v>
          </cell>
        </row>
        <row r="5874">
          <cell r="G5874">
            <v>0</v>
          </cell>
          <cell r="H5874">
            <v>0</v>
          </cell>
          <cell r="I5874">
            <v>0</v>
          </cell>
          <cell r="J5874">
            <v>0</v>
          </cell>
          <cell r="K5874">
            <v>0</v>
          </cell>
          <cell r="L5874">
            <v>0</v>
          </cell>
          <cell r="M5874">
            <v>0</v>
          </cell>
          <cell r="N5874">
            <v>0</v>
          </cell>
          <cell r="O5874">
            <v>0</v>
          </cell>
          <cell r="P5874">
            <v>0</v>
          </cell>
          <cell r="Q5874">
            <v>0</v>
          </cell>
          <cell r="R5874">
            <v>0</v>
          </cell>
          <cell r="S5874">
            <v>0</v>
          </cell>
          <cell r="T5874">
            <v>0</v>
          </cell>
          <cell r="U5874">
            <v>0</v>
          </cell>
          <cell r="AO5874" t="str">
            <v>Berlin_2008_II 03a_7</v>
          </cell>
          <cell r="AQ5874" t="str">
            <v>Stadtstaaten_2008_II 03a_7</v>
          </cell>
        </row>
        <row r="5875">
          <cell r="G5875">
            <v>3826</v>
          </cell>
          <cell r="H5875">
            <v>1897</v>
          </cell>
          <cell r="I5875">
            <v>856</v>
          </cell>
          <cell r="J5875">
            <v>383</v>
          </cell>
          <cell r="K5875">
            <v>3826</v>
          </cell>
          <cell r="L5875">
            <v>1897</v>
          </cell>
          <cell r="M5875">
            <v>856</v>
          </cell>
          <cell r="N5875">
            <v>383</v>
          </cell>
          <cell r="O5875">
            <v>3826</v>
          </cell>
          <cell r="P5875">
            <v>0</v>
          </cell>
          <cell r="Q5875">
            <v>0</v>
          </cell>
          <cell r="R5875">
            <v>0</v>
          </cell>
          <cell r="S5875">
            <v>0</v>
          </cell>
          <cell r="T5875">
            <v>0</v>
          </cell>
          <cell r="U5875">
            <v>0</v>
          </cell>
          <cell r="AO5875" t="str">
            <v>Berlin_2008_II 03a_8</v>
          </cell>
          <cell r="AQ5875" t="str">
            <v>Stadtstaaten_2008_II 03a_8</v>
          </cell>
        </row>
        <row r="5876">
          <cell r="G5876">
            <v>0</v>
          </cell>
          <cell r="H5876">
            <v>0</v>
          </cell>
          <cell r="I5876">
            <v>0</v>
          </cell>
          <cell r="J5876">
            <v>0</v>
          </cell>
          <cell r="K5876">
            <v>0</v>
          </cell>
          <cell r="L5876">
            <v>0</v>
          </cell>
          <cell r="M5876">
            <v>0</v>
          </cell>
          <cell r="N5876">
            <v>0</v>
          </cell>
          <cell r="O5876">
            <v>0</v>
          </cell>
          <cell r="P5876">
            <v>0</v>
          </cell>
          <cell r="Q5876">
            <v>0</v>
          </cell>
          <cell r="R5876">
            <v>0</v>
          </cell>
          <cell r="S5876">
            <v>0</v>
          </cell>
          <cell r="T5876">
            <v>0</v>
          </cell>
          <cell r="U5876">
            <v>0</v>
          </cell>
          <cell r="AO5876" t="str">
            <v>Berlin_2008_Sonstige_1</v>
          </cell>
          <cell r="AQ5876" t="str">
            <v>Stadtstaaten_2008_Sonstige_1</v>
          </cell>
        </row>
        <row r="5877">
          <cell r="G5877">
            <v>31</v>
          </cell>
          <cell r="H5877">
            <v>3</v>
          </cell>
          <cell r="I5877">
            <v>4</v>
          </cell>
          <cell r="J5877">
            <v>0</v>
          </cell>
          <cell r="K5877">
            <v>31</v>
          </cell>
          <cell r="L5877">
            <v>3</v>
          </cell>
          <cell r="M5877">
            <v>4</v>
          </cell>
          <cell r="N5877">
            <v>0</v>
          </cell>
          <cell r="O5877">
            <v>31</v>
          </cell>
          <cell r="P5877">
            <v>0</v>
          </cell>
          <cell r="Q5877">
            <v>0</v>
          </cell>
          <cell r="R5877">
            <v>0</v>
          </cell>
          <cell r="S5877">
            <v>0</v>
          </cell>
          <cell r="T5877">
            <v>0</v>
          </cell>
          <cell r="U5877">
            <v>0</v>
          </cell>
          <cell r="AO5877" t="str">
            <v>Berlin_2008_Sonstige_2</v>
          </cell>
          <cell r="AQ5877" t="str">
            <v>Stadtstaaten_2008_Sonstige_2</v>
          </cell>
        </row>
        <row r="5878">
          <cell r="G5878">
            <v>2204</v>
          </cell>
          <cell r="H5878">
            <v>956</v>
          </cell>
          <cell r="I5878">
            <v>225</v>
          </cell>
          <cell r="J5878">
            <v>88</v>
          </cell>
          <cell r="K5878">
            <v>1880</v>
          </cell>
          <cell r="L5878">
            <v>774</v>
          </cell>
          <cell r="M5878">
            <v>201</v>
          </cell>
          <cell r="N5878">
            <v>77</v>
          </cell>
          <cell r="O5878">
            <v>41</v>
          </cell>
          <cell r="P5878">
            <v>32</v>
          </cell>
          <cell r="Q5878">
            <v>1865</v>
          </cell>
          <cell r="R5878">
            <v>266</v>
          </cell>
          <cell r="S5878">
            <v>0</v>
          </cell>
          <cell r="T5878">
            <v>0</v>
          </cell>
          <cell r="U5878">
            <v>0</v>
          </cell>
          <cell r="AO5878" t="str">
            <v>Berlin_2008_Sonstige_3</v>
          </cell>
          <cell r="AQ5878" t="str">
            <v>Stadtstaaten_2008_Sonstige_3</v>
          </cell>
        </row>
        <row r="5879">
          <cell r="G5879">
            <v>0</v>
          </cell>
          <cell r="H5879">
            <v>0</v>
          </cell>
          <cell r="I5879">
            <v>0</v>
          </cell>
          <cell r="J5879">
            <v>0</v>
          </cell>
          <cell r="K5879">
            <v>0</v>
          </cell>
          <cell r="L5879">
            <v>0</v>
          </cell>
          <cell r="M5879">
            <v>0</v>
          </cell>
          <cell r="N5879">
            <v>0</v>
          </cell>
          <cell r="O5879">
            <v>0</v>
          </cell>
          <cell r="P5879">
            <v>0</v>
          </cell>
          <cell r="Q5879">
            <v>0</v>
          </cell>
          <cell r="R5879">
            <v>0</v>
          </cell>
          <cell r="S5879">
            <v>0</v>
          </cell>
          <cell r="T5879">
            <v>0</v>
          </cell>
          <cell r="U5879">
            <v>0</v>
          </cell>
          <cell r="AO5879" t="str">
            <v>Berlin_2008_Sonstige_4</v>
          </cell>
          <cell r="AQ5879" t="str">
            <v>Stadtstaaten_2008_Sonstige_4</v>
          </cell>
        </row>
        <row r="5880">
          <cell r="G5880">
            <v>0</v>
          </cell>
          <cell r="H5880">
            <v>0</v>
          </cell>
          <cell r="I5880">
            <v>0</v>
          </cell>
          <cell r="J5880">
            <v>0</v>
          </cell>
          <cell r="K5880">
            <v>0</v>
          </cell>
          <cell r="L5880">
            <v>0</v>
          </cell>
          <cell r="M5880">
            <v>0</v>
          </cell>
          <cell r="N5880">
            <v>0</v>
          </cell>
          <cell r="O5880">
            <v>0</v>
          </cell>
          <cell r="P5880">
            <v>0</v>
          </cell>
          <cell r="Q5880">
            <v>0</v>
          </cell>
          <cell r="R5880">
            <v>0</v>
          </cell>
          <cell r="S5880">
            <v>0</v>
          </cell>
          <cell r="T5880">
            <v>0</v>
          </cell>
          <cell r="U5880">
            <v>0</v>
          </cell>
          <cell r="AO5880" t="str">
            <v>Berlin_2008_Sonstige_5</v>
          </cell>
          <cell r="AQ5880" t="str">
            <v>Stadtstaaten_2008_Sonstige_5</v>
          </cell>
        </row>
        <row r="5881">
          <cell r="G5881">
            <v>0</v>
          </cell>
          <cell r="H5881">
            <v>0</v>
          </cell>
          <cell r="I5881">
            <v>0</v>
          </cell>
          <cell r="J5881">
            <v>0</v>
          </cell>
          <cell r="K5881">
            <v>0</v>
          </cell>
          <cell r="L5881">
            <v>0</v>
          </cell>
          <cell r="M5881">
            <v>0</v>
          </cell>
          <cell r="N5881">
            <v>0</v>
          </cell>
          <cell r="O5881">
            <v>0</v>
          </cell>
          <cell r="P5881">
            <v>0</v>
          </cell>
          <cell r="Q5881">
            <v>0</v>
          </cell>
          <cell r="R5881">
            <v>0</v>
          </cell>
          <cell r="S5881">
            <v>0</v>
          </cell>
          <cell r="T5881">
            <v>0</v>
          </cell>
          <cell r="U5881">
            <v>0</v>
          </cell>
          <cell r="AO5881" t="str">
            <v>Berlin_2008_Sonstige_6</v>
          </cell>
          <cell r="AQ5881" t="str">
            <v>Stadtstaaten_2008_Sonstige_6</v>
          </cell>
        </row>
        <row r="5882">
          <cell r="G5882">
            <v>0</v>
          </cell>
          <cell r="H5882">
            <v>0</v>
          </cell>
          <cell r="I5882">
            <v>0</v>
          </cell>
          <cell r="J5882">
            <v>0</v>
          </cell>
          <cell r="K5882">
            <v>0</v>
          </cell>
          <cell r="L5882">
            <v>0</v>
          </cell>
          <cell r="M5882">
            <v>0</v>
          </cell>
          <cell r="N5882">
            <v>0</v>
          </cell>
          <cell r="O5882">
            <v>0</v>
          </cell>
          <cell r="P5882">
            <v>0</v>
          </cell>
          <cell r="Q5882">
            <v>0</v>
          </cell>
          <cell r="R5882">
            <v>0</v>
          </cell>
          <cell r="S5882">
            <v>0</v>
          </cell>
          <cell r="T5882">
            <v>0</v>
          </cell>
          <cell r="U5882">
            <v>0</v>
          </cell>
          <cell r="AO5882" t="str">
            <v>Berlin_2008_Sonstige_7</v>
          </cell>
          <cell r="AQ5882" t="str">
            <v>Stadtstaaten_2008_Sonstige_7</v>
          </cell>
        </row>
        <row r="5883">
          <cell r="G5883">
            <v>2235</v>
          </cell>
          <cell r="H5883">
            <v>959</v>
          </cell>
          <cell r="I5883">
            <v>229</v>
          </cell>
          <cell r="J5883">
            <v>88</v>
          </cell>
          <cell r="K5883">
            <v>1911</v>
          </cell>
          <cell r="L5883">
            <v>777</v>
          </cell>
          <cell r="M5883">
            <v>205</v>
          </cell>
          <cell r="N5883">
            <v>77</v>
          </cell>
          <cell r="O5883">
            <v>72</v>
          </cell>
          <cell r="P5883">
            <v>32</v>
          </cell>
          <cell r="Q5883">
            <v>1865</v>
          </cell>
          <cell r="R5883">
            <v>266</v>
          </cell>
          <cell r="S5883">
            <v>0</v>
          </cell>
          <cell r="T5883">
            <v>0</v>
          </cell>
          <cell r="U5883">
            <v>0</v>
          </cell>
          <cell r="AO5883" t="str">
            <v>Berlin_2008_Sonstige_8</v>
          </cell>
          <cell r="AQ5883" t="str">
            <v>Stadtstaaten_2008_Sonstige_8</v>
          </cell>
        </row>
        <row r="5884">
          <cell r="G5884">
            <v>0</v>
          </cell>
          <cell r="H5884">
            <v>0</v>
          </cell>
          <cell r="I5884">
            <v>0</v>
          </cell>
          <cell r="J5884">
            <v>0</v>
          </cell>
          <cell r="K5884">
            <v>0</v>
          </cell>
          <cell r="L5884">
            <v>0</v>
          </cell>
          <cell r="M5884">
            <v>0</v>
          </cell>
          <cell r="N5884">
            <v>0</v>
          </cell>
          <cell r="O5884">
            <v>0</v>
          </cell>
          <cell r="P5884">
            <v>0</v>
          </cell>
          <cell r="Q5884">
            <v>0</v>
          </cell>
          <cell r="R5884">
            <v>0</v>
          </cell>
          <cell r="S5884">
            <v>0</v>
          </cell>
          <cell r="T5884">
            <v>0</v>
          </cell>
          <cell r="U5884">
            <v>0</v>
          </cell>
          <cell r="AO5884" t="e">
            <v>#N/A</v>
          </cell>
          <cell r="AQ5884" t="e">
            <v>#N/A</v>
          </cell>
        </row>
        <row r="5885">
          <cell r="G5885">
            <v>0</v>
          </cell>
          <cell r="H5885">
            <v>0</v>
          </cell>
          <cell r="I5885">
            <v>0</v>
          </cell>
          <cell r="J5885">
            <v>0</v>
          </cell>
          <cell r="K5885">
            <v>0</v>
          </cell>
          <cell r="L5885">
            <v>0</v>
          </cell>
          <cell r="M5885">
            <v>0</v>
          </cell>
          <cell r="N5885">
            <v>0</v>
          </cell>
          <cell r="O5885">
            <v>0</v>
          </cell>
          <cell r="P5885">
            <v>0</v>
          </cell>
          <cell r="Q5885">
            <v>0</v>
          </cell>
          <cell r="R5885">
            <v>0</v>
          </cell>
          <cell r="S5885">
            <v>0</v>
          </cell>
          <cell r="T5885">
            <v>0</v>
          </cell>
          <cell r="U5885">
            <v>0</v>
          </cell>
          <cell r="AO5885" t="e">
            <v>#N/A</v>
          </cell>
          <cell r="AQ5885" t="e">
            <v>#N/A</v>
          </cell>
        </row>
        <row r="5886">
          <cell r="G5886">
            <v>719</v>
          </cell>
          <cell r="H5886">
            <v>375</v>
          </cell>
          <cell r="I5886">
            <v>61</v>
          </cell>
          <cell r="J5886">
            <v>24</v>
          </cell>
          <cell r="K5886">
            <v>421</v>
          </cell>
          <cell r="L5886">
            <v>197</v>
          </cell>
          <cell r="M5886">
            <v>37</v>
          </cell>
          <cell r="N5886">
            <v>13</v>
          </cell>
          <cell r="O5886">
            <v>41</v>
          </cell>
          <cell r="P5886">
            <v>32</v>
          </cell>
          <cell r="Q5886">
            <v>380</v>
          </cell>
          <cell r="R5886">
            <v>266</v>
          </cell>
          <cell r="S5886">
            <v>0</v>
          </cell>
          <cell r="T5886">
            <v>0</v>
          </cell>
          <cell r="U5886">
            <v>0</v>
          </cell>
          <cell r="AO5886" t="e">
            <v>#N/A</v>
          </cell>
          <cell r="AQ5886" t="e">
            <v>#N/A</v>
          </cell>
        </row>
        <row r="5887">
          <cell r="G5887">
            <v>0</v>
          </cell>
          <cell r="H5887">
            <v>0</v>
          </cell>
          <cell r="I5887">
            <v>0</v>
          </cell>
          <cell r="J5887">
            <v>0</v>
          </cell>
          <cell r="K5887">
            <v>0</v>
          </cell>
          <cell r="L5887">
            <v>0</v>
          </cell>
          <cell r="M5887">
            <v>0</v>
          </cell>
          <cell r="N5887">
            <v>0</v>
          </cell>
          <cell r="O5887">
            <v>0</v>
          </cell>
          <cell r="P5887">
            <v>0</v>
          </cell>
          <cell r="Q5887">
            <v>0</v>
          </cell>
          <cell r="R5887">
            <v>0</v>
          </cell>
          <cell r="S5887">
            <v>0</v>
          </cell>
          <cell r="T5887">
            <v>0</v>
          </cell>
          <cell r="U5887">
            <v>0</v>
          </cell>
          <cell r="AO5887" t="e">
            <v>#N/A</v>
          </cell>
          <cell r="AQ5887" t="e">
            <v>#N/A</v>
          </cell>
        </row>
        <row r="5888">
          <cell r="G5888">
            <v>0</v>
          </cell>
          <cell r="H5888">
            <v>0</v>
          </cell>
          <cell r="I5888">
            <v>0</v>
          </cell>
          <cell r="J5888">
            <v>0</v>
          </cell>
          <cell r="K5888">
            <v>0</v>
          </cell>
          <cell r="L5888">
            <v>0</v>
          </cell>
          <cell r="M5888">
            <v>0</v>
          </cell>
          <cell r="N5888">
            <v>0</v>
          </cell>
          <cell r="O5888">
            <v>0</v>
          </cell>
          <cell r="P5888">
            <v>0</v>
          </cell>
          <cell r="Q5888">
            <v>0</v>
          </cell>
          <cell r="R5888">
            <v>0</v>
          </cell>
          <cell r="S5888">
            <v>0</v>
          </cell>
          <cell r="T5888">
            <v>0</v>
          </cell>
          <cell r="U5888">
            <v>0</v>
          </cell>
          <cell r="AO5888" t="e">
            <v>#N/A</v>
          </cell>
          <cell r="AQ5888" t="e">
            <v>#N/A</v>
          </cell>
        </row>
        <row r="5889">
          <cell r="G5889">
            <v>0</v>
          </cell>
          <cell r="H5889">
            <v>0</v>
          </cell>
          <cell r="I5889">
            <v>0</v>
          </cell>
          <cell r="J5889">
            <v>0</v>
          </cell>
          <cell r="K5889">
            <v>0</v>
          </cell>
          <cell r="L5889">
            <v>0</v>
          </cell>
          <cell r="M5889">
            <v>0</v>
          </cell>
          <cell r="N5889">
            <v>0</v>
          </cell>
          <cell r="O5889">
            <v>0</v>
          </cell>
          <cell r="P5889">
            <v>0</v>
          </cell>
          <cell r="Q5889">
            <v>0</v>
          </cell>
          <cell r="R5889">
            <v>0</v>
          </cell>
          <cell r="S5889">
            <v>0</v>
          </cell>
          <cell r="T5889">
            <v>0</v>
          </cell>
          <cell r="U5889">
            <v>0</v>
          </cell>
          <cell r="AO5889" t="e">
            <v>#N/A</v>
          </cell>
          <cell r="AQ5889" t="e">
            <v>#N/A</v>
          </cell>
        </row>
        <row r="5890">
          <cell r="G5890">
            <v>0</v>
          </cell>
          <cell r="H5890">
            <v>0</v>
          </cell>
          <cell r="I5890">
            <v>0</v>
          </cell>
          <cell r="J5890">
            <v>0</v>
          </cell>
          <cell r="K5890">
            <v>0</v>
          </cell>
          <cell r="L5890">
            <v>0</v>
          </cell>
          <cell r="M5890">
            <v>0</v>
          </cell>
          <cell r="N5890">
            <v>0</v>
          </cell>
          <cell r="O5890">
            <v>0</v>
          </cell>
          <cell r="P5890">
            <v>0</v>
          </cell>
          <cell r="Q5890">
            <v>0</v>
          </cell>
          <cell r="R5890">
            <v>0</v>
          </cell>
          <cell r="S5890">
            <v>0</v>
          </cell>
          <cell r="T5890">
            <v>0</v>
          </cell>
          <cell r="U5890">
            <v>0</v>
          </cell>
          <cell r="AO5890" t="e">
            <v>#N/A</v>
          </cell>
          <cell r="AQ5890" t="e">
            <v>#N/A</v>
          </cell>
        </row>
        <row r="5891">
          <cell r="G5891">
            <v>719</v>
          </cell>
          <cell r="H5891">
            <v>375</v>
          </cell>
          <cell r="I5891">
            <v>61</v>
          </cell>
          <cell r="J5891">
            <v>24</v>
          </cell>
          <cell r="K5891">
            <v>421</v>
          </cell>
          <cell r="L5891">
            <v>197</v>
          </cell>
          <cell r="M5891">
            <v>37</v>
          </cell>
          <cell r="N5891">
            <v>13</v>
          </cell>
          <cell r="O5891">
            <v>41</v>
          </cell>
          <cell r="P5891">
            <v>32</v>
          </cell>
          <cell r="Q5891">
            <v>380</v>
          </cell>
          <cell r="R5891">
            <v>266</v>
          </cell>
          <cell r="S5891">
            <v>0</v>
          </cell>
          <cell r="T5891">
            <v>0</v>
          </cell>
          <cell r="U5891">
            <v>0</v>
          </cell>
          <cell r="AO5891" t="e">
            <v>#N/A</v>
          </cell>
          <cell r="AQ5891" t="e">
            <v>#N/A</v>
          </cell>
        </row>
        <row r="5892">
          <cell r="G5892">
            <v>0</v>
          </cell>
          <cell r="H5892">
            <v>0</v>
          </cell>
          <cell r="I5892">
            <v>0</v>
          </cell>
          <cell r="J5892">
            <v>0</v>
          </cell>
          <cell r="K5892">
            <v>0</v>
          </cell>
          <cell r="L5892">
            <v>0</v>
          </cell>
          <cell r="M5892">
            <v>0</v>
          </cell>
          <cell r="N5892">
            <v>0</v>
          </cell>
          <cell r="O5892">
            <v>0</v>
          </cell>
          <cell r="P5892">
            <v>0</v>
          </cell>
          <cell r="Q5892">
            <v>0</v>
          </cell>
          <cell r="R5892">
            <v>0</v>
          </cell>
          <cell r="S5892">
            <v>0</v>
          </cell>
          <cell r="T5892">
            <v>0</v>
          </cell>
          <cell r="U5892">
            <v>0</v>
          </cell>
          <cell r="AO5892" t="str">
            <v>Berlin_2008_III 01_1</v>
          </cell>
          <cell r="AQ5892" t="str">
            <v>Stadtstaaten_2008_III 01_1</v>
          </cell>
        </row>
        <row r="5893">
          <cell r="G5893">
            <v>0</v>
          </cell>
          <cell r="H5893">
            <v>0</v>
          </cell>
          <cell r="I5893">
            <v>0</v>
          </cell>
          <cell r="J5893">
            <v>0</v>
          </cell>
          <cell r="K5893">
            <v>0</v>
          </cell>
          <cell r="L5893">
            <v>0</v>
          </cell>
          <cell r="M5893">
            <v>0</v>
          </cell>
          <cell r="N5893">
            <v>0</v>
          </cell>
          <cell r="O5893">
            <v>0</v>
          </cell>
          <cell r="P5893">
            <v>0</v>
          </cell>
          <cell r="Q5893">
            <v>0</v>
          </cell>
          <cell r="R5893">
            <v>0</v>
          </cell>
          <cell r="S5893">
            <v>0</v>
          </cell>
          <cell r="T5893">
            <v>0</v>
          </cell>
          <cell r="U5893">
            <v>0</v>
          </cell>
          <cell r="AO5893" t="str">
            <v>Berlin_2008_III 01_2</v>
          </cell>
          <cell r="AQ5893" t="str">
            <v>Stadtstaaten_2008_III 01_2</v>
          </cell>
        </row>
        <row r="5894">
          <cell r="G5894">
            <v>4698</v>
          </cell>
          <cell r="H5894">
            <v>2743</v>
          </cell>
          <cell r="I5894">
            <v>554</v>
          </cell>
          <cell r="J5894">
            <v>289</v>
          </cell>
          <cell r="K5894">
            <v>2581</v>
          </cell>
          <cell r="L5894">
            <v>1465</v>
          </cell>
          <cell r="M5894">
            <v>304</v>
          </cell>
          <cell r="N5894">
            <v>163</v>
          </cell>
          <cell r="O5894">
            <v>2581</v>
          </cell>
          <cell r="P5894">
            <v>2117</v>
          </cell>
          <cell r="Q5894">
            <v>0</v>
          </cell>
          <cell r="R5894">
            <v>0</v>
          </cell>
          <cell r="S5894">
            <v>0</v>
          </cell>
          <cell r="T5894">
            <v>0</v>
          </cell>
          <cell r="U5894">
            <v>0</v>
          </cell>
          <cell r="AO5894" t="str">
            <v>Berlin_2008_III 01_3</v>
          </cell>
          <cell r="AQ5894" t="str">
            <v>Stadtstaaten_2008_III 01_3</v>
          </cell>
        </row>
        <row r="5895">
          <cell r="G5895">
            <v>0</v>
          </cell>
          <cell r="H5895">
            <v>0</v>
          </cell>
          <cell r="I5895">
            <v>0</v>
          </cell>
          <cell r="J5895">
            <v>0</v>
          </cell>
          <cell r="K5895">
            <v>0</v>
          </cell>
          <cell r="L5895">
            <v>0</v>
          </cell>
          <cell r="M5895">
            <v>0</v>
          </cell>
          <cell r="N5895">
            <v>0</v>
          </cell>
          <cell r="O5895">
            <v>0</v>
          </cell>
          <cell r="P5895">
            <v>0</v>
          </cell>
          <cell r="Q5895">
            <v>0</v>
          </cell>
          <cell r="R5895">
            <v>0</v>
          </cell>
          <cell r="S5895">
            <v>0</v>
          </cell>
          <cell r="T5895">
            <v>0</v>
          </cell>
          <cell r="U5895">
            <v>0</v>
          </cell>
          <cell r="AO5895" t="str">
            <v>Berlin_2008_III 01_4</v>
          </cell>
          <cell r="AQ5895" t="str">
            <v>Stadtstaaten_2008_III 01_4</v>
          </cell>
        </row>
        <row r="5896">
          <cell r="G5896">
            <v>0</v>
          </cell>
          <cell r="H5896">
            <v>0</v>
          </cell>
          <cell r="I5896">
            <v>0</v>
          </cell>
          <cell r="J5896">
            <v>0</v>
          </cell>
          <cell r="K5896">
            <v>0</v>
          </cell>
          <cell r="L5896">
            <v>0</v>
          </cell>
          <cell r="M5896">
            <v>0</v>
          </cell>
          <cell r="N5896">
            <v>0</v>
          </cell>
          <cell r="O5896">
            <v>0</v>
          </cell>
          <cell r="P5896">
            <v>0</v>
          </cell>
          <cell r="Q5896">
            <v>0</v>
          </cell>
          <cell r="R5896">
            <v>0</v>
          </cell>
          <cell r="S5896">
            <v>0</v>
          </cell>
          <cell r="T5896">
            <v>0</v>
          </cell>
          <cell r="U5896">
            <v>0</v>
          </cell>
          <cell r="AO5896" t="str">
            <v>Berlin_2008_III 01_5</v>
          </cell>
          <cell r="AQ5896" t="str">
            <v>Stadtstaaten_2008_III 01_5</v>
          </cell>
        </row>
        <row r="5897">
          <cell r="G5897">
            <v>0</v>
          </cell>
          <cell r="H5897">
            <v>0</v>
          </cell>
          <cell r="I5897">
            <v>0</v>
          </cell>
          <cell r="J5897">
            <v>0</v>
          </cell>
          <cell r="K5897">
            <v>0</v>
          </cell>
          <cell r="L5897">
            <v>0</v>
          </cell>
          <cell r="M5897">
            <v>0</v>
          </cell>
          <cell r="N5897">
            <v>0</v>
          </cell>
          <cell r="O5897">
            <v>0</v>
          </cell>
          <cell r="P5897">
            <v>0</v>
          </cell>
          <cell r="Q5897">
            <v>0</v>
          </cell>
          <cell r="R5897">
            <v>0</v>
          </cell>
          <cell r="S5897">
            <v>0</v>
          </cell>
          <cell r="T5897">
            <v>0</v>
          </cell>
          <cell r="U5897">
            <v>0</v>
          </cell>
          <cell r="AO5897" t="str">
            <v>Berlin_2008_III 01_6</v>
          </cell>
          <cell r="AQ5897" t="str">
            <v>Stadtstaaten_2008_III 01_6</v>
          </cell>
        </row>
        <row r="5898">
          <cell r="G5898">
            <v>0</v>
          </cell>
          <cell r="H5898">
            <v>0</v>
          </cell>
          <cell r="I5898">
            <v>0</v>
          </cell>
          <cell r="J5898">
            <v>0</v>
          </cell>
          <cell r="K5898">
            <v>0</v>
          </cell>
          <cell r="L5898">
            <v>0</v>
          </cell>
          <cell r="M5898">
            <v>0</v>
          </cell>
          <cell r="N5898">
            <v>0</v>
          </cell>
          <cell r="O5898">
            <v>0</v>
          </cell>
          <cell r="P5898">
            <v>0</v>
          </cell>
          <cell r="Q5898">
            <v>0</v>
          </cell>
          <cell r="R5898">
            <v>0</v>
          </cell>
          <cell r="S5898">
            <v>0</v>
          </cell>
          <cell r="T5898">
            <v>0</v>
          </cell>
          <cell r="U5898">
            <v>0</v>
          </cell>
          <cell r="AO5898" t="str">
            <v>Berlin_2008_III 01_7</v>
          </cell>
          <cell r="AQ5898" t="str">
            <v>Stadtstaaten_2008_III 01_7</v>
          </cell>
        </row>
        <row r="5899">
          <cell r="G5899">
            <v>4698</v>
          </cell>
          <cell r="H5899">
            <v>2743</v>
          </cell>
          <cell r="I5899">
            <v>554</v>
          </cell>
          <cell r="J5899">
            <v>289</v>
          </cell>
          <cell r="K5899">
            <v>2581</v>
          </cell>
          <cell r="L5899">
            <v>1465</v>
          </cell>
          <cell r="M5899">
            <v>304</v>
          </cell>
          <cell r="N5899">
            <v>163</v>
          </cell>
          <cell r="O5899">
            <v>2581</v>
          </cell>
          <cell r="P5899">
            <v>2117</v>
          </cell>
          <cell r="Q5899">
            <v>0</v>
          </cell>
          <cell r="R5899">
            <v>0</v>
          </cell>
          <cell r="S5899">
            <v>0</v>
          </cell>
          <cell r="T5899">
            <v>0</v>
          </cell>
          <cell r="U5899">
            <v>0</v>
          </cell>
          <cell r="AO5899" t="str">
            <v>Berlin_2008_III 01_8</v>
          </cell>
          <cell r="AQ5899" t="str">
            <v>Stadtstaaten_2008_III 01_8</v>
          </cell>
        </row>
        <row r="5900">
          <cell r="G5900">
            <v>0</v>
          </cell>
          <cell r="H5900">
            <v>0</v>
          </cell>
          <cell r="I5900">
            <v>0</v>
          </cell>
          <cell r="J5900">
            <v>0</v>
          </cell>
          <cell r="K5900">
            <v>0</v>
          </cell>
          <cell r="L5900">
            <v>0</v>
          </cell>
          <cell r="M5900">
            <v>0</v>
          </cell>
          <cell r="N5900">
            <v>0</v>
          </cell>
          <cell r="O5900">
            <v>0</v>
          </cell>
          <cell r="P5900">
            <v>0</v>
          </cell>
          <cell r="Q5900">
            <v>0</v>
          </cell>
          <cell r="R5900">
            <v>0</v>
          </cell>
          <cell r="S5900">
            <v>0</v>
          </cell>
          <cell r="T5900">
            <v>0</v>
          </cell>
          <cell r="U5900">
            <v>0</v>
          </cell>
          <cell r="AO5900" t="e">
            <v>#N/A</v>
          </cell>
          <cell r="AQ5900" t="e">
            <v>#N/A</v>
          </cell>
        </row>
        <row r="5901">
          <cell r="G5901">
            <v>0</v>
          </cell>
          <cell r="H5901">
            <v>0</v>
          </cell>
          <cell r="I5901">
            <v>0</v>
          </cell>
          <cell r="J5901">
            <v>0</v>
          </cell>
          <cell r="K5901">
            <v>0</v>
          </cell>
          <cell r="L5901">
            <v>0</v>
          </cell>
          <cell r="M5901">
            <v>0</v>
          </cell>
          <cell r="N5901">
            <v>0</v>
          </cell>
          <cell r="O5901">
            <v>0</v>
          </cell>
          <cell r="P5901">
            <v>0</v>
          </cell>
          <cell r="Q5901">
            <v>0</v>
          </cell>
          <cell r="R5901">
            <v>0</v>
          </cell>
          <cell r="S5901">
            <v>0</v>
          </cell>
          <cell r="T5901">
            <v>0</v>
          </cell>
          <cell r="U5901">
            <v>0</v>
          </cell>
          <cell r="AO5901" t="e">
            <v>#N/A</v>
          </cell>
          <cell r="AQ5901" t="e">
            <v>#N/A</v>
          </cell>
        </row>
        <row r="5902">
          <cell r="G5902">
            <v>0</v>
          </cell>
          <cell r="H5902">
            <v>0</v>
          </cell>
          <cell r="I5902">
            <v>0</v>
          </cell>
          <cell r="J5902">
            <v>0</v>
          </cell>
          <cell r="K5902">
            <v>0</v>
          </cell>
          <cell r="L5902">
            <v>0</v>
          </cell>
          <cell r="M5902">
            <v>0</v>
          </cell>
          <cell r="N5902">
            <v>0</v>
          </cell>
          <cell r="O5902">
            <v>0</v>
          </cell>
          <cell r="P5902">
            <v>0</v>
          </cell>
          <cell r="Q5902">
            <v>0</v>
          </cell>
          <cell r="R5902">
            <v>0</v>
          </cell>
          <cell r="S5902">
            <v>0</v>
          </cell>
          <cell r="T5902">
            <v>0</v>
          </cell>
          <cell r="U5902">
            <v>0</v>
          </cell>
          <cell r="AO5902" t="e">
            <v>#N/A</v>
          </cell>
          <cell r="AQ5902" t="e">
            <v>#N/A</v>
          </cell>
        </row>
        <row r="5903">
          <cell r="G5903">
            <v>0</v>
          </cell>
          <cell r="H5903">
            <v>0</v>
          </cell>
          <cell r="I5903">
            <v>0</v>
          </cell>
          <cell r="J5903">
            <v>0</v>
          </cell>
          <cell r="K5903">
            <v>0</v>
          </cell>
          <cell r="L5903">
            <v>0</v>
          </cell>
          <cell r="M5903">
            <v>0</v>
          </cell>
          <cell r="N5903">
            <v>0</v>
          </cell>
          <cell r="O5903">
            <v>0</v>
          </cell>
          <cell r="P5903">
            <v>0</v>
          </cell>
          <cell r="Q5903">
            <v>0</v>
          </cell>
          <cell r="R5903">
            <v>0</v>
          </cell>
          <cell r="S5903">
            <v>0</v>
          </cell>
          <cell r="T5903">
            <v>0</v>
          </cell>
          <cell r="U5903">
            <v>0</v>
          </cell>
          <cell r="AO5903" t="e">
            <v>#N/A</v>
          </cell>
          <cell r="AQ5903" t="e">
            <v>#N/A</v>
          </cell>
        </row>
        <row r="5904">
          <cell r="G5904">
            <v>0</v>
          </cell>
          <cell r="H5904">
            <v>0</v>
          </cell>
          <cell r="I5904">
            <v>0</v>
          </cell>
          <cell r="J5904">
            <v>0</v>
          </cell>
          <cell r="K5904">
            <v>0</v>
          </cell>
          <cell r="L5904">
            <v>0</v>
          </cell>
          <cell r="M5904">
            <v>0</v>
          </cell>
          <cell r="N5904">
            <v>0</v>
          </cell>
          <cell r="O5904">
            <v>0</v>
          </cell>
          <cell r="P5904">
            <v>0</v>
          </cell>
          <cell r="Q5904">
            <v>0</v>
          </cell>
          <cell r="R5904">
            <v>0</v>
          </cell>
          <cell r="S5904">
            <v>0</v>
          </cell>
          <cell r="T5904">
            <v>0</v>
          </cell>
          <cell r="U5904">
            <v>0</v>
          </cell>
          <cell r="AO5904" t="e">
            <v>#N/A</v>
          </cell>
          <cell r="AQ5904" t="e">
            <v>#N/A</v>
          </cell>
        </row>
        <row r="5905">
          <cell r="G5905">
            <v>0</v>
          </cell>
          <cell r="H5905">
            <v>0</v>
          </cell>
          <cell r="I5905">
            <v>0</v>
          </cell>
          <cell r="J5905">
            <v>0</v>
          </cell>
          <cell r="K5905">
            <v>0</v>
          </cell>
          <cell r="L5905">
            <v>0</v>
          </cell>
          <cell r="M5905">
            <v>0</v>
          </cell>
          <cell r="N5905">
            <v>0</v>
          </cell>
          <cell r="O5905">
            <v>0</v>
          </cell>
          <cell r="P5905">
            <v>0</v>
          </cell>
          <cell r="Q5905">
            <v>0</v>
          </cell>
          <cell r="R5905">
            <v>0</v>
          </cell>
          <cell r="S5905">
            <v>0</v>
          </cell>
          <cell r="T5905">
            <v>0</v>
          </cell>
          <cell r="U5905">
            <v>0</v>
          </cell>
          <cell r="AO5905" t="e">
            <v>#N/A</v>
          </cell>
          <cell r="AQ5905" t="e">
            <v>#N/A</v>
          </cell>
        </row>
        <row r="5906">
          <cell r="G5906">
            <v>0</v>
          </cell>
          <cell r="H5906">
            <v>0</v>
          </cell>
          <cell r="I5906">
            <v>0</v>
          </cell>
          <cell r="J5906">
            <v>0</v>
          </cell>
          <cell r="K5906">
            <v>0</v>
          </cell>
          <cell r="L5906">
            <v>0</v>
          </cell>
          <cell r="M5906">
            <v>0</v>
          </cell>
          <cell r="N5906">
            <v>0</v>
          </cell>
          <cell r="O5906">
            <v>0</v>
          </cell>
          <cell r="P5906">
            <v>0</v>
          </cell>
          <cell r="Q5906">
            <v>0</v>
          </cell>
          <cell r="R5906">
            <v>0</v>
          </cell>
          <cell r="S5906">
            <v>0</v>
          </cell>
          <cell r="T5906">
            <v>0</v>
          </cell>
          <cell r="U5906">
            <v>0</v>
          </cell>
          <cell r="AO5906" t="e">
            <v>#N/A</v>
          </cell>
          <cell r="AQ5906" t="e">
            <v>#N/A</v>
          </cell>
        </row>
        <row r="5907">
          <cell r="G5907">
            <v>0</v>
          </cell>
          <cell r="H5907">
            <v>0</v>
          </cell>
          <cell r="I5907">
            <v>0</v>
          </cell>
          <cell r="J5907">
            <v>0</v>
          </cell>
          <cell r="K5907">
            <v>0</v>
          </cell>
          <cell r="L5907">
            <v>0</v>
          </cell>
          <cell r="M5907">
            <v>0</v>
          </cell>
          <cell r="N5907">
            <v>0</v>
          </cell>
          <cell r="O5907">
            <v>0</v>
          </cell>
          <cell r="P5907">
            <v>0</v>
          </cell>
          <cell r="Q5907">
            <v>0</v>
          </cell>
          <cell r="R5907">
            <v>0</v>
          </cell>
          <cell r="S5907">
            <v>0</v>
          </cell>
          <cell r="T5907">
            <v>0</v>
          </cell>
          <cell r="U5907">
            <v>0</v>
          </cell>
          <cell r="AO5907" t="e">
            <v>#N/A</v>
          </cell>
          <cell r="AQ5907" t="e">
            <v>#N/A</v>
          </cell>
        </row>
        <row r="5908">
          <cell r="G5908">
            <v>0</v>
          </cell>
          <cell r="H5908">
            <v>0</v>
          </cell>
          <cell r="I5908">
            <v>0</v>
          </cell>
          <cell r="J5908">
            <v>0</v>
          </cell>
          <cell r="K5908">
            <v>0</v>
          </cell>
          <cell r="L5908">
            <v>0</v>
          </cell>
          <cell r="M5908">
            <v>0</v>
          </cell>
          <cell r="N5908">
            <v>0</v>
          </cell>
          <cell r="O5908">
            <v>0</v>
          </cell>
          <cell r="P5908">
            <v>0</v>
          </cell>
          <cell r="Q5908">
            <v>0</v>
          </cell>
          <cell r="R5908">
            <v>0</v>
          </cell>
          <cell r="S5908">
            <v>0</v>
          </cell>
          <cell r="T5908">
            <v>0</v>
          </cell>
          <cell r="U5908">
            <v>0</v>
          </cell>
          <cell r="AO5908" t="str">
            <v>Berlin_2008_III 02_1</v>
          </cell>
          <cell r="AQ5908" t="str">
            <v>Stadtstaaten_2008_III 02_1</v>
          </cell>
        </row>
        <row r="5909">
          <cell r="G5909">
            <v>0</v>
          </cell>
          <cell r="H5909">
            <v>0</v>
          </cell>
          <cell r="I5909">
            <v>0</v>
          </cell>
          <cell r="J5909">
            <v>0</v>
          </cell>
          <cell r="K5909">
            <v>0</v>
          </cell>
          <cell r="L5909">
            <v>0</v>
          </cell>
          <cell r="M5909">
            <v>0</v>
          </cell>
          <cell r="N5909">
            <v>0</v>
          </cell>
          <cell r="O5909">
            <v>0</v>
          </cell>
          <cell r="P5909">
            <v>0</v>
          </cell>
          <cell r="Q5909">
            <v>0</v>
          </cell>
          <cell r="R5909">
            <v>0</v>
          </cell>
          <cell r="S5909">
            <v>0</v>
          </cell>
          <cell r="T5909">
            <v>0</v>
          </cell>
          <cell r="U5909">
            <v>0</v>
          </cell>
          <cell r="AO5909" t="str">
            <v>Berlin_2008_III 02_2</v>
          </cell>
          <cell r="AQ5909" t="str">
            <v>Stadtstaaten_2008_III 02_2</v>
          </cell>
        </row>
        <row r="5910">
          <cell r="G5910">
            <v>2467</v>
          </cell>
          <cell r="H5910">
            <v>1119</v>
          </cell>
          <cell r="I5910">
            <v>212</v>
          </cell>
          <cell r="J5910">
            <v>111</v>
          </cell>
          <cell r="K5910">
            <v>903</v>
          </cell>
          <cell r="L5910">
            <v>410</v>
          </cell>
          <cell r="M5910">
            <v>74</v>
          </cell>
          <cell r="N5910">
            <v>36</v>
          </cell>
          <cell r="O5910">
            <v>0</v>
          </cell>
          <cell r="P5910">
            <v>0</v>
          </cell>
          <cell r="Q5910">
            <v>0</v>
          </cell>
          <cell r="R5910">
            <v>0</v>
          </cell>
          <cell r="S5910">
            <v>903</v>
          </cell>
          <cell r="T5910">
            <v>833</v>
          </cell>
          <cell r="U5910">
            <v>731</v>
          </cell>
          <cell r="AO5910" t="str">
            <v>Berlin_2008_III 02_3</v>
          </cell>
          <cell r="AQ5910" t="str">
            <v>Stadtstaaten_2008_III 02_3</v>
          </cell>
        </row>
        <row r="5911">
          <cell r="G5911">
            <v>0</v>
          </cell>
          <cell r="H5911">
            <v>0</v>
          </cell>
          <cell r="I5911">
            <v>0</v>
          </cell>
          <cell r="J5911">
            <v>0</v>
          </cell>
          <cell r="K5911">
            <v>0</v>
          </cell>
          <cell r="L5911">
            <v>0</v>
          </cell>
          <cell r="M5911">
            <v>0</v>
          </cell>
          <cell r="N5911">
            <v>0</v>
          </cell>
          <cell r="O5911">
            <v>0</v>
          </cell>
          <cell r="P5911">
            <v>0</v>
          </cell>
          <cell r="Q5911">
            <v>0</v>
          </cell>
          <cell r="R5911">
            <v>0</v>
          </cell>
          <cell r="S5911">
            <v>0</v>
          </cell>
          <cell r="T5911">
            <v>0</v>
          </cell>
          <cell r="U5911">
            <v>0</v>
          </cell>
          <cell r="AO5911" t="str">
            <v>Berlin_2008_III 02_4</v>
          </cell>
          <cell r="AQ5911" t="str">
            <v>Stadtstaaten_2008_III 02_4</v>
          </cell>
        </row>
        <row r="5912">
          <cell r="G5912">
            <v>0</v>
          </cell>
          <cell r="H5912">
            <v>0</v>
          </cell>
          <cell r="I5912">
            <v>0</v>
          </cell>
          <cell r="J5912">
            <v>0</v>
          </cell>
          <cell r="K5912">
            <v>0</v>
          </cell>
          <cell r="L5912">
            <v>0</v>
          </cell>
          <cell r="M5912">
            <v>0</v>
          </cell>
          <cell r="N5912">
            <v>0</v>
          </cell>
          <cell r="O5912">
            <v>0</v>
          </cell>
          <cell r="P5912">
            <v>0</v>
          </cell>
          <cell r="Q5912">
            <v>0</v>
          </cell>
          <cell r="R5912">
            <v>0</v>
          </cell>
          <cell r="S5912">
            <v>0</v>
          </cell>
          <cell r="T5912">
            <v>0</v>
          </cell>
          <cell r="U5912">
            <v>0</v>
          </cell>
          <cell r="AO5912" t="str">
            <v>Berlin_2008_III 02_5</v>
          </cell>
          <cell r="AQ5912" t="str">
            <v>Stadtstaaten_2008_III 02_5</v>
          </cell>
        </row>
        <row r="5913">
          <cell r="G5913">
            <v>0</v>
          </cell>
          <cell r="H5913">
            <v>0</v>
          </cell>
          <cell r="I5913">
            <v>0</v>
          </cell>
          <cell r="J5913">
            <v>0</v>
          </cell>
          <cell r="K5913">
            <v>0</v>
          </cell>
          <cell r="L5913">
            <v>0</v>
          </cell>
          <cell r="M5913">
            <v>0</v>
          </cell>
          <cell r="N5913">
            <v>0</v>
          </cell>
          <cell r="O5913">
            <v>0</v>
          </cell>
          <cell r="P5913">
            <v>0</v>
          </cell>
          <cell r="Q5913">
            <v>0</v>
          </cell>
          <cell r="R5913">
            <v>0</v>
          </cell>
          <cell r="S5913">
            <v>0</v>
          </cell>
          <cell r="T5913">
            <v>0</v>
          </cell>
          <cell r="U5913">
            <v>0</v>
          </cell>
          <cell r="AO5913" t="str">
            <v>Berlin_2008_III 02_6</v>
          </cell>
          <cell r="AQ5913" t="str">
            <v>Stadtstaaten_2008_III 02_6</v>
          </cell>
        </row>
        <row r="5914">
          <cell r="G5914">
            <v>0</v>
          </cell>
          <cell r="H5914">
            <v>0</v>
          </cell>
          <cell r="I5914">
            <v>0</v>
          </cell>
          <cell r="J5914">
            <v>0</v>
          </cell>
          <cell r="K5914">
            <v>0</v>
          </cell>
          <cell r="L5914">
            <v>0</v>
          </cell>
          <cell r="M5914">
            <v>0</v>
          </cell>
          <cell r="N5914">
            <v>0</v>
          </cell>
          <cell r="O5914">
            <v>0</v>
          </cell>
          <cell r="P5914">
            <v>0</v>
          </cell>
          <cell r="Q5914">
            <v>0</v>
          </cell>
          <cell r="R5914">
            <v>0</v>
          </cell>
          <cell r="S5914">
            <v>0</v>
          </cell>
          <cell r="T5914">
            <v>0</v>
          </cell>
          <cell r="U5914">
            <v>0</v>
          </cell>
          <cell r="AO5914" t="str">
            <v>Berlin_2008_III 02_7</v>
          </cell>
          <cell r="AQ5914" t="str">
            <v>Stadtstaaten_2008_III 02_7</v>
          </cell>
        </row>
        <row r="5915">
          <cell r="G5915">
            <v>2467</v>
          </cell>
          <cell r="H5915">
            <v>1119</v>
          </cell>
          <cell r="I5915">
            <v>212</v>
          </cell>
          <cell r="J5915">
            <v>111</v>
          </cell>
          <cell r="K5915">
            <v>903</v>
          </cell>
          <cell r="L5915">
            <v>410</v>
          </cell>
          <cell r="M5915">
            <v>74</v>
          </cell>
          <cell r="N5915">
            <v>36</v>
          </cell>
          <cell r="O5915">
            <v>0</v>
          </cell>
          <cell r="P5915">
            <v>0</v>
          </cell>
          <cell r="Q5915">
            <v>0</v>
          </cell>
          <cell r="R5915">
            <v>0</v>
          </cell>
          <cell r="S5915">
            <v>903</v>
          </cell>
          <cell r="T5915">
            <v>833</v>
          </cell>
          <cell r="U5915">
            <v>731</v>
          </cell>
          <cell r="AO5915" t="str">
            <v>Berlin_2008_III 02_8</v>
          </cell>
          <cell r="AQ5915" t="str">
            <v>Stadtstaaten_2008_III 02_8</v>
          </cell>
        </row>
        <row r="5916">
          <cell r="G5916">
            <v>0</v>
          </cell>
          <cell r="H5916">
            <v>0</v>
          </cell>
          <cell r="I5916">
            <v>0</v>
          </cell>
          <cell r="J5916">
            <v>0</v>
          </cell>
          <cell r="K5916">
            <v>0</v>
          </cell>
          <cell r="L5916">
            <v>0</v>
          </cell>
          <cell r="M5916">
            <v>0</v>
          </cell>
          <cell r="N5916">
            <v>0</v>
          </cell>
          <cell r="O5916">
            <v>0</v>
          </cell>
          <cell r="P5916">
            <v>0</v>
          </cell>
          <cell r="Q5916">
            <v>0</v>
          </cell>
          <cell r="R5916">
            <v>0</v>
          </cell>
          <cell r="S5916">
            <v>0</v>
          </cell>
          <cell r="T5916">
            <v>0</v>
          </cell>
          <cell r="U5916">
            <v>0</v>
          </cell>
          <cell r="AO5916" t="e">
            <v>#N/A</v>
          </cell>
          <cell r="AQ5916" t="e">
            <v>#N/A</v>
          </cell>
        </row>
        <row r="5917">
          <cell r="G5917">
            <v>0</v>
          </cell>
          <cell r="H5917">
            <v>0</v>
          </cell>
          <cell r="I5917">
            <v>0</v>
          </cell>
          <cell r="J5917">
            <v>0</v>
          </cell>
          <cell r="K5917">
            <v>0</v>
          </cell>
          <cell r="L5917">
            <v>0</v>
          </cell>
          <cell r="M5917">
            <v>0</v>
          </cell>
          <cell r="N5917">
            <v>0</v>
          </cell>
          <cell r="O5917">
            <v>0</v>
          </cell>
          <cell r="P5917">
            <v>0</v>
          </cell>
          <cell r="Q5917">
            <v>0</v>
          </cell>
          <cell r="R5917">
            <v>0</v>
          </cell>
          <cell r="S5917">
            <v>0</v>
          </cell>
          <cell r="T5917">
            <v>0</v>
          </cell>
          <cell r="U5917">
            <v>0</v>
          </cell>
          <cell r="AO5917" t="e">
            <v>#N/A</v>
          </cell>
          <cell r="AQ5917" t="e">
            <v>#N/A</v>
          </cell>
        </row>
        <row r="5918">
          <cell r="G5918">
            <v>0</v>
          </cell>
          <cell r="H5918">
            <v>0</v>
          </cell>
          <cell r="I5918">
            <v>0</v>
          </cell>
          <cell r="J5918">
            <v>0</v>
          </cell>
          <cell r="K5918">
            <v>0</v>
          </cell>
          <cell r="L5918">
            <v>0</v>
          </cell>
          <cell r="M5918">
            <v>0</v>
          </cell>
          <cell r="N5918">
            <v>0</v>
          </cell>
          <cell r="O5918">
            <v>0</v>
          </cell>
          <cell r="P5918">
            <v>0</v>
          </cell>
          <cell r="Q5918">
            <v>0</v>
          </cell>
          <cell r="R5918">
            <v>0</v>
          </cell>
          <cell r="S5918">
            <v>0</v>
          </cell>
          <cell r="T5918">
            <v>0</v>
          </cell>
          <cell r="U5918">
            <v>0</v>
          </cell>
          <cell r="AO5918" t="e">
            <v>#N/A</v>
          </cell>
          <cell r="AQ5918" t="e">
            <v>#N/A</v>
          </cell>
        </row>
        <row r="5919">
          <cell r="G5919">
            <v>0</v>
          </cell>
          <cell r="H5919">
            <v>0</v>
          </cell>
          <cell r="I5919">
            <v>0</v>
          </cell>
          <cell r="J5919">
            <v>0</v>
          </cell>
          <cell r="K5919">
            <v>0</v>
          </cell>
          <cell r="L5919">
            <v>0</v>
          </cell>
          <cell r="M5919">
            <v>0</v>
          </cell>
          <cell r="N5919">
            <v>0</v>
          </cell>
          <cell r="O5919">
            <v>0</v>
          </cell>
          <cell r="P5919">
            <v>0</v>
          </cell>
          <cell r="Q5919">
            <v>0</v>
          </cell>
          <cell r="R5919">
            <v>0</v>
          </cell>
          <cell r="S5919">
            <v>0</v>
          </cell>
          <cell r="T5919">
            <v>0</v>
          </cell>
          <cell r="U5919">
            <v>0</v>
          </cell>
          <cell r="AO5919" t="e">
            <v>#N/A</v>
          </cell>
          <cell r="AQ5919" t="e">
            <v>#N/A</v>
          </cell>
        </row>
        <row r="5920">
          <cell r="G5920">
            <v>0</v>
          </cell>
          <cell r="H5920">
            <v>0</v>
          </cell>
          <cell r="I5920">
            <v>0</v>
          </cell>
          <cell r="J5920">
            <v>0</v>
          </cell>
          <cell r="K5920">
            <v>0</v>
          </cell>
          <cell r="L5920">
            <v>0</v>
          </cell>
          <cell r="M5920">
            <v>0</v>
          </cell>
          <cell r="N5920">
            <v>0</v>
          </cell>
          <cell r="O5920">
            <v>0</v>
          </cell>
          <cell r="P5920">
            <v>0</v>
          </cell>
          <cell r="Q5920">
            <v>0</v>
          </cell>
          <cell r="R5920">
            <v>0</v>
          </cell>
          <cell r="S5920">
            <v>0</v>
          </cell>
          <cell r="T5920">
            <v>0</v>
          </cell>
          <cell r="U5920">
            <v>0</v>
          </cell>
          <cell r="AO5920" t="e">
            <v>#N/A</v>
          </cell>
          <cell r="AQ5920" t="e">
            <v>#N/A</v>
          </cell>
        </row>
        <row r="5921">
          <cell r="G5921">
            <v>0</v>
          </cell>
          <cell r="H5921">
            <v>0</v>
          </cell>
          <cell r="I5921">
            <v>0</v>
          </cell>
          <cell r="J5921">
            <v>0</v>
          </cell>
          <cell r="K5921">
            <v>0</v>
          </cell>
          <cell r="L5921">
            <v>0</v>
          </cell>
          <cell r="M5921">
            <v>0</v>
          </cell>
          <cell r="N5921">
            <v>0</v>
          </cell>
          <cell r="O5921">
            <v>0</v>
          </cell>
          <cell r="P5921">
            <v>0</v>
          </cell>
          <cell r="Q5921">
            <v>0</v>
          </cell>
          <cell r="R5921">
            <v>0</v>
          </cell>
          <cell r="S5921">
            <v>0</v>
          </cell>
          <cell r="T5921">
            <v>0</v>
          </cell>
          <cell r="U5921">
            <v>0</v>
          </cell>
          <cell r="AO5921" t="e">
            <v>#N/A</v>
          </cell>
          <cell r="AQ5921" t="e">
            <v>#N/A</v>
          </cell>
        </row>
        <row r="5922">
          <cell r="G5922">
            <v>0</v>
          </cell>
          <cell r="H5922">
            <v>0</v>
          </cell>
          <cell r="I5922">
            <v>0</v>
          </cell>
          <cell r="J5922">
            <v>0</v>
          </cell>
          <cell r="K5922">
            <v>0</v>
          </cell>
          <cell r="L5922">
            <v>0</v>
          </cell>
          <cell r="M5922">
            <v>0</v>
          </cell>
          <cell r="N5922">
            <v>0</v>
          </cell>
          <cell r="O5922">
            <v>0</v>
          </cell>
          <cell r="P5922">
            <v>0</v>
          </cell>
          <cell r="Q5922">
            <v>0</v>
          </cell>
          <cell r="R5922">
            <v>0</v>
          </cell>
          <cell r="S5922">
            <v>0</v>
          </cell>
          <cell r="T5922">
            <v>0</v>
          </cell>
          <cell r="U5922">
            <v>0</v>
          </cell>
          <cell r="AO5922" t="e">
            <v>#N/A</v>
          </cell>
          <cell r="AQ5922" t="e">
            <v>#N/A</v>
          </cell>
        </row>
        <row r="5923">
          <cell r="G5923">
            <v>0</v>
          </cell>
          <cell r="H5923">
            <v>0</v>
          </cell>
          <cell r="I5923">
            <v>0</v>
          </cell>
          <cell r="J5923">
            <v>0</v>
          </cell>
          <cell r="K5923">
            <v>0</v>
          </cell>
          <cell r="L5923">
            <v>0</v>
          </cell>
          <cell r="M5923">
            <v>0</v>
          </cell>
          <cell r="N5923">
            <v>0</v>
          </cell>
          <cell r="O5923">
            <v>0</v>
          </cell>
          <cell r="P5923">
            <v>0</v>
          </cell>
          <cell r="Q5923">
            <v>0</v>
          </cell>
          <cell r="R5923">
            <v>0</v>
          </cell>
          <cell r="S5923">
            <v>0</v>
          </cell>
          <cell r="T5923">
            <v>0</v>
          </cell>
          <cell r="U5923">
            <v>0</v>
          </cell>
          <cell r="AO5923" t="e">
            <v>#N/A</v>
          </cell>
          <cell r="AQ5923" t="e">
            <v>#N/A</v>
          </cell>
        </row>
        <row r="5924">
          <cell r="G5924">
            <v>0</v>
          </cell>
          <cell r="H5924">
            <v>0</v>
          </cell>
          <cell r="I5924">
            <v>0</v>
          </cell>
          <cell r="J5924">
            <v>0</v>
          </cell>
          <cell r="K5924">
            <v>0</v>
          </cell>
          <cell r="L5924">
            <v>0</v>
          </cell>
          <cell r="M5924">
            <v>0</v>
          </cell>
          <cell r="N5924">
            <v>0</v>
          </cell>
          <cell r="O5924">
            <v>0</v>
          </cell>
          <cell r="P5924">
            <v>0</v>
          </cell>
          <cell r="Q5924">
            <v>0</v>
          </cell>
          <cell r="R5924">
            <v>0</v>
          </cell>
          <cell r="S5924">
            <v>0</v>
          </cell>
          <cell r="T5924">
            <v>0</v>
          </cell>
          <cell r="U5924">
            <v>0</v>
          </cell>
          <cell r="AO5924" t="str">
            <v>Berlin_2008_Sonstige_1</v>
          </cell>
          <cell r="AQ5924" t="str">
            <v>Stadtstaaten_2008_Sonstige_1</v>
          </cell>
        </row>
        <row r="5925">
          <cell r="G5925">
            <v>140</v>
          </cell>
          <cell r="H5925">
            <v>20</v>
          </cell>
          <cell r="I5925">
            <v>4</v>
          </cell>
          <cell r="J5925">
            <v>0</v>
          </cell>
          <cell r="K5925">
            <v>105</v>
          </cell>
          <cell r="L5925">
            <v>18</v>
          </cell>
          <cell r="M5925">
            <v>4</v>
          </cell>
          <cell r="N5925">
            <v>0</v>
          </cell>
          <cell r="O5925">
            <v>105</v>
          </cell>
          <cell r="P5925">
            <v>26</v>
          </cell>
          <cell r="Q5925">
            <v>4</v>
          </cell>
          <cell r="R5925">
            <v>5</v>
          </cell>
          <cell r="S5925">
            <v>0</v>
          </cell>
          <cell r="T5925">
            <v>0</v>
          </cell>
          <cell r="U5925">
            <v>0</v>
          </cell>
          <cell r="AO5925" t="str">
            <v>Berlin_2008_Sonstige_2</v>
          </cell>
          <cell r="AQ5925" t="str">
            <v>Stadtstaaten_2008_Sonstige_2</v>
          </cell>
        </row>
        <row r="5926">
          <cell r="G5926">
            <v>1449</v>
          </cell>
          <cell r="H5926">
            <v>358</v>
          </cell>
          <cell r="I5926">
            <v>56</v>
          </cell>
          <cell r="J5926">
            <v>17</v>
          </cell>
          <cell r="K5926">
            <v>656</v>
          </cell>
          <cell r="L5926">
            <v>151</v>
          </cell>
          <cell r="M5926">
            <v>23</v>
          </cell>
          <cell r="N5926">
            <v>7</v>
          </cell>
          <cell r="O5926">
            <v>656</v>
          </cell>
          <cell r="P5926">
            <v>488</v>
          </cell>
          <cell r="Q5926">
            <v>155</v>
          </cell>
          <cell r="R5926">
            <v>150</v>
          </cell>
          <cell r="S5926">
            <v>0</v>
          </cell>
          <cell r="T5926">
            <v>0</v>
          </cell>
          <cell r="U5926">
            <v>0</v>
          </cell>
          <cell r="AO5926" t="str">
            <v>Berlin_2008_Sonstige_3</v>
          </cell>
          <cell r="AQ5926" t="str">
            <v>Stadtstaaten_2008_Sonstige_3</v>
          </cell>
        </row>
        <row r="5927">
          <cell r="G5927">
            <v>169</v>
          </cell>
          <cell r="H5927">
            <v>57</v>
          </cell>
          <cell r="I5927">
            <v>5</v>
          </cell>
          <cell r="J5927">
            <v>3</v>
          </cell>
          <cell r="K5927">
            <v>71</v>
          </cell>
          <cell r="L5927">
            <v>23</v>
          </cell>
          <cell r="M5927">
            <v>1</v>
          </cell>
          <cell r="N5927">
            <v>0</v>
          </cell>
          <cell r="O5927">
            <v>71</v>
          </cell>
          <cell r="P5927">
            <v>63</v>
          </cell>
          <cell r="Q5927">
            <v>18</v>
          </cell>
          <cell r="R5927">
            <v>17</v>
          </cell>
          <cell r="S5927">
            <v>0</v>
          </cell>
          <cell r="T5927">
            <v>0</v>
          </cell>
          <cell r="U5927">
            <v>0</v>
          </cell>
          <cell r="AO5927" t="str">
            <v>Berlin_2008_Sonstige_4</v>
          </cell>
          <cell r="AQ5927" t="str">
            <v>Stadtstaaten_2008_Sonstige_4</v>
          </cell>
        </row>
        <row r="5928">
          <cell r="G5928">
            <v>573</v>
          </cell>
          <cell r="H5928">
            <v>357</v>
          </cell>
          <cell r="I5928">
            <v>20</v>
          </cell>
          <cell r="J5928">
            <v>15</v>
          </cell>
          <cell r="K5928">
            <v>256</v>
          </cell>
          <cell r="L5928">
            <v>173</v>
          </cell>
          <cell r="M5928">
            <v>12</v>
          </cell>
          <cell r="N5928">
            <v>9</v>
          </cell>
          <cell r="O5928">
            <v>256</v>
          </cell>
          <cell r="P5928">
            <v>210</v>
          </cell>
          <cell r="Q5928">
            <v>62</v>
          </cell>
          <cell r="R5928">
            <v>45</v>
          </cell>
          <cell r="S5928">
            <v>0</v>
          </cell>
          <cell r="T5928">
            <v>0</v>
          </cell>
          <cell r="U5928">
            <v>0</v>
          </cell>
          <cell r="AO5928" t="str">
            <v>Berlin_2008_Sonstige_5</v>
          </cell>
          <cell r="AQ5928" t="str">
            <v>Stadtstaaten_2008_Sonstige_5</v>
          </cell>
        </row>
        <row r="5929">
          <cell r="G5929">
            <v>0</v>
          </cell>
          <cell r="H5929">
            <v>0</v>
          </cell>
          <cell r="I5929">
            <v>0</v>
          </cell>
          <cell r="J5929">
            <v>0</v>
          </cell>
          <cell r="K5929">
            <v>0</v>
          </cell>
          <cell r="L5929">
            <v>0</v>
          </cell>
          <cell r="M5929">
            <v>0</v>
          </cell>
          <cell r="N5929">
            <v>0</v>
          </cell>
          <cell r="O5929">
            <v>0</v>
          </cell>
          <cell r="P5929">
            <v>0</v>
          </cell>
          <cell r="Q5929">
            <v>0</v>
          </cell>
          <cell r="R5929">
            <v>0</v>
          </cell>
          <cell r="S5929">
            <v>0</v>
          </cell>
          <cell r="T5929">
            <v>0</v>
          </cell>
          <cell r="U5929">
            <v>0</v>
          </cell>
          <cell r="AO5929" t="str">
            <v>Berlin_2008_Sonstige_6</v>
          </cell>
          <cell r="AQ5929" t="str">
            <v>Stadtstaaten_2008_Sonstige_6</v>
          </cell>
        </row>
        <row r="5930">
          <cell r="G5930">
            <v>0</v>
          </cell>
          <cell r="H5930">
            <v>0</v>
          </cell>
          <cell r="I5930">
            <v>0</v>
          </cell>
          <cell r="J5930">
            <v>0</v>
          </cell>
          <cell r="K5930">
            <v>0</v>
          </cell>
          <cell r="L5930">
            <v>0</v>
          </cell>
          <cell r="M5930">
            <v>0</v>
          </cell>
          <cell r="N5930">
            <v>0</v>
          </cell>
          <cell r="O5930">
            <v>0</v>
          </cell>
          <cell r="P5930">
            <v>0</v>
          </cell>
          <cell r="Q5930">
            <v>0</v>
          </cell>
          <cell r="R5930">
            <v>0</v>
          </cell>
          <cell r="S5930">
            <v>0</v>
          </cell>
          <cell r="T5930">
            <v>0</v>
          </cell>
          <cell r="U5930">
            <v>0</v>
          </cell>
          <cell r="AO5930" t="str">
            <v>Berlin_2008_Sonstige_7</v>
          </cell>
          <cell r="AQ5930" t="str">
            <v>Stadtstaaten_2008_Sonstige_7</v>
          </cell>
        </row>
        <row r="5931">
          <cell r="G5931">
            <v>2331</v>
          </cell>
          <cell r="H5931">
            <v>792</v>
          </cell>
          <cell r="I5931">
            <v>85</v>
          </cell>
          <cell r="J5931">
            <v>35</v>
          </cell>
          <cell r="K5931">
            <v>1088</v>
          </cell>
          <cell r="L5931">
            <v>365</v>
          </cell>
          <cell r="M5931">
            <v>40</v>
          </cell>
          <cell r="N5931">
            <v>16</v>
          </cell>
          <cell r="O5931">
            <v>1088</v>
          </cell>
          <cell r="P5931">
            <v>787</v>
          </cell>
          <cell r="Q5931">
            <v>239</v>
          </cell>
          <cell r="R5931">
            <v>217</v>
          </cell>
          <cell r="S5931">
            <v>0</v>
          </cell>
          <cell r="T5931">
            <v>0</v>
          </cell>
          <cell r="U5931">
            <v>0</v>
          </cell>
          <cell r="AO5931" t="str">
            <v>Berlin_2008_Sonstige_8</v>
          </cell>
          <cell r="AQ5931" t="str">
            <v>Stadtstaaten_2008_Sonstige_8</v>
          </cell>
        </row>
        <row r="5932">
          <cell r="G5932">
            <v>0</v>
          </cell>
          <cell r="H5932">
            <v>0</v>
          </cell>
          <cell r="I5932">
            <v>0</v>
          </cell>
          <cell r="J5932">
            <v>0</v>
          </cell>
          <cell r="K5932">
            <v>0</v>
          </cell>
          <cell r="L5932">
            <v>0</v>
          </cell>
          <cell r="M5932">
            <v>0</v>
          </cell>
          <cell r="N5932">
            <v>0</v>
          </cell>
          <cell r="O5932">
            <v>0</v>
          </cell>
          <cell r="P5932">
            <v>0</v>
          </cell>
          <cell r="Q5932">
            <v>0</v>
          </cell>
          <cell r="R5932">
            <v>0</v>
          </cell>
          <cell r="S5932">
            <v>0</v>
          </cell>
          <cell r="T5932">
            <v>0</v>
          </cell>
          <cell r="U5932">
            <v>0</v>
          </cell>
          <cell r="AO5932" t="e">
            <v>#N/A</v>
          </cell>
          <cell r="AQ5932" t="e">
            <v>#N/A</v>
          </cell>
        </row>
        <row r="5933">
          <cell r="G5933">
            <v>43</v>
          </cell>
          <cell r="H5933">
            <v>3</v>
          </cell>
          <cell r="I5933">
            <v>3</v>
          </cell>
          <cell r="J5933">
            <v>0</v>
          </cell>
          <cell r="K5933">
            <v>31</v>
          </cell>
          <cell r="L5933">
            <v>2</v>
          </cell>
          <cell r="M5933">
            <v>3</v>
          </cell>
          <cell r="N5933">
            <v>0</v>
          </cell>
          <cell r="O5933">
            <v>31</v>
          </cell>
          <cell r="P5933">
            <v>3</v>
          </cell>
          <cell r="Q5933">
            <v>4</v>
          </cell>
          <cell r="R5933">
            <v>5</v>
          </cell>
          <cell r="S5933">
            <v>0</v>
          </cell>
          <cell r="T5933">
            <v>0</v>
          </cell>
          <cell r="U5933">
            <v>0</v>
          </cell>
          <cell r="AO5933" t="e">
            <v>#N/A</v>
          </cell>
          <cell r="AQ5933" t="e">
            <v>#N/A</v>
          </cell>
        </row>
        <row r="5934">
          <cell r="G5934">
            <v>770</v>
          </cell>
          <cell r="H5934">
            <v>189</v>
          </cell>
          <cell r="I5934">
            <v>43</v>
          </cell>
          <cell r="J5934">
            <v>13</v>
          </cell>
          <cell r="K5934">
            <v>298</v>
          </cell>
          <cell r="L5934">
            <v>70</v>
          </cell>
          <cell r="M5934">
            <v>17</v>
          </cell>
          <cell r="N5934">
            <v>4</v>
          </cell>
          <cell r="O5934">
            <v>298</v>
          </cell>
          <cell r="P5934">
            <v>167</v>
          </cell>
          <cell r="Q5934">
            <v>155</v>
          </cell>
          <cell r="R5934">
            <v>150</v>
          </cell>
          <cell r="S5934">
            <v>0</v>
          </cell>
          <cell r="T5934">
            <v>0</v>
          </cell>
          <cell r="U5934">
            <v>0</v>
          </cell>
          <cell r="AO5934" t="e">
            <v>#N/A</v>
          </cell>
          <cell r="AQ5934" t="e">
            <v>#N/A</v>
          </cell>
        </row>
        <row r="5935">
          <cell r="G5935">
            <v>72</v>
          </cell>
          <cell r="H5935">
            <v>30</v>
          </cell>
          <cell r="I5935">
            <v>4</v>
          </cell>
          <cell r="J5935">
            <v>3</v>
          </cell>
          <cell r="K5935">
            <v>24</v>
          </cell>
          <cell r="L5935">
            <v>11</v>
          </cell>
          <cell r="M5935">
            <v>1</v>
          </cell>
          <cell r="N5935">
            <v>0</v>
          </cell>
          <cell r="O5935">
            <v>24</v>
          </cell>
          <cell r="P5935">
            <v>13</v>
          </cell>
          <cell r="Q5935">
            <v>18</v>
          </cell>
          <cell r="R5935">
            <v>17</v>
          </cell>
          <cell r="S5935">
            <v>0</v>
          </cell>
          <cell r="T5935">
            <v>0</v>
          </cell>
          <cell r="U5935">
            <v>0</v>
          </cell>
          <cell r="AO5935" t="e">
            <v>#N/A</v>
          </cell>
          <cell r="AQ5935" t="e">
            <v>#N/A</v>
          </cell>
        </row>
        <row r="5936">
          <cell r="G5936">
            <v>231</v>
          </cell>
          <cell r="H5936">
            <v>109</v>
          </cell>
          <cell r="I5936">
            <v>4</v>
          </cell>
          <cell r="J5936">
            <v>3</v>
          </cell>
          <cell r="K5936">
            <v>77</v>
          </cell>
          <cell r="L5936">
            <v>40</v>
          </cell>
          <cell r="M5936">
            <v>2</v>
          </cell>
          <cell r="N5936">
            <v>2</v>
          </cell>
          <cell r="O5936">
            <v>77</v>
          </cell>
          <cell r="P5936">
            <v>47</v>
          </cell>
          <cell r="Q5936">
            <v>62</v>
          </cell>
          <cell r="R5936">
            <v>45</v>
          </cell>
          <cell r="S5936">
            <v>0</v>
          </cell>
          <cell r="T5936">
            <v>0</v>
          </cell>
          <cell r="U5936">
            <v>0</v>
          </cell>
          <cell r="AO5936" t="e">
            <v>#N/A</v>
          </cell>
          <cell r="AQ5936" t="e">
            <v>#N/A</v>
          </cell>
        </row>
        <row r="5937">
          <cell r="G5937">
            <v>0</v>
          </cell>
          <cell r="H5937">
            <v>0</v>
          </cell>
          <cell r="I5937">
            <v>0</v>
          </cell>
          <cell r="J5937">
            <v>0</v>
          </cell>
          <cell r="K5937">
            <v>0</v>
          </cell>
          <cell r="L5937">
            <v>0</v>
          </cell>
          <cell r="M5937">
            <v>0</v>
          </cell>
          <cell r="N5937">
            <v>0</v>
          </cell>
          <cell r="O5937">
            <v>0</v>
          </cell>
          <cell r="P5937">
            <v>0</v>
          </cell>
          <cell r="Q5937">
            <v>0</v>
          </cell>
          <cell r="R5937">
            <v>0</v>
          </cell>
          <cell r="S5937">
            <v>0</v>
          </cell>
          <cell r="T5937">
            <v>0</v>
          </cell>
          <cell r="U5937">
            <v>0</v>
          </cell>
          <cell r="AO5937" t="e">
            <v>#N/A</v>
          </cell>
          <cell r="AQ5937" t="e">
            <v>#N/A</v>
          </cell>
        </row>
        <row r="5938">
          <cell r="G5938">
            <v>0</v>
          </cell>
          <cell r="H5938">
            <v>0</v>
          </cell>
          <cell r="I5938">
            <v>0</v>
          </cell>
          <cell r="J5938">
            <v>0</v>
          </cell>
          <cell r="K5938">
            <v>0</v>
          </cell>
          <cell r="L5938">
            <v>0</v>
          </cell>
          <cell r="M5938">
            <v>0</v>
          </cell>
          <cell r="N5938">
            <v>0</v>
          </cell>
          <cell r="O5938">
            <v>0</v>
          </cell>
          <cell r="P5938">
            <v>0</v>
          </cell>
          <cell r="Q5938">
            <v>0</v>
          </cell>
          <cell r="R5938">
            <v>0</v>
          </cell>
          <cell r="S5938">
            <v>0</v>
          </cell>
          <cell r="T5938">
            <v>0</v>
          </cell>
          <cell r="U5938">
            <v>0</v>
          </cell>
          <cell r="AO5938" t="e">
            <v>#N/A</v>
          </cell>
          <cell r="AQ5938" t="e">
            <v>#N/A</v>
          </cell>
        </row>
        <row r="5939">
          <cell r="G5939">
            <v>1116</v>
          </cell>
          <cell r="H5939">
            <v>331</v>
          </cell>
          <cell r="I5939">
            <v>54</v>
          </cell>
          <cell r="J5939">
            <v>19</v>
          </cell>
          <cell r="K5939">
            <v>430</v>
          </cell>
          <cell r="L5939">
            <v>123</v>
          </cell>
          <cell r="M5939">
            <v>23</v>
          </cell>
          <cell r="N5939">
            <v>6</v>
          </cell>
          <cell r="O5939">
            <v>430</v>
          </cell>
          <cell r="P5939">
            <v>230</v>
          </cell>
          <cell r="Q5939">
            <v>239</v>
          </cell>
          <cell r="R5939">
            <v>217</v>
          </cell>
          <cell r="S5939">
            <v>0</v>
          </cell>
          <cell r="T5939">
            <v>0</v>
          </cell>
          <cell r="U5939">
            <v>0</v>
          </cell>
          <cell r="AO5939" t="e">
            <v>#N/A</v>
          </cell>
          <cell r="AQ5939" t="e">
            <v>#N/A</v>
          </cell>
        </row>
        <row r="5940">
          <cell r="G5940">
            <v>1985</v>
          </cell>
          <cell r="H5940">
            <v>555</v>
          </cell>
          <cell r="I5940">
            <v>176</v>
          </cell>
          <cell r="J5940">
            <v>62</v>
          </cell>
          <cell r="K5940">
            <v>894</v>
          </cell>
          <cell r="L5940">
            <v>213</v>
          </cell>
          <cell r="M5940">
            <v>42</v>
          </cell>
          <cell r="N5940">
            <v>13</v>
          </cell>
          <cell r="O5940">
            <v>894</v>
          </cell>
          <cell r="P5940">
            <v>644.75397354959023</v>
          </cell>
          <cell r="Q5940">
            <v>538.6590874095366</v>
          </cell>
          <cell r="R5940">
            <v>67.379082619035401</v>
          </cell>
          <cell r="S5940">
            <v>0</v>
          </cell>
          <cell r="T5940">
            <v>0</v>
          </cell>
          <cell r="U5940">
            <v>0</v>
          </cell>
          <cell r="AO5940" t="str">
            <v>Berlin_2007_I 01a_1</v>
          </cell>
          <cell r="AQ5940" t="str">
            <v>Stadtstaaten_2007_I 01a_1</v>
          </cell>
        </row>
        <row r="5941">
          <cell r="G5941">
            <v>15186</v>
          </cell>
          <cell r="H5941">
            <v>5561</v>
          </cell>
          <cell r="I5941">
            <v>1275</v>
          </cell>
          <cell r="J5941">
            <v>582</v>
          </cell>
          <cell r="K5941">
            <v>6127</v>
          </cell>
          <cell r="L5941">
            <v>2137</v>
          </cell>
          <cell r="M5941">
            <v>324</v>
          </cell>
          <cell r="N5941">
            <v>131</v>
          </cell>
          <cell r="O5941">
            <v>6127</v>
          </cell>
          <cell r="P5941">
            <v>4932.6115074680492</v>
          </cell>
          <cell r="Q5941">
            <v>4120.9455422676174</v>
          </cell>
          <cell r="R5941">
            <v>515.47544012729043</v>
          </cell>
          <cell r="S5941">
            <v>0</v>
          </cell>
          <cell r="T5941">
            <v>0</v>
          </cell>
          <cell r="U5941">
            <v>0</v>
          </cell>
          <cell r="AO5941" t="str">
            <v>Berlin_2007_I 01a_2</v>
          </cell>
          <cell r="AQ5941" t="str">
            <v>Stadtstaaten_2007_I 01a_2</v>
          </cell>
        </row>
        <row r="5942">
          <cell r="G5942">
            <v>25932</v>
          </cell>
          <cell r="H5942">
            <v>12141</v>
          </cell>
          <cell r="I5942">
            <v>1203</v>
          </cell>
          <cell r="J5942">
            <v>668</v>
          </cell>
          <cell r="K5942">
            <v>8754</v>
          </cell>
          <cell r="L5942">
            <v>4666</v>
          </cell>
          <cell r="M5942">
            <v>554</v>
          </cell>
          <cell r="N5942">
            <v>285</v>
          </cell>
          <cell r="O5942">
            <v>8754</v>
          </cell>
          <cell r="P5942">
            <v>8423.0529179284513</v>
          </cell>
          <cell r="Q5942">
            <v>7037.0314633270027</v>
          </cell>
          <cell r="R5942">
            <v>880.23897757018938</v>
          </cell>
          <cell r="S5942">
            <v>0</v>
          </cell>
          <cell r="T5942">
            <v>0</v>
          </cell>
          <cell r="U5942">
            <v>0</v>
          </cell>
          <cell r="AO5942" t="str">
            <v>Berlin_2007_I 01a_3</v>
          </cell>
          <cell r="AQ5942" t="str">
            <v>Stadtstaaten_2007_I 01a_3</v>
          </cell>
        </row>
        <row r="5943">
          <cell r="G5943">
            <v>2686</v>
          </cell>
          <cell r="H5943">
            <v>1381</v>
          </cell>
          <cell r="I5943">
            <v>63</v>
          </cell>
          <cell r="J5943">
            <v>37</v>
          </cell>
          <cell r="K5943">
            <v>1088</v>
          </cell>
          <cell r="L5943">
            <v>531</v>
          </cell>
          <cell r="M5943">
            <v>57</v>
          </cell>
          <cell r="N5943">
            <v>32</v>
          </cell>
          <cell r="O5943">
            <v>1088</v>
          </cell>
          <cell r="P5943">
            <v>872.44794607264453</v>
          </cell>
          <cell r="Q5943">
            <v>728.88579787507058</v>
          </cell>
          <cell r="R5943">
            <v>91.173912299611629</v>
          </cell>
          <cell r="S5943">
            <v>0</v>
          </cell>
          <cell r="T5943">
            <v>0</v>
          </cell>
          <cell r="U5943">
            <v>0</v>
          </cell>
          <cell r="AO5943" t="str">
            <v>Berlin_2007_I 01a_4</v>
          </cell>
          <cell r="AQ5943" t="str">
            <v>Stadtstaaten_2007_I 01a_4</v>
          </cell>
        </row>
        <row r="5944">
          <cell r="G5944">
            <v>12660</v>
          </cell>
          <cell r="H5944">
            <v>7352</v>
          </cell>
          <cell r="I5944">
            <v>250</v>
          </cell>
          <cell r="J5944">
            <v>143</v>
          </cell>
          <cell r="K5944">
            <v>4756</v>
          </cell>
          <cell r="L5944">
            <v>2825</v>
          </cell>
          <cell r="M5944">
            <v>270</v>
          </cell>
          <cell r="N5944">
            <v>173</v>
          </cell>
          <cell r="O5944">
            <v>4756</v>
          </cell>
          <cell r="P5944">
            <v>4112.1336549812659</v>
          </cell>
          <cell r="Q5944">
            <v>3435.4781091207719</v>
          </cell>
          <cell r="R5944">
            <v>429.73258738387312</v>
          </cell>
          <cell r="S5944">
            <v>0</v>
          </cell>
          <cell r="T5944">
            <v>0</v>
          </cell>
          <cell r="U5944">
            <v>0</v>
          </cell>
          <cell r="AO5944" t="str">
            <v>Berlin_2007_I 01a_5</v>
          </cell>
          <cell r="AQ5944" t="str">
            <v>Stadtstaaten_2007_I 01a_5</v>
          </cell>
        </row>
        <row r="5945">
          <cell r="G5945">
            <v>0</v>
          </cell>
          <cell r="H5945">
            <v>0</v>
          </cell>
          <cell r="I5945">
            <v>0</v>
          </cell>
          <cell r="J5945">
            <v>0</v>
          </cell>
          <cell r="K5945">
            <v>0</v>
          </cell>
          <cell r="L5945">
            <v>0</v>
          </cell>
          <cell r="M5945">
            <v>0</v>
          </cell>
          <cell r="N5945">
            <v>0</v>
          </cell>
          <cell r="O5945">
            <v>0</v>
          </cell>
          <cell r="P5945">
            <v>0</v>
          </cell>
          <cell r="Q5945">
            <v>0</v>
          </cell>
          <cell r="R5945">
            <v>0</v>
          </cell>
          <cell r="S5945">
            <v>0</v>
          </cell>
          <cell r="T5945">
            <v>0</v>
          </cell>
          <cell r="U5945">
            <v>0</v>
          </cell>
          <cell r="AO5945" t="str">
            <v>Berlin_2007_I 01a_6</v>
          </cell>
          <cell r="AQ5945" t="str">
            <v>Stadtstaaten_2007_I 01a_6</v>
          </cell>
        </row>
        <row r="5946">
          <cell r="G5946">
            <v>0</v>
          </cell>
          <cell r="H5946">
            <v>0</v>
          </cell>
          <cell r="I5946">
            <v>0</v>
          </cell>
          <cell r="J5946">
            <v>0</v>
          </cell>
          <cell r="K5946">
            <v>0</v>
          </cell>
          <cell r="L5946">
            <v>0</v>
          </cell>
          <cell r="M5946">
            <v>0</v>
          </cell>
          <cell r="N5946">
            <v>0</v>
          </cell>
          <cell r="O5946">
            <v>0</v>
          </cell>
          <cell r="P5946">
            <v>0</v>
          </cell>
          <cell r="Q5946">
            <v>0</v>
          </cell>
          <cell r="R5946">
            <v>0</v>
          </cell>
          <cell r="S5946">
            <v>0</v>
          </cell>
          <cell r="T5946">
            <v>0</v>
          </cell>
          <cell r="U5946">
            <v>0</v>
          </cell>
          <cell r="AO5946" t="str">
            <v>Berlin_2007_I 01a_7</v>
          </cell>
          <cell r="AQ5946" t="str">
            <v>Stadtstaaten_2007_I 01a_7</v>
          </cell>
        </row>
        <row r="5947">
          <cell r="G5947">
            <v>58449</v>
          </cell>
          <cell r="H5947">
            <v>26990</v>
          </cell>
          <cell r="I5947">
            <v>2967</v>
          </cell>
          <cell r="J5947">
            <v>1492</v>
          </cell>
          <cell r="K5947">
            <v>21619</v>
          </cell>
          <cell r="L5947">
            <v>10372</v>
          </cell>
          <cell r="M5947">
            <v>1247</v>
          </cell>
          <cell r="N5947">
            <v>634</v>
          </cell>
          <cell r="O5947">
            <v>21619</v>
          </cell>
          <cell r="P5947">
            <v>18985</v>
          </cell>
          <cell r="Q5947">
            <v>15861</v>
          </cell>
          <cell r="R5947">
            <v>1984</v>
          </cell>
          <cell r="S5947">
            <v>0</v>
          </cell>
          <cell r="T5947">
            <v>0</v>
          </cell>
          <cell r="U5947">
            <v>0</v>
          </cell>
          <cell r="AO5947" t="str">
            <v>Berlin_2007_I 01a_8</v>
          </cell>
          <cell r="AQ5947" t="str">
            <v>Stadtstaaten_2007_I 01a_8</v>
          </cell>
        </row>
        <row r="5948">
          <cell r="G5948">
            <v>0</v>
          </cell>
          <cell r="H5948">
            <v>0</v>
          </cell>
          <cell r="I5948">
            <v>0</v>
          </cell>
          <cell r="J5948">
            <v>0</v>
          </cell>
          <cell r="K5948">
            <v>0</v>
          </cell>
          <cell r="L5948">
            <v>0</v>
          </cell>
          <cell r="M5948">
            <v>0</v>
          </cell>
          <cell r="N5948">
            <v>0</v>
          </cell>
          <cell r="O5948">
            <v>0</v>
          </cell>
          <cell r="P5948">
            <v>0</v>
          </cell>
          <cell r="Q5948">
            <v>0</v>
          </cell>
          <cell r="R5948">
            <v>0</v>
          </cell>
          <cell r="S5948">
            <v>0</v>
          </cell>
          <cell r="T5948">
            <v>0</v>
          </cell>
          <cell r="U5948">
            <v>0</v>
          </cell>
          <cell r="AO5948" t="str">
            <v>Berlin_2007_I 03_1</v>
          </cell>
          <cell r="AQ5948" t="str">
            <v>Stadtstaaten_2007_I 03_1</v>
          </cell>
        </row>
        <row r="5949">
          <cell r="G5949">
            <v>125</v>
          </cell>
          <cell r="H5949">
            <v>78</v>
          </cell>
          <cell r="I5949">
            <v>15</v>
          </cell>
          <cell r="J5949">
            <v>7</v>
          </cell>
          <cell r="K5949">
            <v>76</v>
          </cell>
          <cell r="L5949">
            <v>49</v>
          </cell>
          <cell r="M5949">
            <v>11</v>
          </cell>
          <cell r="N5949">
            <v>5</v>
          </cell>
          <cell r="O5949">
            <v>76</v>
          </cell>
          <cell r="P5949">
            <v>40.678829412854228</v>
          </cell>
          <cell r="Q5949">
            <v>22.92091127986664</v>
          </cell>
          <cell r="R5949">
            <v>0</v>
          </cell>
          <cell r="S5949">
            <v>0</v>
          </cell>
          <cell r="T5949">
            <v>0</v>
          </cell>
          <cell r="U5949">
            <v>0</v>
          </cell>
          <cell r="AO5949" t="str">
            <v>Berlin_2007_I 03_2</v>
          </cell>
          <cell r="AQ5949" t="str">
            <v>Stadtstaaten_2007_I 03_2</v>
          </cell>
        </row>
        <row r="5950">
          <cell r="G5950">
            <v>4114</v>
          </cell>
          <cell r="H5950">
            <v>1457</v>
          </cell>
          <cell r="I5950">
            <v>403</v>
          </cell>
          <cell r="J5950">
            <v>154</v>
          </cell>
          <cell r="K5950">
            <v>1991</v>
          </cell>
          <cell r="L5950">
            <v>715</v>
          </cell>
          <cell r="M5950">
            <v>230</v>
          </cell>
          <cell r="N5950">
            <v>87</v>
          </cell>
          <cell r="O5950">
            <v>1991</v>
          </cell>
          <cell r="P5950">
            <v>1338.8216336358585</v>
          </cell>
          <cell r="Q5950">
            <v>754.37303204297086</v>
          </cell>
          <cell r="R5950">
            <v>0</v>
          </cell>
          <cell r="S5950">
            <v>0</v>
          </cell>
          <cell r="T5950">
            <v>0</v>
          </cell>
          <cell r="U5950">
            <v>0</v>
          </cell>
          <cell r="AO5950" t="str">
            <v>Berlin_2007_I 03_3</v>
          </cell>
          <cell r="AQ5950" t="str">
            <v>Stadtstaaten_2007_I 03_3</v>
          </cell>
        </row>
        <row r="5951">
          <cell r="G5951">
            <v>163</v>
          </cell>
          <cell r="H5951">
            <v>107</v>
          </cell>
          <cell r="I5951">
            <v>10</v>
          </cell>
          <cell r="J5951">
            <v>8</v>
          </cell>
          <cell r="K5951">
            <v>78</v>
          </cell>
          <cell r="L5951">
            <v>52</v>
          </cell>
          <cell r="M5951">
            <v>7</v>
          </cell>
          <cell r="N5951">
            <v>6</v>
          </cell>
          <cell r="O5951">
            <v>78</v>
          </cell>
          <cell r="P5951">
            <v>53.045193554361923</v>
          </cell>
          <cell r="Q5951">
            <v>29.888868308946101</v>
          </cell>
          <cell r="R5951">
            <v>0</v>
          </cell>
          <cell r="S5951">
            <v>0</v>
          </cell>
          <cell r="T5951">
            <v>0</v>
          </cell>
          <cell r="U5951">
            <v>0</v>
          </cell>
          <cell r="AO5951" t="str">
            <v>Berlin_2007_I 03_4</v>
          </cell>
          <cell r="AQ5951" t="str">
            <v>Stadtstaaten_2007_I 03_4</v>
          </cell>
        </row>
        <row r="5952">
          <cell r="G5952">
            <v>997</v>
          </cell>
          <cell r="H5952">
            <v>664</v>
          </cell>
          <cell r="I5952">
            <v>58</v>
          </cell>
          <cell r="J5952">
            <v>41</v>
          </cell>
          <cell r="K5952">
            <v>507</v>
          </cell>
          <cell r="L5952">
            <v>326</v>
          </cell>
          <cell r="M5952">
            <v>33</v>
          </cell>
          <cell r="N5952">
            <v>19</v>
          </cell>
          <cell r="O5952">
            <v>507</v>
          </cell>
          <cell r="P5952">
            <v>324.45434339692537</v>
          </cell>
          <cell r="Q5952">
            <v>182.81718836821634</v>
          </cell>
          <cell r="R5952">
            <v>0</v>
          </cell>
          <cell r="S5952">
            <v>0</v>
          </cell>
          <cell r="T5952">
            <v>0</v>
          </cell>
          <cell r="U5952">
            <v>0</v>
          </cell>
          <cell r="AO5952" t="str">
            <v>Berlin_2007_I 03_5</v>
          </cell>
          <cell r="AQ5952" t="str">
            <v>Stadtstaaten_2007_I 03_5</v>
          </cell>
        </row>
        <row r="5953">
          <cell r="G5953">
            <v>0</v>
          </cell>
          <cell r="H5953">
            <v>0</v>
          </cell>
          <cell r="I5953">
            <v>0</v>
          </cell>
          <cell r="J5953">
            <v>0</v>
          </cell>
          <cell r="K5953">
            <v>0</v>
          </cell>
          <cell r="L5953">
            <v>0</v>
          </cell>
          <cell r="M5953">
            <v>0</v>
          </cell>
          <cell r="N5953">
            <v>0</v>
          </cell>
          <cell r="O5953">
            <v>0</v>
          </cell>
          <cell r="P5953">
            <v>0</v>
          </cell>
          <cell r="Q5953">
            <v>0</v>
          </cell>
          <cell r="R5953">
            <v>0</v>
          </cell>
          <cell r="S5953">
            <v>0</v>
          </cell>
          <cell r="T5953">
            <v>0</v>
          </cell>
          <cell r="U5953">
            <v>0</v>
          </cell>
          <cell r="AO5953" t="str">
            <v>Berlin_2007_I 03_6</v>
          </cell>
          <cell r="AQ5953" t="str">
            <v>Stadtstaaten_2007_I 03_6</v>
          </cell>
        </row>
        <row r="5954">
          <cell r="G5954">
            <v>0</v>
          </cell>
          <cell r="H5954">
            <v>0</v>
          </cell>
          <cell r="I5954">
            <v>0</v>
          </cell>
          <cell r="J5954">
            <v>0</v>
          </cell>
          <cell r="K5954">
            <v>0</v>
          </cell>
          <cell r="L5954">
            <v>0</v>
          </cell>
          <cell r="M5954">
            <v>0</v>
          </cell>
          <cell r="N5954">
            <v>0</v>
          </cell>
          <cell r="O5954">
            <v>0</v>
          </cell>
          <cell r="P5954">
            <v>0</v>
          </cell>
          <cell r="Q5954">
            <v>0</v>
          </cell>
          <cell r="R5954">
            <v>0</v>
          </cell>
          <cell r="S5954">
            <v>0</v>
          </cell>
          <cell r="T5954">
            <v>0</v>
          </cell>
          <cell r="U5954">
            <v>0</v>
          </cell>
          <cell r="AO5954" t="str">
            <v>Berlin_2007_I 03_7</v>
          </cell>
          <cell r="AQ5954" t="str">
            <v>Stadtstaaten_2007_I 03_7</v>
          </cell>
        </row>
        <row r="5955">
          <cell r="G5955">
            <v>5399</v>
          </cell>
          <cell r="H5955">
            <v>2306</v>
          </cell>
          <cell r="I5955">
            <v>486</v>
          </cell>
          <cell r="J5955">
            <v>210</v>
          </cell>
          <cell r="K5955">
            <v>2652</v>
          </cell>
          <cell r="L5955">
            <v>1142</v>
          </cell>
          <cell r="M5955">
            <v>281</v>
          </cell>
          <cell r="N5955">
            <v>117</v>
          </cell>
          <cell r="O5955">
            <v>2652</v>
          </cell>
          <cell r="P5955">
            <v>1757</v>
          </cell>
          <cell r="Q5955">
            <v>990</v>
          </cell>
          <cell r="R5955">
            <v>0</v>
          </cell>
          <cell r="S5955">
            <v>0</v>
          </cell>
          <cell r="T5955">
            <v>0</v>
          </cell>
          <cell r="U5955">
            <v>0</v>
          </cell>
          <cell r="AO5955" t="str">
            <v>Berlin_2007_I 03_8</v>
          </cell>
          <cell r="AQ5955" t="str">
            <v>Stadtstaaten_2007_I 03_8</v>
          </cell>
        </row>
        <row r="5956">
          <cell r="G5956">
            <v>0</v>
          </cell>
          <cell r="H5956">
            <v>0</v>
          </cell>
          <cell r="I5956">
            <v>0</v>
          </cell>
          <cell r="J5956">
            <v>0</v>
          </cell>
          <cell r="K5956">
            <v>0</v>
          </cell>
          <cell r="L5956">
            <v>0</v>
          </cell>
          <cell r="M5956">
            <v>0</v>
          </cell>
          <cell r="N5956">
            <v>0</v>
          </cell>
          <cell r="O5956">
            <v>0</v>
          </cell>
          <cell r="P5956">
            <v>0</v>
          </cell>
          <cell r="Q5956">
            <v>0</v>
          </cell>
          <cell r="R5956">
            <v>0</v>
          </cell>
          <cell r="S5956">
            <v>0</v>
          </cell>
          <cell r="T5956">
            <v>0</v>
          </cell>
          <cell r="U5956">
            <v>0</v>
          </cell>
          <cell r="AO5956" t="str">
            <v>Berlin_2007_I 04b_1</v>
          </cell>
          <cell r="AQ5956" t="str">
            <v>Stadtstaaten_2007_I 04b_1</v>
          </cell>
        </row>
        <row r="5957">
          <cell r="G5957">
            <v>33</v>
          </cell>
          <cell r="H5957">
            <v>3</v>
          </cell>
          <cell r="I5957">
            <v>3</v>
          </cell>
          <cell r="J5957">
            <v>1</v>
          </cell>
          <cell r="K5957">
            <v>16</v>
          </cell>
          <cell r="L5957">
            <v>1</v>
          </cell>
          <cell r="M5957">
            <v>1</v>
          </cell>
          <cell r="N5957">
            <v>0</v>
          </cell>
          <cell r="O5957">
            <v>16</v>
          </cell>
          <cell r="P5957">
            <v>8.5827538247566064</v>
          </cell>
          <cell r="Q5957">
            <v>8.9614047287899865</v>
          </cell>
          <cell r="R5957">
            <v>0</v>
          </cell>
          <cell r="S5957">
            <v>0</v>
          </cell>
          <cell r="T5957">
            <v>0</v>
          </cell>
          <cell r="U5957">
            <v>0</v>
          </cell>
          <cell r="AO5957" t="str">
            <v>Berlin_2007_I 04b_2</v>
          </cell>
          <cell r="AQ5957" t="str">
            <v>Stadtstaaten_2007_I 04b_2</v>
          </cell>
        </row>
        <row r="5958">
          <cell r="G5958">
            <v>2704</v>
          </cell>
          <cell r="H5958">
            <v>571</v>
          </cell>
          <cell r="I5958">
            <v>217</v>
          </cell>
          <cell r="J5958">
            <v>49</v>
          </cell>
          <cell r="K5958">
            <v>1264</v>
          </cell>
          <cell r="L5958">
            <v>272</v>
          </cell>
          <cell r="M5958">
            <v>127</v>
          </cell>
          <cell r="N5958">
            <v>29</v>
          </cell>
          <cell r="O5958">
            <v>1264</v>
          </cell>
          <cell r="P5958">
            <v>703.26564673157168</v>
          </cell>
          <cell r="Q5958">
            <v>734.29207232267038</v>
          </cell>
          <cell r="R5958">
            <v>0</v>
          </cell>
          <cell r="S5958">
            <v>0</v>
          </cell>
          <cell r="T5958">
            <v>0</v>
          </cell>
          <cell r="U5958">
            <v>0</v>
          </cell>
          <cell r="AO5958" t="str">
            <v>Berlin_2007_I 04b_3</v>
          </cell>
          <cell r="AQ5958" t="str">
            <v>Stadtstaaten_2007_I 04b_3</v>
          </cell>
        </row>
        <row r="5959">
          <cell r="G5959">
            <v>30</v>
          </cell>
          <cell r="H5959">
            <v>15</v>
          </cell>
          <cell r="I5959">
            <v>0</v>
          </cell>
          <cell r="J5959">
            <v>0</v>
          </cell>
          <cell r="K5959">
            <v>17</v>
          </cell>
          <cell r="L5959">
            <v>7</v>
          </cell>
          <cell r="M5959">
            <v>0</v>
          </cell>
          <cell r="N5959">
            <v>0</v>
          </cell>
          <cell r="O5959">
            <v>17</v>
          </cell>
          <cell r="P5959">
            <v>7.8025034770514603</v>
          </cell>
          <cell r="Q5959">
            <v>8.1467315716272601</v>
          </cell>
          <cell r="R5959">
            <v>0</v>
          </cell>
          <cell r="S5959">
            <v>0</v>
          </cell>
          <cell r="T5959">
            <v>0</v>
          </cell>
          <cell r="U5959">
            <v>0</v>
          </cell>
          <cell r="AO5959" t="str">
            <v>Berlin_2007_I 04b_4</v>
          </cell>
          <cell r="AQ5959" t="str">
            <v>Stadtstaaten_2007_I 04b_4</v>
          </cell>
        </row>
        <row r="5960">
          <cell r="G5960">
            <v>109</v>
          </cell>
          <cell r="H5960">
            <v>59</v>
          </cell>
          <cell r="I5960">
            <v>3</v>
          </cell>
          <cell r="J5960">
            <v>2</v>
          </cell>
          <cell r="K5960">
            <v>50</v>
          </cell>
          <cell r="L5960">
            <v>24</v>
          </cell>
          <cell r="M5960">
            <v>1</v>
          </cell>
          <cell r="N5960">
            <v>0</v>
          </cell>
          <cell r="O5960">
            <v>50</v>
          </cell>
          <cell r="P5960">
            <v>28.349095966620304</v>
          </cell>
          <cell r="Q5960">
            <v>29.599791376912378</v>
          </cell>
          <cell r="R5960">
            <v>0</v>
          </cell>
          <cell r="S5960">
            <v>0</v>
          </cell>
          <cell r="T5960">
            <v>0</v>
          </cell>
          <cell r="U5960">
            <v>0</v>
          </cell>
          <cell r="AO5960" t="str">
            <v>Berlin_2007_I 04b_5</v>
          </cell>
          <cell r="AQ5960" t="str">
            <v>Stadtstaaten_2007_I 04b_5</v>
          </cell>
        </row>
        <row r="5961">
          <cell r="G5961">
            <v>0</v>
          </cell>
          <cell r="H5961">
            <v>0</v>
          </cell>
          <cell r="I5961">
            <v>0</v>
          </cell>
          <cell r="J5961">
            <v>0</v>
          </cell>
          <cell r="K5961">
            <v>0</v>
          </cell>
          <cell r="L5961">
            <v>0</v>
          </cell>
          <cell r="M5961">
            <v>0</v>
          </cell>
          <cell r="N5961">
            <v>0</v>
          </cell>
          <cell r="O5961">
            <v>0</v>
          </cell>
          <cell r="P5961">
            <v>0</v>
          </cell>
          <cell r="Q5961">
            <v>0</v>
          </cell>
          <cell r="R5961">
            <v>0</v>
          </cell>
          <cell r="S5961">
            <v>0</v>
          </cell>
          <cell r="T5961">
            <v>0</v>
          </cell>
          <cell r="U5961">
            <v>0</v>
          </cell>
          <cell r="AO5961" t="str">
            <v>Berlin_2007_I 04b_6</v>
          </cell>
          <cell r="AQ5961" t="str">
            <v>Stadtstaaten_2007_I 04b_6</v>
          </cell>
        </row>
        <row r="5962">
          <cell r="G5962">
            <v>0</v>
          </cell>
          <cell r="H5962">
            <v>0</v>
          </cell>
          <cell r="I5962">
            <v>0</v>
          </cell>
          <cell r="J5962">
            <v>0</v>
          </cell>
          <cell r="K5962">
            <v>0</v>
          </cell>
          <cell r="L5962">
            <v>0</v>
          </cell>
          <cell r="M5962">
            <v>0</v>
          </cell>
          <cell r="N5962">
            <v>0</v>
          </cell>
          <cell r="O5962">
            <v>0</v>
          </cell>
          <cell r="P5962">
            <v>0</v>
          </cell>
          <cell r="Q5962">
            <v>0</v>
          </cell>
          <cell r="R5962">
            <v>0</v>
          </cell>
          <cell r="S5962">
            <v>0</v>
          </cell>
          <cell r="T5962">
            <v>0</v>
          </cell>
          <cell r="U5962">
            <v>0</v>
          </cell>
          <cell r="AO5962" t="str">
            <v>Berlin_2007_I 04b_7</v>
          </cell>
          <cell r="AQ5962" t="str">
            <v>Stadtstaaten_2007_I 04b_7</v>
          </cell>
        </row>
        <row r="5963">
          <cell r="G5963">
            <v>2876</v>
          </cell>
          <cell r="H5963">
            <v>648</v>
          </cell>
          <cell r="I5963">
            <v>223</v>
          </cell>
          <cell r="J5963">
            <v>52</v>
          </cell>
          <cell r="K5963">
            <v>1347</v>
          </cell>
          <cell r="L5963">
            <v>304</v>
          </cell>
          <cell r="M5963">
            <v>129</v>
          </cell>
          <cell r="N5963">
            <v>29</v>
          </cell>
          <cell r="O5963">
            <v>1347</v>
          </cell>
          <cell r="P5963">
            <v>748</v>
          </cell>
          <cell r="Q5963">
            <v>781</v>
          </cell>
          <cell r="R5963">
            <v>0</v>
          </cell>
          <cell r="S5963">
            <v>0</v>
          </cell>
          <cell r="T5963">
            <v>0</v>
          </cell>
          <cell r="U5963">
            <v>0</v>
          </cell>
          <cell r="AO5963" t="str">
            <v>Berlin_2007_I 04b_8</v>
          </cell>
          <cell r="AQ5963" t="str">
            <v>Stadtstaaten_2007_I 04b_8</v>
          </cell>
        </row>
        <row r="5964">
          <cell r="G5964">
            <v>7</v>
          </cell>
          <cell r="H5964">
            <v>0</v>
          </cell>
          <cell r="I5964">
            <v>2</v>
          </cell>
          <cell r="J5964">
            <v>0</v>
          </cell>
          <cell r="K5964">
            <v>4</v>
          </cell>
          <cell r="L5964">
            <v>0</v>
          </cell>
          <cell r="M5964">
            <v>1</v>
          </cell>
          <cell r="N5964">
            <v>0</v>
          </cell>
          <cell r="O5964">
            <v>4</v>
          </cell>
          <cell r="P5964">
            <v>2.0881587508132728</v>
          </cell>
          <cell r="Q5964">
            <v>1.7317826935588809</v>
          </cell>
          <cell r="R5964">
            <v>0.17648015614834092</v>
          </cell>
          <cell r="S5964">
            <v>0</v>
          </cell>
          <cell r="T5964">
            <v>0</v>
          </cell>
          <cell r="U5964">
            <v>0</v>
          </cell>
          <cell r="AO5964" t="str">
            <v>Berlin_2007_I 02_1</v>
          </cell>
          <cell r="AQ5964" t="str">
            <v>Stadtstaaten_2007_I 02_1</v>
          </cell>
        </row>
        <row r="5965">
          <cell r="G5965">
            <v>2349</v>
          </cell>
          <cell r="H5965">
            <v>702</v>
          </cell>
          <cell r="I5965">
            <v>400</v>
          </cell>
          <cell r="J5965">
            <v>121</v>
          </cell>
          <cell r="K5965">
            <v>1283</v>
          </cell>
          <cell r="L5965">
            <v>390</v>
          </cell>
          <cell r="M5965">
            <v>269</v>
          </cell>
          <cell r="N5965">
            <v>93</v>
          </cell>
          <cell r="O5965">
            <v>1283</v>
          </cell>
          <cell r="P5965">
            <v>700.7264150943397</v>
          </cell>
          <cell r="Q5965">
            <v>581.13679245283026</v>
          </cell>
          <cell r="R5965">
            <v>59.221698113207552</v>
          </cell>
          <cell r="S5965">
            <v>0</v>
          </cell>
          <cell r="T5965">
            <v>0</v>
          </cell>
          <cell r="U5965">
            <v>0</v>
          </cell>
          <cell r="AO5965" t="str">
            <v>Berlin_2007_I 02_2</v>
          </cell>
          <cell r="AQ5965" t="str">
            <v>Stadtstaaten_2007_I 02_2</v>
          </cell>
        </row>
        <row r="5966">
          <cell r="G5966">
            <v>3593</v>
          </cell>
          <cell r="H5966">
            <v>1391</v>
          </cell>
          <cell r="I5966">
            <v>545</v>
          </cell>
          <cell r="J5966">
            <v>251</v>
          </cell>
          <cell r="K5966">
            <v>1255</v>
          </cell>
          <cell r="L5966">
            <v>495</v>
          </cell>
          <cell r="M5966">
            <v>231</v>
          </cell>
          <cell r="N5966">
            <v>100</v>
          </cell>
          <cell r="O5966">
            <v>1255</v>
          </cell>
          <cell r="P5966">
            <v>1071.8220559531555</v>
          </cell>
          <cell r="Q5966">
            <v>888.89931685100851</v>
          </cell>
          <cell r="R5966">
            <v>90.584743005855572</v>
          </cell>
          <cell r="S5966">
            <v>0</v>
          </cell>
          <cell r="T5966">
            <v>0</v>
          </cell>
          <cell r="U5966">
            <v>0</v>
          </cell>
          <cell r="AO5966" t="str">
            <v>Berlin_2007_I 02_3</v>
          </cell>
          <cell r="AQ5966" t="str">
            <v>Stadtstaaten_2007_I 02_3</v>
          </cell>
        </row>
        <row r="5967">
          <cell r="G5967">
            <v>51</v>
          </cell>
          <cell r="H5967">
            <v>33</v>
          </cell>
          <cell r="I5967">
            <v>5</v>
          </cell>
          <cell r="J5967">
            <v>4</v>
          </cell>
          <cell r="K5967">
            <v>35</v>
          </cell>
          <cell r="L5967">
            <v>23</v>
          </cell>
          <cell r="M5967">
            <v>3</v>
          </cell>
          <cell r="N5967">
            <v>3</v>
          </cell>
          <cell r="O5967">
            <v>35</v>
          </cell>
          <cell r="P5967">
            <v>15.213728041639559</v>
          </cell>
          <cell r="Q5967">
            <v>12.617273910214704</v>
          </cell>
          <cell r="R5967">
            <v>1.2857839947950553</v>
          </cell>
          <cell r="S5967">
            <v>0</v>
          </cell>
          <cell r="T5967">
            <v>0</v>
          </cell>
          <cell r="U5967">
            <v>0</v>
          </cell>
          <cell r="AO5967" t="str">
            <v>Berlin_2007_I 02_4</v>
          </cell>
          <cell r="AQ5967" t="str">
            <v>Stadtstaaten_2007_I 02_4</v>
          </cell>
        </row>
        <row r="5968">
          <cell r="G5968">
            <v>148</v>
          </cell>
          <cell r="H5968">
            <v>83</v>
          </cell>
          <cell r="I5968">
            <v>10</v>
          </cell>
          <cell r="J5968">
            <v>7</v>
          </cell>
          <cell r="K5968">
            <v>61</v>
          </cell>
          <cell r="L5968">
            <v>36</v>
          </cell>
          <cell r="M5968">
            <v>3</v>
          </cell>
          <cell r="N5968">
            <v>3</v>
          </cell>
          <cell r="O5968">
            <v>61</v>
          </cell>
          <cell r="P5968">
            <v>44.149642160052053</v>
          </cell>
          <cell r="Q5968">
            <v>36.614834092387767</v>
          </cell>
          <cell r="R5968">
            <v>3.7312947299934938</v>
          </cell>
          <cell r="S5968">
            <v>0</v>
          </cell>
          <cell r="T5968">
            <v>0</v>
          </cell>
          <cell r="U5968">
            <v>0</v>
          </cell>
          <cell r="AO5968" t="str">
            <v>Berlin_2007_I 02_5</v>
          </cell>
          <cell r="AQ5968" t="str">
            <v>Stadtstaaten_2007_I 02_5</v>
          </cell>
        </row>
        <row r="5969">
          <cell r="G5969">
            <v>0</v>
          </cell>
          <cell r="H5969">
            <v>0</v>
          </cell>
          <cell r="I5969">
            <v>0</v>
          </cell>
          <cell r="J5969">
            <v>0</v>
          </cell>
          <cell r="K5969">
            <v>0</v>
          </cell>
          <cell r="L5969">
            <v>0</v>
          </cell>
          <cell r="M5969">
            <v>0</v>
          </cell>
          <cell r="N5969">
            <v>0</v>
          </cell>
          <cell r="O5969">
            <v>0</v>
          </cell>
          <cell r="P5969">
            <v>0</v>
          </cell>
          <cell r="Q5969">
            <v>0</v>
          </cell>
          <cell r="R5969">
            <v>0</v>
          </cell>
          <cell r="S5969">
            <v>0</v>
          </cell>
          <cell r="T5969">
            <v>0</v>
          </cell>
          <cell r="U5969">
            <v>0</v>
          </cell>
          <cell r="AO5969" t="str">
            <v>Berlin_2007_I 02_6</v>
          </cell>
          <cell r="AQ5969" t="str">
            <v>Stadtstaaten_2007_I 02_6</v>
          </cell>
        </row>
        <row r="5970">
          <cell r="G5970">
            <v>0</v>
          </cell>
          <cell r="H5970">
            <v>0</v>
          </cell>
          <cell r="I5970">
            <v>0</v>
          </cell>
          <cell r="J5970">
            <v>0</v>
          </cell>
          <cell r="K5970">
            <v>0</v>
          </cell>
          <cell r="L5970">
            <v>0</v>
          </cell>
          <cell r="M5970">
            <v>0</v>
          </cell>
          <cell r="N5970">
            <v>0</v>
          </cell>
          <cell r="O5970">
            <v>0</v>
          </cell>
          <cell r="P5970">
            <v>0</v>
          </cell>
          <cell r="Q5970">
            <v>0</v>
          </cell>
          <cell r="R5970">
            <v>0</v>
          </cell>
          <cell r="S5970">
            <v>0</v>
          </cell>
          <cell r="T5970">
            <v>0</v>
          </cell>
          <cell r="U5970">
            <v>0</v>
          </cell>
          <cell r="AO5970" t="str">
            <v>Berlin_2007_I 02_7</v>
          </cell>
          <cell r="AQ5970" t="str">
            <v>Stadtstaaten_2007_I 02_7</v>
          </cell>
        </row>
        <row r="5971">
          <cell r="G5971">
            <v>6148</v>
          </cell>
          <cell r="H5971">
            <v>2209</v>
          </cell>
          <cell r="I5971">
            <v>962</v>
          </cell>
          <cell r="J5971">
            <v>383</v>
          </cell>
          <cell r="K5971">
            <v>2638</v>
          </cell>
          <cell r="L5971">
            <v>944</v>
          </cell>
          <cell r="M5971">
            <v>507</v>
          </cell>
          <cell r="N5971">
            <v>199</v>
          </cell>
          <cell r="O5971">
            <v>2638</v>
          </cell>
          <cell r="P5971">
            <v>1834</v>
          </cell>
          <cell r="Q5971">
            <v>1521</v>
          </cell>
          <cell r="R5971">
            <v>155</v>
          </cell>
          <cell r="S5971">
            <v>0</v>
          </cell>
          <cell r="T5971">
            <v>0</v>
          </cell>
          <cell r="U5971">
            <v>0</v>
          </cell>
          <cell r="AO5971" t="str">
            <v>Berlin_2007_I 02_8</v>
          </cell>
          <cell r="AQ5971" t="str">
            <v>Stadtstaaten_2007_I 02_8</v>
          </cell>
        </row>
        <row r="5972">
          <cell r="G5972">
            <v>0</v>
          </cell>
          <cell r="H5972">
            <v>0</v>
          </cell>
          <cell r="I5972">
            <v>0</v>
          </cell>
          <cell r="J5972">
            <v>0</v>
          </cell>
          <cell r="K5972">
            <v>0</v>
          </cell>
          <cell r="L5972">
            <v>0</v>
          </cell>
          <cell r="M5972">
            <v>0</v>
          </cell>
          <cell r="N5972">
            <v>0</v>
          </cell>
          <cell r="O5972">
            <v>0</v>
          </cell>
          <cell r="P5972">
            <v>0</v>
          </cell>
          <cell r="Q5972">
            <v>0</v>
          </cell>
          <cell r="R5972">
            <v>0</v>
          </cell>
          <cell r="S5972">
            <v>0</v>
          </cell>
          <cell r="T5972">
            <v>0</v>
          </cell>
          <cell r="U5972">
            <v>0</v>
          </cell>
          <cell r="AO5972" t="e">
            <v>#N/A</v>
          </cell>
          <cell r="AQ5972" t="e">
            <v>#N/A</v>
          </cell>
        </row>
        <row r="5973">
          <cell r="G5973">
            <v>0</v>
          </cell>
          <cell r="H5973">
            <v>0</v>
          </cell>
          <cell r="I5973">
            <v>0</v>
          </cell>
          <cell r="J5973">
            <v>0</v>
          </cell>
          <cell r="K5973">
            <v>0</v>
          </cell>
          <cell r="L5973">
            <v>0</v>
          </cell>
          <cell r="M5973">
            <v>0</v>
          </cell>
          <cell r="N5973">
            <v>0</v>
          </cell>
          <cell r="O5973">
            <v>0</v>
          </cell>
          <cell r="P5973">
            <v>0</v>
          </cell>
          <cell r="Q5973">
            <v>0</v>
          </cell>
          <cell r="R5973">
            <v>0</v>
          </cell>
          <cell r="S5973">
            <v>0</v>
          </cell>
          <cell r="T5973">
            <v>0</v>
          </cell>
          <cell r="U5973">
            <v>0</v>
          </cell>
          <cell r="AO5973" t="e">
            <v>#N/A</v>
          </cell>
          <cell r="AQ5973" t="e">
            <v>#N/A</v>
          </cell>
        </row>
        <row r="5974">
          <cell r="G5974">
            <v>0</v>
          </cell>
          <cell r="H5974">
            <v>0</v>
          </cell>
          <cell r="I5974">
            <v>0</v>
          </cell>
          <cell r="J5974">
            <v>0</v>
          </cell>
          <cell r="K5974">
            <v>0</v>
          </cell>
          <cell r="L5974">
            <v>0</v>
          </cell>
          <cell r="M5974">
            <v>0</v>
          </cell>
          <cell r="N5974">
            <v>0</v>
          </cell>
          <cell r="O5974">
            <v>0</v>
          </cell>
          <cell r="P5974">
            <v>0</v>
          </cell>
          <cell r="Q5974">
            <v>0</v>
          </cell>
          <cell r="R5974">
            <v>0</v>
          </cell>
          <cell r="S5974">
            <v>0</v>
          </cell>
          <cell r="T5974">
            <v>0</v>
          </cell>
          <cell r="U5974">
            <v>0</v>
          </cell>
          <cell r="AO5974" t="e">
            <v>#N/A</v>
          </cell>
          <cell r="AQ5974" t="e">
            <v>#N/A</v>
          </cell>
        </row>
        <row r="5975">
          <cell r="G5975">
            <v>0</v>
          </cell>
          <cell r="H5975">
            <v>0</v>
          </cell>
          <cell r="I5975">
            <v>0</v>
          </cell>
          <cell r="J5975">
            <v>0</v>
          </cell>
          <cell r="K5975">
            <v>0</v>
          </cell>
          <cell r="L5975">
            <v>0</v>
          </cell>
          <cell r="M5975">
            <v>0</v>
          </cell>
          <cell r="N5975">
            <v>0</v>
          </cell>
          <cell r="O5975">
            <v>0</v>
          </cell>
          <cell r="P5975">
            <v>0</v>
          </cell>
          <cell r="Q5975">
            <v>0</v>
          </cell>
          <cell r="R5975">
            <v>0</v>
          </cell>
          <cell r="S5975">
            <v>0</v>
          </cell>
          <cell r="T5975">
            <v>0</v>
          </cell>
          <cell r="U5975">
            <v>0</v>
          </cell>
          <cell r="AO5975" t="e">
            <v>#N/A</v>
          </cell>
          <cell r="AQ5975" t="e">
            <v>#N/A</v>
          </cell>
        </row>
        <row r="5976">
          <cell r="G5976">
            <v>0</v>
          </cell>
          <cell r="H5976">
            <v>0</v>
          </cell>
          <cell r="I5976">
            <v>0</v>
          </cell>
          <cell r="J5976">
            <v>0</v>
          </cell>
          <cell r="K5976">
            <v>0</v>
          </cell>
          <cell r="L5976">
            <v>0</v>
          </cell>
          <cell r="M5976">
            <v>0</v>
          </cell>
          <cell r="N5976">
            <v>0</v>
          </cell>
          <cell r="O5976">
            <v>0</v>
          </cell>
          <cell r="P5976">
            <v>0</v>
          </cell>
          <cell r="Q5976">
            <v>0</v>
          </cell>
          <cell r="R5976">
            <v>0</v>
          </cell>
          <cell r="S5976">
            <v>0</v>
          </cell>
          <cell r="T5976">
            <v>0</v>
          </cell>
          <cell r="U5976">
            <v>0</v>
          </cell>
          <cell r="AO5976" t="e">
            <v>#N/A</v>
          </cell>
          <cell r="AQ5976" t="e">
            <v>#N/A</v>
          </cell>
        </row>
        <row r="5977">
          <cell r="G5977">
            <v>0</v>
          </cell>
          <cell r="H5977">
            <v>0</v>
          </cell>
          <cell r="I5977">
            <v>0</v>
          </cell>
          <cell r="J5977">
            <v>0</v>
          </cell>
          <cell r="K5977">
            <v>0</v>
          </cell>
          <cell r="L5977">
            <v>0</v>
          </cell>
          <cell r="M5977">
            <v>0</v>
          </cell>
          <cell r="N5977">
            <v>0</v>
          </cell>
          <cell r="O5977">
            <v>0</v>
          </cell>
          <cell r="P5977">
            <v>0</v>
          </cell>
          <cell r="Q5977">
            <v>0</v>
          </cell>
          <cell r="R5977">
            <v>0</v>
          </cell>
          <cell r="S5977">
            <v>0</v>
          </cell>
          <cell r="T5977">
            <v>0</v>
          </cell>
          <cell r="U5977">
            <v>0</v>
          </cell>
          <cell r="AO5977" t="e">
            <v>#N/A</v>
          </cell>
          <cell r="AQ5977" t="e">
            <v>#N/A</v>
          </cell>
        </row>
        <row r="5978">
          <cell r="G5978">
            <v>0</v>
          </cell>
          <cell r="H5978">
            <v>0</v>
          </cell>
          <cell r="I5978">
            <v>0</v>
          </cell>
          <cell r="J5978">
            <v>0</v>
          </cell>
          <cell r="K5978">
            <v>0</v>
          </cell>
          <cell r="L5978">
            <v>0</v>
          </cell>
          <cell r="M5978">
            <v>0</v>
          </cell>
          <cell r="N5978">
            <v>0</v>
          </cell>
          <cell r="O5978">
            <v>0</v>
          </cell>
          <cell r="P5978">
            <v>0</v>
          </cell>
          <cell r="Q5978">
            <v>0</v>
          </cell>
          <cell r="R5978">
            <v>0</v>
          </cell>
          <cell r="S5978">
            <v>0</v>
          </cell>
          <cell r="T5978">
            <v>0</v>
          </cell>
          <cell r="U5978">
            <v>0</v>
          </cell>
          <cell r="AO5978" t="e">
            <v>#N/A</v>
          </cell>
          <cell r="AQ5978" t="e">
            <v>#N/A</v>
          </cell>
        </row>
        <row r="5979">
          <cell r="G5979">
            <v>0</v>
          </cell>
          <cell r="H5979">
            <v>0</v>
          </cell>
          <cell r="I5979">
            <v>0</v>
          </cell>
          <cell r="J5979">
            <v>0</v>
          </cell>
          <cell r="K5979">
            <v>0</v>
          </cell>
          <cell r="L5979">
            <v>0</v>
          </cell>
          <cell r="M5979">
            <v>0</v>
          </cell>
          <cell r="N5979">
            <v>0</v>
          </cell>
          <cell r="O5979">
            <v>0</v>
          </cell>
          <cell r="P5979">
            <v>0</v>
          </cell>
          <cell r="Q5979">
            <v>0</v>
          </cell>
          <cell r="R5979">
            <v>0</v>
          </cell>
          <cell r="S5979">
            <v>0</v>
          </cell>
          <cell r="T5979">
            <v>0</v>
          </cell>
          <cell r="U5979">
            <v>0</v>
          </cell>
          <cell r="AO5979" t="e">
            <v>#N/A</v>
          </cell>
          <cell r="AQ5979" t="e">
            <v>#N/A</v>
          </cell>
        </row>
        <row r="5980">
          <cell r="G5980">
            <v>0</v>
          </cell>
          <cell r="H5980">
            <v>0</v>
          </cell>
          <cell r="I5980">
            <v>0</v>
          </cell>
          <cell r="J5980">
            <v>0</v>
          </cell>
          <cell r="K5980">
            <v>0</v>
          </cell>
          <cell r="L5980">
            <v>0</v>
          </cell>
          <cell r="M5980">
            <v>0</v>
          </cell>
          <cell r="N5980">
            <v>0</v>
          </cell>
          <cell r="O5980">
            <v>0</v>
          </cell>
          <cell r="P5980">
            <v>0</v>
          </cell>
          <cell r="Q5980">
            <v>0</v>
          </cell>
          <cell r="R5980">
            <v>0</v>
          </cell>
          <cell r="S5980">
            <v>0</v>
          </cell>
          <cell r="T5980">
            <v>0</v>
          </cell>
          <cell r="U5980">
            <v>0</v>
          </cell>
          <cell r="AO5980" t="str">
            <v>Berlin_2007_I 04b_1</v>
          </cell>
          <cell r="AQ5980" t="str">
            <v>Stadtstaaten_2007_I 04b_1</v>
          </cell>
        </row>
        <row r="5981">
          <cell r="G5981">
            <v>0</v>
          </cell>
          <cell r="H5981">
            <v>0</v>
          </cell>
          <cell r="I5981">
            <v>0</v>
          </cell>
          <cell r="J5981">
            <v>0</v>
          </cell>
          <cell r="K5981">
            <v>0</v>
          </cell>
          <cell r="L5981">
            <v>0</v>
          </cell>
          <cell r="M5981">
            <v>0</v>
          </cell>
          <cell r="N5981">
            <v>0</v>
          </cell>
          <cell r="O5981">
            <v>0</v>
          </cell>
          <cell r="P5981">
            <v>0</v>
          </cell>
          <cell r="Q5981">
            <v>0</v>
          </cell>
          <cell r="R5981">
            <v>0</v>
          </cell>
          <cell r="S5981">
            <v>0</v>
          </cell>
          <cell r="T5981">
            <v>0</v>
          </cell>
          <cell r="U5981">
            <v>0</v>
          </cell>
          <cell r="AO5981" t="str">
            <v>Berlin_2007_I 04b_2</v>
          </cell>
          <cell r="AQ5981" t="str">
            <v>Stadtstaaten_2007_I 04b_2</v>
          </cell>
        </row>
        <row r="5982">
          <cell r="G5982">
            <v>58</v>
          </cell>
          <cell r="H5982">
            <v>41</v>
          </cell>
          <cell r="I5982">
            <v>9</v>
          </cell>
          <cell r="J5982">
            <v>6</v>
          </cell>
          <cell r="K5982">
            <v>89</v>
          </cell>
          <cell r="L5982">
            <v>49</v>
          </cell>
          <cell r="M5982">
            <v>6</v>
          </cell>
          <cell r="N5982">
            <v>3</v>
          </cell>
          <cell r="O5982">
            <v>89</v>
          </cell>
          <cell r="P5982">
            <v>88</v>
          </cell>
          <cell r="Q5982">
            <v>97</v>
          </cell>
          <cell r="R5982">
            <v>0</v>
          </cell>
          <cell r="S5982">
            <v>0</v>
          </cell>
          <cell r="T5982">
            <v>0</v>
          </cell>
          <cell r="U5982">
            <v>0</v>
          </cell>
          <cell r="AO5982" t="str">
            <v>Berlin_2007_I 04b_3</v>
          </cell>
          <cell r="AQ5982" t="str">
            <v>Stadtstaaten_2007_I 04b_3</v>
          </cell>
        </row>
        <row r="5983">
          <cell r="G5983">
            <v>0</v>
          </cell>
          <cell r="H5983">
            <v>0</v>
          </cell>
          <cell r="I5983">
            <v>0</v>
          </cell>
          <cell r="J5983">
            <v>0</v>
          </cell>
          <cell r="K5983">
            <v>0</v>
          </cell>
          <cell r="L5983">
            <v>0</v>
          </cell>
          <cell r="M5983">
            <v>0</v>
          </cell>
          <cell r="N5983">
            <v>0</v>
          </cell>
          <cell r="O5983">
            <v>0</v>
          </cell>
          <cell r="P5983">
            <v>0</v>
          </cell>
          <cell r="Q5983">
            <v>0</v>
          </cell>
          <cell r="R5983">
            <v>0</v>
          </cell>
          <cell r="S5983">
            <v>0</v>
          </cell>
          <cell r="T5983">
            <v>0</v>
          </cell>
          <cell r="U5983">
            <v>0</v>
          </cell>
          <cell r="AO5983" t="str">
            <v>Berlin_2007_I 04b_4</v>
          </cell>
          <cell r="AQ5983" t="str">
            <v>Stadtstaaten_2007_I 04b_4</v>
          </cell>
        </row>
        <row r="5984">
          <cell r="G5984">
            <v>0</v>
          </cell>
          <cell r="H5984">
            <v>0</v>
          </cell>
          <cell r="I5984">
            <v>0</v>
          </cell>
          <cell r="J5984">
            <v>0</v>
          </cell>
          <cell r="K5984">
            <v>0</v>
          </cell>
          <cell r="L5984">
            <v>0</v>
          </cell>
          <cell r="M5984">
            <v>0</v>
          </cell>
          <cell r="N5984">
            <v>0</v>
          </cell>
          <cell r="O5984">
            <v>0</v>
          </cell>
          <cell r="P5984">
            <v>0</v>
          </cell>
          <cell r="Q5984">
            <v>0</v>
          </cell>
          <cell r="R5984">
            <v>0</v>
          </cell>
          <cell r="S5984">
            <v>0</v>
          </cell>
          <cell r="T5984">
            <v>0</v>
          </cell>
          <cell r="U5984">
            <v>0</v>
          </cell>
          <cell r="AO5984" t="str">
            <v>Berlin_2007_I 04b_5</v>
          </cell>
          <cell r="AQ5984" t="str">
            <v>Stadtstaaten_2007_I 04b_5</v>
          </cell>
        </row>
        <row r="5985">
          <cell r="G5985">
            <v>0</v>
          </cell>
          <cell r="H5985">
            <v>0</v>
          </cell>
          <cell r="I5985">
            <v>0</v>
          </cell>
          <cell r="J5985">
            <v>0</v>
          </cell>
          <cell r="K5985">
            <v>0</v>
          </cell>
          <cell r="L5985">
            <v>0</v>
          </cell>
          <cell r="M5985">
            <v>0</v>
          </cell>
          <cell r="N5985">
            <v>0</v>
          </cell>
          <cell r="O5985">
            <v>0</v>
          </cell>
          <cell r="P5985">
            <v>0</v>
          </cell>
          <cell r="Q5985">
            <v>0</v>
          </cell>
          <cell r="R5985">
            <v>0</v>
          </cell>
          <cell r="S5985">
            <v>0</v>
          </cell>
          <cell r="T5985">
            <v>0</v>
          </cell>
          <cell r="U5985">
            <v>0</v>
          </cell>
          <cell r="AO5985" t="str">
            <v>Berlin_2007_I 04b_6</v>
          </cell>
          <cell r="AQ5985" t="str">
            <v>Stadtstaaten_2007_I 04b_6</v>
          </cell>
        </row>
        <row r="5986">
          <cell r="G5986">
            <v>0</v>
          </cell>
          <cell r="H5986">
            <v>0</v>
          </cell>
          <cell r="I5986">
            <v>0</v>
          </cell>
          <cell r="J5986">
            <v>0</v>
          </cell>
          <cell r="K5986">
            <v>0</v>
          </cell>
          <cell r="L5986">
            <v>0</v>
          </cell>
          <cell r="M5986">
            <v>0</v>
          </cell>
          <cell r="N5986">
            <v>0</v>
          </cell>
          <cell r="O5986">
            <v>0</v>
          </cell>
          <cell r="P5986">
            <v>0</v>
          </cell>
          <cell r="Q5986">
            <v>0</v>
          </cell>
          <cell r="R5986">
            <v>0</v>
          </cell>
          <cell r="S5986">
            <v>0</v>
          </cell>
          <cell r="T5986">
            <v>0</v>
          </cell>
          <cell r="U5986">
            <v>0</v>
          </cell>
          <cell r="AO5986" t="str">
            <v>Berlin_2007_I 04b_7</v>
          </cell>
          <cell r="AQ5986" t="str">
            <v>Stadtstaaten_2007_I 04b_7</v>
          </cell>
        </row>
        <row r="5987">
          <cell r="G5987">
            <v>274</v>
          </cell>
          <cell r="H5987">
            <v>160</v>
          </cell>
          <cell r="I5987">
            <v>21</v>
          </cell>
          <cell r="J5987">
            <v>13</v>
          </cell>
          <cell r="K5987">
            <v>89</v>
          </cell>
          <cell r="L5987">
            <v>49</v>
          </cell>
          <cell r="M5987">
            <v>6</v>
          </cell>
          <cell r="N5987">
            <v>3</v>
          </cell>
          <cell r="O5987">
            <v>89</v>
          </cell>
          <cell r="P5987">
            <v>88</v>
          </cell>
          <cell r="Q5987">
            <v>97</v>
          </cell>
          <cell r="R5987">
            <v>0</v>
          </cell>
          <cell r="S5987">
            <v>0</v>
          </cell>
          <cell r="T5987">
            <v>0</v>
          </cell>
          <cell r="U5987">
            <v>0</v>
          </cell>
          <cell r="AO5987" t="str">
            <v>Berlin_2007_I 04b_8</v>
          </cell>
          <cell r="AQ5987" t="str">
            <v>Stadtstaaten_2007_I 04b_8</v>
          </cell>
        </row>
        <row r="5988">
          <cell r="G5988">
            <v>0</v>
          </cell>
          <cell r="H5988">
            <v>0</v>
          </cell>
          <cell r="I5988">
            <v>0</v>
          </cell>
          <cell r="J5988">
            <v>0</v>
          </cell>
          <cell r="K5988">
            <v>0</v>
          </cell>
          <cell r="L5988">
            <v>0</v>
          </cell>
          <cell r="M5988">
            <v>0</v>
          </cell>
          <cell r="N5988">
            <v>0</v>
          </cell>
          <cell r="O5988">
            <v>0</v>
          </cell>
          <cell r="P5988">
            <v>0</v>
          </cell>
          <cell r="Q5988">
            <v>0</v>
          </cell>
          <cell r="R5988">
            <v>0</v>
          </cell>
          <cell r="S5988">
            <v>0</v>
          </cell>
          <cell r="T5988">
            <v>0</v>
          </cell>
          <cell r="U5988">
            <v>0</v>
          </cell>
          <cell r="AO5988" t="str">
            <v>Berlin_2007_I 05a_1</v>
          </cell>
          <cell r="AQ5988" t="str">
            <v>Stadtstaaten_2007_I 05a_1</v>
          </cell>
        </row>
        <row r="5989">
          <cell r="G5989">
            <v>363</v>
          </cell>
          <cell r="H5989">
            <v>266</v>
          </cell>
          <cell r="I5989">
            <v>23</v>
          </cell>
          <cell r="J5989">
            <v>16</v>
          </cell>
          <cell r="K5989">
            <v>150</v>
          </cell>
          <cell r="L5989">
            <v>114</v>
          </cell>
          <cell r="M5989">
            <v>13</v>
          </cell>
          <cell r="N5989">
            <v>10</v>
          </cell>
          <cell r="O5989">
            <v>150</v>
          </cell>
          <cell r="P5989">
            <v>92</v>
          </cell>
          <cell r="Q5989">
            <v>109</v>
          </cell>
          <cell r="R5989">
            <v>12</v>
          </cell>
          <cell r="S5989">
            <v>0</v>
          </cell>
          <cell r="T5989">
            <v>0</v>
          </cell>
          <cell r="U5989">
            <v>0</v>
          </cell>
          <cell r="AO5989" t="str">
            <v>Berlin_2007_I 05a_2</v>
          </cell>
          <cell r="AQ5989" t="str">
            <v>Stadtstaaten_2007_I 05a_2</v>
          </cell>
        </row>
        <row r="5990">
          <cell r="G5990">
            <v>969</v>
          </cell>
          <cell r="H5990">
            <v>750</v>
          </cell>
          <cell r="I5990">
            <v>55</v>
          </cell>
          <cell r="J5990">
            <v>49</v>
          </cell>
          <cell r="K5990">
            <v>359</v>
          </cell>
          <cell r="L5990">
            <v>282</v>
          </cell>
          <cell r="M5990">
            <v>19</v>
          </cell>
          <cell r="N5990">
            <v>17</v>
          </cell>
          <cell r="O5990">
            <v>359</v>
          </cell>
          <cell r="P5990">
            <v>281</v>
          </cell>
          <cell r="Q5990">
            <v>294</v>
          </cell>
          <cell r="R5990">
            <v>35</v>
          </cell>
          <cell r="S5990">
            <v>0</v>
          </cell>
          <cell r="T5990">
            <v>0</v>
          </cell>
          <cell r="U5990">
            <v>0</v>
          </cell>
          <cell r="AO5990" t="str">
            <v>Berlin_2007_I 05a_3</v>
          </cell>
          <cell r="AQ5990" t="str">
            <v>Stadtstaaten_2007_I 05a_3</v>
          </cell>
        </row>
        <row r="5991">
          <cell r="G5991">
            <v>57</v>
          </cell>
          <cell r="H5991">
            <v>41</v>
          </cell>
          <cell r="I5991">
            <v>2</v>
          </cell>
          <cell r="J5991">
            <v>1</v>
          </cell>
          <cell r="K5991">
            <v>30</v>
          </cell>
          <cell r="L5991">
            <v>22</v>
          </cell>
          <cell r="M5991">
            <v>0</v>
          </cell>
          <cell r="N5991">
            <v>0</v>
          </cell>
          <cell r="O5991">
            <v>30</v>
          </cell>
          <cell r="P5991">
            <v>11</v>
          </cell>
          <cell r="Q5991">
            <v>14</v>
          </cell>
          <cell r="R5991">
            <v>2</v>
          </cell>
          <cell r="S5991">
            <v>0</v>
          </cell>
          <cell r="T5991">
            <v>0</v>
          </cell>
          <cell r="U5991">
            <v>0</v>
          </cell>
          <cell r="AO5991" t="str">
            <v>Berlin_2007_I 05a_4</v>
          </cell>
          <cell r="AQ5991" t="str">
            <v>Stadtstaaten_2007_I 05a_4</v>
          </cell>
        </row>
        <row r="5992">
          <cell r="G5992">
            <v>153</v>
          </cell>
          <cell r="H5992">
            <v>92</v>
          </cell>
          <cell r="I5992">
            <v>29</v>
          </cell>
          <cell r="J5992">
            <v>17</v>
          </cell>
          <cell r="K5992">
            <v>67</v>
          </cell>
          <cell r="L5992">
            <v>43</v>
          </cell>
          <cell r="M5992">
            <v>14</v>
          </cell>
          <cell r="N5992">
            <v>8</v>
          </cell>
          <cell r="O5992">
            <v>67</v>
          </cell>
          <cell r="P5992">
            <v>36</v>
          </cell>
          <cell r="Q5992">
            <v>42</v>
          </cell>
          <cell r="R5992">
            <v>8</v>
          </cell>
          <cell r="S5992">
            <v>0</v>
          </cell>
          <cell r="T5992">
            <v>0</v>
          </cell>
          <cell r="U5992">
            <v>0</v>
          </cell>
          <cell r="AO5992" t="str">
            <v>Berlin_2007_I 05a_5</v>
          </cell>
          <cell r="AQ5992" t="str">
            <v>Stadtstaaten_2007_I 05a_5</v>
          </cell>
        </row>
        <row r="5993">
          <cell r="G5993">
            <v>0</v>
          </cell>
          <cell r="H5993">
            <v>0</v>
          </cell>
          <cell r="I5993">
            <v>0</v>
          </cell>
          <cell r="J5993">
            <v>0</v>
          </cell>
          <cell r="K5993">
            <v>0</v>
          </cell>
          <cell r="L5993">
            <v>0</v>
          </cell>
          <cell r="M5993">
            <v>0</v>
          </cell>
          <cell r="N5993">
            <v>0</v>
          </cell>
          <cell r="O5993">
            <v>0</v>
          </cell>
          <cell r="P5993">
            <v>0</v>
          </cell>
          <cell r="Q5993">
            <v>0</v>
          </cell>
          <cell r="R5993">
            <v>0</v>
          </cell>
          <cell r="S5993">
            <v>0</v>
          </cell>
          <cell r="T5993">
            <v>0</v>
          </cell>
          <cell r="U5993">
            <v>0</v>
          </cell>
          <cell r="AO5993" t="str">
            <v>Berlin_2007_I 05a_6</v>
          </cell>
          <cell r="AQ5993" t="str">
            <v>Stadtstaaten_2007_I 05a_6</v>
          </cell>
        </row>
        <row r="5994">
          <cell r="G5994">
            <v>0</v>
          </cell>
          <cell r="H5994">
            <v>0</v>
          </cell>
          <cell r="I5994">
            <v>0</v>
          </cell>
          <cell r="J5994">
            <v>0</v>
          </cell>
          <cell r="K5994">
            <v>0</v>
          </cell>
          <cell r="L5994">
            <v>0</v>
          </cell>
          <cell r="M5994">
            <v>0</v>
          </cell>
          <cell r="N5994">
            <v>0</v>
          </cell>
          <cell r="O5994">
            <v>0</v>
          </cell>
          <cell r="P5994">
            <v>0</v>
          </cell>
          <cell r="Q5994">
            <v>0</v>
          </cell>
          <cell r="R5994">
            <v>0</v>
          </cell>
          <cell r="S5994">
            <v>0</v>
          </cell>
          <cell r="T5994">
            <v>0</v>
          </cell>
          <cell r="U5994">
            <v>0</v>
          </cell>
          <cell r="AO5994" t="str">
            <v>Berlin_2007_I 05a_7</v>
          </cell>
          <cell r="AQ5994" t="str">
            <v>Stadtstaaten_2007_I 05a_7</v>
          </cell>
        </row>
        <row r="5995">
          <cell r="G5995">
            <v>1542</v>
          </cell>
          <cell r="H5995">
            <v>1149</v>
          </cell>
          <cell r="I5995">
            <v>109</v>
          </cell>
          <cell r="J5995">
            <v>83</v>
          </cell>
          <cell r="K5995">
            <v>606</v>
          </cell>
          <cell r="L5995">
            <v>461</v>
          </cell>
          <cell r="M5995">
            <v>46</v>
          </cell>
          <cell r="N5995">
            <v>35</v>
          </cell>
          <cell r="O5995">
            <v>606</v>
          </cell>
          <cell r="P5995">
            <v>420</v>
          </cell>
          <cell r="Q5995">
            <v>459</v>
          </cell>
          <cell r="R5995">
            <v>57</v>
          </cell>
          <cell r="S5995">
            <v>0</v>
          </cell>
          <cell r="T5995">
            <v>0</v>
          </cell>
          <cell r="U5995">
            <v>0</v>
          </cell>
          <cell r="AO5995" t="str">
            <v>Berlin_2007_I 05a_8</v>
          </cell>
          <cell r="AQ5995" t="str">
            <v>Stadtstaaten_2007_I 05a_8</v>
          </cell>
        </row>
        <row r="5996">
          <cell r="G5996">
            <v>0</v>
          </cell>
          <cell r="H5996">
            <v>0</v>
          </cell>
          <cell r="I5996">
            <v>0</v>
          </cell>
          <cell r="J5996">
            <v>0</v>
          </cell>
          <cell r="K5996">
            <v>0</v>
          </cell>
          <cell r="L5996">
            <v>0</v>
          </cell>
          <cell r="M5996">
            <v>0</v>
          </cell>
          <cell r="N5996">
            <v>0</v>
          </cell>
          <cell r="O5996">
            <v>0</v>
          </cell>
          <cell r="P5996">
            <v>0</v>
          </cell>
          <cell r="Q5996">
            <v>0</v>
          </cell>
          <cell r="R5996">
            <v>0</v>
          </cell>
          <cell r="S5996">
            <v>0</v>
          </cell>
          <cell r="T5996">
            <v>0</v>
          </cell>
          <cell r="U5996">
            <v>0</v>
          </cell>
          <cell r="AO5996" t="e">
            <v>#N/A</v>
          </cell>
          <cell r="AQ5996" t="e">
            <v>#N/A</v>
          </cell>
        </row>
        <row r="5997">
          <cell r="G5997">
            <v>119</v>
          </cell>
          <cell r="H5997">
            <v>87</v>
          </cell>
          <cell r="I5997">
            <v>5</v>
          </cell>
          <cell r="J5997">
            <v>4</v>
          </cell>
          <cell r="K5997">
            <v>43</v>
          </cell>
          <cell r="L5997">
            <v>36</v>
          </cell>
          <cell r="M5997">
            <v>1</v>
          </cell>
          <cell r="N5997">
            <v>1</v>
          </cell>
          <cell r="O5997">
            <v>43</v>
          </cell>
          <cell r="P5997">
            <v>36</v>
          </cell>
          <cell r="Q5997">
            <v>28</v>
          </cell>
          <cell r="R5997">
            <v>12</v>
          </cell>
          <cell r="S5997">
            <v>0</v>
          </cell>
          <cell r="T5997">
            <v>0</v>
          </cell>
          <cell r="U5997">
            <v>0</v>
          </cell>
          <cell r="AO5997" t="e">
            <v>#N/A</v>
          </cell>
          <cell r="AQ5997" t="e">
            <v>#N/A</v>
          </cell>
        </row>
        <row r="5998">
          <cell r="G5998">
            <v>296</v>
          </cell>
          <cell r="H5998">
            <v>218</v>
          </cell>
          <cell r="I5998">
            <v>17</v>
          </cell>
          <cell r="J5998">
            <v>13</v>
          </cell>
          <cell r="K5998">
            <v>76</v>
          </cell>
          <cell r="L5998">
            <v>55</v>
          </cell>
          <cell r="M5998">
            <v>4</v>
          </cell>
          <cell r="N5998">
            <v>3</v>
          </cell>
          <cell r="O5998">
            <v>76</v>
          </cell>
          <cell r="P5998">
            <v>81</v>
          </cell>
          <cell r="Q5998">
            <v>104</v>
          </cell>
          <cell r="R5998">
            <v>35</v>
          </cell>
          <cell r="S5998">
            <v>0</v>
          </cell>
          <cell r="T5998">
            <v>0</v>
          </cell>
          <cell r="U5998">
            <v>0</v>
          </cell>
          <cell r="AO5998" t="e">
            <v>#N/A</v>
          </cell>
          <cell r="AQ5998" t="e">
            <v>#N/A</v>
          </cell>
        </row>
        <row r="5999">
          <cell r="G5999">
            <v>20</v>
          </cell>
          <cell r="H5999">
            <v>12</v>
          </cell>
          <cell r="I5999">
            <v>2</v>
          </cell>
          <cell r="J5999">
            <v>1</v>
          </cell>
          <cell r="K5999">
            <v>7</v>
          </cell>
          <cell r="L5999">
            <v>5</v>
          </cell>
          <cell r="M5999">
            <v>0</v>
          </cell>
          <cell r="N5999">
            <v>0</v>
          </cell>
          <cell r="O5999">
            <v>7</v>
          </cell>
          <cell r="P5999">
            <v>4</v>
          </cell>
          <cell r="Q5999">
            <v>7</v>
          </cell>
          <cell r="R5999">
            <v>2</v>
          </cell>
          <cell r="S5999">
            <v>0</v>
          </cell>
          <cell r="T5999">
            <v>0</v>
          </cell>
          <cell r="U5999">
            <v>0</v>
          </cell>
          <cell r="AO5999" t="e">
            <v>#N/A</v>
          </cell>
          <cell r="AQ5999" t="e">
            <v>#N/A</v>
          </cell>
        </row>
        <row r="6000">
          <cell r="G6000">
            <v>57</v>
          </cell>
          <cell r="H6000">
            <v>32</v>
          </cell>
          <cell r="I6000">
            <v>13</v>
          </cell>
          <cell r="J6000">
            <v>9</v>
          </cell>
          <cell r="K6000">
            <v>21</v>
          </cell>
          <cell r="L6000">
            <v>13</v>
          </cell>
          <cell r="M6000">
            <v>8</v>
          </cell>
          <cell r="N6000">
            <v>6</v>
          </cell>
          <cell r="O6000">
            <v>21</v>
          </cell>
          <cell r="P6000">
            <v>15</v>
          </cell>
          <cell r="Q6000">
            <v>13</v>
          </cell>
          <cell r="R6000">
            <v>8</v>
          </cell>
          <cell r="S6000">
            <v>0</v>
          </cell>
          <cell r="T6000">
            <v>0</v>
          </cell>
          <cell r="U6000">
            <v>0</v>
          </cell>
          <cell r="AO6000" t="e">
            <v>#N/A</v>
          </cell>
          <cell r="AQ6000" t="e">
            <v>#N/A</v>
          </cell>
        </row>
        <row r="6001">
          <cell r="G6001">
            <v>0</v>
          </cell>
          <cell r="H6001">
            <v>0</v>
          </cell>
          <cell r="I6001">
            <v>0</v>
          </cell>
          <cell r="J6001">
            <v>0</v>
          </cell>
          <cell r="K6001">
            <v>0</v>
          </cell>
          <cell r="L6001">
            <v>0</v>
          </cell>
          <cell r="M6001">
            <v>0</v>
          </cell>
          <cell r="N6001">
            <v>0</v>
          </cell>
          <cell r="O6001">
            <v>0</v>
          </cell>
          <cell r="P6001">
            <v>0</v>
          </cell>
          <cell r="Q6001">
            <v>0</v>
          </cell>
          <cell r="R6001">
            <v>0</v>
          </cell>
          <cell r="S6001">
            <v>0</v>
          </cell>
          <cell r="T6001">
            <v>0</v>
          </cell>
          <cell r="U6001">
            <v>0</v>
          </cell>
          <cell r="AO6001" t="e">
            <v>#N/A</v>
          </cell>
          <cell r="AQ6001" t="e">
            <v>#N/A</v>
          </cell>
        </row>
        <row r="6002">
          <cell r="G6002">
            <v>0</v>
          </cell>
          <cell r="H6002">
            <v>0</v>
          </cell>
          <cell r="I6002">
            <v>0</v>
          </cell>
          <cell r="J6002">
            <v>0</v>
          </cell>
          <cell r="K6002">
            <v>0</v>
          </cell>
          <cell r="L6002">
            <v>0</v>
          </cell>
          <cell r="M6002">
            <v>0</v>
          </cell>
          <cell r="N6002">
            <v>0</v>
          </cell>
          <cell r="O6002">
            <v>0</v>
          </cell>
          <cell r="P6002">
            <v>0</v>
          </cell>
          <cell r="Q6002">
            <v>0</v>
          </cell>
          <cell r="R6002">
            <v>0</v>
          </cell>
          <cell r="S6002">
            <v>0</v>
          </cell>
          <cell r="T6002">
            <v>0</v>
          </cell>
          <cell r="U6002">
            <v>0</v>
          </cell>
          <cell r="AO6002" t="e">
            <v>#N/A</v>
          </cell>
          <cell r="AQ6002" t="e">
            <v>#N/A</v>
          </cell>
        </row>
        <row r="6003">
          <cell r="G6003">
            <v>492</v>
          </cell>
          <cell r="H6003">
            <v>349</v>
          </cell>
          <cell r="I6003">
            <v>37</v>
          </cell>
          <cell r="J6003">
            <v>27</v>
          </cell>
          <cell r="K6003">
            <v>147</v>
          </cell>
          <cell r="L6003">
            <v>109</v>
          </cell>
          <cell r="M6003">
            <v>13</v>
          </cell>
          <cell r="N6003">
            <v>10</v>
          </cell>
          <cell r="O6003">
            <v>147</v>
          </cell>
          <cell r="P6003">
            <v>136</v>
          </cell>
          <cell r="Q6003">
            <v>152</v>
          </cell>
          <cell r="R6003">
            <v>57</v>
          </cell>
          <cell r="S6003">
            <v>0</v>
          </cell>
          <cell r="T6003">
            <v>0</v>
          </cell>
          <cell r="U6003">
            <v>0</v>
          </cell>
          <cell r="AO6003" t="e">
            <v>#N/A</v>
          </cell>
          <cell r="AQ6003" t="e">
            <v>#N/A</v>
          </cell>
        </row>
        <row r="6004">
          <cell r="G6004">
            <v>0</v>
          </cell>
          <cell r="H6004">
            <v>0</v>
          </cell>
          <cell r="I6004">
            <v>0</v>
          </cell>
          <cell r="J6004">
            <v>0</v>
          </cell>
          <cell r="K6004">
            <v>0</v>
          </cell>
          <cell r="L6004">
            <v>0</v>
          </cell>
          <cell r="M6004">
            <v>0</v>
          </cell>
          <cell r="N6004">
            <v>0</v>
          </cell>
          <cell r="O6004">
            <v>0</v>
          </cell>
          <cell r="P6004">
            <v>0</v>
          </cell>
          <cell r="Q6004">
            <v>0</v>
          </cell>
          <cell r="R6004">
            <v>0</v>
          </cell>
          <cell r="S6004">
            <v>0</v>
          </cell>
          <cell r="T6004">
            <v>0</v>
          </cell>
          <cell r="U6004">
            <v>0</v>
          </cell>
          <cell r="AO6004" t="str">
            <v>Berlin_2007_I 05c_1</v>
          </cell>
          <cell r="AQ6004" t="str">
            <v>Stadtstaaten_2007_I 05c_1</v>
          </cell>
        </row>
        <row r="6005">
          <cell r="G6005">
            <v>37</v>
          </cell>
          <cell r="H6005">
            <v>31</v>
          </cell>
          <cell r="I6005">
            <v>1</v>
          </cell>
          <cell r="J6005">
            <v>1</v>
          </cell>
          <cell r="K6005">
            <v>8</v>
          </cell>
          <cell r="L6005">
            <v>8</v>
          </cell>
          <cell r="M6005">
            <v>0</v>
          </cell>
          <cell r="N6005">
            <v>0</v>
          </cell>
          <cell r="O6005">
            <v>8</v>
          </cell>
          <cell r="P6005">
            <v>12</v>
          </cell>
          <cell r="Q6005">
            <v>17</v>
          </cell>
          <cell r="R6005">
            <v>0</v>
          </cell>
          <cell r="S6005">
            <v>0</v>
          </cell>
          <cell r="T6005">
            <v>0</v>
          </cell>
          <cell r="U6005">
            <v>0</v>
          </cell>
          <cell r="AO6005" t="str">
            <v>Berlin_2007_I 05c_2</v>
          </cell>
          <cell r="AQ6005" t="str">
            <v>Stadtstaaten_2007_I 05c_2</v>
          </cell>
        </row>
        <row r="6006">
          <cell r="G6006">
            <v>1211</v>
          </cell>
          <cell r="H6006">
            <v>907</v>
          </cell>
          <cell r="I6006">
            <v>58</v>
          </cell>
          <cell r="J6006">
            <v>44</v>
          </cell>
          <cell r="K6006">
            <v>481</v>
          </cell>
          <cell r="L6006">
            <v>377</v>
          </cell>
          <cell r="M6006">
            <v>22</v>
          </cell>
          <cell r="N6006">
            <v>19</v>
          </cell>
          <cell r="O6006">
            <v>481</v>
          </cell>
          <cell r="P6006">
            <v>395</v>
          </cell>
          <cell r="Q6006">
            <v>335</v>
          </cell>
          <cell r="R6006">
            <v>0</v>
          </cell>
          <cell r="S6006">
            <v>0</v>
          </cell>
          <cell r="T6006">
            <v>0</v>
          </cell>
          <cell r="U6006">
            <v>0</v>
          </cell>
          <cell r="AO6006" t="str">
            <v>Berlin_2007_I 05c_3</v>
          </cell>
          <cell r="AQ6006" t="str">
            <v>Stadtstaaten_2007_I 05c_3</v>
          </cell>
        </row>
        <row r="6007">
          <cell r="G6007">
            <v>1111</v>
          </cell>
          <cell r="H6007">
            <v>925</v>
          </cell>
          <cell r="I6007">
            <v>39</v>
          </cell>
          <cell r="J6007">
            <v>37</v>
          </cell>
          <cell r="K6007">
            <v>493</v>
          </cell>
          <cell r="L6007">
            <v>410</v>
          </cell>
          <cell r="M6007">
            <v>24</v>
          </cell>
          <cell r="N6007">
            <v>23</v>
          </cell>
          <cell r="O6007">
            <v>493</v>
          </cell>
          <cell r="P6007">
            <v>423</v>
          </cell>
          <cell r="Q6007">
            <v>195</v>
          </cell>
          <cell r="R6007">
            <v>0</v>
          </cell>
          <cell r="S6007">
            <v>0</v>
          </cell>
          <cell r="T6007">
            <v>0</v>
          </cell>
          <cell r="U6007">
            <v>0</v>
          </cell>
          <cell r="AO6007" t="str">
            <v>Berlin_2007_I 05c_4</v>
          </cell>
          <cell r="AQ6007" t="str">
            <v>Stadtstaaten_2007_I 05c_4</v>
          </cell>
        </row>
        <row r="6008">
          <cell r="G6008">
            <v>1587</v>
          </cell>
          <cell r="H6008">
            <v>1249</v>
          </cell>
          <cell r="I6008">
            <v>79</v>
          </cell>
          <cell r="J6008">
            <v>66</v>
          </cell>
          <cell r="K6008">
            <v>647</v>
          </cell>
          <cell r="L6008">
            <v>507</v>
          </cell>
          <cell r="M6008">
            <v>37</v>
          </cell>
          <cell r="N6008">
            <v>33</v>
          </cell>
          <cell r="O6008">
            <v>647</v>
          </cell>
          <cell r="P6008">
            <v>511</v>
          </cell>
          <cell r="Q6008">
            <v>429</v>
          </cell>
          <cell r="R6008">
            <v>0</v>
          </cell>
          <cell r="S6008">
            <v>0</v>
          </cell>
          <cell r="T6008">
            <v>0</v>
          </cell>
          <cell r="U6008">
            <v>0</v>
          </cell>
          <cell r="AO6008" t="str">
            <v>Berlin_2007_I 05c_5</v>
          </cell>
          <cell r="AQ6008" t="str">
            <v>Stadtstaaten_2007_I 05c_5</v>
          </cell>
        </row>
        <row r="6009">
          <cell r="G6009">
            <v>0</v>
          </cell>
          <cell r="H6009">
            <v>0</v>
          </cell>
          <cell r="I6009">
            <v>0</v>
          </cell>
          <cell r="J6009">
            <v>0</v>
          </cell>
          <cell r="K6009">
            <v>0</v>
          </cell>
          <cell r="L6009">
            <v>0</v>
          </cell>
          <cell r="M6009">
            <v>0</v>
          </cell>
          <cell r="N6009">
            <v>0</v>
          </cell>
          <cell r="O6009">
            <v>0</v>
          </cell>
          <cell r="P6009">
            <v>0</v>
          </cell>
          <cell r="Q6009">
            <v>0</v>
          </cell>
          <cell r="R6009">
            <v>0</v>
          </cell>
          <cell r="S6009">
            <v>0</v>
          </cell>
          <cell r="T6009">
            <v>0</v>
          </cell>
          <cell r="U6009">
            <v>0</v>
          </cell>
          <cell r="AO6009" t="str">
            <v>Berlin_2007_I 05c_6</v>
          </cell>
          <cell r="AQ6009" t="str">
            <v>Stadtstaaten_2007_I 05c_6</v>
          </cell>
        </row>
        <row r="6010">
          <cell r="G6010">
            <v>0</v>
          </cell>
          <cell r="H6010">
            <v>0</v>
          </cell>
          <cell r="I6010">
            <v>0</v>
          </cell>
          <cell r="J6010">
            <v>0</v>
          </cell>
          <cell r="K6010">
            <v>0</v>
          </cell>
          <cell r="L6010">
            <v>0</v>
          </cell>
          <cell r="M6010">
            <v>0</v>
          </cell>
          <cell r="N6010">
            <v>0</v>
          </cell>
          <cell r="O6010">
            <v>0</v>
          </cell>
          <cell r="P6010">
            <v>0</v>
          </cell>
          <cell r="Q6010">
            <v>0</v>
          </cell>
          <cell r="R6010">
            <v>0</v>
          </cell>
          <cell r="S6010">
            <v>0</v>
          </cell>
          <cell r="T6010">
            <v>0</v>
          </cell>
          <cell r="U6010">
            <v>0</v>
          </cell>
          <cell r="AO6010" t="str">
            <v>Berlin_2007_I 05c_7</v>
          </cell>
          <cell r="AQ6010" t="str">
            <v>Stadtstaaten_2007_I 05c_7</v>
          </cell>
        </row>
        <row r="6011">
          <cell r="G6011">
            <v>3946</v>
          </cell>
          <cell r="H6011">
            <v>3112</v>
          </cell>
          <cell r="I6011">
            <v>177</v>
          </cell>
          <cell r="J6011">
            <v>148</v>
          </cell>
          <cell r="K6011">
            <v>1629</v>
          </cell>
          <cell r="L6011">
            <v>1302</v>
          </cell>
          <cell r="M6011">
            <v>83</v>
          </cell>
          <cell r="N6011">
            <v>75</v>
          </cell>
          <cell r="O6011">
            <v>1629</v>
          </cell>
          <cell r="P6011">
            <v>1341</v>
          </cell>
          <cell r="Q6011">
            <v>976</v>
          </cell>
          <cell r="R6011">
            <v>0</v>
          </cell>
          <cell r="S6011">
            <v>0</v>
          </cell>
          <cell r="T6011">
            <v>0</v>
          </cell>
          <cell r="U6011">
            <v>0</v>
          </cell>
          <cell r="AO6011" t="str">
            <v>Berlin_2007_I 05c_8</v>
          </cell>
          <cell r="AQ6011" t="str">
            <v>Stadtstaaten_2007_I 05c_8</v>
          </cell>
        </row>
        <row r="6012">
          <cell r="G6012">
            <v>0</v>
          </cell>
          <cell r="H6012">
            <v>0</v>
          </cell>
          <cell r="I6012">
            <v>0</v>
          </cell>
          <cell r="J6012">
            <v>0</v>
          </cell>
          <cell r="K6012">
            <v>0</v>
          </cell>
          <cell r="L6012">
            <v>0</v>
          </cell>
          <cell r="M6012">
            <v>0</v>
          </cell>
          <cell r="N6012">
            <v>0</v>
          </cell>
          <cell r="O6012">
            <v>0</v>
          </cell>
          <cell r="P6012">
            <v>0</v>
          </cell>
          <cell r="Q6012">
            <v>0</v>
          </cell>
          <cell r="R6012">
            <v>0</v>
          </cell>
          <cell r="S6012">
            <v>0</v>
          </cell>
          <cell r="T6012">
            <v>0</v>
          </cell>
          <cell r="U6012">
            <v>0</v>
          </cell>
          <cell r="AO6012" t="e">
            <v>#N/A</v>
          </cell>
          <cell r="AQ6012" t="e">
            <v>#N/A</v>
          </cell>
        </row>
        <row r="6013">
          <cell r="G6013">
            <v>1</v>
          </cell>
          <cell r="H6013">
            <v>1</v>
          </cell>
          <cell r="I6013">
            <v>0</v>
          </cell>
          <cell r="J6013">
            <v>0</v>
          </cell>
          <cell r="K6013">
            <v>0</v>
          </cell>
          <cell r="L6013">
            <v>0</v>
          </cell>
          <cell r="M6013">
            <v>0</v>
          </cell>
          <cell r="N6013">
            <v>0</v>
          </cell>
          <cell r="O6013">
            <v>0</v>
          </cell>
          <cell r="P6013">
            <v>0</v>
          </cell>
          <cell r="Q6013">
            <v>1</v>
          </cell>
          <cell r="R6013">
            <v>0</v>
          </cell>
          <cell r="S6013">
            <v>0</v>
          </cell>
          <cell r="T6013">
            <v>0</v>
          </cell>
          <cell r="U6013">
            <v>0</v>
          </cell>
          <cell r="AO6013" t="e">
            <v>#N/A</v>
          </cell>
          <cell r="AQ6013" t="e">
            <v>#N/A</v>
          </cell>
        </row>
        <row r="6014">
          <cell r="G6014">
            <v>231</v>
          </cell>
          <cell r="H6014">
            <v>183</v>
          </cell>
          <cell r="I6014">
            <v>27</v>
          </cell>
          <cell r="J6014">
            <v>20</v>
          </cell>
          <cell r="K6014">
            <v>115</v>
          </cell>
          <cell r="L6014">
            <v>97</v>
          </cell>
          <cell r="M6014">
            <v>11</v>
          </cell>
          <cell r="N6014">
            <v>10</v>
          </cell>
          <cell r="O6014">
            <v>115</v>
          </cell>
          <cell r="P6014">
            <v>75</v>
          </cell>
          <cell r="Q6014">
            <v>41</v>
          </cell>
          <cell r="R6014">
            <v>0</v>
          </cell>
          <cell r="S6014">
            <v>0</v>
          </cell>
          <cell r="T6014">
            <v>0</v>
          </cell>
          <cell r="U6014">
            <v>0</v>
          </cell>
          <cell r="AO6014" t="e">
            <v>#N/A</v>
          </cell>
          <cell r="AQ6014" t="e">
            <v>#N/A</v>
          </cell>
        </row>
        <row r="6015">
          <cell r="G6015">
            <v>11</v>
          </cell>
          <cell r="H6015">
            <v>9</v>
          </cell>
          <cell r="I6015">
            <v>2</v>
          </cell>
          <cell r="J6015">
            <v>2</v>
          </cell>
          <cell r="K6015">
            <v>4</v>
          </cell>
          <cell r="L6015">
            <v>4</v>
          </cell>
          <cell r="M6015">
            <v>1</v>
          </cell>
          <cell r="N6015">
            <v>1</v>
          </cell>
          <cell r="O6015">
            <v>4</v>
          </cell>
          <cell r="P6015">
            <v>6</v>
          </cell>
          <cell r="Q6015">
            <v>1</v>
          </cell>
          <cell r="R6015">
            <v>0</v>
          </cell>
          <cell r="S6015">
            <v>0</v>
          </cell>
          <cell r="T6015">
            <v>0</v>
          </cell>
          <cell r="U6015">
            <v>0</v>
          </cell>
          <cell r="AO6015" t="e">
            <v>#N/A</v>
          </cell>
          <cell r="AQ6015" t="e">
            <v>#N/A</v>
          </cell>
        </row>
        <row r="6016">
          <cell r="G6016">
            <v>146</v>
          </cell>
          <cell r="H6016">
            <v>110</v>
          </cell>
          <cell r="I6016">
            <v>28</v>
          </cell>
          <cell r="J6016">
            <v>22</v>
          </cell>
          <cell r="K6016">
            <v>64</v>
          </cell>
          <cell r="L6016">
            <v>53</v>
          </cell>
          <cell r="M6016">
            <v>11</v>
          </cell>
          <cell r="N6016">
            <v>10</v>
          </cell>
          <cell r="O6016">
            <v>64</v>
          </cell>
          <cell r="P6016">
            <v>51</v>
          </cell>
          <cell r="Q6016">
            <v>31</v>
          </cell>
          <cell r="R6016">
            <v>0</v>
          </cell>
          <cell r="S6016">
            <v>0</v>
          </cell>
          <cell r="T6016">
            <v>0</v>
          </cell>
          <cell r="U6016">
            <v>0</v>
          </cell>
          <cell r="AO6016" t="e">
            <v>#N/A</v>
          </cell>
          <cell r="AQ6016" t="e">
            <v>#N/A</v>
          </cell>
        </row>
        <row r="6017">
          <cell r="G6017">
            <v>0</v>
          </cell>
          <cell r="H6017">
            <v>0</v>
          </cell>
          <cell r="I6017">
            <v>0</v>
          </cell>
          <cell r="J6017">
            <v>0</v>
          </cell>
          <cell r="K6017">
            <v>0</v>
          </cell>
          <cell r="L6017">
            <v>0</v>
          </cell>
          <cell r="M6017">
            <v>0</v>
          </cell>
          <cell r="N6017">
            <v>0</v>
          </cell>
          <cell r="O6017">
            <v>0</v>
          </cell>
          <cell r="P6017">
            <v>0</v>
          </cell>
          <cell r="Q6017">
            <v>0</v>
          </cell>
          <cell r="R6017">
            <v>0</v>
          </cell>
          <cell r="S6017">
            <v>0</v>
          </cell>
          <cell r="T6017">
            <v>0</v>
          </cell>
          <cell r="U6017">
            <v>0</v>
          </cell>
          <cell r="AO6017" t="e">
            <v>#N/A</v>
          </cell>
          <cell r="AQ6017" t="e">
            <v>#N/A</v>
          </cell>
        </row>
        <row r="6018">
          <cell r="G6018">
            <v>0</v>
          </cell>
          <cell r="H6018">
            <v>0</v>
          </cell>
          <cell r="I6018">
            <v>0</v>
          </cell>
          <cell r="J6018">
            <v>0</v>
          </cell>
          <cell r="K6018">
            <v>0</v>
          </cell>
          <cell r="L6018">
            <v>0</v>
          </cell>
          <cell r="M6018">
            <v>0</v>
          </cell>
          <cell r="N6018">
            <v>0</v>
          </cell>
          <cell r="O6018">
            <v>0</v>
          </cell>
          <cell r="P6018">
            <v>0</v>
          </cell>
          <cell r="Q6018">
            <v>0</v>
          </cell>
          <cell r="R6018">
            <v>0</v>
          </cell>
          <cell r="S6018">
            <v>0</v>
          </cell>
          <cell r="T6018">
            <v>0</v>
          </cell>
          <cell r="U6018">
            <v>0</v>
          </cell>
          <cell r="AO6018" t="e">
            <v>#N/A</v>
          </cell>
          <cell r="AQ6018" t="e">
            <v>#N/A</v>
          </cell>
        </row>
        <row r="6019">
          <cell r="G6019">
            <v>389</v>
          </cell>
          <cell r="H6019">
            <v>303</v>
          </cell>
          <cell r="I6019">
            <v>57</v>
          </cell>
          <cell r="J6019">
            <v>44</v>
          </cell>
          <cell r="K6019">
            <v>183</v>
          </cell>
          <cell r="L6019">
            <v>154</v>
          </cell>
          <cell r="M6019">
            <v>23</v>
          </cell>
          <cell r="N6019">
            <v>21</v>
          </cell>
          <cell r="O6019">
            <v>183</v>
          </cell>
          <cell r="P6019">
            <v>132</v>
          </cell>
          <cell r="Q6019">
            <v>74</v>
          </cell>
          <cell r="R6019">
            <v>0</v>
          </cell>
          <cell r="S6019">
            <v>0</v>
          </cell>
          <cell r="T6019">
            <v>0</v>
          </cell>
          <cell r="U6019">
            <v>0</v>
          </cell>
          <cell r="AO6019" t="e">
            <v>#N/A</v>
          </cell>
          <cell r="AQ6019" t="e">
            <v>#N/A</v>
          </cell>
        </row>
        <row r="6020">
          <cell r="G6020">
            <v>0</v>
          </cell>
          <cell r="H6020">
            <v>0</v>
          </cell>
          <cell r="I6020">
            <v>0</v>
          </cell>
          <cell r="J6020">
            <v>0</v>
          </cell>
          <cell r="K6020">
            <v>0</v>
          </cell>
          <cell r="L6020">
            <v>0</v>
          </cell>
          <cell r="M6020">
            <v>0</v>
          </cell>
          <cell r="N6020">
            <v>0</v>
          </cell>
          <cell r="O6020">
            <v>0</v>
          </cell>
          <cell r="P6020">
            <v>0</v>
          </cell>
          <cell r="Q6020">
            <v>0</v>
          </cell>
          <cell r="R6020">
            <v>0</v>
          </cell>
          <cell r="S6020">
            <v>0</v>
          </cell>
          <cell r="T6020">
            <v>0</v>
          </cell>
          <cell r="U6020">
            <v>0</v>
          </cell>
          <cell r="AO6020" t="str">
            <v>Berlin_2007_I 05b_1</v>
          </cell>
          <cell r="AQ6020" t="str">
            <v>Stadtstaaten_2007_I 05b_1</v>
          </cell>
        </row>
        <row r="6021">
          <cell r="G6021">
            <v>147</v>
          </cell>
          <cell r="H6021">
            <v>75</v>
          </cell>
          <cell r="I6021">
            <v>11</v>
          </cell>
          <cell r="J6021">
            <v>6</v>
          </cell>
          <cell r="K6021">
            <v>73</v>
          </cell>
          <cell r="L6021">
            <v>29</v>
          </cell>
          <cell r="M6021">
            <v>1</v>
          </cell>
          <cell r="N6021">
            <v>0</v>
          </cell>
          <cell r="O6021">
            <v>73</v>
          </cell>
          <cell r="P6021">
            <v>49.318890220928246</v>
          </cell>
          <cell r="Q6021">
            <v>41.086487412228124</v>
          </cell>
          <cell r="R6021">
            <v>0</v>
          </cell>
          <cell r="S6021">
            <v>0</v>
          </cell>
          <cell r="T6021">
            <v>0</v>
          </cell>
          <cell r="U6021">
            <v>0</v>
          </cell>
          <cell r="AO6021" t="str">
            <v>Berlin_2007_I 05b_2</v>
          </cell>
          <cell r="AQ6021" t="str">
            <v>Stadtstaaten_2007_I 05b_2</v>
          </cell>
        </row>
        <row r="6022">
          <cell r="G6022">
            <v>2079</v>
          </cell>
          <cell r="H6022">
            <v>1467</v>
          </cell>
          <cell r="I6022">
            <v>113</v>
          </cell>
          <cell r="J6022">
            <v>83</v>
          </cell>
          <cell r="K6022">
            <v>802</v>
          </cell>
          <cell r="L6022">
            <v>544</v>
          </cell>
          <cell r="M6022">
            <v>56</v>
          </cell>
          <cell r="N6022">
            <v>41</v>
          </cell>
          <cell r="O6022">
            <v>802</v>
          </cell>
          <cell r="P6022">
            <v>697.51001883884226</v>
          </cell>
          <cell r="Q6022">
            <v>581.08032197294062</v>
          </cell>
          <cell r="R6022">
            <v>0</v>
          </cell>
          <cell r="S6022">
            <v>0</v>
          </cell>
          <cell r="T6022">
            <v>0</v>
          </cell>
          <cell r="U6022">
            <v>0</v>
          </cell>
          <cell r="AO6022" t="str">
            <v>Berlin_2007_I 05b_3</v>
          </cell>
          <cell r="AQ6022" t="str">
            <v>Stadtstaaten_2007_I 05b_3</v>
          </cell>
        </row>
        <row r="6023">
          <cell r="G6023">
            <v>492</v>
          </cell>
          <cell r="H6023">
            <v>383</v>
          </cell>
          <cell r="I6023">
            <v>11</v>
          </cell>
          <cell r="J6023">
            <v>10</v>
          </cell>
          <cell r="K6023">
            <v>203</v>
          </cell>
          <cell r="L6023">
            <v>161</v>
          </cell>
          <cell r="M6023">
            <v>2</v>
          </cell>
          <cell r="N6023">
            <v>2</v>
          </cell>
          <cell r="O6023">
            <v>203</v>
          </cell>
          <cell r="P6023">
            <v>165.06730604555574</v>
          </cell>
          <cell r="Q6023">
            <v>137.5139578694982</v>
          </cell>
          <cell r="R6023">
            <v>0</v>
          </cell>
          <cell r="S6023">
            <v>0</v>
          </cell>
          <cell r="T6023">
            <v>0</v>
          </cell>
          <cell r="U6023">
            <v>0</v>
          </cell>
          <cell r="AO6023" t="str">
            <v>Berlin_2007_I 05b_4</v>
          </cell>
          <cell r="AQ6023" t="str">
            <v>Stadtstaaten_2007_I 05b_4</v>
          </cell>
        </row>
        <row r="6024">
          <cell r="G6024">
            <v>3121</v>
          </cell>
          <cell r="H6024">
            <v>2386</v>
          </cell>
          <cell r="I6024">
            <v>101</v>
          </cell>
          <cell r="J6024">
            <v>75</v>
          </cell>
          <cell r="K6024">
            <v>1170</v>
          </cell>
          <cell r="L6024">
            <v>883</v>
          </cell>
          <cell r="M6024">
            <v>52</v>
          </cell>
          <cell r="N6024">
            <v>35</v>
          </cell>
          <cell r="O6024">
            <v>1170</v>
          </cell>
          <cell r="P6024">
            <v>1047.1037848946737</v>
          </cell>
          <cell r="Q6024">
            <v>872.31923274533301</v>
          </cell>
          <cell r="R6024">
            <v>0</v>
          </cell>
          <cell r="S6024">
            <v>0</v>
          </cell>
          <cell r="T6024">
            <v>0</v>
          </cell>
          <cell r="U6024">
            <v>0</v>
          </cell>
          <cell r="AO6024" t="str">
            <v>Berlin_2007_I 05b_5</v>
          </cell>
          <cell r="AQ6024" t="str">
            <v>Stadtstaaten_2007_I 05b_5</v>
          </cell>
        </row>
        <row r="6025">
          <cell r="G6025">
            <v>0</v>
          </cell>
          <cell r="H6025">
            <v>0</v>
          </cell>
          <cell r="I6025">
            <v>0</v>
          </cell>
          <cell r="J6025">
            <v>0</v>
          </cell>
          <cell r="K6025">
            <v>0</v>
          </cell>
          <cell r="L6025">
            <v>0</v>
          </cell>
          <cell r="M6025">
            <v>0</v>
          </cell>
          <cell r="N6025">
            <v>0</v>
          </cell>
          <cell r="O6025">
            <v>0</v>
          </cell>
          <cell r="P6025">
            <v>0</v>
          </cell>
          <cell r="Q6025">
            <v>0</v>
          </cell>
          <cell r="R6025">
            <v>0</v>
          </cell>
          <cell r="S6025">
            <v>0</v>
          </cell>
          <cell r="T6025">
            <v>0</v>
          </cell>
          <cell r="U6025">
            <v>0</v>
          </cell>
          <cell r="AO6025" t="str">
            <v>Berlin_2007_I 05b_6</v>
          </cell>
          <cell r="AQ6025" t="str">
            <v>Stadtstaaten_2007_I 05b_6</v>
          </cell>
        </row>
        <row r="6026">
          <cell r="G6026">
            <v>0</v>
          </cell>
          <cell r="H6026">
            <v>0</v>
          </cell>
          <cell r="I6026">
            <v>0</v>
          </cell>
          <cell r="J6026">
            <v>0</v>
          </cell>
          <cell r="K6026">
            <v>0</v>
          </cell>
          <cell r="L6026">
            <v>0</v>
          </cell>
          <cell r="M6026">
            <v>0</v>
          </cell>
          <cell r="N6026">
            <v>0</v>
          </cell>
          <cell r="O6026">
            <v>0</v>
          </cell>
          <cell r="P6026">
            <v>0</v>
          </cell>
          <cell r="Q6026">
            <v>0</v>
          </cell>
          <cell r="R6026">
            <v>0</v>
          </cell>
          <cell r="S6026">
            <v>0</v>
          </cell>
          <cell r="T6026">
            <v>0</v>
          </cell>
          <cell r="U6026">
            <v>0</v>
          </cell>
          <cell r="AO6026" t="str">
            <v>Berlin_2007_I 05b_7</v>
          </cell>
          <cell r="AQ6026" t="str">
            <v>Stadtstaaten_2007_I 05b_7</v>
          </cell>
        </row>
        <row r="6027">
          <cell r="G6027">
            <v>5839</v>
          </cell>
          <cell r="H6027">
            <v>4311</v>
          </cell>
          <cell r="I6027">
            <v>236</v>
          </cell>
          <cell r="J6027">
            <v>174</v>
          </cell>
          <cell r="K6027">
            <v>2248</v>
          </cell>
          <cell r="L6027">
            <v>1617</v>
          </cell>
          <cell r="M6027">
            <v>111</v>
          </cell>
          <cell r="N6027">
            <v>78</v>
          </cell>
          <cell r="O6027">
            <v>2248</v>
          </cell>
          <cell r="P6027">
            <v>1959</v>
          </cell>
          <cell r="Q6027">
            <v>1632</v>
          </cell>
          <cell r="R6027">
            <v>0</v>
          </cell>
          <cell r="S6027">
            <v>0</v>
          </cell>
          <cell r="T6027">
            <v>0</v>
          </cell>
          <cell r="U6027">
            <v>0</v>
          </cell>
          <cell r="AO6027" t="str">
            <v>Berlin_2007_I 05b_8</v>
          </cell>
          <cell r="AQ6027" t="str">
            <v>Stadtstaaten_2007_I 05b_8</v>
          </cell>
        </row>
        <row r="6028">
          <cell r="G6028">
            <v>0</v>
          </cell>
          <cell r="H6028">
            <v>0</v>
          </cell>
          <cell r="I6028">
            <v>0</v>
          </cell>
          <cell r="J6028">
            <v>0</v>
          </cell>
          <cell r="K6028">
            <v>0</v>
          </cell>
          <cell r="L6028">
            <v>0</v>
          </cell>
          <cell r="M6028">
            <v>0</v>
          </cell>
          <cell r="N6028">
            <v>0</v>
          </cell>
          <cell r="O6028">
            <v>0</v>
          </cell>
          <cell r="P6028">
            <v>0</v>
          </cell>
          <cell r="Q6028">
            <v>0</v>
          </cell>
          <cell r="R6028">
            <v>0</v>
          </cell>
          <cell r="S6028">
            <v>0</v>
          </cell>
          <cell r="T6028">
            <v>0</v>
          </cell>
          <cell r="U6028">
            <v>0</v>
          </cell>
          <cell r="AO6028" t="str">
            <v>Berlin_2007_I 05b_1</v>
          </cell>
          <cell r="AQ6028" t="str">
            <v>Stadtstaaten_2007_I 05b_1</v>
          </cell>
        </row>
        <row r="6029">
          <cell r="G6029">
            <v>0</v>
          </cell>
          <cell r="H6029">
            <v>0</v>
          </cell>
          <cell r="I6029">
            <v>0</v>
          </cell>
          <cell r="J6029">
            <v>0</v>
          </cell>
          <cell r="K6029">
            <v>0</v>
          </cell>
          <cell r="L6029">
            <v>0</v>
          </cell>
          <cell r="M6029">
            <v>0</v>
          </cell>
          <cell r="N6029">
            <v>0</v>
          </cell>
          <cell r="O6029">
            <v>0</v>
          </cell>
          <cell r="P6029">
            <v>0</v>
          </cell>
          <cell r="Q6029">
            <v>0</v>
          </cell>
          <cell r="R6029">
            <v>0</v>
          </cell>
          <cell r="S6029">
            <v>0</v>
          </cell>
          <cell r="T6029">
            <v>0</v>
          </cell>
          <cell r="U6029">
            <v>0</v>
          </cell>
          <cell r="AO6029" t="str">
            <v>Berlin_2007_I 05b_2</v>
          </cell>
          <cell r="AQ6029" t="str">
            <v>Stadtstaaten_2007_I 05b_2</v>
          </cell>
        </row>
        <row r="6030">
          <cell r="G6030">
            <v>0</v>
          </cell>
          <cell r="H6030">
            <v>0</v>
          </cell>
          <cell r="I6030">
            <v>0</v>
          </cell>
          <cell r="J6030">
            <v>0</v>
          </cell>
          <cell r="K6030">
            <v>0</v>
          </cell>
          <cell r="L6030">
            <v>0</v>
          </cell>
          <cell r="M6030">
            <v>0</v>
          </cell>
          <cell r="N6030">
            <v>0</v>
          </cell>
          <cell r="O6030">
            <v>0</v>
          </cell>
          <cell r="P6030">
            <v>0</v>
          </cell>
          <cell r="Q6030">
            <v>0</v>
          </cell>
          <cell r="R6030">
            <v>0</v>
          </cell>
          <cell r="S6030">
            <v>0</v>
          </cell>
          <cell r="T6030">
            <v>0</v>
          </cell>
          <cell r="U6030">
            <v>0</v>
          </cell>
          <cell r="AO6030" t="str">
            <v>Berlin_2007_I 05b_3</v>
          </cell>
          <cell r="AQ6030" t="str">
            <v>Stadtstaaten_2007_I 05b_3</v>
          </cell>
        </row>
        <row r="6031">
          <cell r="G6031">
            <v>0</v>
          </cell>
          <cell r="H6031">
            <v>0</v>
          </cell>
          <cell r="I6031">
            <v>0</v>
          </cell>
          <cell r="J6031">
            <v>0</v>
          </cell>
          <cell r="K6031">
            <v>0</v>
          </cell>
          <cell r="L6031">
            <v>0</v>
          </cell>
          <cell r="M6031">
            <v>0</v>
          </cell>
          <cell r="N6031">
            <v>0</v>
          </cell>
          <cell r="O6031">
            <v>0</v>
          </cell>
          <cell r="P6031">
            <v>0</v>
          </cell>
          <cell r="Q6031">
            <v>0</v>
          </cell>
          <cell r="R6031">
            <v>0</v>
          </cell>
          <cell r="S6031">
            <v>0</v>
          </cell>
          <cell r="T6031">
            <v>0</v>
          </cell>
          <cell r="U6031">
            <v>0</v>
          </cell>
          <cell r="AO6031" t="str">
            <v>Berlin_2007_I 05b_4</v>
          </cell>
          <cell r="AQ6031" t="str">
            <v>Stadtstaaten_2007_I 05b_4</v>
          </cell>
        </row>
        <row r="6032">
          <cell r="G6032">
            <v>0</v>
          </cell>
          <cell r="H6032">
            <v>0</v>
          </cell>
          <cell r="I6032">
            <v>0</v>
          </cell>
          <cell r="J6032">
            <v>0</v>
          </cell>
          <cell r="K6032">
            <v>0</v>
          </cell>
          <cell r="L6032">
            <v>0</v>
          </cell>
          <cell r="M6032">
            <v>0</v>
          </cell>
          <cell r="N6032">
            <v>0</v>
          </cell>
          <cell r="O6032">
            <v>0</v>
          </cell>
          <cell r="P6032">
            <v>0</v>
          </cell>
          <cell r="Q6032">
            <v>0</v>
          </cell>
          <cell r="R6032">
            <v>0</v>
          </cell>
          <cell r="S6032">
            <v>0</v>
          </cell>
          <cell r="T6032">
            <v>0</v>
          </cell>
          <cell r="U6032">
            <v>0</v>
          </cell>
          <cell r="AO6032" t="str">
            <v>Berlin_2007_I 05b_5</v>
          </cell>
          <cell r="AQ6032" t="str">
            <v>Stadtstaaten_2007_I 05b_5</v>
          </cell>
        </row>
        <row r="6033">
          <cell r="G6033">
            <v>0</v>
          </cell>
          <cell r="H6033">
            <v>0</v>
          </cell>
          <cell r="I6033">
            <v>0</v>
          </cell>
          <cell r="J6033">
            <v>0</v>
          </cell>
          <cell r="K6033">
            <v>0</v>
          </cell>
          <cell r="L6033">
            <v>0</v>
          </cell>
          <cell r="M6033">
            <v>0</v>
          </cell>
          <cell r="N6033">
            <v>0</v>
          </cell>
          <cell r="O6033">
            <v>0</v>
          </cell>
          <cell r="P6033">
            <v>0</v>
          </cell>
          <cell r="Q6033">
            <v>0</v>
          </cell>
          <cell r="R6033">
            <v>0</v>
          </cell>
          <cell r="S6033">
            <v>0</v>
          </cell>
          <cell r="T6033">
            <v>0</v>
          </cell>
          <cell r="U6033">
            <v>0</v>
          </cell>
          <cell r="AO6033" t="str">
            <v>Berlin_2007_I 05b_6</v>
          </cell>
          <cell r="AQ6033" t="str">
            <v>Stadtstaaten_2007_I 05b_6</v>
          </cell>
        </row>
        <row r="6034">
          <cell r="G6034">
            <v>0</v>
          </cell>
          <cell r="H6034">
            <v>0</v>
          </cell>
          <cell r="I6034">
            <v>0</v>
          </cell>
          <cell r="J6034">
            <v>0</v>
          </cell>
          <cell r="K6034">
            <v>0</v>
          </cell>
          <cell r="L6034">
            <v>0</v>
          </cell>
          <cell r="M6034">
            <v>0</v>
          </cell>
          <cell r="N6034">
            <v>0</v>
          </cell>
          <cell r="O6034">
            <v>0</v>
          </cell>
          <cell r="P6034">
            <v>0</v>
          </cell>
          <cell r="Q6034">
            <v>0</v>
          </cell>
          <cell r="R6034">
            <v>0</v>
          </cell>
          <cell r="S6034">
            <v>0</v>
          </cell>
          <cell r="T6034">
            <v>0</v>
          </cell>
          <cell r="U6034">
            <v>0</v>
          </cell>
          <cell r="AO6034" t="str">
            <v>Berlin_2007_I 05b_7</v>
          </cell>
          <cell r="AQ6034" t="str">
            <v>Stadtstaaten_2007_I 05b_7</v>
          </cell>
        </row>
        <row r="6035">
          <cell r="G6035">
            <v>0</v>
          </cell>
          <cell r="H6035">
            <v>0</v>
          </cell>
          <cell r="I6035">
            <v>0</v>
          </cell>
          <cell r="J6035">
            <v>0</v>
          </cell>
          <cell r="K6035">
            <v>0</v>
          </cell>
          <cell r="L6035">
            <v>0</v>
          </cell>
          <cell r="M6035">
            <v>0</v>
          </cell>
          <cell r="N6035">
            <v>0</v>
          </cell>
          <cell r="O6035">
            <v>0</v>
          </cell>
          <cell r="P6035">
            <v>0</v>
          </cell>
          <cell r="Q6035">
            <v>0</v>
          </cell>
          <cell r="R6035">
            <v>0</v>
          </cell>
          <cell r="S6035">
            <v>0</v>
          </cell>
          <cell r="T6035">
            <v>0</v>
          </cell>
          <cell r="U6035">
            <v>0</v>
          </cell>
          <cell r="AO6035" t="str">
            <v>Berlin_2007_I 05b_8</v>
          </cell>
          <cell r="AQ6035" t="str">
            <v>Stadtstaaten_2007_I 05b_8</v>
          </cell>
        </row>
        <row r="6036">
          <cell r="G6036">
            <v>1981</v>
          </cell>
          <cell r="H6036">
            <v>678</v>
          </cell>
          <cell r="I6036">
            <v>508</v>
          </cell>
          <cell r="J6036">
            <v>167</v>
          </cell>
          <cell r="K6036">
            <v>1787</v>
          </cell>
          <cell r="L6036">
            <v>625.84615384615381</v>
          </cell>
          <cell r="M6036">
            <v>456.08482142857144</v>
          </cell>
          <cell r="N6036">
            <v>148.06896551724137</v>
          </cell>
          <cell r="O6036">
            <v>1787</v>
          </cell>
          <cell r="P6036">
            <v>194</v>
          </cell>
          <cell r="Q6036">
            <v>0</v>
          </cell>
          <cell r="R6036">
            <v>0</v>
          </cell>
          <cell r="S6036">
            <v>0</v>
          </cell>
          <cell r="T6036">
            <v>0</v>
          </cell>
          <cell r="U6036">
            <v>0</v>
          </cell>
          <cell r="AO6036" t="str">
            <v>Berlin_2007_II 03b_1</v>
          </cell>
          <cell r="AQ6036" t="str">
            <v>Stadtstaaten_2007_II 03b_1</v>
          </cell>
        </row>
        <row r="6037">
          <cell r="G6037">
            <v>1148</v>
          </cell>
          <cell r="H6037">
            <v>451</v>
          </cell>
          <cell r="I6037">
            <v>243</v>
          </cell>
          <cell r="J6037">
            <v>93</v>
          </cell>
          <cell r="K6037">
            <v>1140</v>
          </cell>
          <cell r="L6037">
            <v>416.30769230769232</v>
          </cell>
          <cell r="M6037">
            <v>264.30357142857139</v>
          </cell>
          <cell r="N6037">
            <v>98.494252873563212</v>
          </cell>
          <cell r="O6037">
            <v>1140</v>
          </cell>
          <cell r="P6037">
            <v>8</v>
          </cell>
          <cell r="Q6037">
            <v>0</v>
          </cell>
          <cell r="R6037">
            <v>0</v>
          </cell>
          <cell r="S6037">
            <v>0</v>
          </cell>
          <cell r="T6037">
            <v>0</v>
          </cell>
          <cell r="U6037">
            <v>0</v>
          </cell>
          <cell r="AO6037" t="str">
            <v>Berlin_2007_II 03b_2</v>
          </cell>
          <cell r="AQ6037" t="str">
            <v>Stadtstaaten_2007_II 03b_2</v>
          </cell>
        </row>
        <row r="6038">
          <cell r="G6038">
            <v>7</v>
          </cell>
          <cell r="H6038">
            <v>2</v>
          </cell>
          <cell r="I6038">
            <v>1</v>
          </cell>
          <cell r="J6038">
            <v>0</v>
          </cell>
          <cell r="K6038">
            <v>2</v>
          </cell>
          <cell r="L6038">
            <v>1.846153846153846</v>
          </cell>
          <cell r="M6038">
            <v>1.6116071428571428</v>
          </cell>
          <cell r="N6038">
            <v>0.43678160919540227</v>
          </cell>
          <cell r="O6038">
            <v>2</v>
          </cell>
          <cell r="P6038">
            <v>5</v>
          </cell>
          <cell r="Q6038">
            <v>0</v>
          </cell>
          <cell r="R6038">
            <v>0</v>
          </cell>
          <cell r="S6038">
            <v>0</v>
          </cell>
          <cell r="T6038">
            <v>0</v>
          </cell>
          <cell r="U6038">
            <v>0</v>
          </cell>
          <cell r="AO6038" t="str">
            <v>Berlin_2007_II 03b_3</v>
          </cell>
          <cell r="AQ6038" t="str">
            <v>Stadtstaaten_2007_II 03b_3</v>
          </cell>
        </row>
        <row r="6039">
          <cell r="G6039">
            <v>0</v>
          </cell>
          <cell r="H6039">
            <v>0</v>
          </cell>
          <cell r="I6039">
            <v>0</v>
          </cell>
          <cell r="J6039">
            <v>0</v>
          </cell>
          <cell r="K6039">
            <v>0</v>
          </cell>
          <cell r="L6039">
            <v>0</v>
          </cell>
          <cell r="M6039">
            <v>0</v>
          </cell>
          <cell r="N6039">
            <v>0</v>
          </cell>
          <cell r="O6039">
            <v>0</v>
          </cell>
          <cell r="P6039">
            <v>0</v>
          </cell>
          <cell r="Q6039">
            <v>0</v>
          </cell>
          <cell r="R6039">
            <v>0</v>
          </cell>
          <cell r="S6039">
            <v>0</v>
          </cell>
          <cell r="T6039">
            <v>0</v>
          </cell>
          <cell r="U6039">
            <v>0</v>
          </cell>
          <cell r="AO6039" t="str">
            <v>Berlin_2007_II 03b_4</v>
          </cell>
          <cell r="AQ6039" t="str">
            <v>Stadtstaaten_2007_II 03b_4</v>
          </cell>
        </row>
        <row r="6040">
          <cell r="G6040">
            <v>0</v>
          </cell>
          <cell r="H6040">
            <v>0</v>
          </cell>
          <cell r="I6040">
            <v>0</v>
          </cell>
          <cell r="J6040">
            <v>0</v>
          </cell>
          <cell r="K6040">
            <v>0</v>
          </cell>
          <cell r="L6040">
            <v>0</v>
          </cell>
          <cell r="M6040">
            <v>0</v>
          </cell>
          <cell r="N6040">
            <v>0</v>
          </cell>
          <cell r="O6040">
            <v>0</v>
          </cell>
          <cell r="P6040">
            <v>0</v>
          </cell>
          <cell r="Q6040">
            <v>0</v>
          </cell>
          <cell r="R6040">
            <v>0</v>
          </cell>
          <cell r="S6040">
            <v>0</v>
          </cell>
          <cell r="T6040">
            <v>0</v>
          </cell>
          <cell r="U6040">
            <v>0</v>
          </cell>
          <cell r="AO6040" t="str">
            <v>Berlin_2007_II 03b_5</v>
          </cell>
          <cell r="AQ6040" t="str">
            <v>Stadtstaaten_2007_II 03b_5</v>
          </cell>
        </row>
        <row r="6041">
          <cell r="G6041">
            <v>0</v>
          </cell>
          <cell r="H6041">
            <v>0</v>
          </cell>
          <cell r="I6041">
            <v>0</v>
          </cell>
          <cell r="J6041">
            <v>0</v>
          </cell>
          <cell r="K6041">
            <v>0</v>
          </cell>
          <cell r="L6041">
            <v>0</v>
          </cell>
          <cell r="M6041">
            <v>0</v>
          </cell>
          <cell r="N6041">
            <v>0</v>
          </cell>
          <cell r="O6041">
            <v>0</v>
          </cell>
          <cell r="P6041">
            <v>0</v>
          </cell>
          <cell r="Q6041">
            <v>0</v>
          </cell>
          <cell r="R6041">
            <v>0</v>
          </cell>
          <cell r="S6041">
            <v>0</v>
          </cell>
          <cell r="T6041">
            <v>0</v>
          </cell>
          <cell r="U6041">
            <v>0</v>
          </cell>
          <cell r="AO6041" t="str">
            <v>Berlin_2007_II 03b_6</v>
          </cell>
          <cell r="AQ6041" t="str">
            <v>Stadtstaaten_2007_II 03b_6</v>
          </cell>
        </row>
        <row r="6042">
          <cell r="G6042">
            <v>0</v>
          </cell>
          <cell r="H6042">
            <v>0</v>
          </cell>
          <cell r="I6042">
            <v>0</v>
          </cell>
          <cell r="J6042">
            <v>0</v>
          </cell>
          <cell r="K6042">
            <v>0</v>
          </cell>
          <cell r="L6042">
            <v>0</v>
          </cell>
          <cell r="M6042">
            <v>0</v>
          </cell>
          <cell r="N6042">
            <v>0</v>
          </cell>
          <cell r="O6042">
            <v>0</v>
          </cell>
          <cell r="P6042">
            <v>0</v>
          </cell>
          <cell r="Q6042">
            <v>0</v>
          </cell>
          <cell r="R6042">
            <v>0</v>
          </cell>
          <cell r="S6042">
            <v>0</v>
          </cell>
          <cell r="T6042">
            <v>0</v>
          </cell>
          <cell r="U6042">
            <v>0</v>
          </cell>
          <cell r="AO6042" t="str">
            <v>Berlin_2007_II 03b_7</v>
          </cell>
          <cell r="AQ6042" t="str">
            <v>Stadtstaaten_2007_II 03b_7</v>
          </cell>
        </row>
        <row r="6043">
          <cell r="G6043">
            <v>3136</v>
          </cell>
          <cell r="H6043">
            <v>1131</v>
          </cell>
          <cell r="I6043">
            <v>752</v>
          </cell>
          <cell r="J6043">
            <v>260</v>
          </cell>
          <cell r="K6043">
            <v>2929</v>
          </cell>
          <cell r="L6043">
            <v>1044</v>
          </cell>
          <cell r="M6043">
            <v>722</v>
          </cell>
          <cell r="N6043">
            <v>247</v>
          </cell>
          <cell r="O6043">
            <v>2929</v>
          </cell>
          <cell r="P6043">
            <v>207</v>
          </cell>
          <cell r="Q6043">
            <v>0</v>
          </cell>
          <cell r="R6043">
            <v>0</v>
          </cell>
          <cell r="S6043">
            <v>0</v>
          </cell>
          <cell r="T6043">
            <v>0</v>
          </cell>
          <cell r="U6043">
            <v>0</v>
          </cell>
          <cell r="AO6043" t="str">
            <v>Berlin_2007_II 03b_8</v>
          </cell>
          <cell r="AQ6043" t="str">
            <v>Stadtstaaten_2007_II 03b_8</v>
          </cell>
        </row>
        <row r="6044">
          <cell r="G6044">
            <v>568</v>
          </cell>
          <cell r="H6044">
            <v>172</v>
          </cell>
          <cell r="I6044">
            <v>52</v>
          </cell>
          <cell r="J6044">
            <v>15</v>
          </cell>
          <cell r="K6044">
            <v>568</v>
          </cell>
          <cell r="L6044">
            <v>172</v>
          </cell>
          <cell r="M6044">
            <v>52</v>
          </cell>
          <cell r="N6044">
            <v>15</v>
          </cell>
          <cell r="O6044">
            <v>568</v>
          </cell>
          <cell r="P6044">
            <v>0</v>
          </cell>
          <cell r="Q6044">
            <v>0</v>
          </cell>
          <cell r="R6044">
            <v>0</v>
          </cell>
          <cell r="S6044">
            <v>0</v>
          </cell>
          <cell r="T6044">
            <v>0</v>
          </cell>
          <cell r="U6044">
            <v>0</v>
          </cell>
          <cell r="AO6044" t="str">
            <v>Berlin_2007_II 03b_1</v>
          </cell>
          <cell r="AQ6044" t="str">
            <v>Stadtstaaten_2007_II 03b_1</v>
          </cell>
        </row>
        <row r="6045">
          <cell r="G6045">
            <v>1007</v>
          </cell>
          <cell r="H6045">
            <v>344</v>
          </cell>
          <cell r="I6045">
            <v>73</v>
          </cell>
          <cell r="J6045">
            <v>29</v>
          </cell>
          <cell r="K6045">
            <v>1007</v>
          </cell>
          <cell r="L6045">
            <v>344</v>
          </cell>
          <cell r="M6045">
            <v>73</v>
          </cell>
          <cell r="N6045">
            <v>29</v>
          </cell>
          <cell r="O6045">
            <v>1007</v>
          </cell>
          <cell r="P6045">
            <v>0</v>
          </cell>
          <cell r="Q6045">
            <v>0</v>
          </cell>
          <cell r="R6045">
            <v>0</v>
          </cell>
          <cell r="S6045">
            <v>0</v>
          </cell>
          <cell r="T6045">
            <v>0</v>
          </cell>
          <cell r="U6045">
            <v>0</v>
          </cell>
          <cell r="AO6045" t="str">
            <v>Berlin_2007_II 03b_2</v>
          </cell>
          <cell r="AQ6045" t="str">
            <v>Stadtstaaten_2007_II 03b_2</v>
          </cell>
        </row>
        <row r="6046">
          <cell r="G6046">
            <v>168</v>
          </cell>
          <cell r="H6046">
            <v>57</v>
          </cell>
          <cell r="I6046">
            <v>11</v>
          </cell>
          <cell r="J6046">
            <v>4</v>
          </cell>
          <cell r="K6046">
            <v>168</v>
          </cell>
          <cell r="L6046">
            <v>57</v>
          </cell>
          <cell r="M6046">
            <v>11</v>
          </cell>
          <cell r="N6046">
            <v>4</v>
          </cell>
          <cell r="O6046">
            <v>168</v>
          </cell>
          <cell r="P6046">
            <v>0</v>
          </cell>
          <cell r="Q6046">
            <v>0</v>
          </cell>
          <cell r="R6046">
            <v>0</v>
          </cell>
          <cell r="S6046">
            <v>0</v>
          </cell>
          <cell r="T6046">
            <v>0</v>
          </cell>
          <cell r="U6046">
            <v>0</v>
          </cell>
          <cell r="AO6046" t="str">
            <v>Berlin_2007_II 03b_3</v>
          </cell>
          <cell r="AQ6046" t="str">
            <v>Stadtstaaten_2007_II 03b_3</v>
          </cell>
        </row>
        <row r="6047">
          <cell r="G6047">
            <v>0</v>
          </cell>
          <cell r="H6047">
            <v>0</v>
          </cell>
          <cell r="I6047">
            <v>0</v>
          </cell>
          <cell r="J6047">
            <v>0</v>
          </cell>
          <cell r="K6047">
            <v>0</v>
          </cell>
          <cell r="L6047">
            <v>0</v>
          </cell>
          <cell r="M6047">
            <v>0</v>
          </cell>
          <cell r="N6047">
            <v>0</v>
          </cell>
          <cell r="O6047">
            <v>0</v>
          </cell>
          <cell r="P6047">
            <v>0</v>
          </cell>
          <cell r="Q6047">
            <v>0</v>
          </cell>
          <cell r="R6047">
            <v>0</v>
          </cell>
          <cell r="S6047">
            <v>0</v>
          </cell>
          <cell r="T6047">
            <v>0</v>
          </cell>
          <cell r="U6047">
            <v>0</v>
          </cell>
          <cell r="AO6047" t="str">
            <v>Berlin_2007_II 03b_4</v>
          </cell>
          <cell r="AQ6047" t="str">
            <v>Stadtstaaten_2007_II 03b_4</v>
          </cell>
        </row>
        <row r="6048">
          <cell r="G6048">
            <v>4</v>
          </cell>
          <cell r="H6048">
            <v>2</v>
          </cell>
          <cell r="I6048">
            <v>0</v>
          </cell>
          <cell r="J6048">
            <v>0</v>
          </cell>
          <cell r="K6048">
            <v>4</v>
          </cell>
          <cell r="L6048">
            <v>2</v>
          </cell>
          <cell r="M6048">
            <v>0</v>
          </cell>
          <cell r="N6048">
            <v>0</v>
          </cell>
          <cell r="O6048">
            <v>4</v>
          </cell>
          <cell r="P6048">
            <v>0</v>
          </cell>
          <cell r="Q6048">
            <v>0</v>
          </cell>
          <cell r="R6048">
            <v>0</v>
          </cell>
          <cell r="S6048">
            <v>0</v>
          </cell>
          <cell r="T6048">
            <v>0</v>
          </cell>
          <cell r="U6048">
            <v>0</v>
          </cell>
          <cell r="AO6048" t="str">
            <v>Berlin_2007_II 03b_5</v>
          </cell>
          <cell r="AQ6048" t="str">
            <v>Stadtstaaten_2007_II 03b_5</v>
          </cell>
        </row>
        <row r="6049">
          <cell r="G6049">
            <v>0</v>
          </cell>
          <cell r="H6049">
            <v>0</v>
          </cell>
          <cell r="I6049">
            <v>0</v>
          </cell>
          <cell r="J6049">
            <v>0</v>
          </cell>
          <cell r="K6049">
            <v>0</v>
          </cell>
          <cell r="L6049">
            <v>0</v>
          </cell>
          <cell r="M6049">
            <v>0</v>
          </cell>
          <cell r="N6049">
            <v>0</v>
          </cell>
          <cell r="O6049">
            <v>0</v>
          </cell>
          <cell r="P6049">
            <v>0</v>
          </cell>
          <cell r="Q6049">
            <v>0</v>
          </cell>
          <cell r="R6049">
            <v>0</v>
          </cell>
          <cell r="S6049">
            <v>0</v>
          </cell>
          <cell r="T6049">
            <v>0</v>
          </cell>
          <cell r="U6049">
            <v>0</v>
          </cell>
          <cell r="AO6049" t="str">
            <v>Berlin_2007_II 03b_6</v>
          </cell>
          <cell r="AQ6049" t="str">
            <v>Stadtstaaten_2007_II 03b_6</v>
          </cell>
        </row>
        <row r="6050">
          <cell r="G6050">
            <v>0</v>
          </cell>
          <cell r="H6050">
            <v>0</v>
          </cell>
          <cell r="I6050">
            <v>0</v>
          </cell>
          <cell r="J6050">
            <v>0</v>
          </cell>
          <cell r="K6050">
            <v>0</v>
          </cell>
          <cell r="L6050">
            <v>0</v>
          </cell>
          <cell r="M6050">
            <v>0</v>
          </cell>
          <cell r="N6050">
            <v>0</v>
          </cell>
          <cell r="O6050">
            <v>0</v>
          </cell>
          <cell r="P6050">
            <v>0</v>
          </cell>
          <cell r="Q6050">
            <v>0</v>
          </cell>
          <cell r="R6050">
            <v>0</v>
          </cell>
          <cell r="S6050">
            <v>0</v>
          </cell>
          <cell r="T6050">
            <v>0</v>
          </cell>
          <cell r="U6050">
            <v>0</v>
          </cell>
          <cell r="AO6050" t="str">
            <v>Berlin_2007_II 03b_7</v>
          </cell>
          <cell r="AQ6050" t="str">
            <v>Stadtstaaten_2007_II 03b_7</v>
          </cell>
        </row>
        <row r="6051">
          <cell r="G6051">
            <v>1747</v>
          </cell>
          <cell r="H6051">
            <v>575</v>
          </cell>
          <cell r="I6051">
            <v>136</v>
          </cell>
          <cell r="J6051">
            <v>48</v>
          </cell>
          <cell r="K6051">
            <v>1747</v>
          </cell>
          <cell r="L6051">
            <v>575</v>
          </cell>
          <cell r="M6051">
            <v>136</v>
          </cell>
          <cell r="N6051">
            <v>48</v>
          </cell>
          <cell r="O6051">
            <v>1747</v>
          </cell>
          <cell r="P6051">
            <v>0</v>
          </cell>
          <cell r="Q6051">
            <v>0</v>
          </cell>
          <cell r="R6051">
            <v>0</v>
          </cell>
          <cell r="S6051">
            <v>0</v>
          </cell>
          <cell r="T6051">
            <v>0</v>
          </cell>
          <cell r="U6051">
            <v>0</v>
          </cell>
          <cell r="AO6051" t="str">
            <v>Berlin_2007_II 03b_8</v>
          </cell>
          <cell r="AQ6051" t="str">
            <v>Stadtstaaten_2007_II 03b_8</v>
          </cell>
        </row>
        <row r="6052">
          <cell r="G6052">
            <v>0</v>
          </cell>
          <cell r="H6052">
            <v>0</v>
          </cell>
          <cell r="I6052">
            <v>0</v>
          </cell>
          <cell r="J6052">
            <v>0</v>
          </cell>
          <cell r="K6052">
            <v>0</v>
          </cell>
          <cell r="L6052">
            <v>0</v>
          </cell>
          <cell r="M6052">
            <v>0</v>
          </cell>
          <cell r="N6052">
            <v>0</v>
          </cell>
          <cell r="O6052">
            <v>0</v>
          </cell>
          <cell r="P6052">
            <v>0</v>
          </cell>
          <cell r="Q6052">
            <v>0</v>
          </cell>
          <cell r="R6052">
            <v>0</v>
          </cell>
          <cell r="S6052">
            <v>0</v>
          </cell>
          <cell r="T6052">
            <v>0</v>
          </cell>
          <cell r="U6052">
            <v>0</v>
          </cell>
          <cell r="AO6052" t="str">
            <v>Berlin_2007_II 02b_1</v>
          </cell>
          <cell r="AQ6052" t="str">
            <v>Stadtstaaten_2007_II 02b_1</v>
          </cell>
        </row>
        <row r="6053">
          <cell r="G6053">
            <v>0</v>
          </cell>
          <cell r="H6053">
            <v>0</v>
          </cell>
          <cell r="I6053">
            <v>0</v>
          </cell>
          <cell r="J6053">
            <v>0</v>
          </cell>
          <cell r="K6053">
            <v>0</v>
          </cell>
          <cell r="L6053">
            <v>0</v>
          </cell>
          <cell r="M6053">
            <v>0</v>
          </cell>
          <cell r="N6053">
            <v>0</v>
          </cell>
          <cell r="O6053">
            <v>0</v>
          </cell>
          <cell r="P6053">
            <v>0</v>
          </cell>
          <cell r="Q6053">
            <v>0</v>
          </cell>
          <cell r="R6053">
            <v>0</v>
          </cell>
          <cell r="S6053">
            <v>0</v>
          </cell>
          <cell r="T6053">
            <v>0</v>
          </cell>
          <cell r="U6053">
            <v>0</v>
          </cell>
          <cell r="AO6053" t="str">
            <v>Berlin_2007_II 02b_2</v>
          </cell>
          <cell r="AQ6053" t="str">
            <v>Stadtstaaten_2007_II 02b_2</v>
          </cell>
        </row>
        <row r="6054">
          <cell r="G6054">
            <v>7</v>
          </cell>
          <cell r="H6054">
            <v>1</v>
          </cell>
          <cell r="I6054">
            <v>0</v>
          </cell>
          <cell r="J6054">
            <v>0</v>
          </cell>
          <cell r="K6054">
            <v>7</v>
          </cell>
          <cell r="L6054">
            <v>1</v>
          </cell>
          <cell r="M6054">
            <v>0</v>
          </cell>
          <cell r="N6054">
            <v>0</v>
          </cell>
          <cell r="O6054">
            <v>7</v>
          </cell>
          <cell r="P6054">
            <v>0</v>
          </cell>
          <cell r="Q6054">
            <v>0</v>
          </cell>
          <cell r="R6054">
            <v>0</v>
          </cell>
          <cell r="S6054">
            <v>0</v>
          </cell>
          <cell r="T6054">
            <v>0</v>
          </cell>
          <cell r="U6054">
            <v>0</v>
          </cell>
          <cell r="AO6054" t="str">
            <v>Berlin_2007_II 02b_3</v>
          </cell>
          <cell r="AQ6054" t="str">
            <v>Stadtstaaten_2007_II 02b_3</v>
          </cell>
        </row>
        <row r="6055">
          <cell r="G6055">
            <v>0</v>
          </cell>
          <cell r="H6055">
            <v>0</v>
          </cell>
          <cell r="I6055">
            <v>0</v>
          </cell>
          <cell r="J6055">
            <v>0</v>
          </cell>
          <cell r="K6055">
            <v>0</v>
          </cell>
          <cell r="L6055">
            <v>0</v>
          </cell>
          <cell r="M6055">
            <v>0</v>
          </cell>
          <cell r="N6055">
            <v>0</v>
          </cell>
          <cell r="O6055">
            <v>0</v>
          </cell>
          <cell r="P6055">
            <v>0</v>
          </cell>
          <cell r="Q6055">
            <v>0</v>
          </cell>
          <cell r="R6055">
            <v>0</v>
          </cell>
          <cell r="S6055">
            <v>0</v>
          </cell>
          <cell r="T6055">
            <v>0</v>
          </cell>
          <cell r="U6055">
            <v>0</v>
          </cell>
          <cell r="AO6055" t="str">
            <v>Berlin_2007_II 02b_4</v>
          </cell>
          <cell r="AQ6055" t="str">
            <v>Stadtstaaten_2007_II 02b_4</v>
          </cell>
        </row>
        <row r="6056">
          <cell r="G6056">
            <v>7</v>
          </cell>
          <cell r="H6056">
            <v>3</v>
          </cell>
          <cell r="I6056">
            <v>0</v>
          </cell>
          <cell r="J6056">
            <v>0</v>
          </cell>
          <cell r="K6056">
            <v>7</v>
          </cell>
          <cell r="L6056">
            <v>3</v>
          </cell>
          <cell r="M6056">
            <v>0</v>
          </cell>
          <cell r="N6056">
            <v>0</v>
          </cell>
          <cell r="O6056">
            <v>7</v>
          </cell>
          <cell r="P6056">
            <v>0</v>
          </cell>
          <cell r="Q6056">
            <v>0</v>
          </cell>
          <cell r="R6056">
            <v>0</v>
          </cell>
          <cell r="S6056">
            <v>0</v>
          </cell>
          <cell r="T6056">
            <v>0</v>
          </cell>
          <cell r="U6056">
            <v>0</v>
          </cell>
          <cell r="AO6056" t="str">
            <v>Berlin_2007_II 02b_5</v>
          </cell>
          <cell r="AQ6056" t="str">
            <v>Stadtstaaten_2007_II 02b_5</v>
          </cell>
        </row>
        <row r="6057">
          <cell r="G6057">
            <v>0</v>
          </cell>
          <cell r="H6057">
            <v>0</v>
          </cell>
          <cell r="I6057">
            <v>0</v>
          </cell>
          <cell r="J6057">
            <v>0</v>
          </cell>
          <cell r="K6057">
            <v>0</v>
          </cell>
          <cell r="L6057">
            <v>0</v>
          </cell>
          <cell r="M6057">
            <v>0</v>
          </cell>
          <cell r="N6057">
            <v>0</v>
          </cell>
          <cell r="O6057">
            <v>0</v>
          </cell>
          <cell r="P6057">
            <v>0</v>
          </cell>
          <cell r="Q6057">
            <v>0</v>
          </cell>
          <cell r="R6057">
            <v>0</v>
          </cell>
          <cell r="S6057">
            <v>0</v>
          </cell>
          <cell r="T6057">
            <v>0</v>
          </cell>
          <cell r="U6057">
            <v>0</v>
          </cell>
          <cell r="AO6057" t="str">
            <v>Berlin_2007_II 02b_6</v>
          </cell>
          <cell r="AQ6057" t="str">
            <v>Stadtstaaten_2007_II 02b_6</v>
          </cell>
        </row>
        <row r="6058">
          <cell r="G6058">
            <v>0</v>
          </cell>
          <cell r="H6058">
            <v>0</v>
          </cell>
          <cell r="I6058">
            <v>0</v>
          </cell>
          <cell r="J6058">
            <v>0</v>
          </cell>
          <cell r="K6058">
            <v>0</v>
          </cell>
          <cell r="L6058">
            <v>0</v>
          </cell>
          <cell r="M6058">
            <v>0</v>
          </cell>
          <cell r="N6058">
            <v>0</v>
          </cell>
          <cell r="O6058">
            <v>0</v>
          </cell>
          <cell r="P6058">
            <v>0</v>
          </cell>
          <cell r="Q6058">
            <v>0</v>
          </cell>
          <cell r="R6058">
            <v>0</v>
          </cell>
          <cell r="S6058">
            <v>0</v>
          </cell>
          <cell r="T6058">
            <v>0</v>
          </cell>
          <cell r="U6058">
            <v>0</v>
          </cell>
          <cell r="AO6058" t="str">
            <v>Berlin_2007_II 02b_7</v>
          </cell>
          <cell r="AQ6058" t="str">
            <v>Stadtstaaten_2007_II 02b_7</v>
          </cell>
        </row>
        <row r="6059">
          <cell r="G6059">
            <v>14</v>
          </cell>
          <cell r="H6059">
            <v>4</v>
          </cell>
          <cell r="I6059">
            <v>0</v>
          </cell>
          <cell r="J6059">
            <v>0</v>
          </cell>
          <cell r="K6059">
            <v>14</v>
          </cell>
          <cell r="L6059">
            <v>4</v>
          </cell>
          <cell r="M6059">
            <v>0</v>
          </cell>
          <cell r="N6059">
            <v>0</v>
          </cell>
          <cell r="O6059">
            <v>14</v>
          </cell>
          <cell r="P6059">
            <v>0</v>
          </cell>
          <cell r="Q6059">
            <v>0</v>
          </cell>
          <cell r="R6059">
            <v>0</v>
          </cell>
          <cell r="S6059">
            <v>0</v>
          </cell>
          <cell r="T6059">
            <v>0</v>
          </cell>
          <cell r="U6059">
            <v>0</v>
          </cell>
          <cell r="AO6059" t="str">
            <v>Berlin_2007_II 02b_8</v>
          </cell>
          <cell r="AQ6059" t="str">
            <v>Stadtstaaten_2007_II 02b_8</v>
          </cell>
        </row>
        <row r="6060">
          <cell r="G6060">
            <v>10</v>
          </cell>
          <cell r="H6060">
            <v>7</v>
          </cell>
          <cell r="I6060">
            <v>0</v>
          </cell>
          <cell r="J6060">
            <v>0</v>
          </cell>
          <cell r="K6060">
            <v>10</v>
          </cell>
          <cell r="L6060">
            <v>7</v>
          </cell>
          <cell r="M6060">
            <v>0</v>
          </cell>
          <cell r="N6060">
            <v>0</v>
          </cell>
          <cell r="O6060">
            <v>10</v>
          </cell>
          <cell r="P6060">
            <v>0</v>
          </cell>
          <cell r="Q6060">
            <v>0</v>
          </cell>
          <cell r="R6060">
            <v>0</v>
          </cell>
          <cell r="S6060">
            <v>0</v>
          </cell>
          <cell r="T6060">
            <v>0</v>
          </cell>
          <cell r="U6060">
            <v>0</v>
          </cell>
          <cell r="AO6060" t="str">
            <v>Berlin_2007_II 03a_1</v>
          </cell>
          <cell r="AQ6060" t="str">
            <v>Stadtstaaten_2007_II 03a_1</v>
          </cell>
        </row>
        <row r="6061">
          <cell r="G6061">
            <v>3324</v>
          </cell>
          <cell r="H6061">
            <v>1562</v>
          </cell>
          <cell r="I6061">
            <v>822</v>
          </cell>
          <cell r="J6061">
            <v>377</v>
          </cell>
          <cell r="K6061">
            <v>3324</v>
          </cell>
          <cell r="L6061">
            <v>1562</v>
          </cell>
          <cell r="M6061">
            <v>822</v>
          </cell>
          <cell r="N6061">
            <v>377</v>
          </cell>
          <cell r="O6061">
            <v>3324</v>
          </cell>
          <cell r="P6061">
            <v>0</v>
          </cell>
          <cell r="Q6061">
            <v>0</v>
          </cell>
          <cell r="R6061">
            <v>0</v>
          </cell>
          <cell r="S6061">
            <v>0</v>
          </cell>
          <cell r="T6061">
            <v>0</v>
          </cell>
          <cell r="U6061">
            <v>0</v>
          </cell>
          <cell r="AO6061" t="str">
            <v>Berlin_2007_II 03a_2</v>
          </cell>
          <cell r="AQ6061" t="str">
            <v>Stadtstaaten_2007_II 03a_2</v>
          </cell>
        </row>
        <row r="6062">
          <cell r="G6062">
            <v>1071</v>
          </cell>
          <cell r="H6062">
            <v>556</v>
          </cell>
          <cell r="I6062">
            <v>194</v>
          </cell>
          <cell r="J6062">
            <v>92</v>
          </cell>
          <cell r="K6062">
            <v>1071</v>
          </cell>
          <cell r="L6062">
            <v>556</v>
          </cell>
          <cell r="M6062">
            <v>194</v>
          </cell>
          <cell r="N6062">
            <v>92</v>
          </cell>
          <cell r="O6062">
            <v>1071</v>
          </cell>
          <cell r="P6062">
            <v>0</v>
          </cell>
          <cell r="Q6062">
            <v>0</v>
          </cell>
          <cell r="R6062">
            <v>0</v>
          </cell>
          <cell r="S6062">
            <v>0</v>
          </cell>
          <cell r="T6062">
            <v>0</v>
          </cell>
          <cell r="U6062">
            <v>0</v>
          </cell>
          <cell r="AO6062" t="str">
            <v>Berlin_2007_II 03a_3</v>
          </cell>
          <cell r="AQ6062" t="str">
            <v>Stadtstaaten_2007_II 03a_3</v>
          </cell>
        </row>
        <row r="6063">
          <cell r="G6063">
            <v>2</v>
          </cell>
          <cell r="H6063">
            <v>1</v>
          </cell>
          <cell r="I6063">
            <v>1</v>
          </cell>
          <cell r="J6063">
            <v>0</v>
          </cell>
          <cell r="K6063">
            <v>2</v>
          </cell>
          <cell r="L6063">
            <v>1</v>
          </cell>
          <cell r="M6063">
            <v>1</v>
          </cell>
          <cell r="N6063">
            <v>0</v>
          </cell>
          <cell r="O6063">
            <v>2</v>
          </cell>
          <cell r="P6063">
            <v>0</v>
          </cell>
          <cell r="Q6063">
            <v>0</v>
          </cell>
          <cell r="R6063">
            <v>0</v>
          </cell>
          <cell r="S6063">
            <v>0</v>
          </cell>
          <cell r="T6063">
            <v>0</v>
          </cell>
          <cell r="U6063">
            <v>0</v>
          </cell>
          <cell r="AO6063" t="str">
            <v>Berlin_2007_II 03a_4</v>
          </cell>
          <cell r="AQ6063" t="str">
            <v>Stadtstaaten_2007_II 03a_4</v>
          </cell>
        </row>
        <row r="6064">
          <cell r="G6064">
            <v>7</v>
          </cell>
          <cell r="H6064">
            <v>3</v>
          </cell>
          <cell r="I6064">
            <v>4</v>
          </cell>
          <cell r="J6064">
            <v>2</v>
          </cell>
          <cell r="K6064">
            <v>7</v>
          </cell>
          <cell r="L6064">
            <v>3</v>
          </cell>
          <cell r="M6064">
            <v>4</v>
          </cell>
          <cell r="N6064">
            <v>2</v>
          </cell>
          <cell r="O6064">
            <v>7</v>
          </cell>
          <cell r="P6064">
            <v>0</v>
          </cell>
          <cell r="Q6064">
            <v>0</v>
          </cell>
          <cell r="R6064">
            <v>0</v>
          </cell>
          <cell r="S6064">
            <v>0</v>
          </cell>
          <cell r="T6064">
            <v>0</v>
          </cell>
          <cell r="U6064">
            <v>0</v>
          </cell>
          <cell r="AO6064" t="str">
            <v>Berlin_2007_II 03a_5</v>
          </cell>
          <cell r="AQ6064" t="str">
            <v>Stadtstaaten_2007_II 03a_5</v>
          </cell>
        </row>
        <row r="6065">
          <cell r="G6065">
            <v>0</v>
          </cell>
          <cell r="H6065">
            <v>0</v>
          </cell>
          <cell r="I6065">
            <v>0</v>
          </cell>
          <cell r="J6065">
            <v>0</v>
          </cell>
          <cell r="K6065">
            <v>0</v>
          </cell>
          <cell r="L6065">
            <v>0</v>
          </cell>
          <cell r="M6065">
            <v>0</v>
          </cell>
          <cell r="N6065">
            <v>0</v>
          </cell>
          <cell r="O6065">
            <v>0</v>
          </cell>
          <cell r="P6065">
            <v>0</v>
          </cell>
          <cell r="Q6065">
            <v>0</v>
          </cell>
          <cell r="R6065">
            <v>0</v>
          </cell>
          <cell r="S6065">
            <v>0</v>
          </cell>
          <cell r="T6065">
            <v>0</v>
          </cell>
          <cell r="U6065">
            <v>0</v>
          </cell>
          <cell r="AO6065" t="str">
            <v>Berlin_2007_II 03a_6</v>
          </cell>
          <cell r="AQ6065" t="str">
            <v>Stadtstaaten_2007_II 03a_6</v>
          </cell>
        </row>
        <row r="6066">
          <cell r="G6066">
            <v>0</v>
          </cell>
          <cell r="H6066">
            <v>0</v>
          </cell>
          <cell r="I6066">
            <v>0</v>
          </cell>
          <cell r="J6066">
            <v>0</v>
          </cell>
          <cell r="K6066">
            <v>0</v>
          </cell>
          <cell r="L6066">
            <v>0</v>
          </cell>
          <cell r="M6066">
            <v>0</v>
          </cell>
          <cell r="N6066">
            <v>0</v>
          </cell>
          <cell r="O6066">
            <v>0</v>
          </cell>
          <cell r="P6066">
            <v>0</v>
          </cell>
          <cell r="Q6066">
            <v>0</v>
          </cell>
          <cell r="R6066">
            <v>0</v>
          </cell>
          <cell r="S6066">
            <v>0</v>
          </cell>
          <cell r="T6066">
            <v>0</v>
          </cell>
          <cell r="U6066">
            <v>0</v>
          </cell>
          <cell r="AO6066" t="str">
            <v>Berlin_2007_II 03a_7</v>
          </cell>
          <cell r="AQ6066" t="str">
            <v>Stadtstaaten_2007_II 03a_7</v>
          </cell>
        </row>
        <row r="6067">
          <cell r="G6067">
            <v>4414</v>
          </cell>
          <cell r="H6067">
            <v>2129</v>
          </cell>
          <cell r="I6067">
            <v>1021</v>
          </cell>
          <cell r="J6067">
            <v>471</v>
          </cell>
          <cell r="K6067">
            <v>4414</v>
          </cell>
          <cell r="L6067">
            <v>2129</v>
          </cell>
          <cell r="M6067">
            <v>1021</v>
          </cell>
          <cell r="N6067">
            <v>471</v>
          </cell>
          <cell r="O6067">
            <v>4414</v>
          </cell>
          <cell r="P6067">
            <v>0</v>
          </cell>
          <cell r="Q6067">
            <v>0</v>
          </cell>
          <cell r="R6067">
            <v>0</v>
          </cell>
          <cell r="S6067">
            <v>0</v>
          </cell>
          <cell r="T6067">
            <v>0</v>
          </cell>
          <cell r="U6067">
            <v>0</v>
          </cell>
          <cell r="AO6067" t="str">
            <v>Berlin_2007_II 03a_8</v>
          </cell>
          <cell r="AQ6067" t="str">
            <v>Stadtstaaten_2007_II 03a_8</v>
          </cell>
        </row>
        <row r="6068">
          <cell r="G6068">
            <v>0</v>
          </cell>
          <cell r="H6068">
            <v>0</v>
          </cell>
          <cell r="I6068">
            <v>0</v>
          </cell>
          <cell r="J6068">
            <v>0</v>
          </cell>
          <cell r="K6068">
            <v>0</v>
          </cell>
          <cell r="L6068">
            <v>0</v>
          </cell>
          <cell r="M6068">
            <v>0</v>
          </cell>
          <cell r="N6068">
            <v>0</v>
          </cell>
          <cell r="O6068">
            <v>0</v>
          </cell>
          <cell r="P6068">
            <v>0</v>
          </cell>
          <cell r="Q6068">
            <v>0</v>
          </cell>
          <cell r="R6068">
            <v>0</v>
          </cell>
          <cell r="S6068">
            <v>0</v>
          </cell>
          <cell r="T6068">
            <v>0</v>
          </cell>
          <cell r="U6068">
            <v>0</v>
          </cell>
          <cell r="AO6068" t="str">
            <v>Berlin_2007_Sonstige_1</v>
          </cell>
          <cell r="AQ6068" t="str">
            <v>Stadtstaaten_2007_Sonstige_1</v>
          </cell>
        </row>
        <row r="6069">
          <cell r="G6069">
            <v>35</v>
          </cell>
          <cell r="H6069">
            <v>1</v>
          </cell>
          <cell r="I6069">
            <v>5</v>
          </cell>
          <cell r="J6069">
            <v>0</v>
          </cell>
          <cell r="K6069">
            <v>35</v>
          </cell>
          <cell r="L6069">
            <v>1</v>
          </cell>
          <cell r="M6069">
            <v>5</v>
          </cell>
          <cell r="N6069">
            <v>0</v>
          </cell>
          <cell r="O6069">
            <v>35</v>
          </cell>
          <cell r="P6069">
            <v>0</v>
          </cell>
          <cell r="Q6069">
            <v>0</v>
          </cell>
          <cell r="R6069">
            <v>0</v>
          </cell>
          <cell r="S6069">
            <v>0</v>
          </cell>
          <cell r="T6069">
            <v>0</v>
          </cell>
          <cell r="U6069">
            <v>0</v>
          </cell>
          <cell r="AO6069" t="str">
            <v>Berlin_2007_Sonstige_2</v>
          </cell>
          <cell r="AQ6069" t="str">
            <v>Stadtstaaten_2007_Sonstige_2</v>
          </cell>
        </row>
        <row r="6070">
          <cell r="G6070">
            <v>2318</v>
          </cell>
          <cell r="H6070">
            <v>1065</v>
          </cell>
          <cell r="I6070">
            <v>194</v>
          </cell>
          <cell r="J6070">
            <v>100</v>
          </cell>
          <cell r="K6070">
            <v>1938</v>
          </cell>
          <cell r="L6070">
            <v>862</v>
          </cell>
          <cell r="M6070">
            <v>160</v>
          </cell>
          <cell r="N6070">
            <v>83</v>
          </cell>
          <cell r="O6070">
            <v>1938</v>
          </cell>
          <cell r="P6070">
            <v>380</v>
          </cell>
          <cell r="Q6070">
            <v>0</v>
          </cell>
          <cell r="R6070">
            <v>0</v>
          </cell>
          <cell r="S6070">
            <v>0</v>
          </cell>
          <cell r="T6070">
            <v>0</v>
          </cell>
          <cell r="U6070">
            <v>0</v>
          </cell>
          <cell r="AO6070" t="str">
            <v>Berlin_2007_Sonstige_3</v>
          </cell>
          <cell r="AQ6070" t="str">
            <v>Stadtstaaten_2007_Sonstige_3</v>
          </cell>
        </row>
        <row r="6071">
          <cell r="G6071">
            <v>0</v>
          </cell>
          <cell r="H6071">
            <v>0</v>
          </cell>
          <cell r="I6071">
            <v>0</v>
          </cell>
          <cell r="J6071">
            <v>0</v>
          </cell>
          <cell r="K6071">
            <v>0</v>
          </cell>
          <cell r="L6071">
            <v>0</v>
          </cell>
          <cell r="M6071">
            <v>0</v>
          </cell>
          <cell r="N6071">
            <v>0</v>
          </cell>
          <cell r="O6071">
            <v>0</v>
          </cell>
          <cell r="P6071">
            <v>0</v>
          </cell>
          <cell r="Q6071">
            <v>0</v>
          </cell>
          <cell r="R6071">
            <v>0</v>
          </cell>
          <cell r="S6071">
            <v>0</v>
          </cell>
          <cell r="T6071">
            <v>0</v>
          </cell>
          <cell r="U6071">
            <v>0</v>
          </cell>
          <cell r="AO6071" t="str">
            <v>Berlin_2007_Sonstige_4</v>
          </cell>
          <cell r="AQ6071" t="str">
            <v>Stadtstaaten_2007_Sonstige_4</v>
          </cell>
        </row>
        <row r="6072">
          <cell r="G6072">
            <v>0</v>
          </cell>
          <cell r="H6072">
            <v>0</v>
          </cell>
          <cell r="I6072">
            <v>0</v>
          </cell>
          <cell r="J6072">
            <v>0</v>
          </cell>
          <cell r="K6072">
            <v>0</v>
          </cell>
          <cell r="L6072">
            <v>0</v>
          </cell>
          <cell r="M6072">
            <v>0</v>
          </cell>
          <cell r="N6072">
            <v>0</v>
          </cell>
          <cell r="O6072">
            <v>0</v>
          </cell>
          <cell r="P6072">
            <v>0</v>
          </cell>
          <cell r="Q6072">
            <v>0</v>
          </cell>
          <cell r="R6072">
            <v>0</v>
          </cell>
          <cell r="S6072">
            <v>0</v>
          </cell>
          <cell r="T6072">
            <v>0</v>
          </cell>
          <cell r="U6072">
            <v>0</v>
          </cell>
          <cell r="AO6072" t="str">
            <v>Berlin_2007_Sonstige_5</v>
          </cell>
          <cell r="AQ6072" t="str">
            <v>Stadtstaaten_2007_Sonstige_5</v>
          </cell>
        </row>
        <row r="6073">
          <cell r="G6073">
            <v>0</v>
          </cell>
          <cell r="H6073">
            <v>0</v>
          </cell>
          <cell r="I6073">
            <v>0</v>
          </cell>
          <cell r="J6073">
            <v>0</v>
          </cell>
          <cell r="K6073">
            <v>0</v>
          </cell>
          <cell r="L6073">
            <v>0</v>
          </cell>
          <cell r="M6073">
            <v>0</v>
          </cell>
          <cell r="N6073">
            <v>0</v>
          </cell>
          <cell r="O6073">
            <v>0</v>
          </cell>
          <cell r="P6073">
            <v>0</v>
          </cell>
          <cell r="Q6073">
            <v>0</v>
          </cell>
          <cell r="R6073">
            <v>0</v>
          </cell>
          <cell r="S6073">
            <v>0</v>
          </cell>
          <cell r="T6073">
            <v>0</v>
          </cell>
          <cell r="U6073">
            <v>0</v>
          </cell>
          <cell r="AO6073" t="str">
            <v>Berlin_2007_Sonstige_6</v>
          </cell>
          <cell r="AQ6073" t="str">
            <v>Stadtstaaten_2007_Sonstige_6</v>
          </cell>
        </row>
        <row r="6074">
          <cell r="G6074">
            <v>0</v>
          </cell>
          <cell r="H6074">
            <v>0</v>
          </cell>
          <cell r="I6074">
            <v>0</v>
          </cell>
          <cell r="J6074">
            <v>0</v>
          </cell>
          <cell r="K6074">
            <v>0</v>
          </cell>
          <cell r="L6074">
            <v>0</v>
          </cell>
          <cell r="M6074">
            <v>0</v>
          </cell>
          <cell r="N6074">
            <v>0</v>
          </cell>
          <cell r="O6074">
            <v>0</v>
          </cell>
          <cell r="P6074">
            <v>0</v>
          </cell>
          <cell r="Q6074">
            <v>0</v>
          </cell>
          <cell r="R6074">
            <v>0</v>
          </cell>
          <cell r="S6074">
            <v>0</v>
          </cell>
          <cell r="T6074">
            <v>0</v>
          </cell>
          <cell r="U6074">
            <v>0</v>
          </cell>
          <cell r="AO6074" t="str">
            <v>Berlin_2007_Sonstige_7</v>
          </cell>
          <cell r="AQ6074" t="str">
            <v>Stadtstaaten_2007_Sonstige_7</v>
          </cell>
        </row>
        <row r="6075">
          <cell r="G6075">
            <v>2353</v>
          </cell>
          <cell r="H6075">
            <v>1066</v>
          </cell>
          <cell r="I6075">
            <v>199</v>
          </cell>
          <cell r="J6075">
            <v>100</v>
          </cell>
          <cell r="K6075">
            <v>1973</v>
          </cell>
          <cell r="L6075">
            <v>863</v>
          </cell>
          <cell r="M6075">
            <v>165</v>
          </cell>
          <cell r="N6075">
            <v>83</v>
          </cell>
          <cell r="O6075">
            <v>1973</v>
          </cell>
          <cell r="P6075">
            <v>380</v>
          </cell>
          <cell r="Q6075">
            <v>0</v>
          </cell>
          <cell r="R6075">
            <v>0</v>
          </cell>
          <cell r="S6075">
            <v>0</v>
          </cell>
          <cell r="T6075">
            <v>0</v>
          </cell>
          <cell r="U6075">
            <v>0</v>
          </cell>
          <cell r="AO6075" t="str">
            <v>Berlin_2007_Sonstige_8</v>
          </cell>
          <cell r="AQ6075" t="str">
            <v>Stadtstaaten_2007_Sonstige_8</v>
          </cell>
        </row>
        <row r="6076">
          <cell r="G6076">
            <v>0</v>
          </cell>
          <cell r="H6076">
            <v>0</v>
          </cell>
          <cell r="I6076">
            <v>0</v>
          </cell>
          <cell r="J6076">
            <v>0</v>
          </cell>
          <cell r="K6076">
            <v>0</v>
          </cell>
          <cell r="L6076">
            <v>0</v>
          </cell>
          <cell r="M6076">
            <v>0</v>
          </cell>
          <cell r="N6076">
            <v>0</v>
          </cell>
          <cell r="O6076">
            <v>0</v>
          </cell>
          <cell r="P6076">
            <v>0</v>
          </cell>
          <cell r="Q6076">
            <v>0</v>
          </cell>
          <cell r="R6076">
            <v>0</v>
          </cell>
          <cell r="S6076">
            <v>0</v>
          </cell>
          <cell r="T6076">
            <v>0</v>
          </cell>
          <cell r="U6076">
            <v>0</v>
          </cell>
          <cell r="AO6076" t="e">
            <v>#N/A</v>
          </cell>
          <cell r="AQ6076" t="e">
            <v>#N/A</v>
          </cell>
        </row>
        <row r="6077">
          <cell r="G6077">
            <v>0</v>
          </cell>
          <cell r="H6077">
            <v>0</v>
          </cell>
          <cell r="I6077">
            <v>0</v>
          </cell>
          <cell r="J6077">
            <v>0</v>
          </cell>
          <cell r="K6077">
            <v>0</v>
          </cell>
          <cell r="L6077">
            <v>0</v>
          </cell>
          <cell r="M6077">
            <v>0</v>
          </cell>
          <cell r="N6077">
            <v>0</v>
          </cell>
          <cell r="O6077">
            <v>0</v>
          </cell>
          <cell r="P6077">
            <v>0</v>
          </cell>
          <cell r="Q6077">
            <v>0</v>
          </cell>
          <cell r="R6077">
            <v>0</v>
          </cell>
          <cell r="S6077">
            <v>0</v>
          </cell>
          <cell r="T6077">
            <v>0</v>
          </cell>
          <cell r="U6077">
            <v>0</v>
          </cell>
          <cell r="AO6077" t="e">
            <v>#N/A</v>
          </cell>
          <cell r="AQ6077" t="e">
            <v>#N/A</v>
          </cell>
        </row>
        <row r="6078">
          <cell r="G6078">
            <v>714</v>
          </cell>
          <cell r="H6078">
            <v>373</v>
          </cell>
          <cell r="I6078">
            <v>50</v>
          </cell>
          <cell r="J6078">
            <v>29</v>
          </cell>
          <cell r="K6078">
            <v>356</v>
          </cell>
          <cell r="L6078">
            <v>171</v>
          </cell>
          <cell r="M6078">
            <v>27</v>
          </cell>
          <cell r="N6078">
            <v>13</v>
          </cell>
          <cell r="O6078">
            <v>356</v>
          </cell>
          <cell r="P6078">
            <v>358</v>
          </cell>
          <cell r="Q6078">
            <v>0</v>
          </cell>
          <cell r="R6078">
            <v>0</v>
          </cell>
          <cell r="S6078">
            <v>0</v>
          </cell>
          <cell r="T6078">
            <v>0</v>
          </cell>
          <cell r="U6078">
            <v>0</v>
          </cell>
          <cell r="AO6078" t="e">
            <v>#N/A</v>
          </cell>
          <cell r="AQ6078" t="e">
            <v>#N/A</v>
          </cell>
        </row>
        <row r="6079">
          <cell r="G6079">
            <v>0</v>
          </cell>
          <cell r="H6079">
            <v>0</v>
          </cell>
          <cell r="I6079">
            <v>0</v>
          </cell>
          <cell r="J6079">
            <v>0</v>
          </cell>
          <cell r="K6079">
            <v>0</v>
          </cell>
          <cell r="L6079">
            <v>0</v>
          </cell>
          <cell r="M6079">
            <v>0</v>
          </cell>
          <cell r="N6079">
            <v>0</v>
          </cell>
          <cell r="O6079">
            <v>0</v>
          </cell>
          <cell r="P6079">
            <v>0</v>
          </cell>
          <cell r="Q6079">
            <v>0</v>
          </cell>
          <cell r="R6079">
            <v>0</v>
          </cell>
          <cell r="S6079">
            <v>0</v>
          </cell>
          <cell r="T6079">
            <v>0</v>
          </cell>
          <cell r="U6079">
            <v>0</v>
          </cell>
          <cell r="AO6079" t="e">
            <v>#N/A</v>
          </cell>
          <cell r="AQ6079" t="e">
            <v>#N/A</v>
          </cell>
        </row>
        <row r="6080">
          <cell r="G6080">
            <v>0</v>
          </cell>
          <cell r="H6080">
            <v>0</v>
          </cell>
          <cell r="I6080">
            <v>0</v>
          </cell>
          <cell r="J6080">
            <v>0</v>
          </cell>
          <cell r="K6080">
            <v>0</v>
          </cell>
          <cell r="L6080">
            <v>0</v>
          </cell>
          <cell r="M6080">
            <v>0</v>
          </cell>
          <cell r="N6080">
            <v>0</v>
          </cell>
          <cell r="O6080">
            <v>0</v>
          </cell>
          <cell r="P6080">
            <v>0</v>
          </cell>
          <cell r="Q6080">
            <v>0</v>
          </cell>
          <cell r="R6080">
            <v>0</v>
          </cell>
          <cell r="S6080">
            <v>0</v>
          </cell>
          <cell r="T6080">
            <v>0</v>
          </cell>
          <cell r="U6080">
            <v>0</v>
          </cell>
          <cell r="AO6080" t="e">
            <v>#N/A</v>
          </cell>
          <cell r="AQ6080" t="e">
            <v>#N/A</v>
          </cell>
        </row>
        <row r="6081">
          <cell r="G6081">
            <v>0</v>
          </cell>
          <cell r="H6081">
            <v>0</v>
          </cell>
          <cell r="I6081">
            <v>0</v>
          </cell>
          <cell r="J6081">
            <v>0</v>
          </cell>
          <cell r="K6081">
            <v>0</v>
          </cell>
          <cell r="L6081">
            <v>0</v>
          </cell>
          <cell r="M6081">
            <v>0</v>
          </cell>
          <cell r="N6081">
            <v>0</v>
          </cell>
          <cell r="O6081">
            <v>0</v>
          </cell>
          <cell r="P6081">
            <v>0</v>
          </cell>
          <cell r="Q6081">
            <v>0</v>
          </cell>
          <cell r="R6081">
            <v>0</v>
          </cell>
          <cell r="S6081">
            <v>0</v>
          </cell>
          <cell r="T6081">
            <v>0</v>
          </cell>
          <cell r="U6081">
            <v>0</v>
          </cell>
          <cell r="AO6081" t="e">
            <v>#N/A</v>
          </cell>
          <cell r="AQ6081" t="e">
            <v>#N/A</v>
          </cell>
        </row>
        <row r="6082">
          <cell r="G6082">
            <v>0</v>
          </cell>
          <cell r="H6082">
            <v>0</v>
          </cell>
          <cell r="I6082">
            <v>0</v>
          </cell>
          <cell r="J6082">
            <v>0</v>
          </cell>
          <cell r="K6082">
            <v>0</v>
          </cell>
          <cell r="L6082">
            <v>0</v>
          </cell>
          <cell r="M6082">
            <v>0</v>
          </cell>
          <cell r="N6082">
            <v>0</v>
          </cell>
          <cell r="O6082">
            <v>0</v>
          </cell>
          <cell r="P6082">
            <v>0</v>
          </cell>
          <cell r="Q6082">
            <v>0</v>
          </cell>
          <cell r="R6082">
            <v>0</v>
          </cell>
          <cell r="S6082">
            <v>0</v>
          </cell>
          <cell r="T6082">
            <v>0</v>
          </cell>
          <cell r="U6082">
            <v>0</v>
          </cell>
          <cell r="AO6082" t="e">
            <v>#N/A</v>
          </cell>
          <cell r="AQ6082" t="e">
            <v>#N/A</v>
          </cell>
        </row>
        <row r="6083">
          <cell r="G6083">
            <v>714</v>
          </cell>
          <cell r="H6083">
            <v>373</v>
          </cell>
          <cell r="I6083">
            <v>50</v>
          </cell>
          <cell r="J6083">
            <v>29</v>
          </cell>
          <cell r="K6083">
            <v>356</v>
          </cell>
          <cell r="L6083">
            <v>171</v>
          </cell>
          <cell r="M6083">
            <v>27</v>
          </cell>
          <cell r="N6083">
            <v>13</v>
          </cell>
          <cell r="O6083">
            <v>356</v>
          </cell>
          <cell r="P6083">
            <v>358</v>
          </cell>
          <cell r="Q6083">
            <v>0</v>
          </cell>
          <cell r="R6083">
            <v>0</v>
          </cell>
          <cell r="S6083">
            <v>0</v>
          </cell>
          <cell r="T6083">
            <v>0</v>
          </cell>
          <cell r="U6083">
            <v>0</v>
          </cell>
          <cell r="AO6083" t="e">
            <v>#N/A</v>
          </cell>
          <cell r="AQ6083" t="e">
            <v>#N/A</v>
          </cell>
        </row>
        <row r="6084">
          <cell r="G6084">
            <v>0</v>
          </cell>
          <cell r="H6084">
            <v>0</v>
          </cell>
          <cell r="I6084">
            <v>0</v>
          </cell>
          <cell r="J6084">
            <v>0</v>
          </cell>
          <cell r="K6084">
            <v>0</v>
          </cell>
          <cell r="L6084">
            <v>0</v>
          </cell>
          <cell r="M6084">
            <v>0</v>
          </cell>
          <cell r="N6084">
            <v>0</v>
          </cell>
          <cell r="O6084">
            <v>0</v>
          </cell>
          <cell r="P6084">
            <v>0</v>
          </cell>
          <cell r="Q6084">
            <v>0</v>
          </cell>
          <cell r="R6084">
            <v>0</v>
          </cell>
          <cell r="S6084">
            <v>0</v>
          </cell>
          <cell r="T6084">
            <v>0</v>
          </cell>
          <cell r="U6084">
            <v>0</v>
          </cell>
          <cell r="AO6084" t="str">
            <v>Berlin_2007_III 01_1</v>
          </cell>
          <cell r="AQ6084" t="str">
            <v>Stadtstaaten_2007_III 01_1</v>
          </cell>
        </row>
        <row r="6085">
          <cell r="G6085">
            <v>18</v>
          </cell>
          <cell r="H6085">
            <v>7</v>
          </cell>
          <cell r="I6085">
            <v>1</v>
          </cell>
          <cell r="J6085">
            <v>0</v>
          </cell>
          <cell r="K6085">
            <v>0</v>
          </cell>
          <cell r="L6085">
            <v>0</v>
          </cell>
          <cell r="M6085">
            <v>0</v>
          </cell>
          <cell r="N6085">
            <v>0</v>
          </cell>
          <cell r="O6085">
            <v>0</v>
          </cell>
          <cell r="P6085">
            <v>18</v>
          </cell>
          <cell r="Q6085">
            <v>0</v>
          </cell>
          <cell r="R6085">
            <v>0</v>
          </cell>
          <cell r="S6085">
            <v>0</v>
          </cell>
          <cell r="T6085">
            <v>0</v>
          </cell>
          <cell r="U6085">
            <v>0</v>
          </cell>
          <cell r="AO6085" t="str">
            <v>Berlin_2007_III 01_2</v>
          </cell>
          <cell r="AQ6085" t="str">
            <v>Stadtstaaten_2007_III 01_2</v>
          </cell>
        </row>
        <row r="6086">
          <cell r="G6086">
            <v>5165</v>
          </cell>
          <cell r="H6086">
            <v>3031</v>
          </cell>
          <cell r="I6086">
            <v>566</v>
          </cell>
          <cell r="J6086">
            <v>298</v>
          </cell>
          <cell r="K6086">
            <v>2746</v>
          </cell>
          <cell r="L6086">
            <v>1569</v>
          </cell>
          <cell r="M6086">
            <v>294</v>
          </cell>
          <cell r="N6086">
            <v>143</v>
          </cell>
          <cell r="O6086">
            <v>2746</v>
          </cell>
          <cell r="P6086">
            <v>2419</v>
          </cell>
          <cell r="Q6086">
            <v>0</v>
          </cell>
          <cell r="R6086">
            <v>0</v>
          </cell>
          <cell r="S6086">
            <v>0</v>
          </cell>
          <cell r="T6086">
            <v>0</v>
          </cell>
          <cell r="U6086">
            <v>0</v>
          </cell>
          <cell r="AO6086" t="str">
            <v>Berlin_2007_III 01_3</v>
          </cell>
          <cell r="AQ6086" t="str">
            <v>Stadtstaaten_2007_III 01_3</v>
          </cell>
        </row>
        <row r="6087">
          <cell r="G6087">
            <v>0</v>
          </cell>
          <cell r="H6087">
            <v>0</v>
          </cell>
          <cell r="I6087">
            <v>0</v>
          </cell>
          <cell r="J6087">
            <v>0</v>
          </cell>
          <cell r="K6087">
            <v>0</v>
          </cell>
          <cell r="L6087">
            <v>0</v>
          </cell>
          <cell r="M6087">
            <v>0</v>
          </cell>
          <cell r="N6087">
            <v>0</v>
          </cell>
          <cell r="O6087">
            <v>0</v>
          </cell>
          <cell r="P6087">
            <v>0</v>
          </cell>
          <cell r="Q6087">
            <v>0</v>
          </cell>
          <cell r="R6087">
            <v>0</v>
          </cell>
          <cell r="S6087">
            <v>0</v>
          </cell>
          <cell r="T6087">
            <v>0</v>
          </cell>
          <cell r="U6087">
            <v>0</v>
          </cell>
          <cell r="AO6087" t="str">
            <v>Berlin_2007_III 01_4</v>
          </cell>
          <cell r="AQ6087" t="str">
            <v>Stadtstaaten_2007_III 01_4</v>
          </cell>
        </row>
        <row r="6088">
          <cell r="G6088">
            <v>0</v>
          </cell>
          <cell r="H6088">
            <v>0</v>
          </cell>
          <cell r="I6088">
            <v>0</v>
          </cell>
          <cell r="J6088">
            <v>0</v>
          </cell>
          <cell r="K6088">
            <v>0</v>
          </cell>
          <cell r="L6088">
            <v>0</v>
          </cell>
          <cell r="M6088">
            <v>0</v>
          </cell>
          <cell r="N6088">
            <v>0</v>
          </cell>
          <cell r="O6088">
            <v>0</v>
          </cell>
          <cell r="P6088">
            <v>0</v>
          </cell>
          <cell r="Q6088">
            <v>0</v>
          </cell>
          <cell r="R6088">
            <v>0</v>
          </cell>
          <cell r="S6088">
            <v>0</v>
          </cell>
          <cell r="T6088">
            <v>0</v>
          </cell>
          <cell r="U6088">
            <v>0</v>
          </cell>
          <cell r="AO6088" t="str">
            <v>Berlin_2007_III 01_5</v>
          </cell>
          <cell r="AQ6088" t="str">
            <v>Stadtstaaten_2007_III 01_5</v>
          </cell>
        </row>
        <row r="6089">
          <cell r="G6089">
            <v>0</v>
          </cell>
          <cell r="H6089">
            <v>0</v>
          </cell>
          <cell r="I6089">
            <v>0</v>
          </cell>
          <cell r="J6089">
            <v>0</v>
          </cell>
          <cell r="K6089">
            <v>0</v>
          </cell>
          <cell r="L6089">
            <v>0</v>
          </cell>
          <cell r="M6089">
            <v>0</v>
          </cell>
          <cell r="N6089">
            <v>0</v>
          </cell>
          <cell r="O6089">
            <v>0</v>
          </cell>
          <cell r="P6089">
            <v>0</v>
          </cell>
          <cell r="Q6089">
            <v>0</v>
          </cell>
          <cell r="R6089">
            <v>0</v>
          </cell>
          <cell r="S6089">
            <v>0</v>
          </cell>
          <cell r="T6089">
            <v>0</v>
          </cell>
          <cell r="U6089">
            <v>0</v>
          </cell>
          <cell r="AO6089" t="str">
            <v>Berlin_2007_III 01_6</v>
          </cell>
          <cell r="AQ6089" t="str">
            <v>Stadtstaaten_2007_III 01_6</v>
          </cell>
        </row>
        <row r="6090">
          <cell r="G6090">
            <v>0</v>
          </cell>
          <cell r="H6090">
            <v>0</v>
          </cell>
          <cell r="I6090">
            <v>0</v>
          </cell>
          <cell r="J6090">
            <v>0</v>
          </cell>
          <cell r="K6090">
            <v>0</v>
          </cell>
          <cell r="L6090">
            <v>0</v>
          </cell>
          <cell r="M6090">
            <v>0</v>
          </cell>
          <cell r="N6090">
            <v>0</v>
          </cell>
          <cell r="O6090">
            <v>0</v>
          </cell>
          <cell r="P6090">
            <v>0</v>
          </cell>
          <cell r="Q6090">
            <v>0</v>
          </cell>
          <cell r="R6090">
            <v>0</v>
          </cell>
          <cell r="S6090">
            <v>0</v>
          </cell>
          <cell r="T6090">
            <v>0</v>
          </cell>
          <cell r="U6090">
            <v>0</v>
          </cell>
          <cell r="AO6090" t="str">
            <v>Berlin_2007_III 01_7</v>
          </cell>
          <cell r="AQ6090" t="str">
            <v>Stadtstaaten_2007_III 01_7</v>
          </cell>
        </row>
        <row r="6091">
          <cell r="G6091">
            <v>5183</v>
          </cell>
          <cell r="H6091">
            <v>3038</v>
          </cell>
          <cell r="I6091">
            <v>567</v>
          </cell>
          <cell r="J6091">
            <v>298</v>
          </cell>
          <cell r="K6091">
            <v>2746</v>
          </cell>
          <cell r="L6091">
            <v>1569</v>
          </cell>
          <cell r="M6091">
            <v>294</v>
          </cell>
          <cell r="N6091">
            <v>143</v>
          </cell>
          <cell r="O6091">
            <v>2746</v>
          </cell>
          <cell r="P6091">
            <v>2437</v>
          </cell>
          <cell r="Q6091">
            <v>0</v>
          </cell>
          <cell r="R6091">
            <v>0</v>
          </cell>
          <cell r="S6091">
            <v>0</v>
          </cell>
          <cell r="T6091">
            <v>0</v>
          </cell>
          <cell r="U6091">
            <v>0</v>
          </cell>
          <cell r="AO6091" t="str">
            <v>Berlin_2007_III 01_8</v>
          </cell>
          <cell r="AQ6091" t="str">
            <v>Stadtstaaten_2007_III 01_8</v>
          </cell>
        </row>
        <row r="6092">
          <cell r="G6092">
            <v>0</v>
          </cell>
          <cell r="H6092">
            <v>0</v>
          </cell>
          <cell r="I6092">
            <v>0</v>
          </cell>
          <cell r="J6092">
            <v>0</v>
          </cell>
          <cell r="K6092">
            <v>0</v>
          </cell>
          <cell r="L6092">
            <v>0</v>
          </cell>
          <cell r="M6092">
            <v>0</v>
          </cell>
          <cell r="N6092">
            <v>0</v>
          </cell>
          <cell r="O6092">
            <v>0</v>
          </cell>
          <cell r="P6092">
            <v>0</v>
          </cell>
          <cell r="Q6092">
            <v>0</v>
          </cell>
          <cell r="R6092">
            <v>0</v>
          </cell>
          <cell r="S6092">
            <v>0</v>
          </cell>
          <cell r="T6092">
            <v>0</v>
          </cell>
          <cell r="U6092">
            <v>0</v>
          </cell>
          <cell r="AO6092" t="e">
            <v>#N/A</v>
          </cell>
          <cell r="AQ6092" t="e">
            <v>#N/A</v>
          </cell>
        </row>
        <row r="6093">
          <cell r="G6093">
            <v>0</v>
          </cell>
          <cell r="H6093">
            <v>0</v>
          </cell>
          <cell r="I6093">
            <v>0</v>
          </cell>
          <cell r="J6093">
            <v>0</v>
          </cell>
          <cell r="K6093">
            <v>0</v>
          </cell>
          <cell r="L6093">
            <v>0</v>
          </cell>
          <cell r="M6093">
            <v>0</v>
          </cell>
          <cell r="N6093">
            <v>0</v>
          </cell>
          <cell r="O6093">
            <v>0</v>
          </cell>
          <cell r="P6093">
            <v>0</v>
          </cell>
          <cell r="Q6093">
            <v>0</v>
          </cell>
          <cell r="R6093">
            <v>0</v>
          </cell>
          <cell r="S6093">
            <v>0</v>
          </cell>
          <cell r="T6093">
            <v>0</v>
          </cell>
          <cell r="U6093">
            <v>0</v>
          </cell>
          <cell r="AO6093" t="e">
            <v>#N/A</v>
          </cell>
          <cell r="AQ6093" t="e">
            <v>#N/A</v>
          </cell>
        </row>
        <row r="6094">
          <cell r="G6094">
            <v>0</v>
          </cell>
          <cell r="H6094">
            <v>0</v>
          </cell>
          <cell r="I6094">
            <v>0</v>
          </cell>
          <cell r="J6094">
            <v>0</v>
          </cell>
          <cell r="K6094">
            <v>0</v>
          </cell>
          <cell r="L6094">
            <v>0</v>
          </cell>
          <cell r="M6094">
            <v>0</v>
          </cell>
          <cell r="N6094">
            <v>0</v>
          </cell>
          <cell r="O6094">
            <v>0</v>
          </cell>
          <cell r="P6094">
            <v>0</v>
          </cell>
          <cell r="Q6094">
            <v>0</v>
          </cell>
          <cell r="R6094">
            <v>0</v>
          </cell>
          <cell r="S6094">
            <v>0</v>
          </cell>
          <cell r="T6094">
            <v>0</v>
          </cell>
          <cell r="U6094">
            <v>0</v>
          </cell>
          <cell r="AO6094" t="e">
            <v>#N/A</v>
          </cell>
          <cell r="AQ6094" t="e">
            <v>#N/A</v>
          </cell>
        </row>
        <row r="6095">
          <cell r="G6095">
            <v>0</v>
          </cell>
          <cell r="H6095">
            <v>0</v>
          </cell>
          <cell r="I6095">
            <v>0</v>
          </cell>
          <cell r="J6095">
            <v>0</v>
          </cell>
          <cell r="K6095">
            <v>0</v>
          </cell>
          <cell r="L6095">
            <v>0</v>
          </cell>
          <cell r="M6095">
            <v>0</v>
          </cell>
          <cell r="N6095">
            <v>0</v>
          </cell>
          <cell r="O6095">
            <v>0</v>
          </cell>
          <cell r="P6095">
            <v>0</v>
          </cell>
          <cell r="Q6095">
            <v>0</v>
          </cell>
          <cell r="R6095">
            <v>0</v>
          </cell>
          <cell r="S6095">
            <v>0</v>
          </cell>
          <cell r="T6095">
            <v>0</v>
          </cell>
          <cell r="U6095">
            <v>0</v>
          </cell>
          <cell r="AO6095" t="e">
            <v>#N/A</v>
          </cell>
          <cell r="AQ6095" t="e">
            <v>#N/A</v>
          </cell>
        </row>
        <row r="6096">
          <cell r="G6096">
            <v>0</v>
          </cell>
          <cell r="H6096">
            <v>0</v>
          </cell>
          <cell r="I6096">
            <v>0</v>
          </cell>
          <cell r="J6096">
            <v>0</v>
          </cell>
          <cell r="K6096">
            <v>0</v>
          </cell>
          <cell r="L6096">
            <v>0</v>
          </cell>
          <cell r="M6096">
            <v>0</v>
          </cell>
          <cell r="N6096">
            <v>0</v>
          </cell>
          <cell r="O6096">
            <v>0</v>
          </cell>
          <cell r="P6096">
            <v>0</v>
          </cell>
          <cell r="Q6096">
            <v>0</v>
          </cell>
          <cell r="R6096">
            <v>0</v>
          </cell>
          <cell r="S6096">
            <v>0</v>
          </cell>
          <cell r="T6096">
            <v>0</v>
          </cell>
          <cell r="U6096">
            <v>0</v>
          </cell>
          <cell r="AO6096" t="e">
            <v>#N/A</v>
          </cell>
          <cell r="AQ6096" t="e">
            <v>#N/A</v>
          </cell>
        </row>
        <row r="6097">
          <cell r="G6097">
            <v>0</v>
          </cell>
          <cell r="H6097">
            <v>0</v>
          </cell>
          <cell r="I6097">
            <v>0</v>
          </cell>
          <cell r="J6097">
            <v>0</v>
          </cell>
          <cell r="K6097">
            <v>0</v>
          </cell>
          <cell r="L6097">
            <v>0</v>
          </cell>
          <cell r="M6097">
            <v>0</v>
          </cell>
          <cell r="N6097">
            <v>0</v>
          </cell>
          <cell r="O6097">
            <v>0</v>
          </cell>
          <cell r="P6097">
            <v>0</v>
          </cell>
          <cell r="Q6097">
            <v>0</v>
          </cell>
          <cell r="R6097">
            <v>0</v>
          </cell>
          <cell r="S6097">
            <v>0</v>
          </cell>
          <cell r="T6097">
            <v>0</v>
          </cell>
          <cell r="U6097">
            <v>0</v>
          </cell>
          <cell r="AO6097" t="e">
            <v>#N/A</v>
          </cell>
          <cell r="AQ6097" t="e">
            <v>#N/A</v>
          </cell>
        </row>
        <row r="6098">
          <cell r="G6098">
            <v>0</v>
          </cell>
          <cell r="H6098">
            <v>0</v>
          </cell>
          <cell r="I6098">
            <v>0</v>
          </cell>
          <cell r="J6098">
            <v>0</v>
          </cell>
          <cell r="K6098">
            <v>0</v>
          </cell>
          <cell r="L6098">
            <v>0</v>
          </cell>
          <cell r="M6098">
            <v>0</v>
          </cell>
          <cell r="N6098">
            <v>0</v>
          </cell>
          <cell r="O6098">
            <v>0</v>
          </cell>
          <cell r="P6098">
            <v>0</v>
          </cell>
          <cell r="Q6098">
            <v>0</v>
          </cell>
          <cell r="R6098">
            <v>0</v>
          </cell>
          <cell r="S6098">
            <v>0</v>
          </cell>
          <cell r="T6098">
            <v>0</v>
          </cell>
          <cell r="U6098">
            <v>0</v>
          </cell>
          <cell r="AO6098" t="e">
            <v>#N/A</v>
          </cell>
          <cell r="AQ6098" t="e">
            <v>#N/A</v>
          </cell>
        </row>
        <row r="6099">
          <cell r="G6099">
            <v>0</v>
          </cell>
          <cell r="H6099">
            <v>0</v>
          </cell>
          <cell r="I6099">
            <v>0</v>
          </cell>
          <cell r="J6099">
            <v>0</v>
          </cell>
          <cell r="K6099">
            <v>0</v>
          </cell>
          <cell r="L6099">
            <v>0</v>
          </cell>
          <cell r="M6099">
            <v>0</v>
          </cell>
          <cell r="N6099">
            <v>0</v>
          </cell>
          <cell r="O6099">
            <v>0</v>
          </cell>
          <cell r="P6099">
            <v>0</v>
          </cell>
          <cell r="Q6099">
            <v>0</v>
          </cell>
          <cell r="R6099">
            <v>0</v>
          </cell>
          <cell r="S6099">
            <v>0</v>
          </cell>
          <cell r="T6099">
            <v>0</v>
          </cell>
          <cell r="U6099">
            <v>0</v>
          </cell>
          <cell r="AO6099" t="e">
            <v>#N/A</v>
          </cell>
          <cell r="AQ6099" t="e">
            <v>#N/A</v>
          </cell>
        </row>
        <row r="6100">
          <cell r="G6100">
            <v>0</v>
          </cell>
          <cell r="H6100">
            <v>0</v>
          </cell>
          <cell r="I6100">
            <v>0</v>
          </cell>
          <cell r="J6100">
            <v>0</v>
          </cell>
          <cell r="K6100">
            <v>0</v>
          </cell>
          <cell r="L6100">
            <v>0</v>
          </cell>
          <cell r="M6100">
            <v>0</v>
          </cell>
          <cell r="N6100">
            <v>0</v>
          </cell>
          <cell r="O6100">
            <v>0</v>
          </cell>
          <cell r="P6100">
            <v>0</v>
          </cell>
          <cell r="Q6100">
            <v>0</v>
          </cell>
          <cell r="R6100">
            <v>0</v>
          </cell>
          <cell r="S6100">
            <v>0</v>
          </cell>
          <cell r="T6100">
            <v>0</v>
          </cell>
          <cell r="U6100">
            <v>0</v>
          </cell>
          <cell r="AO6100" t="str">
            <v>Berlin_2007_III 02_1</v>
          </cell>
          <cell r="AQ6100" t="str">
            <v>Stadtstaaten_2007_III 02_1</v>
          </cell>
        </row>
        <row r="6101">
          <cell r="G6101">
            <v>0</v>
          </cell>
          <cell r="H6101">
            <v>0</v>
          </cell>
          <cell r="I6101">
            <v>0</v>
          </cell>
          <cell r="J6101">
            <v>0</v>
          </cell>
          <cell r="K6101">
            <v>0</v>
          </cell>
          <cell r="L6101">
            <v>0</v>
          </cell>
          <cell r="M6101">
            <v>0</v>
          </cell>
          <cell r="N6101">
            <v>0</v>
          </cell>
          <cell r="O6101">
            <v>0</v>
          </cell>
          <cell r="P6101">
            <v>0</v>
          </cell>
          <cell r="Q6101">
            <v>0</v>
          </cell>
          <cell r="R6101">
            <v>0</v>
          </cell>
          <cell r="S6101">
            <v>0</v>
          </cell>
          <cell r="T6101">
            <v>0</v>
          </cell>
          <cell r="U6101">
            <v>0</v>
          </cell>
          <cell r="AO6101" t="str">
            <v>Berlin_2007_III 02_2</v>
          </cell>
          <cell r="AQ6101" t="str">
            <v>Stadtstaaten_2007_III 02_2</v>
          </cell>
        </row>
        <row r="6102">
          <cell r="G6102">
            <v>2605</v>
          </cell>
          <cell r="H6102">
            <v>1182</v>
          </cell>
          <cell r="I6102">
            <v>233</v>
          </cell>
          <cell r="J6102">
            <v>121</v>
          </cell>
          <cell r="K6102">
            <v>932</v>
          </cell>
          <cell r="L6102">
            <v>479</v>
          </cell>
          <cell r="M6102">
            <v>94</v>
          </cell>
          <cell r="N6102">
            <v>51</v>
          </cell>
          <cell r="O6102">
            <v>0</v>
          </cell>
          <cell r="P6102">
            <v>0</v>
          </cell>
          <cell r="Q6102">
            <v>0</v>
          </cell>
          <cell r="R6102">
            <v>0</v>
          </cell>
          <cell r="S6102">
            <v>932</v>
          </cell>
          <cell r="T6102">
            <v>861</v>
          </cell>
          <cell r="U6102">
            <v>812</v>
          </cell>
          <cell r="AO6102" t="str">
            <v>Berlin_2007_III 02_3</v>
          </cell>
          <cell r="AQ6102" t="str">
            <v>Stadtstaaten_2007_III 02_3</v>
          </cell>
        </row>
        <row r="6103">
          <cell r="G6103">
            <v>0</v>
          </cell>
          <cell r="H6103">
            <v>0</v>
          </cell>
          <cell r="I6103">
            <v>0</v>
          </cell>
          <cell r="J6103">
            <v>0</v>
          </cell>
          <cell r="K6103">
            <v>0</v>
          </cell>
          <cell r="L6103">
            <v>0</v>
          </cell>
          <cell r="M6103">
            <v>0</v>
          </cell>
          <cell r="N6103">
            <v>0</v>
          </cell>
          <cell r="O6103">
            <v>0</v>
          </cell>
          <cell r="P6103">
            <v>0</v>
          </cell>
          <cell r="Q6103">
            <v>0</v>
          </cell>
          <cell r="R6103">
            <v>0</v>
          </cell>
          <cell r="S6103">
            <v>0</v>
          </cell>
          <cell r="T6103">
            <v>0</v>
          </cell>
          <cell r="U6103">
            <v>0</v>
          </cell>
          <cell r="AO6103" t="str">
            <v>Berlin_2007_III 02_4</v>
          </cell>
          <cell r="AQ6103" t="str">
            <v>Stadtstaaten_2007_III 02_4</v>
          </cell>
        </row>
        <row r="6104">
          <cell r="G6104">
            <v>0</v>
          </cell>
          <cell r="H6104">
            <v>0</v>
          </cell>
          <cell r="I6104">
            <v>0</v>
          </cell>
          <cell r="J6104">
            <v>0</v>
          </cell>
          <cell r="K6104">
            <v>0</v>
          </cell>
          <cell r="L6104">
            <v>0</v>
          </cell>
          <cell r="M6104">
            <v>0</v>
          </cell>
          <cell r="N6104">
            <v>0</v>
          </cell>
          <cell r="O6104">
            <v>0</v>
          </cell>
          <cell r="P6104">
            <v>0</v>
          </cell>
          <cell r="Q6104">
            <v>0</v>
          </cell>
          <cell r="R6104">
            <v>0</v>
          </cell>
          <cell r="S6104">
            <v>0</v>
          </cell>
          <cell r="T6104">
            <v>0</v>
          </cell>
          <cell r="U6104">
            <v>0</v>
          </cell>
          <cell r="AO6104" t="str">
            <v>Berlin_2007_III 02_5</v>
          </cell>
          <cell r="AQ6104" t="str">
            <v>Stadtstaaten_2007_III 02_5</v>
          </cell>
        </row>
        <row r="6105">
          <cell r="G6105">
            <v>0</v>
          </cell>
          <cell r="H6105">
            <v>0</v>
          </cell>
          <cell r="I6105">
            <v>0</v>
          </cell>
          <cell r="J6105">
            <v>0</v>
          </cell>
          <cell r="K6105">
            <v>0</v>
          </cell>
          <cell r="L6105">
            <v>0</v>
          </cell>
          <cell r="M6105">
            <v>0</v>
          </cell>
          <cell r="N6105">
            <v>0</v>
          </cell>
          <cell r="O6105">
            <v>0</v>
          </cell>
          <cell r="P6105">
            <v>0</v>
          </cell>
          <cell r="Q6105">
            <v>0</v>
          </cell>
          <cell r="R6105">
            <v>0</v>
          </cell>
          <cell r="S6105">
            <v>0</v>
          </cell>
          <cell r="T6105">
            <v>0</v>
          </cell>
          <cell r="U6105">
            <v>0</v>
          </cell>
          <cell r="AO6105" t="str">
            <v>Berlin_2007_III 02_6</v>
          </cell>
          <cell r="AQ6105" t="str">
            <v>Stadtstaaten_2007_III 02_6</v>
          </cell>
        </row>
        <row r="6106">
          <cell r="G6106">
            <v>0</v>
          </cell>
          <cell r="H6106">
            <v>0</v>
          </cell>
          <cell r="I6106">
            <v>0</v>
          </cell>
          <cell r="J6106">
            <v>0</v>
          </cell>
          <cell r="K6106">
            <v>0</v>
          </cell>
          <cell r="L6106">
            <v>0</v>
          </cell>
          <cell r="M6106">
            <v>0</v>
          </cell>
          <cell r="N6106">
            <v>0</v>
          </cell>
          <cell r="O6106">
            <v>0</v>
          </cell>
          <cell r="P6106">
            <v>0</v>
          </cell>
          <cell r="Q6106">
            <v>0</v>
          </cell>
          <cell r="R6106">
            <v>0</v>
          </cell>
          <cell r="S6106">
            <v>0</v>
          </cell>
          <cell r="T6106">
            <v>0</v>
          </cell>
          <cell r="U6106">
            <v>0</v>
          </cell>
          <cell r="AO6106" t="str">
            <v>Berlin_2007_III 02_7</v>
          </cell>
          <cell r="AQ6106" t="str">
            <v>Stadtstaaten_2007_III 02_7</v>
          </cell>
        </row>
        <row r="6107">
          <cell r="G6107">
            <v>2605</v>
          </cell>
          <cell r="H6107">
            <v>1182</v>
          </cell>
          <cell r="I6107">
            <v>233</v>
          </cell>
          <cell r="J6107">
            <v>121</v>
          </cell>
          <cell r="K6107">
            <v>932</v>
          </cell>
          <cell r="L6107">
            <v>479</v>
          </cell>
          <cell r="M6107">
            <v>94</v>
          </cell>
          <cell r="N6107">
            <v>51</v>
          </cell>
          <cell r="O6107">
            <v>0</v>
          </cell>
          <cell r="P6107">
            <v>0</v>
          </cell>
          <cell r="Q6107">
            <v>0</v>
          </cell>
          <cell r="R6107">
            <v>0</v>
          </cell>
          <cell r="S6107">
            <v>932</v>
          </cell>
          <cell r="T6107">
            <v>861</v>
          </cell>
          <cell r="U6107">
            <v>812</v>
          </cell>
          <cell r="AO6107" t="str">
            <v>Berlin_2007_III 02_8</v>
          </cell>
          <cell r="AQ6107" t="str">
            <v>Stadtstaaten_2007_III 02_8</v>
          </cell>
        </row>
        <row r="6108">
          <cell r="G6108">
            <v>0</v>
          </cell>
          <cell r="H6108">
            <v>0</v>
          </cell>
          <cell r="I6108">
            <v>0</v>
          </cell>
          <cell r="J6108">
            <v>0</v>
          </cell>
          <cell r="K6108">
            <v>0</v>
          </cell>
          <cell r="L6108">
            <v>0</v>
          </cell>
          <cell r="M6108">
            <v>0</v>
          </cell>
          <cell r="N6108">
            <v>0</v>
          </cell>
          <cell r="O6108">
            <v>0</v>
          </cell>
          <cell r="P6108">
            <v>0</v>
          </cell>
          <cell r="Q6108">
            <v>0</v>
          </cell>
          <cell r="R6108">
            <v>0</v>
          </cell>
          <cell r="S6108">
            <v>0</v>
          </cell>
          <cell r="T6108">
            <v>0</v>
          </cell>
          <cell r="U6108">
            <v>0</v>
          </cell>
          <cell r="AO6108" t="e">
            <v>#N/A</v>
          </cell>
          <cell r="AQ6108" t="e">
            <v>#N/A</v>
          </cell>
        </row>
        <row r="6109">
          <cell r="G6109">
            <v>0</v>
          </cell>
          <cell r="H6109">
            <v>0</v>
          </cell>
          <cell r="I6109">
            <v>0</v>
          </cell>
          <cell r="J6109">
            <v>0</v>
          </cell>
          <cell r="K6109">
            <v>0</v>
          </cell>
          <cell r="L6109">
            <v>0</v>
          </cell>
          <cell r="M6109">
            <v>0</v>
          </cell>
          <cell r="N6109">
            <v>0</v>
          </cell>
          <cell r="O6109">
            <v>0</v>
          </cell>
          <cell r="P6109">
            <v>0</v>
          </cell>
          <cell r="Q6109">
            <v>0</v>
          </cell>
          <cell r="R6109">
            <v>0</v>
          </cell>
          <cell r="S6109">
            <v>0</v>
          </cell>
          <cell r="T6109">
            <v>0</v>
          </cell>
          <cell r="U6109">
            <v>0</v>
          </cell>
          <cell r="AO6109" t="e">
            <v>#N/A</v>
          </cell>
          <cell r="AQ6109" t="e">
            <v>#N/A</v>
          </cell>
        </row>
        <row r="6110">
          <cell r="G6110">
            <v>0</v>
          </cell>
          <cell r="H6110">
            <v>0</v>
          </cell>
          <cell r="I6110">
            <v>0</v>
          </cell>
          <cell r="J6110">
            <v>0</v>
          </cell>
          <cell r="K6110">
            <v>0</v>
          </cell>
          <cell r="L6110">
            <v>0</v>
          </cell>
          <cell r="M6110">
            <v>0</v>
          </cell>
          <cell r="N6110">
            <v>0</v>
          </cell>
          <cell r="O6110">
            <v>0</v>
          </cell>
          <cell r="P6110">
            <v>0</v>
          </cell>
          <cell r="Q6110">
            <v>0</v>
          </cell>
          <cell r="R6110">
            <v>0</v>
          </cell>
          <cell r="S6110">
            <v>0</v>
          </cell>
          <cell r="T6110">
            <v>0</v>
          </cell>
          <cell r="U6110">
            <v>0</v>
          </cell>
          <cell r="AO6110" t="e">
            <v>#N/A</v>
          </cell>
          <cell r="AQ6110" t="e">
            <v>#N/A</v>
          </cell>
        </row>
        <row r="6111">
          <cell r="G6111">
            <v>0</v>
          </cell>
          <cell r="H6111">
            <v>0</v>
          </cell>
          <cell r="I6111">
            <v>0</v>
          </cell>
          <cell r="J6111">
            <v>0</v>
          </cell>
          <cell r="K6111">
            <v>0</v>
          </cell>
          <cell r="L6111">
            <v>0</v>
          </cell>
          <cell r="M6111">
            <v>0</v>
          </cell>
          <cell r="N6111">
            <v>0</v>
          </cell>
          <cell r="O6111">
            <v>0</v>
          </cell>
          <cell r="P6111">
            <v>0</v>
          </cell>
          <cell r="Q6111">
            <v>0</v>
          </cell>
          <cell r="R6111">
            <v>0</v>
          </cell>
          <cell r="S6111">
            <v>0</v>
          </cell>
          <cell r="T6111">
            <v>0</v>
          </cell>
          <cell r="U6111">
            <v>0</v>
          </cell>
          <cell r="AO6111" t="e">
            <v>#N/A</v>
          </cell>
          <cell r="AQ6111" t="e">
            <v>#N/A</v>
          </cell>
        </row>
        <row r="6112">
          <cell r="G6112">
            <v>0</v>
          </cell>
          <cell r="H6112">
            <v>0</v>
          </cell>
          <cell r="I6112">
            <v>0</v>
          </cell>
          <cell r="J6112">
            <v>0</v>
          </cell>
          <cell r="K6112">
            <v>0</v>
          </cell>
          <cell r="L6112">
            <v>0</v>
          </cell>
          <cell r="M6112">
            <v>0</v>
          </cell>
          <cell r="N6112">
            <v>0</v>
          </cell>
          <cell r="O6112">
            <v>0</v>
          </cell>
          <cell r="P6112">
            <v>0</v>
          </cell>
          <cell r="Q6112">
            <v>0</v>
          </cell>
          <cell r="R6112">
            <v>0</v>
          </cell>
          <cell r="S6112">
            <v>0</v>
          </cell>
          <cell r="T6112">
            <v>0</v>
          </cell>
          <cell r="U6112">
            <v>0</v>
          </cell>
          <cell r="AO6112" t="e">
            <v>#N/A</v>
          </cell>
          <cell r="AQ6112" t="e">
            <v>#N/A</v>
          </cell>
        </row>
        <row r="6113">
          <cell r="G6113">
            <v>0</v>
          </cell>
          <cell r="H6113">
            <v>0</v>
          </cell>
          <cell r="I6113">
            <v>0</v>
          </cell>
          <cell r="J6113">
            <v>0</v>
          </cell>
          <cell r="K6113">
            <v>0</v>
          </cell>
          <cell r="L6113">
            <v>0</v>
          </cell>
          <cell r="M6113">
            <v>0</v>
          </cell>
          <cell r="N6113">
            <v>0</v>
          </cell>
          <cell r="O6113">
            <v>0</v>
          </cell>
          <cell r="P6113">
            <v>0</v>
          </cell>
          <cell r="Q6113">
            <v>0</v>
          </cell>
          <cell r="R6113">
            <v>0</v>
          </cell>
          <cell r="S6113">
            <v>0</v>
          </cell>
          <cell r="T6113">
            <v>0</v>
          </cell>
          <cell r="U6113">
            <v>0</v>
          </cell>
          <cell r="AO6113" t="e">
            <v>#N/A</v>
          </cell>
          <cell r="AQ6113" t="e">
            <v>#N/A</v>
          </cell>
        </row>
        <row r="6114">
          <cell r="G6114">
            <v>0</v>
          </cell>
          <cell r="H6114">
            <v>0</v>
          </cell>
          <cell r="I6114">
            <v>0</v>
          </cell>
          <cell r="J6114">
            <v>0</v>
          </cell>
          <cell r="K6114">
            <v>0</v>
          </cell>
          <cell r="L6114">
            <v>0</v>
          </cell>
          <cell r="M6114">
            <v>0</v>
          </cell>
          <cell r="N6114">
            <v>0</v>
          </cell>
          <cell r="O6114">
            <v>0</v>
          </cell>
          <cell r="P6114">
            <v>0</v>
          </cell>
          <cell r="Q6114">
            <v>0</v>
          </cell>
          <cell r="R6114">
            <v>0</v>
          </cell>
          <cell r="S6114">
            <v>0</v>
          </cell>
          <cell r="T6114">
            <v>0</v>
          </cell>
          <cell r="U6114">
            <v>0</v>
          </cell>
          <cell r="AO6114" t="e">
            <v>#N/A</v>
          </cell>
          <cell r="AQ6114" t="e">
            <v>#N/A</v>
          </cell>
        </row>
        <row r="6115">
          <cell r="G6115">
            <v>0</v>
          </cell>
          <cell r="H6115">
            <v>0</v>
          </cell>
          <cell r="I6115">
            <v>0</v>
          </cell>
          <cell r="J6115">
            <v>0</v>
          </cell>
          <cell r="K6115">
            <v>0</v>
          </cell>
          <cell r="L6115">
            <v>0</v>
          </cell>
          <cell r="M6115">
            <v>0</v>
          </cell>
          <cell r="N6115">
            <v>0</v>
          </cell>
          <cell r="O6115">
            <v>0</v>
          </cell>
          <cell r="P6115">
            <v>0</v>
          </cell>
          <cell r="Q6115">
            <v>0</v>
          </cell>
          <cell r="R6115">
            <v>0</v>
          </cell>
          <cell r="S6115">
            <v>0</v>
          </cell>
          <cell r="T6115">
            <v>0</v>
          </cell>
          <cell r="U6115">
            <v>0</v>
          </cell>
          <cell r="AO6115" t="e">
            <v>#N/A</v>
          </cell>
          <cell r="AQ6115" t="e">
            <v>#N/A</v>
          </cell>
        </row>
        <row r="6116">
          <cell r="G6116">
            <v>0</v>
          </cell>
          <cell r="H6116">
            <v>0</v>
          </cell>
          <cell r="I6116">
            <v>0</v>
          </cell>
          <cell r="J6116">
            <v>0</v>
          </cell>
          <cell r="K6116">
            <v>0</v>
          </cell>
          <cell r="L6116">
            <v>0</v>
          </cell>
          <cell r="M6116">
            <v>0</v>
          </cell>
          <cell r="N6116">
            <v>0</v>
          </cell>
          <cell r="O6116">
            <v>0</v>
          </cell>
          <cell r="P6116">
            <v>0</v>
          </cell>
          <cell r="Q6116">
            <v>0</v>
          </cell>
          <cell r="R6116">
            <v>0</v>
          </cell>
          <cell r="S6116">
            <v>0</v>
          </cell>
          <cell r="T6116">
            <v>0</v>
          </cell>
          <cell r="U6116">
            <v>0</v>
          </cell>
          <cell r="AO6116" t="str">
            <v>Berlin_2007_Sonstige_1</v>
          </cell>
          <cell r="AQ6116" t="str">
            <v>Stadtstaaten_2007_Sonstige_1</v>
          </cell>
        </row>
        <row r="6117">
          <cell r="G6117">
            <v>157</v>
          </cell>
          <cell r="H6117">
            <v>16</v>
          </cell>
          <cell r="I6117">
            <v>7</v>
          </cell>
          <cell r="J6117">
            <v>1</v>
          </cell>
          <cell r="K6117">
            <v>86</v>
          </cell>
          <cell r="L6117">
            <v>8</v>
          </cell>
          <cell r="M6117">
            <v>2</v>
          </cell>
          <cell r="N6117">
            <v>0</v>
          </cell>
          <cell r="O6117">
            <v>86</v>
          </cell>
          <cell r="P6117">
            <v>57</v>
          </cell>
          <cell r="Q6117">
            <v>6</v>
          </cell>
          <cell r="R6117">
            <v>8</v>
          </cell>
          <cell r="S6117">
            <v>0</v>
          </cell>
          <cell r="T6117">
            <v>0</v>
          </cell>
          <cell r="U6117">
            <v>0</v>
          </cell>
          <cell r="AO6117" t="str">
            <v>Berlin_2007_Sonstige_2</v>
          </cell>
          <cell r="AQ6117" t="str">
            <v>Stadtstaaten_2007_Sonstige_2</v>
          </cell>
        </row>
        <row r="6118">
          <cell r="G6118">
            <v>1391</v>
          </cell>
          <cell r="H6118">
            <v>386</v>
          </cell>
          <cell r="I6118">
            <v>56</v>
          </cell>
          <cell r="J6118">
            <v>18</v>
          </cell>
          <cell r="K6118">
            <v>595</v>
          </cell>
          <cell r="L6118">
            <v>154</v>
          </cell>
          <cell r="M6118">
            <v>23</v>
          </cell>
          <cell r="N6118">
            <v>5</v>
          </cell>
          <cell r="O6118">
            <v>595</v>
          </cell>
          <cell r="P6118">
            <v>487</v>
          </cell>
          <cell r="Q6118">
            <v>172</v>
          </cell>
          <cell r="R6118">
            <v>137</v>
          </cell>
          <cell r="S6118">
            <v>0</v>
          </cell>
          <cell r="T6118">
            <v>0</v>
          </cell>
          <cell r="U6118">
            <v>0</v>
          </cell>
          <cell r="AO6118" t="str">
            <v>Berlin_2007_Sonstige_3</v>
          </cell>
          <cell r="AQ6118" t="str">
            <v>Stadtstaaten_2007_Sonstige_3</v>
          </cell>
        </row>
        <row r="6119">
          <cell r="G6119">
            <v>152</v>
          </cell>
          <cell r="H6119">
            <v>58</v>
          </cell>
          <cell r="I6119">
            <v>3</v>
          </cell>
          <cell r="J6119">
            <v>1</v>
          </cell>
          <cell r="K6119">
            <v>66</v>
          </cell>
          <cell r="L6119">
            <v>24</v>
          </cell>
          <cell r="M6119">
            <v>2</v>
          </cell>
          <cell r="N6119">
            <v>0</v>
          </cell>
          <cell r="O6119">
            <v>66</v>
          </cell>
          <cell r="P6119">
            <v>52</v>
          </cell>
          <cell r="Q6119">
            <v>29</v>
          </cell>
          <cell r="R6119">
            <v>5</v>
          </cell>
          <cell r="S6119">
            <v>0</v>
          </cell>
          <cell r="T6119">
            <v>0</v>
          </cell>
          <cell r="U6119">
            <v>0</v>
          </cell>
          <cell r="AO6119" t="str">
            <v>Berlin_2007_Sonstige_4</v>
          </cell>
          <cell r="AQ6119" t="str">
            <v>Stadtstaaten_2007_Sonstige_4</v>
          </cell>
        </row>
        <row r="6120">
          <cell r="G6120">
            <v>569</v>
          </cell>
          <cell r="H6120">
            <v>383</v>
          </cell>
          <cell r="I6120">
            <v>14</v>
          </cell>
          <cell r="J6120">
            <v>12</v>
          </cell>
          <cell r="K6120">
            <v>264</v>
          </cell>
          <cell r="L6120">
            <v>185</v>
          </cell>
          <cell r="M6120">
            <v>8</v>
          </cell>
          <cell r="N6120">
            <v>8</v>
          </cell>
          <cell r="O6120">
            <v>264</v>
          </cell>
          <cell r="P6120">
            <v>219</v>
          </cell>
          <cell r="Q6120">
            <v>52</v>
          </cell>
          <cell r="R6120">
            <v>34</v>
          </cell>
          <cell r="S6120">
            <v>0</v>
          </cell>
          <cell r="T6120">
            <v>0</v>
          </cell>
          <cell r="U6120">
            <v>0</v>
          </cell>
          <cell r="AO6120" t="str">
            <v>Berlin_2007_Sonstige_5</v>
          </cell>
          <cell r="AQ6120" t="str">
            <v>Stadtstaaten_2007_Sonstige_5</v>
          </cell>
        </row>
        <row r="6121">
          <cell r="G6121">
            <v>0</v>
          </cell>
          <cell r="H6121">
            <v>0</v>
          </cell>
          <cell r="I6121">
            <v>0</v>
          </cell>
          <cell r="J6121">
            <v>0</v>
          </cell>
          <cell r="K6121">
            <v>0</v>
          </cell>
          <cell r="L6121">
            <v>0</v>
          </cell>
          <cell r="M6121">
            <v>0</v>
          </cell>
          <cell r="N6121">
            <v>0</v>
          </cell>
          <cell r="O6121">
            <v>0</v>
          </cell>
          <cell r="P6121">
            <v>0</v>
          </cell>
          <cell r="Q6121">
            <v>0</v>
          </cell>
          <cell r="R6121">
            <v>0</v>
          </cell>
          <cell r="S6121">
            <v>0</v>
          </cell>
          <cell r="T6121">
            <v>0</v>
          </cell>
          <cell r="U6121">
            <v>0</v>
          </cell>
          <cell r="AO6121" t="str">
            <v>Berlin_2007_Sonstige_6</v>
          </cell>
          <cell r="AQ6121" t="str">
            <v>Stadtstaaten_2007_Sonstige_6</v>
          </cell>
        </row>
        <row r="6122">
          <cell r="G6122">
            <v>0</v>
          </cell>
          <cell r="H6122">
            <v>0</v>
          </cell>
          <cell r="I6122">
            <v>0</v>
          </cell>
          <cell r="J6122">
            <v>0</v>
          </cell>
          <cell r="K6122">
            <v>0</v>
          </cell>
          <cell r="L6122">
            <v>0</v>
          </cell>
          <cell r="M6122">
            <v>0</v>
          </cell>
          <cell r="N6122">
            <v>0</v>
          </cell>
          <cell r="O6122">
            <v>0</v>
          </cell>
          <cell r="P6122">
            <v>0</v>
          </cell>
          <cell r="Q6122">
            <v>0</v>
          </cell>
          <cell r="R6122">
            <v>0</v>
          </cell>
          <cell r="S6122">
            <v>0</v>
          </cell>
          <cell r="T6122">
            <v>0</v>
          </cell>
          <cell r="U6122">
            <v>0</v>
          </cell>
          <cell r="AO6122" t="str">
            <v>Berlin_2007_Sonstige_7</v>
          </cell>
          <cell r="AQ6122" t="str">
            <v>Stadtstaaten_2007_Sonstige_7</v>
          </cell>
        </row>
        <row r="6123">
          <cell r="G6123">
            <v>2269</v>
          </cell>
          <cell r="H6123">
            <v>843</v>
          </cell>
          <cell r="I6123">
            <v>80</v>
          </cell>
          <cell r="J6123">
            <v>32</v>
          </cell>
          <cell r="K6123">
            <v>1011</v>
          </cell>
          <cell r="L6123">
            <v>371</v>
          </cell>
          <cell r="M6123">
            <v>35</v>
          </cell>
          <cell r="N6123">
            <v>13</v>
          </cell>
          <cell r="O6123">
            <v>1011</v>
          </cell>
          <cell r="P6123">
            <v>815</v>
          </cell>
          <cell r="Q6123">
            <v>259</v>
          </cell>
          <cell r="R6123">
            <v>184</v>
          </cell>
          <cell r="S6123">
            <v>0</v>
          </cell>
          <cell r="T6123">
            <v>0</v>
          </cell>
          <cell r="U6123">
            <v>0</v>
          </cell>
          <cell r="AO6123" t="str">
            <v>Berlin_2007_Sonstige_8</v>
          </cell>
          <cell r="AQ6123" t="str">
            <v>Stadtstaaten_2007_Sonstige_8</v>
          </cell>
        </row>
        <row r="6124">
          <cell r="G6124">
            <v>0</v>
          </cell>
          <cell r="H6124">
            <v>0</v>
          </cell>
          <cell r="I6124">
            <v>0</v>
          </cell>
          <cell r="J6124">
            <v>0</v>
          </cell>
          <cell r="K6124">
            <v>0</v>
          </cell>
          <cell r="L6124">
            <v>0</v>
          </cell>
          <cell r="M6124">
            <v>0</v>
          </cell>
          <cell r="N6124">
            <v>0</v>
          </cell>
          <cell r="O6124">
            <v>0</v>
          </cell>
          <cell r="P6124">
            <v>0</v>
          </cell>
          <cell r="Q6124">
            <v>0</v>
          </cell>
          <cell r="R6124">
            <v>0</v>
          </cell>
          <cell r="S6124">
            <v>0</v>
          </cell>
          <cell r="T6124">
            <v>0</v>
          </cell>
          <cell r="U6124">
            <v>0</v>
          </cell>
          <cell r="AO6124" t="e">
            <v>#N/A</v>
          </cell>
          <cell r="AQ6124" t="e">
            <v>#N/A</v>
          </cell>
        </row>
        <row r="6125">
          <cell r="G6125">
            <v>45</v>
          </cell>
          <cell r="H6125">
            <v>2</v>
          </cell>
          <cell r="I6125">
            <v>3</v>
          </cell>
          <cell r="J6125">
            <v>1</v>
          </cell>
          <cell r="K6125">
            <v>16</v>
          </cell>
          <cell r="L6125">
            <v>0</v>
          </cell>
          <cell r="M6125">
            <v>0</v>
          </cell>
          <cell r="N6125">
            <v>0</v>
          </cell>
          <cell r="O6125">
            <v>16</v>
          </cell>
          <cell r="P6125">
            <v>15</v>
          </cell>
          <cell r="Q6125">
            <v>6</v>
          </cell>
          <cell r="R6125">
            <v>8</v>
          </cell>
          <cell r="S6125">
            <v>0</v>
          </cell>
          <cell r="T6125">
            <v>0</v>
          </cell>
          <cell r="U6125">
            <v>0</v>
          </cell>
          <cell r="AO6125" t="e">
            <v>#N/A</v>
          </cell>
          <cell r="AQ6125" t="e">
            <v>#N/A</v>
          </cell>
        </row>
        <row r="6126">
          <cell r="G6126">
            <v>738</v>
          </cell>
          <cell r="H6126">
            <v>187</v>
          </cell>
          <cell r="I6126">
            <v>39</v>
          </cell>
          <cell r="J6126">
            <v>13</v>
          </cell>
          <cell r="K6126">
            <v>240</v>
          </cell>
          <cell r="L6126">
            <v>59</v>
          </cell>
          <cell r="M6126">
            <v>13</v>
          </cell>
          <cell r="N6126">
            <v>3</v>
          </cell>
          <cell r="O6126">
            <v>240</v>
          </cell>
          <cell r="P6126">
            <v>189</v>
          </cell>
          <cell r="Q6126">
            <v>172</v>
          </cell>
          <cell r="R6126">
            <v>137</v>
          </cell>
          <cell r="S6126">
            <v>0</v>
          </cell>
          <cell r="T6126">
            <v>0</v>
          </cell>
          <cell r="U6126">
            <v>0</v>
          </cell>
          <cell r="AO6126" t="e">
            <v>#N/A</v>
          </cell>
          <cell r="AQ6126" t="e">
            <v>#N/A</v>
          </cell>
        </row>
        <row r="6127">
          <cell r="G6127">
            <v>78</v>
          </cell>
          <cell r="H6127">
            <v>31</v>
          </cell>
          <cell r="I6127">
            <v>1</v>
          </cell>
          <cell r="J6127">
            <v>1</v>
          </cell>
          <cell r="K6127">
            <v>23</v>
          </cell>
          <cell r="L6127">
            <v>13</v>
          </cell>
          <cell r="M6127">
            <v>0</v>
          </cell>
          <cell r="N6127">
            <v>0</v>
          </cell>
          <cell r="O6127">
            <v>23</v>
          </cell>
          <cell r="P6127">
            <v>21</v>
          </cell>
          <cell r="Q6127">
            <v>29</v>
          </cell>
          <cell r="R6127">
            <v>5</v>
          </cell>
          <cell r="S6127">
            <v>0</v>
          </cell>
          <cell r="T6127">
            <v>0</v>
          </cell>
          <cell r="U6127">
            <v>0</v>
          </cell>
          <cell r="AO6127" t="e">
            <v>#N/A</v>
          </cell>
          <cell r="AQ6127" t="e">
            <v>#N/A</v>
          </cell>
        </row>
        <row r="6128">
          <cell r="G6128">
            <v>217</v>
          </cell>
          <cell r="H6128">
            <v>113</v>
          </cell>
          <cell r="I6128">
            <v>2</v>
          </cell>
          <cell r="J6128">
            <v>1</v>
          </cell>
          <cell r="K6128">
            <v>64</v>
          </cell>
          <cell r="L6128">
            <v>33</v>
          </cell>
          <cell r="M6128">
            <v>1</v>
          </cell>
          <cell r="N6128">
            <v>1</v>
          </cell>
          <cell r="O6128">
            <v>64</v>
          </cell>
          <cell r="P6128">
            <v>67</v>
          </cell>
          <cell r="Q6128">
            <v>52</v>
          </cell>
          <cell r="R6128">
            <v>34</v>
          </cell>
          <cell r="S6128">
            <v>0</v>
          </cell>
          <cell r="T6128">
            <v>0</v>
          </cell>
          <cell r="U6128">
            <v>0</v>
          </cell>
          <cell r="AO6128" t="e">
            <v>#N/A</v>
          </cell>
          <cell r="AQ6128" t="e">
            <v>#N/A</v>
          </cell>
        </row>
        <row r="6129">
          <cell r="G6129">
            <v>0</v>
          </cell>
          <cell r="H6129">
            <v>0</v>
          </cell>
          <cell r="I6129">
            <v>0</v>
          </cell>
          <cell r="J6129">
            <v>0</v>
          </cell>
          <cell r="K6129">
            <v>0</v>
          </cell>
          <cell r="L6129">
            <v>0</v>
          </cell>
          <cell r="M6129">
            <v>0</v>
          </cell>
          <cell r="N6129">
            <v>0</v>
          </cell>
          <cell r="O6129">
            <v>0</v>
          </cell>
          <cell r="P6129">
            <v>0</v>
          </cell>
          <cell r="Q6129">
            <v>0</v>
          </cell>
          <cell r="R6129">
            <v>0</v>
          </cell>
          <cell r="S6129">
            <v>0</v>
          </cell>
          <cell r="T6129">
            <v>0</v>
          </cell>
          <cell r="U6129">
            <v>0</v>
          </cell>
          <cell r="AO6129" t="e">
            <v>#N/A</v>
          </cell>
          <cell r="AQ6129" t="e">
            <v>#N/A</v>
          </cell>
        </row>
        <row r="6130">
          <cell r="G6130">
            <v>0</v>
          </cell>
          <cell r="H6130">
            <v>0</v>
          </cell>
          <cell r="I6130">
            <v>0</v>
          </cell>
          <cell r="J6130">
            <v>0</v>
          </cell>
          <cell r="K6130">
            <v>0</v>
          </cell>
          <cell r="L6130">
            <v>0</v>
          </cell>
          <cell r="M6130">
            <v>0</v>
          </cell>
          <cell r="N6130">
            <v>0</v>
          </cell>
          <cell r="O6130">
            <v>0</v>
          </cell>
          <cell r="P6130">
            <v>0</v>
          </cell>
          <cell r="Q6130">
            <v>0</v>
          </cell>
          <cell r="R6130">
            <v>0</v>
          </cell>
          <cell r="S6130">
            <v>0</v>
          </cell>
          <cell r="T6130">
            <v>0</v>
          </cell>
          <cell r="U6130">
            <v>0</v>
          </cell>
          <cell r="AO6130" t="e">
            <v>#N/A</v>
          </cell>
          <cell r="AQ6130" t="e">
            <v>#N/A</v>
          </cell>
        </row>
        <row r="6131">
          <cell r="G6131">
            <v>1078</v>
          </cell>
          <cell r="H6131">
            <v>333</v>
          </cell>
          <cell r="I6131">
            <v>45</v>
          </cell>
          <cell r="J6131">
            <v>16</v>
          </cell>
          <cell r="K6131">
            <v>343</v>
          </cell>
          <cell r="L6131">
            <v>105</v>
          </cell>
          <cell r="M6131">
            <v>14</v>
          </cell>
          <cell r="N6131">
            <v>4</v>
          </cell>
          <cell r="O6131">
            <v>343</v>
          </cell>
          <cell r="P6131">
            <v>292</v>
          </cell>
          <cell r="Q6131">
            <v>259</v>
          </cell>
          <cell r="R6131">
            <v>184</v>
          </cell>
          <cell r="S6131">
            <v>0</v>
          </cell>
          <cell r="T6131">
            <v>0</v>
          </cell>
          <cell r="U6131">
            <v>0</v>
          </cell>
          <cell r="AO6131" t="e">
            <v>#N/A</v>
          </cell>
          <cell r="AQ6131" t="e">
            <v>#N/A</v>
          </cell>
        </row>
        <row r="6132">
          <cell r="G6132">
            <v>1836</v>
          </cell>
          <cell r="H6132">
            <v>565</v>
          </cell>
          <cell r="I6132">
            <v>147</v>
          </cell>
          <cell r="J6132">
            <v>43</v>
          </cell>
          <cell r="K6132">
            <v>703</v>
          </cell>
          <cell r="L6132">
            <v>207</v>
          </cell>
          <cell r="M6132">
            <v>34</v>
          </cell>
          <cell r="N6132">
            <v>12</v>
          </cell>
          <cell r="O6132">
            <v>703</v>
          </cell>
          <cell r="P6132">
            <v>584.7637603169934</v>
          </cell>
          <cell r="Q6132">
            <v>531.77381343761351</v>
          </cell>
          <cell r="R6132">
            <v>64.649005934974824</v>
          </cell>
          <cell r="S6132">
            <v>0</v>
          </cell>
          <cell r="T6132">
            <v>0</v>
          </cell>
          <cell r="U6132">
            <v>0</v>
          </cell>
          <cell r="AO6132" t="str">
            <v>Berlin_2006_I 01a_1</v>
          </cell>
          <cell r="AQ6132" t="str">
            <v>Stadtstaaten_2006_I 01a_1</v>
          </cell>
        </row>
        <row r="6133">
          <cell r="G6133">
            <v>14584</v>
          </cell>
          <cell r="H6133">
            <v>5189</v>
          </cell>
          <cell r="I6133">
            <v>1079</v>
          </cell>
          <cell r="J6133">
            <v>484</v>
          </cell>
          <cell r="K6133">
            <v>5676</v>
          </cell>
          <cell r="L6133">
            <v>1900</v>
          </cell>
          <cell r="M6133">
            <v>270</v>
          </cell>
          <cell r="N6133">
            <v>106</v>
          </cell>
          <cell r="O6133">
            <v>5676</v>
          </cell>
          <cell r="P6133">
            <v>4644.9862094025229</v>
          </cell>
          <cell r="Q6133">
            <v>4224.0682435589088</v>
          </cell>
          <cell r="R6133">
            <v>513.53001228522487</v>
          </cell>
          <cell r="S6133">
            <v>0</v>
          </cell>
          <cell r="T6133">
            <v>0</v>
          </cell>
          <cell r="U6133">
            <v>0</v>
          </cell>
          <cell r="AO6133" t="str">
            <v>Berlin_2006_I 01a_2</v>
          </cell>
          <cell r="AQ6133" t="str">
            <v>Stadtstaaten_2006_I 01a_2</v>
          </cell>
        </row>
        <row r="6134">
          <cell r="G6134">
            <v>26947</v>
          </cell>
          <cell r="H6134">
            <v>12636</v>
          </cell>
          <cell r="I6134">
            <v>1226</v>
          </cell>
          <cell r="J6134">
            <v>651</v>
          </cell>
          <cell r="K6134">
            <v>8878</v>
          </cell>
          <cell r="L6134">
            <v>4626</v>
          </cell>
          <cell r="M6134">
            <v>500</v>
          </cell>
          <cell r="N6134">
            <v>258</v>
          </cell>
          <cell r="O6134">
            <v>8878</v>
          </cell>
          <cell r="P6134">
            <v>8582.5866281383551</v>
          </cell>
          <cell r="Q6134">
            <v>7804.852369664146</v>
          </cell>
          <cell r="R6134">
            <v>948.85444604017789</v>
          </cell>
          <cell r="S6134">
            <v>0</v>
          </cell>
          <cell r="T6134">
            <v>0</v>
          </cell>
          <cell r="U6134">
            <v>0</v>
          </cell>
          <cell r="AO6134" t="str">
            <v>Berlin_2006_I 01a_3</v>
          </cell>
          <cell r="AQ6134" t="str">
            <v>Stadtstaaten_2006_I 01a_3</v>
          </cell>
        </row>
        <row r="6135">
          <cell r="G6135">
            <v>2293</v>
          </cell>
          <cell r="H6135">
            <v>1232</v>
          </cell>
          <cell r="I6135">
            <v>60</v>
          </cell>
          <cell r="J6135">
            <v>35</v>
          </cell>
          <cell r="K6135">
            <v>950</v>
          </cell>
          <cell r="L6135">
            <v>451</v>
          </cell>
          <cell r="M6135">
            <v>42</v>
          </cell>
          <cell r="N6135">
            <v>25</v>
          </cell>
          <cell r="O6135">
            <v>950</v>
          </cell>
          <cell r="P6135">
            <v>730.3177028359836</v>
          </cell>
          <cell r="Q6135">
            <v>664.13799249043996</v>
          </cell>
          <cell r="R6135">
            <v>80.740833664976719</v>
          </cell>
          <cell r="S6135">
            <v>0</v>
          </cell>
          <cell r="T6135">
            <v>0</v>
          </cell>
          <cell r="U6135">
            <v>0</v>
          </cell>
          <cell r="AO6135" t="str">
            <v>Berlin_2006_I 01a_4</v>
          </cell>
          <cell r="AQ6135" t="str">
            <v>Stadtstaaten_2006_I 01a_4</v>
          </cell>
        </row>
        <row r="6136">
          <cell r="G6136">
            <v>12133</v>
          </cell>
          <cell r="H6136">
            <v>7097</v>
          </cell>
          <cell r="I6136">
            <v>214</v>
          </cell>
          <cell r="J6136">
            <v>132</v>
          </cell>
          <cell r="K6136">
            <v>4405</v>
          </cell>
          <cell r="L6136">
            <v>2599</v>
          </cell>
          <cell r="M6136">
            <v>225</v>
          </cell>
          <cell r="N6136">
            <v>145</v>
          </cell>
          <cell r="O6136">
            <v>4405</v>
          </cell>
          <cell r="P6136">
            <v>3864.3456993061441</v>
          </cell>
          <cell r="Q6136">
            <v>3514.1675808488917</v>
          </cell>
          <cell r="R6136">
            <v>427.22570207464571</v>
          </cell>
          <cell r="S6136">
            <v>0</v>
          </cell>
          <cell r="T6136">
            <v>0</v>
          </cell>
          <cell r="U6136">
            <v>0</v>
          </cell>
          <cell r="AO6136" t="str">
            <v>Berlin_2006_I 01a_5</v>
          </cell>
          <cell r="AQ6136" t="str">
            <v>Stadtstaaten_2006_I 01a_5</v>
          </cell>
        </row>
        <row r="6137">
          <cell r="G6137">
            <v>0</v>
          </cell>
          <cell r="H6137">
            <v>0</v>
          </cell>
          <cell r="I6137">
            <v>0</v>
          </cell>
          <cell r="J6137">
            <v>0</v>
          </cell>
          <cell r="K6137">
            <v>0</v>
          </cell>
          <cell r="L6137">
            <v>0</v>
          </cell>
          <cell r="M6137">
            <v>0</v>
          </cell>
          <cell r="N6137">
            <v>0</v>
          </cell>
          <cell r="O6137">
            <v>0</v>
          </cell>
          <cell r="P6137">
            <v>0</v>
          </cell>
          <cell r="Q6137">
            <v>0</v>
          </cell>
          <cell r="R6137">
            <v>0</v>
          </cell>
          <cell r="S6137">
            <v>0</v>
          </cell>
          <cell r="T6137">
            <v>0</v>
          </cell>
          <cell r="U6137">
            <v>0</v>
          </cell>
          <cell r="AO6137" t="str">
            <v>Berlin_2006_I 01a_6</v>
          </cell>
          <cell r="AQ6137" t="str">
            <v>Stadtstaaten_2006_I 01a_6</v>
          </cell>
        </row>
        <row r="6138">
          <cell r="G6138">
            <v>0</v>
          </cell>
          <cell r="H6138">
            <v>0</v>
          </cell>
          <cell r="I6138">
            <v>0</v>
          </cell>
          <cell r="J6138">
            <v>0</v>
          </cell>
          <cell r="K6138">
            <v>0</v>
          </cell>
          <cell r="L6138">
            <v>0</v>
          </cell>
          <cell r="M6138">
            <v>0</v>
          </cell>
          <cell r="N6138">
            <v>0</v>
          </cell>
          <cell r="O6138">
            <v>0</v>
          </cell>
          <cell r="P6138">
            <v>0</v>
          </cell>
          <cell r="Q6138">
            <v>0</v>
          </cell>
          <cell r="R6138">
            <v>0</v>
          </cell>
          <cell r="S6138">
            <v>0</v>
          </cell>
          <cell r="T6138">
            <v>0</v>
          </cell>
          <cell r="U6138">
            <v>0</v>
          </cell>
          <cell r="AO6138" t="str">
            <v>Berlin_2006_I 01a_7</v>
          </cell>
          <cell r="AQ6138" t="str">
            <v>Stadtstaaten_2006_I 01a_7</v>
          </cell>
        </row>
        <row r="6139">
          <cell r="G6139">
            <v>57793</v>
          </cell>
          <cell r="H6139">
            <v>26719</v>
          </cell>
          <cell r="I6139">
            <v>2726</v>
          </cell>
          <cell r="J6139">
            <v>1345</v>
          </cell>
          <cell r="K6139">
            <v>20612</v>
          </cell>
          <cell r="L6139">
            <v>9783</v>
          </cell>
          <cell r="M6139">
            <v>1071</v>
          </cell>
          <cell r="N6139">
            <v>546</v>
          </cell>
          <cell r="O6139">
            <v>20612</v>
          </cell>
          <cell r="P6139">
            <v>18407</v>
          </cell>
          <cell r="Q6139">
            <v>16739</v>
          </cell>
          <cell r="R6139">
            <v>2035</v>
          </cell>
          <cell r="S6139">
            <v>0</v>
          </cell>
          <cell r="T6139">
            <v>0</v>
          </cell>
          <cell r="U6139">
            <v>0</v>
          </cell>
          <cell r="AO6139" t="str">
            <v>Berlin_2006_I 01a_8</v>
          </cell>
          <cell r="AQ6139" t="str">
            <v>Stadtstaaten_2006_I 01a_8</v>
          </cell>
        </row>
        <row r="6140">
          <cell r="G6140">
            <v>0</v>
          </cell>
          <cell r="H6140">
            <v>0</v>
          </cell>
          <cell r="I6140">
            <v>0</v>
          </cell>
          <cell r="J6140">
            <v>0</v>
          </cell>
          <cell r="K6140">
            <v>0</v>
          </cell>
          <cell r="L6140">
            <v>0</v>
          </cell>
          <cell r="M6140">
            <v>0</v>
          </cell>
          <cell r="N6140">
            <v>0</v>
          </cell>
          <cell r="O6140">
            <v>0</v>
          </cell>
          <cell r="P6140">
            <v>0</v>
          </cell>
          <cell r="Q6140">
            <v>0</v>
          </cell>
          <cell r="R6140">
            <v>0</v>
          </cell>
          <cell r="S6140">
            <v>0</v>
          </cell>
          <cell r="T6140">
            <v>0</v>
          </cell>
          <cell r="U6140">
            <v>0</v>
          </cell>
          <cell r="AO6140" t="str">
            <v>Berlin_2006_I 03_1</v>
          </cell>
          <cell r="AQ6140" t="str">
            <v>Stadtstaaten_2006_I 03_1</v>
          </cell>
        </row>
        <row r="6141">
          <cell r="G6141">
            <v>155</v>
          </cell>
          <cell r="H6141">
            <v>74</v>
          </cell>
          <cell r="I6141">
            <v>18</v>
          </cell>
          <cell r="J6141">
            <v>12</v>
          </cell>
          <cell r="K6141">
            <v>74</v>
          </cell>
          <cell r="L6141">
            <v>47</v>
          </cell>
          <cell r="M6141">
            <v>13</v>
          </cell>
          <cell r="N6141">
            <v>8</v>
          </cell>
          <cell r="O6141">
            <v>74</v>
          </cell>
          <cell r="P6141">
            <v>53.451285902008635</v>
          </cell>
          <cell r="Q6141">
            <v>27.642200112633752</v>
          </cell>
          <cell r="R6141">
            <v>0</v>
          </cell>
          <cell r="S6141">
            <v>0</v>
          </cell>
          <cell r="T6141">
            <v>0</v>
          </cell>
          <cell r="U6141">
            <v>0</v>
          </cell>
          <cell r="AO6141" t="str">
            <v>Berlin_2006_I 03_2</v>
          </cell>
          <cell r="AQ6141" t="str">
            <v>Stadtstaaten_2006_I 03_2</v>
          </cell>
        </row>
        <row r="6142">
          <cell r="G6142">
            <v>4069</v>
          </cell>
          <cell r="H6142">
            <v>1461</v>
          </cell>
          <cell r="I6142">
            <v>400</v>
          </cell>
          <cell r="J6142">
            <v>168</v>
          </cell>
          <cell r="K6142">
            <v>1916</v>
          </cell>
          <cell r="L6142">
            <v>728</v>
          </cell>
          <cell r="M6142">
            <v>229</v>
          </cell>
          <cell r="N6142">
            <v>92</v>
          </cell>
          <cell r="O6142">
            <v>1916</v>
          </cell>
          <cell r="P6142">
            <v>1403.1824666791815</v>
          </cell>
          <cell r="Q6142">
            <v>725.65233715036607</v>
          </cell>
          <cell r="R6142">
            <v>0</v>
          </cell>
          <cell r="S6142">
            <v>0</v>
          </cell>
          <cell r="T6142">
            <v>0</v>
          </cell>
          <cell r="U6142">
            <v>0</v>
          </cell>
          <cell r="AO6142" t="str">
            <v>Berlin_2006_I 03_3</v>
          </cell>
          <cell r="AQ6142" t="str">
            <v>Stadtstaaten_2006_I 03_3</v>
          </cell>
        </row>
        <row r="6143">
          <cell r="G6143">
            <v>169</v>
          </cell>
          <cell r="H6143">
            <v>97</v>
          </cell>
          <cell r="I6143">
            <v>20</v>
          </cell>
          <cell r="J6143">
            <v>10</v>
          </cell>
          <cell r="K6143">
            <v>83</v>
          </cell>
          <cell r="L6143">
            <v>49</v>
          </cell>
          <cell r="M6143">
            <v>5</v>
          </cell>
          <cell r="N6143">
            <v>5</v>
          </cell>
          <cell r="O6143">
            <v>83</v>
          </cell>
          <cell r="P6143">
            <v>58.279143983480374</v>
          </cell>
          <cell r="Q6143">
            <v>30.138914961516797</v>
          </cell>
          <cell r="R6143">
            <v>0</v>
          </cell>
          <cell r="S6143">
            <v>0</v>
          </cell>
          <cell r="T6143">
            <v>0</v>
          </cell>
          <cell r="U6143">
            <v>0</v>
          </cell>
          <cell r="AO6143" t="str">
            <v>Berlin_2006_I 03_4</v>
          </cell>
          <cell r="AQ6143" t="str">
            <v>Stadtstaaten_2006_I 03_4</v>
          </cell>
        </row>
        <row r="6144">
          <cell r="G6144">
            <v>934</v>
          </cell>
          <cell r="H6144">
            <v>592</v>
          </cell>
          <cell r="I6144">
            <v>49</v>
          </cell>
          <cell r="J6144">
            <v>40</v>
          </cell>
          <cell r="K6144">
            <v>467</v>
          </cell>
          <cell r="L6144">
            <v>309</v>
          </cell>
          <cell r="M6144">
            <v>25</v>
          </cell>
          <cell r="N6144">
            <v>21</v>
          </cell>
          <cell r="O6144">
            <v>467</v>
          </cell>
          <cell r="P6144">
            <v>322.08710343532942</v>
          </cell>
          <cell r="Q6144">
            <v>166.56654777548337</v>
          </cell>
          <cell r="R6144">
            <v>0</v>
          </cell>
          <cell r="S6144">
            <v>0</v>
          </cell>
          <cell r="T6144">
            <v>0</v>
          </cell>
          <cell r="U6144">
            <v>0</v>
          </cell>
          <cell r="AO6144" t="str">
            <v>Berlin_2006_I 03_5</v>
          </cell>
          <cell r="AQ6144" t="str">
            <v>Stadtstaaten_2006_I 03_5</v>
          </cell>
        </row>
        <row r="6145">
          <cell r="G6145">
            <v>0</v>
          </cell>
          <cell r="H6145">
            <v>0</v>
          </cell>
          <cell r="I6145">
            <v>0</v>
          </cell>
          <cell r="J6145">
            <v>0</v>
          </cell>
          <cell r="K6145">
            <v>0</v>
          </cell>
          <cell r="L6145">
            <v>0</v>
          </cell>
          <cell r="M6145">
            <v>0</v>
          </cell>
          <cell r="N6145">
            <v>0</v>
          </cell>
          <cell r="O6145">
            <v>0</v>
          </cell>
          <cell r="P6145">
            <v>0</v>
          </cell>
          <cell r="Q6145">
            <v>0</v>
          </cell>
          <cell r="R6145">
            <v>0</v>
          </cell>
          <cell r="S6145">
            <v>0</v>
          </cell>
          <cell r="T6145">
            <v>0</v>
          </cell>
          <cell r="U6145">
            <v>0</v>
          </cell>
          <cell r="AO6145" t="str">
            <v>Berlin_2006_I 03_6</v>
          </cell>
          <cell r="AQ6145" t="str">
            <v>Stadtstaaten_2006_I 03_6</v>
          </cell>
        </row>
        <row r="6146">
          <cell r="G6146">
            <v>0</v>
          </cell>
          <cell r="H6146">
            <v>0</v>
          </cell>
          <cell r="I6146">
            <v>0</v>
          </cell>
          <cell r="J6146">
            <v>0</v>
          </cell>
          <cell r="K6146">
            <v>0</v>
          </cell>
          <cell r="L6146">
            <v>0</v>
          </cell>
          <cell r="M6146">
            <v>0</v>
          </cell>
          <cell r="N6146">
            <v>0</v>
          </cell>
          <cell r="O6146">
            <v>0</v>
          </cell>
          <cell r="P6146">
            <v>0</v>
          </cell>
          <cell r="Q6146">
            <v>0</v>
          </cell>
          <cell r="R6146">
            <v>0</v>
          </cell>
          <cell r="S6146">
            <v>0</v>
          </cell>
          <cell r="T6146">
            <v>0</v>
          </cell>
          <cell r="U6146">
            <v>0</v>
          </cell>
          <cell r="AO6146" t="str">
            <v>Berlin_2006_I 03_7</v>
          </cell>
          <cell r="AQ6146" t="str">
            <v>Stadtstaaten_2006_I 03_7</v>
          </cell>
        </row>
        <row r="6147">
          <cell r="G6147">
            <v>5327</v>
          </cell>
          <cell r="H6147">
            <v>2224</v>
          </cell>
          <cell r="I6147">
            <v>487</v>
          </cell>
          <cell r="J6147">
            <v>230</v>
          </cell>
          <cell r="K6147">
            <v>2540</v>
          </cell>
          <cell r="L6147">
            <v>1133</v>
          </cell>
          <cell r="M6147">
            <v>272</v>
          </cell>
          <cell r="N6147">
            <v>126</v>
          </cell>
          <cell r="O6147">
            <v>2540</v>
          </cell>
          <cell r="P6147">
            <v>1837</v>
          </cell>
          <cell r="Q6147">
            <v>950</v>
          </cell>
          <cell r="R6147">
            <v>0</v>
          </cell>
          <cell r="S6147">
            <v>0</v>
          </cell>
          <cell r="T6147">
            <v>0</v>
          </cell>
          <cell r="U6147">
            <v>0</v>
          </cell>
          <cell r="AO6147" t="str">
            <v>Berlin_2006_I 03_8</v>
          </cell>
          <cell r="AQ6147" t="str">
            <v>Stadtstaaten_2006_I 03_8</v>
          </cell>
        </row>
        <row r="6148">
          <cell r="G6148">
            <v>0</v>
          </cell>
          <cell r="H6148">
            <v>0</v>
          </cell>
          <cell r="I6148">
            <v>0</v>
          </cell>
          <cell r="J6148">
            <v>0</v>
          </cell>
          <cell r="K6148">
            <v>0</v>
          </cell>
          <cell r="L6148">
            <v>0</v>
          </cell>
          <cell r="M6148">
            <v>0</v>
          </cell>
          <cell r="N6148">
            <v>0</v>
          </cell>
          <cell r="O6148">
            <v>0</v>
          </cell>
          <cell r="P6148">
            <v>0</v>
          </cell>
          <cell r="Q6148">
            <v>0</v>
          </cell>
          <cell r="R6148">
            <v>0</v>
          </cell>
          <cell r="S6148">
            <v>0</v>
          </cell>
          <cell r="T6148">
            <v>0</v>
          </cell>
          <cell r="U6148">
            <v>0</v>
          </cell>
          <cell r="AO6148" t="str">
            <v>Berlin_2006_I 04b_1</v>
          </cell>
          <cell r="AQ6148" t="str">
            <v>Stadtstaaten_2006_I 04b_1</v>
          </cell>
        </row>
        <row r="6149">
          <cell r="G6149">
            <v>57</v>
          </cell>
          <cell r="H6149">
            <v>7</v>
          </cell>
          <cell r="I6149">
            <v>3</v>
          </cell>
          <cell r="J6149">
            <v>2</v>
          </cell>
          <cell r="K6149">
            <v>10</v>
          </cell>
          <cell r="L6149">
            <v>1</v>
          </cell>
          <cell r="M6149">
            <v>0</v>
          </cell>
          <cell r="N6149">
            <v>0</v>
          </cell>
          <cell r="O6149">
            <v>10</v>
          </cell>
          <cell r="P6149">
            <v>16.705817782656421</v>
          </cell>
          <cell r="Q6149">
            <v>15.621295279912184</v>
          </cell>
          <cell r="R6149">
            <v>0</v>
          </cell>
          <cell r="S6149">
            <v>0</v>
          </cell>
          <cell r="T6149">
            <v>0</v>
          </cell>
          <cell r="U6149">
            <v>0</v>
          </cell>
          <cell r="AO6149" t="str">
            <v>Berlin_2006_I 04b_2</v>
          </cell>
          <cell r="AQ6149" t="str">
            <v>Stadtstaaten_2006_I 04b_2</v>
          </cell>
        </row>
        <row r="6150">
          <cell r="G6150">
            <v>2546</v>
          </cell>
          <cell r="H6150">
            <v>515</v>
          </cell>
          <cell r="I6150">
            <v>182</v>
          </cell>
          <cell r="J6150">
            <v>33</v>
          </cell>
          <cell r="K6150">
            <v>1114</v>
          </cell>
          <cell r="L6150">
            <v>229</v>
          </cell>
          <cell r="M6150">
            <v>96</v>
          </cell>
          <cell r="N6150">
            <v>20</v>
          </cell>
          <cell r="O6150">
            <v>1114</v>
          </cell>
          <cell r="P6150">
            <v>746.19319429198674</v>
          </cell>
          <cell r="Q6150">
            <v>697.75118916941085</v>
          </cell>
          <cell r="R6150">
            <v>0</v>
          </cell>
          <cell r="S6150">
            <v>0</v>
          </cell>
          <cell r="T6150">
            <v>0</v>
          </cell>
          <cell r="U6150">
            <v>0</v>
          </cell>
          <cell r="AO6150" t="str">
            <v>Berlin_2006_I 04b_3</v>
          </cell>
          <cell r="AQ6150" t="str">
            <v>Stadtstaaten_2006_I 04b_3</v>
          </cell>
        </row>
        <row r="6151">
          <cell r="G6151">
            <v>27</v>
          </cell>
          <cell r="H6151">
            <v>14</v>
          </cell>
          <cell r="I6151">
            <v>0</v>
          </cell>
          <cell r="J6151">
            <v>0</v>
          </cell>
          <cell r="K6151">
            <v>14</v>
          </cell>
          <cell r="L6151">
            <v>7</v>
          </cell>
          <cell r="M6151">
            <v>0</v>
          </cell>
          <cell r="N6151">
            <v>0</v>
          </cell>
          <cell r="O6151">
            <v>14</v>
          </cell>
          <cell r="P6151">
            <v>7.9132821075740942</v>
          </cell>
          <cell r="Q6151">
            <v>7.3995609220636664</v>
          </cell>
          <cell r="R6151">
            <v>0</v>
          </cell>
          <cell r="S6151">
            <v>0</v>
          </cell>
          <cell r="T6151">
            <v>0</v>
          </cell>
          <cell r="U6151">
            <v>0</v>
          </cell>
          <cell r="AO6151" t="str">
            <v>Berlin_2006_I 04b_4</v>
          </cell>
          <cell r="AQ6151" t="str">
            <v>Stadtstaaten_2006_I 04b_4</v>
          </cell>
        </row>
        <row r="6152">
          <cell r="G6152">
            <v>103</v>
          </cell>
          <cell r="H6152">
            <v>43</v>
          </cell>
          <cell r="I6152">
            <v>2</v>
          </cell>
          <cell r="J6152">
            <v>2</v>
          </cell>
          <cell r="K6152">
            <v>45</v>
          </cell>
          <cell r="L6152">
            <v>20</v>
          </cell>
          <cell r="M6152">
            <v>2</v>
          </cell>
          <cell r="N6152">
            <v>2</v>
          </cell>
          <cell r="O6152">
            <v>45</v>
          </cell>
          <cell r="P6152">
            <v>30.187705817782657</v>
          </cell>
          <cell r="Q6152">
            <v>28.227954628613247</v>
          </cell>
          <cell r="R6152">
            <v>0</v>
          </cell>
          <cell r="S6152">
            <v>0</v>
          </cell>
          <cell r="T6152">
            <v>0</v>
          </cell>
          <cell r="U6152">
            <v>0</v>
          </cell>
          <cell r="AO6152" t="str">
            <v>Berlin_2006_I 04b_5</v>
          </cell>
          <cell r="AQ6152" t="str">
            <v>Stadtstaaten_2006_I 04b_5</v>
          </cell>
        </row>
        <row r="6153">
          <cell r="G6153">
            <v>0</v>
          </cell>
          <cell r="H6153">
            <v>0</v>
          </cell>
          <cell r="I6153">
            <v>0</v>
          </cell>
          <cell r="J6153">
            <v>0</v>
          </cell>
          <cell r="K6153">
            <v>0</v>
          </cell>
          <cell r="L6153">
            <v>0</v>
          </cell>
          <cell r="M6153">
            <v>0</v>
          </cell>
          <cell r="N6153">
            <v>0</v>
          </cell>
          <cell r="O6153">
            <v>0</v>
          </cell>
          <cell r="P6153">
            <v>0</v>
          </cell>
          <cell r="Q6153">
            <v>0</v>
          </cell>
          <cell r="R6153">
            <v>0</v>
          </cell>
          <cell r="S6153">
            <v>0</v>
          </cell>
          <cell r="T6153">
            <v>0</v>
          </cell>
          <cell r="U6153">
            <v>0</v>
          </cell>
          <cell r="AO6153" t="str">
            <v>Berlin_2006_I 04b_6</v>
          </cell>
          <cell r="AQ6153" t="str">
            <v>Stadtstaaten_2006_I 04b_6</v>
          </cell>
        </row>
        <row r="6154">
          <cell r="G6154">
            <v>0</v>
          </cell>
          <cell r="H6154">
            <v>0</v>
          </cell>
          <cell r="I6154">
            <v>0</v>
          </cell>
          <cell r="J6154">
            <v>0</v>
          </cell>
          <cell r="K6154">
            <v>0</v>
          </cell>
          <cell r="L6154">
            <v>0</v>
          </cell>
          <cell r="M6154">
            <v>0</v>
          </cell>
          <cell r="N6154">
            <v>0</v>
          </cell>
          <cell r="O6154">
            <v>0</v>
          </cell>
          <cell r="P6154">
            <v>0</v>
          </cell>
          <cell r="Q6154">
            <v>0</v>
          </cell>
          <cell r="R6154">
            <v>0</v>
          </cell>
          <cell r="S6154">
            <v>0</v>
          </cell>
          <cell r="T6154">
            <v>0</v>
          </cell>
          <cell r="U6154">
            <v>0</v>
          </cell>
          <cell r="AO6154" t="str">
            <v>Berlin_2006_I 04b_7</v>
          </cell>
          <cell r="AQ6154" t="str">
            <v>Stadtstaaten_2006_I 04b_7</v>
          </cell>
        </row>
        <row r="6155">
          <cell r="G6155">
            <v>2733</v>
          </cell>
          <cell r="H6155">
            <v>579</v>
          </cell>
          <cell r="I6155">
            <v>187</v>
          </cell>
          <cell r="J6155">
            <v>37</v>
          </cell>
          <cell r="K6155">
            <v>1183</v>
          </cell>
          <cell r="L6155">
            <v>257</v>
          </cell>
          <cell r="M6155">
            <v>98</v>
          </cell>
          <cell r="N6155">
            <v>22</v>
          </cell>
          <cell r="O6155">
            <v>1183</v>
          </cell>
          <cell r="P6155">
            <v>801</v>
          </cell>
          <cell r="Q6155">
            <v>749</v>
          </cell>
          <cell r="R6155">
            <v>0</v>
          </cell>
          <cell r="S6155">
            <v>0</v>
          </cell>
          <cell r="T6155">
            <v>0</v>
          </cell>
          <cell r="U6155">
            <v>0</v>
          </cell>
          <cell r="AO6155" t="str">
            <v>Berlin_2006_I 04b_8</v>
          </cell>
          <cell r="AQ6155" t="str">
            <v>Stadtstaaten_2006_I 04b_8</v>
          </cell>
        </row>
        <row r="6156">
          <cell r="G6156">
            <v>13</v>
          </cell>
          <cell r="H6156">
            <v>5</v>
          </cell>
          <cell r="I6156">
            <v>2</v>
          </cell>
          <cell r="J6156">
            <v>1</v>
          </cell>
          <cell r="K6156">
            <v>6</v>
          </cell>
          <cell r="L6156">
            <v>5</v>
          </cell>
          <cell r="M6156">
            <v>1</v>
          </cell>
          <cell r="N6156">
            <v>1</v>
          </cell>
          <cell r="O6156">
            <v>6</v>
          </cell>
          <cell r="P6156">
            <v>3.7540218790218791</v>
          </cell>
          <cell r="Q6156">
            <v>3.4633204633204633</v>
          </cell>
          <cell r="R6156">
            <v>0.33880308880308879</v>
          </cell>
          <cell r="S6156">
            <v>0</v>
          </cell>
          <cell r="T6156">
            <v>0</v>
          </cell>
          <cell r="U6156">
            <v>0</v>
          </cell>
          <cell r="AO6156" t="str">
            <v>Berlin_2006_I 02_1</v>
          </cell>
          <cell r="AQ6156" t="str">
            <v>Stadtstaaten_2006_I 02_1</v>
          </cell>
        </row>
        <row r="6157">
          <cell r="G6157">
            <v>2176</v>
          </cell>
          <cell r="H6157">
            <v>672</v>
          </cell>
          <cell r="I6157">
            <v>345</v>
          </cell>
          <cell r="J6157">
            <v>81</v>
          </cell>
          <cell r="K6157">
            <v>1144</v>
          </cell>
          <cell r="L6157">
            <v>364</v>
          </cell>
          <cell r="M6157">
            <v>237</v>
          </cell>
          <cell r="N6157">
            <v>62</v>
          </cell>
          <cell r="O6157">
            <v>1144</v>
          </cell>
          <cell r="P6157">
            <v>628.36550836550839</v>
          </cell>
          <cell r="Q6157">
            <v>579.70656370656366</v>
          </cell>
          <cell r="R6157">
            <v>56.710424710424711</v>
          </cell>
          <cell r="S6157">
            <v>0</v>
          </cell>
          <cell r="T6157">
            <v>0</v>
          </cell>
          <cell r="U6157">
            <v>0</v>
          </cell>
          <cell r="AO6157" t="str">
            <v>Berlin_2006_I 02_2</v>
          </cell>
          <cell r="AQ6157" t="str">
            <v>Stadtstaaten_2006_I 02_2</v>
          </cell>
        </row>
        <row r="6158">
          <cell r="G6158">
            <v>3834</v>
          </cell>
          <cell r="H6158">
            <v>1567</v>
          </cell>
          <cell r="I6158">
            <v>508</v>
          </cell>
          <cell r="J6158">
            <v>251</v>
          </cell>
          <cell r="K6158">
            <v>1358</v>
          </cell>
          <cell r="L6158">
            <v>558</v>
          </cell>
          <cell r="M6158">
            <v>225</v>
          </cell>
          <cell r="N6158">
            <v>100</v>
          </cell>
          <cell r="O6158">
            <v>1358</v>
          </cell>
          <cell r="P6158">
            <v>1107.1476833976835</v>
          </cell>
          <cell r="Q6158">
            <v>1021.4131274131275</v>
          </cell>
          <cell r="R6158">
            <v>99.920849420849422</v>
          </cell>
          <cell r="S6158">
            <v>0</v>
          </cell>
          <cell r="T6158">
            <v>0</v>
          </cell>
          <cell r="U6158">
            <v>0</v>
          </cell>
          <cell r="AO6158" t="str">
            <v>Berlin_2006_I 02_3</v>
          </cell>
          <cell r="AQ6158" t="str">
            <v>Stadtstaaten_2006_I 02_3</v>
          </cell>
        </row>
        <row r="6159">
          <cell r="G6159">
            <v>53</v>
          </cell>
          <cell r="H6159">
            <v>30</v>
          </cell>
          <cell r="I6159">
            <v>6</v>
          </cell>
          <cell r="J6159">
            <v>2</v>
          </cell>
          <cell r="K6159">
            <v>31</v>
          </cell>
          <cell r="L6159">
            <v>18</v>
          </cell>
          <cell r="M6159">
            <v>1</v>
          </cell>
          <cell r="N6159">
            <v>0</v>
          </cell>
          <cell r="O6159">
            <v>31</v>
          </cell>
          <cell r="P6159">
            <v>15.304858429858429</v>
          </cell>
          <cell r="Q6159">
            <v>14.119691119691119</v>
          </cell>
          <cell r="R6159">
            <v>1.3812741312741312</v>
          </cell>
          <cell r="S6159">
            <v>0</v>
          </cell>
          <cell r="T6159">
            <v>0</v>
          </cell>
          <cell r="U6159">
            <v>0</v>
          </cell>
          <cell r="AO6159" t="str">
            <v>Berlin_2006_I 02_4</v>
          </cell>
          <cell r="AQ6159" t="str">
            <v>Stadtstaaten_2006_I 02_4</v>
          </cell>
        </row>
        <row r="6160">
          <cell r="G6160">
            <v>140</v>
          </cell>
          <cell r="H6160">
            <v>80</v>
          </cell>
          <cell r="I6160">
            <v>10</v>
          </cell>
          <cell r="J6160">
            <v>6</v>
          </cell>
          <cell r="K6160">
            <v>64</v>
          </cell>
          <cell r="L6160">
            <v>36</v>
          </cell>
          <cell r="M6160">
            <v>4</v>
          </cell>
          <cell r="N6160">
            <v>4</v>
          </cell>
          <cell r="O6160">
            <v>64</v>
          </cell>
          <cell r="P6160">
            <v>40.427927927927925</v>
          </cell>
          <cell r="Q6160">
            <v>37.297297297297298</v>
          </cell>
          <cell r="R6160">
            <v>3.6486486486486487</v>
          </cell>
          <cell r="S6160">
            <v>0</v>
          </cell>
          <cell r="T6160">
            <v>0</v>
          </cell>
          <cell r="U6160">
            <v>0</v>
          </cell>
          <cell r="AO6160" t="str">
            <v>Berlin_2006_I 02_5</v>
          </cell>
          <cell r="AQ6160" t="str">
            <v>Stadtstaaten_2006_I 02_5</v>
          </cell>
        </row>
        <row r="6161">
          <cell r="G6161">
            <v>0</v>
          </cell>
          <cell r="H6161">
            <v>0</v>
          </cell>
          <cell r="I6161">
            <v>0</v>
          </cell>
          <cell r="J6161">
            <v>0</v>
          </cell>
          <cell r="K6161">
            <v>0</v>
          </cell>
          <cell r="L6161">
            <v>0</v>
          </cell>
          <cell r="M6161">
            <v>0</v>
          </cell>
          <cell r="N6161">
            <v>0</v>
          </cell>
          <cell r="O6161">
            <v>0</v>
          </cell>
          <cell r="P6161">
            <v>0</v>
          </cell>
          <cell r="Q6161">
            <v>0</v>
          </cell>
          <cell r="R6161">
            <v>0</v>
          </cell>
          <cell r="S6161">
            <v>0</v>
          </cell>
          <cell r="T6161">
            <v>0</v>
          </cell>
          <cell r="U6161">
            <v>0</v>
          </cell>
          <cell r="AO6161" t="str">
            <v>Berlin_2006_I 02_6</v>
          </cell>
          <cell r="AQ6161" t="str">
            <v>Stadtstaaten_2006_I 02_6</v>
          </cell>
        </row>
        <row r="6162">
          <cell r="G6162">
            <v>0</v>
          </cell>
          <cell r="H6162">
            <v>0</v>
          </cell>
          <cell r="I6162">
            <v>0</v>
          </cell>
          <cell r="J6162">
            <v>0</v>
          </cell>
          <cell r="K6162">
            <v>0</v>
          </cell>
          <cell r="L6162">
            <v>0</v>
          </cell>
          <cell r="M6162">
            <v>0</v>
          </cell>
          <cell r="N6162">
            <v>0</v>
          </cell>
          <cell r="O6162">
            <v>0</v>
          </cell>
          <cell r="P6162">
            <v>0</v>
          </cell>
          <cell r="Q6162">
            <v>0</v>
          </cell>
          <cell r="R6162">
            <v>0</v>
          </cell>
          <cell r="S6162">
            <v>0</v>
          </cell>
          <cell r="T6162">
            <v>0</v>
          </cell>
          <cell r="U6162">
            <v>0</v>
          </cell>
          <cell r="AO6162" t="str">
            <v>Berlin_2006_I 02_7</v>
          </cell>
          <cell r="AQ6162" t="str">
            <v>Stadtstaaten_2006_I 02_7</v>
          </cell>
        </row>
        <row r="6163">
          <cell r="G6163">
            <v>6216</v>
          </cell>
          <cell r="H6163">
            <v>2354</v>
          </cell>
          <cell r="I6163">
            <v>871</v>
          </cell>
          <cell r="J6163">
            <v>341</v>
          </cell>
          <cell r="K6163">
            <v>2603</v>
          </cell>
          <cell r="L6163">
            <v>981</v>
          </cell>
          <cell r="M6163">
            <v>468</v>
          </cell>
          <cell r="N6163">
            <v>167</v>
          </cell>
          <cell r="O6163">
            <v>2603</v>
          </cell>
          <cell r="P6163">
            <v>1795</v>
          </cell>
          <cell r="Q6163">
            <v>1656</v>
          </cell>
          <cell r="R6163">
            <v>162</v>
          </cell>
          <cell r="S6163">
            <v>0</v>
          </cell>
          <cell r="T6163">
            <v>0</v>
          </cell>
          <cell r="U6163">
            <v>0</v>
          </cell>
          <cell r="AO6163" t="str">
            <v>Berlin_2006_I 02_8</v>
          </cell>
          <cell r="AQ6163" t="str">
            <v>Stadtstaaten_2006_I 02_8</v>
          </cell>
        </row>
        <row r="6164">
          <cell r="G6164">
            <v>0</v>
          </cell>
          <cell r="H6164">
            <v>0</v>
          </cell>
          <cell r="I6164">
            <v>0</v>
          </cell>
          <cell r="J6164">
            <v>0</v>
          </cell>
          <cell r="K6164">
            <v>0</v>
          </cell>
          <cell r="L6164">
            <v>0</v>
          </cell>
          <cell r="M6164">
            <v>0</v>
          </cell>
          <cell r="N6164">
            <v>0</v>
          </cell>
          <cell r="O6164">
            <v>0</v>
          </cell>
          <cell r="P6164">
            <v>0</v>
          </cell>
          <cell r="Q6164">
            <v>0</v>
          </cell>
          <cell r="R6164">
            <v>0</v>
          </cell>
          <cell r="S6164">
            <v>0</v>
          </cell>
          <cell r="T6164">
            <v>0</v>
          </cell>
          <cell r="U6164">
            <v>0</v>
          </cell>
          <cell r="AO6164" t="e">
            <v>#N/A</v>
          </cell>
          <cell r="AQ6164" t="e">
            <v>#N/A</v>
          </cell>
        </row>
        <row r="6165">
          <cell r="G6165">
            <v>0</v>
          </cell>
          <cell r="H6165">
            <v>0</v>
          </cell>
          <cell r="I6165">
            <v>0</v>
          </cell>
          <cell r="J6165">
            <v>0</v>
          </cell>
          <cell r="K6165">
            <v>0</v>
          </cell>
          <cell r="L6165">
            <v>0</v>
          </cell>
          <cell r="M6165">
            <v>0</v>
          </cell>
          <cell r="N6165">
            <v>0</v>
          </cell>
          <cell r="O6165">
            <v>0</v>
          </cell>
          <cell r="P6165">
            <v>0</v>
          </cell>
          <cell r="Q6165">
            <v>0</v>
          </cell>
          <cell r="R6165">
            <v>0</v>
          </cell>
          <cell r="S6165">
            <v>0</v>
          </cell>
          <cell r="T6165">
            <v>0</v>
          </cell>
          <cell r="U6165">
            <v>0</v>
          </cell>
          <cell r="AO6165" t="e">
            <v>#N/A</v>
          </cell>
          <cell r="AQ6165" t="e">
            <v>#N/A</v>
          </cell>
        </row>
        <row r="6166">
          <cell r="G6166">
            <v>0</v>
          </cell>
          <cell r="H6166">
            <v>0</v>
          </cell>
          <cell r="I6166">
            <v>0</v>
          </cell>
          <cell r="J6166">
            <v>0</v>
          </cell>
          <cell r="K6166">
            <v>0</v>
          </cell>
          <cell r="L6166">
            <v>0</v>
          </cell>
          <cell r="M6166">
            <v>0</v>
          </cell>
          <cell r="N6166">
            <v>0</v>
          </cell>
          <cell r="O6166">
            <v>0</v>
          </cell>
          <cell r="P6166">
            <v>0</v>
          </cell>
          <cell r="Q6166">
            <v>0</v>
          </cell>
          <cell r="R6166">
            <v>0</v>
          </cell>
          <cell r="S6166">
            <v>0</v>
          </cell>
          <cell r="T6166">
            <v>0</v>
          </cell>
          <cell r="U6166">
            <v>0</v>
          </cell>
          <cell r="AO6166" t="e">
            <v>#N/A</v>
          </cell>
          <cell r="AQ6166" t="e">
            <v>#N/A</v>
          </cell>
        </row>
        <row r="6167">
          <cell r="G6167">
            <v>0</v>
          </cell>
          <cell r="H6167">
            <v>0</v>
          </cell>
          <cell r="I6167">
            <v>0</v>
          </cell>
          <cell r="J6167">
            <v>0</v>
          </cell>
          <cell r="K6167">
            <v>0</v>
          </cell>
          <cell r="L6167">
            <v>0</v>
          </cell>
          <cell r="M6167">
            <v>0</v>
          </cell>
          <cell r="N6167">
            <v>0</v>
          </cell>
          <cell r="O6167">
            <v>0</v>
          </cell>
          <cell r="P6167">
            <v>0</v>
          </cell>
          <cell r="Q6167">
            <v>0</v>
          </cell>
          <cell r="R6167">
            <v>0</v>
          </cell>
          <cell r="S6167">
            <v>0</v>
          </cell>
          <cell r="T6167">
            <v>0</v>
          </cell>
          <cell r="U6167">
            <v>0</v>
          </cell>
          <cell r="AO6167" t="e">
            <v>#N/A</v>
          </cell>
          <cell r="AQ6167" t="e">
            <v>#N/A</v>
          </cell>
        </row>
        <row r="6168">
          <cell r="G6168">
            <v>0</v>
          </cell>
          <cell r="H6168">
            <v>0</v>
          </cell>
          <cell r="I6168">
            <v>0</v>
          </cell>
          <cell r="J6168">
            <v>0</v>
          </cell>
          <cell r="K6168">
            <v>0</v>
          </cell>
          <cell r="L6168">
            <v>0</v>
          </cell>
          <cell r="M6168">
            <v>0</v>
          </cell>
          <cell r="N6168">
            <v>0</v>
          </cell>
          <cell r="O6168">
            <v>0</v>
          </cell>
          <cell r="P6168">
            <v>0</v>
          </cell>
          <cell r="Q6168">
            <v>0</v>
          </cell>
          <cell r="R6168">
            <v>0</v>
          </cell>
          <cell r="S6168">
            <v>0</v>
          </cell>
          <cell r="T6168">
            <v>0</v>
          </cell>
          <cell r="U6168">
            <v>0</v>
          </cell>
          <cell r="AO6168" t="e">
            <v>#N/A</v>
          </cell>
          <cell r="AQ6168" t="e">
            <v>#N/A</v>
          </cell>
        </row>
        <row r="6169">
          <cell r="G6169">
            <v>0</v>
          </cell>
          <cell r="H6169">
            <v>0</v>
          </cell>
          <cell r="I6169">
            <v>0</v>
          </cell>
          <cell r="J6169">
            <v>0</v>
          </cell>
          <cell r="K6169">
            <v>0</v>
          </cell>
          <cell r="L6169">
            <v>0</v>
          </cell>
          <cell r="M6169">
            <v>0</v>
          </cell>
          <cell r="N6169">
            <v>0</v>
          </cell>
          <cell r="O6169">
            <v>0</v>
          </cell>
          <cell r="P6169">
            <v>0</v>
          </cell>
          <cell r="Q6169">
            <v>0</v>
          </cell>
          <cell r="R6169">
            <v>0</v>
          </cell>
          <cell r="S6169">
            <v>0</v>
          </cell>
          <cell r="T6169">
            <v>0</v>
          </cell>
          <cell r="U6169">
            <v>0</v>
          </cell>
          <cell r="AO6169" t="e">
            <v>#N/A</v>
          </cell>
          <cell r="AQ6169" t="e">
            <v>#N/A</v>
          </cell>
        </row>
        <row r="6170">
          <cell r="G6170">
            <v>0</v>
          </cell>
          <cell r="H6170">
            <v>0</v>
          </cell>
          <cell r="I6170">
            <v>0</v>
          </cell>
          <cell r="J6170">
            <v>0</v>
          </cell>
          <cell r="K6170">
            <v>0</v>
          </cell>
          <cell r="L6170">
            <v>0</v>
          </cell>
          <cell r="M6170">
            <v>0</v>
          </cell>
          <cell r="N6170">
            <v>0</v>
          </cell>
          <cell r="O6170">
            <v>0</v>
          </cell>
          <cell r="P6170">
            <v>0</v>
          </cell>
          <cell r="Q6170">
            <v>0</v>
          </cell>
          <cell r="R6170">
            <v>0</v>
          </cell>
          <cell r="S6170">
            <v>0</v>
          </cell>
          <cell r="T6170">
            <v>0</v>
          </cell>
          <cell r="U6170">
            <v>0</v>
          </cell>
          <cell r="AO6170" t="e">
            <v>#N/A</v>
          </cell>
          <cell r="AQ6170" t="e">
            <v>#N/A</v>
          </cell>
        </row>
        <row r="6171">
          <cell r="G6171">
            <v>0</v>
          </cell>
          <cell r="H6171">
            <v>0</v>
          </cell>
          <cell r="I6171">
            <v>0</v>
          </cell>
          <cell r="J6171">
            <v>0</v>
          </cell>
          <cell r="K6171">
            <v>0</v>
          </cell>
          <cell r="L6171">
            <v>0</v>
          </cell>
          <cell r="M6171">
            <v>0</v>
          </cell>
          <cell r="N6171">
            <v>0</v>
          </cell>
          <cell r="O6171">
            <v>0</v>
          </cell>
          <cell r="P6171">
            <v>0</v>
          </cell>
          <cell r="Q6171">
            <v>0</v>
          </cell>
          <cell r="R6171">
            <v>0</v>
          </cell>
          <cell r="S6171">
            <v>0</v>
          </cell>
          <cell r="T6171">
            <v>0</v>
          </cell>
          <cell r="U6171">
            <v>0</v>
          </cell>
          <cell r="AO6171" t="e">
            <v>#N/A</v>
          </cell>
          <cell r="AQ6171" t="e">
            <v>#N/A</v>
          </cell>
        </row>
        <row r="6172">
          <cell r="G6172">
            <v>0</v>
          </cell>
          <cell r="H6172">
            <v>0</v>
          </cell>
          <cell r="I6172">
            <v>0</v>
          </cell>
          <cell r="J6172">
            <v>0</v>
          </cell>
          <cell r="K6172">
            <v>0</v>
          </cell>
          <cell r="L6172">
            <v>0</v>
          </cell>
          <cell r="M6172">
            <v>0</v>
          </cell>
          <cell r="N6172">
            <v>0</v>
          </cell>
          <cell r="O6172">
            <v>0</v>
          </cell>
          <cell r="P6172">
            <v>0</v>
          </cell>
          <cell r="Q6172">
            <v>0</v>
          </cell>
          <cell r="R6172">
            <v>0</v>
          </cell>
          <cell r="S6172">
            <v>0</v>
          </cell>
          <cell r="T6172">
            <v>0</v>
          </cell>
          <cell r="U6172">
            <v>0</v>
          </cell>
          <cell r="AO6172" t="str">
            <v>Berlin_2006_I 04b_1</v>
          </cell>
          <cell r="AQ6172" t="str">
            <v>Stadtstaaten_2006_I 04b_1</v>
          </cell>
        </row>
        <row r="6173">
          <cell r="G6173">
            <v>0</v>
          </cell>
          <cell r="H6173">
            <v>0</v>
          </cell>
          <cell r="I6173">
            <v>0</v>
          </cell>
          <cell r="J6173">
            <v>0</v>
          </cell>
          <cell r="K6173">
            <v>0</v>
          </cell>
          <cell r="L6173">
            <v>0</v>
          </cell>
          <cell r="M6173">
            <v>0</v>
          </cell>
          <cell r="N6173">
            <v>0</v>
          </cell>
          <cell r="O6173">
            <v>0</v>
          </cell>
          <cell r="P6173">
            <v>0</v>
          </cell>
          <cell r="Q6173">
            <v>0</v>
          </cell>
          <cell r="R6173">
            <v>0</v>
          </cell>
          <cell r="S6173">
            <v>0</v>
          </cell>
          <cell r="T6173">
            <v>0</v>
          </cell>
          <cell r="U6173">
            <v>0</v>
          </cell>
          <cell r="AO6173" t="str">
            <v>Berlin_2006_I 04b_2</v>
          </cell>
          <cell r="AQ6173" t="str">
            <v>Stadtstaaten_2006_I 04b_2</v>
          </cell>
        </row>
        <row r="6174">
          <cell r="G6174">
            <v>46</v>
          </cell>
          <cell r="H6174">
            <v>31</v>
          </cell>
          <cell r="I6174">
            <v>1</v>
          </cell>
          <cell r="J6174">
            <v>1</v>
          </cell>
          <cell r="K6174">
            <v>78</v>
          </cell>
          <cell r="L6174">
            <v>52</v>
          </cell>
          <cell r="M6174">
            <v>8</v>
          </cell>
          <cell r="N6174">
            <v>5</v>
          </cell>
          <cell r="O6174">
            <v>78</v>
          </cell>
          <cell r="P6174">
            <v>97</v>
          </cell>
          <cell r="Q6174">
            <v>87</v>
          </cell>
          <cell r="R6174">
            <v>0</v>
          </cell>
          <cell r="S6174">
            <v>0</v>
          </cell>
          <cell r="T6174">
            <v>0</v>
          </cell>
          <cell r="U6174">
            <v>0</v>
          </cell>
          <cell r="AO6174" t="str">
            <v>Berlin_2006_I 04b_3</v>
          </cell>
          <cell r="AQ6174" t="str">
            <v>Stadtstaaten_2006_I 04b_3</v>
          </cell>
        </row>
        <row r="6175">
          <cell r="G6175">
            <v>0</v>
          </cell>
          <cell r="H6175">
            <v>0</v>
          </cell>
          <cell r="I6175">
            <v>0</v>
          </cell>
          <cell r="J6175">
            <v>0</v>
          </cell>
          <cell r="K6175">
            <v>0</v>
          </cell>
          <cell r="L6175">
            <v>0</v>
          </cell>
          <cell r="M6175">
            <v>0</v>
          </cell>
          <cell r="N6175">
            <v>0</v>
          </cell>
          <cell r="O6175">
            <v>0</v>
          </cell>
          <cell r="P6175">
            <v>0</v>
          </cell>
          <cell r="Q6175">
            <v>0</v>
          </cell>
          <cell r="R6175">
            <v>0</v>
          </cell>
          <cell r="S6175">
            <v>0</v>
          </cell>
          <cell r="T6175">
            <v>0</v>
          </cell>
          <cell r="U6175">
            <v>0</v>
          </cell>
          <cell r="AO6175" t="str">
            <v>Berlin_2006_I 04b_4</v>
          </cell>
          <cell r="AQ6175" t="str">
            <v>Stadtstaaten_2006_I 04b_4</v>
          </cell>
        </row>
        <row r="6176">
          <cell r="G6176">
            <v>0</v>
          </cell>
          <cell r="H6176">
            <v>0</v>
          </cell>
          <cell r="I6176">
            <v>0</v>
          </cell>
          <cell r="J6176">
            <v>0</v>
          </cell>
          <cell r="K6176">
            <v>0</v>
          </cell>
          <cell r="L6176">
            <v>0</v>
          </cell>
          <cell r="M6176">
            <v>0</v>
          </cell>
          <cell r="N6176">
            <v>0</v>
          </cell>
          <cell r="O6176">
            <v>0</v>
          </cell>
          <cell r="P6176">
            <v>0</v>
          </cell>
          <cell r="Q6176">
            <v>0</v>
          </cell>
          <cell r="R6176">
            <v>0</v>
          </cell>
          <cell r="S6176">
            <v>0</v>
          </cell>
          <cell r="T6176">
            <v>0</v>
          </cell>
          <cell r="U6176">
            <v>0</v>
          </cell>
          <cell r="AO6176" t="str">
            <v>Berlin_2006_I 04b_5</v>
          </cell>
          <cell r="AQ6176" t="str">
            <v>Stadtstaaten_2006_I 04b_5</v>
          </cell>
        </row>
        <row r="6177">
          <cell r="G6177">
            <v>0</v>
          </cell>
          <cell r="H6177">
            <v>0</v>
          </cell>
          <cell r="I6177">
            <v>0</v>
          </cell>
          <cell r="J6177">
            <v>0</v>
          </cell>
          <cell r="K6177">
            <v>0</v>
          </cell>
          <cell r="L6177">
            <v>0</v>
          </cell>
          <cell r="M6177">
            <v>0</v>
          </cell>
          <cell r="N6177">
            <v>0</v>
          </cell>
          <cell r="O6177">
            <v>0</v>
          </cell>
          <cell r="P6177">
            <v>0</v>
          </cell>
          <cell r="Q6177">
            <v>0</v>
          </cell>
          <cell r="R6177">
            <v>0</v>
          </cell>
          <cell r="S6177">
            <v>0</v>
          </cell>
          <cell r="T6177">
            <v>0</v>
          </cell>
          <cell r="U6177">
            <v>0</v>
          </cell>
          <cell r="AO6177" t="str">
            <v>Berlin_2006_I 04b_6</v>
          </cell>
          <cell r="AQ6177" t="str">
            <v>Stadtstaaten_2006_I 04b_6</v>
          </cell>
        </row>
        <row r="6178">
          <cell r="G6178">
            <v>0</v>
          </cell>
          <cell r="H6178">
            <v>0</v>
          </cell>
          <cell r="I6178">
            <v>0</v>
          </cell>
          <cell r="J6178">
            <v>0</v>
          </cell>
          <cell r="K6178">
            <v>0</v>
          </cell>
          <cell r="L6178">
            <v>0</v>
          </cell>
          <cell r="M6178">
            <v>0</v>
          </cell>
          <cell r="N6178">
            <v>0</v>
          </cell>
          <cell r="O6178">
            <v>0</v>
          </cell>
          <cell r="P6178">
            <v>0</v>
          </cell>
          <cell r="Q6178">
            <v>0</v>
          </cell>
          <cell r="R6178">
            <v>0</v>
          </cell>
          <cell r="S6178">
            <v>0</v>
          </cell>
          <cell r="T6178">
            <v>0</v>
          </cell>
          <cell r="U6178">
            <v>0</v>
          </cell>
          <cell r="AO6178" t="str">
            <v>Berlin_2006_I 04b_7</v>
          </cell>
          <cell r="AQ6178" t="str">
            <v>Stadtstaaten_2006_I 04b_7</v>
          </cell>
        </row>
        <row r="6179">
          <cell r="G6179">
            <v>262</v>
          </cell>
          <cell r="H6179">
            <v>163</v>
          </cell>
          <cell r="I6179">
            <v>23</v>
          </cell>
          <cell r="J6179">
            <v>16</v>
          </cell>
          <cell r="K6179">
            <v>78</v>
          </cell>
          <cell r="L6179">
            <v>52</v>
          </cell>
          <cell r="M6179">
            <v>8</v>
          </cell>
          <cell r="N6179">
            <v>5</v>
          </cell>
          <cell r="O6179">
            <v>78</v>
          </cell>
          <cell r="P6179">
            <v>97</v>
          </cell>
          <cell r="Q6179">
            <v>87</v>
          </cell>
          <cell r="R6179">
            <v>0</v>
          </cell>
          <cell r="S6179">
            <v>0</v>
          </cell>
          <cell r="T6179">
            <v>0</v>
          </cell>
          <cell r="U6179">
            <v>0</v>
          </cell>
          <cell r="AO6179" t="str">
            <v>Berlin_2006_I 04b_8</v>
          </cell>
          <cell r="AQ6179" t="str">
            <v>Stadtstaaten_2006_I 04b_8</v>
          </cell>
        </row>
        <row r="6180">
          <cell r="G6180">
            <v>1</v>
          </cell>
          <cell r="H6180">
            <v>0</v>
          </cell>
          <cell r="I6180">
            <v>0</v>
          </cell>
          <cell r="J6180">
            <v>0</v>
          </cell>
          <cell r="K6180">
            <v>0</v>
          </cell>
          <cell r="L6180">
            <v>0</v>
          </cell>
          <cell r="M6180">
            <v>0</v>
          </cell>
          <cell r="N6180">
            <v>0</v>
          </cell>
          <cell r="O6180">
            <v>0</v>
          </cell>
          <cell r="P6180">
            <v>1</v>
          </cell>
          <cell r="Q6180">
            <v>0</v>
          </cell>
          <cell r="R6180">
            <v>0</v>
          </cell>
          <cell r="S6180">
            <v>0</v>
          </cell>
          <cell r="T6180">
            <v>0</v>
          </cell>
          <cell r="U6180">
            <v>0</v>
          </cell>
          <cell r="AO6180" t="str">
            <v>Berlin_2006_I 05a_1</v>
          </cell>
          <cell r="AQ6180" t="str">
            <v>Stadtstaaten_2006_I 05a_1</v>
          </cell>
        </row>
        <row r="6181">
          <cell r="G6181">
            <v>326</v>
          </cell>
          <cell r="H6181">
            <v>225</v>
          </cell>
          <cell r="I6181">
            <v>21</v>
          </cell>
          <cell r="J6181">
            <v>16</v>
          </cell>
          <cell r="K6181">
            <v>103</v>
          </cell>
          <cell r="L6181">
            <v>80</v>
          </cell>
          <cell r="M6181">
            <v>6</v>
          </cell>
          <cell r="N6181">
            <v>6</v>
          </cell>
          <cell r="O6181">
            <v>103</v>
          </cell>
          <cell r="P6181">
            <v>115</v>
          </cell>
          <cell r="Q6181">
            <v>108</v>
          </cell>
          <cell r="R6181">
            <v>0</v>
          </cell>
          <cell r="S6181">
            <v>0</v>
          </cell>
          <cell r="T6181">
            <v>0</v>
          </cell>
          <cell r="U6181">
            <v>0</v>
          </cell>
          <cell r="AO6181" t="str">
            <v>Berlin_2006_I 05a_2</v>
          </cell>
          <cell r="AQ6181" t="str">
            <v>Stadtstaaten_2006_I 05a_2</v>
          </cell>
        </row>
        <row r="6182">
          <cell r="G6182">
            <v>1106</v>
          </cell>
          <cell r="H6182">
            <v>820</v>
          </cell>
          <cell r="I6182">
            <v>61</v>
          </cell>
          <cell r="J6182">
            <v>50</v>
          </cell>
          <cell r="K6182">
            <v>306</v>
          </cell>
          <cell r="L6182">
            <v>234</v>
          </cell>
          <cell r="M6182">
            <v>18</v>
          </cell>
          <cell r="N6182">
            <v>15</v>
          </cell>
          <cell r="O6182">
            <v>306</v>
          </cell>
          <cell r="P6182">
            <v>389</v>
          </cell>
          <cell r="Q6182">
            <v>411</v>
          </cell>
          <cell r="R6182">
            <v>0</v>
          </cell>
          <cell r="S6182">
            <v>0</v>
          </cell>
          <cell r="T6182">
            <v>0</v>
          </cell>
          <cell r="U6182">
            <v>0</v>
          </cell>
          <cell r="AO6182" t="str">
            <v>Berlin_2006_I 05a_3</v>
          </cell>
          <cell r="AQ6182" t="str">
            <v>Stadtstaaten_2006_I 05a_3</v>
          </cell>
        </row>
        <row r="6183">
          <cell r="G6183">
            <v>51</v>
          </cell>
          <cell r="H6183">
            <v>36</v>
          </cell>
          <cell r="I6183">
            <v>1</v>
          </cell>
          <cell r="J6183">
            <v>1</v>
          </cell>
          <cell r="K6183">
            <v>16</v>
          </cell>
          <cell r="L6183">
            <v>12</v>
          </cell>
          <cell r="M6183">
            <v>0</v>
          </cell>
          <cell r="N6183">
            <v>0</v>
          </cell>
          <cell r="O6183">
            <v>16</v>
          </cell>
          <cell r="P6183">
            <v>16</v>
          </cell>
          <cell r="Q6183">
            <v>19</v>
          </cell>
          <cell r="R6183">
            <v>0</v>
          </cell>
          <cell r="S6183">
            <v>0</v>
          </cell>
          <cell r="T6183">
            <v>0</v>
          </cell>
          <cell r="U6183">
            <v>0</v>
          </cell>
          <cell r="AO6183" t="str">
            <v>Berlin_2006_I 05a_4</v>
          </cell>
          <cell r="AQ6183" t="str">
            <v>Stadtstaaten_2006_I 05a_4</v>
          </cell>
        </row>
        <row r="6184">
          <cell r="G6184">
            <v>143</v>
          </cell>
          <cell r="H6184">
            <v>78</v>
          </cell>
          <cell r="I6184">
            <v>24</v>
          </cell>
          <cell r="J6184">
            <v>18</v>
          </cell>
          <cell r="K6184">
            <v>42</v>
          </cell>
          <cell r="L6184">
            <v>28</v>
          </cell>
          <cell r="M6184">
            <v>11</v>
          </cell>
          <cell r="N6184">
            <v>10</v>
          </cell>
          <cell r="O6184">
            <v>42</v>
          </cell>
          <cell r="P6184">
            <v>41</v>
          </cell>
          <cell r="Q6184">
            <v>60</v>
          </cell>
          <cell r="R6184">
            <v>0</v>
          </cell>
          <cell r="S6184">
            <v>0</v>
          </cell>
          <cell r="T6184">
            <v>0</v>
          </cell>
          <cell r="U6184">
            <v>0</v>
          </cell>
          <cell r="AO6184" t="str">
            <v>Berlin_2006_I 05a_5</v>
          </cell>
          <cell r="AQ6184" t="str">
            <v>Stadtstaaten_2006_I 05a_5</v>
          </cell>
        </row>
        <row r="6185">
          <cell r="G6185">
            <v>0</v>
          </cell>
          <cell r="H6185">
            <v>0</v>
          </cell>
          <cell r="I6185">
            <v>0</v>
          </cell>
          <cell r="J6185">
            <v>0</v>
          </cell>
          <cell r="K6185">
            <v>0</v>
          </cell>
          <cell r="L6185">
            <v>0</v>
          </cell>
          <cell r="M6185">
            <v>0</v>
          </cell>
          <cell r="N6185">
            <v>0</v>
          </cell>
          <cell r="O6185">
            <v>0</v>
          </cell>
          <cell r="P6185">
            <v>0</v>
          </cell>
          <cell r="Q6185">
            <v>0</v>
          </cell>
          <cell r="R6185">
            <v>0</v>
          </cell>
          <cell r="S6185">
            <v>0</v>
          </cell>
          <cell r="T6185">
            <v>0</v>
          </cell>
          <cell r="U6185">
            <v>0</v>
          </cell>
          <cell r="AO6185" t="str">
            <v>Berlin_2006_I 05a_6</v>
          </cell>
          <cell r="AQ6185" t="str">
            <v>Stadtstaaten_2006_I 05a_6</v>
          </cell>
        </row>
        <row r="6186">
          <cell r="G6186">
            <v>0</v>
          </cell>
          <cell r="H6186">
            <v>0</v>
          </cell>
          <cell r="I6186">
            <v>0</v>
          </cell>
          <cell r="J6186">
            <v>0</v>
          </cell>
          <cell r="K6186">
            <v>0</v>
          </cell>
          <cell r="L6186">
            <v>0</v>
          </cell>
          <cell r="M6186">
            <v>0</v>
          </cell>
          <cell r="N6186">
            <v>0</v>
          </cell>
          <cell r="O6186">
            <v>0</v>
          </cell>
          <cell r="P6186">
            <v>0</v>
          </cell>
          <cell r="Q6186">
            <v>0</v>
          </cell>
          <cell r="R6186">
            <v>0</v>
          </cell>
          <cell r="S6186">
            <v>0</v>
          </cell>
          <cell r="T6186">
            <v>0</v>
          </cell>
          <cell r="U6186">
            <v>0</v>
          </cell>
          <cell r="AO6186" t="str">
            <v>Berlin_2006_I 05a_7</v>
          </cell>
          <cell r="AQ6186" t="str">
            <v>Stadtstaaten_2006_I 05a_7</v>
          </cell>
        </row>
        <row r="6187">
          <cell r="G6187">
            <v>1627</v>
          </cell>
          <cell r="H6187">
            <v>1159</v>
          </cell>
          <cell r="I6187">
            <v>107</v>
          </cell>
          <cell r="J6187">
            <v>85</v>
          </cell>
          <cell r="K6187">
            <v>467</v>
          </cell>
          <cell r="L6187">
            <v>354</v>
          </cell>
          <cell r="M6187">
            <v>35</v>
          </cell>
          <cell r="N6187">
            <v>31</v>
          </cell>
          <cell r="O6187">
            <v>467</v>
          </cell>
          <cell r="P6187">
            <v>562</v>
          </cell>
          <cell r="Q6187">
            <v>598</v>
          </cell>
          <cell r="R6187">
            <v>0</v>
          </cell>
          <cell r="S6187">
            <v>0</v>
          </cell>
          <cell r="T6187">
            <v>0</v>
          </cell>
          <cell r="U6187">
            <v>0</v>
          </cell>
          <cell r="AO6187" t="str">
            <v>Berlin_2006_I 05a_8</v>
          </cell>
          <cell r="AQ6187" t="str">
            <v>Stadtstaaten_2006_I 05a_8</v>
          </cell>
        </row>
        <row r="6188">
          <cell r="G6188">
            <v>1</v>
          </cell>
          <cell r="H6188">
            <v>0</v>
          </cell>
          <cell r="I6188">
            <v>0</v>
          </cell>
          <cell r="J6188">
            <v>0</v>
          </cell>
          <cell r="K6188">
            <v>0</v>
          </cell>
          <cell r="L6188">
            <v>0</v>
          </cell>
          <cell r="M6188">
            <v>0</v>
          </cell>
          <cell r="N6188">
            <v>0</v>
          </cell>
          <cell r="O6188">
            <v>0</v>
          </cell>
          <cell r="P6188">
            <v>1</v>
          </cell>
          <cell r="Q6188">
            <v>0</v>
          </cell>
          <cell r="R6188">
            <v>0</v>
          </cell>
          <cell r="S6188">
            <v>0</v>
          </cell>
          <cell r="T6188">
            <v>0</v>
          </cell>
          <cell r="U6188">
            <v>0</v>
          </cell>
          <cell r="AO6188" t="e">
            <v>#N/A</v>
          </cell>
          <cell r="AQ6188" t="e">
            <v>#N/A</v>
          </cell>
        </row>
        <row r="6189">
          <cell r="G6189">
            <v>70</v>
          </cell>
          <cell r="H6189">
            <v>52</v>
          </cell>
          <cell r="I6189">
            <v>6</v>
          </cell>
          <cell r="J6189">
            <v>5</v>
          </cell>
          <cell r="K6189">
            <v>36</v>
          </cell>
          <cell r="L6189">
            <v>26</v>
          </cell>
          <cell r="M6189">
            <v>3</v>
          </cell>
          <cell r="N6189">
            <v>3</v>
          </cell>
          <cell r="O6189">
            <v>36</v>
          </cell>
          <cell r="P6189">
            <v>30</v>
          </cell>
          <cell r="Q6189">
            <v>4</v>
          </cell>
          <cell r="R6189">
            <v>0</v>
          </cell>
          <cell r="S6189">
            <v>0</v>
          </cell>
          <cell r="T6189">
            <v>0</v>
          </cell>
          <cell r="U6189">
            <v>0</v>
          </cell>
          <cell r="AO6189" t="e">
            <v>#N/A</v>
          </cell>
          <cell r="AQ6189" t="e">
            <v>#N/A</v>
          </cell>
        </row>
        <row r="6190">
          <cell r="G6190">
            <v>181</v>
          </cell>
          <cell r="H6190">
            <v>135</v>
          </cell>
          <cell r="I6190">
            <v>12</v>
          </cell>
          <cell r="J6190">
            <v>9</v>
          </cell>
          <cell r="K6190">
            <v>63</v>
          </cell>
          <cell r="L6190">
            <v>46</v>
          </cell>
          <cell r="M6190">
            <v>5</v>
          </cell>
          <cell r="N6190">
            <v>3</v>
          </cell>
          <cell r="O6190">
            <v>63</v>
          </cell>
          <cell r="P6190">
            <v>106</v>
          </cell>
          <cell r="Q6190">
            <v>12</v>
          </cell>
          <cell r="R6190">
            <v>0</v>
          </cell>
          <cell r="S6190">
            <v>0</v>
          </cell>
          <cell r="T6190">
            <v>0</v>
          </cell>
          <cell r="U6190">
            <v>0</v>
          </cell>
          <cell r="AO6190" t="e">
            <v>#N/A</v>
          </cell>
          <cell r="AQ6190" t="e">
            <v>#N/A</v>
          </cell>
        </row>
        <row r="6191">
          <cell r="G6191">
            <v>10</v>
          </cell>
          <cell r="H6191">
            <v>7</v>
          </cell>
          <cell r="I6191">
            <v>1</v>
          </cell>
          <cell r="J6191">
            <v>1</v>
          </cell>
          <cell r="K6191">
            <v>3</v>
          </cell>
          <cell r="L6191">
            <v>1</v>
          </cell>
          <cell r="M6191">
            <v>0</v>
          </cell>
          <cell r="N6191">
            <v>0</v>
          </cell>
          <cell r="O6191">
            <v>3</v>
          </cell>
          <cell r="P6191">
            <v>6</v>
          </cell>
          <cell r="Q6191">
            <v>1</v>
          </cell>
          <cell r="R6191">
            <v>0</v>
          </cell>
          <cell r="S6191">
            <v>0</v>
          </cell>
          <cell r="T6191">
            <v>0</v>
          </cell>
          <cell r="U6191">
            <v>0</v>
          </cell>
          <cell r="AO6191" t="e">
            <v>#N/A</v>
          </cell>
          <cell r="AQ6191" t="e">
            <v>#N/A</v>
          </cell>
        </row>
        <row r="6192">
          <cell r="G6192">
            <v>30</v>
          </cell>
          <cell r="H6192">
            <v>17</v>
          </cell>
          <cell r="I6192">
            <v>4</v>
          </cell>
          <cell r="J6192">
            <v>3</v>
          </cell>
          <cell r="K6192">
            <v>11</v>
          </cell>
          <cell r="L6192">
            <v>7</v>
          </cell>
          <cell r="M6192">
            <v>2</v>
          </cell>
          <cell r="N6192">
            <v>2</v>
          </cell>
          <cell r="O6192">
            <v>11</v>
          </cell>
          <cell r="P6192">
            <v>12</v>
          </cell>
          <cell r="Q6192">
            <v>7</v>
          </cell>
          <cell r="R6192">
            <v>0</v>
          </cell>
          <cell r="S6192">
            <v>0</v>
          </cell>
          <cell r="T6192">
            <v>0</v>
          </cell>
          <cell r="U6192">
            <v>0</v>
          </cell>
          <cell r="AO6192" t="e">
            <v>#N/A</v>
          </cell>
          <cell r="AQ6192" t="e">
            <v>#N/A</v>
          </cell>
        </row>
        <row r="6193">
          <cell r="G6193">
            <v>0</v>
          </cell>
          <cell r="H6193">
            <v>0</v>
          </cell>
          <cell r="I6193">
            <v>0</v>
          </cell>
          <cell r="J6193">
            <v>0</v>
          </cell>
          <cell r="K6193">
            <v>0</v>
          </cell>
          <cell r="L6193">
            <v>0</v>
          </cell>
          <cell r="M6193">
            <v>0</v>
          </cell>
          <cell r="N6193">
            <v>0</v>
          </cell>
          <cell r="O6193">
            <v>0</v>
          </cell>
          <cell r="P6193">
            <v>0</v>
          </cell>
          <cell r="Q6193">
            <v>0</v>
          </cell>
          <cell r="R6193">
            <v>0</v>
          </cell>
          <cell r="S6193">
            <v>0</v>
          </cell>
          <cell r="T6193">
            <v>0</v>
          </cell>
          <cell r="U6193">
            <v>0</v>
          </cell>
          <cell r="AO6193" t="e">
            <v>#N/A</v>
          </cell>
          <cell r="AQ6193" t="e">
            <v>#N/A</v>
          </cell>
        </row>
        <row r="6194">
          <cell r="G6194">
            <v>0</v>
          </cell>
          <cell r="H6194">
            <v>0</v>
          </cell>
          <cell r="I6194">
            <v>0</v>
          </cell>
          <cell r="J6194">
            <v>0</v>
          </cell>
          <cell r="K6194">
            <v>0</v>
          </cell>
          <cell r="L6194">
            <v>0</v>
          </cell>
          <cell r="M6194">
            <v>0</v>
          </cell>
          <cell r="N6194">
            <v>0</v>
          </cell>
          <cell r="O6194">
            <v>0</v>
          </cell>
          <cell r="P6194">
            <v>0</v>
          </cell>
          <cell r="Q6194">
            <v>0</v>
          </cell>
          <cell r="R6194">
            <v>0</v>
          </cell>
          <cell r="S6194">
            <v>0</v>
          </cell>
          <cell r="T6194">
            <v>0</v>
          </cell>
          <cell r="U6194">
            <v>0</v>
          </cell>
          <cell r="AO6194" t="e">
            <v>#N/A</v>
          </cell>
          <cell r="AQ6194" t="e">
            <v>#N/A</v>
          </cell>
        </row>
        <row r="6195">
          <cell r="G6195">
            <v>292</v>
          </cell>
          <cell r="H6195">
            <v>211</v>
          </cell>
          <cell r="I6195">
            <v>23</v>
          </cell>
          <cell r="J6195">
            <v>18</v>
          </cell>
          <cell r="K6195">
            <v>113</v>
          </cell>
          <cell r="L6195">
            <v>80</v>
          </cell>
          <cell r="M6195">
            <v>10</v>
          </cell>
          <cell r="N6195">
            <v>8</v>
          </cell>
          <cell r="O6195">
            <v>113</v>
          </cell>
          <cell r="P6195">
            <v>155</v>
          </cell>
          <cell r="Q6195">
            <v>24</v>
          </cell>
          <cell r="R6195">
            <v>0</v>
          </cell>
          <cell r="S6195">
            <v>0</v>
          </cell>
          <cell r="T6195">
            <v>0</v>
          </cell>
          <cell r="U6195">
            <v>0</v>
          </cell>
          <cell r="AO6195" t="e">
            <v>#N/A</v>
          </cell>
          <cell r="AQ6195" t="e">
            <v>#N/A</v>
          </cell>
        </row>
        <row r="6196">
          <cell r="G6196">
            <v>0</v>
          </cell>
          <cell r="H6196">
            <v>0</v>
          </cell>
          <cell r="I6196">
            <v>0</v>
          </cell>
          <cell r="J6196">
            <v>0</v>
          </cell>
          <cell r="K6196">
            <v>0</v>
          </cell>
          <cell r="L6196">
            <v>0</v>
          </cell>
          <cell r="M6196">
            <v>0</v>
          </cell>
          <cell r="N6196">
            <v>0</v>
          </cell>
          <cell r="O6196">
            <v>0</v>
          </cell>
          <cell r="P6196">
            <v>0</v>
          </cell>
          <cell r="Q6196">
            <v>0</v>
          </cell>
          <cell r="R6196">
            <v>0</v>
          </cell>
          <cell r="S6196">
            <v>0</v>
          </cell>
          <cell r="T6196">
            <v>0</v>
          </cell>
          <cell r="U6196">
            <v>0</v>
          </cell>
          <cell r="AO6196" t="str">
            <v>Berlin_2006_I 05c_1</v>
          </cell>
          <cell r="AQ6196" t="str">
            <v>Stadtstaaten_2006_I 05c_1</v>
          </cell>
        </row>
        <row r="6197">
          <cell r="G6197">
            <v>50</v>
          </cell>
          <cell r="H6197">
            <v>38</v>
          </cell>
          <cell r="I6197">
            <v>2</v>
          </cell>
          <cell r="J6197">
            <v>2</v>
          </cell>
          <cell r="K6197">
            <v>19</v>
          </cell>
          <cell r="L6197">
            <v>14</v>
          </cell>
          <cell r="M6197">
            <v>0</v>
          </cell>
          <cell r="N6197">
            <v>0</v>
          </cell>
          <cell r="O6197">
            <v>19</v>
          </cell>
          <cell r="P6197">
            <v>14</v>
          </cell>
          <cell r="Q6197">
            <v>14</v>
          </cell>
          <cell r="R6197">
            <v>3</v>
          </cell>
          <cell r="S6197">
            <v>0</v>
          </cell>
          <cell r="T6197">
            <v>0</v>
          </cell>
          <cell r="U6197">
            <v>0</v>
          </cell>
          <cell r="AO6197" t="str">
            <v>Berlin_2006_I 05c_2</v>
          </cell>
          <cell r="AQ6197" t="str">
            <v>Stadtstaaten_2006_I 05c_2</v>
          </cell>
        </row>
        <row r="6198">
          <cell r="G6198">
            <v>1700</v>
          </cell>
          <cell r="H6198">
            <v>1276</v>
          </cell>
          <cell r="I6198">
            <v>104</v>
          </cell>
          <cell r="J6198">
            <v>81</v>
          </cell>
          <cell r="K6198">
            <v>461</v>
          </cell>
          <cell r="L6198">
            <v>341</v>
          </cell>
          <cell r="M6198">
            <v>29</v>
          </cell>
          <cell r="N6198">
            <v>20</v>
          </cell>
          <cell r="O6198">
            <v>461</v>
          </cell>
          <cell r="P6198">
            <v>479</v>
          </cell>
          <cell r="Q6198">
            <v>756</v>
          </cell>
          <cell r="R6198">
            <v>4</v>
          </cell>
          <cell r="S6198">
            <v>0</v>
          </cell>
          <cell r="T6198">
            <v>0</v>
          </cell>
          <cell r="U6198">
            <v>0</v>
          </cell>
          <cell r="AO6198" t="str">
            <v>Berlin_2006_I 05c_3</v>
          </cell>
          <cell r="AQ6198" t="str">
            <v>Stadtstaaten_2006_I 05c_3</v>
          </cell>
        </row>
        <row r="6199">
          <cell r="G6199">
            <v>853</v>
          </cell>
          <cell r="H6199">
            <v>689</v>
          </cell>
          <cell r="I6199">
            <v>18</v>
          </cell>
          <cell r="J6199">
            <v>17</v>
          </cell>
          <cell r="K6199">
            <v>463</v>
          </cell>
          <cell r="L6199">
            <v>372</v>
          </cell>
          <cell r="M6199">
            <v>11</v>
          </cell>
          <cell r="N6199">
            <v>10</v>
          </cell>
          <cell r="O6199">
            <v>463</v>
          </cell>
          <cell r="P6199">
            <v>262</v>
          </cell>
          <cell r="Q6199">
            <v>128</v>
          </cell>
          <cell r="R6199">
            <v>0</v>
          </cell>
          <cell r="S6199">
            <v>0</v>
          </cell>
          <cell r="T6199">
            <v>0</v>
          </cell>
          <cell r="U6199">
            <v>0</v>
          </cell>
          <cell r="AO6199" t="str">
            <v>Berlin_2006_I 05c_4</v>
          </cell>
          <cell r="AQ6199" t="str">
            <v>Stadtstaaten_2006_I 05c_4</v>
          </cell>
        </row>
        <row r="6200">
          <cell r="G6200">
            <v>1382</v>
          </cell>
          <cell r="H6200">
            <v>1092</v>
          </cell>
          <cell r="I6200">
            <v>62</v>
          </cell>
          <cell r="J6200">
            <v>48</v>
          </cell>
          <cell r="K6200">
            <v>547</v>
          </cell>
          <cell r="L6200">
            <v>423</v>
          </cell>
          <cell r="M6200">
            <v>31</v>
          </cell>
          <cell r="N6200">
            <v>22</v>
          </cell>
          <cell r="O6200">
            <v>547</v>
          </cell>
          <cell r="P6200">
            <v>519</v>
          </cell>
          <cell r="Q6200">
            <v>312</v>
          </cell>
          <cell r="R6200">
            <v>4</v>
          </cell>
          <cell r="S6200">
            <v>0</v>
          </cell>
          <cell r="T6200">
            <v>0</v>
          </cell>
          <cell r="U6200">
            <v>0</v>
          </cell>
          <cell r="AO6200" t="str">
            <v>Berlin_2006_I 05c_5</v>
          </cell>
          <cell r="AQ6200" t="str">
            <v>Stadtstaaten_2006_I 05c_5</v>
          </cell>
        </row>
        <row r="6201">
          <cell r="G6201">
            <v>0</v>
          </cell>
          <cell r="H6201">
            <v>0</v>
          </cell>
          <cell r="I6201">
            <v>0</v>
          </cell>
          <cell r="J6201">
            <v>0</v>
          </cell>
          <cell r="K6201">
            <v>0</v>
          </cell>
          <cell r="L6201">
            <v>0</v>
          </cell>
          <cell r="M6201">
            <v>0</v>
          </cell>
          <cell r="N6201">
            <v>0</v>
          </cell>
          <cell r="O6201">
            <v>0</v>
          </cell>
          <cell r="P6201">
            <v>0</v>
          </cell>
          <cell r="Q6201">
            <v>0</v>
          </cell>
          <cell r="R6201">
            <v>0</v>
          </cell>
          <cell r="S6201">
            <v>0</v>
          </cell>
          <cell r="T6201">
            <v>0</v>
          </cell>
          <cell r="U6201">
            <v>0</v>
          </cell>
          <cell r="AO6201" t="str">
            <v>Berlin_2006_I 05c_6</v>
          </cell>
          <cell r="AQ6201" t="str">
            <v>Stadtstaaten_2006_I 05c_6</v>
          </cell>
        </row>
        <row r="6202">
          <cell r="G6202">
            <v>0</v>
          </cell>
          <cell r="H6202">
            <v>0</v>
          </cell>
          <cell r="I6202">
            <v>0</v>
          </cell>
          <cell r="J6202">
            <v>0</v>
          </cell>
          <cell r="K6202">
            <v>0</v>
          </cell>
          <cell r="L6202">
            <v>0</v>
          </cell>
          <cell r="M6202">
            <v>0</v>
          </cell>
          <cell r="N6202">
            <v>0</v>
          </cell>
          <cell r="O6202">
            <v>0</v>
          </cell>
          <cell r="P6202">
            <v>0</v>
          </cell>
          <cell r="Q6202">
            <v>0</v>
          </cell>
          <cell r="R6202">
            <v>0</v>
          </cell>
          <cell r="S6202">
            <v>0</v>
          </cell>
          <cell r="T6202">
            <v>0</v>
          </cell>
          <cell r="U6202">
            <v>0</v>
          </cell>
          <cell r="AO6202" t="str">
            <v>Berlin_2006_I 05c_7</v>
          </cell>
          <cell r="AQ6202" t="str">
            <v>Stadtstaaten_2006_I 05c_7</v>
          </cell>
        </row>
        <row r="6203">
          <cell r="G6203">
            <v>3985</v>
          </cell>
          <cell r="H6203">
            <v>3095</v>
          </cell>
          <cell r="I6203">
            <v>186</v>
          </cell>
          <cell r="J6203">
            <v>148</v>
          </cell>
          <cell r="K6203">
            <v>1490</v>
          </cell>
          <cell r="L6203">
            <v>1150</v>
          </cell>
          <cell r="M6203">
            <v>71</v>
          </cell>
          <cell r="N6203">
            <v>52</v>
          </cell>
          <cell r="O6203">
            <v>1490</v>
          </cell>
          <cell r="P6203">
            <v>1274</v>
          </cell>
          <cell r="Q6203">
            <v>1210</v>
          </cell>
          <cell r="R6203">
            <v>11</v>
          </cell>
          <cell r="S6203">
            <v>0</v>
          </cell>
          <cell r="T6203">
            <v>0</v>
          </cell>
          <cell r="U6203">
            <v>0</v>
          </cell>
          <cell r="AO6203" t="str">
            <v>Berlin_2006_I 05c_8</v>
          </cell>
          <cell r="AQ6203" t="str">
            <v>Stadtstaaten_2006_I 05c_8</v>
          </cell>
        </row>
        <row r="6204">
          <cell r="G6204">
            <v>0</v>
          </cell>
          <cell r="H6204">
            <v>0</v>
          </cell>
          <cell r="I6204">
            <v>0</v>
          </cell>
          <cell r="J6204">
            <v>0</v>
          </cell>
          <cell r="K6204">
            <v>0</v>
          </cell>
          <cell r="L6204">
            <v>0</v>
          </cell>
          <cell r="M6204">
            <v>0</v>
          </cell>
          <cell r="N6204">
            <v>0</v>
          </cell>
          <cell r="O6204">
            <v>0</v>
          </cell>
          <cell r="P6204">
            <v>0</v>
          </cell>
          <cell r="Q6204">
            <v>0</v>
          </cell>
          <cell r="R6204">
            <v>0</v>
          </cell>
          <cell r="S6204">
            <v>0</v>
          </cell>
          <cell r="T6204">
            <v>0</v>
          </cell>
          <cell r="U6204">
            <v>0</v>
          </cell>
          <cell r="AO6204" t="e">
            <v>#N/A</v>
          </cell>
          <cell r="AQ6204" t="e">
            <v>#N/A</v>
          </cell>
        </row>
        <row r="6205">
          <cell r="G6205">
            <v>14</v>
          </cell>
          <cell r="H6205">
            <v>9</v>
          </cell>
          <cell r="I6205">
            <v>2</v>
          </cell>
          <cell r="J6205">
            <v>2</v>
          </cell>
          <cell r="K6205">
            <v>0</v>
          </cell>
          <cell r="L6205">
            <v>0</v>
          </cell>
          <cell r="M6205">
            <v>0</v>
          </cell>
          <cell r="N6205">
            <v>0</v>
          </cell>
          <cell r="O6205">
            <v>0</v>
          </cell>
          <cell r="P6205">
            <v>1</v>
          </cell>
          <cell r="Q6205">
            <v>10</v>
          </cell>
          <cell r="R6205">
            <v>3</v>
          </cell>
          <cell r="S6205">
            <v>0</v>
          </cell>
          <cell r="T6205">
            <v>0</v>
          </cell>
          <cell r="U6205">
            <v>0</v>
          </cell>
          <cell r="AO6205" t="e">
            <v>#N/A</v>
          </cell>
          <cell r="AQ6205" t="e">
            <v>#N/A</v>
          </cell>
        </row>
        <row r="6206">
          <cell r="G6206">
            <v>258</v>
          </cell>
          <cell r="H6206">
            <v>191</v>
          </cell>
          <cell r="I6206">
            <v>35</v>
          </cell>
          <cell r="J6206">
            <v>27</v>
          </cell>
          <cell r="K6206">
            <v>75</v>
          </cell>
          <cell r="L6206">
            <v>58</v>
          </cell>
          <cell r="M6206">
            <v>14</v>
          </cell>
          <cell r="N6206">
            <v>10</v>
          </cell>
          <cell r="O6206">
            <v>75</v>
          </cell>
          <cell r="P6206">
            <v>78</v>
          </cell>
          <cell r="Q6206">
            <v>101</v>
          </cell>
          <cell r="R6206">
            <v>4</v>
          </cell>
          <cell r="S6206">
            <v>0</v>
          </cell>
          <cell r="T6206">
            <v>0</v>
          </cell>
          <cell r="U6206">
            <v>0</v>
          </cell>
          <cell r="AO6206" t="e">
            <v>#N/A</v>
          </cell>
          <cell r="AQ6206" t="e">
            <v>#N/A</v>
          </cell>
        </row>
        <row r="6207">
          <cell r="G6207">
            <v>11</v>
          </cell>
          <cell r="H6207">
            <v>8</v>
          </cell>
          <cell r="I6207">
            <v>0</v>
          </cell>
          <cell r="J6207">
            <v>0</v>
          </cell>
          <cell r="K6207">
            <v>6</v>
          </cell>
          <cell r="L6207">
            <v>4</v>
          </cell>
          <cell r="M6207">
            <v>0</v>
          </cell>
          <cell r="N6207">
            <v>0</v>
          </cell>
          <cell r="O6207">
            <v>6</v>
          </cell>
          <cell r="P6207">
            <v>4</v>
          </cell>
          <cell r="Q6207">
            <v>1</v>
          </cell>
          <cell r="R6207">
            <v>0</v>
          </cell>
          <cell r="S6207">
            <v>0</v>
          </cell>
          <cell r="T6207">
            <v>0</v>
          </cell>
          <cell r="U6207">
            <v>0</v>
          </cell>
          <cell r="AO6207" t="e">
            <v>#N/A</v>
          </cell>
          <cell r="AQ6207" t="e">
            <v>#N/A</v>
          </cell>
        </row>
        <row r="6208">
          <cell r="G6208">
            <v>131</v>
          </cell>
          <cell r="H6208">
            <v>92</v>
          </cell>
          <cell r="I6208">
            <v>22</v>
          </cell>
          <cell r="J6208">
            <v>13</v>
          </cell>
          <cell r="K6208">
            <v>49</v>
          </cell>
          <cell r="L6208">
            <v>31</v>
          </cell>
          <cell r="M6208">
            <v>15</v>
          </cell>
          <cell r="N6208">
            <v>9</v>
          </cell>
          <cell r="O6208">
            <v>49</v>
          </cell>
          <cell r="P6208">
            <v>48</v>
          </cell>
          <cell r="Q6208">
            <v>30</v>
          </cell>
          <cell r="R6208">
            <v>4</v>
          </cell>
          <cell r="S6208">
            <v>0</v>
          </cell>
          <cell r="T6208">
            <v>0</v>
          </cell>
          <cell r="U6208">
            <v>0</v>
          </cell>
          <cell r="AO6208" t="e">
            <v>#N/A</v>
          </cell>
          <cell r="AQ6208" t="e">
            <v>#N/A</v>
          </cell>
        </row>
        <row r="6209">
          <cell r="G6209">
            <v>0</v>
          </cell>
          <cell r="H6209">
            <v>0</v>
          </cell>
          <cell r="I6209">
            <v>0</v>
          </cell>
          <cell r="J6209">
            <v>0</v>
          </cell>
          <cell r="K6209">
            <v>0</v>
          </cell>
          <cell r="L6209">
            <v>0</v>
          </cell>
          <cell r="M6209">
            <v>0</v>
          </cell>
          <cell r="N6209">
            <v>0</v>
          </cell>
          <cell r="O6209">
            <v>0</v>
          </cell>
          <cell r="P6209">
            <v>0</v>
          </cell>
          <cell r="Q6209">
            <v>0</v>
          </cell>
          <cell r="R6209">
            <v>0</v>
          </cell>
          <cell r="S6209">
            <v>0</v>
          </cell>
          <cell r="T6209">
            <v>0</v>
          </cell>
          <cell r="U6209">
            <v>0</v>
          </cell>
          <cell r="AO6209" t="e">
            <v>#N/A</v>
          </cell>
          <cell r="AQ6209" t="e">
            <v>#N/A</v>
          </cell>
        </row>
        <row r="6210">
          <cell r="G6210">
            <v>0</v>
          </cell>
          <cell r="H6210">
            <v>0</v>
          </cell>
          <cell r="I6210">
            <v>0</v>
          </cell>
          <cell r="J6210">
            <v>0</v>
          </cell>
          <cell r="K6210">
            <v>0</v>
          </cell>
          <cell r="L6210">
            <v>0</v>
          </cell>
          <cell r="M6210">
            <v>0</v>
          </cell>
          <cell r="N6210">
            <v>0</v>
          </cell>
          <cell r="O6210">
            <v>0</v>
          </cell>
          <cell r="P6210">
            <v>0</v>
          </cell>
          <cell r="Q6210">
            <v>0</v>
          </cell>
          <cell r="R6210">
            <v>0</v>
          </cell>
          <cell r="S6210">
            <v>0</v>
          </cell>
          <cell r="T6210">
            <v>0</v>
          </cell>
          <cell r="U6210">
            <v>0</v>
          </cell>
          <cell r="AO6210" t="e">
            <v>#N/A</v>
          </cell>
          <cell r="AQ6210" t="e">
            <v>#N/A</v>
          </cell>
        </row>
        <row r="6211">
          <cell r="G6211">
            <v>414</v>
          </cell>
          <cell r="H6211">
            <v>300</v>
          </cell>
          <cell r="I6211">
            <v>59</v>
          </cell>
          <cell r="J6211">
            <v>42</v>
          </cell>
          <cell r="K6211">
            <v>130</v>
          </cell>
          <cell r="L6211">
            <v>93</v>
          </cell>
          <cell r="M6211">
            <v>29</v>
          </cell>
          <cell r="N6211">
            <v>19</v>
          </cell>
          <cell r="O6211">
            <v>130</v>
          </cell>
          <cell r="P6211">
            <v>131</v>
          </cell>
          <cell r="Q6211">
            <v>142</v>
          </cell>
          <cell r="R6211">
            <v>11</v>
          </cell>
          <cell r="S6211">
            <v>0</v>
          </cell>
          <cell r="T6211">
            <v>0</v>
          </cell>
          <cell r="U6211">
            <v>0</v>
          </cell>
          <cell r="AO6211" t="e">
            <v>#N/A</v>
          </cell>
          <cell r="AQ6211" t="e">
            <v>#N/A</v>
          </cell>
        </row>
        <row r="6212">
          <cell r="G6212">
            <v>0</v>
          </cell>
          <cell r="H6212">
            <v>0</v>
          </cell>
          <cell r="I6212">
            <v>0</v>
          </cell>
          <cell r="J6212">
            <v>0</v>
          </cell>
          <cell r="K6212">
            <v>0</v>
          </cell>
          <cell r="L6212">
            <v>0</v>
          </cell>
          <cell r="M6212">
            <v>0</v>
          </cell>
          <cell r="N6212">
            <v>0</v>
          </cell>
          <cell r="O6212">
            <v>0</v>
          </cell>
          <cell r="P6212">
            <v>0</v>
          </cell>
          <cell r="Q6212">
            <v>0</v>
          </cell>
          <cell r="R6212">
            <v>0</v>
          </cell>
          <cell r="S6212">
            <v>0</v>
          </cell>
          <cell r="T6212">
            <v>0</v>
          </cell>
          <cell r="U6212">
            <v>0</v>
          </cell>
          <cell r="AO6212" t="str">
            <v>Berlin_2006_I 05b_1</v>
          </cell>
          <cell r="AQ6212" t="str">
            <v>Stadtstaaten_2006_I 05b_1</v>
          </cell>
        </row>
        <row r="6213">
          <cell r="G6213">
            <v>128</v>
          </cell>
          <cell r="H6213">
            <v>70</v>
          </cell>
          <cell r="I6213">
            <v>8</v>
          </cell>
          <cell r="J6213">
            <v>6</v>
          </cell>
          <cell r="K6213">
            <v>65</v>
          </cell>
          <cell r="L6213">
            <v>32</v>
          </cell>
          <cell r="M6213">
            <v>3</v>
          </cell>
          <cell r="N6213">
            <v>2</v>
          </cell>
          <cell r="O6213">
            <v>65</v>
          </cell>
          <cell r="P6213">
            <v>43.732778066979002</v>
          </cell>
          <cell r="Q6213">
            <v>34.58198854763144</v>
          </cell>
          <cell r="R6213">
            <v>0</v>
          </cell>
          <cell r="S6213">
            <v>0</v>
          </cell>
          <cell r="T6213">
            <v>0</v>
          </cell>
          <cell r="U6213">
            <v>0</v>
          </cell>
          <cell r="AO6213" t="str">
            <v>Berlin_2006_I 05b_2</v>
          </cell>
          <cell r="AQ6213" t="str">
            <v>Stadtstaaten_2006_I 05b_2</v>
          </cell>
        </row>
        <row r="6214">
          <cell r="G6214">
            <v>2240</v>
          </cell>
          <cell r="H6214">
            <v>1548</v>
          </cell>
          <cell r="I6214">
            <v>112</v>
          </cell>
          <cell r="J6214">
            <v>79</v>
          </cell>
          <cell r="K6214">
            <v>801</v>
          </cell>
          <cell r="L6214">
            <v>546</v>
          </cell>
          <cell r="M6214">
            <v>45</v>
          </cell>
          <cell r="N6214">
            <v>35</v>
          </cell>
          <cell r="O6214">
            <v>801</v>
          </cell>
          <cell r="P6214">
            <v>765.32361617213257</v>
          </cell>
          <cell r="Q6214">
            <v>605.18479958355022</v>
          </cell>
          <cell r="R6214">
            <v>0</v>
          </cell>
          <cell r="S6214">
            <v>0</v>
          </cell>
          <cell r="T6214">
            <v>0</v>
          </cell>
          <cell r="U6214">
            <v>0</v>
          </cell>
          <cell r="AO6214" t="str">
            <v>Berlin_2006_I 05b_3</v>
          </cell>
          <cell r="AQ6214" t="str">
            <v>Stadtstaaten_2006_I 05b_3</v>
          </cell>
        </row>
        <row r="6215">
          <cell r="G6215">
            <v>446</v>
          </cell>
          <cell r="H6215">
            <v>322</v>
          </cell>
          <cell r="I6215">
            <v>7</v>
          </cell>
          <cell r="J6215">
            <v>6</v>
          </cell>
          <cell r="K6215">
            <v>204</v>
          </cell>
          <cell r="L6215">
            <v>144</v>
          </cell>
          <cell r="M6215">
            <v>3</v>
          </cell>
          <cell r="N6215">
            <v>3</v>
          </cell>
          <cell r="O6215">
            <v>204</v>
          </cell>
          <cell r="P6215">
            <v>152.38139857712997</v>
          </cell>
          <cell r="Q6215">
            <v>120.49661634565331</v>
          </cell>
          <cell r="R6215">
            <v>0</v>
          </cell>
          <cell r="S6215">
            <v>0</v>
          </cell>
          <cell r="T6215">
            <v>0</v>
          </cell>
          <cell r="U6215">
            <v>0</v>
          </cell>
          <cell r="AO6215" t="str">
            <v>Berlin_2006_I 05b_4</v>
          </cell>
          <cell r="AQ6215" t="str">
            <v>Stadtstaaten_2006_I 05b_4</v>
          </cell>
        </row>
        <row r="6216">
          <cell r="G6216">
            <v>2949</v>
          </cell>
          <cell r="H6216">
            <v>2238</v>
          </cell>
          <cell r="I6216">
            <v>76</v>
          </cell>
          <cell r="J6216">
            <v>60</v>
          </cell>
          <cell r="K6216">
            <v>1167</v>
          </cell>
          <cell r="L6216">
            <v>880</v>
          </cell>
          <cell r="M6216">
            <v>33</v>
          </cell>
          <cell r="N6216">
            <v>23</v>
          </cell>
          <cell r="O6216">
            <v>1167</v>
          </cell>
          <cell r="P6216">
            <v>1007.5622071837585</v>
          </cell>
          <cell r="Q6216">
            <v>796.73659552316497</v>
          </cell>
          <cell r="R6216">
            <v>0</v>
          </cell>
          <cell r="S6216">
            <v>0</v>
          </cell>
          <cell r="T6216">
            <v>0</v>
          </cell>
          <cell r="U6216">
            <v>0</v>
          </cell>
          <cell r="AO6216" t="str">
            <v>Berlin_2006_I 05b_5</v>
          </cell>
          <cell r="AQ6216" t="str">
            <v>Stadtstaaten_2006_I 05b_5</v>
          </cell>
        </row>
        <row r="6217">
          <cell r="G6217">
            <v>0</v>
          </cell>
          <cell r="H6217">
            <v>0</v>
          </cell>
          <cell r="I6217">
            <v>0</v>
          </cell>
          <cell r="J6217">
            <v>0</v>
          </cell>
          <cell r="K6217">
            <v>0</v>
          </cell>
          <cell r="L6217">
            <v>0</v>
          </cell>
          <cell r="M6217">
            <v>0</v>
          </cell>
          <cell r="N6217">
            <v>0</v>
          </cell>
          <cell r="O6217">
            <v>0</v>
          </cell>
          <cell r="P6217">
            <v>0</v>
          </cell>
          <cell r="Q6217">
            <v>0</v>
          </cell>
          <cell r="R6217">
            <v>0</v>
          </cell>
          <cell r="S6217">
            <v>0</v>
          </cell>
          <cell r="T6217">
            <v>0</v>
          </cell>
          <cell r="U6217">
            <v>0</v>
          </cell>
          <cell r="AO6217" t="str">
            <v>Berlin_2006_I 05b_6</v>
          </cell>
          <cell r="AQ6217" t="str">
            <v>Stadtstaaten_2006_I 05b_6</v>
          </cell>
        </row>
        <row r="6218">
          <cell r="G6218">
            <v>0</v>
          </cell>
          <cell r="H6218">
            <v>0</v>
          </cell>
          <cell r="I6218">
            <v>0</v>
          </cell>
          <cell r="J6218">
            <v>0</v>
          </cell>
          <cell r="K6218">
            <v>0</v>
          </cell>
          <cell r="L6218">
            <v>0</v>
          </cell>
          <cell r="M6218">
            <v>0</v>
          </cell>
          <cell r="N6218">
            <v>0</v>
          </cell>
          <cell r="O6218">
            <v>0</v>
          </cell>
          <cell r="P6218">
            <v>0</v>
          </cell>
          <cell r="Q6218">
            <v>0</v>
          </cell>
          <cell r="R6218">
            <v>0</v>
          </cell>
          <cell r="S6218">
            <v>0</v>
          </cell>
          <cell r="T6218">
            <v>0</v>
          </cell>
          <cell r="U6218">
            <v>0</v>
          </cell>
          <cell r="AO6218" t="str">
            <v>Berlin_2006_I 05b_7</v>
          </cell>
          <cell r="AQ6218" t="str">
            <v>Stadtstaaten_2006_I 05b_7</v>
          </cell>
        </row>
        <row r="6219">
          <cell r="G6219">
            <v>5763</v>
          </cell>
          <cell r="H6219">
            <v>4178</v>
          </cell>
          <cell r="I6219">
            <v>203</v>
          </cell>
          <cell r="J6219">
            <v>151</v>
          </cell>
          <cell r="K6219">
            <v>2237</v>
          </cell>
          <cell r="L6219">
            <v>1602</v>
          </cell>
          <cell r="M6219">
            <v>84</v>
          </cell>
          <cell r="N6219">
            <v>63</v>
          </cell>
          <cell r="O6219">
            <v>2237</v>
          </cell>
          <cell r="P6219">
            <v>1969</v>
          </cell>
          <cell r="Q6219">
            <v>1557</v>
          </cell>
          <cell r="R6219">
            <v>0</v>
          </cell>
          <cell r="S6219">
            <v>0</v>
          </cell>
          <cell r="T6219">
            <v>0</v>
          </cell>
          <cell r="U6219">
            <v>0</v>
          </cell>
          <cell r="AO6219" t="str">
            <v>Berlin_2006_I 05b_8</v>
          </cell>
          <cell r="AQ6219" t="str">
            <v>Stadtstaaten_2006_I 05b_8</v>
          </cell>
        </row>
        <row r="6220">
          <cell r="G6220">
            <v>0</v>
          </cell>
          <cell r="H6220">
            <v>0</v>
          </cell>
          <cell r="I6220">
            <v>0</v>
          </cell>
          <cell r="J6220">
            <v>0</v>
          </cell>
          <cell r="K6220">
            <v>0</v>
          </cell>
          <cell r="L6220">
            <v>0</v>
          </cell>
          <cell r="M6220">
            <v>0</v>
          </cell>
          <cell r="N6220">
            <v>0</v>
          </cell>
          <cell r="O6220">
            <v>0</v>
          </cell>
          <cell r="P6220">
            <v>0</v>
          </cell>
          <cell r="Q6220">
            <v>0</v>
          </cell>
          <cell r="R6220">
            <v>0</v>
          </cell>
          <cell r="S6220">
            <v>0</v>
          </cell>
          <cell r="T6220">
            <v>0</v>
          </cell>
          <cell r="U6220">
            <v>0</v>
          </cell>
          <cell r="AO6220" t="str">
            <v>Berlin_2006_I 05b_1</v>
          </cell>
          <cell r="AQ6220" t="str">
            <v>Stadtstaaten_2006_I 05b_1</v>
          </cell>
        </row>
        <row r="6221">
          <cell r="G6221">
            <v>0</v>
          </cell>
          <cell r="H6221">
            <v>0</v>
          </cell>
          <cell r="I6221">
            <v>0</v>
          </cell>
          <cell r="J6221">
            <v>0</v>
          </cell>
          <cell r="K6221">
            <v>0</v>
          </cell>
          <cell r="L6221">
            <v>0</v>
          </cell>
          <cell r="M6221">
            <v>0</v>
          </cell>
          <cell r="N6221">
            <v>0</v>
          </cell>
          <cell r="O6221">
            <v>0</v>
          </cell>
          <cell r="P6221">
            <v>0</v>
          </cell>
          <cell r="Q6221">
            <v>0</v>
          </cell>
          <cell r="R6221">
            <v>0</v>
          </cell>
          <cell r="S6221">
            <v>0</v>
          </cell>
          <cell r="T6221">
            <v>0</v>
          </cell>
          <cell r="U6221">
            <v>0</v>
          </cell>
          <cell r="AO6221" t="str">
            <v>Berlin_2006_I 05b_2</v>
          </cell>
          <cell r="AQ6221" t="str">
            <v>Stadtstaaten_2006_I 05b_2</v>
          </cell>
        </row>
        <row r="6222">
          <cell r="G6222">
            <v>0</v>
          </cell>
          <cell r="H6222">
            <v>0</v>
          </cell>
          <cell r="I6222">
            <v>0</v>
          </cell>
          <cell r="J6222">
            <v>0</v>
          </cell>
          <cell r="K6222">
            <v>0</v>
          </cell>
          <cell r="L6222">
            <v>0</v>
          </cell>
          <cell r="M6222">
            <v>0</v>
          </cell>
          <cell r="N6222">
            <v>0</v>
          </cell>
          <cell r="O6222">
            <v>0</v>
          </cell>
          <cell r="P6222">
            <v>0</v>
          </cell>
          <cell r="Q6222">
            <v>0</v>
          </cell>
          <cell r="R6222">
            <v>0</v>
          </cell>
          <cell r="S6222">
            <v>0</v>
          </cell>
          <cell r="T6222">
            <v>0</v>
          </cell>
          <cell r="U6222">
            <v>0</v>
          </cell>
          <cell r="AO6222" t="str">
            <v>Berlin_2006_I 05b_3</v>
          </cell>
          <cell r="AQ6222" t="str">
            <v>Stadtstaaten_2006_I 05b_3</v>
          </cell>
        </row>
        <row r="6223">
          <cell r="G6223">
            <v>0</v>
          </cell>
          <cell r="H6223">
            <v>0</v>
          </cell>
          <cell r="I6223">
            <v>0</v>
          </cell>
          <cell r="J6223">
            <v>0</v>
          </cell>
          <cell r="K6223">
            <v>0</v>
          </cell>
          <cell r="L6223">
            <v>0</v>
          </cell>
          <cell r="M6223">
            <v>0</v>
          </cell>
          <cell r="N6223">
            <v>0</v>
          </cell>
          <cell r="O6223">
            <v>0</v>
          </cell>
          <cell r="P6223">
            <v>0</v>
          </cell>
          <cell r="Q6223">
            <v>0</v>
          </cell>
          <cell r="R6223">
            <v>0</v>
          </cell>
          <cell r="S6223">
            <v>0</v>
          </cell>
          <cell r="T6223">
            <v>0</v>
          </cell>
          <cell r="U6223">
            <v>0</v>
          </cell>
          <cell r="AO6223" t="str">
            <v>Berlin_2006_I 05b_4</v>
          </cell>
          <cell r="AQ6223" t="str">
            <v>Stadtstaaten_2006_I 05b_4</v>
          </cell>
        </row>
        <row r="6224">
          <cell r="G6224">
            <v>0</v>
          </cell>
          <cell r="H6224">
            <v>0</v>
          </cell>
          <cell r="I6224">
            <v>0</v>
          </cell>
          <cell r="J6224">
            <v>0</v>
          </cell>
          <cell r="K6224">
            <v>0</v>
          </cell>
          <cell r="L6224">
            <v>0</v>
          </cell>
          <cell r="M6224">
            <v>0</v>
          </cell>
          <cell r="N6224">
            <v>0</v>
          </cell>
          <cell r="O6224">
            <v>0</v>
          </cell>
          <cell r="P6224">
            <v>0</v>
          </cell>
          <cell r="Q6224">
            <v>0</v>
          </cell>
          <cell r="R6224">
            <v>0</v>
          </cell>
          <cell r="S6224">
            <v>0</v>
          </cell>
          <cell r="T6224">
            <v>0</v>
          </cell>
          <cell r="U6224">
            <v>0</v>
          </cell>
          <cell r="AO6224" t="str">
            <v>Berlin_2006_I 05b_5</v>
          </cell>
          <cell r="AQ6224" t="str">
            <v>Stadtstaaten_2006_I 05b_5</v>
          </cell>
        </row>
        <row r="6225">
          <cell r="G6225">
            <v>0</v>
          </cell>
          <cell r="H6225">
            <v>0</v>
          </cell>
          <cell r="I6225">
            <v>0</v>
          </cell>
          <cell r="J6225">
            <v>0</v>
          </cell>
          <cell r="K6225">
            <v>0</v>
          </cell>
          <cell r="L6225">
            <v>0</v>
          </cell>
          <cell r="M6225">
            <v>0</v>
          </cell>
          <cell r="N6225">
            <v>0</v>
          </cell>
          <cell r="O6225">
            <v>0</v>
          </cell>
          <cell r="P6225">
            <v>0</v>
          </cell>
          <cell r="Q6225">
            <v>0</v>
          </cell>
          <cell r="R6225">
            <v>0</v>
          </cell>
          <cell r="S6225">
            <v>0</v>
          </cell>
          <cell r="T6225">
            <v>0</v>
          </cell>
          <cell r="U6225">
            <v>0</v>
          </cell>
          <cell r="AO6225" t="str">
            <v>Berlin_2006_I 05b_6</v>
          </cell>
          <cell r="AQ6225" t="str">
            <v>Stadtstaaten_2006_I 05b_6</v>
          </cell>
        </row>
        <row r="6226">
          <cell r="G6226">
            <v>0</v>
          </cell>
          <cell r="H6226">
            <v>0</v>
          </cell>
          <cell r="I6226">
            <v>0</v>
          </cell>
          <cell r="J6226">
            <v>0</v>
          </cell>
          <cell r="K6226">
            <v>0</v>
          </cell>
          <cell r="L6226">
            <v>0</v>
          </cell>
          <cell r="M6226">
            <v>0</v>
          </cell>
          <cell r="N6226">
            <v>0</v>
          </cell>
          <cell r="O6226">
            <v>0</v>
          </cell>
          <cell r="P6226">
            <v>0</v>
          </cell>
          <cell r="Q6226">
            <v>0</v>
          </cell>
          <cell r="R6226">
            <v>0</v>
          </cell>
          <cell r="S6226">
            <v>0</v>
          </cell>
          <cell r="T6226">
            <v>0</v>
          </cell>
          <cell r="U6226">
            <v>0</v>
          </cell>
          <cell r="AO6226" t="str">
            <v>Berlin_2006_I 05b_7</v>
          </cell>
          <cell r="AQ6226" t="str">
            <v>Stadtstaaten_2006_I 05b_7</v>
          </cell>
        </row>
        <row r="6227">
          <cell r="G6227">
            <v>0</v>
          </cell>
          <cell r="H6227">
            <v>0</v>
          </cell>
          <cell r="I6227">
            <v>0</v>
          </cell>
          <cell r="J6227">
            <v>0</v>
          </cell>
          <cell r="K6227">
            <v>0</v>
          </cell>
          <cell r="L6227">
            <v>0</v>
          </cell>
          <cell r="M6227">
            <v>0</v>
          </cell>
          <cell r="N6227">
            <v>0</v>
          </cell>
          <cell r="O6227">
            <v>0</v>
          </cell>
          <cell r="P6227">
            <v>0</v>
          </cell>
          <cell r="Q6227">
            <v>0</v>
          </cell>
          <cell r="R6227">
            <v>0</v>
          </cell>
          <cell r="S6227">
            <v>0</v>
          </cell>
          <cell r="T6227">
            <v>0</v>
          </cell>
          <cell r="U6227">
            <v>0</v>
          </cell>
          <cell r="AO6227" t="str">
            <v>Berlin_2006_I 05b_8</v>
          </cell>
          <cell r="AQ6227" t="str">
            <v>Stadtstaaten_2006_I 05b_8</v>
          </cell>
        </row>
        <row r="6228">
          <cell r="G6228">
            <v>1896</v>
          </cell>
          <cell r="H6228">
            <v>654</v>
          </cell>
          <cell r="I6228">
            <v>486</v>
          </cell>
          <cell r="J6228">
            <v>155</v>
          </cell>
          <cell r="K6228">
            <v>1795</v>
          </cell>
          <cell r="L6228">
            <v>625.36193029490607</v>
          </cell>
          <cell r="M6228">
            <v>425.98441558441556</v>
          </cell>
          <cell r="N6228">
            <v>131.50134048257371</v>
          </cell>
          <cell r="O6228">
            <v>1795</v>
          </cell>
          <cell r="P6228">
            <v>101</v>
          </cell>
          <cell r="Q6228">
            <v>0</v>
          </cell>
          <cell r="R6228">
            <v>0</v>
          </cell>
          <cell r="S6228">
            <v>0</v>
          </cell>
          <cell r="T6228">
            <v>0</v>
          </cell>
          <cell r="U6228">
            <v>0</v>
          </cell>
          <cell r="AO6228" t="str">
            <v>Berlin_2006_II 03b_1</v>
          </cell>
          <cell r="AQ6228" t="str">
            <v>Stadtstaaten_2006_II 03b_1</v>
          </cell>
        </row>
        <row r="6229">
          <cell r="G6229">
            <v>1169</v>
          </cell>
          <cell r="H6229">
            <v>456</v>
          </cell>
          <cell r="I6229">
            <v>226</v>
          </cell>
          <cell r="J6229">
            <v>81</v>
          </cell>
          <cell r="K6229">
            <v>1166</v>
          </cell>
          <cell r="L6229">
            <v>436.03217158176943</v>
          </cell>
          <cell r="M6229">
            <v>262.64545454545453</v>
          </cell>
          <cell r="N6229">
            <v>91.689008042895438</v>
          </cell>
          <cell r="O6229">
            <v>1166</v>
          </cell>
          <cell r="P6229">
            <v>3</v>
          </cell>
          <cell r="Q6229">
            <v>0</v>
          </cell>
          <cell r="R6229">
            <v>0</v>
          </cell>
          <cell r="S6229">
            <v>0</v>
          </cell>
          <cell r="T6229">
            <v>0</v>
          </cell>
          <cell r="U6229">
            <v>0</v>
          </cell>
          <cell r="AO6229" t="str">
            <v>Berlin_2006_II 03b_2</v>
          </cell>
          <cell r="AQ6229" t="str">
            <v>Stadtstaaten_2006_II 03b_2</v>
          </cell>
        </row>
        <row r="6230">
          <cell r="G6230">
            <v>12</v>
          </cell>
          <cell r="H6230">
            <v>9</v>
          </cell>
          <cell r="I6230">
            <v>2</v>
          </cell>
          <cell r="J6230">
            <v>1</v>
          </cell>
          <cell r="K6230">
            <v>12</v>
          </cell>
          <cell r="L6230">
            <v>8.6058981233243976</v>
          </cell>
          <cell r="M6230">
            <v>2.6961038961038959</v>
          </cell>
          <cell r="N6230">
            <v>1.8096514745308312</v>
          </cell>
          <cell r="O6230">
            <v>12</v>
          </cell>
          <cell r="P6230">
            <v>0</v>
          </cell>
          <cell r="Q6230">
            <v>0</v>
          </cell>
          <cell r="R6230">
            <v>0</v>
          </cell>
          <cell r="S6230">
            <v>0</v>
          </cell>
          <cell r="T6230">
            <v>0</v>
          </cell>
          <cell r="U6230">
            <v>0</v>
          </cell>
          <cell r="AO6230" t="str">
            <v>Berlin_2006_II 03b_3</v>
          </cell>
          <cell r="AQ6230" t="str">
            <v>Stadtstaaten_2006_II 03b_3</v>
          </cell>
        </row>
        <row r="6231">
          <cell r="G6231">
            <v>0</v>
          </cell>
          <cell r="H6231">
            <v>0</v>
          </cell>
          <cell r="I6231">
            <v>0</v>
          </cell>
          <cell r="J6231">
            <v>0</v>
          </cell>
          <cell r="K6231">
            <v>0</v>
          </cell>
          <cell r="L6231">
            <v>0</v>
          </cell>
          <cell r="M6231">
            <v>0</v>
          </cell>
          <cell r="N6231">
            <v>0</v>
          </cell>
          <cell r="O6231">
            <v>0</v>
          </cell>
          <cell r="P6231">
            <v>0</v>
          </cell>
          <cell r="Q6231">
            <v>0</v>
          </cell>
          <cell r="R6231">
            <v>0</v>
          </cell>
          <cell r="S6231">
            <v>0</v>
          </cell>
          <cell r="T6231">
            <v>0</v>
          </cell>
          <cell r="U6231">
            <v>0</v>
          </cell>
          <cell r="AO6231" t="str">
            <v>Berlin_2006_II 03b_4</v>
          </cell>
          <cell r="AQ6231" t="str">
            <v>Stadtstaaten_2006_II 03b_4</v>
          </cell>
        </row>
        <row r="6232">
          <cell r="G6232">
            <v>3</v>
          </cell>
          <cell r="H6232">
            <v>0</v>
          </cell>
          <cell r="I6232">
            <v>0</v>
          </cell>
          <cell r="J6232">
            <v>0</v>
          </cell>
          <cell r="K6232">
            <v>3</v>
          </cell>
          <cell r="L6232">
            <v>0</v>
          </cell>
          <cell r="M6232">
            <v>0.67402597402597397</v>
          </cell>
          <cell r="N6232">
            <v>0</v>
          </cell>
          <cell r="O6232">
            <v>3</v>
          </cell>
          <cell r="P6232">
            <v>0</v>
          </cell>
          <cell r="Q6232">
            <v>0</v>
          </cell>
          <cell r="R6232">
            <v>0</v>
          </cell>
          <cell r="S6232">
            <v>0</v>
          </cell>
          <cell r="T6232">
            <v>0</v>
          </cell>
          <cell r="U6232">
            <v>0</v>
          </cell>
          <cell r="AO6232" t="str">
            <v>Berlin_2006_II 03b_5</v>
          </cell>
          <cell r="AQ6232" t="str">
            <v>Stadtstaaten_2006_II 03b_5</v>
          </cell>
        </row>
        <row r="6233">
          <cell r="G6233">
            <v>0</v>
          </cell>
          <cell r="H6233">
            <v>0</v>
          </cell>
          <cell r="I6233">
            <v>0</v>
          </cell>
          <cell r="J6233">
            <v>0</v>
          </cell>
          <cell r="K6233">
            <v>0</v>
          </cell>
          <cell r="L6233">
            <v>0</v>
          </cell>
          <cell r="M6233">
            <v>0</v>
          </cell>
          <cell r="N6233">
            <v>0</v>
          </cell>
          <cell r="O6233">
            <v>0</v>
          </cell>
          <cell r="P6233">
            <v>0</v>
          </cell>
          <cell r="Q6233">
            <v>0</v>
          </cell>
          <cell r="R6233">
            <v>0</v>
          </cell>
          <cell r="S6233">
            <v>0</v>
          </cell>
          <cell r="T6233">
            <v>0</v>
          </cell>
          <cell r="U6233">
            <v>0</v>
          </cell>
          <cell r="AO6233" t="str">
            <v>Berlin_2006_II 03b_6</v>
          </cell>
          <cell r="AQ6233" t="str">
            <v>Stadtstaaten_2006_II 03b_6</v>
          </cell>
        </row>
        <row r="6234">
          <cell r="G6234">
            <v>0</v>
          </cell>
          <cell r="H6234">
            <v>0</v>
          </cell>
          <cell r="I6234">
            <v>0</v>
          </cell>
          <cell r="J6234">
            <v>0</v>
          </cell>
          <cell r="K6234">
            <v>0</v>
          </cell>
          <cell r="L6234">
            <v>0</v>
          </cell>
          <cell r="M6234">
            <v>0</v>
          </cell>
          <cell r="N6234">
            <v>0</v>
          </cell>
          <cell r="O6234">
            <v>0</v>
          </cell>
          <cell r="P6234">
            <v>0</v>
          </cell>
          <cell r="Q6234">
            <v>0</v>
          </cell>
          <cell r="R6234">
            <v>0</v>
          </cell>
          <cell r="S6234">
            <v>0</v>
          </cell>
          <cell r="T6234">
            <v>0</v>
          </cell>
          <cell r="U6234">
            <v>0</v>
          </cell>
          <cell r="AO6234" t="str">
            <v>Berlin_2006_II 03b_7</v>
          </cell>
          <cell r="AQ6234" t="str">
            <v>Stadtstaaten_2006_II 03b_7</v>
          </cell>
        </row>
        <row r="6235">
          <cell r="G6235">
            <v>3080</v>
          </cell>
          <cell r="H6235">
            <v>1119</v>
          </cell>
          <cell r="I6235">
            <v>714</v>
          </cell>
          <cell r="J6235">
            <v>237</v>
          </cell>
          <cell r="K6235">
            <v>2976</v>
          </cell>
          <cell r="L6235">
            <v>1070</v>
          </cell>
          <cell r="M6235">
            <v>692</v>
          </cell>
          <cell r="N6235">
            <v>225</v>
          </cell>
          <cell r="O6235">
            <v>2976</v>
          </cell>
          <cell r="P6235">
            <v>104</v>
          </cell>
          <cell r="Q6235">
            <v>0</v>
          </cell>
          <cell r="R6235">
            <v>0</v>
          </cell>
          <cell r="S6235">
            <v>0</v>
          </cell>
          <cell r="T6235">
            <v>0</v>
          </cell>
          <cell r="U6235">
            <v>0</v>
          </cell>
          <cell r="AO6235" t="str">
            <v>Berlin_2006_II 03b_8</v>
          </cell>
          <cell r="AQ6235" t="str">
            <v>Stadtstaaten_2006_II 03b_8</v>
          </cell>
        </row>
        <row r="6236">
          <cell r="G6236">
            <v>594</v>
          </cell>
          <cell r="H6236">
            <v>194</v>
          </cell>
          <cell r="I6236">
            <v>77</v>
          </cell>
          <cell r="J6236">
            <v>24</v>
          </cell>
          <cell r="K6236">
            <v>594</v>
          </cell>
          <cell r="L6236">
            <v>194</v>
          </cell>
          <cell r="M6236">
            <v>77</v>
          </cell>
          <cell r="N6236">
            <v>24</v>
          </cell>
          <cell r="O6236">
            <v>594</v>
          </cell>
          <cell r="P6236">
            <v>0</v>
          </cell>
          <cell r="Q6236">
            <v>0</v>
          </cell>
          <cell r="R6236">
            <v>0</v>
          </cell>
          <cell r="S6236">
            <v>0</v>
          </cell>
          <cell r="T6236">
            <v>0</v>
          </cell>
          <cell r="U6236">
            <v>0</v>
          </cell>
          <cell r="AO6236" t="str">
            <v>Berlin_2006_II 03b_1</v>
          </cell>
          <cell r="AQ6236" t="str">
            <v>Stadtstaaten_2006_II 03b_1</v>
          </cell>
        </row>
        <row r="6237">
          <cell r="G6237">
            <v>1029</v>
          </cell>
          <cell r="H6237">
            <v>400</v>
          </cell>
          <cell r="I6237">
            <v>100</v>
          </cell>
          <cell r="J6237">
            <v>44</v>
          </cell>
          <cell r="K6237">
            <v>1029</v>
          </cell>
          <cell r="L6237">
            <v>400</v>
          </cell>
          <cell r="M6237">
            <v>100</v>
          </cell>
          <cell r="N6237">
            <v>44</v>
          </cell>
          <cell r="O6237">
            <v>1029</v>
          </cell>
          <cell r="P6237">
            <v>0</v>
          </cell>
          <cell r="Q6237">
            <v>0</v>
          </cell>
          <cell r="R6237">
            <v>0</v>
          </cell>
          <cell r="S6237">
            <v>0</v>
          </cell>
          <cell r="T6237">
            <v>0</v>
          </cell>
          <cell r="U6237">
            <v>0</v>
          </cell>
          <cell r="AO6237" t="str">
            <v>Berlin_2006_II 03b_2</v>
          </cell>
          <cell r="AQ6237" t="str">
            <v>Stadtstaaten_2006_II 03b_2</v>
          </cell>
        </row>
        <row r="6238">
          <cell r="G6238">
            <v>228</v>
          </cell>
          <cell r="H6238">
            <v>94</v>
          </cell>
          <cell r="I6238">
            <v>17</v>
          </cell>
          <cell r="J6238">
            <v>8</v>
          </cell>
          <cell r="K6238">
            <v>228</v>
          </cell>
          <cell r="L6238">
            <v>94</v>
          </cell>
          <cell r="M6238">
            <v>17</v>
          </cell>
          <cell r="N6238">
            <v>8</v>
          </cell>
          <cell r="O6238">
            <v>228</v>
          </cell>
          <cell r="P6238">
            <v>0</v>
          </cell>
          <cell r="Q6238">
            <v>0</v>
          </cell>
          <cell r="R6238">
            <v>0</v>
          </cell>
          <cell r="S6238">
            <v>0</v>
          </cell>
          <cell r="T6238">
            <v>0</v>
          </cell>
          <cell r="U6238">
            <v>0</v>
          </cell>
          <cell r="AO6238" t="str">
            <v>Berlin_2006_II 03b_3</v>
          </cell>
          <cell r="AQ6238" t="str">
            <v>Stadtstaaten_2006_II 03b_3</v>
          </cell>
        </row>
        <row r="6239">
          <cell r="G6239">
            <v>0</v>
          </cell>
          <cell r="H6239">
            <v>0</v>
          </cell>
          <cell r="I6239">
            <v>0</v>
          </cell>
          <cell r="J6239">
            <v>0</v>
          </cell>
          <cell r="K6239">
            <v>0</v>
          </cell>
          <cell r="L6239">
            <v>0</v>
          </cell>
          <cell r="M6239">
            <v>0</v>
          </cell>
          <cell r="N6239">
            <v>0</v>
          </cell>
          <cell r="O6239">
            <v>0</v>
          </cell>
          <cell r="P6239">
            <v>0</v>
          </cell>
          <cell r="Q6239">
            <v>0</v>
          </cell>
          <cell r="R6239">
            <v>0</v>
          </cell>
          <cell r="S6239">
            <v>0</v>
          </cell>
          <cell r="T6239">
            <v>0</v>
          </cell>
          <cell r="U6239">
            <v>0</v>
          </cell>
          <cell r="AO6239" t="str">
            <v>Berlin_2006_II 03b_4</v>
          </cell>
          <cell r="AQ6239" t="str">
            <v>Stadtstaaten_2006_II 03b_4</v>
          </cell>
        </row>
        <row r="6240">
          <cell r="G6240">
            <v>5</v>
          </cell>
          <cell r="H6240">
            <v>2</v>
          </cell>
          <cell r="I6240">
            <v>0</v>
          </cell>
          <cell r="J6240">
            <v>0</v>
          </cell>
          <cell r="K6240">
            <v>5</v>
          </cell>
          <cell r="L6240">
            <v>2</v>
          </cell>
          <cell r="M6240">
            <v>0</v>
          </cell>
          <cell r="N6240">
            <v>0</v>
          </cell>
          <cell r="O6240">
            <v>5</v>
          </cell>
          <cell r="P6240">
            <v>0</v>
          </cell>
          <cell r="Q6240">
            <v>0</v>
          </cell>
          <cell r="R6240">
            <v>0</v>
          </cell>
          <cell r="S6240">
            <v>0</v>
          </cell>
          <cell r="T6240">
            <v>0</v>
          </cell>
          <cell r="U6240">
            <v>0</v>
          </cell>
          <cell r="AO6240" t="str">
            <v>Berlin_2006_II 03b_5</v>
          </cell>
          <cell r="AQ6240" t="str">
            <v>Stadtstaaten_2006_II 03b_5</v>
          </cell>
        </row>
        <row r="6241">
          <cell r="G6241">
            <v>0</v>
          </cell>
          <cell r="H6241">
            <v>0</v>
          </cell>
          <cell r="I6241">
            <v>0</v>
          </cell>
          <cell r="J6241">
            <v>0</v>
          </cell>
          <cell r="K6241">
            <v>0</v>
          </cell>
          <cell r="L6241">
            <v>0</v>
          </cell>
          <cell r="M6241">
            <v>0</v>
          </cell>
          <cell r="N6241">
            <v>0</v>
          </cell>
          <cell r="O6241">
            <v>0</v>
          </cell>
          <cell r="P6241">
            <v>0</v>
          </cell>
          <cell r="Q6241">
            <v>0</v>
          </cell>
          <cell r="R6241">
            <v>0</v>
          </cell>
          <cell r="S6241">
            <v>0</v>
          </cell>
          <cell r="T6241">
            <v>0</v>
          </cell>
          <cell r="U6241">
            <v>0</v>
          </cell>
          <cell r="AO6241" t="str">
            <v>Berlin_2006_II 03b_6</v>
          </cell>
          <cell r="AQ6241" t="str">
            <v>Stadtstaaten_2006_II 03b_6</v>
          </cell>
        </row>
        <row r="6242">
          <cell r="G6242">
            <v>0</v>
          </cell>
          <cell r="H6242">
            <v>0</v>
          </cell>
          <cell r="I6242">
            <v>0</v>
          </cell>
          <cell r="J6242">
            <v>0</v>
          </cell>
          <cell r="K6242">
            <v>0</v>
          </cell>
          <cell r="L6242">
            <v>0</v>
          </cell>
          <cell r="M6242">
            <v>0</v>
          </cell>
          <cell r="N6242">
            <v>0</v>
          </cell>
          <cell r="O6242">
            <v>0</v>
          </cell>
          <cell r="P6242">
            <v>0</v>
          </cell>
          <cell r="Q6242">
            <v>0</v>
          </cell>
          <cell r="R6242">
            <v>0</v>
          </cell>
          <cell r="S6242">
            <v>0</v>
          </cell>
          <cell r="T6242">
            <v>0</v>
          </cell>
          <cell r="U6242">
            <v>0</v>
          </cell>
          <cell r="AO6242" t="str">
            <v>Berlin_2006_II 03b_7</v>
          </cell>
          <cell r="AQ6242" t="str">
            <v>Stadtstaaten_2006_II 03b_7</v>
          </cell>
        </row>
        <row r="6243">
          <cell r="G6243">
            <v>1856</v>
          </cell>
          <cell r="H6243">
            <v>690</v>
          </cell>
          <cell r="I6243">
            <v>194</v>
          </cell>
          <cell r="J6243">
            <v>76</v>
          </cell>
          <cell r="K6243">
            <v>1856</v>
          </cell>
          <cell r="L6243">
            <v>690</v>
          </cell>
          <cell r="M6243">
            <v>194</v>
          </cell>
          <cell r="N6243">
            <v>76</v>
          </cell>
          <cell r="O6243">
            <v>1856</v>
          </cell>
          <cell r="P6243">
            <v>0</v>
          </cell>
          <cell r="Q6243">
            <v>0</v>
          </cell>
          <cell r="R6243">
            <v>0</v>
          </cell>
          <cell r="S6243">
            <v>0</v>
          </cell>
          <cell r="T6243">
            <v>0</v>
          </cell>
          <cell r="U6243">
            <v>0</v>
          </cell>
          <cell r="AO6243" t="str">
            <v>Berlin_2006_II 03b_8</v>
          </cell>
          <cell r="AQ6243" t="str">
            <v>Stadtstaaten_2006_II 03b_8</v>
          </cell>
        </row>
        <row r="6244">
          <cell r="G6244">
            <v>0</v>
          </cell>
          <cell r="H6244">
            <v>0</v>
          </cell>
          <cell r="I6244">
            <v>0</v>
          </cell>
          <cell r="J6244">
            <v>0</v>
          </cell>
          <cell r="K6244">
            <v>0</v>
          </cell>
          <cell r="L6244">
            <v>0</v>
          </cell>
          <cell r="M6244">
            <v>0</v>
          </cell>
          <cell r="N6244">
            <v>0</v>
          </cell>
          <cell r="O6244">
            <v>0</v>
          </cell>
          <cell r="P6244">
            <v>0</v>
          </cell>
          <cell r="Q6244">
            <v>0</v>
          </cell>
          <cell r="R6244">
            <v>0</v>
          </cell>
          <cell r="S6244">
            <v>0</v>
          </cell>
          <cell r="T6244">
            <v>0</v>
          </cell>
          <cell r="U6244">
            <v>0</v>
          </cell>
          <cell r="AO6244" t="str">
            <v>Berlin_2006_II 02b_1</v>
          </cell>
          <cell r="AQ6244" t="str">
            <v>Stadtstaaten_2006_II 02b_1</v>
          </cell>
        </row>
        <row r="6245">
          <cell r="G6245">
            <v>1</v>
          </cell>
          <cell r="H6245">
            <v>0</v>
          </cell>
          <cell r="I6245">
            <v>0</v>
          </cell>
          <cell r="J6245">
            <v>0</v>
          </cell>
          <cell r="K6245">
            <v>1</v>
          </cell>
          <cell r="L6245">
            <v>0</v>
          </cell>
          <cell r="M6245">
            <v>0</v>
          </cell>
          <cell r="N6245">
            <v>0</v>
          </cell>
          <cell r="O6245">
            <v>1</v>
          </cell>
          <cell r="P6245">
            <v>0</v>
          </cell>
          <cell r="Q6245">
            <v>0</v>
          </cell>
          <cell r="R6245">
            <v>0</v>
          </cell>
          <cell r="S6245">
            <v>0</v>
          </cell>
          <cell r="T6245">
            <v>0</v>
          </cell>
          <cell r="U6245">
            <v>0</v>
          </cell>
          <cell r="AO6245" t="str">
            <v>Berlin_2006_II 02b_2</v>
          </cell>
          <cell r="AQ6245" t="str">
            <v>Stadtstaaten_2006_II 02b_2</v>
          </cell>
        </row>
        <row r="6246">
          <cell r="G6246">
            <v>4</v>
          </cell>
          <cell r="H6246">
            <v>1</v>
          </cell>
          <cell r="I6246">
            <v>0</v>
          </cell>
          <cell r="J6246">
            <v>0</v>
          </cell>
          <cell r="K6246">
            <v>4</v>
          </cell>
          <cell r="L6246">
            <v>1</v>
          </cell>
          <cell r="M6246">
            <v>0</v>
          </cell>
          <cell r="N6246">
            <v>0</v>
          </cell>
          <cell r="O6246">
            <v>4</v>
          </cell>
          <cell r="P6246">
            <v>0</v>
          </cell>
          <cell r="Q6246">
            <v>0</v>
          </cell>
          <cell r="R6246">
            <v>0</v>
          </cell>
          <cell r="S6246">
            <v>0</v>
          </cell>
          <cell r="T6246">
            <v>0</v>
          </cell>
          <cell r="U6246">
            <v>0</v>
          </cell>
          <cell r="AO6246" t="str">
            <v>Berlin_2006_II 02b_3</v>
          </cell>
          <cell r="AQ6246" t="str">
            <v>Stadtstaaten_2006_II 02b_3</v>
          </cell>
        </row>
        <row r="6247">
          <cell r="G6247">
            <v>0</v>
          </cell>
          <cell r="H6247">
            <v>0</v>
          </cell>
          <cell r="I6247">
            <v>0</v>
          </cell>
          <cell r="J6247">
            <v>0</v>
          </cell>
          <cell r="K6247">
            <v>0</v>
          </cell>
          <cell r="L6247">
            <v>0</v>
          </cell>
          <cell r="M6247">
            <v>0</v>
          </cell>
          <cell r="N6247">
            <v>0</v>
          </cell>
          <cell r="O6247">
            <v>0</v>
          </cell>
          <cell r="P6247">
            <v>0</v>
          </cell>
          <cell r="Q6247">
            <v>0</v>
          </cell>
          <cell r="R6247">
            <v>0</v>
          </cell>
          <cell r="S6247">
            <v>0</v>
          </cell>
          <cell r="T6247">
            <v>0</v>
          </cell>
          <cell r="U6247">
            <v>0</v>
          </cell>
          <cell r="AO6247" t="str">
            <v>Berlin_2006_II 02b_4</v>
          </cell>
          <cell r="AQ6247" t="str">
            <v>Stadtstaaten_2006_II 02b_4</v>
          </cell>
        </row>
        <row r="6248">
          <cell r="G6248">
            <v>7</v>
          </cell>
          <cell r="H6248">
            <v>2</v>
          </cell>
          <cell r="I6248">
            <v>0</v>
          </cell>
          <cell r="J6248">
            <v>0</v>
          </cell>
          <cell r="K6248">
            <v>7</v>
          </cell>
          <cell r="L6248">
            <v>2</v>
          </cell>
          <cell r="M6248">
            <v>0</v>
          </cell>
          <cell r="N6248">
            <v>0</v>
          </cell>
          <cell r="O6248">
            <v>7</v>
          </cell>
          <cell r="P6248">
            <v>0</v>
          </cell>
          <cell r="Q6248">
            <v>0</v>
          </cell>
          <cell r="R6248">
            <v>0</v>
          </cell>
          <cell r="S6248">
            <v>0</v>
          </cell>
          <cell r="T6248">
            <v>0</v>
          </cell>
          <cell r="U6248">
            <v>0</v>
          </cell>
          <cell r="AO6248" t="str">
            <v>Berlin_2006_II 02b_5</v>
          </cell>
          <cell r="AQ6248" t="str">
            <v>Stadtstaaten_2006_II 02b_5</v>
          </cell>
        </row>
        <row r="6249">
          <cell r="G6249">
            <v>0</v>
          </cell>
          <cell r="H6249">
            <v>0</v>
          </cell>
          <cell r="I6249">
            <v>0</v>
          </cell>
          <cell r="J6249">
            <v>0</v>
          </cell>
          <cell r="K6249">
            <v>0</v>
          </cell>
          <cell r="L6249">
            <v>0</v>
          </cell>
          <cell r="M6249">
            <v>0</v>
          </cell>
          <cell r="N6249">
            <v>0</v>
          </cell>
          <cell r="O6249">
            <v>0</v>
          </cell>
          <cell r="P6249">
            <v>0</v>
          </cell>
          <cell r="Q6249">
            <v>0</v>
          </cell>
          <cell r="R6249">
            <v>0</v>
          </cell>
          <cell r="S6249">
            <v>0</v>
          </cell>
          <cell r="T6249">
            <v>0</v>
          </cell>
          <cell r="U6249">
            <v>0</v>
          </cell>
          <cell r="AO6249" t="str">
            <v>Berlin_2006_II 02b_6</v>
          </cell>
          <cell r="AQ6249" t="str">
            <v>Stadtstaaten_2006_II 02b_6</v>
          </cell>
        </row>
        <row r="6250">
          <cell r="G6250">
            <v>0</v>
          </cell>
          <cell r="H6250">
            <v>0</v>
          </cell>
          <cell r="I6250">
            <v>0</v>
          </cell>
          <cell r="J6250">
            <v>0</v>
          </cell>
          <cell r="K6250">
            <v>0</v>
          </cell>
          <cell r="L6250">
            <v>0</v>
          </cell>
          <cell r="M6250">
            <v>0</v>
          </cell>
          <cell r="N6250">
            <v>0</v>
          </cell>
          <cell r="O6250">
            <v>0</v>
          </cell>
          <cell r="P6250">
            <v>0</v>
          </cell>
          <cell r="Q6250">
            <v>0</v>
          </cell>
          <cell r="R6250">
            <v>0</v>
          </cell>
          <cell r="S6250">
            <v>0</v>
          </cell>
          <cell r="T6250">
            <v>0</v>
          </cell>
          <cell r="U6250">
            <v>0</v>
          </cell>
          <cell r="AO6250" t="str">
            <v>Berlin_2006_II 02b_7</v>
          </cell>
          <cell r="AQ6250" t="str">
            <v>Stadtstaaten_2006_II 02b_7</v>
          </cell>
        </row>
        <row r="6251">
          <cell r="G6251">
            <v>12</v>
          </cell>
          <cell r="H6251">
            <v>3</v>
          </cell>
          <cell r="I6251">
            <v>0</v>
          </cell>
          <cell r="J6251">
            <v>0</v>
          </cell>
          <cell r="K6251">
            <v>12</v>
          </cell>
          <cell r="L6251">
            <v>3</v>
          </cell>
          <cell r="M6251">
            <v>0</v>
          </cell>
          <cell r="N6251">
            <v>0</v>
          </cell>
          <cell r="O6251">
            <v>12</v>
          </cell>
          <cell r="P6251">
            <v>0</v>
          </cell>
          <cell r="Q6251">
            <v>0</v>
          </cell>
          <cell r="R6251">
            <v>0</v>
          </cell>
          <cell r="S6251">
            <v>0</v>
          </cell>
          <cell r="T6251">
            <v>0</v>
          </cell>
          <cell r="U6251">
            <v>0</v>
          </cell>
          <cell r="AO6251" t="str">
            <v>Berlin_2006_II 02b_8</v>
          </cell>
          <cell r="AQ6251" t="str">
            <v>Stadtstaaten_2006_II 02b_8</v>
          </cell>
        </row>
        <row r="6252">
          <cell r="G6252">
            <v>0</v>
          </cell>
          <cell r="H6252">
            <v>0</v>
          </cell>
          <cell r="I6252">
            <v>0</v>
          </cell>
          <cell r="J6252">
            <v>0</v>
          </cell>
          <cell r="K6252">
            <v>0</v>
          </cell>
          <cell r="L6252">
            <v>0</v>
          </cell>
          <cell r="M6252">
            <v>0</v>
          </cell>
          <cell r="N6252">
            <v>0</v>
          </cell>
          <cell r="O6252">
            <v>0</v>
          </cell>
          <cell r="P6252">
            <v>0</v>
          </cell>
          <cell r="Q6252">
            <v>0</v>
          </cell>
          <cell r="R6252">
            <v>0</v>
          </cell>
          <cell r="S6252">
            <v>0</v>
          </cell>
          <cell r="T6252">
            <v>0</v>
          </cell>
          <cell r="U6252">
            <v>0</v>
          </cell>
          <cell r="AO6252" t="str">
            <v>Berlin_2006_II 03a_1</v>
          </cell>
          <cell r="AQ6252" t="str">
            <v>Stadtstaaten_2006_II 03a_1</v>
          </cell>
        </row>
        <row r="6253">
          <cell r="G6253">
            <v>3431</v>
          </cell>
          <cell r="H6253">
            <v>1594</v>
          </cell>
          <cell r="I6253">
            <v>833</v>
          </cell>
          <cell r="J6253">
            <v>385</v>
          </cell>
          <cell r="K6253">
            <v>3431</v>
          </cell>
          <cell r="L6253">
            <v>1594</v>
          </cell>
          <cell r="M6253">
            <v>833</v>
          </cell>
          <cell r="N6253">
            <v>385</v>
          </cell>
          <cell r="O6253">
            <v>3431</v>
          </cell>
          <cell r="P6253">
            <v>0</v>
          </cell>
          <cell r="Q6253">
            <v>0</v>
          </cell>
          <cell r="R6253">
            <v>0</v>
          </cell>
          <cell r="S6253">
            <v>0</v>
          </cell>
          <cell r="T6253">
            <v>0</v>
          </cell>
          <cell r="U6253">
            <v>0</v>
          </cell>
          <cell r="AO6253" t="str">
            <v>Berlin_2006_II 03a_2</v>
          </cell>
          <cell r="AQ6253" t="str">
            <v>Stadtstaaten_2006_II 03a_2</v>
          </cell>
        </row>
        <row r="6254">
          <cell r="G6254">
            <v>1251</v>
          </cell>
          <cell r="H6254">
            <v>651</v>
          </cell>
          <cell r="I6254">
            <v>260</v>
          </cell>
          <cell r="J6254">
            <v>132</v>
          </cell>
          <cell r="K6254">
            <v>1251</v>
          </cell>
          <cell r="L6254">
            <v>651</v>
          </cell>
          <cell r="M6254">
            <v>260</v>
          </cell>
          <cell r="N6254">
            <v>132</v>
          </cell>
          <cell r="O6254">
            <v>1251</v>
          </cell>
          <cell r="P6254">
            <v>0</v>
          </cell>
          <cell r="Q6254">
            <v>0</v>
          </cell>
          <cell r="R6254">
            <v>0</v>
          </cell>
          <cell r="S6254">
            <v>0</v>
          </cell>
          <cell r="T6254">
            <v>0</v>
          </cell>
          <cell r="U6254">
            <v>0</v>
          </cell>
          <cell r="AO6254" t="str">
            <v>Berlin_2006_II 03a_3</v>
          </cell>
          <cell r="AQ6254" t="str">
            <v>Stadtstaaten_2006_II 03a_3</v>
          </cell>
        </row>
        <row r="6255">
          <cell r="G6255">
            <v>0</v>
          </cell>
          <cell r="H6255">
            <v>0</v>
          </cell>
          <cell r="I6255">
            <v>0</v>
          </cell>
          <cell r="J6255">
            <v>0</v>
          </cell>
          <cell r="K6255">
            <v>0</v>
          </cell>
          <cell r="L6255">
            <v>0</v>
          </cell>
          <cell r="M6255">
            <v>0</v>
          </cell>
          <cell r="N6255">
            <v>0</v>
          </cell>
          <cell r="O6255">
            <v>0</v>
          </cell>
          <cell r="P6255">
            <v>0</v>
          </cell>
          <cell r="Q6255">
            <v>0</v>
          </cell>
          <cell r="R6255">
            <v>0</v>
          </cell>
          <cell r="S6255">
            <v>0</v>
          </cell>
          <cell r="T6255">
            <v>0</v>
          </cell>
          <cell r="U6255">
            <v>0</v>
          </cell>
          <cell r="AO6255" t="str">
            <v>Berlin_2006_II 03a_4</v>
          </cell>
          <cell r="AQ6255" t="str">
            <v>Stadtstaaten_2006_II 03a_4</v>
          </cell>
        </row>
        <row r="6256">
          <cell r="G6256">
            <v>0</v>
          </cell>
          <cell r="H6256">
            <v>0</v>
          </cell>
          <cell r="I6256">
            <v>0</v>
          </cell>
          <cell r="J6256">
            <v>0</v>
          </cell>
          <cell r="K6256">
            <v>0</v>
          </cell>
          <cell r="L6256">
            <v>0</v>
          </cell>
          <cell r="M6256">
            <v>0</v>
          </cell>
          <cell r="N6256">
            <v>0</v>
          </cell>
          <cell r="O6256">
            <v>0</v>
          </cell>
          <cell r="P6256">
            <v>0</v>
          </cell>
          <cell r="Q6256">
            <v>0</v>
          </cell>
          <cell r="R6256">
            <v>0</v>
          </cell>
          <cell r="S6256">
            <v>0</v>
          </cell>
          <cell r="T6256">
            <v>0</v>
          </cell>
          <cell r="U6256">
            <v>0</v>
          </cell>
          <cell r="AO6256" t="str">
            <v>Berlin_2006_II 03a_5</v>
          </cell>
          <cell r="AQ6256" t="str">
            <v>Stadtstaaten_2006_II 03a_5</v>
          </cell>
        </row>
        <row r="6257">
          <cell r="G6257">
            <v>0</v>
          </cell>
          <cell r="H6257">
            <v>0</v>
          </cell>
          <cell r="I6257">
            <v>0</v>
          </cell>
          <cell r="J6257">
            <v>0</v>
          </cell>
          <cell r="K6257">
            <v>0</v>
          </cell>
          <cell r="L6257">
            <v>0</v>
          </cell>
          <cell r="M6257">
            <v>0</v>
          </cell>
          <cell r="N6257">
            <v>0</v>
          </cell>
          <cell r="O6257">
            <v>0</v>
          </cell>
          <cell r="P6257">
            <v>0</v>
          </cell>
          <cell r="Q6257">
            <v>0</v>
          </cell>
          <cell r="R6257">
            <v>0</v>
          </cell>
          <cell r="S6257">
            <v>0</v>
          </cell>
          <cell r="T6257">
            <v>0</v>
          </cell>
          <cell r="U6257">
            <v>0</v>
          </cell>
          <cell r="AO6257" t="str">
            <v>Berlin_2006_II 03a_6</v>
          </cell>
          <cell r="AQ6257" t="str">
            <v>Stadtstaaten_2006_II 03a_6</v>
          </cell>
        </row>
        <row r="6258">
          <cell r="G6258">
            <v>0</v>
          </cell>
          <cell r="H6258">
            <v>0</v>
          </cell>
          <cell r="I6258">
            <v>0</v>
          </cell>
          <cell r="J6258">
            <v>0</v>
          </cell>
          <cell r="K6258">
            <v>0</v>
          </cell>
          <cell r="L6258">
            <v>0</v>
          </cell>
          <cell r="M6258">
            <v>0</v>
          </cell>
          <cell r="N6258">
            <v>0</v>
          </cell>
          <cell r="O6258">
            <v>0</v>
          </cell>
          <cell r="P6258">
            <v>0</v>
          </cell>
          <cell r="Q6258">
            <v>0</v>
          </cell>
          <cell r="R6258">
            <v>0</v>
          </cell>
          <cell r="S6258">
            <v>0</v>
          </cell>
          <cell r="T6258">
            <v>0</v>
          </cell>
          <cell r="U6258">
            <v>0</v>
          </cell>
          <cell r="AO6258" t="str">
            <v>Berlin_2006_II 03a_7</v>
          </cell>
          <cell r="AQ6258" t="str">
            <v>Stadtstaaten_2006_II 03a_7</v>
          </cell>
        </row>
        <row r="6259">
          <cell r="G6259">
            <v>4682</v>
          </cell>
          <cell r="H6259">
            <v>2245</v>
          </cell>
          <cell r="I6259">
            <v>1093</v>
          </cell>
          <cell r="J6259">
            <v>517</v>
          </cell>
          <cell r="K6259">
            <v>4682</v>
          </cell>
          <cell r="L6259">
            <v>2245</v>
          </cell>
          <cell r="M6259">
            <v>1093</v>
          </cell>
          <cell r="N6259">
            <v>517</v>
          </cell>
          <cell r="O6259">
            <v>4682</v>
          </cell>
          <cell r="P6259">
            <v>0</v>
          </cell>
          <cell r="Q6259">
            <v>0</v>
          </cell>
          <cell r="R6259">
            <v>0</v>
          </cell>
          <cell r="S6259">
            <v>0</v>
          </cell>
          <cell r="T6259">
            <v>0</v>
          </cell>
          <cell r="U6259">
            <v>0</v>
          </cell>
          <cell r="AO6259" t="str">
            <v>Berlin_2006_II 03a_8</v>
          </cell>
          <cell r="AQ6259" t="str">
            <v>Stadtstaaten_2006_II 03a_8</v>
          </cell>
        </row>
        <row r="6260">
          <cell r="G6260">
            <v>0</v>
          </cell>
          <cell r="H6260">
            <v>0</v>
          </cell>
          <cell r="I6260">
            <v>0</v>
          </cell>
          <cell r="J6260">
            <v>0</v>
          </cell>
          <cell r="K6260">
            <v>0</v>
          </cell>
          <cell r="L6260">
            <v>0</v>
          </cell>
          <cell r="M6260">
            <v>0</v>
          </cell>
          <cell r="N6260">
            <v>0</v>
          </cell>
          <cell r="O6260">
            <v>0</v>
          </cell>
          <cell r="P6260">
            <v>0</v>
          </cell>
          <cell r="Q6260">
            <v>0</v>
          </cell>
          <cell r="R6260">
            <v>0</v>
          </cell>
          <cell r="S6260">
            <v>0</v>
          </cell>
          <cell r="T6260">
            <v>0</v>
          </cell>
          <cell r="U6260">
            <v>0</v>
          </cell>
          <cell r="AO6260" t="str">
            <v>Berlin_2006_Sonstige_1</v>
          </cell>
          <cell r="AQ6260" t="str">
            <v>Stadtstaaten_2006_Sonstige_1</v>
          </cell>
        </row>
        <row r="6261">
          <cell r="G6261">
            <v>42</v>
          </cell>
          <cell r="H6261">
            <v>6</v>
          </cell>
          <cell r="I6261">
            <v>1</v>
          </cell>
          <cell r="J6261">
            <v>0</v>
          </cell>
          <cell r="K6261">
            <v>42</v>
          </cell>
          <cell r="L6261">
            <v>6</v>
          </cell>
          <cell r="M6261">
            <v>1</v>
          </cell>
          <cell r="N6261">
            <v>0</v>
          </cell>
          <cell r="O6261">
            <v>42</v>
          </cell>
          <cell r="P6261">
            <v>0</v>
          </cell>
          <cell r="Q6261">
            <v>0</v>
          </cell>
          <cell r="R6261">
            <v>0</v>
          </cell>
          <cell r="S6261">
            <v>0</v>
          </cell>
          <cell r="T6261">
            <v>0</v>
          </cell>
          <cell r="U6261">
            <v>0</v>
          </cell>
          <cell r="AO6261" t="str">
            <v>Berlin_2006_Sonstige_2</v>
          </cell>
          <cell r="AQ6261" t="str">
            <v>Stadtstaaten_2006_Sonstige_2</v>
          </cell>
        </row>
        <row r="6262">
          <cell r="G6262">
            <v>2310</v>
          </cell>
          <cell r="H6262">
            <v>1040</v>
          </cell>
          <cell r="I6262">
            <v>153</v>
          </cell>
          <cell r="J6262">
            <v>58</v>
          </cell>
          <cell r="K6262">
            <v>2010</v>
          </cell>
          <cell r="L6262">
            <v>866</v>
          </cell>
          <cell r="M6262">
            <v>141</v>
          </cell>
          <cell r="N6262">
            <v>53</v>
          </cell>
          <cell r="O6262">
            <v>61</v>
          </cell>
          <cell r="P6262">
            <v>26</v>
          </cell>
          <cell r="Q6262">
            <v>1974</v>
          </cell>
          <cell r="R6262">
            <v>249</v>
          </cell>
          <cell r="S6262">
            <v>0</v>
          </cell>
          <cell r="T6262">
            <v>0</v>
          </cell>
          <cell r="U6262">
            <v>0</v>
          </cell>
          <cell r="AO6262" t="str">
            <v>Berlin_2006_Sonstige_3</v>
          </cell>
          <cell r="AQ6262" t="str">
            <v>Stadtstaaten_2006_Sonstige_3</v>
          </cell>
        </row>
        <row r="6263">
          <cell r="G6263">
            <v>0</v>
          </cell>
          <cell r="H6263">
            <v>0</v>
          </cell>
          <cell r="I6263">
            <v>0</v>
          </cell>
          <cell r="J6263">
            <v>0</v>
          </cell>
          <cell r="K6263">
            <v>0</v>
          </cell>
          <cell r="L6263">
            <v>0</v>
          </cell>
          <cell r="M6263">
            <v>0</v>
          </cell>
          <cell r="N6263">
            <v>0</v>
          </cell>
          <cell r="O6263">
            <v>0</v>
          </cell>
          <cell r="P6263">
            <v>0</v>
          </cell>
          <cell r="Q6263">
            <v>0</v>
          </cell>
          <cell r="R6263">
            <v>0</v>
          </cell>
          <cell r="S6263">
            <v>0</v>
          </cell>
          <cell r="T6263">
            <v>0</v>
          </cell>
          <cell r="U6263">
            <v>0</v>
          </cell>
          <cell r="AO6263" t="str">
            <v>Berlin_2006_Sonstige_4</v>
          </cell>
          <cell r="AQ6263" t="str">
            <v>Stadtstaaten_2006_Sonstige_4</v>
          </cell>
        </row>
        <row r="6264">
          <cell r="G6264">
            <v>0</v>
          </cell>
          <cell r="H6264">
            <v>0</v>
          </cell>
          <cell r="I6264">
            <v>0</v>
          </cell>
          <cell r="J6264">
            <v>0</v>
          </cell>
          <cell r="K6264">
            <v>0</v>
          </cell>
          <cell r="L6264">
            <v>0</v>
          </cell>
          <cell r="M6264">
            <v>0</v>
          </cell>
          <cell r="N6264">
            <v>0</v>
          </cell>
          <cell r="O6264">
            <v>0</v>
          </cell>
          <cell r="P6264">
            <v>0</v>
          </cell>
          <cell r="Q6264">
            <v>0</v>
          </cell>
          <cell r="R6264">
            <v>0</v>
          </cell>
          <cell r="S6264">
            <v>0</v>
          </cell>
          <cell r="T6264">
            <v>0</v>
          </cell>
          <cell r="U6264">
            <v>0</v>
          </cell>
          <cell r="AO6264" t="str">
            <v>Berlin_2006_Sonstige_5</v>
          </cell>
          <cell r="AQ6264" t="str">
            <v>Stadtstaaten_2006_Sonstige_5</v>
          </cell>
        </row>
        <row r="6265">
          <cell r="G6265">
            <v>0</v>
          </cell>
          <cell r="H6265">
            <v>0</v>
          </cell>
          <cell r="I6265">
            <v>0</v>
          </cell>
          <cell r="J6265">
            <v>0</v>
          </cell>
          <cell r="K6265">
            <v>0</v>
          </cell>
          <cell r="L6265">
            <v>0</v>
          </cell>
          <cell r="M6265">
            <v>0</v>
          </cell>
          <cell r="N6265">
            <v>0</v>
          </cell>
          <cell r="O6265">
            <v>0</v>
          </cell>
          <cell r="P6265">
            <v>0</v>
          </cell>
          <cell r="Q6265">
            <v>0</v>
          </cell>
          <cell r="R6265">
            <v>0</v>
          </cell>
          <cell r="S6265">
            <v>0</v>
          </cell>
          <cell r="T6265">
            <v>0</v>
          </cell>
          <cell r="U6265">
            <v>0</v>
          </cell>
          <cell r="AO6265" t="str">
            <v>Berlin_2006_Sonstige_6</v>
          </cell>
          <cell r="AQ6265" t="str">
            <v>Stadtstaaten_2006_Sonstige_6</v>
          </cell>
        </row>
        <row r="6266">
          <cell r="G6266">
            <v>0</v>
          </cell>
          <cell r="H6266">
            <v>0</v>
          </cell>
          <cell r="I6266">
            <v>0</v>
          </cell>
          <cell r="J6266">
            <v>0</v>
          </cell>
          <cell r="K6266">
            <v>0</v>
          </cell>
          <cell r="L6266">
            <v>0</v>
          </cell>
          <cell r="M6266">
            <v>0</v>
          </cell>
          <cell r="N6266">
            <v>0</v>
          </cell>
          <cell r="O6266">
            <v>0</v>
          </cell>
          <cell r="P6266">
            <v>0</v>
          </cell>
          <cell r="Q6266">
            <v>0</v>
          </cell>
          <cell r="R6266">
            <v>0</v>
          </cell>
          <cell r="S6266">
            <v>0</v>
          </cell>
          <cell r="T6266">
            <v>0</v>
          </cell>
          <cell r="U6266">
            <v>0</v>
          </cell>
          <cell r="AO6266" t="str">
            <v>Berlin_2006_Sonstige_7</v>
          </cell>
          <cell r="AQ6266" t="str">
            <v>Stadtstaaten_2006_Sonstige_7</v>
          </cell>
        </row>
        <row r="6267">
          <cell r="G6267">
            <v>2352</v>
          </cell>
          <cell r="H6267">
            <v>1046</v>
          </cell>
          <cell r="I6267">
            <v>154</v>
          </cell>
          <cell r="J6267">
            <v>58</v>
          </cell>
          <cell r="K6267">
            <v>2052</v>
          </cell>
          <cell r="L6267">
            <v>872</v>
          </cell>
          <cell r="M6267">
            <v>142</v>
          </cell>
          <cell r="N6267">
            <v>53</v>
          </cell>
          <cell r="O6267">
            <v>103</v>
          </cell>
          <cell r="P6267">
            <v>26</v>
          </cell>
          <cell r="Q6267">
            <v>1974</v>
          </cell>
          <cell r="R6267">
            <v>249</v>
          </cell>
          <cell r="S6267">
            <v>0</v>
          </cell>
          <cell r="T6267">
            <v>0</v>
          </cell>
          <cell r="U6267">
            <v>0</v>
          </cell>
          <cell r="AO6267" t="str">
            <v>Berlin_2006_Sonstige_8</v>
          </cell>
          <cell r="AQ6267" t="str">
            <v>Stadtstaaten_2006_Sonstige_8</v>
          </cell>
        </row>
        <row r="6268">
          <cell r="G6268">
            <v>0</v>
          </cell>
          <cell r="H6268">
            <v>0</v>
          </cell>
          <cell r="I6268">
            <v>0</v>
          </cell>
          <cell r="J6268">
            <v>0</v>
          </cell>
          <cell r="K6268">
            <v>0</v>
          </cell>
          <cell r="L6268">
            <v>0</v>
          </cell>
          <cell r="M6268">
            <v>0</v>
          </cell>
          <cell r="N6268">
            <v>0</v>
          </cell>
          <cell r="O6268">
            <v>0</v>
          </cell>
          <cell r="P6268">
            <v>0</v>
          </cell>
          <cell r="Q6268">
            <v>0</v>
          </cell>
          <cell r="R6268">
            <v>0</v>
          </cell>
          <cell r="S6268">
            <v>0</v>
          </cell>
          <cell r="T6268">
            <v>0</v>
          </cell>
          <cell r="U6268">
            <v>0</v>
          </cell>
          <cell r="AO6268" t="e">
            <v>#N/A</v>
          </cell>
          <cell r="AQ6268" t="e">
            <v>#N/A</v>
          </cell>
        </row>
        <row r="6269">
          <cell r="G6269">
            <v>0</v>
          </cell>
          <cell r="H6269">
            <v>0</v>
          </cell>
          <cell r="I6269">
            <v>0</v>
          </cell>
          <cell r="J6269">
            <v>0</v>
          </cell>
          <cell r="K6269">
            <v>0</v>
          </cell>
          <cell r="L6269">
            <v>0</v>
          </cell>
          <cell r="M6269">
            <v>0</v>
          </cell>
          <cell r="N6269">
            <v>0</v>
          </cell>
          <cell r="O6269">
            <v>0</v>
          </cell>
          <cell r="P6269">
            <v>0</v>
          </cell>
          <cell r="Q6269">
            <v>0</v>
          </cell>
          <cell r="R6269">
            <v>0</v>
          </cell>
          <cell r="S6269">
            <v>0</v>
          </cell>
          <cell r="T6269">
            <v>0</v>
          </cell>
          <cell r="U6269">
            <v>0</v>
          </cell>
          <cell r="AO6269" t="e">
            <v>#N/A</v>
          </cell>
          <cell r="AQ6269" t="e">
            <v>#N/A</v>
          </cell>
        </row>
        <row r="6270">
          <cell r="G6270">
            <v>704</v>
          </cell>
          <cell r="H6270">
            <v>382</v>
          </cell>
          <cell r="I6270">
            <v>31</v>
          </cell>
          <cell r="J6270">
            <v>14</v>
          </cell>
          <cell r="K6270">
            <v>429</v>
          </cell>
          <cell r="L6270">
            <v>213</v>
          </cell>
          <cell r="M6270">
            <v>21</v>
          </cell>
          <cell r="N6270">
            <v>9</v>
          </cell>
          <cell r="O6270">
            <v>61</v>
          </cell>
          <cell r="P6270">
            <v>26</v>
          </cell>
          <cell r="Q6270">
            <v>368</v>
          </cell>
          <cell r="R6270">
            <v>249</v>
          </cell>
          <cell r="S6270">
            <v>0</v>
          </cell>
          <cell r="T6270">
            <v>0</v>
          </cell>
          <cell r="U6270">
            <v>0</v>
          </cell>
          <cell r="AO6270" t="e">
            <v>#N/A</v>
          </cell>
          <cell r="AQ6270" t="e">
            <v>#N/A</v>
          </cell>
        </row>
        <row r="6271">
          <cell r="G6271">
            <v>0</v>
          </cell>
          <cell r="H6271">
            <v>0</v>
          </cell>
          <cell r="I6271">
            <v>0</v>
          </cell>
          <cell r="J6271">
            <v>0</v>
          </cell>
          <cell r="K6271">
            <v>0</v>
          </cell>
          <cell r="L6271">
            <v>0</v>
          </cell>
          <cell r="M6271">
            <v>0</v>
          </cell>
          <cell r="N6271">
            <v>0</v>
          </cell>
          <cell r="O6271">
            <v>0</v>
          </cell>
          <cell r="P6271">
            <v>0</v>
          </cell>
          <cell r="Q6271">
            <v>0</v>
          </cell>
          <cell r="R6271">
            <v>0</v>
          </cell>
          <cell r="S6271">
            <v>0</v>
          </cell>
          <cell r="T6271">
            <v>0</v>
          </cell>
          <cell r="U6271">
            <v>0</v>
          </cell>
          <cell r="AO6271" t="e">
            <v>#N/A</v>
          </cell>
          <cell r="AQ6271" t="e">
            <v>#N/A</v>
          </cell>
        </row>
        <row r="6272">
          <cell r="G6272">
            <v>0</v>
          </cell>
          <cell r="H6272">
            <v>0</v>
          </cell>
          <cell r="I6272">
            <v>0</v>
          </cell>
          <cell r="J6272">
            <v>0</v>
          </cell>
          <cell r="K6272">
            <v>0</v>
          </cell>
          <cell r="L6272">
            <v>0</v>
          </cell>
          <cell r="M6272">
            <v>0</v>
          </cell>
          <cell r="N6272">
            <v>0</v>
          </cell>
          <cell r="O6272">
            <v>0</v>
          </cell>
          <cell r="P6272">
            <v>0</v>
          </cell>
          <cell r="Q6272">
            <v>0</v>
          </cell>
          <cell r="R6272">
            <v>0</v>
          </cell>
          <cell r="S6272">
            <v>0</v>
          </cell>
          <cell r="T6272">
            <v>0</v>
          </cell>
          <cell r="U6272">
            <v>0</v>
          </cell>
          <cell r="AO6272" t="e">
            <v>#N/A</v>
          </cell>
          <cell r="AQ6272" t="e">
            <v>#N/A</v>
          </cell>
        </row>
        <row r="6273">
          <cell r="G6273">
            <v>0</v>
          </cell>
          <cell r="H6273">
            <v>0</v>
          </cell>
          <cell r="I6273">
            <v>0</v>
          </cell>
          <cell r="J6273">
            <v>0</v>
          </cell>
          <cell r="K6273">
            <v>0</v>
          </cell>
          <cell r="L6273">
            <v>0</v>
          </cell>
          <cell r="M6273">
            <v>0</v>
          </cell>
          <cell r="N6273">
            <v>0</v>
          </cell>
          <cell r="O6273">
            <v>0</v>
          </cell>
          <cell r="P6273">
            <v>0</v>
          </cell>
          <cell r="Q6273">
            <v>0</v>
          </cell>
          <cell r="R6273">
            <v>0</v>
          </cell>
          <cell r="S6273">
            <v>0</v>
          </cell>
          <cell r="T6273">
            <v>0</v>
          </cell>
          <cell r="U6273">
            <v>0</v>
          </cell>
          <cell r="AO6273" t="e">
            <v>#N/A</v>
          </cell>
          <cell r="AQ6273" t="e">
            <v>#N/A</v>
          </cell>
        </row>
        <row r="6274">
          <cell r="G6274">
            <v>0</v>
          </cell>
          <cell r="H6274">
            <v>0</v>
          </cell>
          <cell r="I6274">
            <v>0</v>
          </cell>
          <cell r="J6274">
            <v>0</v>
          </cell>
          <cell r="K6274">
            <v>0</v>
          </cell>
          <cell r="L6274">
            <v>0</v>
          </cell>
          <cell r="M6274">
            <v>0</v>
          </cell>
          <cell r="N6274">
            <v>0</v>
          </cell>
          <cell r="O6274">
            <v>0</v>
          </cell>
          <cell r="P6274">
            <v>0</v>
          </cell>
          <cell r="Q6274">
            <v>0</v>
          </cell>
          <cell r="R6274">
            <v>0</v>
          </cell>
          <cell r="S6274">
            <v>0</v>
          </cell>
          <cell r="T6274">
            <v>0</v>
          </cell>
          <cell r="U6274">
            <v>0</v>
          </cell>
          <cell r="AO6274" t="e">
            <v>#N/A</v>
          </cell>
          <cell r="AQ6274" t="e">
            <v>#N/A</v>
          </cell>
        </row>
        <row r="6275">
          <cell r="G6275">
            <v>704</v>
          </cell>
          <cell r="H6275">
            <v>382</v>
          </cell>
          <cell r="I6275">
            <v>31</v>
          </cell>
          <cell r="J6275">
            <v>14</v>
          </cell>
          <cell r="K6275">
            <v>429</v>
          </cell>
          <cell r="L6275">
            <v>213</v>
          </cell>
          <cell r="M6275">
            <v>21</v>
          </cell>
          <cell r="N6275">
            <v>9</v>
          </cell>
          <cell r="O6275">
            <v>61</v>
          </cell>
          <cell r="P6275">
            <v>26</v>
          </cell>
          <cell r="Q6275">
            <v>368</v>
          </cell>
          <cell r="R6275">
            <v>249</v>
          </cell>
          <cell r="S6275">
            <v>0</v>
          </cell>
          <cell r="T6275">
            <v>0</v>
          </cell>
          <cell r="U6275">
            <v>0</v>
          </cell>
          <cell r="AO6275" t="e">
            <v>#N/A</v>
          </cell>
          <cell r="AQ6275" t="e">
            <v>#N/A</v>
          </cell>
        </row>
        <row r="6276">
          <cell r="G6276">
            <v>0</v>
          </cell>
          <cell r="H6276">
            <v>0</v>
          </cell>
          <cell r="I6276">
            <v>0</v>
          </cell>
          <cell r="J6276">
            <v>0</v>
          </cell>
          <cell r="K6276">
            <v>0</v>
          </cell>
          <cell r="L6276">
            <v>0</v>
          </cell>
          <cell r="M6276">
            <v>0</v>
          </cell>
          <cell r="N6276">
            <v>0</v>
          </cell>
          <cell r="O6276">
            <v>0</v>
          </cell>
          <cell r="P6276">
            <v>0</v>
          </cell>
          <cell r="Q6276">
            <v>0</v>
          </cell>
          <cell r="R6276">
            <v>0</v>
          </cell>
          <cell r="S6276">
            <v>0</v>
          </cell>
          <cell r="T6276">
            <v>0</v>
          </cell>
          <cell r="U6276">
            <v>0</v>
          </cell>
          <cell r="AO6276" t="str">
            <v>Berlin_2006_III 01_1</v>
          </cell>
          <cell r="AQ6276" t="str">
            <v>Stadtstaaten_2006_III 01_1</v>
          </cell>
        </row>
        <row r="6277">
          <cell r="G6277">
            <v>3</v>
          </cell>
          <cell r="H6277">
            <v>0</v>
          </cell>
          <cell r="I6277">
            <v>3</v>
          </cell>
          <cell r="J6277">
            <v>0</v>
          </cell>
          <cell r="K6277">
            <v>1</v>
          </cell>
          <cell r="L6277">
            <v>0</v>
          </cell>
          <cell r="M6277">
            <v>1</v>
          </cell>
          <cell r="N6277">
            <v>0</v>
          </cell>
          <cell r="O6277">
            <v>1</v>
          </cell>
          <cell r="P6277">
            <v>2</v>
          </cell>
          <cell r="Q6277">
            <v>0</v>
          </cell>
          <cell r="R6277">
            <v>0</v>
          </cell>
          <cell r="S6277">
            <v>0</v>
          </cell>
          <cell r="T6277">
            <v>0</v>
          </cell>
          <cell r="U6277">
            <v>0</v>
          </cell>
          <cell r="AO6277" t="str">
            <v>Berlin_2006_III 01_2</v>
          </cell>
          <cell r="AQ6277" t="str">
            <v>Stadtstaaten_2006_III 01_2</v>
          </cell>
        </row>
        <row r="6278">
          <cell r="G6278">
            <v>5354</v>
          </cell>
          <cell r="H6278">
            <v>3159</v>
          </cell>
          <cell r="I6278">
            <v>662</v>
          </cell>
          <cell r="J6278">
            <v>343</v>
          </cell>
          <cell r="K6278">
            <v>3026</v>
          </cell>
          <cell r="L6278">
            <v>1796</v>
          </cell>
          <cell r="M6278">
            <v>400</v>
          </cell>
          <cell r="N6278">
            <v>213</v>
          </cell>
          <cell r="O6278">
            <v>3026</v>
          </cell>
          <cell r="P6278">
            <v>2328</v>
          </cell>
          <cell r="Q6278">
            <v>0</v>
          </cell>
          <cell r="R6278">
            <v>0</v>
          </cell>
          <cell r="S6278">
            <v>0</v>
          </cell>
          <cell r="T6278">
            <v>0</v>
          </cell>
          <cell r="U6278">
            <v>0</v>
          </cell>
          <cell r="AO6278" t="str">
            <v>Berlin_2006_III 01_3</v>
          </cell>
          <cell r="AQ6278" t="str">
            <v>Stadtstaaten_2006_III 01_3</v>
          </cell>
        </row>
        <row r="6279">
          <cell r="G6279">
            <v>0</v>
          </cell>
          <cell r="H6279">
            <v>0</v>
          </cell>
          <cell r="I6279">
            <v>0</v>
          </cell>
          <cell r="J6279">
            <v>0</v>
          </cell>
          <cell r="K6279">
            <v>0</v>
          </cell>
          <cell r="L6279">
            <v>0</v>
          </cell>
          <cell r="M6279">
            <v>0</v>
          </cell>
          <cell r="N6279">
            <v>0</v>
          </cell>
          <cell r="O6279">
            <v>0</v>
          </cell>
          <cell r="P6279">
            <v>0</v>
          </cell>
          <cell r="Q6279">
            <v>0</v>
          </cell>
          <cell r="R6279">
            <v>0</v>
          </cell>
          <cell r="S6279">
            <v>0</v>
          </cell>
          <cell r="T6279">
            <v>0</v>
          </cell>
          <cell r="U6279">
            <v>0</v>
          </cell>
          <cell r="AO6279" t="str">
            <v>Berlin_2006_III 01_4</v>
          </cell>
          <cell r="AQ6279" t="str">
            <v>Stadtstaaten_2006_III 01_4</v>
          </cell>
        </row>
        <row r="6280">
          <cell r="G6280">
            <v>0</v>
          </cell>
          <cell r="H6280">
            <v>0</v>
          </cell>
          <cell r="I6280">
            <v>0</v>
          </cell>
          <cell r="J6280">
            <v>0</v>
          </cell>
          <cell r="K6280">
            <v>0</v>
          </cell>
          <cell r="L6280">
            <v>0</v>
          </cell>
          <cell r="M6280">
            <v>0</v>
          </cell>
          <cell r="N6280">
            <v>0</v>
          </cell>
          <cell r="O6280">
            <v>0</v>
          </cell>
          <cell r="P6280">
            <v>0</v>
          </cell>
          <cell r="Q6280">
            <v>0</v>
          </cell>
          <cell r="R6280">
            <v>0</v>
          </cell>
          <cell r="S6280">
            <v>0</v>
          </cell>
          <cell r="T6280">
            <v>0</v>
          </cell>
          <cell r="U6280">
            <v>0</v>
          </cell>
          <cell r="AO6280" t="str">
            <v>Berlin_2006_III 01_5</v>
          </cell>
          <cell r="AQ6280" t="str">
            <v>Stadtstaaten_2006_III 01_5</v>
          </cell>
        </row>
        <row r="6281">
          <cell r="G6281">
            <v>0</v>
          </cell>
          <cell r="H6281">
            <v>0</v>
          </cell>
          <cell r="I6281">
            <v>0</v>
          </cell>
          <cell r="J6281">
            <v>0</v>
          </cell>
          <cell r="K6281">
            <v>0</v>
          </cell>
          <cell r="L6281">
            <v>0</v>
          </cell>
          <cell r="M6281">
            <v>0</v>
          </cell>
          <cell r="N6281">
            <v>0</v>
          </cell>
          <cell r="O6281">
            <v>0</v>
          </cell>
          <cell r="P6281">
            <v>0</v>
          </cell>
          <cell r="Q6281">
            <v>0</v>
          </cell>
          <cell r="R6281">
            <v>0</v>
          </cell>
          <cell r="S6281">
            <v>0</v>
          </cell>
          <cell r="T6281">
            <v>0</v>
          </cell>
          <cell r="U6281">
            <v>0</v>
          </cell>
          <cell r="AO6281" t="str">
            <v>Berlin_2006_III 01_6</v>
          </cell>
          <cell r="AQ6281" t="str">
            <v>Stadtstaaten_2006_III 01_6</v>
          </cell>
        </row>
        <row r="6282">
          <cell r="G6282">
            <v>0</v>
          </cell>
          <cell r="H6282">
            <v>0</v>
          </cell>
          <cell r="I6282">
            <v>0</v>
          </cell>
          <cell r="J6282">
            <v>0</v>
          </cell>
          <cell r="K6282">
            <v>0</v>
          </cell>
          <cell r="L6282">
            <v>0</v>
          </cell>
          <cell r="M6282">
            <v>0</v>
          </cell>
          <cell r="N6282">
            <v>0</v>
          </cell>
          <cell r="O6282">
            <v>0</v>
          </cell>
          <cell r="P6282">
            <v>0</v>
          </cell>
          <cell r="Q6282">
            <v>0</v>
          </cell>
          <cell r="R6282">
            <v>0</v>
          </cell>
          <cell r="S6282">
            <v>0</v>
          </cell>
          <cell r="T6282">
            <v>0</v>
          </cell>
          <cell r="U6282">
            <v>0</v>
          </cell>
          <cell r="AO6282" t="str">
            <v>Berlin_2006_III 01_7</v>
          </cell>
          <cell r="AQ6282" t="str">
            <v>Stadtstaaten_2006_III 01_7</v>
          </cell>
        </row>
        <row r="6283">
          <cell r="G6283">
            <v>5357</v>
          </cell>
          <cell r="H6283">
            <v>3159</v>
          </cell>
          <cell r="I6283">
            <v>665</v>
          </cell>
          <cell r="J6283">
            <v>343</v>
          </cell>
          <cell r="K6283">
            <v>3027</v>
          </cell>
          <cell r="L6283">
            <v>1796</v>
          </cell>
          <cell r="M6283">
            <v>401</v>
          </cell>
          <cell r="N6283">
            <v>213</v>
          </cell>
          <cell r="O6283">
            <v>3027</v>
          </cell>
          <cell r="P6283">
            <v>2330</v>
          </cell>
          <cell r="Q6283">
            <v>0</v>
          </cell>
          <cell r="R6283">
            <v>0</v>
          </cell>
          <cell r="S6283">
            <v>0</v>
          </cell>
          <cell r="T6283">
            <v>0</v>
          </cell>
          <cell r="U6283">
            <v>0</v>
          </cell>
          <cell r="AO6283" t="str">
            <v>Berlin_2006_III 01_8</v>
          </cell>
          <cell r="AQ6283" t="str">
            <v>Stadtstaaten_2006_III 01_8</v>
          </cell>
        </row>
        <row r="6284">
          <cell r="G6284">
            <v>0</v>
          </cell>
          <cell r="H6284">
            <v>0</v>
          </cell>
          <cell r="I6284">
            <v>0</v>
          </cell>
          <cell r="J6284">
            <v>0</v>
          </cell>
          <cell r="K6284">
            <v>0</v>
          </cell>
          <cell r="L6284">
            <v>0</v>
          </cell>
          <cell r="M6284">
            <v>0</v>
          </cell>
          <cell r="N6284">
            <v>0</v>
          </cell>
          <cell r="O6284">
            <v>0</v>
          </cell>
          <cell r="P6284">
            <v>0</v>
          </cell>
          <cell r="Q6284">
            <v>0</v>
          </cell>
          <cell r="R6284">
            <v>0</v>
          </cell>
          <cell r="S6284">
            <v>0</v>
          </cell>
          <cell r="T6284">
            <v>0</v>
          </cell>
          <cell r="U6284">
            <v>0</v>
          </cell>
          <cell r="AO6284" t="e">
            <v>#N/A</v>
          </cell>
          <cell r="AQ6284" t="e">
            <v>#N/A</v>
          </cell>
        </row>
        <row r="6285">
          <cell r="G6285">
            <v>0</v>
          </cell>
          <cell r="H6285">
            <v>0</v>
          </cell>
          <cell r="I6285">
            <v>0</v>
          </cell>
          <cell r="J6285">
            <v>0</v>
          </cell>
          <cell r="K6285">
            <v>0</v>
          </cell>
          <cell r="L6285">
            <v>0</v>
          </cell>
          <cell r="M6285">
            <v>0</v>
          </cell>
          <cell r="N6285">
            <v>0</v>
          </cell>
          <cell r="O6285">
            <v>0</v>
          </cell>
          <cell r="P6285">
            <v>0</v>
          </cell>
          <cell r="Q6285">
            <v>0</v>
          </cell>
          <cell r="R6285">
            <v>0</v>
          </cell>
          <cell r="S6285">
            <v>0</v>
          </cell>
          <cell r="T6285">
            <v>0</v>
          </cell>
          <cell r="U6285">
            <v>0</v>
          </cell>
          <cell r="AO6285" t="e">
            <v>#N/A</v>
          </cell>
          <cell r="AQ6285" t="e">
            <v>#N/A</v>
          </cell>
        </row>
        <row r="6286">
          <cell r="G6286">
            <v>0</v>
          </cell>
          <cell r="H6286">
            <v>0</v>
          </cell>
          <cell r="I6286">
            <v>0</v>
          </cell>
          <cell r="J6286">
            <v>0</v>
          </cell>
          <cell r="K6286">
            <v>0</v>
          </cell>
          <cell r="L6286">
            <v>0</v>
          </cell>
          <cell r="M6286">
            <v>0</v>
          </cell>
          <cell r="N6286">
            <v>0</v>
          </cell>
          <cell r="O6286">
            <v>0</v>
          </cell>
          <cell r="P6286">
            <v>0</v>
          </cell>
          <cell r="Q6286">
            <v>0</v>
          </cell>
          <cell r="R6286">
            <v>0</v>
          </cell>
          <cell r="S6286">
            <v>0</v>
          </cell>
          <cell r="T6286">
            <v>0</v>
          </cell>
          <cell r="U6286">
            <v>0</v>
          </cell>
          <cell r="AO6286" t="e">
            <v>#N/A</v>
          </cell>
          <cell r="AQ6286" t="e">
            <v>#N/A</v>
          </cell>
        </row>
        <row r="6287">
          <cell r="G6287">
            <v>0</v>
          </cell>
          <cell r="H6287">
            <v>0</v>
          </cell>
          <cell r="I6287">
            <v>0</v>
          </cell>
          <cell r="J6287">
            <v>0</v>
          </cell>
          <cell r="K6287">
            <v>0</v>
          </cell>
          <cell r="L6287">
            <v>0</v>
          </cell>
          <cell r="M6287">
            <v>0</v>
          </cell>
          <cell r="N6287">
            <v>0</v>
          </cell>
          <cell r="O6287">
            <v>0</v>
          </cell>
          <cell r="P6287">
            <v>0</v>
          </cell>
          <cell r="Q6287">
            <v>0</v>
          </cell>
          <cell r="R6287">
            <v>0</v>
          </cell>
          <cell r="S6287">
            <v>0</v>
          </cell>
          <cell r="T6287">
            <v>0</v>
          </cell>
          <cell r="U6287">
            <v>0</v>
          </cell>
          <cell r="AO6287" t="e">
            <v>#N/A</v>
          </cell>
          <cell r="AQ6287" t="e">
            <v>#N/A</v>
          </cell>
        </row>
        <row r="6288">
          <cell r="G6288">
            <v>0</v>
          </cell>
          <cell r="H6288">
            <v>0</v>
          </cell>
          <cell r="I6288">
            <v>0</v>
          </cell>
          <cell r="J6288">
            <v>0</v>
          </cell>
          <cell r="K6288">
            <v>0</v>
          </cell>
          <cell r="L6288">
            <v>0</v>
          </cell>
          <cell r="M6288">
            <v>0</v>
          </cell>
          <cell r="N6288">
            <v>0</v>
          </cell>
          <cell r="O6288">
            <v>0</v>
          </cell>
          <cell r="P6288">
            <v>0</v>
          </cell>
          <cell r="Q6288">
            <v>0</v>
          </cell>
          <cell r="R6288">
            <v>0</v>
          </cell>
          <cell r="S6288">
            <v>0</v>
          </cell>
          <cell r="T6288">
            <v>0</v>
          </cell>
          <cell r="U6288">
            <v>0</v>
          </cell>
          <cell r="AO6288" t="e">
            <v>#N/A</v>
          </cell>
          <cell r="AQ6288" t="e">
            <v>#N/A</v>
          </cell>
        </row>
        <row r="6289">
          <cell r="G6289">
            <v>0</v>
          </cell>
          <cell r="H6289">
            <v>0</v>
          </cell>
          <cell r="I6289">
            <v>0</v>
          </cell>
          <cell r="J6289">
            <v>0</v>
          </cell>
          <cell r="K6289">
            <v>0</v>
          </cell>
          <cell r="L6289">
            <v>0</v>
          </cell>
          <cell r="M6289">
            <v>0</v>
          </cell>
          <cell r="N6289">
            <v>0</v>
          </cell>
          <cell r="O6289">
            <v>0</v>
          </cell>
          <cell r="P6289">
            <v>0</v>
          </cell>
          <cell r="Q6289">
            <v>0</v>
          </cell>
          <cell r="R6289">
            <v>0</v>
          </cell>
          <cell r="S6289">
            <v>0</v>
          </cell>
          <cell r="T6289">
            <v>0</v>
          </cell>
          <cell r="U6289">
            <v>0</v>
          </cell>
          <cell r="AO6289" t="e">
            <v>#N/A</v>
          </cell>
          <cell r="AQ6289" t="e">
            <v>#N/A</v>
          </cell>
        </row>
        <row r="6290">
          <cell r="G6290">
            <v>0</v>
          </cell>
          <cell r="H6290">
            <v>0</v>
          </cell>
          <cell r="I6290">
            <v>0</v>
          </cell>
          <cell r="J6290">
            <v>0</v>
          </cell>
          <cell r="K6290">
            <v>0</v>
          </cell>
          <cell r="L6290">
            <v>0</v>
          </cell>
          <cell r="M6290">
            <v>0</v>
          </cell>
          <cell r="N6290">
            <v>0</v>
          </cell>
          <cell r="O6290">
            <v>0</v>
          </cell>
          <cell r="P6290">
            <v>0</v>
          </cell>
          <cell r="Q6290">
            <v>0</v>
          </cell>
          <cell r="R6290">
            <v>0</v>
          </cell>
          <cell r="S6290">
            <v>0</v>
          </cell>
          <cell r="T6290">
            <v>0</v>
          </cell>
          <cell r="U6290">
            <v>0</v>
          </cell>
          <cell r="AO6290" t="e">
            <v>#N/A</v>
          </cell>
          <cell r="AQ6290" t="e">
            <v>#N/A</v>
          </cell>
        </row>
        <row r="6291">
          <cell r="G6291">
            <v>0</v>
          </cell>
          <cell r="H6291">
            <v>0</v>
          </cell>
          <cell r="I6291">
            <v>0</v>
          </cell>
          <cell r="J6291">
            <v>0</v>
          </cell>
          <cell r="K6291">
            <v>0</v>
          </cell>
          <cell r="L6291">
            <v>0</v>
          </cell>
          <cell r="M6291">
            <v>0</v>
          </cell>
          <cell r="N6291">
            <v>0</v>
          </cell>
          <cell r="O6291">
            <v>0</v>
          </cell>
          <cell r="P6291">
            <v>0</v>
          </cell>
          <cell r="Q6291">
            <v>0</v>
          </cell>
          <cell r="R6291">
            <v>0</v>
          </cell>
          <cell r="S6291">
            <v>0</v>
          </cell>
          <cell r="T6291">
            <v>0</v>
          </cell>
          <cell r="U6291">
            <v>0</v>
          </cell>
          <cell r="AO6291" t="e">
            <v>#N/A</v>
          </cell>
          <cell r="AQ6291" t="e">
            <v>#N/A</v>
          </cell>
        </row>
        <row r="6292">
          <cell r="G6292">
            <v>0</v>
          </cell>
          <cell r="H6292">
            <v>0</v>
          </cell>
          <cell r="I6292">
            <v>0</v>
          </cell>
          <cell r="J6292">
            <v>0</v>
          </cell>
          <cell r="K6292">
            <v>0</v>
          </cell>
          <cell r="L6292">
            <v>0</v>
          </cell>
          <cell r="M6292">
            <v>0</v>
          </cell>
          <cell r="N6292">
            <v>0</v>
          </cell>
          <cell r="O6292">
            <v>0</v>
          </cell>
          <cell r="P6292">
            <v>0</v>
          </cell>
          <cell r="Q6292">
            <v>0</v>
          </cell>
          <cell r="R6292">
            <v>0</v>
          </cell>
          <cell r="S6292">
            <v>0</v>
          </cell>
          <cell r="T6292">
            <v>0</v>
          </cell>
          <cell r="U6292">
            <v>0</v>
          </cell>
          <cell r="AO6292" t="str">
            <v>Berlin_2006_III 02_1</v>
          </cell>
          <cell r="AQ6292" t="str">
            <v>Stadtstaaten_2006_III 02_1</v>
          </cell>
        </row>
        <row r="6293">
          <cell r="G6293">
            <v>0</v>
          </cell>
          <cell r="H6293">
            <v>0</v>
          </cell>
          <cell r="I6293">
            <v>0</v>
          </cell>
          <cell r="J6293">
            <v>0</v>
          </cell>
          <cell r="K6293">
            <v>0</v>
          </cell>
          <cell r="L6293">
            <v>0</v>
          </cell>
          <cell r="M6293">
            <v>0</v>
          </cell>
          <cell r="N6293">
            <v>0</v>
          </cell>
          <cell r="O6293">
            <v>0</v>
          </cell>
          <cell r="P6293">
            <v>0</v>
          </cell>
          <cell r="Q6293">
            <v>0</v>
          </cell>
          <cell r="R6293">
            <v>0</v>
          </cell>
          <cell r="S6293">
            <v>0</v>
          </cell>
          <cell r="T6293">
            <v>0</v>
          </cell>
          <cell r="U6293">
            <v>0</v>
          </cell>
          <cell r="AO6293" t="str">
            <v>Berlin_2006_III 02_2</v>
          </cell>
          <cell r="AQ6293" t="str">
            <v>Stadtstaaten_2006_III 02_2</v>
          </cell>
        </row>
        <row r="6294">
          <cell r="G6294">
            <v>2762</v>
          </cell>
          <cell r="H6294">
            <v>1155</v>
          </cell>
          <cell r="I6294">
            <v>244</v>
          </cell>
          <cell r="J6294">
            <v>111</v>
          </cell>
          <cell r="K6294">
            <v>952</v>
          </cell>
          <cell r="L6294">
            <v>419</v>
          </cell>
          <cell r="M6294">
            <v>87</v>
          </cell>
          <cell r="N6294">
            <v>47</v>
          </cell>
          <cell r="O6294">
            <v>0</v>
          </cell>
          <cell r="P6294">
            <v>0</v>
          </cell>
          <cell r="Q6294">
            <v>0</v>
          </cell>
          <cell r="R6294">
            <v>0</v>
          </cell>
          <cell r="S6294">
            <v>952</v>
          </cell>
          <cell r="T6294">
            <v>986</v>
          </cell>
          <cell r="U6294">
            <v>824</v>
          </cell>
          <cell r="AO6294" t="str">
            <v>Berlin_2006_III 02_3</v>
          </cell>
          <cell r="AQ6294" t="str">
            <v>Stadtstaaten_2006_III 02_3</v>
          </cell>
        </row>
        <row r="6295">
          <cell r="G6295">
            <v>0</v>
          </cell>
          <cell r="H6295">
            <v>0</v>
          </cell>
          <cell r="I6295">
            <v>0</v>
          </cell>
          <cell r="J6295">
            <v>0</v>
          </cell>
          <cell r="K6295">
            <v>0</v>
          </cell>
          <cell r="L6295">
            <v>0</v>
          </cell>
          <cell r="M6295">
            <v>0</v>
          </cell>
          <cell r="N6295">
            <v>0</v>
          </cell>
          <cell r="O6295">
            <v>0</v>
          </cell>
          <cell r="P6295">
            <v>0</v>
          </cell>
          <cell r="Q6295">
            <v>0</v>
          </cell>
          <cell r="R6295">
            <v>0</v>
          </cell>
          <cell r="S6295">
            <v>0</v>
          </cell>
          <cell r="T6295">
            <v>0</v>
          </cell>
          <cell r="U6295">
            <v>0</v>
          </cell>
          <cell r="AO6295" t="str">
            <v>Berlin_2006_III 02_4</v>
          </cell>
          <cell r="AQ6295" t="str">
            <v>Stadtstaaten_2006_III 02_4</v>
          </cell>
        </row>
        <row r="6296">
          <cell r="G6296">
            <v>0</v>
          </cell>
          <cell r="H6296">
            <v>0</v>
          </cell>
          <cell r="I6296">
            <v>0</v>
          </cell>
          <cell r="J6296">
            <v>0</v>
          </cell>
          <cell r="K6296">
            <v>0</v>
          </cell>
          <cell r="L6296">
            <v>0</v>
          </cell>
          <cell r="M6296">
            <v>0</v>
          </cell>
          <cell r="N6296">
            <v>0</v>
          </cell>
          <cell r="O6296">
            <v>0</v>
          </cell>
          <cell r="P6296">
            <v>0</v>
          </cell>
          <cell r="Q6296">
            <v>0</v>
          </cell>
          <cell r="R6296">
            <v>0</v>
          </cell>
          <cell r="S6296">
            <v>0</v>
          </cell>
          <cell r="T6296">
            <v>0</v>
          </cell>
          <cell r="U6296">
            <v>0</v>
          </cell>
          <cell r="AO6296" t="str">
            <v>Berlin_2006_III 02_5</v>
          </cell>
          <cell r="AQ6296" t="str">
            <v>Stadtstaaten_2006_III 02_5</v>
          </cell>
        </row>
        <row r="6297">
          <cell r="G6297">
            <v>0</v>
          </cell>
          <cell r="H6297">
            <v>0</v>
          </cell>
          <cell r="I6297">
            <v>0</v>
          </cell>
          <cell r="J6297">
            <v>0</v>
          </cell>
          <cell r="K6297">
            <v>0</v>
          </cell>
          <cell r="L6297">
            <v>0</v>
          </cell>
          <cell r="M6297">
            <v>0</v>
          </cell>
          <cell r="N6297">
            <v>0</v>
          </cell>
          <cell r="O6297">
            <v>0</v>
          </cell>
          <cell r="P6297">
            <v>0</v>
          </cell>
          <cell r="Q6297">
            <v>0</v>
          </cell>
          <cell r="R6297">
            <v>0</v>
          </cell>
          <cell r="S6297">
            <v>0</v>
          </cell>
          <cell r="T6297">
            <v>0</v>
          </cell>
          <cell r="U6297">
            <v>0</v>
          </cell>
          <cell r="AO6297" t="str">
            <v>Berlin_2006_III 02_6</v>
          </cell>
          <cell r="AQ6297" t="str">
            <v>Stadtstaaten_2006_III 02_6</v>
          </cell>
        </row>
        <row r="6298">
          <cell r="G6298">
            <v>0</v>
          </cell>
          <cell r="H6298">
            <v>0</v>
          </cell>
          <cell r="I6298">
            <v>0</v>
          </cell>
          <cell r="J6298">
            <v>0</v>
          </cell>
          <cell r="K6298">
            <v>0</v>
          </cell>
          <cell r="L6298">
            <v>0</v>
          </cell>
          <cell r="M6298">
            <v>0</v>
          </cell>
          <cell r="N6298">
            <v>0</v>
          </cell>
          <cell r="O6298">
            <v>0</v>
          </cell>
          <cell r="P6298">
            <v>0</v>
          </cell>
          <cell r="Q6298">
            <v>0</v>
          </cell>
          <cell r="R6298">
            <v>0</v>
          </cell>
          <cell r="S6298">
            <v>0</v>
          </cell>
          <cell r="T6298">
            <v>0</v>
          </cell>
          <cell r="U6298">
            <v>0</v>
          </cell>
          <cell r="AO6298" t="str">
            <v>Berlin_2006_III 02_7</v>
          </cell>
          <cell r="AQ6298" t="str">
            <v>Stadtstaaten_2006_III 02_7</v>
          </cell>
        </row>
        <row r="6299">
          <cell r="G6299">
            <v>2762</v>
          </cell>
          <cell r="H6299">
            <v>1155</v>
          </cell>
          <cell r="I6299">
            <v>244</v>
          </cell>
          <cell r="J6299">
            <v>111</v>
          </cell>
          <cell r="K6299">
            <v>952</v>
          </cell>
          <cell r="L6299">
            <v>419</v>
          </cell>
          <cell r="M6299">
            <v>87</v>
          </cell>
          <cell r="N6299">
            <v>47</v>
          </cell>
          <cell r="O6299">
            <v>0</v>
          </cell>
          <cell r="P6299">
            <v>0</v>
          </cell>
          <cell r="Q6299">
            <v>0</v>
          </cell>
          <cell r="R6299">
            <v>0</v>
          </cell>
          <cell r="S6299">
            <v>952</v>
          </cell>
          <cell r="T6299">
            <v>986</v>
          </cell>
          <cell r="U6299">
            <v>824</v>
          </cell>
          <cell r="AO6299" t="str">
            <v>Berlin_2006_III 02_8</v>
          </cell>
          <cell r="AQ6299" t="str">
            <v>Stadtstaaten_2006_III 02_8</v>
          </cell>
        </row>
        <row r="6300">
          <cell r="G6300">
            <v>0</v>
          </cell>
          <cell r="H6300">
            <v>0</v>
          </cell>
          <cell r="I6300">
            <v>0</v>
          </cell>
          <cell r="J6300">
            <v>0</v>
          </cell>
          <cell r="K6300">
            <v>0</v>
          </cell>
          <cell r="L6300">
            <v>0</v>
          </cell>
          <cell r="M6300">
            <v>0</v>
          </cell>
          <cell r="N6300">
            <v>0</v>
          </cell>
          <cell r="O6300">
            <v>0</v>
          </cell>
          <cell r="P6300">
            <v>0</v>
          </cell>
          <cell r="Q6300">
            <v>0</v>
          </cell>
          <cell r="R6300">
            <v>0</v>
          </cell>
          <cell r="S6300">
            <v>0</v>
          </cell>
          <cell r="T6300">
            <v>0</v>
          </cell>
          <cell r="U6300">
            <v>0</v>
          </cell>
          <cell r="AO6300" t="e">
            <v>#N/A</v>
          </cell>
          <cell r="AQ6300" t="e">
            <v>#N/A</v>
          </cell>
        </row>
        <row r="6301">
          <cell r="G6301">
            <v>0</v>
          </cell>
          <cell r="H6301">
            <v>0</v>
          </cell>
          <cell r="I6301">
            <v>0</v>
          </cell>
          <cell r="J6301">
            <v>0</v>
          </cell>
          <cell r="K6301">
            <v>0</v>
          </cell>
          <cell r="L6301">
            <v>0</v>
          </cell>
          <cell r="M6301">
            <v>0</v>
          </cell>
          <cell r="N6301">
            <v>0</v>
          </cell>
          <cell r="O6301">
            <v>0</v>
          </cell>
          <cell r="P6301">
            <v>0</v>
          </cell>
          <cell r="Q6301">
            <v>0</v>
          </cell>
          <cell r="R6301">
            <v>0</v>
          </cell>
          <cell r="S6301">
            <v>0</v>
          </cell>
          <cell r="T6301">
            <v>0</v>
          </cell>
          <cell r="U6301">
            <v>0</v>
          </cell>
          <cell r="AO6301" t="e">
            <v>#N/A</v>
          </cell>
          <cell r="AQ6301" t="e">
            <v>#N/A</v>
          </cell>
        </row>
        <row r="6302">
          <cell r="G6302">
            <v>0</v>
          </cell>
          <cell r="H6302">
            <v>0</v>
          </cell>
          <cell r="I6302">
            <v>0</v>
          </cell>
          <cell r="J6302">
            <v>0</v>
          </cell>
          <cell r="K6302">
            <v>0</v>
          </cell>
          <cell r="L6302">
            <v>0</v>
          </cell>
          <cell r="M6302">
            <v>0</v>
          </cell>
          <cell r="N6302">
            <v>0</v>
          </cell>
          <cell r="O6302">
            <v>0</v>
          </cell>
          <cell r="P6302">
            <v>0</v>
          </cell>
          <cell r="Q6302">
            <v>0</v>
          </cell>
          <cell r="R6302">
            <v>0</v>
          </cell>
          <cell r="S6302">
            <v>0</v>
          </cell>
          <cell r="T6302">
            <v>0</v>
          </cell>
          <cell r="U6302">
            <v>0</v>
          </cell>
          <cell r="AO6302" t="e">
            <v>#N/A</v>
          </cell>
          <cell r="AQ6302" t="e">
            <v>#N/A</v>
          </cell>
        </row>
        <row r="6303">
          <cell r="G6303">
            <v>0</v>
          </cell>
          <cell r="H6303">
            <v>0</v>
          </cell>
          <cell r="I6303">
            <v>0</v>
          </cell>
          <cell r="J6303">
            <v>0</v>
          </cell>
          <cell r="K6303">
            <v>0</v>
          </cell>
          <cell r="L6303">
            <v>0</v>
          </cell>
          <cell r="M6303">
            <v>0</v>
          </cell>
          <cell r="N6303">
            <v>0</v>
          </cell>
          <cell r="O6303">
            <v>0</v>
          </cell>
          <cell r="P6303">
            <v>0</v>
          </cell>
          <cell r="Q6303">
            <v>0</v>
          </cell>
          <cell r="R6303">
            <v>0</v>
          </cell>
          <cell r="S6303">
            <v>0</v>
          </cell>
          <cell r="T6303">
            <v>0</v>
          </cell>
          <cell r="U6303">
            <v>0</v>
          </cell>
          <cell r="AO6303" t="e">
            <v>#N/A</v>
          </cell>
          <cell r="AQ6303" t="e">
            <v>#N/A</v>
          </cell>
        </row>
        <row r="6304">
          <cell r="G6304">
            <v>0</v>
          </cell>
          <cell r="H6304">
            <v>0</v>
          </cell>
          <cell r="I6304">
            <v>0</v>
          </cell>
          <cell r="J6304">
            <v>0</v>
          </cell>
          <cell r="K6304">
            <v>0</v>
          </cell>
          <cell r="L6304">
            <v>0</v>
          </cell>
          <cell r="M6304">
            <v>0</v>
          </cell>
          <cell r="N6304">
            <v>0</v>
          </cell>
          <cell r="O6304">
            <v>0</v>
          </cell>
          <cell r="P6304">
            <v>0</v>
          </cell>
          <cell r="Q6304">
            <v>0</v>
          </cell>
          <cell r="R6304">
            <v>0</v>
          </cell>
          <cell r="S6304">
            <v>0</v>
          </cell>
          <cell r="T6304">
            <v>0</v>
          </cell>
          <cell r="U6304">
            <v>0</v>
          </cell>
          <cell r="AO6304" t="e">
            <v>#N/A</v>
          </cell>
          <cell r="AQ6304" t="e">
            <v>#N/A</v>
          </cell>
        </row>
        <row r="6305">
          <cell r="G6305">
            <v>0</v>
          </cell>
          <cell r="H6305">
            <v>0</v>
          </cell>
          <cell r="I6305">
            <v>0</v>
          </cell>
          <cell r="J6305">
            <v>0</v>
          </cell>
          <cell r="K6305">
            <v>0</v>
          </cell>
          <cell r="L6305">
            <v>0</v>
          </cell>
          <cell r="M6305">
            <v>0</v>
          </cell>
          <cell r="N6305">
            <v>0</v>
          </cell>
          <cell r="O6305">
            <v>0</v>
          </cell>
          <cell r="P6305">
            <v>0</v>
          </cell>
          <cell r="Q6305">
            <v>0</v>
          </cell>
          <cell r="R6305">
            <v>0</v>
          </cell>
          <cell r="S6305">
            <v>0</v>
          </cell>
          <cell r="T6305">
            <v>0</v>
          </cell>
          <cell r="U6305">
            <v>0</v>
          </cell>
          <cell r="AO6305" t="e">
            <v>#N/A</v>
          </cell>
          <cell r="AQ6305" t="e">
            <v>#N/A</v>
          </cell>
        </row>
        <row r="6306">
          <cell r="G6306">
            <v>0</v>
          </cell>
          <cell r="H6306">
            <v>0</v>
          </cell>
          <cell r="I6306">
            <v>0</v>
          </cell>
          <cell r="J6306">
            <v>0</v>
          </cell>
          <cell r="K6306">
            <v>0</v>
          </cell>
          <cell r="L6306">
            <v>0</v>
          </cell>
          <cell r="M6306">
            <v>0</v>
          </cell>
          <cell r="N6306">
            <v>0</v>
          </cell>
          <cell r="O6306">
            <v>0</v>
          </cell>
          <cell r="P6306">
            <v>0</v>
          </cell>
          <cell r="Q6306">
            <v>0</v>
          </cell>
          <cell r="R6306">
            <v>0</v>
          </cell>
          <cell r="S6306">
            <v>0</v>
          </cell>
          <cell r="T6306">
            <v>0</v>
          </cell>
          <cell r="U6306">
            <v>0</v>
          </cell>
          <cell r="AO6306" t="e">
            <v>#N/A</v>
          </cell>
          <cell r="AQ6306" t="e">
            <v>#N/A</v>
          </cell>
        </row>
        <row r="6307">
          <cell r="G6307">
            <v>0</v>
          </cell>
          <cell r="H6307">
            <v>0</v>
          </cell>
          <cell r="I6307">
            <v>0</v>
          </cell>
          <cell r="J6307">
            <v>0</v>
          </cell>
          <cell r="K6307">
            <v>0</v>
          </cell>
          <cell r="L6307">
            <v>0</v>
          </cell>
          <cell r="M6307">
            <v>0</v>
          </cell>
          <cell r="N6307">
            <v>0</v>
          </cell>
          <cell r="O6307">
            <v>0</v>
          </cell>
          <cell r="P6307">
            <v>0</v>
          </cell>
          <cell r="Q6307">
            <v>0</v>
          </cell>
          <cell r="R6307">
            <v>0</v>
          </cell>
          <cell r="S6307">
            <v>0</v>
          </cell>
          <cell r="T6307">
            <v>0</v>
          </cell>
          <cell r="U6307">
            <v>0</v>
          </cell>
          <cell r="AO6307" t="e">
            <v>#N/A</v>
          </cell>
          <cell r="AQ6307" t="e">
            <v>#N/A</v>
          </cell>
        </row>
        <row r="6308">
          <cell r="G6308">
            <v>0</v>
          </cell>
          <cell r="H6308">
            <v>0</v>
          </cell>
          <cell r="I6308">
            <v>0</v>
          </cell>
          <cell r="J6308">
            <v>0</v>
          </cell>
          <cell r="K6308">
            <v>0</v>
          </cell>
          <cell r="L6308">
            <v>0</v>
          </cell>
          <cell r="M6308">
            <v>0</v>
          </cell>
          <cell r="N6308">
            <v>0</v>
          </cell>
          <cell r="O6308">
            <v>0</v>
          </cell>
          <cell r="P6308">
            <v>0</v>
          </cell>
          <cell r="Q6308">
            <v>0</v>
          </cell>
          <cell r="R6308">
            <v>0</v>
          </cell>
          <cell r="S6308">
            <v>0</v>
          </cell>
          <cell r="T6308">
            <v>0</v>
          </cell>
          <cell r="U6308">
            <v>0</v>
          </cell>
          <cell r="AO6308" t="str">
            <v>Berlin_2006_Sonstige_1</v>
          </cell>
          <cell r="AQ6308" t="str">
            <v>Stadtstaaten_2006_Sonstige_1</v>
          </cell>
        </row>
        <row r="6309">
          <cell r="G6309">
            <v>159</v>
          </cell>
          <cell r="H6309">
            <v>15</v>
          </cell>
          <cell r="I6309">
            <v>10</v>
          </cell>
          <cell r="J6309">
            <v>1</v>
          </cell>
          <cell r="K6309">
            <v>93</v>
          </cell>
          <cell r="L6309">
            <v>10</v>
          </cell>
          <cell r="M6309">
            <v>5</v>
          </cell>
          <cell r="N6309">
            <v>1</v>
          </cell>
          <cell r="O6309">
            <v>93</v>
          </cell>
          <cell r="P6309">
            <v>44</v>
          </cell>
          <cell r="Q6309">
            <v>9</v>
          </cell>
          <cell r="R6309">
            <v>13</v>
          </cell>
          <cell r="S6309">
            <v>0</v>
          </cell>
          <cell r="T6309">
            <v>0</v>
          </cell>
          <cell r="U6309">
            <v>0</v>
          </cell>
          <cell r="AO6309" t="str">
            <v>Berlin_2006_Sonstige_2</v>
          </cell>
          <cell r="AQ6309" t="str">
            <v>Stadtstaaten_2006_Sonstige_2</v>
          </cell>
        </row>
        <row r="6310">
          <cell r="G6310">
            <v>1363</v>
          </cell>
          <cell r="H6310">
            <v>377</v>
          </cell>
          <cell r="I6310">
            <v>59</v>
          </cell>
          <cell r="J6310">
            <v>15</v>
          </cell>
          <cell r="K6310">
            <v>606</v>
          </cell>
          <cell r="L6310">
            <v>179</v>
          </cell>
          <cell r="M6310">
            <v>27</v>
          </cell>
          <cell r="N6310">
            <v>7</v>
          </cell>
          <cell r="O6310">
            <v>606</v>
          </cell>
          <cell r="P6310">
            <v>466</v>
          </cell>
          <cell r="Q6310">
            <v>165</v>
          </cell>
          <cell r="R6310">
            <v>126</v>
          </cell>
          <cell r="S6310">
            <v>0</v>
          </cell>
          <cell r="T6310">
            <v>0</v>
          </cell>
          <cell r="U6310">
            <v>0</v>
          </cell>
          <cell r="AO6310" t="str">
            <v>Berlin_2006_Sonstige_3</v>
          </cell>
          <cell r="AQ6310" t="str">
            <v>Stadtstaaten_2006_Sonstige_3</v>
          </cell>
        </row>
        <row r="6311">
          <cell r="G6311">
            <v>167</v>
          </cell>
          <cell r="H6311">
            <v>68</v>
          </cell>
          <cell r="I6311">
            <v>6</v>
          </cell>
          <cell r="J6311">
            <v>4</v>
          </cell>
          <cell r="K6311">
            <v>63</v>
          </cell>
          <cell r="L6311">
            <v>29</v>
          </cell>
          <cell r="M6311">
            <v>3</v>
          </cell>
          <cell r="N6311">
            <v>3</v>
          </cell>
          <cell r="O6311">
            <v>63</v>
          </cell>
          <cell r="P6311">
            <v>83</v>
          </cell>
          <cell r="Q6311">
            <v>10</v>
          </cell>
          <cell r="R6311">
            <v>11</v>
          </cell>
          <cell r="S6311">
            <v>0</v>
          </cell>
          <cell r="T6311">
            <v>0</v>
          </cell>
          <cell r="U6311">
            <v>0</v>
          </cell>
          <cell r="AO6311" t="str">
            <v>Berlin_2006_Sonstige_4</v>
          </cell>
          <cell r="AQ6311" t="str">
            <v>Stadtstaaten_2006_Sonstige_4</v>
          </cell>
        </row>
        <row r="6312">
          <cell r="G6312">
            <v>558</v>
          </cell>
          <cell r="H6312">
            <v>375</v>
          </cell>
          <cell r="I6312">
            <v>24</v>
          </cell>
          <cell r="J6312">
            <v>20</v>
          </cell>
          <cell r="K6312">
            <v>280</v>
          </cell>
          <cell r="L6312">
            <v>189</v>
          </cell>
          <cell r="M6312">
            <v>13</v>
          </cell>
          <cell r="N6312">
            <v>11</v>
          </cell>
          <cell r="O6312">
            <v>280</v>
          </cell>
          <cell r="P6312">
            <v>205</v>
          </cell>
          <cell r="Q6312">
            <v>54</v>
          </cell>
          <cell r="R6312">
            <v>19</v>
          </cell>
          <cell r="S6312">
            <v>0</v>
          </cell>
          <cell r="T6312">
            <v>0</v>
          </cell>
          <cell r="U6312">
            <v>0</v>
          </cell>
          <cell r="AO6312" t="str">
            <v>Berlin_2006_Sonstige_5</v>
          </cell>
          <cell r="AQ6312" t="str">
            <v>Stadtstaaten_2006_Sonstige_5</v>
          </cell>
        </row>
        <row r="6313">
          <cell r="G6313">
            <v>0</v>
          </cell>
          <cell r="H6313">
            <v>0</v>
          </cell>
          <cell r="I6313">
            <v>0</v>
          </cell>
          <cell r="J6313">
            <v>0</v>
          </cell>
          <cell r="K6313">
            <v>0</v>
          </cell>
          <cell r="L6313">
            <v>0</v>
          </cell>
          <cell r="M6313">
            <v>0</v>
          </cell>
          <cell r="N6313">
            <v>0</v>
          </cell>
          <cell r="O6313">
            <v>0</v>
          </cell>
          <cell r="P6313">
            <v>0</v>
          </cell>
          <cell r="Q6313">
            <v>0</v>
          </cell>
          <cell r="R6313">
            <v>0</v>
          </cell>
          <cell r="S6313">
            <v>0</v>
          </cell>
          <cell r="T6313">
            <v>0</v>
          </cell>
          <cell r="U6313">
            <v>0</v>
          </cell>
          <cell r="AO6313" t="str">
            <v>Berlin_2006_Sonstige_6</v>
          </cell>
          <cell r="AQ6313" t="str">
            <v>Stadtstaaten_2006_Sonstige_6</v>
          </cell>
        </row>
        <row r="6314">
          <cell r="G6314">
            <v>0</v>
          </cell>
          <cell r="H6314">
            <v>0</v>
          </cell>
          <cell r="I6314">
            <v>0</v>
          </cell>
          <cell r="J6314">
            <v>0</v>
          </cell>
          <cell r="K6314">
            <v>0</v>
          </cell>
          <cell r="L6314">
            <v>0</v>
          </cell>
          <cell r="M6314">
            <v>0</v>
          </cell>
          <cell r="N6314">
            <v>0</v>
          </cell>
          <cell r="O6314">
            <v>0</v>
          </cell>
          <cell r="P6314">
            <v>0</v>
          </cell>
          <cell r="Q6314">
            <v>0</v>
          </cell>
          <cell r="R6314">
            <v>0</v>
          </cell>
          <cell r="S6314">
            <v>0</v>
          </cell>
          <cell r="T6314">
            <v>0</v>
          </cell>
          <cell r="U6314">
            <v>0</v>
          </cell>
          <cell r="AO6314" t="str">
            <v>Berlin_2006_Sonstige_7</v>
          </cell>
          <cell r="AQ6314" t="str">
            <v>Stadtstaaten_2006_Sonstige_7</v>
          </cell>
        </row>
        <row r="6315">
          <cell r="G6315">
            <v>2247</v>
          </cell>
          <cell r="H6315">
            <v>835</v>
          </cell>
          <cell r="I6315">
            <v>99</v>
          </cell>
          <cell r="J6315">
            <v>40</v>
          </cell>
          <cell r="K6315">
            <v>1042</v>
          </cell>
          <cell r="L6315">
            <v>407</v>
          </cell>
          <cell r="M6315">
            <v>48</v>
          </cell>
          <cell r="N6315">
            <v>22</v>
          </cell>
          <cell r="O6315">
            <v>1042</v>
          </cell>
          <cell r="P6315">
            <v>798</v>
          </cell>
          <cell r="Q6315">
            <v>238</v>
          </cell>
          <cell r="R6315">
            <v>169</v>
          </cell>
          <cell r="S6315">
            <v>0</v>
          </cell>
          <cell r="T6315">
            <v>0</v>
          </cell>
          <cell r="U6315">
            <v>0</v>
          </cell>
          <cell r="AO6315" t="str">
            <v>Berlin_2006_Sonstige_8</v>
          </cell>
          <cell r="AQ6315" t="str">
            <v>Stadtstaaten_2006_Sonstige_8</v>
          </cell>
        </row>
        <row r="6316">
          <cell r="G6316">
            <v>0</v>
          </cell>
          <cell r="H6316">
            <v>0</v>
          </cell>
          <cell r="I6316">
            <v>0</v>
          </cell>
          <cell r="J6316">
            <v>0</v>
          </cell>
          <cell r="K6316">
            <v>0</v>
          </cell>
          <cell r="L6316">
            <v>0</v>
          </cell>
          <cell r="M6316">
            <v>0</v>
          </cell>
          <cell r="N6316">
            <v>0</v>
          </cell>
          <cell r="O6316">
            <v>0</v>
          </cell>
          <cell r="P6316">
            <v>0</v>
          </cell>
          <cell r="Q6316">
            <v>0</v>
          </cell>
          <cell r="R6316">
            <v>0</v>
          </cell>
          <cell r="S6316">
            <v>0</v>
          </cell>
          <cell r="T6316">
            <v>0</v>
          </cell>
          <cell r="U6316">
            <v>0</v>
          </cell>
          <cell r="AO6316" t="e">
            <v>#N/A</v>
          </cell>
          <cell r="AQ6316" t="e">
            <v>#N/A</v>
          </cell>
        </row>
        <row r="6317">
          <cell r="G6317">
            <v>51</v>
          </cell>
          <cell r="H6317">
            <v>3</v>
          </cell>
          <cell r="I6317">
            <v>4</v>
          </cell>
          <cell r="J6317">
            <v>0</v>
          </cell>
          <cell r="K6317">
            <v>23</v>
          </cell>
          <cell r="L6317">
            <v>1</v>
          </cell>
          <cell r="M6317">
            <v>2</v>
          </cell>
          <cell r="N6317">
            <v>0</v>
          </cell>
          <cell r="O6317">
            <v>23</v>
          </cell>
          <cell r="P6317">
            <v>6</v>
          </cell>
          <cell r="Q6317">
            <v>9</v>
          </cell>
          <cell r="R6317">
            <v>13</v>
          </cell>
          <cell r="S6317">
            <v>0</v>
          </cell>
          <cell r="T6317">
            <v>0</v>
          </cell>
          <cell r="U6317">
            <v>0</v>
          </cell>
          <cell r="AO6317" t="e">
            <v>#N/A</v>
          </cell>
          <cell r="AQ6317" t="e">
            <v>#N/A</v>
          </cell>
        </row>
        <row r="6318">
          <cell r="G6318">
            <v>745</v>
          </cell>
          <cell r="H6318">
            <v>200</v>
          </cell>
          <cell r="I6318">
            <v>40</v>
          </cell>
          <cell r="J6318">
            <v>12</v>
          </cell>
          <cell r="K6318">
            <v>268</v>
          </cell>
          <cell r="L6318">
            <v>71</v>
          </cell>
          <cell r="M6318">
            <v>17</v>
          </cell>
          <cell r="N6318">
            <v>5</v>
          </cell>
          <cell r="O6318">
            <v>268</v>
          </cell>
          <cell r="P6318">
            <v>186</v>
          </cell>
          <cell r="Q6318">
            <v>165</v>
          </cell>
          <cell r="R6318">
            <v>126</v>
          </cell>
          <cell r="S6318">
            <v>0</v>
          </cell>
          <cell r="T6318">
            <v>0</v>
          </cell>
          <cell r="U6318">
            <v>0</v>
          </cell>
          <cell r="AO6318" t="e">
            <v>#N/A</v>
          </cell>
          <cell r="AQ6318" t="e">
            <v>#N/A</v>
          </cell>
        </row>
        <row r="6319">
          <cell r="G6319">
            <v>74</v>
          </cell>
          <cell r="H6319">
            <v>25</v>
          </cell>
          <cell r="I6319">
            <v>4</v>
          </cell>
          <cell r="J6319">
            <v>3</v>
          </cell>
          <cell r="K6319">
            <v>26</v>
          </cell>
          <cell r="L6319">
            <v>11</v>
          </cell>
          <cell r="M6319">
            <v>2</v>
          </cell>
          <cell r="N6319">
            <v>2</v>
          </cell>
          <cell r="O6319">
            <v>26</v>
          </cell>
          <cell r="P6319">
            <v>27</v>
          </cell>
          <cell r="Q6319">
            <v>10</v>
          </cell>
          <cell r="R6319">
            <v>11</v>
          </cell>
          <cell r="S6319">
            <v>0</v>
          </cell>
          <cell r="T6319">
            <v>0</v>
          </cell>
          <cell r="U6319">
            <v>0</v>
          </cell>
          <cell r="AO6319" t="e">
            <v>#N/A</v>
          </cell>
          <cell r="AQ6319" t="e">
            <v>#N/A</v>
          </cell>
        </row>
        <row r="6320">
          <cell r="G6320">
            <v>210</v>
          </cell>
          <cell r="H6320">
            <v>101</v>
          </cell>
          <cell r="I6320">
            <v>4</v>
          </cell>
          <cell r="J6320">
            <v>2</v>
          </cell>
          <cell r="K6320">
            <v>90</v>
          </cell>
          <cell r="L6320">
            <v>41</v>
          </cell>
          <cell r="M6320">
            <v>1</v>
          </cell>
          <cell r="N6320">
            <v>0</v>
          </cell>
          <cell r="O6320">
            <v>90</v>
          </cell>
          <cell r="P6320">
            <v>47</v>
          </cell>
          <cell r="Q6320">
            <v>54</v>
          </cell>
          <cell r="R6320">
            <v>19</v>
          </cell>
          <cell r="S6320">
            <v>0</v>
          </cell>
          <cell r="T6320">
            <v>0</v>
          </cell>
          <cell r="U6320">
            <v>0</v>
          </cell>
          <cell r="AO6320" t="e">
            <v>#N/A</v>
          </cell>
          <cell r="AQ6320" t="e">
            <v>#N/A</v>
          </cell>
        </row>
        <row r="6321">
          <cell r="G6321">
            <v>0</v>
          </cell>
          <cell r="H6321">
            <v>0</v>
          </cell>
          <cell r="I6321">
            <v>0</v>
          </cell>
          <cell r="J6321">
            <v>0</v>
          </cell>
          <cell r="K6321">
            <v>0</v>
          </cell>
          <cell r="L6321">
            <v>0</v>
          </cell>
          <cell r="M6321">
            <v>0</v>
          </cell>
          <cell r="N6321">
            <v>0</v>
          </cell>
          <cell r="O6321">
            <v>0</v>
          </cell>
          <cell r="P6321">
            <v>0</v>
          </cell>
          <cell r="Q6321">
            <v>0</v>
          </cell>
          <cell r="R6321">
            <v>0</v>
          </cell>
          <cell r="S6321">
            <v>0</v>
          </cell>
          <cell r="T6321">
            <v>0</v>
          </cell>
          <cell r="U6321">
            <v>0</v>
          </cell>
          <cell r="AO6321" t="e">
            <v>#N/A</v>
          </cell>
          <cell r="AQ6321" t="e">
            <v>#N/A</v>
          </cell>
        </row>
        <row r="6322">
          <cell r="G6322">
            <v>0</v>
          </cell>
          <cell r="H6322">
            <v>0</v>
          </cell>
          <cell r="I6322">
            <v>0</v>
          </cell>
          <cell r="J6322">
            <v>0</v>
          </cell>
          <cell r="K6322">
            <v>0</v>
          </cell>
          <cell r="L6322">
            <v>0</v>
          </cell>
          <cell r="M6322">
            <v>0</v>
          </cell>
          <cell r="N6322">
            <v>0</v>
          </cell>
          <cell r="O6322">
            <v>0</v>
          </cell>
          <cell r="P6322">
            <v>0</v>
          </cell>
          <cell r="Q6322">
            <v>0</v>
          </cell>
          <cell r="R6322">
            <v>0</v>
          </cell>
          <cell r="S6322">
            <v>0</v>
          </cell>
          <cell r="T6322">
            <v>0</v>
          </cell>
          <cell r="U6322">
            <v>0</v>
          </cell>
          <cell r="AO6322" t="e">
            <v>#N/A</v>
          </cell>
          <cell r="AQ6322" t="e">
            <v>#N/A</v>
          </cell>
        </row>
        <row r="6323">
          <cell r="G6323">
            <v>1080</v>
          </cell>
          <cell r="H6323">
            <v>329</v>
          </cell>
          <cell r="I6323">
            <v>52</v>
          </cell>
          <cell r="J6323">
            <v>17</v>
          </cell>
          <cell r="K6323">
            <v>407</v>
          </cell>
          <cell r="L6323">
            <v>124</v>
          </cell>
          <cell r="M6323">
            <v>22</v>
          </cell>
          <cell r="N6323">
            <v>7</v>
          </cell>
          <cell r="O6323">
            <v>407</v>
          </cell>
          <cell r="P6323">
            <v>266</v>
          </cell>
          <cell r="Q6323">
            <v>238</v>
          </cell>
          <cell r="R6323">
            <v>169</v>
          </cell>
          <cell r="S6323">
            <v>0</v>
          </cell>
          <cell r="T6323">
            <v>0</v>
          </cell>
          <cell r="U6323">
            <v>0</v>
          </cell>
          <cell r="AO6323" t="e">
            <v>#N/A</v>
          </cell>
          <cell r="AQ6323" t="e">
            <v>#N/A</v>
          </cell>
        </row>
        <row r="6324">
          <cell r="G6324">
            <v>1884</v>
          </cell>
          <cell r="H6324">
            <v>539</v>
          </cell>
          <cell r="I6324">
            <v>148</v>
          </cell>
          <cell r="J6324">
            <v>49</v>
          </cell>
          <cell r="K6324">
            <v>647</v>
          </cell>
          <cell r="L6324">
            <v>187</v>
          </cell>
          <cell r="M6324">
            <v>32</v>
          </cell>
          <cell r="N6324">
            <v>10</v>
          </cell>
          <cell r="O6324">
            <v>647</v>
          </cell>
          <cell r="P6324">
            <v>633.27758810861917</v>
          </cell>
          <cell r="Q6324">
            <v>552.43153526970957</v>
          </cell>
          <cell r="R6324">
            <v>67.190293607857555</v>
          </cell>
          <cell r="S6324">
            <v>0</v>
          </cell>
          <cell r="T6324">
            <v>0</v>
          </cell>
          <cell r="U6324">
            <v>0</v>
          </cell>
          <cell r="AO6324" t="str">
            <v>Berlin_2005_I 01a_1</v>
          </cell>
          <cell r="AQ6324" t="str">
            <v>Stadtstaaten_2005_I 01a_1</v>
          </cell>
        </row>
        <row r="6325">
          <cell r="G6325">
            <v>14238</v>
          </cell>
          <cell r="H6325">
            <v>4972</v>
          </cell>
          <cell r="I6325">
            <v>1020</v>
          </cell>
          <cell r="J6325">
            <v>412</v>
          </cell>
          <cell r="K6325">
            <v>4785</v>
          </cell>
          <cell r="L6325">
            <v>1729</v>
          </cell>
          <cell r="M6325">
            <v>239</v>
          </cell>
          <cell r="N6325">
            <v>93</v>
          </cell>
          <cell r="O6325">
            <v>4785</v>
          </cell>
          <cell r="P6325">
            <v>4785.8844477125904</v>
          </cell>
          <cell r="Q6325">
            <v>4174.9045643153531</v>
          </cell>
          <cell r="R6325">
            <v>507.77887494091078</v>
          </cell>
          <cell r="S6325">
            <v>0</v>
          </cell>
          <cell r="T6325">
            <v>0</v>
          </cell>
          <cell r="U6325">
            <v>0</v>
          </cell>
          <cell r="AO6325" t="str">
            <v>Berlin_2005_I 01a_2</v>
          </cell>
          <cell r="AQ6325" t="str">
            <v>Stadtstaaten_2005_I 01a_2</v>
          </cell>
        </row>
        <row r="6326">
          <cell r="G6326">
            <v>27492</v>
          </cell>
          <cell r="H6326">
            <v>13061</v>
          </cell>
          <cell r="I6326">
            <v>1195</v>
          </cell>
          <cell r="J6326">
            <v>645</v>
          </cell>
          <cell r="K6326">
            <v>8722</v>
          </cell>
          <cell r="L6326">
            <v>4543</v>
          </cell>
          <cell r="M6326">
            <v>461</v>
          </cell>
          <cell r="N6326">
            <v>244</v>
          </cell>
          <cell r="O6326">
            <v>8722</v>
          </cell>
          <cell r="P6326">
            <v>9241.0124481327803</v>
          </cell>
          <cell r="Q6326">
            <v>8061.2780082987556</v>
          </cell>
          <cell r="R6326">
            <v>980.46473029045649</v>
          </cell>
          <cell r="S6326">
            <v>0</v>
          </cell>
          <cell r="T6326">
            <v>0</v>
          </cell>
          <cell r="U6326">
            <v>0</v>
          </cell>
          <cell r="AO6326" t="str">
            <v>Berlin_2005_I 01a_3</v>
          </cell>
          <cell r="AQ6326" t="str">
            <v>Stadtstaaten_2005_I 01a_3</v>
          </cell>
        </row>
        <row r="6327">
          <cell r="G6327">
            <v>1784</v>
          </cell>
          <cell r="H6327">
            <v>976</v>
          </cell>
          <cell r="I6327">
            <v>44</v>
          </cell>
          <cell r="J6327">
            <v>29</v>
          </cell>
          <cell r="K6327">
            <v>743</v>
          </cell>
          <cell r="L6327">
            <v>339</v>
          </cell>
          <cell r="M6327">
            <v>30</v>
          </cell>
          <cell r="N6327">
            <v>18</v>
          </cell>
          <cell r="O6327">
            <v>743</v>
          </cell>
          <cell r="P6327">
            <v>599.66412801792808</v>
          </cell>
          <cell r="Q6327">
            <v>523.1092669432918</v>
          </cell>
          <cell r="R6327">
            <v>63.623929828247284</v>
          </cell>
          <cell r="S6327">
            <v>0</v>
          </cell>
          <cell r="T6327">
            <v>0</v>
          </cell>
          <cell r="U6327">
            <v>0</v>
          </cell>
          <cell r="AO6327" t="str">
            <v>Berlin_2005_I 01a_4</v>
          </cell>
          <cell r="AQ6327" t="str">
            <v>Stadtstaaten_2005_I 01a_4</v>
          </cell>
        </row>
        <row r="6328">
          <cell r="G6328">
            <v>11719</v>
          </cell>
          <cell r="H6328">
            <v>7060</v>
          </cell>
          <cell r="I6328">
            <v>219</v>
          </cell>
          <cell r="J6328">
            <v>132</v>
          </cell>
          <cell r="K6328">
            <v>4236</v>
          </cell>
          <cell r="L6328">
            <v>2455</v>
          </cell>
          <cell r="M6328">
            <v>197</v>
          </cell>
          <cell r="N6328">
            <v>132</v>
          </cell>
          <cell r="O6328">
            <v>4236</v>
          </cell>
          <cell r="P6328">
            <v>3939.1613880280825</v>
          </cell>
          <cell r="Q6328">
            <v>3436.2766251728908</v>
          </cell>
          <cell r="R6328">
            <v>417.94217133252795</v>
          </cell>
          <cell r="S6328">
            <v>0</v>
          </cell>
          <cell r="T6328">
            <v>0</v>
          </cell>
          <cell r="U6328">
            <v>0</v>
          </cell>
          <cell r="AO6328" t="str">
            <v>Berlin_2005_I 01a_5</v>
          </cell>
          <cell r="AQ6328" t="str">
            <v>Stadtstaaten_2005_I 01a_5</v>
          </cell>
        </row>
        <row r="6329">
          <cell r="G6329">
            <v>0</v>
          </cell>
          <cell r="H6329">
            <v>0</v>
          </cell>
          <cell r="I6329">
            <v>0</v>
          </cell>
          <cell r="J6329">
            <v>0</v>
          </cell>
          <cell r="K6329">
            <v>0</v>
          </cell>
          <cell r="L6329">
            <v>0</v>
          </cell>
          <cell r="M6329">
            <v>0</v>
          </cell>
          <cell r="N6329">
            <v>0</v>
          </cell>
          <cell r="O6329">
            <v>0</v>
          </cell>
          <cell r="P6329">
            <v>0</v>
          </cell>
          <cell r="Q6329">
            <v>0</v>
          </cell>
          <cell r="R6329">
            <v>0</v>
          </cell>
          <cell r="S6329">
            <v>0</v>
          </cell>
          <cell r="T6329">
            <v>0</v>
          </cell>
          <cell r="U6329">
            <v>0</v>
          </cell>
          <cell r="AO6329" t="str">
            <v>Berlin_2005_I 01a_6</v>
          </cell>
          <cell r="AQ6329" t="str">
            <v>Stadtstaaten_2005_I 01a_6</v>
          </cell>
        </row>
        <row r="6330">
          <cell r="G6330">
            <v>0</v>
          </cell>
          <cell r="H6330">
            <v>0</v>
          </cell>
          <cell r="I6330">
            <v>0</v>
          </cell>
          <cell r="J6330">
            <v>0</v>
          </cell>
          <cell r="K6330">
            <v>0</v>
          </cell>
          <cell r="L6330">
            <v>0</v>
          </cell>
          <cell r="M6330">
            <v>0</v>
          </cell>
          <cell r="N6330">
            <v>0</v>
          </cell>
          <cell r="O6330">
            <v>0</v>
          </cell>
          <cell r="P6330">
            <v>0</v>
          </cell>
          <cell r="Q6330">
            <v>0</v>
          </cell>
          <cell r="R6330">
            <v>0</v>
          </cell>
          <cell r="S6330">
            <v>0</v>
          </cell>
          <cell r="T6330">
            <v>0</v>
          </cell>
          <cell r="U6330">
            <v>0</v>
          </cell>
          <cell r="AO6330" t="str">
            <v>Berlin_2005_I 01a_7</v>
          </cell>
          <cell r="AQ6330" t="str">
            <v>Stadtstaaten_2005_I 01a_7</v>
          </cell>
        </row>
        <row r="6331">
          <cell r="G6331">
            <v>57117</v>
          </cell>
          <cell r="H6331">
            <v>26608</v>
          </cell>
          <cell r="I6331">
            <v>2626</v>
          </cell>
          <cell r="J6331">
            <v>1267</v>
          </cell>
          <cell r="K6331">
            <v>19133</v>
          </cell>
          <cell r="L6331">
            <v>9253</v>
          </cell>
          <cell r="M6331">
            <v>959</v>
          </cell>
          <cell r="N6331">
            <v>497</v>
          </cell>
          <cell r="O6331">
            <v>19133</v>
          </cell>
          <cell r="P6331">
            <v>19199</v>
          </cell>
          <cell r="Q6331">
            <v>16748</v>
          </cell>
          <cell r="R6331">
            <v>2037</v>
          </cell>
          <cell r="S6331">
            <v>0</v>
          </cell>
          <cell r="T6331">
            <v>0</v>
          </cell>
          <cell r="U6331">
            <v>0</v>
          </cell>
          <cell r="AO6331" t="str">
            <v>Berlin_2005_I 01a_8</v>
          </cell>
          <cell r="AQ6331" t="str">
            <v>Stadtstaaten_2005_I 01a_8</v>
          </cell>
        </row>
        <row r="6332">
          <cell r="G6332">
            <v>0</v>
          </cell>
          <cell r="H6332">
            <v>0</v>
          </cell>
          <cell r="I6332">
            <v>0</v>
          </cell>
          <cell r="J6332">
            <v>0</v>
          </cell>
          <cell r="K6332">
            <v>0</v>
          </cell>
          <cell r="L6332">
            <v>0</v>
          </cell>
          <cell r="M6332">
            <v>0</v>
          </cell>
          <cell r="N6332">
            <v>0</v>
          </cell>
          <cell r="O6332">
            <v>0</v>
          </cell>
          <cell r="P6332">
            <v>0</v>
          </cell>
          <cell r="Q6332">
            <v>0</v>
          </cell>
          <cell r="R6332">
            <v>0</v>
          </cell>
          <cell r="S6332">
            <v>0</v>
          </cell>
          <cell r="T6332">
            <v>0</v>
          </cell>
          <cell r="U6332">
            <v>0</v>
          </cell>
          <cell r="AO6332" t="str">
            <v>Berlin_2005_I 03_1</v>
          </cell>
          <cell r="AQ6332" t="str">
            <v>Stadtstaaten_2005_I 03_1</v>
          </cell>
        </row>
        <row r="6333">
          <cell r="G6333">
            <v>107</v>
          </cell>
          <cell r="H6333">
            <v>60</v>
          </cell>
          <cell r="I6333">
            <v>9</v>
          </cell>
          <cell r="J6333">
            <v>6</v>
          </cell>
          <cell r="K6333">
            <v>95</v>
          </cell>
          <cell r="L6333">
            <v>56</v>
          </cell>
          <cell r="M6333">
            <v>8</v>
          </cell>
          <cell r="N6333">
            <v>5</v>
          </cell>
          <cell r="O6333">
            <v>95</v>
          </cell>
          <cell r="P6333">
            <v>39.314317883280161</v>
          </cell>
          <cell r="Q6333">
            <v>14.436667292174892</v>
          </cell>
          <cell r="R6333">
            <v>0</v>
          </cell>
          <cell r="S6333">
            <v>0</v>
          </cell>
          <cell r="T6333">
            <v>0</v>
          </cell>
          <cell r="U6333">
            <v>0</v>
          </cell>
          <cell r="AO6333" t="str">
            <v>Berlin_2005_I 03_2</v>
          </cell>
          <cell r="AQ6333" t="str">
            <v>Stadtstaaten_2005_I 03_2</v>
          </cell>
        </row>
        <row r="6334">
          <cell r="G6334">
            <v>4238</v>
          </cell>
          <cell r="H6334">
            <v>1582</v>
          </cell>
          <cell r="I6334">
            <v>421</v>
          </cell>
          <cell r="J6334">
            <v>185</v>
          </cell>
          <cell r="K6334">
            <v>2068</v>
          </cell>
          <cell r="L6334">
            <v>748</v>
          </cell>
          <cell r="M6334">
            <v>249</v>
          </cell>
          <cell r="N6334">
            <v>100</v>
          </cell>
          <cell r="O6334">
            <v>2068</v>
          </cell>
          <cell r="P6334">
            <v>1557.1409270031902</v>
          </cell>
          <cell r="Q6334">
            <v>571.79996246950645</v>
          </cell>
          <cell r="R6334">
            <v>0</v>
          </cell>
          <cell r="S6334">
            <v>0</v>
          </cell>
          <cell r="T6334">
            <v>0</v>
          </cell>
          <cell r="U6334">
            <v>0</v>
          </cell>
          <cell r="AO6334" t="str">
            <v>Berlin_2005_I 03_3</v>
          </cell>
          <cell r="AQ6334" t="str">
            <v>Stadtstaaten_2005_I 03_3</v>
          </cell>
        </row>
        <row r="6335">
          <cell r="G6335">
            <v>153</v>
          </cell>
          <cell r="H6335">
            <v>83</v>
          </cell>
          <cell r="I6335">
            <v>31</v>
          </cell>
          <cell r="J6335">
            <v>11</v>
          </cell>
          <cell r="K6335">
            <v>81</v>
          </cell>
          <cell r="L6335">
            <v>44</v>
          </cell>
          <cell r="M6335">
            <v>17</v>
          </cell>
          <cell r="N6335">
            <v>7</v>
          </cell>
          <cell r="O6335">
            <v>81</v>
          </cell>
          <cell r="P6335">
            <v>56.215800337774439</v>
          </cell>
          <cell r="Q6335">
            <v>20.643085006567837</v>
          </cell>
          <cell r="R6335">
            <v>0</v>
          </cell>
          <cell r="S6335">
            <v>0</v>
          </cell>
          <cell r="T6335">
            <v>0</v>
          </cell>
          <cell r="U6335">
            <v>0</v>
          </cell>
          <cell r="AO6335" t="str">
            <v>Berlin_2005_I 03_4</v>
          </cell>
          <cell r="AQ6335" t="str">
            <v>Stadtstaaten_2005_I 03_4</v>
          </cell>
        </row>
        <row r="6336">
          <cell r="G6336">
            <v>831</v>
          </cell>
          <cell r="H6336">
            <v>561</v>
          </cell>
          <cell r="I6336">
            <v>48</v>
          </cell>
          <cell r="J6336">
            <v>42</v>
          </cell>
          <cell r="K6336">
            <v>408</v>
          </cell>
          <cell r="L6336">
            <v>261</v>
          </cell>
          <cell r="M6336">
            <v>20</v>
          </cell>
          <cell r="N6336">
            <v>18</v>
          </cell>
          <cell r="O6336">
            <v>408</v>
          </cell>
          <cell r="P6336">
            <v>305.32895477575534</v>
          </cell>
          <cell r="Q6336">
            <v>112.12028523175081</v>
          </cell>
          <cell r="R6336">
            <v>0</v>
          </cell>
          <cell r="S6336">
            <v>0</v>
          </cell>
          <cell r="T6336">
            <v>0</v>
          </cell>
          <cell r="U6336">
            <v>0</v>
          </cell>
          <cell r="AO6336" t="str">
            <v>Berlin_2005_I 03_5</v>
          </cell>
          <cell r="AQ6336" t="str">
            <v>Stadtstaaten_2005_I 03_5</v>
          </cell>
        </row>
        <row r="6337">
          <cell r="G6337">
            <v>0</v>
          </cell>
          <cell r="H6337">
            <v>0</v>
          </cell>
          <cell r="I6337">
            <v>0</v>
          </cell>
          <cell r="J6337">
            <v>0</v>
          </cell>
          <cell r="K6337">
            <v>0</v>
          </cell>
          <cell r="L6337">
            <v>0</v>
          </cell>
          <cell r="M6337">
            <v>0</v>
          </cell>
          <cell r="N6337">
            <v>0</v>
          </cell>
          <cell r="O6337">
            <v>0</v>
          </cell>
          <cell r="P6337">
            <v>0</v>
          </cell>
          <cell r="Q6337">
            <v>0</v>
          </cell>
          <cell r="R6337">
            <v>0</v>
          </cell>
          <cell r="S6337">
            <v>0</v>
          </cell>
          <cell r="T6337">
            <v>0</v>
          </cell>
          <cell r="U6337">
            <v>0</v>
          </cell>
          <cell r="AO6337" t="str">
            <v>Berlin_2005_I 03_6</v>
          </cell>
          <cell r="AQ6337" t="str">
            <v>Stadtstaaten_2005_I 03_6</v>
          </cell>
        </row>
        <row r="6338">
          <cell r="G6338">
            <v>0</v>
          </cell>
          <cell r="H6338">
            <v>0</v>
          </cell>
          <cell r="I6338">
            <v>0</v>
          </cell>
          <cell r="J6338">
            <v>0</v>
          </cell>
          <cell r="K6338">
            <v>0</v>
          </cell>
          <cell r="L6338">
            <v>0</v>
          </cell>
          <cell r="M6338">
            <v>0</v>
          </cell>
          <cell r="N6338">
            <v>0</v>
          </cell>
          <cell r="O6338">
            <v>0</v>
          </cell>
          <cell r="P6338">
            <v>0</v>
          </cell>
          <cell r="Q6338">
            <v>0</v>
          </cell>
          <cell r="R6338">
            <v>0</v>
          </cell>
          <cell r="S6338">
            <v>0</v>
          </cell>
          <cell r="T6338">
            <v>0</v>
          </cell>
          <cell r="U6338">
            <v>0</v>
          </cell>
          <cell r="AO6338" t="str">
            <v>Berlin_2005_I 03_7</v>
          </cell>
          <cell r="AQ6338" t="str">
            <v>Stadtstaaten_2005_I 03_7</v>
          </cell>
        </row>
        <row r="6339">
          <cell r="G6339">
            <v>5329</v>
          </cell>
          <cell r="H6339">
            <v>2286</v>
          </cell>
          <cell r="I6339">
            <v>509</v>
          </cell>
          <cell r="J6339">
            <v>244</v>
          </cell>
          <cell r="K6339">
            <v>2652</v>
          </cell>
          <cell r="L6339">
            <v>1109</v>
          </cell>
          <cell r="M6339">
            <v>294</v>
          </cell>
          <cell r="N6339">
            <v>130</v>
          </cell>
          <cell r="O6339">
            <v>2652</v>
          </cell>
          <cell r="P6339">
            <v>1958</v>
          </cell>
          <cell r="Q6339">
            <v>719</v>
          </cell>
          <cell r="R6339">
            <v>0</v>
          </cell>
          <cell r="S6339">
            <v>0</v>
          </cell>
          <cell r="T6339">
            <v>0</v>
          </cell>
          <cell r="U6339">
            <v>0</v>
          </cell>
          <cell r="AO6339" t="str">
            <v>Berlin_2005_I 03_8</v>
          </cell>
          <cell r="AQ6339" t="str">
            <v>Stadtstaaten_2005_I 03_8</v>
          </cell>
        </row>
        <row r="6340">
          <cell r="G6340">
            <v>0</v>
          </cell>
          <cell r="H6340">
            <v>0</v>
          </cell>
          <cell r="I6340">
            <v>0</v>
          </cell>
          <cell r="J6340">
            <v>0</v>
          </cell>
          <cell r="K6340">
            <v>0</v>
          </cell>
          <cell r="L6340">
            <v>0</v>
          </cell>
          <cell r="M6340">
            <v>0</v>
          </cell>
          <cell r="N6340">
            <v>0</v>
          </cell>
          <cell r="O6340">
            <v>0</v>
          </cell>
          <cell r="P6340">
            <v>0</v>
          </cell>
          <cell r="Q6340">
            <v>0</v>
          </cell>
          <cell r="R6340">
            <v>0</v>
          </cell>
          <cell r="S6340">
            <v>0</v>
          </cell>
          <cell r="T6340">
            <v>0</v>
          </cell>
          <cell r="U6340">
            <v>0</v>
          </cell>
          <cell r="AO6340" t="str">
            <v>Berlin_2005_I 04b_1</v>
          </cell>
          <cell r="AQ6340" t="str">
            <v>Stadtstaaten_2005_I 04b_1</v>
          </cell>
        </row>
        <row r="6341">
          <cell r="G6341">
            <v>8</v>
          </cell>
          <cell r="H6341">
            <v>1</v>
          </cell>
          <cell r="I6341">
            <v>0</v>
          </cell>
          <cell r="J6341">
            <v>0</v>
          </cell>
          <cell r="K6341">
            <v>6</v>
          </cell>
          <cell r="L6341">
            <v>1</v>
          </cell>
          <cell r="M6341">
            <v>0</v>
          </cell>
          <cell r="N6341">
            <v>0</v>
          </cell>
          <cell r="O6341">
            <v>6</v>
          </cell>
          <cell r="P6341">
            <v>2.4997827031725337</v>
          </cell>
          <cell r="Q6341">
            <v>1.7522816166883965</v>
          </cell>
          <cell r="R6341">
            <v>0</v>
          </cell>
          <cell r="S6341">
            <v>0</v>
          </cell>
          <cell r="T6341">
            <v>0</v>
          </cell>
          <cell r="U6341">
            <v>0</v>
          </cell>
          <cell r="AO6341" t="str">
            <v>Berlin_2005_I 04b_2</v>
          </cell>
          <cell r="AQ6341" t="str">
            <v>Stadtstaaten_2005_I 04b_2</v>
          </cell>
        </row>
        <row r="6342">
          <cell r="G6342">
            <v>2249</v>
          </cell>
          <cell r="H6342">
            <v>423</v>
          </cell>
          <cell r="I6342">
            <v>164</v>
          </cell>
          <cell r="J6342">
            <v>20</v>
          </cell>
          <cell r="K6342">
            <v>1048</v>
          </cell>
          <cell r="L6342">
            <v>202</v>
          </cell>
          <cell r="M6342">
            <v>101</v>
          </cell>
          <cell r="N6342">
            <v>15</v>
          </cell>
          <cell r="O6342">
            <v>1048</v>
          </cell>
          <cell r="P6342">
            <v>702.75141242937855</v>
          </cell>
          <cell r="Q6342">
            <v>492.61016949152543</v>
          </cell>
          <cell r="R6342">
            <v>0</v>
          </cell>
          <cell r="S6342">
            <v>0</v>
          </cell>
          <cell r="T6342">
            <v>0</v>
          </cell>
          <cell r="U6342">
            <v>0</v>
          </cell>
          <cell r="AO6342" t="str">
            <v>Berlin_2005_I 04b_3</v>
          </cell>
          <cell r="AQ6342" t="str">
            <v>Stadtstaaten_2005_I 04b_3</v>
          </cell>
        </row>
        <row r="6343">
          <cell r="G6343">
            <v>12</v>
          </cell>
          <cell r="H6343">
            <v>4</v>
          </cell>
          <cell r="I6343">
            <v>1</v>
          </cell>
          <cell r="J6343">
            <v>0</v>
          </cell>
          <cell r="K6343">
            <v>7</v>
          </cell>
          <cell r="L6343">
            <v>2</v>
          </cell>
          <cell r="M6343">
            <v>0</v>
          </cell>
          <cell r="N6343">
            <v>0</v>
          </cell>
          <cell r="O6343">
            <v>7</v>
          </cell>
          <cell r="P6343">
            <v>3.7496740547588003</v>
          </cell>
          <cell r="Q6343">
            <v>2.6284224250325945</v>
          </cell>
          <cell r="R6343">
            <v>0</v>
          </cell>
          <cell r="S6343">
            <v>0</v>
          </cell>
          <cell r="T6343">
            <v>0</v>
          </cell>
          <cell r="U6343">
            <v>0</v>
          </cell>
          <cell r="AO6343" t="str">
            <v>Berlin_2005_I 04b_4</v>
          </cell>
          <cell r="AQ6343" t="str">
            <v>Stadtstaaten_2005_I 04b_4</v>
          </cell>
        </row>
        <row r="6344">
          <cell r="G6344">
            <v>32</v>
          </cell>
          <cell r="H6344">
            <v>23</v>
          </cell>
          <cell r="I6344">
            <v>2</v>
          </cell>
          <cell r="J6344">
            <v>1</v>
          </cell>
          <cell r="K6344">
            <v>17</v>
          </cell>
          <cell r="L6344">
            <v>14</v>
          </cell>
          <cell r="M6344">
            <v>1</v>
          </cell>
          <cell r="N6344">
            <v>1</v>
          </cell>
          <cell r="O6344">
            <v>17</v>
          </cell>
          <cell r="P6344">
            <v>9.9991308126901348</v>
          </cell>
          <cell r="Q6344">
            <v>7.0091264667535862</v>
          </cell>
          <cell r="R6344">
            <v>0</v>
          </cell>
          <cell r="S6344">
            <v>0</v>
          </cell>
          <cell r="T6344">
            <v>0</v>
          </cell>
          <cell r="U6344">
            <v>0</v>
          </cell>
          <cell r="AO6344" t="str">
            <v>Berlin_2005_I 04b_5</v>
          </cell>
          <cell r="AQ6344" t="str">
            <v>Stadtstaaten_2005_I 04b_5</v>
          </cell>
        </row>
        <row r="6345">
          <cell r="G6345">
            <v>0</v>
          </cell>
          <cell r="H6345">
            <v>0</v>
          </cell>
          <cell r="I6345">
            <v>0</v>
          </cell>
          <cell r="J6345">
            <v>0</v>
          </cell>
          <cell r="K6345">
            <v>0</v>
          </cell>
          <cell r="L6345">
            <v>0</v>
          </cell>
          <cell r="M6345">
            <v>0</v>
          </cell>
          <cell r="N6345">
            <v>0</v>
          </cell>
          <cell r="O6345">
            <v>0</v>
          </cell>
          <cell r="P6345">
            <v>0</v>
          </cell>
          <cell r="Q6345">
            <v>0</v>
          </cell>
          <cell r="R6345">
            <v>0</v>
          </cell>
          <cell r="S6345">
            <v>0</v>
          </cell>
          <cell r="T6345">
            <v>0</v>
          </cell>
          <cell r="U6345">
            <v>0</v>
          </cell>
          <cell r="AO6345" t="str">
            <v>Berlin_2005_I 04b_6</v>
          </cell>
          <cell r="AQ6345" t="str">
            <v>Stadtstaaten_2005_I 04b_6</v>
          </cell>
        </row>
        <row r="6346">
          <cell r="G6346">
            <v>0</v>
          </cell>
          <cell r="H6346">
            <v>0</v>
          </cell>
          <cell r="I6346">
            <v>0</v>
          </cell>
          <cell r="J6346">
            <v>0</v>
          </cell>
          <cell r="K6346">
            <v>0</v>
          </cell>
          <cell r="L6346">
            <v>0</v>
          </cell>
          <cell r="M6346">
            <v>0</v>
          </cell>
          <cell r="N6346">
            <v>0</v>
          </cell>
          <cell r="O6346">
            <v>0</v>
          </cell>
          <cell r="P6346">
            <v>0</v>
          </cell>
          <cell r="Q6346">
            <v>0</v>
          </cell>
          <cell r="R6346">
            <v>0</v>
          </cell>
          <cell r="S6346">
            <v>0</v>
          </cell>
          <cell r="T6346">
            <v>0</v>
          </cell>
          <cell r="U6346">
            <v>0</v>
          </cell>
          <cell r="AO6346" t="str">
            <v>Berlin_2005_I 04b_7</v>
          </cell>
          <cell r="AQ6346" t="str">
            <v>Stadtstaaten_2005_I 04b_7</v>
          </cell>
        </row>
        <row r="6347">
          <cell r="G6347">
            <v>2301</v>
          </cell>
          <cell r="H6347">
            <v>451</v>
          </cell>
          <cell r="I6347">
            <v>167</v>
          </cell>
          <cell r="J6347">
            <v>21</v>
          </cell>
          <cell r="K6347">
            <v>1078</v>
          </cell>
          <cell r="L6347">
            <v>219</v>
          </cell>
          <cell r="M6347">
            <v>102</v>
          </cell>
          <cell r="N6347">
            <v>16</v>
          </cell>
          <cell r="O6347">
            <v>1078</v>
          </cell>
          <cell r="P6347">
            <v>719</v>
          </cell>
          <cell r="Q6347">
            <v>504</v>
          </cell>
          <cell r="R6347">
            <v>0</v>
          </cell>
          <cell r="S6347">
            <v>0</v>
          </cell>
          <cell r="T6347">
            <v>0</v>
          </cell>
          <cell r="U6347">
            <v>0</v>
          </cell>
          <cell r="AO6347" t="str">
            <v>Berlin_2005_I 04b_8</v>
          </cell>
          <cell r="AQ6347" t="str">
            <v>Stadtstaaten_2005_I 04b_8</v>
          </cell>
        </row>
        <row r="6348">
          <cell r="G6348">
            <v>14</v>
          </cell>
          <cell r="H6348">
            <v>7</v>
          </cell>
          <cell r="I6348">
            <v>3</v>
          </cell>
          <cell r="J6348">
            <v>1</v>
          </cell>
          <cell r="K6348">
            <v>1</v>
          </cell>
          <cell r="L6348">
            <v>0</v>
          </cell>
          <cell r="M6348">
            <v>1</v>
          </cell>
          <cell r="N6348">
            <v>0</v>
          </cell>
          <cell r="O6348">
            <v>1</v>
          </cell>
          <cell r="P6348">
            <v>4.1508654915038905</v>
          </cell>
          <cell r="Q6348">
            <v>3.7595680482769573</v>
          </cell>
          <cell r="R6348">
            <v>0.29569636334762589</v>
          </cell>
          <cell r="S6348">
            <v>0</v>
          </cell>
          <cell r="T6348">
            <v>0</v>
          </cell>
          <cell r="U6348">
            <v>0</v>
          </cell>
          <cell r="AO6348" t="str">
            <v>Berlin_2005_I 02_1</v>
          </cell>
          <cell r="AQ6348" t="str">
            <v>Stadtstaaten_2005_I 02_1</v>
          </cell>
        </row>
        <row r="6349">
          <cell r="G6349">
            <v>2048</v>
          </cell>
          <cell r="H6349">
            <v>614</v>
          </cell>
          <cell r="I6349">
            <v>273</v>
          </cell>
          <cell r="J6349">
            <v>66</v>
          </cell>
          <cell r="K6349">
            <v>1114</v>
          </cell>
          <cell r="L6349">
            <v>351</v>
          </cell>
          <cell r="M6349">
            <v>170</v>
          </cell>
          <cell r="N6349">
            <v>40</v>
          </cell>
          <cell r="O6349">
            <v>1114</v>
          </cell>
          <cell r="P6349">
            <v>607.21232332856914</v>
          </cell>
          <cell r="Q6349">
            <v>549.97109734794344</v>
          </cell>
          <cell r="R6349">
            <v>43.256153723995553</v>
          </cell>
          <cell r="S6349">
            <v>0</v>
          </cell>
          <cell r="T6349">
            <v>0</v>
          </cell>
          <cell r="U6349">
            <v>0</v>
          </cell>
          <cell r="AO6349" t="str">
            <v>Berlin_2005_I 02_2</v>
          </cell>
          <cell r="AQ6349" t="str">
            <v>Stadtstaaten_2005_I 02_2</v>
          </cell>
        </row>
        <row r="6350">
          <cell r="G6350">
            <v>4014</v>
          </cell>
          <cell r="H6350">
            <v>1621</v>
          </cell>
          <cell r="I6350">
            <v>473</v>
          </cell>
          <cell r="J6350">
            <v>207</v>
          </cell>
          <cell r="K6350">
            <v>1402</v>
          </cell>
          <cell r="L6350">
            <v>581</v>
          </cell>
          <cell r="M6350">
            <v>161</v>
          </cell>
          <cell r="N6350">
            <v>74</v>
          </cell>
          <cell r="O6350">
            <v>1402</v>
          </cell>
          <cell r="P6350">
            <v>1190.1124344926154</v>
          </cell>
          <cell r="Q6350">
            <v>1077.9218675559789</v>
          </cell>
          <cell r="R6350">
            <v>84.78037160552644</v>
          </cell>
          <cell r="S6350">
            <v>0</v>
          </cell>
          <cell r="T6350">
            <v>0</v>
          </cell>
          <cell r="U6350">
            <v>0</v>
          </cell>
          <cell r="AO6350" t="str">
            <v>Berlin_2005_I 02_3</v>
          </cell>
          <cell r="AQ6350" t="str">
            <v>Stadtstaaten_2005_I 02_3</v>
          </cell>
        </row>
        <row r="6351">
          <cell r="G6351">
            <v>57</v>
          </cell>
          <cell r="H6351">
            <v>34</v>
          </cell>
          <cell r="I6351">
            <v>4</v>
          </cell>
          <cell r="J6351">
            <v>1</v>
          </cell>
          <cell r="K6351">
            <v>18</v>
          </cell>
          <cell r="L6351">
            <v>13</v>
          </cell>
          <cell r="M6351">
            <v>2</v>
          </cell>
          <cell r="N6351">
            <v>1</v>
          </cell>
          <cell r="O6351">
            <v>18</v>
          </cell>
          <cell r="P6351">
            <v>16.899952358265839</v>
          </cell>
          <cell r="Q6351">
            <v>15.306812767984754</v>
          </cell>
          <cell r="R6351">
            <v>1.2039066222010482</v>
          </cell>
          <cell r="S6351">
            <v>0</v>
          </cell>
          <cell r="T6351">
            <v>0</v>
          </cell>
          <cell r="U6351">
            <v>0</v>
          </cell>
          <cell r="AO6351" t="str">
            <v>Berlin_2005_I 02_4</v>
          </cell>
          <cell r="AQ6351" t="str">
            <v>Stadtstaaten_2005_I 02_4</v>
          </cell>
        </row>
        <row r="6352">
          <cell r="G6352">
            <v>164</v>
          </cell>
          <cell r="H6352">
            <v>74</v>
          </cell>
          <cell r="I6352">
            <v>8</v>
          </cell>
          <cell r="J6352">
            <v>2</v>
          </cell>
          <cell r="K6352">
            <v>71</v>
          </cell>
          <cell r="L6352">
            <v>38</v>
          </cell>
          <cell r="M6352">
            <v>3</v>
          </cell>
          <cell r="N6352">
            <v>1</v>
          </cell>
          <cell r="O6352">
            <v>71</v>
          </cell>
          <cell r="P6352">
            <v>48.624424329045581</v>
          </cell>
          <cell r="Q6352">
            <v>44.04065427981579</v>
          </cell>
          <cell r="R6352">
            <v>3.4638716849293316</v>
          </cell>
          <cell r="S6352">
            <v>0</v>
          </cell>
          <cell r="T6352">
            <v>0</v>
          </cell>
          <cell r="U6352">
            <v>0</v>
          </cell>
          <cell r="AO6352" t="str">
            <v>Berlin_2005_I 02_5</v>
          </cell>
          <cell r="AQ6352" t="str">
            <v>Stadtstaaten_2005_I 02_5</v>
          </cell>
        </row>
        <row r="6353">
          <cell r="G6353">
            <v>0</v>
          </cell>
          <cell r="H6353">
            <v>0</v>
          </cell>
          <cell r="I6353">
            <v>0</v>
          </cell>
          <cell r="J6353">
            <v>0</v>
          </cell>
          <cell r="K6353">
            <v>0</v>
          </cell>
          <cell r="L6353">
            <v>0</v>
          </cell>
          <cell r="M6353">
            <v>0</v>
          </cell>
          <cell r="N6353">
            <v>0</v>
          </cell>
          <cell r="O6353">
            <v>0</v>
          </cell>
          <cell r="P6353">
            <v>0</v>
          </cell>
          <cell r="Q6353">
            <v>0</v>
          </cell>
          <cell r="R6353">
            <v>0</v>
          </cell>
          <cell r="S6353">
            <v>0</v>
          </cell>
          <cell r="T6353">
            <v>0</v>
          </cell>
          <cell r="U6353">
            <v>0</v>
          </cell>
          <cell r="AO6353" t="str">
            <v>Berlin_2005_I 02_6</v>
          </cell>
          <cell r="AQ6353" t="str">
            <v>Stadtstaaten_2005_I 02_6</v>
          </cell>
        </row>
        <row r="6354">
          <cell r="G6354">
            <v>0</v>
          </cell>
          <cell r="H6354">
            <v>0</v>
          </cell>
          <cell r="I6354">
            <v>0</v>
          </cell>
          <cell r="J6354">
            <v>0</v>
          </cell>
          <cell r="K6354">
            <v>0</v>
          </cell>
          <cell r="L6354">
            <v>0</v>
          </cell>
          <cell r="M6354">
            <v>0</v>
          </cell>
          <cell r="N6354">
            <v>0</v>
          </cell>
          <cell r="O6354">
            <v>0</v>
          </cell>
          <cell r="P6354">
            <v>0</v>
          </cell>
          <cell r="Q6354">
            <v>0</v>
          </cell>
          <cell r="R6354">
            <v>0</v>
          </cell>
          <cell r="S6354">
            <v>0</v>
          </cell>
          <cell r="T6354">
            <v>0</v>
          </cell>
          <cell r="U6354">
            <v>0</v>
          </cell>
          <cell r="AO6354" t="str">
            <v>Berlin_2005_I 02_7</v>
          </cell>
          <cell r="AQ6354" t="str">
            <v>Stadtstaaten_2005_I 02_7</v>
          </cell>
        </row>
        <row r="6355">
          <cell r="G6355">
            <v>6297</v>
          </cell>
          <cell r="H6355">
            <v>2350</v>
          </cell>
          <cell r="I6355">
            <v>761</v>
          </cell>
          <cell r="J6355">
            <v>277</v>
          </cell>
          <cell r="K6355">
            <v>2606</v>
          </cell>
          <cell r="L6355">
            <v>983</v>
          </cell>
          <cell r="M6355">
            <v>337</v>
          </cell>
          <cell r="N6355">
            <v>116</v>
          </cell>
          <cell r="O6355">
            <v>2606</v>
          </cell>
          <cell r="P6355">
            <v>1867</v>
          </cell>
          <cell r="Q6355">
            <v>1691</v>
          </cell>
          <cell r="R6355">
            <v>133</v>
          </cell>
          <cell r="S6355">
            <v>0</v>
          </cell>
          <cell r="T6355">
            <v>0</v>
          </cell>
          <cell r="U6355">
            <v>0</v>
          </cell>
          <cell r="AO6355" t="str">
            <v>Berlin_2005_I 02_8</v>
          </cell>
          <cell r="AQ6355" t="str">
            <v>Stadtstaaten_2005_I 02_8</v>
          </cell>
        </row>
        <row r="6356">
          <cell r="G6356">
            <v>0</v>
          </cell>
          <cell r="H6356">
            <v>0</v>
          </cell>
          <cell r="I6356">
            <v>0</v>
          </cell>
          <cell r="J6356">
            <v>0</v>
          </cell>
          <cell r="K6356">
            <v>0</v>
          </cell>
          <cell r="L6356">
            <v>0</v>
          </cell>
          <cell r="M6356">
            <v>0</v>
          </cell>
          <cell r="N6356">
            <v>0</v>
          </cell>
          <cell r="O6356">
            <v>0</v>
          </cell>
          <cell r="P6356">
            <v>0</v>
          </cell>
          <cell r="Q6356">
            <v>0</v>
          </cell>
          <cell r="R6356">
            <v>0</v>
          </cell>
          <cell r="S6356">
            <v>0</v>
          </cell>
          <cell r="T6356">
            <v>0</v>
          </cell>
          <cell r="U6356">
            <v>0</v>
          </cell>
          <cell r="AO6356" t="e">
            <v>#N/A</v>
          </cell>
          <cell r="AQ6356" t="e">
            <v>#N/A</v>
          </cell>
        </row>
        <row r="6357">
          <cell r="G6357">
            <v>0</v>
          </cell>
          <cell r="H6357">
            <v>0</v>
          </cell>
          <cell r="I6357">
            <v>0</v>
          </cell>
          <cell r="J6357">
            <v>0</v>
          </cell>
          <cell r="K6357">
            <v>0</v>
          </cell>
          <cell r="L6357">
            <v>0</v>
          </cell>
          <cell r="M6357">
            <v>0</v>
          </cell>
          <cell r="N6357">
            <v>0</v>
          </cell>
          <cell r="O6357">
            <v>0</v>
          </cell>
          <cell r="P6357">
            <v>0</v>
          </cell>
          <cell r="Q6357">
            <v>0</v>
          </cell>
          <cell r="R6357">
            <v>0</v>
          </cell>
          <cell r="S6357">
            <v>0</v>
          </cell>
          <cell r="T6357">
            <v>0</v>
          </cell>
          <cell r="U6357">
            <v>0</v>
          </cell>
          <cell r="AO6357" t="e">
            <v>#N/A</v>
          </cell>
          <cell r="AQ6357" t="e">
            <v>#N/A</v>
          </cell>
        </row>
        <row r="6358">
          <cell r="G6358">
            <v>0</v>
          </cell>
          <cell r="H6358">
            <v>0</v>
          </cell>
          <cell r="I6358">
            <v>0</v>
          </cell>
          <cell r="J6358">
            <v>0</v>
          </cell>
          <cell r="K6358">
            <v>0</v>
          </cell>
          <cell r="L6358">
            <v>0</v>
          </cell>
          <cell r="M6358">
            <v>0</v>
          </cell>
          <cell r="N6358">
            <v>0</v>
          </cell>
          <cell r="O6358">
            <v>0</v>
          </cell>
          <cell r="P6358">
            <v>0</v>
          </cell>
          <cell r="Q6358">
            <v>0</v>
          </cell>
          <cell r="R6358">
            <v>0</v>
          </cell>
          <cell r="S6358">
            <v>0</v>
          </cell>
          <cell r="T6358">
            <v>0</v>
          </cell>
          <cell r="U6358">
            <v>0</v>
          </cell>
          <cell r="AO6358" t="e">
            <v>#N/A</v>
          </cell>
          <cell r="AQ6358" t="e">
            <v>#N/A</v>
          </cell>
        </row>
        <row r="6359">
          <cell r="G6359">
            <v>0</v>
          </cell>
          <cell r="H6359">
            <v>0</v>
          </cell>
          <cell r="I6359">
            <v>0</v>
          </cell>
          <cell r="J6359">
            <v>0</v>
          </cell>
          <cell r="K6359">
            <v>0</v>
          </cell>
          <cell r="L6359">
            <v>0</v>
          </cell>
          <cell r="M6359">
            <v>0</v>
          </cell>
          <cell r="N6359">
            <v>0</v>
          </cell>
          <cell r="O6359">
            <v>0</v>
          </cell>
          <cell r="P6359">
            <v>0</v>
          </cell>
          <cell r="Q6359">
            <v>0</v>
          </cell>
          <cell r="R6359">
            <v>0</v>
          </cell>
          <cell r="S6359">
            <v>0</v>
          </cell>
          <cell r="T6359">
            <v>0</v>
          </cell>
          <cell r="U6359">
            <v>0</v>
          </cell>
          <cell r="AO6359" t="e">
            <v>#N/A</v>
          </cell>
          <cell r="AQ6359" t="e">
            <v>#N/A</v>
          </cell>
        </row>
        <row r="6360">
          <cell r="G6360">
            <v>0</v>
          </cell>
          <cell r="H6360">
            <v>0</v>
          </cell>
          <cell r="I6360">
            <v>0</v>
          </cell>
          <cell r="J6360">
            <v>0</v>
          </cell>
          <cell r="K6360">
            <v>0</v>
          </cell>
          <cell r="L6360">
            <v>0</v>
          </cell>
          <cell r="M6360">
            <v>0</v>
          </cell>
          <cell r="N6360">
            <v>0</v>
          </cell>
          <cell r="O6360">
            <v>0</v>
          </cell>
          <cell r="P6360">
            <v>0</v>
          </cell>
          <cell r="Q6360">
            <v>0</v>
          </cell>
          <cell r="R6360">
            <v>0</v>
          </cell>
          <cell r="S6360">
            <v>0</v>
          </cell>
          <cell r="T6360">
            <v>0</v>
          </cell>
          <cell r="U6360">
            <v>0</v>
          </cell>
          <cell r="AO6360" t="e">
            <v>#N/A</v>
          </cell>
          <cell r="AQ6360" t="e">
            <v>#N/A</v>
          </cell>
        </row>
        <row r="6361">
          <cell r="G6361">
            <v>0</v>
          </cell>
          <cell r="H6361">
            <v>0</v>
          </cell>
          <cell r="I6361">
            <v>0</v>
          </cell>
          <cell r="J6361">
            <v>0</v>
          </cell>
          <cell r="K6361">
            <v>0</v>
          </cell>
          <cell r="L6361">
            <v>0</v>
          </cell>
          <cell r="M6361">
            <v>0</v>
          </cell>
          <cell r="N6361">
            <v>0</v>
          </cell>
          <cell r="O6361">
            <v>0</v>
          </cell>
          <cell r="P6361">
            <v>0</v>
          </cell>
          <cell r="Q6361">
            <v>0</v>
          </cell>
          <cell r="R6361">
            <v>0</v>
          </cell>
          <cell r="S6361">
            <v>0</v>
          </cell>
          <cell r="T6361">
            <v>0</v>
          </cell>
          <cell r="U6361">
            <v>0</v>
          </cell>
          <cell r="AO6361" t="e">
            <v>#N/A</v>
          </cell>
          <cell r="AQ6361" t="e">
            <v>#N/A</v>
          </cell>
        </row>
        <row r="6362">
          <cell r="G6362">
            <v>0</v>
          </cell>
          <cell r="H6362">
            <v>0</v>
          </cell>
          <cell r="I6362">
            <v>0</v>
          </cell>
          <cell r="J6362">
            <v>0</v>
          </cell>
          <cell r="K6362">
            <v>0</v>
          </cell>
          <cell r="L6362">
            <v>0</v>
          </cell>
          <cell r="M6362">
            <v>0</v>
          </cell>
          <cell r="N6362">
            <v>0</v>
          </cell>
          <cell r="O6362">
            <v>0</v>
          </cell>
          <cell r="P6362">
            <v>0</v>
          </cell>
          <cell r="Q6362">
            <v>0</v>
          </cell>
          <cell r="R6362">
            <v>0</v>
          </cell>
          <cell r="S6362">
            <v>0</v>
          </cell>
          <cell r="T6362">
            <v>0</v>
          </cell>
          <cell r="U6362">
            <v>0</v>
          </cell>
          <cell r="AO6362" t="e">
            <v>#N/A</v>
          </cell>
          <cell r="AQ6362" t="e">
            <v>#N/A</v>
          </cell>
        </row>
        <row r="6363">
          <cell r="G6363">
            <v>0</v>
          </cell>
          <cell r="H6363">
            <v>0</v>
          </cell>
          <cell r="I6363">
            <v>0</v>
          </cell>
          <cell r="J6363">
            <v>0</v>
          </cell>
          <cell r="K6363">
            <v>0</v>
          </cell>
          <cell r="L6363">
            <v>0</v>
          </cell>
          <cell r="M6363">
            <v>0</v>
          </cell>
          <cell r="N6363">
            <v>0</v>
          </cell>
          <cell r="O6363">
            <v>0</v>
          </cell>
          <cell r="P6363">
            <v>0</v>
          </cell>
          <cell r="Q6363">
            <v>0</v>
          </cell>
          <cell r="R6363">
            <v>0</v>
          </cell>
          <cell r="S6363">
            <v>0</v>
          </cell>
          <cell r="T6363">
            <v>0</v>
          </cell>
          <cell r="U6363">
            <v>0</v>
          </cell>
          <cell r="AO6363" t="e">
            <v>#N/A</v>
          </cell>
          <cell r="AQ6363" t="e">
            <v>#N/A</v>
          </cell>
        </row>
        <row r="6364">
          <cell r="G6364">
            <v>0</v>
          </cell>
          <cell r="H6364">
            <v>0</v>
          </cell>
          <cell r="I6364">
            <v>0</v>
          </cell>
          <cell r="J6364">
            <v>0</v>
          </cell>
          <cell r="K6364">
            <v>0</v>
          </cell>
          <cell r="L6364">
            <v>0</v>
          </cell>
          <cell r="M6364">
            <v>0</v>
          </cell>
          <cell r="N6364">
            <v>0</v>
          </cell>
          <cell r="O6364">
            <v>0</v>
          </cell>
          <cell r="P6364">
            <v>0</v>
          </cell>
          <cell r="Q6364">
            <v>0</v>
          </cell>
          <cell r="R6364">
            <v>0</v>
          </cell>
          <cell r="S6364">
            <v>0</v>
          </cell>
          <cell r="T6364">
            <v>0</v>
          </cell>
          <cell r="U6364">
            <v>0</v>
          </cell>
          <cell r="AO6364" t="str">
            <v>Berlin_2005_I 04b_1</v>
          </cell>
          <cell r="AQ6364" t="str">
            <v>Stadtstaaten_2005_I 04b_1</v>
          </cell>
        </row>
        <row r="6365">
          <cell r="G6365">
            <v>30</v>
          </cell>
          <cell r="H6365">
            <v>18</v>
          </cell>
          <cell r="I6365">
            <v>3</v>
          </cell>
          <cell r="J6365">
            <v>1</v>
          </cell>
          <cell r="K6365">
            <v>9</v>
          </cell>
          <cell r="L6365">
            <v>5</v>
          </cell>
          <cell r="M6365">
            <v>2</v>
          </cell>
          <cell r="N6365">
            <v>1</v>
          </cell>
          <cell r="O6365">
            <v>9</v>
          </cell>
          <cell r="P6365">
            <v>8.6762589928057547</v>
          </cell>
          <cell r="Q6365">
            <v>6.1510791366906474</v>
          </cell>
          <cell r="R6365">
            <v>0</v>
          </cell>
          <cell r="S6365">
            <v>0</v>
          </cell>
          <cell r="T6365">
            <v>0</v>
          </cell>
          <cell r="U6365">
            <v>0</v>
          </cell>
          <cell r="AO6365" t="str">
            <v>Berlin_2005_I 04b_2</v>
          </cell>
          <cell r="AQ6365" t="str">
            <v>Stadtstaaten_2005_I 04b_2</v>
          </cell>
        </row>
        <row r="6366">
          <cell r="G6366">
            <v>330</v>
          </cell>
          <cell r="H6366">
            <v>198</v>
          </cell>
          <cell r="I6366">
            <v>21</v>
          </cell>
          <cell r="J6366">
            <v>15</v>
          </cell>
          <cell r="K6366">
            <v>128</v>
          </cell>
          <cell r="L6366">
            <v>77</v>
          </cell>
          <cell r="M6366">
            <v>12</v>
          </cell>
          <cell r="N6366">
            <v>10</v>
          </cell>
          <cell r="O6366">
            <v>128</v>
          </cell>
          <cell r="P6366">
            <v>123.39568345323741</v>
          </cell>
          <cell r="Q6366">
            <v>87.482014388489219</v>
          </cell>
          <cell r="R6366">
            <v>0</v>
          </cell>
          <cell r="S6366">
            <v>0</v>
          </cell>
          <cell r="T6366">
            <v>0</v>
          </cell>
          <cell r="U6366">
            <v>0</v>
          </cell>
          <cell r="AO6366" t="str">
            <v>Berlin_2005_I 04b_3</v>
          </cell>
          <cell r="AQ6366" t="str">
            <v>Stadtstaaten_2005_I 04b_3</v>
          </cell>
        </row>
        <row r="6367">
          <cell r="G6367">
            <v>3</v>
          </cell>
          <cell r="H6367">
            <v>2</v>
          </cell>
          <cell r="I6367">
            <v>0</v>
          </cell>
          <cell r="J6367">
            <v>0</v>
          </cell>
          <cell r="K6367">
            <v>0</v>
          </cell>
          <cell r="L6367">
            <v>0</v>
          </cell>
          <cell r="M6367">
            <v>0</v>
          </cell>
          <cell r="N6367">
            <v>0</v>
          </cell>
          <cell r="O6367">
            <v>0</v>
          </cell>
          <cell r="P6367">
            <v>0</v>
          </cell>
          <cell r="Q6367">
            <v>0</v>
          </cell>
          <cell r="R6367">
            <v>0</v>
          </cell>
          <cell r="S6367">
            <v>0</v>
          </cell>
          <cell r="T6367">
            <v>0</v>
          </cell>
          <cell r="U6367">
            <v>0</v>
          </cell>
          <cell r="AO6367" t="str">
            <v>Berlin_2005_I 04b_4</v>
          </cell>
          <cell r="AQ6367" t="str">
            <v>Stadtstaaten_2005_I 04b_4</v>
          </cell>
        </row>
        <row r="6368">
          <cell r="G6368">
            <v>5</v>
          </cell>
          <cell r="H6368">
            <v>3</v>
          </cell>
          <cell r="I6368">
            <v>0</v>
          </cell>
          <cell r="J6368">
            <v>0</v>
          </cell>
          <cell r="K6368">
            <v>2</v>
          </cell>
          <cell r="L6368">
            <v>2</v>
          </cell>
          <cell r="M6368">
            <v>0</v>
          </cell>
          <cell r="N6368">
            <v>0</v>
          </cell>
          <cell r="O6368">
            <v>2</v>
          </cell>
          <cell r="P6368">
            <v>1.9280575539568345</v>
          </cell>
          <cell r="Q6368">
            <v>1.366906474820144</v>
          </cell>
          <cell r="R6368">
            <v>0</v>
          </cell>
          <cell r="S6368">
            <v>0</v>
          </cell>
          <cell r="T6368">
            <v>0</v>
          </cell>
          <cell r="U6368">
            <v>0</v>
          </cell>
          <cell r="AO6368" t="str">
            <v>Berlin_2005_I 04b_5</v>
          </cell>
          <cell r="AQ6368" t="str">
            <v>Stadtstaaten_2005_I 04b_5</v>
          </cell>
        </row>
        <row r="6369">
          <cell r="G6369">
            <v>0</v>
          </cell>
          <cell r="H6369">
            <v>0</v>
          </cell>
          <cell r="I6369">
            <v>0</v>
          </cell>
          <cell r="J6369">
            <v>0</v>
          </cell>
          <cell r="K6369">
            <v>0</v>
          </cell>
          <cell r="L6369">
            <v>0</v>
          </cell>
          <cell r="M6369">
            <v>0</v>
          </cell>
          <cell r="N6369">
            <v>0</v>
          </cell>
          <cell r="O6369">
            <v>0</v>
          </cell>
          <cell r="P6369">
            <v>0</v>
          </cell>
          <cell r="Q6369">
            <v>0</v>
          </cell>
          <cell r="R6369">
            <v>0</v>
          </cell>
          <cell r="S6369">
            <v>0</v>
          </cell>
          <cell r="T6369">
            <v>0</v>
          </cell>
          <cell r="U6369">
            <v>0</v>
          </cell>
          <cell r="AO6369" t="str">
            <v>Berlin_2005_I 04b_6</v>
          </cell>
          <cell r="AQ6369" t="str">
            <v>Stadtstaaten_2005_I 04b_6</v>
          </cell>
        </row>
        <row r="6370">
          <cell r="G6370">
            <v>0</v>
          </cell>
          <cell r="H6370">
            <v>0</v>
          </cell>
          <cell r="I6370">
            <v>0</v>
          </cell>
          <cell r="J6370">
            <v>0</v>
          </cell>
          <cell r="K6370">
            <v>0</v>
          </cell>
          <cell r="L6370">
            <v>0</v>
          </cell>
          <cell r="M6370">
            <v>0</v>
          </cell>
          <cell r="N6370">
            <v>0</v>
          </cell>
          <cell r="O6370">
            <v>0</v>
          </cell>
          <cell r="P6370">
            <v>0</v>
          </cell>
          <cell r="Q6370">
            <v>0</v>
          </cell>
          <cell r="R6370">
            <v>0</v>
          </cell>
          <cell r="S6370">
            <v>0</v>
          </cell>
          <cell r="T6370">
            <v>0</v>
          </cell>
          <cell r="U6370">
            <v>0</v>
          </cell>
          <cell r="AO6370" t="str">
            <v>Berlin_2005_I 04b_7</v>
          </cell>
          <cell r="AQ6370" t="str">
            <v>Stadtstaaten_2005_I 04b_7</v>
          </cell>
        </row>
        <row r="6371">
          <cell r="G6371">
            <v>368</v>
          </cell>
          <cell r="H6371">
            <v>221</v>
          </cell>
          <cell r="I6371">
            <v>24</v>
          </cell>
          <cell r="J6371">
            <v>16</v>
          </cell>
          <cell r="K6371">
            <v>139</v>
          </cell>
          <cell r="L6371">
            <v>84</v>
          </cell>
          <cell r="M6371">
            <v>14</v>
          </cell>
          <cell r="N6371">
            <v>11</v>
          </cell>
          <cell r="O6371">
            <v>139</v>
          </cell>
          <cell r="P6371">
            <v>134</v>
          </cell>
          <cell r="Q6371">
            <v>95</v>
          </cell>
          <cell r="R6371">
            <v>0</v>
          </cell>
          <cell r="S6371">
            <v>0</v>
          </cell>
          <cell r="T6371">
            <v>0</v>
          </cell>
          <cell r="U6371">
            <v>0</v>
          </cell>
          <cell r="AO6371" t="str">
            <v>Berlin_2005_I 04b_8</v>
          </cell>
          <cell r="AQ6371" t="str">
            <v>Stadtstaaten_2005_I 04b_8</v>
          </cell>
        </row>
        <row r="6372">
          <cell r="G6372">
            <v>1</v>
          </cell>
          <cell r="H6372">
            <v>1</v>
          </cell>
          <cell r="I6372">
            <v>1</v>
          </cell>
          <cell r="J6372">
            <v>1</v>
          </cell>
          <cell r="K6372">
            <v>1</v>
          </cell>
          <cell r="L6372">
            <v>1</v>
          </cell>
          <cell r="M6372">
            <v>1</v>
          </cell>
          <cell r="N6372">
            <v>1</v>
          </cell>
          <cell r="O6372">
            <v>1</v>
          </cell>
          <cell r="P6372">
            <v>0</v>
          </cell>
          <cell r="Q6372">
            <v>0</v>
          </cell>
          <cell r="R6372">
            <v>0</v>
          </cell>
          <cell r="S6372">
            <v>0</v>
          </cell>
          <cell r="T6372">
            <v>0</v>
          </cell>
          <cell r="U6372">
            <v>0</v>
          </cell>
          <cell r="AO6372" t="str">
            <v>Berlin_2005_I 05a_1</v>
          </cell>
          <cell r="AQ6372" t="str">
            <v>Stadtstaaten_2005_I 05a_1</v>
          </cell>
        </row>
        <row r="6373">
          <cell r="G6373">
            <v>297</v>
          </cell>
          <cell r="H6373">
            <v>189</v>
          </cell>
          <cell r="I6373">
            <v>13</v>
          </cell>
          <cell r="J6373">
            <v>8</v>
          </cell>
          <cell r="K6373">
            <v>158</v>
          </cell>
          <cell r="L6373">
            <v>106</v>
          </cell>
          <cell r="M6373">
            <v>6</v>
          </cell>
          <cell r="N6373">
            <v>4</v>
          </cell>
          <cell r="O6373">
            <v>158</v>
          </cell>
          <cell r="P6373">
            <v>139</v>
          </cell>
          <cell r="Q6373">
            <v>0</v>
          </cell>
          <cell r="R6373">
            <v>0</v>
          </cell>
          <cell r="S6373">
            <v>0</v>
          </cell>
          <cell r="T6373">
            <v>0</v>
          </cell>
          <cell r="U6373">
            <v>0</v>
          </cell>
          <cell r="AO6373" t="str">
            <v>Berlin_2005_I 05a_2</v>
          </cell>
          <cell r="AQ6373" t="str">
            <v>Stadtstaaten_2005_I 05a_2</v>
          </cell>
        </row>
        <row r="6374">
          <cell r="G6374">
            <v>849</v>
          </cell>
          <cell r="H6374">
            <v>625</v>
          </cell>
          <cell r="I6374">
            <v>54</v>
          </cell>
          <cell r="J6374">
            <v>44</v>
          </cell>
          <cell r="K6374">
            <v>344</v>
          </cell>
          <cell r="L6374">
            <v>268</v>
          </cell>
          <cell r="M6374">
            <v>24</v>
          </cell>
          <cell r="N6374">
            <v>22</v>
          </cell>
          <cell r="O6374">
            <v>344</v>
          </cell>
          <cell r="P6374">
            <v>505</v>
          </cell>
          <cell r="Q6374">
            <v>0</v>
          </cell>
          <cell r="R6374">
            <v>0</v>
          </cell>
          <cell r="S6374">
            <v>0</v>
          </cell>
          <cell r="T6374">
            <v>0</v>
          </cell>
          <cell r="U6374">
            <v>0</v>
          </cell>
          <cell r="AO6374" t="str">
            <v>Berlin_2005_I 05a_3</v>
          </cell>
          <cell r="AQ6374" t="str">
            <v>Stadtstaaten_2005_I 05a_3</v>
          </cell>
        </row>
        <row r="6375">
          <cell r="G6375">
            <v>40</v>
          </cell>
          <cell r="H6375">
            <v>28</v>
          </cell>
          <cell r="I6375">
            <v>1</v>
          </cell>
          <cell r="J6375">
            <v>1</v>
          </cell>
          <cell r="K6375">
            <v>18</v>
          </cell>
          <cell r="L6375">
            <v>14</v>
          </cell>
          <cell r="M6375">
            <v>1</v>
          </cell>
          <cell r="N6375">
            <v>1</v>
          </cell>
          <cell r="O6375">
            <v>18</v>
          </cell>
          <cell r="P6375">
            <v>22</v>
          </cell>
          <cell r="Q6375">
            <v>0</v>
          </cell>
          <cell r="R6375">
            <v>0</v>
          </cell>
          <cell r="S6375">
            <v>0</v>
          </cell>
          <cell r="T6375">
            <v>0</v>
          </cell>
          <cell r="U6375">
            <v>0</v>
          </cell>
          <cell r="AO6375" t="str">
            <v>Berlin_2005_I 05a_4</v>
          </cell>
          <cell r="AQ6375" t="str">
            <v>Stadtstaaten_2005_I 05a_4</v>
          </cell>
        </row>
        <row r="6376">
          <cell r="G6376">
            <v>103</v>
          </cell>
          <cell r="H6376">
            <v>57</v>
          </cell>
          <cell r="I6376">
            <v>13</v>
          </cell>
          <cell r="J6376">
            <v>10</v>
          </cell>
          <cell r="K6376">
            <v>42</v>
          </cell>
          <cell r="L6376">
            <v>22</v>
          </cell>
          <cell r="M6376">
            <v>6</v>
          </cell>
          <cell r="N6376">
            <v>5</v>
          </cell>
          <cell r="O6376">
            <v>42</v>
          </cell>
          <cell r="P6376">
            <v>61</v>
          </cell>
          <cell r="Q6376">
            <v>0</v>
          </cell>
          <cell r="R6376">
            <v>0</v>
          </cell>
          <cell r="S6376">
            <v>0</v>
          </cell>
          <cell r="T6376">
            <v>0</v>
          </cell>
          <cell r="U6376">
            <v>0</v>
          </cell>
          <cell r="AO6376" t="str">
            <v>Berlin_2005_I 05a_5</v>
          </cell>
          <cell r="AQ6376" t="str">
            <v>Stadtstaaten_2005_I 05a_5</v>
          </cell>
        </row>
        <row r="6377">
          <cell r="G6377">
            <v>0</v>
          </cell>
          <cell r="H6377">
            <v>0</v>
          </cell>
          <cell r="I6377">
            <v>0</v>
          </cell>
          <cell r="J6377">
            <v>0</v>
          </cell>
          <cell r="K6377">
            <v>0</v>
          </cell>
          <cell r="L6377">
            <v>0</v>
          </cell>
          <cell r="M6377">
            <v>0</v>
          </cell>
          <cell r="N6377">
            <v>0</v>
          </cell>
          <cell r="O6377">
            <v>0</v>
          </cell>
          <cell r="P6377">
            <v>0</v>
          </cell>
          <cell r="Q6377">
            <v>0</v>
          </cell>
          <cell r="R6377">
            <v>0</v>
          </cell>
          <cell r="S6377">
            <v>0</v>
          </cell>
          <cell r="T6377">
            <v>0</v>
          </cell>
          <cell r="U6377">
            <v>0</v>
          </cell>
          <cell r="AO6377" t="str">
            <v>Berlin_2005_I 05a_6</v>
          </cell>
          <cell r="AQ6377" t="str">
            <v>Stadtstaaten_2005_I 05a_6</v>
          </cell>
        </row>
        <row r="6378">
          <cell r="G6378">
            <v>0</v>
          </cell>
          <cell r="H6378">
            <v>0</v>
          </cell>
          <cell r="I6378">
            <v>0</v>
          </cell>
          <cell r="J6378">
            <v>0</v>
          </cell>
          <cell r="K6378">
            <v>0</v>
          </cell>
          <cell r="L6378">
            <v>0</v>
          </cell>
          <cell r="M6378">
            <v>0</v>
          </cell>
          <cell r="N6378">
            <v>0</v>
          </cell>
          <cell r="O6378">
            <v>0</v>
          </cell>
          <cell r="P6378">
            <v>0</v>
          </cell>
          <cell r="Q6378">
            <v>0</v>
          </cell>
          <cell r="R6378">
            <v>0</v>
          </cell>
          <cell r="S6378">
            <v>0</v>
          </cell>
          <cell r="T6378">
            <v>0</v>
          </cell>
          <cell r="U6378">
            <v>0</v>
          </cell>
          <cell r="AO6378" t="str">
            <v>Berlin_2005_I 05a_7</v>
          </cell>
          <cell r="AQ6378" t="str">
            <v>Stadtstaaten_2005_I 05a_7</v>
          </cell>
        </row>
        <row r="6379">
          <cell r="G6379">
            <v>1290</v>
          </cell>
          <cell r="H6379">
            <v>900</v>
          </cell>
          <cell r="I6379">
            <v>82</v>
          </cell>
          <cell r="J6379">
            <v>64</v>
          </cell>
          <cell r="K6379">
            <v>563</v>
          </cell>
          <cell r="L6379">
            <v>411</v>
          </cell>
          <cell r="M6379">
            <v>38</v>
          </cell>
          <cell r="N6379">
            <v>33</v>
          </cell>
          <cell r="O6379">
            <v>563</v>
          </cell>
          <cell r="P6379">
            <v>727</v>
          </cell>
          <cell r="Q6379">
            <v>0</v>
          </cell>
          <cell r="R6379">
            <v>0</v>
          </cell>
          <cell r="S6379">
            <v>0</v>
          </cell>
          <cell r="T6379">
            <v>0</v>
          </cell>
          <cell r="U6379">
            <v>0</v>
          </cell>
          <cell r="AO6379" t="str">
            <v>Berlin_2005_I 05a_8</v>
          </cell>
          <cell r="AQ6379" t="str">
            <v>Stadtstaaten_2005_I 05a_8</v>
          </cell>
        </row>
        <row r="6380">
          <cell r="G6380">
            <v>1</v>
          </cell>
          <cell r="H6380">
            <v>1</v>
          </cell>
          <cell r="I6380">
            <v>1</v>
          </cell>
          <cell r="J6380">
            <v>1</v>
          </cell>
          <cell r="K6380">
            <v>1</v>
          </cell>
          <cell r="L6380">
            <v>1</v>
          </cell>
          <cell r="M6380">
            <v>1</v>
          </cell>
          <cell r="N6380">
            <v>1</v>
          </cell>
          <cell r="O6380">
            <v>1</v>
          </cell>
          <cell r="P6380">
            <v>0</v>
          </cell>
          <cell r="Q6380">
            <v>0</v>
          </cell>
          <cell r="R6380">
            <v>0</v>
          </cell>
          <cell r="S6380">
            <v>0</v>
          </cell>
          <cell r="T6380">
            <v>0</v>
          </cell>
          <cell r="U6380">
            <v>0</v>
          </cell>
          <cell r="AO6380" t="e">
            <v>#N/A</v>
          </cell>
          <cell r="AQ6380" t="e">
            <v>#N/A</v>
          </cell>
        </row>
        <row r="6381">
          <cell r="G6381">
            <v>44</v>
          </cell>
          <cell r="H6381">
            <v>27</v>
          </cell>
          <cell r="I6381">
            <v>3</v>
          </cell>
          <cell r="J6381">
            <v>2</v>
          </cell>
          <cell r="K6381">
            <v>28</v>
          </cell>
          <cell r="L6381">
            <v>17</v>
          </cell>
          <cell r="M6381">
            <v>2</v>
          </cell>
          <cell r="N6381">
            <v>1</v>
          </cell>
          <cell r="O6381">
            <v>28</v>
          </cell>
          <cell r="P6381">
            <v>16</v>
          </cell>
          <cell r="Q6381">
            <v>0</v>
          </cell>
          <cell r="R6381">
            <v>0</v>
          </cell>
          <cell r="S6381">
            <v>0</v>
          </cell>
          <cell r="T6381">
            <v>0</v>
          </cell>
          <cell r="U6381">
            <v>0</v>
          </cell>
          <cell r="AO6381" t="e">
            <v>#N/A</v>
          </cell>
          <cell r="AQ6381" t="e">
            <v>#N/A</v>
          </cell>
        </row>
        <row r="6382">
          <cell r="G6382">
            <v>124</v>
          </cell>
          <cell r="H6382">
            <v>98</v>
          </cell>
          <cell r="I6382">
            <v>7</v>
          </cell>
          <cell r="J6382">
            <v>5</v>
          </cell>
          <cell r="K6382">
            <v>76</v>
          </cell>
          <cell r="L6382">
            <v>63</v>
          </cell>
          <cell r="M6382">
            <v>4</v>
          </cell>
          <cell r="N6382">
            <v>3</v>
          </cell>
          <cell r="O6382">
            <v>76</v>
          </cell>
          <cell r="P6382">
            <v>48</v>
          </cell>
          <cell r="Q6382">
            <v>0</v>
          </cell>
          <cell r="R6382">
            <v>0</v>
          </cell>
          <cell r="S6382">
            <v>0</v>
          </cell>
          <cell r="T6382">
            <v>0</v>
          </cell>
          <cell r="U6382">
            <v>0</v>
          </cell>
          <cell r="AO6382" t="e">
            <v>#N/A</v>
          </cell>
          <cell r="AQ6382" t="e">
            <v>#N/A</v>
          </cell>
        </row>
        <row r="6383">
          <cell r="G6383">
            <v>8</v>
          </cell>
          <cell r="H6383">
            <v>6</v>
          </cell>
          <cell r="I6383">
            <v>0</v>
          </cell>
          <cell r="J6383">
            <v>0</v>
          </cell>
          <cell r="K6383">
            <v>7</v>
          </cell>
          <cell r="L6383">
            <v>5</v>
          </cell>
          <cell r="M6383">
            <v>0</v>
          </cell>
          <cell r="N6383">
            <v>0</v>
          </cell>
          <cell r="O6383">
            <v>7</v>
          </cell>
          <cell r="P6383">
            <v>1</v>
          </cell>
          <cell r="Q6383">
            <v>0</v>
          </cell>
          <cell r="R6383">
            <v>0</v>
          </cell>
          <cell r="S6383">
            <v>0</v>
          </cell>
          <cell r="T6383">
            <v>0</v>
          </cell>
          <cell r="U6383">
            <v>0</v>
          </cell>
          <cell r="AO6383" t="e">
            <v>#N/A</v>
          </cell>
          <cell r="AQ6383" t="e">
            <v>#N/A</v>
          </cell>
        </row>
        <row r="6384">
          <cell r="G6384">
            <v>20</v>
          </cell>
          <cell r="H6384">
            <v>10</v>
          </cell>
          <cell r="I6384">
            <v>3</v>
          </cell>
          <cell r="J6384">
            <v>3</v>
          </cell>
          <cell r="K6384">
            <v>12</v>
          </cell>
          <cell r="L6384">
            <v>5</v>
          </cell>
          <cell r="M6384">
            <v>2</v>
          </cell>
          <cell r="N6384">
            <v>2</v>
          </cell>
          <cell r="O6384">
            <v>12</v>
          </cell>
          <cell r="P6384">
            <v>8</v>
          </cell>
          <cell r="Q6384">
            <v>0</v>
          </cell>
          <cell r="R6384">
            <v>0</v>
          </cell>
          <cell r="S6384">
            <v>0</v>
          </cell>
          <cell r="T6384">
            <v>0</v>
          </cell>
          <cell r="U6384">
            <v>0</v>
          </cell>
          <cell r="AO6384" t="e">
            <v>#N/A</v>
          </cell>
          <cell r="AQ6384" t="e">
            <v>#N/A</v>
          </cell>
        </row>
        <row r="6385">
          <cell r="G6385">
            <v>0</v>
          </cell>
          <cell r="H6385">
            <v>0</v>
          </cell>
          <cell r="I6385">
            <v>0</v>
          </cell>
          <cell r="J6385">
            <v>0</v>
          </cell>
          <cell r="K6385">
            <v>0</v>
          </cell>
          <cell r="L6385">
            <v>0</v>
          </cell>
          <cell r="M6385">
            <v>0</v>
          </cell>
          <cell r="N6385">
            <v>0</v>
          </cell>
          <cell r="O6385">
            <v>0</v>
          </cell>
          <cell r="P6385">
            <v>0</v>
          </cell>
          <cell r="Q6385">
            <v>0</v>
          </cell>
          <cell r="R6385">
            <v>0</v>
          </cell>
          <cell r="S6385">
            <v>0</v>
          </cell>
          <cell r="T6385">
            <v>0</v>
          </cell>
          <cell r="U6385">
            <v>0</v>
          </cell>
          <cell r="AO6385" t="e">
            <v>#N/A</v>
          </cell>
          <cell r="AQ6385" t="e">
            <v>#N/A</v>
          </cell>
        </row>
        <row r="6386">
          <cell r="G6386">
            <v>0</v>
          </cell>
          <cell r="H6386">
            <v>0</v>
          </cell>
          <cell r="I6386">
            <v>0</v>
          </cell>
          <cell r="J6386">
            <v>0</v>
          </cell>
          <cell r="K6386">
            <v>0</v>
          </cell>
          <cell r="L6386">
            <v>0</v>
          </cell>
          <cell r="M6386">
            <v>0</v>
          </cell>
          <cell r="N6386">
            <v>0</v>
          </cell>
          <cell r="O6386">
            <v>0</v>
          </cell>
          <cell r="P6386">
            <v>0</v>
          </cell>
          <cell r="Q6386">
            <v>0</v>
          </cell>
          <cell r="R6386">
            <v>0</v>
          </cell>
          <cell r="S6386">
            <v>0</v>
          </cell>
          <cell r="T6386">
            <v>0</v>
          </cell>
          <cell r="U6386">
            <v>0</v>
          </cell>
          <cell r="AO6386" t="e">
            <v>#N/A</v>
          </cell>
          <cell r="AQ6386" t="e">
            <v>#N/A</v>
          </cell>
        </row>
        <row r="6387">
          <cell r="G6387">
            <v>197</v>
          </cell>
          <cell r="H6387">
            <v>142</v>
          </cell>
          <cell r="I6387">
            <v>14</v>
          </cell>
          <cell r="J6387">
            <v>11</v>
          </cell>
          <cell r="K6387">
            <v>124</v>
          </cell>
          <cell r="L6387">
            <v>91</v>
          </cell>
          <cell r="M6387">
            <v>9</v>
          </cell>
          <cell r="N6387">
            <v>7</v>
          </cell>
          <cell r="O6387">
            <v>124</v>
          </cell>
          <cell r="P6387">
            <v>73</v>
          </cell>
          <cell r="Q6387">
            <v>0</v>
          </cell>
          <cell r="R6387">
            <v>0</v>
          </cell>
          <cell r="S6387">
            <v>0</v>
          </cell>
          <cell r="T6387">
            <v>0</v>
          </cell>
          <cell r="U6387">
            <v>0</v>
          </cell>
          <cell r="AO6387" t="e">
            <v>#N/A</v>
          </cell>
          <cell r="AQ6387" t="e">
            <v>#N/A</v>
          </cell>
        </row>
        <row r="6388">
          <cell r="G6388">
            <v>0</v>
          </cell>
          <cell r="H6388">
            <v>0</v>
          </cell>
          <cell r="I6388">
            <v>0</v>
          </cell>
          <cell r="J6388">
            <v>0</v>
          </cell>
          <cell r="K6388">
            <v>0</v>
          </cell>
          <cell r="L6388">
            <v>0</v>
          </cell>
          <cell r="M6388">
            <v>0</v>
          </cell>
          <cell r="N6388">
            <v>0</v>
          </cell>
          <cell r="O6388">
            <v>0</v>
          </cell>
          <cell r="P6388">
            <v>0</v>
          </cell>
          <cell r="Q6388">
            <v>0</v>
          </cell>
          <cell r="R6388">
            <v>0</v>
          </cell>
          <cell r="S6388">
            <v>0</v>
          </cell>
          <cell r="T6388">
            <v>0</v>
          </cell>
          <cell r="U6388">
            <v>0</v>
          </cell>
          <cell r="AO6388" t="str">
            <v>Berlin_2005_I 05c_1</v>
          </cell>
          <cell r="AQ6388" t="str">
            <v>Stadtstaaten_2005_I 05c_1</v>
          </cell>
        </row>
        <row r="6389">
          <cell r="G6389">
            <v>94</v>
          </cell>
          <cell r="H6389">
            <v>73</v>
          </cell>
          <cell r="I6389">
            <v>10</v>
          </cell>
          <cell r="J6389">
            <v>8</v>
          </cell>
          <cell r="K6389">
            <v>11</v>
          </cell>
          <cell r="L6389">
            <v>9</v>
          </cell>
          <cell r="M6389">
            <v>0</v>
          </cell>
          <cell r="N6389">
            <v>0</v>
          </cell>
          <cell r="O6389">
            <v>11</v>
          </cell>
          <cell r="P6389">
            <v>29</v>
          </cell>
          <cell r="Q6389">
            <v>54</v>
          </cell>
          <cell r="R6389">
            <v>0</v>
          </cell>
          <cell r="S6389">
            <v>0</v>
          </cell>
          <cell r="T6389">
            <v>0</v>
          </cell>
          <cell r="U6389">
            <v>0</v>
          </cell>
          <cell r="AO6389" t="str">
            <v>Berlin_2005_I 05c_2</v>
          </cell>
          <cell r="AQ6389" t="str">
            <v>Stadtstaaten_2005_I 05c_2</v>
          </cell>
        </row>
        <row r="6390">
          <cell r="G6390">
            <v>2293</v>
          </cell>
          <cell r="H6390">
            <v>1749</v>
          </cell>
          <cell r="I6390">
            <v>140</v>
          </cell>
          <cell r="J6390">
            <v>114</v>
          </cell>
          <cell r="K6390">
            <v>573</v>
          </cell>
          <cell r="L6390">
            <v>417</v>
          </cell>
          <cell r="M6390">
            <v>27</v>
          </cell>
          <cell r="N6390">
            <v>20</v>
          </cell>
          <cell r="O6390">
            <v>573</v>
          </cell>
          <cell r="P6390">
            <v>899</v>
          </cell>
          <cell r="Q6390">
            <v>821</v>
          </cell>
          <cell r="R6390">
            <v>0</v>
          </cell>
          <cell r="S6390">
            <v>0</v>
          </cell>
          <cell r="T6390">
            <v>0</v>
          </cell>
          <cell r="U6390">
            <v>0</v>
          </cell>
          <cell r="AO6390" t="str">
            <v>Berlin_2005_I 05c_3</v>
          </cell>
          <cell r="AQ6390" t="str">
            <v>Stadtstaaten_2005_I 05c_3</v>
          </cell>
        </row>
        <row r="6391">
          <cell r="G6391">
            <v>519</v>
          </cell>
          <cell r="H6391">
            <v>413</v>
          </cell>
          <cell r="I6391">
            <v>15</v>
          </cell>
          <cell r="J6391">
            <v>14</v>
          </cell>
          <cell r="K6391">
            <v>295</v>
          </cell>
          <cell r="L6391">
            <v>243</v>
          </cell>
          <cell r="M6391">
            <v>11</v>
          </cell>
          <cell r="N6391">
            <v>11</v>
          </cell>
          <cell r="O6391">
            <v>295</v>
          </cell>
          <cell r="P6391">
            <v>138</v>
          </cell>
          <cell r="Q6391">
            <v>86</v>
          </cell>
          <cell r="R6391">
            <v>0</v>
          </cell>
          <cell r="S6391">
            <v>0</v>
          </cell>
          <cell r="T6391">
            <v>0</v>
          </cell>
          <cell r="U6391">
            <v>0</v>
          </cell>
          <cell r="AO6391" t="str">
            <v>Berlin_2005_I 05c_4</v>
          </cell>
          <cell r="AQ6391" t="str">
            <v>Stadtstaaten_2005_I 05c_4</v>
          </cell>
        </row>
        <row r="6392">
          <cell r="G6392">
            <v>1117</v>
          </cell>
          <cell r="H6392">
            <v>885</v>
          </cell>
          <cell r="I6392">
            <v>62</v>
          </cell>
          <cell r="J6392">
            <v>49</v>
          </cell>
          <cell r="K6392">
            <v>574</v>
          </cell>
          <cell r="L6392">
            <v>461</v>
          </cell>
          <cell r="M6392">
            <v>25</v>
          </cell>
          <cell r="N6392">
            <v>21</v>
          </cell>
          <cell r="O6392">
            <v>574</v>
          </cell>
          <cell r="P6392">
            <v>328</v>
          </cell>
          <cell r="Q6392">
            <v>215</v>
          </cell>
          <cell r="R6392">
            <v>0</v>
          </cell>
          <cell r="S6392">
            <v>0</v>
          </cell>
          <cell r="T6392">
            <v>0</v>
          </cell>
          <cell r="U6392">
            <v>0</v>
          </cell>
          <cell r="AO6392" t="str">
            <v>Berlin_2005_I 05c_5</v>
          </cell>
          <cell r="AQ6392" t="str">
            <v>Stadtstaaten_2005_I 05c_5</v>
          </cell>
        </row>
        <row r="6393">
          <cell r="G6393">
            <v>0</v>
          </cell>
          <cell r="H6393">
            <v>0</v>
          </cell>
          <cell r="I6393">
            <v>0</v>
          </cell>
          <cell r="J6393">
            <v>0</v>
          </cell>
          <cell r="K6393">
            <v>0</v>
          </cell>
          <cell r="L6393">
            <v>0</v>
          </cell>
          <cell r="M6393">
            <v>0</v>
          </cell>
          <cell r="N6393">
            <v>0</v>
          </cell>
          <cell r="O6393">
            <v>0</v>
          </cell>
          <cell r="P6393">
            <v>0</v>
          </cell>
          <cell r="Q6393">
            <v>0</v>
          </cell>
          <cell r="R6393">
            <v>0</v>
          </cell>
          <cell r="S6393">
            <v>0</v>
          </cell>
          <cell r="T6393">
            <v>0</v>
          </cell>
          <cell r="U6393">
            <v>0</v>
          </cell>
          <cell r="AO6393" t="str">
            <v>Berlin_2005_I 05c_6</v>
          </cell>
          <cell r="AQ6393" t="str">
            <v>Stadtstaaten_2005_I 05c_6</v>
          </cell>
        </row>
        <row r="6394">
          <cell r="G6394">
            <v>0</v>
          </cell>
          <cell r="H6394">
            <v>0</v>
          </cell>
          <cell r="I6394">
            <v>0</v>
          </cell>
          <cell r="J6394">
            <v>0</v>
          </cell>
          <cell r="K6394">
            <v>0</v>
          </cell>
          <cell r="L6394">
            <v>0</v>
          </cell>
          <cell r="M6394">
            <v>0</v>
          </cell>
          <cell r="N6394">
            <v>0</v>
          </cell>
          <cell r="O6394">
            <v>0</v>
          </cell>
          <cell r="P6394">
            <v>0</v>
          </cell>
          <cell r="Q6394">
            <v>0</v>
          </cell>
          <cell r="R6394">
            <v>0</v>
          </cell>
          <cell r="S6394">
            <v>0</v>
          </cell>
          <cell r="T6394">
            <v>0</v>
          </cell>
          <cell r="U6394">
            <v>0</v>
          </cell>
          <cell r="AO6394" t="str">
            <v>Berlin_2005_I 05c_7</v>
          </cell>
          <cell r="AQ6394" t="str">
            <v>Stadtstaaten_2005_I 05c_7</v>
          </cell>
        </row>
        <row r="6395">
          <cell r="G6395">
            <v>4023</v>
          </cell>
          <cell r="H6395">
            <v>3120</v>
          </cell>
          <cell r="I6395">
            <v>227</v>
          </cell>
          <cell r="J6395">
            <v>185</v>
          </cell>
          <cell r="K6395">
            <v>1453</v>
          </cell>
          <cell r="L6395">
            <v>1130</v>
          </cell>
          <cell r="M6395">
            <v>63</v>
          </cell>
          <cell r="N6395">
            <v>52</v>
          </cell>
          <cell r="O6395">
            <v>1453</v>
          </cell>
          <cell r="P6395">
            <v>1394</v>
          </cell>
          <cell r="Q6395">
            <v>1176</v>
          </cell>
          <cell r="R6395">
            <v>0</v>
          </cell>
          <cell r="S6395">
            <v>0</v>
          </cell>
          <cell r="T6395">
            <v>0</v>
          </cell>
          <cell r="U6395">
            <v>0</v>
          </cell>
          <cell r="AO6395" t="str">
            <v>Berlin_2005_I 05c_8</v>
          </cell>
          <cell r="AQ6395" t="str">
            <v>Stadtstaaten_2005_I 05c_8</v>
          </cell>
        </row>
        <row r="6396">
          <cell r="G6396">
            <v>0</v>
          </cell>
          <cell r="H6396">
            <v>0</v>
          </cell>
          <cell r="I6396">
            <v>0</v>
          </cell>
          <cell r="J6396">
            <v>0</v>
          </cell>
          <cell r="K6396">
            <v>0</v>
          </cell>
          <cell r="L6396">
            <v>0</v>
          </cell>
          <cell r="M6396">
            <v>0</v>
          </cell>
          <cell r="N6396">
            <v>0</v>
          </cell>
          <cell r="O6396">
            <v>0</v>
          </cell>
          <cell r="P6396">
            <v>0</v>
          </cell>
          <cell r="Q6396">
            <v>0</v>
          </cell>
          <cell r="R6396">
            <v>0</v>
          </cell>
          <cell r="S6396">
            <v>0</v>
          </cell>
          <cell r="T6396">
            <v>0</v>
          </cell>
          <cell r="U6396">
            <v>0</v>
          </cell>
          <cell r="AO6396" t="e">
            <v>#N/A</v>
          </cell>
          <cell r="AQ6396" t="e">
            <v>#N/A</v>
          </cell>
        </row>
        <row r="6397">
          <cell r="G6397">
            <v>69</v>
          </cell>
          <cell r="H6397">
            <v>53</v>
          </cell>
          <cell r="I6397">
            <v>9</v>
          </cell>
          <cell r="J6397">
            <v>8</v>
          </cell>
          <cell r="K6397">
            <v>1</v>
          </cell>
          <cell r="L6397">
            <v>1</v>
          </cell>
          <cell r="M6397">
            <v>0</v>
          </cell>
          <cell r="N6397">
            <v>0</v>
          </cell>
          <cell r="O6397">
            <v>1</v>
          </cell>
          <cell r="P6397">
            <v>14</v>
          </cell>
          <cell r="Q6397">
            <v>54</v>
          </cell>
          <cell r="R6397">
            <v>0</v>
          </cell>
          <cell r="S6397">
            <v>0</v>
          </cell>
          <cell r="T6397">
            <v>0</v>
          </cell>
          <cell r="U6397">
            <v>0</v>
          </cell>
          <cell r="AO6397" t="e">
            <v>#N/A</v>
          </cell>
          <cell r="AQ6397" t="e">
            <v>#N/A</v>
          </cell>
        </row>
        <row r="6398">
          <cell r="G6398">
            <v>336</v>
          </cell>
          <cell r="H6398">
            <v>250</v>
          </cell>
          <cell r="I6398">
            <v>31</v>
          </cell>
          <cell r="J6398">
            <v>27</v>
          </cell>
          <cell r="K6398">
            <v>102</v>
          </cell>
          <cell r="L6398">
            <v>83</v>
          </cell>
          <cell r="M6398">
            <v>10</v>
          </cell>
          <cell r="N6398">
            <v>9</v>
          </cell>
          <cell r="O6398">
            <v>102</v>
          </cell>
          <cell r="P6398">
            <v>63</v>
          </cell>
          <cell r="Q6398">
            <v>171</v>
          </cell>
          <cell r="R6398">
            <v>0</v>
          </cell>
          <cell r="S6398">
            <v>0</v>
          </cell>
          <cell r="T6398">
            <v>0</v>
          </cell>
          <cell r="U6398">
            <v>0</v>
          </cell>
          <cell r="AO6398" t="e">
            <v>#N/A</v>
          </cell>
          <cell r="AQ6398" t="e">
            <v>#N/A</v>
          </cell>
        </row>
        <row r="6399">
          <cell r="G6399">
            <v>14</v>
          </cell>
          <cell r="H6399">
            <v>12</v>
          </cell>
          <cell r="I6399">
            <v>1</v>
          </cell>
          <cell r="J6399">
            <v>0</v>
          </cell>
          <cell r="K6399">
            <v>4</v>
          </cell>
          <cell r="L6399">
            <v>4</v>
          </cell>
          <cell r="M6399">
            <v>0</v>
          </cell>
          <cell r="N6399">
            <v>0</v>
          </cell>
          <cell r="O6399">
            <v>4</v>
          </cell>
          <cell r="P6399">
            <v>5</v>
          </cell>
          <cell r="Q6399">
            <v>5</v>
          </cell>
          <cell r="R6399">
            <v>0</v>
          </cell>
          <cell r="S6399">
            <v>0</v>
          </cell>
          <cell r="T6399">
            <v>0</v>
          </cell>
          <cell r="U6399">
            <v>0</v>
          </cell>
          <cell r="AO6399" t="e">
            <v>#N/A</v>
          </cell>
          <cell r="AQ6399" t="e">
            <v>#N/A</v>
          </cell>
        </row>
        <row r="6400">
          <cell r="G6400">
            <v>132</v>
          </cell>
          <cell r="H6400">
            <v>93</v>
          </cell>
          <cell r="I6400">
            <v>25</v>
          </cell>
          <cell r="J6400">
            <v>17</v>
          </cell>
          <cell r="K6400">
            <v>56</v>
          </cell>
          <cell r="L6400">
            <v>44</v>
          </cell>
          <cell r="M6400">
            <v>0</v>
          </cell>
          <cell r="N6400">
            <v>0</v>
          </cell>
          <cell r="O6400">
            <v>56</v>
          </cell>
          <cell r="P6400">
            <v>26</v>
          </cell>
          <cell r="Q6400">
            <v>50</v>
          </cell>
          <cell r="R6400">
            <v>0</v>
          </cell>
          <cell r="S6400">
            <v>0</v>
          </cell>
          <cell r="T6400">
            <v>0</v>
          </cell>
          <cell r="U6400">
            <v>0</v>
          </cell>
          <cell r="AO6400" t="e">
            <v>#N/A</v>
          </cell>
          <cell r="AQ6400" t="e">
            <v>#N/A</v>
          </cell>
        </row>
        <row r="6401">
          <cell r="G6401">
            <v>0</v>
          </cell>
          <cell r="H6401">
            <v>0</v>
          </cell>
          <cell r="I6401">
            <v>0</v>
          </cell>
          <cell r="J6401">
            <v>0</v>
          </cell>
          <cell r="K6401">
            <v>0</v>
          </cell>
          <cell r="L6401">
            <v>0</v>
          </cell>
          <cell r="M6401">
            <v>0</v>
          </cell>
          <cell r="N6401">
            <v>0</v>
          </cell>
          <cell r="O6401">
            <v>0</v>
          </cell>
          <cell r="P6401">
            <v>0</v>
          </cell>
          <cell r="Q6401">
            <v>0</v>
          </cell>
          <cell r="R6401">
            <v>0</v>
          </cell>
          <cell r="S6401">
            <v>0</v>
          </cell>
          <cell r="T6401">
            <v>0</v>
          </cell>
          <cell r="U6401">
            <v>0</v>
          </cell>
          <cell r="AO6401" t="e">
            <v>#N/A</v>
          </cell>
          <cell r="AQ6401" t="e">
            <v>#N/A</v>
          </cell>
        </row>
        <row r="6402">
          <cell r="G6402">
            <v>0</v>
          </cell>
          <cell r="H6402">
            <v>0</v>
          </cell>
          <cell r="I6402">
            <v>0</v>
          </cell>
          <cell r="J6402">
            <v>0</v>
          </cell>
          <cell r="K6402">
            <v>0</v>
          </cell>
          <cell r="L6402">
            <v>0</v>
          </cell>
          <cell r="M6402">
            <v>0</v>
          </cell>
          <cell r="N6402">
            <v>0</v>
          </cell>
          <cell r="O6402">
            <v>0</v>
          </cell>
          <cell r="P6402">
            <v>0</v>
          </cell>
          <cell r="Q6402">
            <v>0</v>
          </cell>
          <cell r="R6402">
            <v>0</v>
          </cell>
          <cell r="S6402">
            <v>0</v>
          </cell>
          <cell r="T6402">
            <v>0</v>
          </cell>
          <cell r="U6402">
            <v>0</v>
          </cell>
          <cell r="AO6402" t="e">
            <v>#N/A</v>
          </cell>
          <cell r="AQ6402" t="e">
            <v>#N/A</v>
          </cell>
        </row>
        <row r="6403">
          <cell r="G6403">
            <v>551</v>
          </cell>
          <cell r="H6403">
            <v>408</v>
          </cell>
          <cell r="I6403">
            <v>66</v>
          </cell>
          <cell r="J6403">
            <v>52</v>
          </cell>
          <cell r="K6403">
            <v>163</v>
          </cell>
          <cell r="L6403">
            <v>132</v>
          </cell>
          <cell r="M6403">
            <v>10</v>
          </cell>
          <cell r="N6403">
            <v>9</v>
          </cell>
          <cell r="O6403">
            <v>163</v>
          </cell>
          <cell r="P6403">
            <v>108</v>
          </cell>
          <cell r="Q6403">
            <v>280</v>
          </cell>
          <cell r="R6403">
            <v>0</v>
          </cell>
          <cell r="S6403">
            <v>0</v>
          </cell>
          <cell r="T6403">
            <v>0</v>
          </cell>
          <cell r="U6403">
            <v>0</v>
          </cell>
          <cell r="AO6403" t="e">
            <v>#N/A</v>
          </cell>
          <cell r="AQ6403" t="e">
            <v>#N/A</v>
          </cell>
        </row>
        <row r="6404">
          <cell r="G6404">
            <v>0</v>
          </cell>
          <cell r="H6404">
            <v>0</v>
          </cell>
          <cell r="I6404">
            <v>0</v>
          </cell>
          <cell r="J6404">
            <v>0</v>
          </cell>
          <cell r="K6404">
            <v>0</v>
          </cell>
          <cell r="L6404">
            <v>0</v>
          </cell>
          <cell r="M6404">
            <v>0</v>
          </cell>
          <cell r="N6404">
            <v>0</v>
          </cell>
          <cell r="O6404">
            <v>0</v>
          </cell>
          <cell r="P6404">
            <v>0</v>
          </cell>
          <cell r="Q6404">
            <v>0</v>
          </cell>
          <cell r="R6404">
            <v>0</v>
          </cell>
          <cell r="S6404">
            <v>0</v>
          </cell>
          <cell r="T6404">
            <v>0</v>
          </cell>
          <cell r="U6404">
            <v>0</v>
          </cell>
          <cell r="AO6404" t="str">
            <v>Berlin_2005_I 05b_1</v>
          </cell>
          <cell r="AQ6404" t="str">
            <v>Stadtstaaten_2005_I 05b_1</v>
          </cell>
        </row>
        <row r="6405">
          <cell r="G6405">
            <v>127</v>
          </cell>
          <cell r="H6405">
            <v>70</v>
          </cell>
          <cell r="I6405">
            <v>4</v>
          </cell>
          <cell r="J6405">
            <v>2</v>
          </cell>
          <cell r="K6405">
            <v>71</v>
          </cell>
          <cell r="L6405">
            <v>36</v>
          </cell>
          <cell r="M6405">
            <v>2</v>
          </cell>
          <cell r="N6405">
            <v>1</v>
          </cell>
          <cell r="O6405">
            <v>71</v>
          </cell>
          <cell r="P6405">
            <v>42.333333333333336</v>
          </cell>
          <cell r="Q6405">
            <v>34.666842661034849</v>
          </cell>
          <cell r="R6405">
            <v>0</v>
          </cell>
          <cell r="S6405">
            <v>0</v>
          </cell>
          <cell r="T6405">
            <v>0</v>
          </cell>
          <cell r="U6405">
            <v>0</v>
          </cell>
          <cell r="AO6405" t="str">
            <v>Berlin_2005_I 05b_2</v>
          </cell>
          <cell r="AQ6405" t="str">
            <v>Stadtstaaten_2005_I 05b_2</v>
          </cell>
        </row>
        <row r="6406">
          <cell r="G6406">
            <v>2524</v>
          </cell>
          <cell r="H6406">
            <v>1771</v>
          </cell>
          <cell r="I6406">
            <v>130</v>
          </cell>
          <cell r="J6406">
            <v>100</v>
          </cell>
          <cell r="K6406">
            <v>938</v>
          </cell>
          <cell r="L6406">
            <v>628</v>
          </cell>
          <cell r="M6406">
            <v>55</v>
          </cell>
          <cell r="N6406">
            <v>43</v>
          </cell>
          <cell r="O6406">
            <v>938</v>
          </cell>
          <cell r="P6406">
            <v>841.33333333333337</v>
          </cell>
          <cell r="Q6406">
            <v>688.96937697993667</v>
          </cell>
          <cell r="R6406">
            <v>0</v>
          </cell>
          <cell r="S6406">
            <v>0</v>
          </cell>
          <cell r="T6406">
            <v>0</v>
          </cell>
          <cell r="U6406">
            <v>0</v>
          </cell>
          <cell r="AO6406" t="str">
            <v>Berlin_2005_I 05b_3</v>
          </cell>
          <cell r="AQ6406" t="str">
            <v>Stadtstaaten_2005_I 05b_3</v>
          </cell>
        </row>
        <row r="6407">
          <cell r="G6407">
            <v>457</v>
          </cell>
          <cell r="H6407">
            <v>331</v>
          </cell>
          <cell r="I6407">
            <v>22</v>
          </cell>
          <cell r="J6407">
            <v>15</v>
          </cell>
          <cell r="K6407">
            <v>174</v>
          </cell>
          <cell r="L6407">
            <v>127</v>
          </cell>
          <cell r="M6407">
            <v>5</v>
          </cell>
          <cell r="N6407">
            <v>3</v>
          </cell>
          <cell r="O6407">
            <v>174</v>
          </cell>
          <cell r="P6407">
            <v>152.33333333333334</v>
          </cell>
          <cell r="Q6407">
            <v>124.74604012671595</v>
          </cell>
          <cell r="R6407">
            <v>0</v>
          </cell>
          <cell r="S6407">
            <v>0</v>
          </cell>
          <cell r="T6407">
            <v>0</v>
          </cell>
          <cell r="U6407">
            <v>0</v>
          </cell>
          <cell r="AO6407" t="str">
            <v>Berlin_2005_I 05b_4</v>
          </cell>
          <cell r="AQ6407" t="str">
            <v>Stadtstaaten_2005_I 05b_4</v>
          </cell>
        </row>
        <row r="6408">
          <cell r="G6408">
            <v>2574</v>
          </cell>
          <cell r="H6408">
            <v>1961</v>
          </cell>
          <cell r="I6408">
            <v>72</v>
          </cell>
          <cell r="J6408">
            <v>53</v>
          </cell>
          <cell r="K6408">
            <v>1054</v>
          </cell>
          <cell r="L6408">
            <v>776</v>
          </cell>
          <cell r="M6408">
            <v>31</v>
          </cell>
          <cell r="N6408">
            <v>22</v>
          </cell>
          <cell r="O6408">
            <v>1054</v>
          </cell>
          <cell r="P6408">
            <v>858</v>
          </cell>
          <cell r="Q6408">
            <v>702.6177402323126</v>
          </cell>
          <cell r="R6408">
            <v>0</v>
          </cell>
          <cell r="S6408">
            <v>0</v>
          </cell>
          <cell r="T6408">
            <v>0</v>
          </cell>
          <cell r="U6408">
            <v>0</v>
          </cell>
          <cell r="AO6408" t="str">
            <v>Berlin_2005_I 05b_5</v>
          </cell>
          <cell r="AQ6408" t="str">
            <v>Stadtstaaten_2005_I 05b_5</v>
          </cell>
        </row>
        <row r="6409">
          <cell r="G6409">
            <v>0</v>
          </cell>
          <cell r="H6409">
            <v>0</v>
          </cell>
          <cell r="I6409">
            <v>0</v>
          </cell>
          <cell r="J6409">
            <v>0</v>
          </cell>
          <cell r="K6409">
            <v>0</v>
          </cell>
          <cell r="L6409">
            <v>0</v>
          </cell>
          <cell r="M6409">
            <v>0</v>
          </cell>
          <cell r="N6409">
            <v>0</v>
          </cell>
          <cell r="O6409">
            <v>0</v>
          </cell>
          <cell r="P6409">
            <v>0</v>
          </cell>
          <cell r="Q6409">
            <v>0</v>
          </cell>
          <cell r="R6409">
            <v>0</v>
          </cell>
          <cell r="S6409">
            <v>0</v>
          </cell>
          <cell r="T6409">
            <v>0</v>
          </cell>
          <cell r="U6409">
            <v>0</v>
          </cell>
          <cell r="AO6409" t="str">
            <v>Berlin_2005_I 05b_6</v>
          </cell>
          <cell r="AQ6409" t="str">
            <v>Stadtstaaten_2005_I 05b_6</v>
          </cell>
        </row>
        <row r="6410">
          <cell r="G6410">
            <v>0</v>
          </cell>
          <cell r="H6410">
            <v>0</v>
          </cell>
          <cell r="I6410">
            <v>0</v>
          </cell>
          <cell r="J6410">
            <v>0</v>
          </cell>
          <cell r="K6410">
            <v>0</v>
          </cell>
          <cell r="L6410">
            <v>0</v>
          </cell>
          <cell r="M6410">
            <v>0</v>
          </cell>
          <cell r="N6410">
            <v>0</v>
          </cell>
          <cell r="O6410">
            <v>0</v>
          </cell>
          <cell r="P6410">
            <v>0</v>
          </cell>
          <cell r="Q6410">
            <v>0</v>
          </cell>
          <cell r="R6410">
            <v>0</v>
          </cell>
          <cell r="S6410">
            <v>0</v>
          </cell>
          <cell r="T6410">
            <v>0</v>
          </cell>
          <cell r="U6410">
            <v>0</v>
          </cell>
          <cell r="AO6410" t="str">
            <v>Berlin_2005_I 05b_7</v>
          </cell>
          <cell r="AQ6410" t="str">
            <v>Stadtstaaten_2005_I 05b_7</v>
          </cell>
        </row>
        <row r="6411">
          <cell r="G6411">
            <v>5682</v>
          </cell>
          <cell r="H6411">
            <v>4133</v>
          </cell>
          <cell r="I6411">
            <v>228</v>
          </cell>
          <cell r="J6411">
            <v>170</v>
          </cell>
          <cell r="K6411">
            <v>2237</v>
          </cell>
          <cell r="L6411">
            <v>1567</v>
          </cell>
          <cell r="M6411">
            <v>93</v>
          </cell>
          <cell r="N6411">
            <v>69</v>
          </cell>
          <cell r="O6411">
            <v>2237</v>
          </cell>
          <cell r="P6411">
            <v>1894</v>
          </cell>
          <cell r="Q6411">
            <v>1551</v>
          </cell>
          <cell r="R6411">
            <v>0</v>
          </cell>
          <cell r="S6411">
            <v>0</v>
          </cell>
          <cell r="T6411">
            <v>0</v>
          </cell>
          <cell r="U6411">
            <v>0</v>
          </cell>
          <cell r="AO6411" t="str">
            <v>Berlin_2005_I 05b_8</v>
          </cell>
          <cell r="AQ6411" t="str">
            <v>Stadtstaaten_2005_I 05b_8</v>
          </cell>
        </row>
        <row r="6412">
          <cell r="G6412">
            <v>0</v>
          </cell>
          <cell r="H6412">
            <v>0</v>
          </cell>
          <cell r="I6412">
            <v>0</v>
          </cell>
          <cell r="J6412">
            <v>0</v>
          </cell>
          <cell r="K6412">
            <v>0</v>
          </cell>
          <cell r="L6412">
            <v>0</v>
          </cell>
          <cell r="M6412">
            <v>0</v>
          </cell>
          <cell r="N6412">
            <v>0</v>
          </cell>
          <cell r="O6412">
            <v>0</v>
          </cell>
          <cell r="P6412">
            <v>0</v>
          </cell>
          <cell r="Q6412">
            <v>0</v>
          </cell>
          <cell r="R6412">
            <v>0</v>
          </cell>
          <cell r="S6412">
            <v>0</v>
          </cell>
          <cell r="T6412">
            <v>0</v>
          </cell>
          <cell r="U6412">
            <v>0</v>
          </cell>
          <cell r="AO6412" t="str">
            <v>Berlin_2005_I 05b_1</v>
          </cell>
          <cell r="AQ6412" t="str">
            <v>Stadtstaaten_2005_I 05b_1</v>
          </cell>
        </row>
        <row r="6413">
          <cell r="G6413">
            <v>0</v>
          </cell>
          <cell r="H6413">
            <v>0</v>
          </cell>
          <cell r="I6413">
            <v>0</v>
          </cell>
          <cell r="J6413">
            <v>0</v>
          </cell>
          <cell r="K6413">
            <v>0</v>
          </cell>
          <cell r="L6413">
            <v>0</v>
          </cell>
          <cell r="M6413">
            <v>0</v>
          </cell>
          <cell r="N6413">
            <v>0</v>
          </cell>
          <cell r="O6413">
            <v>0</v>
          </cell>
          <cell r="P6413">
            <v>0</v>
          </cell>
          <cell r="Q6413">
            <v>0</v>
          </cell>
          <cell r="R6413">
            <v>0</v>
          </cell>
          <cell r="S6413">
            <v>0</v>
          </cell>
          <cell r="T6413">
            <v>0</v>
          </cell>
          <cell r="U6413">
            <v>0</v>
          </cell>
          <cell r="AO6413" t="str">
            <v>Berlin_2005_I 05b_2</v>
          </cell>
          <cell r="AQ6413" t="str">
            <v>Stadtstaaten_2005_I 05b_2</v>
          </cell>
        </row>
        <row r="6414">
          <cell r="G6414">
            <v>0</v>
          </cell>
          <cell r="H6414">
            <v>0</v>
          </cell>
          <cell r="I6414">
            <v>0</v>
          </cell>
          <cell r="J6414">
            <v>0</v>
          </cell>
          <cell r="K6414">
            <v>0</v>
          </cell>
          <cell r="L6414">
            <v>0</v>
          </cell>
          <cell r="M6414">
            <v>0</v>
          </cell>
          <cell r="N6414">
            <v>0</v>
          </cell>
          <cell r="O6414">
            <v>0</v>
          </cell>
          <cell r="P6414">
            <v>0</v>
          </cell>
          <cell r="Q6414">
            <v>0</v>
          </cell>
          <cell r="R6414">
            <v>0</v>
          </cell>
          <cell r="S6414">
            <v>0</v>
          </cell>
          <cell r="T6414">
            <v>0</v>
          </cell>
          <cell r="U6414">
            <v>0</v>
          </cell>
          <cell r="AO6414" t="str">
            <v>Berlin_2005_I 05b_3</v>
          </cell>
          <cell r="AQ6414" t="str">
            <v>Stadtstaaten_2005_I 05b_3</v>
          </cell>
        </row>
        <row r="6415">
          <cell r="G6415">
            <v>0</v>
          </cell>
          <cell r="H6415">
            <v>0</v>
          </cell>
          <cell r="I6415">
            <v>0</v>
          </cell>
          <cell r="J6415">
            <v>0</v>
          </cell>
          <cell r="K6415">
            <v>0</v>
          </cell>
          <cell r="L6415">
            <v>0</v>
          </cell>
          <cell r="M6415">
            <v>0</v>
          </cell>
          <cell r="N6415">
            <v>0</v>
          </cell>
          <cell r="O6415">
            <v>0</v>
          </cell>
          <cell r="P6415">
            <v>0</v>
          </cell>
          <cell r="Q6415">
            <v>0</v>
          </cell>
          <cell r="R6415">
            <v>0</v>
          </cell>
          <cell r="S6415">
            <v>0</v>
          </cell>
          <cell r="T6415">
            <v>0</v>
          </cell>
          <cell r="U6415">
            <v>0</v>
          </cell>
          <cell r="AO6415" t="str">
            <v>Berlin_2005_I 05b_4</v>
          </cell>
          <cell r="AQ6415" t="str">
            <v>Stadtstaaten_2005_I 05b_4</v>
          </cell>
        </row>
        <row r="6416">
          <cell r="G6416">
            <v>0</v>
          </cell>
          <cell r="H6416">
            <v>0</v>
          </cell>
          <cell r="I6416">
            <v>0</v>
          </cell>
          <cell r="J6416">
            <v>0</v>
          </cell>
          <cell r="K6416">
            <v>0</v>
          </cell>
          <cell r="L6416">
            <v>0</v>
          </cell>
          <cell r="M6416">
            <v>0</v>
          </cell>
          <cell r="N6416">
            <v>0</v>
          </cell>
          <cell r="O6416">
            <v>0</v>
          </cell>
          <cell r="P6416">
            <v>0</v>
          </cell>
          <cell r="Q6416">
            <v>0</v>
          </cell>
          <cell r="R6416">
            <v>0</v>
          </cell>
          <cell r="S6416">
            <v>0</v>
          </cell>
          <cell r="T6416">
            <v>0</v>
          </cell>
          <cell r="U6416">
            <v>0</v>
          </cell>
          <cell r="AO6416" t="str">
            <v>Berlin_2005_I 05b_5</v>
          </cell>
          <cell r="AQ6416" t="str">
            <v>Stadtstaaten_2005_I 05b_5</v>
          </cell>
        </row>
        <row r="6417">
          <cell r="G6417">
            <v>0</v>
          </cell>
          <cell r="H6417">
            <v>0</v>
          </cell>
          <cell r="I6417">
            <v>0</v>
          </cell>
          <cell r="J6417">
            <v>0</v>
          </cell>
          <cell r="K6417">
            <v>0</v>
          </cell>
          <cell r="L6417">
            <v>0</v>
          </cell>
          <cell r="M6417">
            <v>0</v>
          </cell>
          <cell r="N6417">
            <v>0</v>
          </cell>
          <cell r="O6417">
            <v>0</v>
          </cell>
          <cell r="P6417">
            <v>0</v>
          </cell>
          <cell r="Q6417">
            <v>0</v>
          </cell>
          <cell r="R6417">
            <v>0</v>
          </cell>
          <cell r="S6417">
            <v>0</v>
          </cell>
          <cell r="T6417">
            <v>0</v>
          </cell>
          <cell r="U6417">
            <v>0</v>
          </cell>
          <cell r="AO6417" t="str">
            <v>Berlin_2005_I 05b_6</v>
          </cell>
          <cell r="AQ6417" t="str">
            <v>Stadtstaaten_2005_I 05b_6</v>
          </cell>
        </row>
        <row r="6418">
          <cell r="G6418">
            <v>0</v>
          </cell>
          <cell r="H6418">
            <v>0</v>
          </cell>
          <cell r="I6418">
            <v>0</v>
          </cell>
          <cell r="J6418">
            <v>0</v>
          </cell>
          <cell r="K6418">
            <v>0</v>
          </cell>
          <cell r="L6418">
            <v>0</v>
          </cell>
          <cell r="M6418">
            <v>0</v>
          </cell>
          <cell r="N6418">
            <v>0</v>
          </cell>
          <cell r="O6418">
            <v>0</v>
          </cell>
          <cell r="P6418">
            <v>0</v>
          </cell>
          <cell r="Q6418">
            <v>0</v>
          </cell>
          <cell r="R6418">
            <v>0</v>
          </cell>
          <cell r="S6418">
            <v>0</v>
          </cell>
          <cell r="T6418">
            <v>0</v>
          </cell>
          <cell r="U6418">
            <v>0</v>
          </cell>
          <cell r="AO6418" t="str">
            <v>Berlin_2005_I 05b_7</v>
          </cell>
          <cell r="AQ6418" t="str">
            <v>Stadtstaaten_2005_I 05b_7</v>
          </cell>
        </row>
        <row r="6419">
          <cell r="G6419">
            <v>0</v>
          </cell>
          <cell r="H6419">
            <v>0</v>
          </cell>
          <cell r="I6419">
            <v>0</v>
          </cell>
          <cell r="J6419">
            <v>0</v>
          </cell>
          <cell r="K6419">
            <v>0</v>
          </cell>
          <cell r="L6419">
            <v>0</v>
          </cell>
          <cell r="M6419">
            <v>0</v>
          </cell>
          <cell r="N6419">
            <v>0</v>
          </cell>
          <cell r="O6419">
            <v>0</v>
          </cell>
          <cell r="P6419">
            <v>0</v>
          </cell>
          <cell r="Q6419">
            <v>0</v>
          </cell>
          <cell r="R6419">
            <v>0</v>
          </cell>
          <cell r="S6419">
            <v>0</v>
          </cell>
          <cell r="T6419">
            <v>0</v>
          </cell>
          <cell r="U6419">
            <v>0</v>
          </cell>
          <cell r="AO6419" t="str">
            <v>Berlin_2005_I 05b_8</v>
          </cell>
          <cell r="AQ6419" t="str">
            <v>Stadtstaaten_2005_I 05b_8</v>
          </cell>
        </row>
        <row r="6420">
          <cell r="G6420">
            <v>1894</v>
          </cell>
          <cell r="H6420">
            <v>681</v>
          </cell>
          <cell r="I6420">
            <v>464</v>
          </cell>
          <cell r="J6420">
            <v>155</v>
          </cell>
          <cell r="K6420">
            <v>1811</v>
          </cell>
          <cell r="L6420">
            <v>655.37709030100336</v>
          </cell>
          <cell r="M6420">
            <v>408.63698630136986</v>
          </cell>
          <cell r="N6420">
            <v>135.51672240802677</v>
          </cell>
          <cell r="O6420">
            <v>1811</v>
          </cell>
          <cell r="P6420">
            <v>83</v>
          </cell>
          <cell r="Q6420">
            <v>0</v>
          </cell>
          <cell r="R6420">
            <v>0</v>
          </cell>
          <cell r="S6420">
            <v>0</v>
          </cell>
          <cell r="T6420">
            <v>0</v>
          </cell>
          <cell r="U6420">
            <v>0</v>
          </cell>
          <cell r="AO6420" t="str">
            <v>Berlin_2005_II 03b_1</v>
          </cell>
          <cell r="AQ6420" t="str">
            <v>Stadtstaaten_2005_II 03b_1</v>
          </cell>
        </row>
        <row r="6421">
          <cell r="G6421">
            <v>1284</v>
          </cell>
          <cell r="H6421">
            <v>503</v>
          </cell>
          <cell r="I6421">
            <v>243</v>
          </cell>
          <cell r="J6421">
            <v>91</v>
          </cell>
          <cell r="K6421">
            <v>1281</v>
          </cell>
          <cell r="L6421">
            <v>484.07441471571906</v>
          </cell>
          <cell r="M6421">
            <v>277.02739726027397</v>
          </cell>
          <cell r="N6421">
            <v>100.09531772575251</v>
          </cell>
          <cell r="O6421">
            <v>1281</v>
          </cell>
          <cell r="P6421">
            <v>3</v>
          </cell>
          <cell r="Q6421">
            <v>0</v>
          </cell>
          <cell r="R6421">
            <v>0</v>
          </cell>
          <cell r="S6421">
            <v>0</v>
          </cell>
          <cell r="T6421">
            <v>0</v>
          </cell>
          <cell r="U6421">
            <v>0</v>
          </cell>
          <cell r="AO6421" t="str">
            <v>Berlin_2005_II 03b_2</v>
          </cell>
          <cell r="AQ6421" t="str">
            <v>Stadtstaaten_2005_II 03b_2</v>
          </cell>
        </row>
        <row r="6422">
          <cell r="G6422">
            <v>33</v>
          </cell>
          <cell r="H6422">
            <v>12</v>
          </cell>
          <cell r="I6422">
            <v>1</v>
          </cell>
          <cell r="J6422">
            <v>0</v>
          </cell>
          <cell r="K6422">
            <v>33</v>
          </cell>
          <cell r="L6422">
            <v>11.548494983277592</v>
          </cell>
          <cell r="M6422">
            <v>7.1198630136986294</v>
          </cell>
          <cell r="N6422">
            <v>2.387959866220736</v>
          </cell>
          <cell r="O6422">
            <v>33</v>
          </cell>
          <cell r="P6422">
            <v>0</v>
          </cell>
          <cell r="Q6422">
            <v>0</v>
          </cell>
          <cell r="R6422">
            <v>0</v>
          </cell>
          <cell r="S6422">
            <v>0</v>
          </cell>
          <cell r="T6422">
            <v>0</v>
          </cell>
          <cell r="U6422">
            <v>0</v>
          </cell>
          <cell r="AO6422" t="str">
            <v>Berlin_2005_II 03b_3</v>
          </cell>
          <cell r="AQ6422" t="str">
            <v>Stadtstaaten_2005_II 03b_3</v>
          </cell>
        </row>
        <row r="6423">
          <cell r="G6423">
            <v>0</v>
          </cell>
          <cell r="H6423">
            <v>0</v>
          </cell>
          <cell r="I6423">
            <v>0</v>
          </cell>
          <cell r="J6423">
            <v>0</v>
          </cell>
          <cell r="K6423">
            <v>0</v>
          </cell>
          <cell r="L6423">
            <v>0</v>
          </cell>
          <cell r="M6423">
            <v>0</v>
          </cell>
          <cell r="N6423">
            <v>0</v>
          </cell>
          <cell r="O6423">
            <v>0</v>
          </cell>
          <cell r="P6423">
            <v>0</v>
          </cell>
          <cell r="Q6423">
            <v>0</v>
          </cell>
          <cell r="R6423">
            <v>0</v>
          </cell>
          <cell r="S6423">
            <v>0</v>
          </cell>
          <cell r="T6423">
            <v>0</v>
          </cell>
          <cell r="U6423">
            <v>0</v>
          </cell>
          <cell r="AO6423" t="str">
            <v>Berlin_2005_II 03b_4</v>
          </cell>
          <cell r="AQ6423" t="str">
            <v>Stadtstaaten_2005_II 03b_4</v>
          </cell>
        </row>
        <row r="6424">
          <cell r="G6424">
            <v>1</v>
          </cell>
          <cell r="H6424">
            <v>0</v>
          </cell>
          <cell r="I6424">
            <v>0</v>
          </cell>
          <cell r="J6424">
            <v>0</v>
          </cell>
          <cell r="K6424">
            <v>1</v>
          </cell>
          <cell r="L6424">
            <v>0</v>
          </cell>
          <cell r="M6424">
            <v>0.21575342465753425</v>
          </cell>
          <cell r="N6424">
            <v>0</v>
          </cell>
          <cell r="O6424">
            <v>1</v>
          </cell>
          <cell r="P6424">
            <v>0</v>
          </cell>
          <cell r="Q6424">
            <v>0</v>
          </cell>
          <cell r="R6424">
            <v>0</v>
          </cell>
          <cell r="S6424">
            <v>0</v>
          </cell>
          <cell r="T6424">
            <v>0</v>
          </cell>
          <cell r="U6424">
            <v>0</v>
          </cell>
          <cell r="AO6424" t="str">
            <v>Berlin_2005_II 03b_5</v>
          </cell>
          <cell r="AQ6424" t="str">
            <v>Stadtstaaten_2005_II 03b_5</v>
          </cell>
        </row>
        <row r="6425">
          <cell r="G6425">
            <v>0</v>
          </cell>
          <cell r="H6425">
            <v>0</v>
          </cell>
          <cell r="I6425">
            <v>0</v>
          </cell>
          <cell r="J6425">
            <v>0</v>
          </cell>
          <cell r="K6425">
            <v>0</v>
          </cell>
          <cell r="L6425">
            <v>0</v>
          </cell>
          <cell r="M6425">
            <v>0</v>
          </cell>
          <cell r="N6425">
            <v>0</v>
          </cell>
          <cell r="O6425">
            <v>0</v>
          </cell>
          <cell r="P6425">
            <v>0</v>
          </cell>
          <cell r="Q6425">
            <v>0</v>
          </cell>
          <cell r="R6425">
            <v>0</v>
          </cell>
          <cell r="S6425">
            <v>0</v>
          </cell>
          <cell r="T6425">
            <v>0</v>
          </cell>
          <cell r="U6425">
            <v>0</v>
          </cell>
          <cell r="AO6425" t="str">
            <v>Berlin_2005_II 03b_6</v>
          </cell>
          <cell r="AQ6425" t="str">
            <v>Stadtstaaten_2005_II 03b_6</v>
          </cell>
        </row>
        <row r="6426">
          <cell r="G6426">
            <v>0</v>
          </cell>
          <cell r="H6426">
            <v>0</v>
          </cell>
          <cell r="I6426">
            <v>0</v>
          </cell>
          <cell r="J6426">
            <v>0</v>
          </cell>
          <cell r="K6426">
            <v>0</v>
          </cell>
          <cell r="L6426">
            <v>0</v>
          </cell>
          <cell r="M6426">
            <v>0</v>
          </cell>
          <cell r="N6426">
            <v>0</v>
          </cell>
          <cell r="O6426">
            <v>0</v>
          </cell>
          <cell r="P6426">
            <v>0</v>
          </cell>
          <cell r="Q6426">
            <v>0</v>
          </cell>
          <cell r="R6426">
            <v>0</v>
          </cell>
          <cell r="S6426">
            <v>0</v>
          </cell>
          <cell r="T6426">
            <v>0</v>
          </cell>
          <cell r="U6426">
            <v>0</v>
          </cell>
          <cell r="AO6426" t="str">
            <v>Berlin_2005_II 03b_7</v>
          </cell>
          <cell r="AQ6426" t="str">
            <v>Stadtstaaten_2005_II 03b_7</v>
          </cell>
        </row>
        <row r="6427">
          <cell r="G6427">
            <v>3212</v>
          </cell>
          <cell r="H6427">
            <v>1196</v>
          </cell>
          <cell r="I6427">
            <v>708</v>
          </cell>
          <cell r="J6427">
            <v>246</v>
          </cell>
          <cell r="K6427">
            <v>3126</v>
          </cell>
          <cell r="L6427">
            <v>1151</v>
          </cell>
          <cell r="M6427">
            <v>693</v>
          </cell>
          <cell r="N6427">
            <v>238</v>
          </cell>
          <cell r="O6427">
            <v>3126</v>
          </cell>
          <cell r="P6427">
            <v>86</v>
          </cell>
          <cell r="Q6427">
            <v>0</v>
          </cell>
          <cell r="R6427">
            <v>0</v>
          </cell>
          <cell r="S6427">
            <v>0</v>
          </cell>
          <cell r="T6427">
            <v>0</v>
          </cell>
          <cell r="U6427">
            <v>0</v>
          </cell>
          <cell r="AO6427" t="str">
            <v>Berlin_2005_II 03b_8</v>
          </cell>
          <cell r="AQ6427" t="str">
            <v>Stadtstaaten_2005_II 03b_8</v>
          </cell>
        </row>
        <row r="6428">
          <cell r="G6428">
            <v>846</v>
          </cell>
          <cell r="H6428">
            <v>245</v>
          </cell>
          <cell r="I6428">
            <v>111</v>
          </cell>
          <cell r="J6428">
            <v>28</v>
          </cell>
          <cell r="K6428">
            <v>846</v>
          </cell>
          <cell r="L6428">
            <v>245</v>
          </cell>
          <cell r="M6428">
            <v>111</v>
          </cell>
          <cell r="N6428">
            <v>28</v>
          </cell>
          <cell r="O6428">
            <v>846</v>
          </cell>
          <cell r="P6428">
            <v>0</v>
          </cell>
          <cell r="Q6428">
            <v>0</v>
          </cell>
          <cell r="R6428">
            <v>0</v>
          </cell>
          <cell r="S6428">
            <v>0</v>
          </cell>
          <cell r="T6428">
            <v>0</v>
          </cell>
          <cell r="U6428">
            <v>0</v>
          </cell>
          <cell r="AO6428" t="str">
            <v>Berlin_2005_II 03b_1</v>
          </cell>
          <cell r="AQ6428" t="str">
            <v>Stadtstaaten_2005_II 03b_1</v>
          </cell>
        </row>
        <row r="6429">
          <cell r="G6429">
            <v>1283</v>
          </cell>
          <cell r="H6429">
            <v>497</v>
          </cell>
          <cell r="I6429">
            <v>141</v>
          </cell>
          <cell r="J6429">
            <v>59</v>
          </cell>
          <cell r="K6429">
            <v>1283</v>
          </cell>
          <cell r="L6429">
            <v>497</v>
          </cell>
          <cell r="M6429">
            <v>141</v>
          </cell>
          <cell r="N6429">
            <v>59</v>
          </cell>
          <cell r="O6429">
            <v>1283</v>
          </cell>
          <cell r="P6429">
            <v>0</v>
          </cell>
          <cell r="Q6429">
            <v>0</v>
          </cell>
          <cell r="R6429">
            <v>0</v>
          </cell>
          <cell r="S6429">
            <v>0</v>
          </cell>
          <cell r="T6429">
            <v>0</v>
          </cell>
          <cell r="U6429">
            <v>0</v>
          </cell>
          <cell r="AO6429" t="str">
            <v>Berlin_2005_II 03b_2</v>
          </cell>
          <cell r="AQ6429" t="str">
            <v>Stadtstaaten_2005_II 03b_2</v>
          </cell>
        </row>
        <row r="6430">
          <cell r="G6430">
            <v>475</v>
          </cell>
          <cell r="H6430">
            <v>222</v>
          </cell>
          <cell r="I6430">
            <v>43</v>
          </cell>
          <cell r="J6430">
            <v>21</v>
          </cell>
          <cell r="K6430">
            <v>475</v>
          </cell>
          <cell r="L6430">
            <v>222</v>
          </cell>
          <cell r="M6430">
            <v>43</v>
          </cell>
          <cell r="N6430">
            <v>21</v>
          </cell>
          <cell r="O6430">
            <v>475</v>
          </cell>
          <cell r="P6430">
            <v>0</v>
          </cell>
          <cell r="Q6430">
            <v>0</v>
          </cell>
          <cell r="R6430">
            <v>0</v>
          </cell>
          <cell r="S6430">
            <v>0</v>
          </cell>
          <cell r="T6430">
            <v>0</v>
          </cell>
          <cell r="U6430">
            <v>0</v>
          </cell>
          <cell r="AO6430" t="str">
            <v>Berlin_2005_II 03b_3</v>
          </cell>
          <cell r="AQ6430" t="str">
            <v>Stadtstaaten_2005_II 03b_3</v>
          </cell>
        </row>
        <row r="6431">
          <cell r="G6431">
            <v>0</v>
          </cell>
          <cell r="H6431">
            <v>0</v>
          </cell>
          <cell r="I6431">
            <v>0</v>
          </cell>
          <cell r="J6431">
            <v>0</v>
          </cell>
          <cell r="K6431">
            <v>0</v>
          </cell>
          <cell r="L6431">
            <v>0</v>
          </cell>
          <cell r="M6431">
            <v>0</v>
          </cell>
          <cell r="N6431">
            <v>0</v>
          </cell>
          <cell r="O6431">
            <v>0</v>
          </cell>
          <cell r="P6431">
            <v>0</v>
          </cell>
          <cell r="Q6431">
            <v>0</v>
          </cell>
          <cell r="R6431">
            <v>0</v>
          </cell>
          <cell r="S6431">
            <v>0</v>
          </cell>
          <cell r="T6431">
            <v>0</v>
          </cell>
          <cell r="U6431">
            <v>0</v>
          </cell>
          <cell r="AO6431" t="str">
            <v>Berlin_2005_II 03b_4</v>
          </cell>
          <cell r="AQ6431" t="str">
            <v>Stadtstaaten_2005_II 03b_4</v>
          </cell>
        </row>
        <row r="6432">
          <cell r="G6432">
            <v>7</v>
          </cell>
          <cell r="H6432">
            <v>1</v>
          </cell>
          <cell r="I6432">
            <v>0</v>
          </cell>
          <cell r="J6432">
            <v>0</v>
          </cell>
          <cell r="K6432">
            <v>7</v>
          </cell>
          <cell r="L6432">
            <v>1</v>
          </cell>
          <cell r="M6432">
            <v>0</v>
          </cell>
          <cell r="N6432">
            <v>0</v>
          </cell>
          <cell r="O6432">
            <v>7</v>
          </cell>
          <cell r="P6432">
            <v>0</v>
          </cell>
          <cell r="Q6432">
            <v>0</v>
          </cell>
          <cell r="R6432">
            <v>0</v>
          </cell>
          <cell r="S6432">
            <v>0</v>
          </cell>
          <cell r="T6432">
            <v>0</v>
          </cell>
          <cell r="U6432">
            <v>0</v>
          </cell>
          <cell r="AO6432" t="str">
            <v>Berlin_2005_II 03b_5</v>
          </cell>
          <cell r="AQ6432" t="str">
            <v>Stadtstaaten_2005_II 03b_5</v>
          </cell>
        </row>
        <row r="6433">
          <cell r="G6433">
            <v>0</v>
          </cell>
          <cell r="H6433">
            <v>0</v>
          </cell>
          <cell r="I6433">
            <v>0</v>
          </cell>
          <cell r="J6433">
            <v>0</v>
          </cell>
          <cell r="K6433">
            <v>0</v>
          </cell>
          <cell r="L6433">
            <v>0</v>
          </cell>
          <cell r="M6433">
            <v>0</v>
          </cell>
          <cell r="N6433">
            <v>0</v>
          </cell>
          <cell r="O6433">
            <v>0</v>
          </cell>
          <cell r="P6433">
            <v>0</v>
          </cell>
          <cell r="Q6433">
            <v>0</v>
          </cell>
          <cell r="R6433">
            <v>0</v>
          </cell>
          <cell r="S6433">
            <v>0</v>
          </cell>
          <cell r="T6433">
            <v>0</v>
          </cell>
          <cell r="U6433">
            <v>0</v>
          </cell>
          <cell r="AO6433" t="str">
            <v>Berlin_2005_II 03b_6</v>
          </cell>
          <cell r="AQ6433" t="str">
            <v>Stadtstaaten_2005_II 03b_6</v>
          </cell>
        </row>
        <row r="6434">
          <cell r="G6434">
            <v>0</v>
          </cell>
          <cell r="H6434">
            <v>0</v>
          </cell>
          <cell r="I6434">
            <v>0</v>
          </cell>
          <cell r="J6434">
            <v>0</v>
          </cell>
          <cell r="K6434">
            <v>0</v>
          </cell>
          <cell r="L6434">
            <v>0</v>
          </cell>
          <cell r="M6434">
            <v>0</v>
          </cell>
          <cell r="N6434">
            <v>0</v>
          </cell>
          <cell r="O6434">
            <v>0</v>
          </cell>
          <cell r="P6434">
            <v>0</v>
          </cell>
          <cell r="Q6434">
            <v>0</v>
          </cell>
          <cell r="R6434">
            <v>0</v>
          </cell>
          <cell r="S6434">
            <v>0</v>
          </cell>
          <cell r="T6434">
            <v>0</v>
          </cell>
          <cell r="U6434">
            <v>0</v>
          </cell>
          <cell r="AO6434" t="str">
            <v>Berlin_2005_II 03b_7</v>
          </cell>
          <cell r="AQ6434" t="str">
            <v>Stadtstaaten_2005_II 03b_7</v>
          </cell>
        </row>
        <row r="6435">
          <cell r="G6435">
            <v>2611</v>
          </cell>
          <cell r="H6435">
            <v>965</v>
          </cell>
          <cell r="I6435">
            <v>295</v>
          </cell>
          <cell r="J6435">
            <v>108</v>
          </cell>
          <cell r="K6435">
            <v>2611</v>
          </cell>
          <cell r="L6435">
            <v>965</v>
          </cell>
          <cell r="M6435">
            <v>295</v>
          </cell>
          <cell r="N6435">
            <v>108</v>
          </cell>
          <cell r="O6435">
            <v>2611</v>
          </cell>
          <cell r="P6435">
            <v>0</v>
          </cell>
          <cell r="Q6435">
            <v>0</v>
          </cell>
          <cell r="R6435">
            <v>0</v>
          </cell>
          <cell r="S6435">
            <v>0</v>
          </cell>
          <cell r="T6435">
            <v>0</v>
          </cell>
          <cell r="U6435">
            <v>0</v>
          </cell>
          <cell r="AO6435" t="str">
            <v>Berlin_2005_II 03b_8</v>
          </cell>
          <cell r="AQ6435" t="str">
            <v>Stadtstaaten_2005_II 03b_8</v>
          </cell>
        </row>
        <row r="6436">
          <cell r="G6436">
            <v>0</v>
          </cell>
          <cell r="H6436">
            <v>0</v>
          </cell>
          <cell r="I6436">
            <v>0</v>
          </cell>
          <cell r="J6436">
            <v>0</v>
          </cell>
          <cell r="K6436">
            <v>0</v>
          </cell>
          <cell r="L6436">
            <v>0</v>
          </cell>
          <cell r="M6436">
            <v>0</v>
          </cell>
          <cell r="N6436">
            <v>0</v>
          </cell>
          <cell r="O6436">
            <v>0</v>
          </cell>
          <cell r="P6436">
            <v>0</v>
          </cell>
          <cell r="Q6436">
            <v>0</v>
          </cell>
          <cell r="R6436">
            <v>0</v>
          </cell>
          <cell r="S6436">
            <v>0</v>
          </cell>
          <cell r="T6436">
            <v>0</v>
          </cell>
          <cell r="U6436">
            <v>0</v>
          </cell>
          <cell r="AO6436" t="str">
            <v>Berlin_2005_II 02b_1</v>
          </cell>
          <cell r="AQ6436" t="str">
            <v>Stadtstaaten_2005_II 02b_1</v>
          </cell>
        </row>
        <row r="6437">
          <cell r="G6437">
            <v>0</v>
          </cell>
          <cell r="H6437">
            <v>0</v>
          </cell>
          <cell r="I6437">
            <v>0</v>
          </cell>
          <cell r="J6437">
            <v>0</v>
          </cell>
          <cell r="K6437">
            <v>0</v>
          </cell>
          <cell r="L6437">
            <v>0</v>
          </cell>
          <cell r="M6437">
            <v>0</v>
          </cell>
          <cell r="N6437">
            <v>0</v>
          </cell>
          <cell r="O6437">
            <v>0</v>
          </cell>
          <cell r="P6437">
            <v>0</v>
          </cell>
          <cell r="Q6437">
            <v>0</v>
          </cell>
          <cell r="R6437">
            <v>0</v>
          </cell>
          <cell r="S6437">
            <v>0</v>
          </cell>
          <cell r="T6437">
            <v>0</v>
          </cell>
          <cell r="U6437">
            <v>0</v>
          </cell>
          <cell r="AO6437" t="str">
            <v>Berlin_2005_II 02b_2</v>
          </cell>
          <cell r="AQ6437" t="str">
            <v>Stadtstaaten_2005_II 02b_2</v>
          </cell>
        </row>
        <row r="6438">
          <cell r="G6438">
            <v>5</v>
          </cell>
          <cell r="H6438">
            <v>2</v>
          </cell>
          <cell r="I6438">
            <v>0</v>
          </cell>
          <cell r="J6438">
            <v>0</v>
          </cell>
          <cell r="K6438">
            <v>5</v>
          </cell>
          <cell r="L6438">
            <v>2</v>
          </cell>
          <cell r="M6438">
            <v>0</v>
          </cell>
          <cell r="N6438">
            <v>0</v>
          </cell>
          <cell r="O6438">
            <v>5</v>
          </cell>
          <cell r="P6438">
            <v>0</v>
          </cell>
          <cell r="Q6438">
            <v>0</v>
          </cell>
          <cell r="R6438">
            <v>0</v>
          </cell>
          <cell r="S6438">
            <v>0</v>
          </cell>
          <cell r="T6438">
            <v>0</v>
          </cell>
          <cell r="U6438">
            <v>0</v>
          </cell>
          <cell r="AO6438" t="str">
            <v>Berlin_2005_II 02b_3</v>
          </cell>
          <cell r="AQ6438" t="str">
            <v>Stadtstaaten_2005_II 02b_3</v>
          </cell>
        </row>
        <row r="6439">
          <cell r="G6439">
            <v>0</v>
          </cell>
          <cell r="H6439">
            <v>0</v>
          </cell>
          <cell r="I6439">
            <v>0</v>
          </cell>
          <cell r="J6439">
            <v>0</v>
          </cell>
          <cell r="K6439">
            <v>0</v>
          </cell>
          <cell r="L6439">
            <v>0</v>
          </cell>
          <cell r="M6439">
            <v>0</v>
          </cell>
          <cell r="N6439">
            <v>0</v>
          </cell>
          <cell r="O6439">
            <v>0</v>
          </cell>
          <cell r="P6439">
            <v>0</v>
          </cell>
          <cell r="Q6439">
            <v>0</v>
          </cell>
          <cell r="R6439">
            <v>0</v>
          </cell>
          <cell r="S6439">
            <v>0</v>
          </cell>
          <cell r="T6439">
            <v>0</v>
          </cell>
          <cell r="U6439">
            <v>0</v>
          </cell>
          <cell r="AO6439" t="str">
            <v>Berlin_2005_II 02b_4</v>
          </cell>
          <cell r="AQ6439" t="str">
            <v>Stadtstaaten_2005_II 02b_4</v>
          </cell>
        </row>
        <row r="6440">
          <cell r="G6440">
            <v>2</v>
          </cell>
          <cell r="H6440">
            <v>0</v>
          </cell>
          <cell r="I6440">
            <v>0</v>
          </cell>
          <cell r="J6440">
            <v>0</v>
          </cell>
          <cell r="K6440">
            <v>2</v>
          </cell>
          <cell r="L6440">
            <v>0</v>
          </cell>
          <cell r="M6440">
            <v>0</v>
          </cell>
          <cell r="N6440">
            <v>0</v>
          </cell>
          <cell r="O6440">
            <v>2</v>
          </cell>
          <cell r="P6440">
            <v>0</v>
          </cell>
          <cell r="Q6440">
            <v>0</v>
          </cell>
          <cell r="R6440">
            <v>0</v>
          </cell>
          <cell r="S6440">
            <v>0</v>
          </cell>
          <cell r="T6440">
            <v>0</v>
          </cell>
          <cell r="U6440">
            <v>0</v>
          </cell>
          <cell r="AO6440" t="str">
            <v>Berlin_2005_II 02b_5</v>
          </cell>
          <cell r="AQ6440" t="str">
            <v>Stadtstaaten_2005_II 02b_5</v>
          </cell>
        </row>
        <row r="6441">
          <cell r="G6441">
            <v>0</v>
          </cell>
          <cell r="H6441">
            <v>0</v>
          </cell>
          <cell r="I6441">
            <v>0</v>
          </cell>
          <cell r="J6441">
            <v>0</v>
          </cell>
          <cell r="K6441">
            <v>0</v>
          </cell>
          <cell r="L6441">
            <v>0</v>
          </cell>
          <cell r="M6441">
            <v>0</v>
          </cell>
          <cell r="N6441">
            <v>0</v>
          </cell>
          <cell r="O6441">
            <v>0</v>
          </cell>
          <cell r="P6441">
            <v>0</v>
          </cell>
          <cell r="Q6441">
            <v>0</v>
          </cell>
          <cell r="R6441">
            <v>0</v>
          </cell>
          <cell r="S6441">
            <v>0</v>
          </cell>
          <cell r="T6441">
            <v>0</v>
          </cell>
          <cell r="U6441">
            <v>0</v>
          </cell>
          <cell r="AO6441" t="str">
            <v>Berlin_2005_II 02b_6</v>
          </cell>
          <cell r="AQ6441" t="str">
            <v>Stadtstaaten_2005_II 02b_6</v>
          </cell>
        </row>
        <row r="6442">
          <cell r="G6442">
            <v>0</v>
          </cell>
          <cell r="H6442">
            <v>0</v>
          </cell>
          <cell r="I6442">
            <v>0</v>
          </cell>
          <cell r="J6442">
            <v>0</v>
          </cell>
          <cell r="K6442">
            <v>0</v>
          </cell>
          <cell r="L6442">
            <v>0</v>
          </cell>
          <cell r="M6442">
            <v>0</v>
          </cell>
          <cell r="N6442">
            <v>0</v>
          </cell>
          <cell r="O6442">
            <v>0</v>
          </cell>
          <cell r="P6442">
            <v>0</v>
          </cell>
          <cell r="Q6442">
            <v>0</v>
          </cell>
          <cell r="R6442">
            <v>0</v>
          </cell>
          <cell r="S6442">
            <v>0</v>
          </cell>
          <cell r="T6442">
            <v>0</v>
          </cell>
          <cell r="U6442">
            <v>0</v>
          </cell>
          <cell r="AO6442" t="str">
            <v>Berlin_2005_II 02b_7</v>
          </cell>
          <cell r="AQ6442" t="str">
            <v>Stadtstaaten_2005_II 02b_7</v>
          </cell>
        </row>
        <row r="6443">
          <cell r="G6443">
            <v>7</v>
          </cell>
          <cell r="H6443">
            <v>2</v>
          </cell>
          <cell r="I6443">
            <v>0</v>
          </cell>
          <cell r="J6443">
            <v>0</v>
          </cell>
          <cell r="K6443">
            <v>7</v>
          </cell>
          <cell r="L6443">
            <v>2</v>
          </cell>
          <cell r="M6443">
            <v>0</v>
          </cell>
          <cell r="N6443">
            <v>0</v>
          </cell>
          <cell r="O6443">
            <v>7</v>
          </cell>
          <cell r="P6443">
            <v>0</v>
          </cell>
          <cell r="Q6443">
            <v>0</v>
          </cell>
          <cell r="R6443">
            <v>0</v>
          </cell>
          <cell r="S6443">
            <v>0</v>
          </cell>
          <cell r="T6443">
            <v>0</v>
          </cell>
          <cell r="U6443">
            <v>0</v>
          </cell>
          <cell r="AO6443" t="str">
            <v>Berlin_2005_II 02b_8</v>
          </cell>
          <cell r="AQ6443" t="str">
            <v>Stadtstaaten_2005_II 02b_8</v>
          </cell>
        </row>
        <row r="6444">
          <cell r="G6444">
            <v>3</v>
          </cell>
          <cell r="H6444">
            <v>0</v>
          </cell>
          <cell r="I6444">
            <v>1</v>
          </cell>
          <cell r="J6444">
            <v>0</v>
          </cell>
          <cell r="K6444">
            <v>3</v>
          </cell>
          <cell r="L6444">
            <v>0</v>
          </cell>
          <cell r="M6444">
            <v>1</v>
          </cell>
          <cell r="N6444">
            <v>0</v>
          </cell>
          <cell r="O6444">
            <v>3</v>
          </cell>
          <cell r="P6444">
            <v>0</v>
          </cell>
          <cell r="Q6444">
            <v>0</v>
          </cell>
          <cell r="R6444">
            <v>0</v>
          </cell>
          <cell r="S6444">
            <v>0</v>
          </cell>
          <cell r="T6444">
            <v>0</v>
          </cell>
          <cell r="U6444">
            <v>0</v>
          </cell>
          <cell r="AO6444" t="str">
            <v>Berlin_2005_II 03a_1</v>
          </cell>
          <cell r="AQ6444" t="str">
            <v>Stadtstaaten_2005_II 03a_1</v>
          </cell>
        </row>
        <row r="6445">
          <cell r="G6445">
            <v>3658</v>
          </cell>
          <cell r="H6445">
            <v>1674</v>
          </cell>
          <cell r="I6445">
            <v>860</v>
          </cell>
          <cell r="J6445">
            <v>395</v>
          </cell>
          <cell r="K6445">
            <v>3658</v>
          </cell>
          <cell r="L6445">
            <v>1674</v>
          </cell>
          <cell r="M6445">
            <v>860</v>
          </cell>
          <cell r="N6445">
            <v>395</v>
          </cell>
          <cell r="O6445">
            <v>3658</v>
          </cell>
          <cell r="P6445">
            <v>0</v>
          </cell>
          <cell r="Q6445">
            <v>0</v>
          </cell>
          <cell r="R6445">
            <v>0</v>
          </cell>
          <cell r="S6445">
            <v>0</v>
          </cell>
          <cell r="T6445">
            <v>0</v>
          </cell>
          <cell r="U6445">
            <v>0</v>
          </cell>
          <cell r="AO6445" t="str">
            <v>Berlin_2005_II 03a_2</v>
          </cell>
          <cell r="AQ6445" t="str">
            <v>Stadtstaaten_2005_II 03a_2</v>
          </cell>
        </row>
        <row r="6446">
          <cell r="G6446">
            <v>1441</v>
          </cell>
          <cell r="H6446">
            <v>820</v>
          </cell>
          <cell r="I6446">
            <v>323</v>
          </cell>
          <cell r="J6446">
            <v>171</v>
          </cell>
          <cell r="K6446">
            <v>1441</v>
          </cell>
          <cell r="L6446">
            <v>820</v>
          </cell>
          <cell r="M6446">
            <v>323</v>
          </cell>
          <cell r="N6446">
            <v>171</v>
          </cell>
          <cell r="O6446">
            <v>1441</v>
          </cell>
          <cell r="P6446">
            <v>0</v>
          </cell>
          <cell r="Q6446">
            <v>0</v>
          </cell>
          <cell r="R6446">
            <v>0</v>
          </cell>
          <cell r="S6446">
            <v>0</v>
          </cell>
          <cell r="T6446">
            <v>0</v>
          </cell>
          <cell r="U6446">
            <v>0</v>
          </cell>
          <cell r="AO6446" t="str">
            <v>Berlin_2005_II 03a_3</v>
          </cell>
          <cell r="AQ6446" t="str">
            <v>Stadtstaaten_2005_II 03a_3</v>
          </cell>
        </row>
        <row r="6447">
          <cell r="G6447">
            <v>0</v>
          </cell>
          <cell r="H6447">
            <v>0</v>
          </cell>
          <cell r="I6447">
            <v>0</v>
          </cell>
          <cell r="J6447">
            <v>0</v>
          </cell>
          <cell r="K6447">
            <v>0</v>
          </cell>
          <cell r="L6447">
            <v>0</v>
          </cell>
          <cell r="M6447">
            <v>0</v>
          </cell>
          <cell r="N6447">
            <v>0</v>
          </cell>
          <cell r="O6447">
            <v>0</v>
          </cell>
          <cell r="P6447">
            <v>0</v>
          </cell>
          <cell r="Q6447">
            <v>0</v>
          </cell>
          <cell r="R6447">
            <v>0</v>
          </cell>
          <cell r="S6447">
            <v>0</v>
          </cell>
          <cell r="T6447">
            <v>0</v>
          </cell>
          <cell r="U6447">
            <v>0</v>
          </cell>
          <cell r="AO6447" t="str">
            <v>Berlin_2005_II 03a_4</v>
          </cell>
          <cell r="AQ6447" t="str">
            <v>Stadtstaaten_2005_II 03a_4</v>
          </cell>
        </row>
        <row r="6448">
          <cell r="G6448">
            <v>11</v>
          </cell>
          <cell r="H6448">
            <v>9</v>
          </cell>
          <cell r="I6448">
            <v>0</v>
          </cell>
          <cell r="J6448">
            <v>0</v>
          </cell>
          <cell r="K6448">
            <v>11</v>
          </cell>
          <cell r="L6448">
            <v>9</v>
          </cell>
          <cell r="M6448">
            <v>0</v>
          </cell>
          <cell r="N6448">
            <v>0</v>
          </cell>
          <cell r="O6448">
            <v>11</v>
          </cell>
          <cell r="P6448">
            <v>0</v>
          </cell>
          <cell r="Q6448">
            <v>0</v>
          </cell>
          <cell r="R6448">
            <v>0</v>
          </cell>
          <cell r="S6448">
            <v>0</v>
          </cell>
          <cell r="T6448">
            <v>0</v>
          </cell>
          <cell r="U6448">
            <v>0</v>
          </cell>
          <cell r="AO6448" t="str">
            <v>Berlin_2005_II 03a_5</v>
          </cell>
          <cell r="AQ6448" t="str">
            <v>Stadtstaaten_2005_II 03a_5</v>
          </cell>
        </row>
        <row r="6449">
          <cell r="G6449">
            <v>0</v>
          </cell>
          <cell r="H6449">
            <v>0</v>
          </cell>
          <cell r="I6449">
            <v>0</v>
          </cell>
          <cell r="J6449">
            <v>0</v>
          </cell>
          <cell r="K6449">
            <v>0</v>
          </cell>
          <cell r="L6449">
            <v>0</v>
          </cell>
          <cell r="M6449">
            <v>0</v>
          </cell>
          <cell r="N6449">
            <v>0</v>
          </cell>
          <cell r="O6449">
            <v>0</v>
          </cell>
          <cell r="P6449">
            <v>0</v>
          </cell>
          <cell r="Q6449">
            <v>0</v>
          </cell>
          <cell r="R6449">
            <v>0</v>
          </cell>
          <cell r="S6449">
            <v>0</v>
          </cell>
          <cell r="T6449">
            <v>0</v>
          </cell>
          <cell r="U6449">
            <v>0</v>
          </cell>
          <cell r="AO6449" t="str">
            <v>Berlin_2005_II 03a_6</v>
          </cell>
          <cell r="AQ6449" t="str">
            <v>Stadtstaaten_2005_II 03a_6</v>
          </cell>
        </row>
        <row r="6450">
          <cell r="G6450">
            <v>0</v>
          </cell>
          <cell r="H6450">
            <v>0</v>
          </cell>
          <cell r="I6450">
            <v>0</v>
          </cell>
          <cell r="J6450">
            <v>0</v>
          </cell>
          <cell r="K6450">
            <v>0</v>
          </cell>
          <cell r="L6450">
            <v>0</v>
          </cell>
          <cell r="M6450">
            <v>0</v>
          </cell>
          <cell r="N6450">
            <v>0</v>
          </cell>
          <cell r="O6450">
            <v>0</v>
          </cell>
          <cell r="P6450">
            <v>0</v>
          </cell>
          <cell r="Q6450">
            <v>0</v>
          </cell>
          <cell r="R6450">
            <v>0</v>
          </cell>
          <cell r="S6450">
            <v>0</v>
          </cell>
          <cell r="T6450">
            <v>0</v>
          </cell>
          <cell r="U6450">
            <v>0</v>
          </cell>
          <cell r="AO6450" t="str">
            <v>Berlin_2005_II 03a_7</v>
          </cell>
          <cell r="AQ6450" t="str">
            <v>Stadtstaaten_2005_II 03a_7</v>
          </cell>
        </row>
        <row r="6451">
          <cell r="G6451">
            <v>5113</v>
          </cell>
          <cell r="H6451">
            <v>2503</v>
          </cell>
          <cell r="I6451">
            <v>1184</v>
          </cell>
          <cell r="J6451">
            <v>566</v>
          </cell>
          <cell r="K6451">
            <v>5113</v>
          </cell>
          <cell r="L6451">
            <v>2503</v>
          </cell>
          <cell r="M6451">
            <v>1184</v>
          </cell>
          <cell r="N6451">
            <v>566</v>
          </cell>
          <cell r="O6451">
            <v>5113</v>
          </cell>
          <cell r="P6451">
            <v>0</v>
          </cell>
          <cell r="Q6451">
            <v>0</v>
          </cell>
          <cell r="R6451">
            <v>0</v>
          </cell>
          <cell r="S6451">
            <v>0</v>
          </cell>
          <cell r="T6451">
            <v>0</v>
          </cell>
          <cell r="U6451">
            <v>0</v>
          </cell>
          <cell r="AO6451" t="str">
            <v>Berlin_2005_II 03a_8</v>
          </cell>
          <cell r="AQ6451" t="str">
            <v>Stadtstaaten_2005_II 03a_8</v>
          </cell>
        </row>
        <row r="6452">
          <cell r="G6452">
            <v>0</v>
          </cell>
          <cell r="H6452">
            <v>0</v>
          </cell>
          <cell r="I6452">
            <v>0</v>
          </cell>
          <cell r="J6452">
            <v>0</v>
          </cell>
          <cell r="K6452">
            <v>0</v>
          </cell>
          <cell r="L6452">
            <v>0</v>
          </cell>
          <cell r="M6452">
            <v>0</v>
          </cell>
          <cell r="N6452">
            <v>0</v>
          </cell>
          <cell r="O6452">
            <v>0</v>
          </cell>
          <cell r="P6452">
            <v>0</v>
          </cell>
          <cell r="Q6452">
            <v>0</v>
          </cell>
          <cell r="R6452">
            <v>0</v>
          </cell>
          <cell r="S6452">
            <v>0</v>
          </cell>
          <cell r="T6452">
            <v>0</v>
          </cell>
          <cell r="U6452">
            <v>0</v>
          </cell>
          <cell r="AO6452" t="str">
            <v>Berlin_2005_Sonstige_1</v>
          </cell>
          <cell r="AQ6452" t="str">
            <v>Stadtstaaten_2005_Sonstige_1</v>
          </cell>
        </row>
        <row r="6453">
          <cell r="G6453">
            <v>39</v>
          </cell>
          <cell r="H6453">
            <v>3</v>
          </cell>
          <cell r="I6453">
            <v>3</v>
          </cell>
          <cell r="J6453">
            <v>0</v>
          </cell>
          <cell r="K6453">
            <v>26</v>
          </cell>
          <cell r="L6453">
            <v>3</v>
          </cell>
          <cell r="M6453">
            <v>1</v>
          </cell>
          <cell r="N6453">
            <v>0</v>
          </cell>
          <cell r="O6453">
            <v>25</v>
          </cell>
          <cell r="P6453">
            <v>0</v>
          </cell>
          <cell r="Q6453">
            <v>14</v>
          </cell>
          <cell r="R6453">
            <v>0</v>
          </cell>
          <cell r="S6453">
            <v>0</v>
          </cell>
          <cell r="T6453">
            <v>0</v>
          </cell>
          <cell r="U6453">
            <v>0</v>
          </cell>
          <cell r="AO6453" t="str">
            <v>Berlin_2005_Sonstige_2</v>
          </cell>
          <cell r="AQ6453" t="str">
            <v>Stadtstaaten_2005_Sonstige_2</v>
          </cell>
        </row>
        <row r="6454">
          <cell r="G6454">
            <v>2374</v>
          </cell>
          <cell r="H6454">
            <v>1034</v>
          </cell>
          <cell r="I6454">
            <v>167</v>
          </cell>
          <cell r="J6454">
            <v>74</v>
          </cell>
          <cell r="K6454">
            <v>2015</v>
          </cell>
          <cell r="L6454">
            <v>853</v>
          </cell>
          <cell r="M6454">
            <v>141</v>
          </cell>
          <cell r="N6454">
            <v>64</v>
          </cell>
          <cell r="O6454">
            <v>14</v>
          </cell>
          <cell r="P6454">
            <v>57</v>
          </cell>
          <cell r="Q6454">
            <v>2001</v>
          </cell>
          <cell r="R6454">
            <v>302</v>
          </cell>
          <cell r="S6454">
            <v>0</v>
          </cell>
          <cell r="T6454">
            <v>0</v>
          </cell>
          <cell r="U6454">
            <v>0</v>
          </cell>
          <cell r="AO6454" t="str">
            <v>Berlin_2005_Sonstige_3</v>
          </cell>
          <cell r="AQ6454" t="str">
            <v>Stadtstaaten_2005_Sonstige_3</v>
          </cell>
        </row>
        <row r="6455">
          <cell r="G6455">
            <v>0</v>
          </cell>
          <cell r="H6455">
            <v>0</v>
          </cell>
          <cell r="I6455">
            <v>0</v>
          </cell>
          <cell r="J6455">
            <v>0</v>
          </cell>
          <cell r="K6455">
            <v>0</v>
          </cell>
          <cell r="L6455">
            <v>0</v>
          </cell>
          <cell r="M6455">
            <v>0</v>
          </cell>
          <cell r="N6455">
            <v>0</v>
          </cell>
          <cell r="O6455">
            <v>0</v>
          </cell>
          <cell r="P6455">
            <v>0</v>
          </cell>
          <cell r="Q6455">
            <v>0</v>
          </cell>
          <cell r="R6455">
            <v>0</v>
          </cell>
          <cell r="S6455">
            <v>0</v>
          </cell>
          <cell r="T6455">
            <v>0</v>
          </cell>
          <cell r="U6455">
            <v>0</v>
          </cell>
          <cell r="AO6455" t="str">
            <v>Berlin_2005_Sonstige_4</v>
          </cell>
          <cell r="AQ6455" t="str">
            <v>Stadtstaaten_2005_Sonstige_4</v>
          </cell>
        </row>
        <row r="6456">
          <cell r="G6456">
            <v>0</v>
          </cell>
          <cell r="H6456">
            <v>0</v>
          </cell>
          <cell r="I6456">
            <v>0</v>
          </cell>
          <cell r="J6456">
            <v>0</v>
          </cell>
          <cell r="K6456">
            <v>0</v>
          </cell>
          <cell r="L6456">
            <v>0</v>
          </cell>
          <cell r="M6456">
            <v>0</v>
          </cell>
          <cell r="N6456">
            <v>0</v>
          </cell>
          <cell r="O6456">
            <v>0</v>
          </cell>
          <cell r="P6456">
            <v>0</v>
          </cell>
          <cell r="Q6456">
            <v>0</v>
          </cell>
          <cell r="R6456">
            <v>0</v>
          </cell>
          <cell r="S6456">
            <v>0</v>
          </cell>
          <cell r="T6456">
            <v>0</v>
          </cell>
          <cell r="U6456">
            <v>0</v>
          </cell>
          <cell r="AO6456" t="str">
            <v>Berlin_2005_Sonstige_5</v>
          </cell>
          <cell r="AQ6456" t="str">
            <v>Stadtstaaten_2005_Sonstige_5</v>
          </cell>
        </row>
        <row r="6457">
          <cell r="G6457">
            <v>0</v>
          </cell>
          <cell r="H6457">
            <v>0</v>
          </cell>
          <cell r="I6457">
            <v>0</v>
          </cell>
          <cell r="J6457">
            <v>0</v>
          </cell>
          <cell r="K6457">
            <v>0</v>
          </cell>
          <cell r="L6457">
            <v>0</v>
          </cell>
          <cell r="M6457">
            <v>0</v>
          </cell>
          <cell r="N6457">
            <v>0</v>
          </cell>
          <cell r="O6457">
            <v>0</v>
          </cell>
          <cell r="P6457">
            <v>0</v>
          </cell>
          <cell r="Q6457">
            <v>0</v>
          </cell>
          <cell r="R6457">
            <v>0</v>
          </cell>
          <cell r="S6457">
            <v>0</v>
          </cell>
          <cell r="T6457">
            <v>0</v>
          </cell>
          <cell r="U6457">
            <v>0</v>
          </cell>
          <cell r="AO6457" t="str">
            <v>Berlin_2005_Sonstige_6</v>
          </cell>
          <cell r="AQ6457" t="str">
            <v>Stadtstaaten_2005_Sonstige_6</v>
          </cell>
        </row>
        <row r="6458">
          <cell r="G6458">
            <v>0</v>
          </cell>
          <cell r="H6458">
            <v>0</v>
          </cell>
          <cell r="I6458">
            <v>0</v>
          </cell>
          <cell r="J6458">
            <v>0</v>
          </cell>
          <cell r="K6458">
            <v>0</v>
          </cell>
          <cell r="L6458">
            <v>0</v>
          </cell>
          <cell r="M6458">
            <v>0</v>
          </cell>
          <cell r="N6458">
            <v>0</v>
          </cell>
          <cell r="O6458">
            <v>0</v>
          </cell>
          <cell r="P6458">
            <v>0</v>
          </cell>
          <cell r="Q6458">
            <v>0</v>
          </cell>
          <cell r="R6458">
            <v>0</v>
          </cell>
          <cell r="S6458">
            <v>0</v>
          </cell>
          <cell r="T6458">
            <v>0</v>
          </cell>
          <cell r="U6458">
            <v>0</v>
          </cell>
          <cell r="AO6458" t="str">
            <v>Berlin_2005_Sonstige_7</v>
          </cell>
          <cell r="AQ6458" t="str">
            <v>Stadtstaaten_2005_Sonstige_7</v>
          </cell>
        </row>
        <row r="6459">
          <cell r="G6459">
            <v>2413</v>
          </cell>
          <cell r="H6459">
            <v>1037</v>
          </cell>
          <cell r="I6459">
            <v>170</v>
          </cell>
          <cell r="J6459">
            <v>74</v>
          </cell>
          <cell r="K6459">
            <v>2041</v>
          </cell>
          <cell r="L6459">
            <v>856</v>
          </cell>
          <cell r="M6459">
            <v>142</v>
          </cell>
          <cell r="N6459">
            <v>64</v>
          </cell>
          <cell r="O6459">
            <v>39</v>
          </cell>
          <cell r="P6459">
            <v>57</v>
          </cell>
          <cell r="Q6459">
            <v>2015</v>
          </cell>
          <cell r="R6459">
            <v>302</v>
          </cell>
          <cell r="S6459">
            <v>0</v>
          </cell>
          <cell r="T6459">
            <v>0</v>
          </cell>
          <cell r="U6459">
            <v>0</v>
          </cell>
          <cell r="AO6459" t="str">
            <v>Berlin_2005_Sonstige_8</v>
          </cell>
          <cell r="AQ6459" t="str">
            <v>Stadtstaaten_2005_Sonstige_8</v>
          </cell>
        </row>
        <row r="6460">
          <cell r="G6460">
            <v>0</v>
          </cell>
          <cell r="H6460">
            <v>0</v>
          </cell>
          <cell r="I6460">
            <v>0</v>
          </cell>
          <cell r="J6460">
            <v>0</v>
          </cell>
          <cell r="K6460">
            <v>0</v>
          </cell>
          <cell r="L6460">
            <v>0</v>
          </cell>
          <cell r="M6460">
            <v>0</v>
          </cell>
          <cell r="N6460">
            <v>0</v>
          </cell>
          <cell r="O6460">
            <v>0</v>
          </cell>
          <cell r="P6460">
            <v>0</v>
          </cell>
          <cell r="Q6460">
            <v>0</v>
          </cell>
          <cell r="R6460">
            <v>0</v>
          </cell>
          <cell r="S6460">
            <v>0</v>
          </cell>
          <cell r="T6460">
            <v>0</v>
          </cell>
          <cell r="U6460">
            <v>0</v>
          </cell>
          <cell r="AO6460" t="e">
            <v>#N/A</v>
          </cell>
          <cell r="AQ6460" t="e">
            <v>#N/A</v>
          </cell>
        </row>
        <row r="6461">
          <cell r="G6461">
            <v>1</v>
          </cell>
          <cell r="H6461">
            <v>1</v>
          </cell>
          <cell r="I6461">
            <v>0</v>
          </cell>
          <cell r="J6461">
            <v>0</v>
          </cell>
          <cell r="K6461">
            <v>1</v>
          </cell>
          <cell r="L6461">
            <v>1</v>
          </cell>
          <cell r="M6461">
            <v>0</v>
          </cell>
          <cell r="N6461">
            <v>0</v>
          </cell>
          <cell r="O6461">
            <v>0</v>
          </cell>
          <cell r="P6461">
            <v>0</v>
          </cell>
          <cell r="Q6461">
            <v>1</v>
          </cell>
          <cell r="R6461">
            <v>0</v>
          </cell>
          <cell r="S6461">
            <v>0</v>
          </cell>
          <cell r="T6461">
            <v>0</v>
          </cell>
          <cell r="U6461">
            <v>0</v>
          </cell>
          <cell r="AO6461" t="e">
            <v>#N/A</v>
          </cell>
          <cell r="AQ6461" t="e">
            <v>#N/A</v>
          </cell>
        </row>
        <row r="6462">
          <cell r="G6462">
            <v>767</v>
          </cell>
          <cell r="H6462">
            <v>421</v>
          </cell>
          <cell r="I6462">
            <v>45</v>
          </cell>
          <cell r="J6462">
            <v>21</v>
          </cell>
          <cell r="K6462">
            <v>408</v>
          </cell>
          <cell r="L6462">
            <v>240</v>
          </cell>
          <cell r="M6462">
            <v>19</v>
          </cell>
          <cell r="N6462">
            <v>11</v>
          </cell>
          <cell r="O6462">
            <v>14</v>
          </cell>
          <cell r="P6462">
            <v>57</v>
          </cell>
          <cell r="Q6462">
            <v>394</v>
          </cell>
          <cell r="R6462">
            <v>302</v>
          </cell>
          <cell r="S6462">
            <v>0</v>
          </cell>
          <cell r="T6462">
            <v>0</v>
          </cell>
          <cell r="U6462">
            <v>0</v>
          </cell>
          <cell r="AO6462" t="e">
            <v>#N/A</v>
          </cell>
          <cell r="AQ6462" t="e">
            <v>#N/A</v>
          </cell>
        </row>
        <row r="6463">
          <cell r="G6463">
            <v>0</v>
          </cell>
          <cell r="H6463">
            <v>0</v>
          </cell>
          <cell r="I6463">
            <v>0</v>
          </cell>
          <cell r="J6463">
            <v>0</v>
          </cell>
          <cell r="K6463">
            <v>0</v>
          </cell>
          <cell r="L6463">
            <v>0</v>
          </cell>
          <cell r="M6463">
            <v>0</v>
          </cell>
          <cell r="N6463">
            <v>0</v>
          </cell>
          <cell r="O6463">
            <v>0</v>
          </cell>
          <cell r="P6463">
            <v>0</v>
          </cell>
          <cell r="Q6463">
            <v>0</v>
          </cell>
          <cell r="R6463">
            <v>0</v>
          </cell>
          <cell r="S6463">
            <v>0</v>
          </cell>
          <cell r="T6463">
            <v>0</v>
          </cell>
          <cell r="U6463">
            <v>0</v>
          </cell>
          <cell r="AO6463" t="e">
            <v>#N/A</v>
          </cell>
          <cell r="AQ6463" t="e">
            <v>#N/A</v>
          </cell>
        </row>
        <row r="6464">
          <cell r="G6464">
            <v>0</v>
          </cell>
          <cell r="H6464">
            <v>0</v>
          </cell>
          <cell r="I6464">
            <v>0</v>
          </cell>
          <cell r="J6464">
            <v>0</v>
          </cell>
          <cell r="K6464">
            <v>0</v>
          </cell>
          <cell r="L6464">
            <v>0</v>
          </cell>
          <cell r="M6464">
            <v>0</v>
          </cell>
          <cell r="N6464">
            <v>0</v>
          </cell>
          <cell r="O6464">
            <v>0</v>
          </cell>
          <cell r="P6464">
            <v>0</v>
          </cell>
          <cell r="Q6464">
            <v>0</v>
          </cell>
          <cell r="R6464">
            <v>0</v>
          </cell>
          <cell r="S6464">
            <v>0</v>
          </cell>
          <cell r="T6464">
            <v>0</v>
          </cell>
          <cell r="U6464">
            <v>0</v>
          </cell>
          <cell r="AO6464" t="e">
            <v>#N/A</v>
          </cell>
          <cell r="AQ6464" t="e">
            <v>#N/A</v>
          </cell>
        </row>
        <row r="6465">
          <cell r="G6465">
            <v>0</v>
          </cell>
          <cell r="H6465">
            <v>0</v>
          </cell>
          <cell r="I6465">
            <v>0</v>
          </cell>
          <cell r="J6465">
            <v>0</v>
          </cell>
          <cell r="K6465">
            <v>0</v>
          </cell>
          <cell r="L6465">
            <v>0</v>
          </cell>
          <cell r="M6465">
            <v>0</v>
          </cell>
          <cell r="N6465">
            <v>0</v>
          </cell>
          <cell r="O6465">
            <v>0</v>
          </cell>
          <cell r="P6465">
            <v>0</v>
          </cell>
          <cell r="Q6465">
            <v>0</v>
          </cell>
          <cell r="R6465">
            <v>0</v>
          </cell>
          <cell r="S6465">
            <v>0</v>
          </cell>
          <cell r="T6465">
            <v>0</v>
          </cell>
          <cell r="U6465">
            <v>0</v>
          </cell>
          <cell r="AO6465" t="e">
            <v>#N/A</v>
          </cell>
          <cell r="AQ6465" t="e">
            <v>#N/A</v>
          </cell>
        </row>
        <row r="6466">
          <cell r="G6466">
            <v>0</v>
          </cell>
          <cell r="H6466">
            <v>0</v>
          </cell>
          <cell r="I6466">
            <v>0</v>
          </cell>
          <cell r="J6466">
            <v>0</v>
          </cell>
          <cell r="K6466">
            <v>0</v>
          </cell>
          <cell r="L6466">
            <v>0</v>
          </cell>
          <cell r="M6466">
            <v>0</v>
          </cell>
          <cell r="N6466">
            <v>0</v>
          </cell>
          <cell r="O6466">
            <v>0</v>
          </cell>
          <cell r="P6466">
            <v>0</v>
          </cell>
          <cell r="Q6466">
            <v>0</v>
          </cell>
          <cell r="R6466">
            <v>0</v>
          </cell>
          <cell r="S6466">
            <v>0</v>
          </cell>
          <cell r="T6466">
            <v>0</v>
          </cell>
          <cell r="U6466">
            <v>0</v>
          </cell>
          <cell r="AO6466" t="e">
            <v>#N/A</v>
          </cell>
          <cell r="AQ6466" t="e">
            <v>#N/A</v>
          </cell>
        </row>
        <row r="6467">
          <cell r="G6467">
            <v>768</v>
          </cell>
          <cell r="H6467">
            <v>422</v>
          </cell>
          <cell r="I6467">
            <v>45</v>
          </cell>
          <cell r="J6467">
            <v>21</v>
          </cell>
          <cell r="K6467">
            <v>409</v>
          </cell>
          <cell r="L6467">
            <v>241</v>
          </cell>
          <cell r="M6467">
            <v>19</v>
          </cell>
          <cell r="N6467">
            <v>11</v>
          </cell>
          <cell r="O6467">
            <v>14</v>
          </cell>
          <cell r="P6467">
            <v>57</v>
          </cell>
          <cell r="Q6467">
            <v>395</v>
          </cell>
          <cell r="R6467">
            <v>302</v>
          </cell>
          <cell r="S6467">
            <v>0</v>
          </cell>
          <cell r="T6467">
            <v>0</v>
          </cell>
          <cell r="U6467">
            <v>0</v>
          </cell>
          <cell r="AO6467" t="e">
            <v>#N/A</v>
          </cell>
          <cell r="AQ6467" t="e">
            <v>#N/A</v>
          </cell>
        </row>
        <row r="6468">
          <cell r="G6468">
            <v>0</v>
          </cell>
          <cell r="H6468">
            <v>0</v>
          </cell>
          <cell r="I6468">
            <v>0</v>
          </cell>
          <cell r="J6468">
            <v>0</v>
          </cell>
          <cell r="K6468">
            <v>0</v>
          </cell>
          <cell r="L6468">
            <v>0</v>
          </cell>
          <cell r="M6468">
            <v>0</v>
          </cell>
          <cell r="N6468">
            <v>0</v>
          </cell>
          <cell r="O6468">
            <v>0</v>
          </cell>
          <cell r="P6468">
            <v>0</v>
          </cell>
          <cell r="Q6468">
            <v>0</v>
          </cell>
          <cell r="R6468">
            <v>0</v>
          </cell>
          <cell r="S6468">
            <v>0</v>
          </cell>
          <cell r="T6468">
            <v>0</v>
          </cell>
          <cell r="U6468">
            <v>0</v>
          </cell>
          <cell r="AO6468" t="str">
            <v>Berlin_2005_III 01_1</v>
          </cell>
          <cell r="AQ6468" t="str">
            <v>Stadtstaaten_2005_III 01_1</v>
          </cell>
        </row>
        <row r="6469">
          <cell r="G6469">
            <v>2</v>
          </cell>
          <cell r="H6469">
            <v>1</v>
          </cell>
          <cell r="I6469">
            <v>1</v>
          </cell>
          <cell r="J6469">
            <v>0</v>
          </cell>
          <cell r="K6469">
            <v>1</v>
          </cell>
          <cell r="L6469">
            <v>0</v>
          </cell>
          <cell r="M6469">
            <v>1</v>
          </cell>
          <cell r="N6469">
            <v>0</v>
          </cell>
          <cell r="O6469">
            <v>1</v>
          </cell>
          <cell r="P6469">
            <v>1</v>
          </cell>
          <cell r="Q6469">
            <v>0</v>
          </cell>
          <cell r="R6469">
            <v>0</v>
          </cell>
          <cell r="S6469">
            <v>0</v>
          </cell>
          <cell r="T6469">
            <v>0</v>
          </cell>
          <cell r="U6469">
            <v>0</v>
          </cell>
          <cell r="AO6469" t="str">
            <v>Berlin_2005_III 01_2</v>
          </cell>
          <cell r="AQ6469" t="str">
            <v>Stadtstaaten_2005_III 01_2</v>
          </cell>
        </row>
        <row r="6470">
          <cell r="G6470">
            <v>5358</v>
          </cell>
          <cell r="H6470">
            <v>3045</v>
          </cell>
          <cell r="I6470">
            <v>667</v>
          </cell>
          <cell r="J6470">
            <v>315</v>
          </cell>
          <cell r="K6470">
            <v>3097</v>
          </cell>
          <cell r="L6470">
            <v>1764</v>
          </cell>
          <cell r="M6470">
            <v>414</v>
          </cell>
          <cell r="N6470">
            <v>201</v>
          </cell>
          <cell r="O6470">
            <v>3097</v>
          </cell>
          <cell r="P6470">
            <v>2261</v>
          </cell>
          <cell r="Q6470">
            <v>0</v>
          </cell>
          <cell r="R6470">
            <v>0</v>
          </cell>
          <cell r="S6470">
            <v>0</v>
          </cell>
          <cell r="T6470">
            <v>0</v>
          </cell>
          <cell r="U6470">
            <v>0</v>
          </cell>
          <cell r="AO6470" t="str">
            <v>Berlin_2005_III 01_3</v>
          </cell>
          <cell r="AQ6470" t="str">
            <v>Stadtstaaten_2005_III 01_3</v>
          </cell>
        </row>
        <row r="6471">
          <cell r="G6471">
            <v>0</v>
          </cell>
          <cell r="H6471">
            <v>0</v>
          </cell>
          <cell r="I6471">
            <v>0</v>
          </cell>
          <cell r="J6471">
            <v>0</v>
          </cell>
          <cell r="K6471">
            <v>0</v>
          </cell>
          <cell r="L6471">
            <v>0</v>
          </cell>
          <cell r="M6471">
            <v>0</v>
          </cell>
          <cell r="N6471">
            <v>0</v>
          </cell>
          <cell r="O6471">
            <v>0</v>
          </cell>
          <cell r="P6471">
            <v>0</v>
          </cell>
          <cell r="Q6471">
            <v>0</v>
          </cell>
          <cell r="R6471">
            <v>0</v>
          </cell>
          <cell r="S6471">
            <v>0</v>
          </cell>
          <cell r="T6471">
            <v>0</v>
          </cell>
          <cell r="U6471">
            <v>0</v>
          </cell>
          <cell r="AO6471" t="str">
            <v>Berlin_2005_III 01_4</v>
          </cell>
          <cell r="AQ6471" t="str">
            <v>Stadtstaaten_2005_III 01_4</v>
          </cell>
        </row>
        <row r="6472">
          <cell r="G6472">
            <v>0</v>
          </cell>
          <cell r="H6472">
            <v>0</v>
          </cell>
          <cell r="I6472">
            <v>0</v>
          </cell>
          <cell r="J6472">
            <v>0</v>
          </cell>
          <cell r="K6472">
            <v>0</v>
          </cell>
          <cell r="L6472">
            <v>0</v>
          </cell>
          <cell r="M6472">
            <v>0</v>
          </cell>
          <cell r="N6472">
            <v>0</v>
          </cell>
          <cell r="O6472">
            <v>0</v>
          </cell>
          <cell r="P6472">
            <v>0</v>
          </cell>
          <cell r="Q6472">
            <v>0</v>
          </cell>
          <cell r="R6472">
            <v>0</v>
          </cell>
          <cell r="S6472">
            <v>0</v>
          </cell>
          <cell r="T6472">
            <v>0</v>
          </cell>
          <cell r="U6472">
            <v>0</v>
          </cell>
          <cell r="AO6472" t="str">
            <v>Berlin_2005_III 01_5</v>
          </cell>
          <cell r="AQ6472" t="str">
            <v>Stadtstaaten_2005_III 01_5</v>
          </cell>
        </row>
        <row r="6473">
          <cell r="G6473">
            <v>0</v>
          </cell>
          <cell r="H6473">
            <v>0</v>
          </cell>
          <cell r="I6473">
            <v>0</v>
          </cell>
          <cell r="J6473">
            <v>0</v>
          </cell>
          <cell r="K6473">
            <v>0</v>
          </cell>
          <cell r="L6473">
            <v>0</v>
          </cell>
          <cell r="M6473">
            <v>0</v>
          </cell>
          <cell r="N6473">
            <v>0</v>
          </cell>
          <cell r="O6473">
            <v>0</v>
          </cell>
          <cell r="P6473">
            <v>0</v>
          </cell>
          <cell r="Q6473">
            <v>0</v>
          </cell>
          <cell r="R6473">
            <v>0</v>
          </cell>
          <cell r="S6473">
            <v>0</v>
          </cell>
          <cell r="T6473">
            <v>0</v>
          </cell>
          <cell r="U6473">
            <v>0</v>
          </cell>
          <cell r="AO6473" t="str">
            <v>Berlin_2005_III 01_6</v>
          </cell>
          <cell r="AQ6473" t="str">
            <v>Stadtstaaten_2005_III 01_6</v>
          </cell>
        </row>
        <row r="6474">
          <cell r="G6474">
            <v>0</v>
          </cell>
          <cell r="H6474">
            <v>0</v>
          </cell>
          <cell r="I6474">
            <v>0</v>
          </cell>
          <cell r="J6474">
            <v>0</v>
          </cell>
          <cell r="K6474">
            <v>0</v>
          </cell>
          <cell r="L6474">
            <v>0</v>
          </cell>
          <cell r="M6474">
            <v>0</v>
          </cell>
          <cell r="N6474">
            <v>0</v>
          </cell>
          <cell r="O6474">
            <v>0</v>
          </cell>
          <cell r="P6474">
            <v>0</v>
          </cell>
          <cell r="Q6474">
            <v>0</v>
          </cell>
          <cell r="R6474">
            <v>0</v>
          </cell>
          <cell r="S6474">
            <v>0</v>
          </cell>
          <cell r="T6474">
            <v>0</v>
          </cell>
          <cell r="U6474">
            <v>0</v>
          </cell>
          <cell r="AO6474" t="str">
            <v>Berlin_2005_III 01_7</v>
          </cell>
          <cell r="AQ6474" t="str">
            <v>Stadtstaaten_2005_III 01_7</v>
          </cell>
        </row>
        <row r="6475">
          <cell r="G6475">
            <v>5360</v>
          </cell>
          <cell r="H6475">
            <v>3046</v>
          </cell>
          <cell r="I6475">
            <v>668</v>
          </cell>
          <cell r="J6475">
            <v>315</v>
          </cell>
          <cell r="K6475">
            <v>3098</v>
          </cell>
          <cell r="L6475">
            <v>1764</v>
          </cell>
          <cell r="M6475">
            <v>415</v>
          </cell>
          <cell r="N6475">
            <v>201</v>
          </cell>
          <cell r="O6475">
            <v>3098</v>
          </cell>
          <cell r="P6475">
            <v>2262</v>
          </cell>
          <cell r="Q6475">
            <v>0</v>
          </cell>
          <cell r="R6475">
            <v>0</v>
          </cell>
          <cell r="S6475">
            <v>0</v>
          </cell>
          <cell r="T6475">
            <v>0</v>
          </cell>
          <cell r="U6475">
            <v>0</v>
          </cell>
          <cell r="AO6475" t="str">
            <v>Berlin_2005_III 01_8</v>
          </cell>
          <cell r="AQ6475" t="str">
            <v>Stadtstaaten_2005_III 01_8</v>
          </cell>
        </row>
        <row r="6476">
          <cell r="G6476">
            <v>0</v>
          </cell>
          <cell r="H6476">
            <v>0</v>
          </cell>
          <cell r="I6476">
            <v>0</v>
          </cell>
          <cell r="J6476">
            <v>0</v>
          </cell>
          <cell r="K6476">
            <v>0</v>
          </cell>
          <cell r="L6476">
            <v>0</v>
          </cell>
          <cell r="M6476">
            <v>0</v>
          </cell>
          <cell r="N6476">
            <v>0</v>
          </cell>
          <cell r="O6476">
            <v>0</v>
          </cell>
          <cell r="P6476">
            <v>0</v>
          </cell>
          <cell r="Q6476">
            <v>0</v>
          </cell>
          <cell r="R6476">
            <v>0</v>
          </cell>
          <cell r="S6476">
            <v>0</v>
          </cell>
          <cell r="T6476">
            <v>0</v>
          </cell>
          <cell r="U6476">
            <v>0</v>
          </cell>
          <cell r="AO6476" t="e">
            <v>#N/A</v>
          </cell>
          <cell r="AQ6476" t="e">
            <v>#N/A</v>
          </cell>
        </row>
        <row r="6477">
          <cell r="G6477">
            <v>0</v>
          </cell>
          <cell r="H6477">
            <v>0</v>
          </cell>
          <cell r="I6477">
            <v>0</v>
          </cell>
          <cell r="J6477">
            <v>0</v>
          </cell>
          <cell r="K6477">
            <v>0</v>
          </cell>
          <cell r="L6477">
            <v>0</v>
          </cell>
          <cell r="M6477">
            <v>0</v>
          </cell>
          <cell r="N6477">
            <v>0</v>
          </cell>
          <cell r="O6477">
            <v>0</v>
          </cell>
          <cell r="P6477">
            <v>0</v>
          </cell>
          <cell r="Q6477">
            <v>0</v>
          </cell>
          <cell r="R6477">
            <v>0</v>
          </cell>
          <cell r="S6477">
            <v>0</v>
          </cell>
          <cell r="T6477">
            <v>0</v>
          </cell>
          <cell r="U6477">
            <v>0</v>
          </cell>
          <cell r="AO6477" t="e">
            <v>#N/A</v>
          </cell>
          <cell r="AQ6477" t="e">
            <v>#N/A</v>
          </cell>
        </row>
        <row r="6478">
          <cell r="G6478">
            <v>0</v>
          </cell>
          <cell r="H6478">
            <v>0</v>
          </cell>
          <cell r="I6478">
            <v>0</v>
          </cell>
          <cell r="J6478">
            <v>0</v>
          </cell>
          <cell r="K6478">
            <v>0</v>
          </cell>
          <cell r="L6478">
            <v>0</v>
          </cell>
          <cell r="M6478">
            <v>0</v>
          </cell>
          <cell r="N6478">
            <v>0</v>
          </cell>
          <cell r="O6478">
            <v>0</v>
          </cell>
          <cell r="P6478">
            <v>0</v>
          </cell>
          <cell r="Q6478">
            <v>0</v>
          </cell>
          <cell r="R6478">
            <v>0</v>
          </cell>
          <cell r="S6478">
            <v>0</v>
          </cell>
          <cell r="T6478">
            <v>0</v>
          </cell>
          <cell r="U6478">
            <v>0</v>
          </cell>
          <cell r="AO6478" t="e">
            <v>#N/A</v>
          </cell>
          <cell r="AQ6478" t="e">
            <v>#N/A</v>
          </cell>
        </row>
        <row r="6479">
          <cell r="G6479">
            <v>0</v>
          </cell>
          <cell r="H6479">
            <v>0</v>
          </cell>
          <cell r="I6479">
            <v>0</v>
          </cell>
          <cell r="J6479">
            <v>0</v>
          </cell>
          <cell r="K6479">
            <v>0</v>
          </cell>
          <cell r="L6479">
            <v>0</v>
          </cell>
          <cell r="M6479">
            <v>0</v>
          </cell>
          <cell r="N6479">
            <v>0</v>
          </cell>
          <cell r="O6479">
            <v>0</v>
          </cell>
          <cell r="P6479">
            <v>0</v>
          </cell>
          <cell r="Q6479">
            <v>0</v>
          </cell>
          <cell r="R6479">
            <v>0</v>
          </cell>
          <cell r="S6479">
            <v>0</v>
          </cell>
          <cell r="T6479">
            <v>0</v>
          </cell>
          <cell r="U6479">
            <v>0</v>
          </cell>
          <cell r="AO6479" t="e">
            <v>#N/A</v>
          </cell>
          <cell r="AQ6479" t="e">
            <v>#N/A</v>
          </cell>
        </row>
        <row r="6480">
          <cell r="G6480">
            <v>0</v>
          </cell>
          <cell r="H6480">
            <v>0</v>
          </cell>
          <cell r="I6480">
            <v>0</v>
          </cell>
          <cell r="J6480">
            <v>0</v>
          </cell>
          <cell r="K6480">
            <v>0</v>
          </cell>
          <cell r="L6480">
            <v>0</v>
          </cell>
          <cell r="M6480">
            <v>0</v>
          </cell>
          <cell r="N6480">
            <v>0</v>
          </cell>
          <cell r="O6480">
            <v>0</v>
          </cell>
          <cell r="P6480">
            <v>0</v>
          </cell>
          <cell r="Q6480">
            <v>0</v>
          </cell>
          <cell r="R6480">
            <v>0</v>
          </cell>
          <cell r="S6480">
            <v>0</v>
          </cell>
          <cell r="T6480">
            <v>0</v>
          </cell>
          <cell r="U6480">
            <v>0</v>
          </cell>
          <cell r="AO6480" t="e">
            <v>#N/A</v>
          </cell>
          <cell r="AQ6480" t="e">
            <v>#N/A</v>
          </cell>
        </row>
        <row r="6481">
          <cell r="G6481">
            <v>0</v>
          </cell>
          <cell r="H6481">
            <v>0</v>
          </cell>
          <cell r="I6481">
            <v>0</v>
          </cell>
          <cell r="J6481">
            <v>0</v>
          </cell>
          <cell r="K6481">
            <v>0</v>
          </cell>
          <cell r="L6481">
            <v>0</v>
          </cell>
          <cell r="M6481">
            <v>0</v>
          </cell>
          <cell r="N6481">
            <v>0</v>
          </cell>
          <cell r="O6481">
            <v>0</v>
          </cell>
          <cell r="P6481">
            <v>0</v>
          </cell>
          <cell r="Q6481">
            <v>0</v>
          </cell>
          <cell r="R6481">
            <v>0</v>
          </cell>
          <cell r="S6481">
            <v>0</v>
          </cell>
          <cell r="T6481">
            <v>0</v>
          </cell>
          <cell r="U6481">
            <v>0</v>
          </cell>
          <cell r="AO6481" t="e">
            <v>#N/A</v>
          </cell>
          <cell r="AQ6481" t="e">
            <v>#N/A</v>
          </cell>
        </row>
        <row r="6482">
          <cell r="G6482">
            <v>0</v>
          </cell>
          <cell r="H6482">
            <v>0</v>
          </cell>
          <cell r="I6482">
            <v>0</v>
          </cell>
          <cell r="J6482">
            <v>0</v>
          </cell>
          <cell r="K6482">
            <v>0</v>
          </cell>
          <cell r="L6482">
            <v>0</v>
          </cell>
          <cell r="M6482">
            <v>0</v>
          </cell>
          <cell r="N6482">
            <v>0</v>
          </cell>
          <cell r="O6482">
            <v>0</v>
          </cell>
          <cell r="P6482">
            <v>0</v>
          </cell>
          <cell r="Q6482">
            <v>0</v>
          </cell>
          <cell r="R6482">
            <v>0</v>
          </cell>
          <cell r="S6482">
            <v>0</v>
          </cell>
          <cell r="T6482">
            <v>0</v>
          </cell>
          <cell r="U6482">
            <v>0</v>
          </cell>
          <cell r="AO6482" t="e">
            <v>#N/A</v>
          </cell>
          <cell r="AQ6482" t="e">
            <v>#N/A</v>
          </cell>
        </row>
        <row r="6483">
          <cell r="G6483">
            <v>0</v>
          </cell>
          <cell r="H6483">
            <v>0</v>
          </cell>
          <cell r="I6483">
            <v>0</v>
          </cell>
          <cell r="J6483">
            <v>0</v>
          </cell>
          <cell r="K6483">
            <v>0</v>
          </cell>
          <cell r="L6483">
            <v>0</v>
          </cell>
          <cell r="M6483">
            <v>0</v>
          </cell>
          <cell r="N6483">
            <v>0</v>
          </cell>
          <cell r="O6483">
            <v>0</v>
          </cell>
          <cell r="P6483">
            <v>0</v>
          </cell>
          <cell r="Q6483">
            <v>0</v>
          </cell>
          <cell r="R6483">
            <v>0</v>
          </cell>
          <cell r="S6483">
            <v>0</v>
          </cell>
          <cell r="T6483">
            <v>0</v>
          </cell>
          <cell r="U6483">
            <v>0</v>
          </cell>
          <cell r="AO6483" t="e">
            <v>#N/A</v>
          </cell>
          <cell r="AQ6483" t="e">
            <v>#N/A</v>
          </cell>
        </row>
        <row r="6484">
          <cell r="G6484">
            <v>0</v>
          </cell>
          <cell r="H6484">
            <v>0</v>
          </cell>
          <cell r="I6484">
            <v>0</v>
          </cell>
          <cell r="J6484">
            <v>0</v>
          </cell>
          <cell r="K6484">
            <v>0</v>
          </cell>
          <cell r="L6484">
            <v>0</v>
          </cell>
          <cell r="M6484">
            <v>0</v>
          </cell>
          <cell r="N6484">
            <v>0</v>
          </cell>
          <cell r="O6484">
            <v>0</v>
          </cell>
          <cell r="P6484">
            <v>0</v>
          </cell>
          <cell r="Q6484">
            <v>0</v>
          </cell>
          <cell r="R6484">
            <v>0</v>
          </cell>
          <cell r="S6484">
            <v>0</v>
          </cell>
          <cell r="T6484">
            <v>0</v>
          </cell>
          <cell r="U6484">
            <v>0</v>
          </cell>
          <cell r="AO6484" t="str">
            <v>Berlin_2005_III 02_1</v>
          </cell>
          <cell r="AQ6484" t="str">
            <v>Stadtstaaten_2005_III 02_1</v>
          </cell>
        </row>
        <row r="6485">
          <cell r="G6485">
            <v>0</v>
          </cell>
          <cell r="H6485">
            <v>0</v>
          </cell>
          <cell r="I6485">
            <v>0</v>
          </cell>
          <cell r="J6485">
            <v>0</v>
          </cell>
          <cell r="K6485">
            <v>0</v>
          </cell>
          <cell r="L6485">
            <v>0</v>
          </cell>
          <cell r="M6485">
            <v>0</v>
          </cell>
          <cell r="N6485">
            <v>0</v>
          </cell>
          <cell r="O6485">
            <v>0</v>
          </cell>
          <cell r="P6485">
            <v>0</v>
          </cell>
          <cell r="Q6485">
            <v>0</v>
          </cell>
          <cell r="R6485">
            <v>0</v>
          </cell>
          <cell r="S6485">
            <v>0</v>
          </cell>
          <cell r="T6485">
            <v>0</v>
          </cell>
          <cell r="U6485">
            <v>0</v>
          </cell>
          <cell r="AO6485" t="str">
            <v>Berlin_2005_III 02_2</v>
          </cell>
          <cell r="AQ6485" t="str">
            <v>Stadtstaaten_2005_III 02_2</v>
          </cell>
        </row>
        <row r="6486">
          <cell r="G6486">
            <v>3044</v>
          </cell>
          <cell r="H6486">
            <v>1263</v>
          </cell>
          <cell r="I6486">
            <v>322</v>
          </cell>
          <cell r="J6486">
            <v>140</v>
          </cell>
          <cell r="K6486">
            <v>1101</v>
          </cell>
          <cell r="L6486">
            <v>464</v>
          </cell>
          <cell r="M6486">
            <v>120</v>
          </cell>
          <cell r="N6486">
            <v>46</v>
          </cell>
          <cell r="O6486">
            <v>0</v>
          </cell>
          <cell r="P6486">
            <v>0</v>
          </cell>
          <cell r="Q6486">
            <v>0</v>
          </cell>
          <cell r="R6486">
            <v>0</v>
          </cell>
          <cell r="S6486">
            <v>1101</v>
          </cell>
          <cell r="T6486">
            <v>1042</v>
          </cell>
          <cell r="U6486">
            <v>901</v>
          </cell>
          <cell r="AO6486" t="str">
            <v>Berlin_2005_III 02_3</v>
          </cell>
          <cell r="AQ6486" t="str">
            <v>Stadtstaaten_2005_III 02_3</v>
          </cell>
        </row>
        <row r="6487">
          <cell r="G6487">
            <v>0</v>
          </cell>
          <cell r="H6487">
            <v>0</v>
          </cell>
          <cell r="I6487">
            <v>0</v>
          </cell>
          <cell r="J6487">
            <v>0</v>
          </cell>
          <cell r="K6487">
            <v>0</v>
          </cell>
          <cell r="L6487">
            <v>0</v>
          </cell>
          <cell r="M6487">
            <v>0</v>
          </cell>
          <cell r="N6487">
            <v>0</v>
          </cell>
          <cell r="O6487">
            <v>0</v>
          </cell>
          <cell r="P6487">
            <v>0</v>
          </cell>
          <cell r="Q6487">
            <v>0</v>
          </cell>
          <cell r="R6487">
            <v>0</v>
          </cell>
          <cell r="S6487">
            <v>0</v>
          </cell>
          <cell r="T6487">
            <v>0</v>
          </cell>
          <cell r="U6487">
            <v>0</v>
          </cell>
          <cell r="AO6487" t="str">
            <v>Berlin_2005_III 02_4</v>
          </cell>
          <cell r="AQ6487" t="str">
            <v>Stadtstaaten_2005_III 02_4</v>
          </cell>
        </row>
        <row r="6488">
          <cell r="G6488">
            <v>0</v>
          </cell>
          <cell r="H6488">
            <v>0</v>
          </cell>
          <cell r="I6488">
            <v>0</v>
          </cell>
          <cell r="J6488">
            <v>0</v>
          </cell>
          <cell r="K6488">
            <v>0</v>
          </cell>
          <cell r="L6488">
            <v>0</v>
          </cell>
          <cell r="M6488">
            <v>0</v>
          </cell>
          <cell r="N6488">
            <v>0</v>
          </cell>
          <cell r="O6488">
            <v>0</v>
          </cell>
          <cell r="P6488">
            <v>0</v>
          </cell>
          <cell r="Q6488">
            <v>0</v>
          </cell>
          <cell r="R6488">
            <v>0</v>
          </cell>
          <cell r="S6488">
            <v>0</v>
          </cell>
          <cell r="T6488">
            <v>0</v>
          </cell>
          <cell r="U6488">
            <v>0</v>
          </cell>
          <cell r="AO6488" t="str">
            <v>Berlin_2005_III 02_5</v>
          </cell>
          <cell r="AQ6488" t="str">
            <v>Stadtstaaten_2005_III 02_5</v>
          </cell>
        </row>
        <row r="6489">
          <cell r="G6489">
            <v>0</v>
          </cell>
          <cell r="H6489">
            <v>0</v>
          </cell>
          <cell r="I6489">
            <v>0</v>
          </cell>
          <cell r="J6489">
            <v>0</v>
          </cell>
          <cell r="K6489">
            <v>0</v>
          </cell>
          <cell r="L6489">
            <v>0</v>
          </cell>
          <cell r="M6489">
            <v>0</v>
          </cell>
          <cell r="N6489">
            <v>0</v>
          </cell>
          <cell r="O6489">
            <v>0</v>
          </cell>
          <cell r="P6489">
            <v>0</v>
          </cell>
          <cell r="Q6489">
            <v>0</v>
          </cell>
          <cell r="R6489">
            <v>0</v>
          </cell>
          <cell r="S6489">
            <v>0</v>
          </cell>
          <cell r="T6489">
            <v>0</v>
          </cell>
          <cell r="U6489">
            <v>0</v>
          </cell>
          <cell r="AO6489" t="str">
            <v>Berlin_2005_III 02_6</v>
          </cell>
          <cell r="AQ6489" t="str">
            <v>Stadtstaaten_2005_III 02_6</v>
          </cell>
        </row>
        <row r="6490">
          <cell r="G6490">
            <v>0</v>
          </cell>
          <cell r="H6490">
            <v>0</v>
          </cell>
          <cell r="I6490">
            <v>0</v>
          </cell>
          <cell r="J6490">
            <v>0</v>
          </cell>
          <cell r="K6490">
            <v>0</v>
          </cell>
          <cell r="L6490">
            <v>0</v>
          </cell>
          <cell r="M6490">
            <v>0</v>
          </cell>
          <cell r="N6490">
            <v>0</v>
          </cell>
          <cell r="O6490">
            <v>0</v>
          </cell>
          <cell r="P6490">
            <v>0</v>
          </cell>
          <cell r="Q6490">
            <v>0</v>
          </cell>
          <cell r="R6490">
            <v>0</v>
          </cell>
          <cell r="S6490">
            <v>0</v>
          </cell>
          <cell r="T6490">
            <v>0</v>
          </cell>
          <cell r="U6490">
            <v>0</v>
          </cell>
          <cell r="AO6490" t="str">
            <v>Berlin_2005_III 02_7</v>
          </cell>
          <cell r="AQ6490" t="str">
            <v>Stadtstaaten_2005_III 02_7</v>
          </cell>
        </row>
        <row r="6491">
          <cell r="G6491">
            <v>3044</v>
          </cell>
          <cell r="H6491">
            <v>1263</v>
          </cell>
          <cell r="I6491">
            <v>322</v>
          </cell>
          <cell r="J6491">
            <v>140</v>
          </cell>
          <cell r="K6491">
            <v>1101</v>
          </cell>
          <cell r="L6491">
            <v>464</v>
          </cell>
          <cell r="M6491">
            <v>120</v>
          </cell>
          <cell r="N6491">
            <v>46</v>
          </cell>
          <cell r="O6491">
            <v>0</v>
          </cell>
          <cell r="P6491">
            <v>0</v>
          </cell>
          <cell r="Q6491">
            <v>0</v>
          </cell>
          <cell r="R6491">
            <v>0</v>
          </cell>
          <cell r="S6491">
            <v>1101</v>
          </cell>
          <cell r="T6491">
            <v>1042</v>
          </cell>
          <cell r="U6491">
            <v>901</v>
          </cell>
          <cell r="AO6491" t="str">
            <v>Berlin_2005_III 02_8</v>
          </cell>
          <cell r="AQ6491" t="str">
            <v>Stadtstaaten_2005_III 02_8</v>
          </cell>
        </row>
        <row r="6492">
          <cell r="G6492">
            <v>0</v>
          </cell>
          <cell r="H6492">
            <v>0</v>
          </cell>
          <cell r="I6492">
            <v>0</v>
          </cell>
          <cell r="J6492">
            <v>0</v>
          </cell>
          <cell r="K6492">
            <v>0</v>
          </cell>
          <cell r="L6492">
            <v>0</v>
          </cell>
          <cell r="M6492">
            <v>0</v>
          </cell>
          <cell r="N6492">
            <v>0</v>
          </cell>
          <cell r="O6492">
            <v>0</v>
          </cell>
          <cell r="P6492">
            <v>0</v>
          </cell>
          <cell r="Q6492">
            <v>0</v>
          </cell>
          <cell r="R6492">
            <v>0</v>
          </cell>
          <cell r="S6492">
            <v>0</v>
          </cell>
          <cell r="T6492">
            <v>0</v>
          </cell>
          <cell r="U6492">
            <v>0</v>
          </cell>
          <cell r="AO6492" t="e">
            <v>#N/A</v>
          </cell>
          <cell r="AQ6492" t="e">
            <v>#N/A</v>
          </cell>
        </row>
        <row r="6493">
          <cell r="G6493">
            <v>0</v>
          </cell>
          <cell r="H6493">
            <v>0</v>
          </cell>
          <cell r="I6493">
            <v>0</v>
          </cell>
          <cell r="J6493">
            <v>0</v>
          </cell>
          <cell r="K6493">
            <v>0</v>
          </cell>
          <cell r="L6493">
            <v>0</v>
          </cell>
          <cell r="M6493">
            <v>0</v>
          </cell>
          <cell r="N6493">
            <v>0</v>
          </cell>
          <cell r="O6493">
            <v>0</v>
          </cell>
          <cell r="P6493">
            <v>0</v>
          </cell>
          <cell r="Q6493">
            <v>0</v>
          </cell>
          <cell r="R6493">
            <v>0</v>
          </cell>
          <cell r="S6493">
            <v>0</v>
          </cell>
          <cell r="T6493">
            <v>0</v>
          </cell>
          <cell r="U6493">
            <v>0</v>
          </cell>
          <cell r="AO6493" t="e">
            <v>#N/A</v>
          </cell>
          <cell r="AQ6493" t="e">
            <v>#N/A</v>
          </cell>
        </row>
        <row r="6494">
          <cell r="G6494">
            <v>0</v>
          </cell>
          <cell r="H6494">
            <v>0</v>
          </cell>
          <cell r="I6494">
            <v>0</v>
          </cell>
          <cell r="J6494">
            <v>0</v>
          </cell>
          <cell r="K6494">
            <v>0</v>
          </cell>
          <cell r="L6494">
            <v>0</v>
          </cell>
          <cell r="M6494">
            <v>0</v>
          </cell>
          <cell r="N6494">
            <v>0</v>
          </cell>
          <cell r="O6494">
            <v>0</v>
          </cell>
          <cell r="P6494">
            <v>0</v>
          </cell>
          <cell r="Q6494">
            <v>0</v>
          </cell>
          <cell r="R6494">
            <v>0</v>
          </cell>
          <cell r="S6494">
            <v>0</v>
          </cell>
          <cell r="T6494">
            <v>0</v>
          </cell>
          <cell r="U6494">
            <v>0</v>
          </cell>
          <cell r="AO6494" t="e">
            <v>#N/A</v>
          </cell>
          <cell r="AQ6494" t="e">
            <v>#N/A</v>
          </cell>
        </row>
        <row r="6495">
          <cell r="G6495">
            <v>0</v>
          </cell>
          <cell r="H6495">
            <v>0</v>
          </cell>
          <cell r="I6495">
            <v>0</v>
          </cell>
          <cell r="J6495">
            <v>0</v>
          </cell>
          <cell r="K6495">
            <v>0</v>
          </cell>
          <cell r="L6495">
            <v>0</v>
          </cell>
          <cell r="M6495">
            <v>0</v>
          </cell>
          <cell r="N6495">
            <v>0</v>
          </cell>
          <cell r="O6495">
            <v>0</v>
          </cell>
          <cell r="P6495">
            <v>0</v>
          </cell>
          <cell r="Q6495">
            <v>0</v>
          </cell>
          <cell r="R6495">
            <v>0</v>
          </cell>
          <cell r="S6495">
            <v>0</v>
          </cell>
          <cell r="T6495">
            <v>0</v>
          </cell>
          <cell r="U6495">
            <v>0</v>
          </cell>
          <cell r="AO6495" t="e">
            <v>#N/A</v>
          </cell>
          <cell r="AQ6495" t="e">
            <v>#N/A</v>
          </cell>
        </row>
        <row r="6496">
          <cell r="G6496">
            <v>0</v>
          </cell>
          <cell r="H6496">
            <v>0</v>
          </cell>
          <cell r="I6496">
            <v>0</v>
          </cell>
          <cell r="J6496">
            <v>0</v>
          </cell>
          <cell r="K6496">
            <v>0</v>
          </cell>
          <cell r="L6496">
            <v>0</v>
          </cell>
          <cell r="M6496">
            <v>0</v>
          </cell>
          <cell r="N6496">
            <v>0</v>
          </cell>
          <cell r="O6496">
            <v>0</v>
          </cell>
          <cell r="P6496">
            <v>0</v>
          </cell>
          <cell r="Q6496">
            <v>0</v>
          </cell>
          <cell r="R6496">
            <v>0</v>
          </cell>
          <cell r="S6496">
            <v>0</v>
          </cell>
          <cell r="T6496">
            <v>0</v>
          </cell>
          <cell r="U6496">
            <v>0</v>
          </cell>
          <cell r="AO6496" t="e">
            <v>#N/A</v>
          </cell>
          <cell r="AQ6496" t="e">
            <v>#N/A</v>
          </cell>
        </row>
        <row r="6497">
          <cell r="G6497">
            <v>0</v>
          </cell>
          <cell r="H6497">
            <v>0</v>
          </cell>
          <cell r="I6497">
            <v>0</v>
          </cell>
          <cell r="J6497">
            <v>0</v>
          </cell>
          <cell r="K6497">
            <v>0</v>
          </cell>
          <cell r="L6497">
            <v>0</v>
          </cell>
          <cell r="M6497">
            <v>0</v>
          </cell>
          <cell r="N6497">
            <v>0</v>
          </cell>
          <cell r="O6497">
            <v>0</v>
          </cell>
          <cell r="P6497">
            <v>0</v>
          </cell>
          <cell r="Q6497">
            <v>0</v>
          </cell>
          <cell r="R6497">
            <v>0</v>
          </cell>
          <cell r="S6497">
            <v>0</v>
          </cell>
          <cell r="T6497">
            <v>0</v>
          </cell>
          <cell r="U6497">
            <v>0</v>
          </cell>
          <cell r="AO6497" t="e">
            <v>#N/A</v>
          </cell>
          <cell r="AQ6497" t="e">
            <v>#N/A</v>
          </cell>
        </row>
        <row r="6498">
          <cell r="G6498">
            <v>0</v>
          </cell>
          <cell r="H6498">
            <v>0</v>
          </cell>
          <cell r="I6498">
            <v>0</v>
          </cell>
          <cell r="J6498">
            <v>0</v>
          </cell>
          <cell r="K6498">
            <v>0</v>
          </cell>
          <cell r="L6498">
            <v>0</v>
          </cell>
          <cell r="M6498">
            <v>0</v>
          </cell>
          <cell r="N6498">
            <v>0</v>
          </cell>
          <cell r="O6498">
            <v>0</v>
          </cell>
          <cell r="P6498">
            <v>0</v>
          </cell>
          <cell r="Q6498">
            <v>0</v>
          </cell>
          <cell r="R6498">
            <v>0</v>
          </cell>
          <cell r="S6498">
            <v>0</v>
          </cell>
          <cell r="T6498">
            <v>0</v>
          </cell>
          <cell r="U6498">
            <v>0</v>
          </cell>
          <cell r="AO6498" t="e">
            <v>#N/A</v>
          </cell>
          <cell r="AQ6498" t="e">
            <v>#N/A</v>
          </cell>
        </row>
        <row r="6499">
          <cell r="G6499">
            <v>0</v>
          </cell>
          <cell r="H6499">
            <v>0</v>
          </cell>
          <cell r="I6499">
            <v>0</v>
          </cell>
          <cell r="J6499">
            <v>0</v>
          </cell>
          <cell r="K6499">
            <v>0</v>
          </cell>
          <cell r="L6499">
            <v>0</v>
          </cell>
          <cell r="M6499">
            <v>0</v>
          </cell>
          <cell r="N6499">
            <v>0</v>
          </cell>
          <cell r="O6499">
            <v>0</v>
          </cell>
          <cell r="P6499">
            <v>0</v>
          </cell>
          <cell r="Q6499">
            <v>0</v>
          </cell>
          <cell r="R6499">
            <v>0</v>
          </cell>
          <cell r="S6499">
            <v>0</v>
          </cell>
          <cell r="T6499">
            <v>0</v>
          </cell>
          <cell r="U6499">
            <v>0</v>
          </cell>
          <cell r="AO6499" t="e">
            <v>#N/A</v>
          </cell>
          <cell r="AQ6499" t="e">
            <v>#N/A</v>
          </cell>
        </row>
        <row r="6500">
          <cell r="G6500">
            <v>0</v>
          </cell>
          <cell r="H6500">
            <v>0</v>
          </cell>
          <cell r="I6500">
            <v>0</v>
          </cell>
          <cell r="J6500">
            <v>0</v>
          </cell>
          <cell r="K6500">
            <v>0</v>
          </cell>
          <cell r="L6500">
            <v>0</v>
          </cell>
          <cell r="M6500">
            <v>0</v>
          </cell>
          <cell r="N6500">
            <v>0</v>
          </cell>
          <cell r="O6500">
            <v>0</v>
          </cell>
          <cell r="P6500">
            <v>0</v>
          </cell>
          <cell r="Q6500">
            <v>0</v>
          </cell>
          <cell r="R6500">
            <v>0</v>
          </cell>
          <cell r="S6500">
            <v>0</v>
          </cell>
          <cell r="T6500">
            <v>0</v>
          </cell>
          <cell r="U6500">
            <v>0</v>
          </cell>
          <cell r="AO6500" t="str">
            <v>Berlin_2005_Sonstige_1</v>
          </cell>
          <cell r="AQ6500" t="str">
            <v>Stadtstaaten_2005_Sonstige_1</v>
          </cell>
        </row>
        <row r="6501">
          <cell r="G6501">
            <v>192</v>
          </cell>
          <cell r="H6501">
            <v>20</v>
          </cell>
          <cell r="I6501">
            <v>11</v>
          </cell>
          <cell r="J6501">
            <v>1</v>
          </cell>
          <cell r="K6501">
            <v>87</v>
          </cell>
          <cell r="L6501">
            <v>13</v>
          </cell>
          <cell r="M6501">
            <v>5</v>
          </cell>
          <cell r="N6501">
            <v>1</v>
          </cell>
          <cell r="O6501">
            <v>87</v>
          </cell>
          <cell r="P6501">
            <v>76</v>
          </cell>
          <cell r="Q6501">
            <v>13</v>
          </cell>
          <cell r="R6501">
            <v>16</v>
          </cell>
          <cell r="S6501">
            <v>0</v>
          </cell>
          <cell r="T6501">
            <v>0</v>
          </cell>
          <cell r="U6501">
            <v>0</v>
          </cell>
          <cell r="AO6501" t="str">
            <v>Berlin_2005_Sonstige_2</v>
          </cell>
          <cell r="AQ6501" t="str">
            <v>Stadtstaaten_2005_Sonstige_2</v>
          </cell>
        </row>
        <row r="6502">
          <cell r="G6502">
            <v>1404</v>
          </cell>
          <cell r="H6502">
            <v>377</v>
          </cell>
          <cell r="I6502">
            <v>60</v>
          </cell>
          <cell r="J6502">
            <v>15</v>
          </cell>
          <cell r="K6502">
            <v>636</v>
          </cell>
          <cell r="L6502">
            <v>197</v>
          </cell>
          <cell r="M6502">
            <v>31</v>
          </cell>
          <cell r="N6502">
            <v>10</v>
          </cell>
          <cell r="O6502">
            <v>636</v>
          </cell>
          <cell r="P6502">
            <v>480</v>
          </cell>
          <cell r="Q6502">
            <v>158</v>
          </cell>
          <cell r="R6502">
            <v>130</v>
          </cell>
          <cell r="S6502">
            <v>0</v>
          </cell>
          <cell r="T6502">
            <v>0</v>
          </cell>
          <cell r="U6502">
            <v>0</v>
          </cell>
          <cell r="AO6502" t="str">
            <v>Berlin_2005_Sonstige_3</v>
          </cell>
          <cell r="AQ6502" t="str">
            <v>Stadtstaaten_2005_Sonstige_3</v>
          </cell>
        </row>
        <row r="6503">
          <cell r="G6503">
            <v>213</v>
          </cell>
          <cell r="H6503">
            <v>91</v>
          </cell>
          <cell r="I6503">
            <v>5</v>
          </cell>
          <cell r="J6503">
            <v>3</v>
          </cell>
          <cell r="K6503">
            <v>118</v>
          </cell>
          <cell r="L6503">
            <v>53</v>
          </cell>
          <cell r="M6503">
            <v>4</v>
          </cell>
          <cell r="N6503">
            <v>3</v>
          </cell>
          <cell r="O6503">
            <v>118</v>
          </cell>
          <cell r="P6503">
            <v>64</v>
          </cell>
          <cell r="Q6503">
            <v>15</v>
          </cell>
          <cell r="R6503">
            <v>16</v>
          </cell>
          <cell r="S6503">
            <v>0</v>
          </cell>
          <cell r="T6503">
            <v>0</v>
          </cell>
          <cell r="U6503">
            <v>0</v>
          </cell>
          <cell r="AO6503" t="str">
            <v>Berlin_2005_Sonstige_4</v>
          </cell>
          <cell r="AQ6503" t="str">
            <v>Stadtstaaten_2005_Sonstige_4</v>
          </cell>
        </row>
        <row r="6504">
          <cell r="G6504">
            <v>572</v>
          </cell>
          <cell r="H6504">
            <v>398</v>
          </cell>
          <cell r="I6504">
            <v>29</v>
          </cell>
          <cell r="J6504">
            <v>24</v>
          </cell>
          <cell r="K6504">
            <v>257</v>
          </cell>
          <cell r="L6504">
            <v>186</v>
          </cell>
          <cell r="M6504">
            <v>15</v>
          </cell>
          <cell r="N6504">
            <v>13</v>
          </cell>
          <cell r="O6504">
            <v>257</v>
          </cell>
          <cell r="P6504">
            <v>227</v>
          </cell>
          <cell r="Q6504">
            <v>49</v>
          </cell>
          <cell r="R6504">
            <v>39</v>
          </cell>
          <cell r="S6504">
            <v>0</v>
          </cell>
          <cell r="T6504">
            <v>0</v>
          </cell>
          <cell r="U6504">
            <v>0</v>
          </cell>
          <cell r="AO6504" t="str">
            <v>Berlin_2005_Sonstige_5</v>
          </cell>
          <cell r="AQ6504" t="str">
            <v>Stadtstaaten_2005_Sonstige_5</v>
          </cell>
        </row>
        <row r="6505">
          <cell r="G6505">
            <v>0</v>
          </cell>
          <cell r="H6505">
            <v>0</v>
          </cell>
          <cell r="I6505">
            <v>0</v>
          </cell>
          <cell r="J6505">
            <v>0</v>
          </cell>
          <cell r="K6505">
            <v>0</v>
          </cell>
          <cell r="L6505">
            <v>0</v>
          </cell>
          <cell r="M6505">
            <v>0</v>
          </cell>
          <cell r="N6505">
            <v>0</v>
          </cell>
          <cell r="O6505">
            <v>0</v>
          </cell>
          <cell r="P6505">
            <v>0</v>
          </cell>
          <cell r="Q6505">
            <v>0</v>
          </cell>
          <cell r="R6505">
            <v>0</v>
          </cell>
          <cell r="S6505">
            <v>0</v>
          </cell>
          <cell r="T6505">
            <v>0</v>
          </cell>
          <cell r="U6505">
            <v>0</v>
          </cell>
          <cell r="AO6505" t="str">
            <v>Berlin_2005_Sonstige_6</v>
          </cell>
          <cell r="AQ6505" t="str">
            <v>Stadtstaaten_2005_Sonstige_6</v>
          </cell>
        </row>
        <row r="6506">
          <cell r="G6506">
            <v>0</v>
          </cell>
          <cell r="H6506">
            <v>0</v>
          </cell>
          <cell r="I6506">
            <v>0</v>
          </cell>
          <cell r="J6506">
            <v>0</v>
          </cell>
          <cell r="K6506">
            <v>0</v>
          </cell>
          <cell r="L6506">
            <v>0</v>
          </cell>
          <cell r="M6506">
            <v>0</v>
          </cell>
          <cell r="N6506">
            <v>0</v>
          </cell>
          <cell r="O6506">
            <v>0</v>
          </cell>
          <cell r="P6506">
            <v>0</v>
          </cell>
          <cell r="Q6506">
            <v>0</v>
          </cell>
          <cell r="R6506">
            <v>0</v>
          </cell>
          <cell r="S6506">
            <v>0</v>
          </cell>
          <cell r="T6506">
            <v>0</v>
          </cell>
          <cell r="U6506">
            <v>0</v>
          </cell>
          <cell r="AO6506" t="str">
            <v>Berlin_2005_Sonstige_7</v>
          </cell>
          <cell r="AQ6506" t="str">
            <v>Stadtstaaten_2005_Sonstige_7</v>
          </cell>
        </row>
        <row r="6507">
          <cell r="G6507">
            <v>2381</v>
          </cell>
          <cell r="H6507">
            <v>886</v>
          </cell>
          <cell r="I6507">
            <v>105</v>
          </cell>
          <cell r="J6507">
            <v>43</v>
          </cell>
          <cell r="K6507">
            <v>1098</v>
          </cell>
          <cell r="L6507">
            <v>449</v>
          </cell>
          <cell r="M6507">
            <v>55</v>
          </cell>
          <cell r="N6507">
            <v>27</v>
          </cell>
          <cell r="O6507">
            <v>1098</v>
          </cell>
          <cell r="P6507">
            <v>847</v>
          </cell>
          <cell r="Q6507">
            <v>235</v>
          </cell>
          <cell r="R6507">
            <v>201</v>
          </cell>
          <cell r="S6507">
            <v>0</v>
          </cell>
          <cell r="T6507">
            <v>0</v>
          </cell>
          <cell r="U6507">
            <v>0</v>
          </cell>
          <cell r="AO6507" t="str">
            <v>Berlin_2005_Sonstige_8</v>
          </cell>
          <cell r="AQ6507" t="str">
            <v>Stadtstaaten_2005_Sonstige_8</v>
          </cell>
        </row>
        <row r="6508">
          <cell r="G6508">
            <v>0</v>
          </cell>
          <cell r="H6508">
            <v>0</v>
          </cell>
          <cell r="I6508">
            <v>0</v>
          </cell>
          <cell r="J6508">
            <v>0</v>
          </cell>
          <cell r="K6508">
            <v>0</v>
          </cell>
          <cell r="L6508">
            <v>0</v>
          </cell>
          <cell r="M6508">
            <v>0</v>
          </cell>
          <cell r="N6508">
            <v>0</v>
          </cell>
          <cell r="O6508">
            <v>0</v>
          </cell>
          <cell r="P6508">
            <v>0</v>
          </cell>
          <cell r="Q6508">
            <v>0</v>
          </cell>
          <cell r="R6508">
            <v>0</v>
          </cell>
          <cell r="S6508">
            <v>0</v>
          </cell>
          <cell r="T6508">
            <v>0</v>
          </cell>
          <cell r="U6508">
            <v>0</v>
          </cell>
          <cell r="AO6508" t="e">
            <v>#N/A</v>
          </cell>
          <cell r="AQ6508" t="e">
            <v>#N/A</v>
          </cell>
        </row>
        <row r="6509">
          <cell r="G6509">
            <v>67</v>
          </cell>
          <cell r="H6509">
            <v>7</v>
          </cell>
          <cell r="I6509">
            <v>5</v>
          </cell>
          <cell r="J6509">
            <v>1</v>
          </cell>
          <cell r="K6509">
            <v>20</v>
          </cell>
          <cell r="L6509">
            <v>4</v>
          </cell>
          <cell r="M6509">
            <v>2</v>
          </cell>
          <cell r="N6509">
            <v>1</v>
          </cell>
          <cell r="O6509">
            <v>20</v>
          </cell>
          <cell r="P6509">
            <v>18</v>
          </cell>
          <cell r="Q6509">
            <v>13</v>
          </cell>
          <cell r="R6509">
            <v>16</v>
          </cell>
          <cell r="S6509">
            <v>0</v>
          </cell>
          <cell r="T6509">
            <v>0</v>
          </cell>
          <cell r="U6509">
            <v>0</v>
          </cell>
          <cell r="AO6509" t="e">
            <v>#N/A</v>
          </cell>
          <cell r="AQ6509" t="e">
            <v>#N/A</v>
          </cell>
        </row>
        <row r="6510">
          <cell r="G6510">
            <v>761</v>
          </cell>
          <cell r="H6510">
            <v>202</v>
          </cell>
          <cell r="I6510">
            <v>45</v>
          </cell>
          <cell r="J6510">
            <v>13</v>
          </cell>
          <cell r="K6510">
            <v>290</v>
          </cell>
          <cell r="L6510">
            <v>104</v>
          </cell>
          <cell r="M6510">
            <v>22</v>
          </cell>
          <cell r="N6510">
            <v>10</v>
          </cell>
          <cell r="O6510">
            <v>290</v>
          </cell>
          <cell r="P6510">
            <v>183</v>
          </cell>
          <cell r="Q6510">
            <v>158</v>
          </cell>
          <cell r="R6510">
            <v>130</v>
          </cell>
          <cell r="S6510">
            <v>0</v>
          </cell>
          <cell r="T6510">
            <v>0</v>
          </cell>
          <cell r="U6510">
            <v>0</v>
          </cell>
          <cell r="AO6510" t="e">
            <v>#N/A</v>
          </cell>
          <cell r="AQ6510" t="e">
            <v>#N/A</v>
          </cell>
        </row>
        <row r="6511">
          <cell r="G6511">
            <v>97</v>
          </cell>
          <cell r="H6511">
            <v>36</v>
          </cell>
          <cell r="I6511">
            <v>4</v>
          </cell>
          <cell r="J6511">
            <v>2</v>
          </cell>
          <cell r="K6511">
            <v>43</v>
          </cell>
          <cell r="L6511">
            <v>16</v>
          </cell>
          <cell r="M6511">
            <v>3</v>
          </cell>
          <cell r="N6511">
            <v>2</v>
          </cell>
          <cell r="O6511">
            <v>43</v>
          </cell>
          <cell r="P6511">
            <v>23</v>
          </cell>
          <cell r="Q6511">
            <v>15</v>
          </cell>
          <cell r="R6511">
            <v>16</v>
          </cell>
          <cell r="S6511">
            <v>0</v>
          </cell>
          <cell r="T6511">
            <v>0</v>
          </cell>
          <cell r="U6511">
            <v>0</v>
          </cell>
          <cell r="AO6511" t="e">
            <v>#N/A</v>
          </cell>
          <cell r="AQ6511" t="e">
            <v>#N/A</v>
          </cell>
        </row>
        <row r="6512">
          <cell r="G6512">
            <v>208</v>
          </cell>
          <cell r="H6512">
            <v>98</v>
          </cell>
          <cell r="I6512">
            <v>8</v>
          </cell>
          <cell r="J6512">
            <v>6</v>
          </cell>
          <cell r="K6512">
            <v>65</v>
          </cell>
          <cell r="L6512">
            <v>27</v>
          </cell>
          <cell r="M6512">
            <v>3</v>
          </cell>
          <cell r="N6512">
            <v>1</v>
          </cell>
          <cell r="O6512">
            <v>65</v>
          </cell>
          <cell r="P6512">
            <v>55</v>
          </cell>
          <cell r="Q6512">
            <v>49</v>
          </cell>
          <cell r="R6512">
            <v>39</v>
          </cell>
          <cell r="S6512">
            <v>0</v>
          </cell>
          <cell r="T6512">
            <v>0</v>
          </cell>
          <cell r="U6512">
            <v>0</v>
          </cell>
          <cell r="AO6512" t="e">
            <v>#N/A</v>
          </cell>
          <cell r="AQ6512" t="e">
            <v>#N/A</v>
          </cell>
        </row>
        <row r="6513">
          <cell r="G6513">
            <v>0</v>
          </cell>
          <cell r="H6513">
            <v>0</v>
          </cell>
          <cell r="I6513">
            <v>0</v>
          </cell>
          <cell r="J6513">
            <v>0</v>
          </cell>
          <cell r="K6513">
            <v>0</v>
          </cell>
          <cell r="L6513">
            <v>0</v>
          </cell>
          <cell r="M6513">
            <v>0</v>
          </cell>
          <cell r="N6513">
            <v>0</v>
          </cell>
          <cell r="O6513">
            <v>0</v>
          </cell>
          <cell r="P6513">
            <v>0</v>
          </cell>
          <cell r="Q6513">
            <v>0</v>
          </cell>
          <cell r="R6513">
            <v>0</v>
          </cell>
          <cell r="S6513">
            <v>0</v>
          </cell>
          <cell r="T6513">
            <v>0</v>
          </cell>
          <cell r="U6513">
            <v>0</v>
          </cell>
          <cell r="AO6513" t="e">
            <v>#N/A</v>
          </cell>
          <cell r="AQ6513" t="e">
            <v>#N/A</v>
          </cell>
        </row>
        <row r="6514">
          <cell r="G6514">
            <v>0</v>
          </cell>
          <cell r="H6514">
            <v>0</v>
          </cell>
          <cell r="I6514">
            <v>0</v>
          </cell>
          <cell r="J6514">
            <v>0</v>
          </cell>
          <cell r="K6514">
            <v>0</v>
          </cell>
          <cell r="L6514">
            <v>0</v>
          </cell>
          <cell r="M6514">
            <v>0</v>
          </cell>
          <cell r="N6514">
            <v>0</v>
          </cell>
          <cell r="O6514">
            <v>0</v>
          </cell>
          <cell r="P6514">
            <v>0</v>
          </cell>
          <cell r="Q6514">
            <v>0</v>
          </cell>
          <cell r="R6514">
            <v>0</v>
          </cell>
          <cell r="S6514">
            <v>0</v>
          </cell>
          <cell r="T6514">
            <v>0</v>
          </cell>
          <cell r="U6514">
            <v>0</v>
          </cell>
          <cell r="AO6514" t="e">
            <v>#N/A</v>
          </cell>
          <cell r="AQ6514" t="e">
            <v>#N/A</v>
          </cell>
        </row>
        <row r="6515">
          <cell r="G6515">
            <v>1133</v>
          </cell>
          <cell r="H6515">
            <v>343</v>
          </cell>
          <cell r="I6515">
            <v>62</v>
          </cell>
          <cell r="J6515">
            <v>22</v>
          </cell>
          <cell r="K6515">
            <v>418</v>
          </cell>
          <cell r="L6515">
            <v>151</v>
          </cell>
          <cell r="M6515">
            <v>30</v>
          </cell>
          <cell r="N6515">
            <v>14</v>
          </cell>
          <cell r="O6515">
            <v>418</v>
          </cell>
          <cell r="P6515">
            <v>279</v>
          </cell>
          <cell r="Q6515">
            <v>235</v>
          </cell>
          <cell r="R6515">
            <v>201</v>
          </cell>
          <cell r="S6515">
            <v>0</v>
          </cell>
          <cell r="T6515">
            <v>0</v>
          </cell>
          <cell r="U6515">
            <v>0</v>
          </cell>
          <cell r="AO6515" t="e">
            <v>#N/A</v>
          </cell>
          <cell r="AQ6515" t="e">
            <v>#N/A</v>
          </cell>
        </row>
        <row r="6516">
          <cell r="G6516">
            <v>0</v>
          </cell>
          <cell r="H6516">
            <v>0</v>
          </cell>
          <cell r="I6516">
            <v>0</v>
          </cell>
          <cell r="J6516">
            <v>0</v>
          </cell>
          <cell r="K6516">
            <v>0</v>
          </cell>
          <cell r="L6516">
            <v>0</v>
          </cell>
          <cell r="M6516">
            <v>0</v>
          </cell>
          <cell r="N6516">
            <v>0</v>
          </cell>
          <cell r="O6516">
            <v>0</v>
          </cell>
          <cell r="P6516">
            <v>0</v>
          </cell>
          <cell r="Q6516">
            <v>0</v>
          </cell>
          <cell r="R6516">
            <v>0</v>
          </cell>
          <cell r="S6516">
            <v>0</v>
          </cell>
          <cell r="T6516">
            <v>0</v>
          </cell>
          <cell r="U6516">
            <v>0</v>
          </cell>
          <cell r="AO6516" t="str">
            <v>Berlin_2008_Sonstige_1</v>
          </cell>
          <cell r="AQ6516" t="str">
            <v>Stadtstaaten_2008_Sonstige_1</v>
          </cell>
        </row>
        <row r="6517">
          <cell r="G6517">
            <v>0</v>
          </cell>
          <cell r="H6517">
            <v>0</v>
          </cell>
          <cell r="I6517">
            <v>0</v>
          </cell>
          <cell r="J6517">
            <v>0</v>
          </cell>
          <cell r="K6517">
            <v>0</v>
          </cell>
          <cell r="L6517">
            <v>0</v>
          </cell>
          <cell r="M6517">
            <v>0</v>
          </cell>
          <cell r="N6517">
            <v>0</v>
          </cell>
          <cell r="O6517">
            <v>0</v>
          </cell>
          <cell r="P6517">
            <v>0</v>
          </cell>
          <cell r="Q6517">
            <v>0</v>
          </cell>
          <cell r="R6517">
            <v>0</v>
          </cell>
          <cell r="S6517">
            <v>0</v>
          </cell>
          <cell r="T6517">
            <v>0</v>
          </cell>
          <cell r="U6517">
            <v>0</v>
          </cell>
          <cell r="AO6517" t="str">
            <v>Berlin_2008_Sonstige_2</v>
          </cell>
          <cell r="AQ6517" t="str">
            <v>Stadtstaaten_2008_Sonstige_2</v>
          </cell>
        </row>
        <row r="6518">
          <cell r="G6518">
            <v>776</v>
          </cell>
          <cell r="H6518">
            <v>372</v>
          </cell>
          <cell r="I6518">
            <v>30</v>
          </cell>
          <cell r="J6518">
            <v>14</v>
          </cell>
          <cell r="K6518">
            <v>583</v>
          </cell>
          <cell r="L6518">
            <v>246</v>
          </cell>
          <cell r="M6518">
            <v>24</v>
          </cell>
          <cell r="N6518">
            <v>10</v>
          </cell>
          <cell r="O6518">
            <v>583</v>
          </cell>
          <cell r="P6518">
            <v>170</v>
          </cell>
          <cell r="Q6518">
            <v>23</v>
          </cell>
          <cell r="R6518">
            <v>0</v>
          </cell>
          <cell r="S6518">
            <v>0</v>
          </cell>
          <cell r="T6518">
            <v>0</v>
          </cell>
          <cell r="U6518">
            <v>0</v>
          </cell>
          <cell r="AO6518" t="str">
            <v>Berlin_2008_Sonstige_3</v>
          </cell>
          <cell r="AQ6518" t="str">
            <v>Stadtstaaten_2008_Sonstige_3</v>
          </cell>
        </row>
        <row r="6519">
          <cell r="G6519">
            <v>398</v>
          </cell>
          <cell r="H6519">
            <v>161</v>
          </cell>
          <cell r="I6519">
            <v>20</v>
          </cell>
          <cell r="J6519">
            <v>9</v>
          </cell>
          <cell r="K6519">
            <v>237</v>
          </cell>
          <cell r="L6519">
            <v>106</v>
          </cell>
          <cell r="M6519">
            <v>13</v>
          </cell>
          <cell r="N6519">
            <v>5</v>
          </cell>
          <cell r="O6519">
            <v>237</v>
          </cell>
          <cell r="P6519">
            <v>161</v>
          </cell>
          <cell r="Q6519">
            <v>0</v>
          </cell>
          <cell r="R6519">
            <v>0</v>
          </cell>
          <cell r="S6519">
            <v>0</v>
          </cell>
          <cell r="T6519">
            <v>0</v>
          </cell>
          <cell r="U6519">
            <v>0</v>
          </cell>
          <cell r="AO6519" t="str">
            <v>Berlin_2008_Sonstige_4</v>
          </cell>
          <cell r="AQ6519" t="str">
            <v>Stadtstaaten_2008_Sonstige_4</v>
          </cell>
        </row>
        <row r="6520">
          <cell r="G6520">
            <v>0</v>
          </cell>
          <cell r="H6520">
            <v>0</v>
          </cell>
          <cell r="I6520">
            <v>0</v>
          </cell>
          <cell r="J6520">
            <v>0</v>
          </cell>
          <cell r="K6520">
            <v>0</v>
          </cell>
          <cell r="L6520">
            <v>0</v>
          </cell>
          <cell r="M6520">
            <v>0</v>
          </cell>
          <cell r="N6520">
            <v>0</v>
          </cell>
          <cell r="O6520">
            <v>0</v>
          </cell>
          <cell r="P6520">
            <v>0</v>
          </cell>
          <cell r="Q6520">
            <v>0</v>
          </cell>
          <cell r="R6520">
            <v>0</v>
          </cell>
          <cell r="S6520">
            <v>0</v>
          </cell>
          <cell r="T6520">
            <v>0</v>
          </cell>
          <cell r="U6520">
            <v>0</v>
          </cell>
          <cell r="AO6520" t="str">
            <v>Berlin_2008_Sonstige_5</v>
          </cell>
          <cell r="AQ6520" t="str">
            <v>Stadtstaaten_2008_Sonstige_5</v>
          </cell>
        </row>
        <row r="6521">
          <cell r="G6521">
            <v>0</v>
          </cell>
          <cell r="H6521">
            <v>0</v>
          </cell>
          <cell r="I6521">
            <v>0</v>
          </cell>
          <cell r="J6521">
            <v>0</v>
          </cell>
          <cell r="K6521">
            <v>0</v>
          </cell>
          <cell r="L6521">
            <v>0</v>
          </cell>
          <cell r="M6521">
            <v>0</v>
          </cell>
          <cell r="N6521">
            <v>0</v>
          </cell>
          <cell r="O6521">
            <v>0</v>
          </cell>
          <cell r="P6521">
            <v>0</v>
          </cell>
          <cell r="Q6521">
            <v>0</v>
          </cell>
          <cell r="R6521">
            <v>0</v>
          </cell>
          <cell r="S6521">
            <v>0</v>
          </cell>
          <cell r="T6521">
            <v>0</v>
          </cell>
          <cell r="U6521">
            <v>0</v>
          </cell>
          <cell r="AO6521" t="str">
            <v>Berlin_2008_Sonstige_6</v>
          </cell>
          <cell r="AQ6521" t="str">
            <v>Stadtstaaten_2008_Sonstige_6</v>
          </cell>
        </row>
        <row r="6522">
          <cell r="G6522">
            <v>0</v>
          </cell>
          <cell r="H6522">
            <v>0</v>
          </cell>
          <cell r="I6522">
            <v>0</v>
          </cell>
          <cell r="J6522">
            <v>0</v>
          </cell>
          <cell r="K6522">
            <v>0</v>
          </cell>
          <cell r="L6522">
            <v>0</v>
          </cell>
          <cell r="M6522">
            <v>0</v>
          </cell>
          <cell r="N6522">
            <v>0</v>
          </cell>
          <cell r="O6522">
            <v>0</v>
          </cell>
          <cell r="P6522">
            <v>0</v>
          </cell>
          <cell r="Q6522">
            <v>0</v>
          </cell>
          <cell r="R6522">
            <v>0</v>
          </cell>
          <cell r="S6522">
            <v>0</v>
          </cell>
          <cell r="T6522">
            <v>0</v>
          </cell>
          <cell r="U6522">
            <v>0</v>
          </cell>
          <cell r="AO6522" t="str">
            <v>Berlin_2008_Sonstige_7</v>
          </cell>
          <cell r="AQ6522" t="str">
            <v>Stadtstaaten_2008_Sonstige_7</v>
          </cell>
        </row>
        <row r="6523">
          <cell r="G6523">
            <v>1174</v>
          </cell>
          <cell r="H6523">
            <v>533</v>
          </cell>
          <cell r="I6523">
            <v>50</v>
          </cell>
          <cell r="J6523">
            <v>23</v>
          </cell>
          <cell r="K6523">
            <v>820</v>
          </cell>
          <cell r="L6523">
            <v>352</v>
          </cell>
          <cell r="M6523">
            <v>37</v>
          </cell>
          <cell r="N6523">
            <v>15</v>
          </cell>
          <cell r="O6523">
            <v>820</v>
          </cell>
          <cell r="P6523">
            <v>331</v>
          </cell>
          <cell r="Q6523">
            <v>23</v>
          </cell>
          <cell r="R6523">
            <v>0</v>
          </cell>
          <cell r="S6523">
            <v>0</v>
          </cell>
          <cell r="T6523">
            <v>0</v>
          </cell>
          <cell r="U6523">
            <v>0</v>
          </cell>
          <cell r="AO6523" t="str">
            <v>Berlin_2008_Sonstige_8</v>
          </cell>
          <cell r="AQ6523" t="str">
            <v>Stadtstaaten_2008_Sonstige_8</v>
          </cell>
        </row>
        <row r="6524">
          <cell r="G6524">
            <v>0</v>
          </cell>
          <cell r="H6524">
            <v>0</v>
          </cell>
          <cell r="I6524">
            <v>0</v>
          </cell>
          <cell r="J6524">
            <v>0</v>
          </cell>
          <cell r="K6524">
            <v>0</v>
          </cell>
          <cell r="L6524">
            <v>0</v>
          </cell>
          <cell r="M6524">
            <v>0</v>
          </cell>
          <cell r="N6524">
            <v>0</v>
          </cell>
          <cell r="O6524">
            <v>0</v>
          </cell>
          <cell r="P6524">
            <v>0</v>
          </cell>
          <cell r="Q6524">
            <v>0</v>
          </cell>
          <cell r="R6524">
            <v>0</v>
          </cell>
          <cell r="S6524">
            <v>0</v>
          </cell>
          <cell r="T6524">
            <v>0</v>
          </cell>
          <cell r="U6524">
            <v>0</v>
          </cell>
          <cell r="AO6524" t="e">
            <v>#N/A</v>
          </cell>
          <cell r="AQ6524" t="e">
            <v>#N/A</v>
          </cell>
        </row>
        <row r="6525">
          <cell r="G6525">
            <v>0</v>
          </cell>
          <cell r="H6525">
            <v>0</v>
          </cell>
          <cell r="I6525">
            <v>0</v>
          </cell>
          <cell r="J6525">
            <v>0</v>
          </cell>
          <cell r="K6525">
            <v>0</v>
          </cell>
          <cell r="L6525">
            <v>0</v>
          </cell>
          <cell r="M6525">
            <v>0</v>
          </cell>
          <cell r="N6525">
            <v>0</v>
          </cell>
          <cell r="O6525">
            <v>0</v>
          </cell>
          <cell r="P6525">
            <v>0</v>
          </cell>
          <cell r="Q6525">
            <v>0</v>
          </cell>
          <cell r="R6525">
            <v>0</v>
          </cell>
          <cell r="S6525">
            <v>0</v>
          </cell>
          <cell r="T6525">
            <v>0</v>
          </cell>
          <cell r="U6525">
            <v>0</v>
          </cell>
          <cell r="AO6525" t="e">
            <v>#N/A</v>
          </cell>
          <cell r="AQ6525" t="e">
            <v>#N/A</v>
          </cell>
        </row>
        <row r="6526">
          <cell r="G6526">
            <v>56</v>
          </cell>
          <cell r="H6526">
            <v>34</v>
          </cell>
          <cell r="I6526">
            <v>3</v>
          </cell>
          <cell r="J6526">
            <v>2</v>
          </cell>
          <cell r="K6526">
            <v>12</v>
          </cell>
          <cell r="L6526">
            <v>7.6772983114446536</v>
          </cell>
          <cell r="M6526">
            <v>1.321976149914821</v>
          </cell>
          <cell r="N6526">
            <v>0.69793621013133211</v>
          </cell>
          <cell r="O6526">
            <v>12</v>
          </cell>
          <cell r="P6526">
            <v>21</v>
          </cell>
          <cell r="Q6526">
            <v>23</v>
          </cell>
          <cell r="R6526">
            <v>0</v>
          </cell>
          <cell r="S6526">
            <v>0</v>
          </cell>
          <cell r="T6526">
            <v>0</v>
          </cell>
          <cell r="U6526">
            <v>0</v>
          </cell>
          <cell r="AO6526" t="e">
            <v>#N/A</v>
          </cell>
          <cell r="AQ6526" t="e">
            <v>#N/A</v>
          </cell>
        </row>
        <row r="6527">
          <cell r="G6527">
            <v>7</v>
          </cell>
          <cell r="H6527">
            <v>4</v>
          </cell>
          <cell r="I6527">
            <v>0</v>
          </cell>
          <cell r="J6527">
            <v>0</v>
          </cell>
          <cell r="K6527">
            <v>7</v>
          </cell>
          <cell r="L6527">
            <v>3.3227016885553473</v>
          </cell>
          <cell r="M6527">
            <v>0.67802385008517885</v>
          </cell>
          <cell r="N6527">
            <v>0.30206378986866794</v>
          </cell>
          <cell r="O6527">
            <v>7</v>
          </cell>
          <cell r="P6527">
            <v>0</v>
          </cell>
          <cell r="Q6527">
            <v>0</v>
          </cell>
          <cell r="R6527">
            <v>0</v>
          </cell>
          <cell r="S6527">
            <v>0</v>
          </cell>
          <cell r="T6527">
            <v>0</v>
          </cell>
          <cell r="U6527">
            <v>0</v>
          </cell>
          <cell r="AO6527" t="e">
            <v>#N/A</v>
          </cell>
          <cell r="AQ6527" t="e">
            <v>#N/A</v>
          </cell>
        </row>
        <row r="6528">
          <cell r="G6528">
            <v>0</v>
          </cell>
          <cell r="H6528">
            <v>0</v>
          </cell>
          <cell r="I6528">
            <v>0</v>
          </cell>
          <cell r="J6528">
            <v>0</v>
          </cell>
          <cell r="K6528">
            <v>0</v>
          </cell>
          <cell r="L6528">
            <v>0</v>
          </cell>
          <cell r="M6528">
            <v>0</v>
          </cell>
          <cell r="N6528">
            <v>0</v>
          </cell>
          <cell r="O6528">
            <v>0</v>
          </cell>
          <cell r="P6528">
            <v>0</v>
          </cell>
          <cell r="Q6528">
            <v>0</v>
          </cell>
          <cell r="R6528">
            <v>0</v>
          </cell>
          <cell r="S6528">
            <v>0</v>
          </cell>
          <cell r="T6528">
            <v>0</v>
          </cell>
          <cell r="U6528">
            <v>0</v>
          </cell>
          <cell r="AO6528" t="e">
            <v>#N/A</v>
          </cell>
          <cell r="AQ6528" t="e">
            <v>#N/A</v>
          </cell>
        </row>
        <row r="6529">
          <cell r="G6529">
            <v>0</v>
          </cell>
          <cell r="H6529">
            <v>0</v>
          </cell>
          <cell r="I6529">
            <v>0</v>
          </cell>
          <cell r="J6529">
            <v>0</v>
          </cell>
          <cell r="K6529">
            <v>0</v>
          </cell>
          <cell r="L6529">
            <v>0</v>
          </cell>
          <cell r="M6529">
            <v>0</v>
          </cell>
          <cell r="N6529">
            <v>0</v>
          </cell>
          <cell r="O6529">
            <v>0</v>
          </cell>
          <cell r="P6529">
            <v>0</v>
          </cell>
          <cell r="Q6529">
            <v>0</v>
          </cell>
          <cell r="R6529">
            <v>0</v>
          </cell>
          <cell r="S6529">
            <v>0</v>
          </cell>
          <cell r="T6529">
            <v>0</v>
          </cell>
          <cell r="U6529">
            <v>0</v>
          </cell>
          <cell r="AO6529" t="e">
            <v>#N/A</v>
          </cell>
          <cell r="AQ6529" t="e">
            <v>#N/A</v>
          </cell>
        </row>
        <row r="6530">
          <cell r="G6530">
            <v>0</v>
          </cell>
          <cell r="H6530">
            <v>0</v>
          </cell>
          <cell r="I6530">
            <v>0</v>
          </cell>
          <cell r="J6530">
            <v>0</v>
          </cell>
          <cell r="K6530">
            <v>0</v>
          </cell>
          <cell r="L6530">
            <v>0</v>
          </cell>
          <cell r="M6530">
            <v>0</v>
          </cell>
          <cell r="N6530">
            <v>0</v>
          </cell>
          <cell r="O6530">
            <v>0</v>
          </cell>
          <cell r="P6530">
            <v>0</v>
          </cell>
          <cell r="Q6530">
            <v>0</v>
          </cell>
          <cell r="R6530">
            <v>0</v>
          </cell>
          <cell r="S6530">
            <v>0</v>
          </cell>
          <cell r="T6530">
            <v>0</v>
          </cell>
          <cell r="U6530">
            <v>0</v>
          </cell>
          <cell r="AO6530" t="e">
            <v>#N/A</v>
          </cell>
          <cell r="AQ6530" t="e">
            <v>#N/A</v>
          </cell>
        </row>
        <row r="6531">
          <cell r="G6531">
            <v>63</v>
          </cell>
          <cell r="H6531">
            <v>38</v>
          </cell>
          <cell r="I6531">
            <v>3</v>
          </cell>
          <cell r="J6531">
            <v>2</v>
          </cell>
          <cell r="K6531">
            <v>19</v>
          </cell>
          <cell r="L6531">
            <v>11</v>
          </cell>
          <cell r="M6531">
            <v>2</v>
          </cell>
          <cell r="N6531">
            <v>1</v>
          </cell>
          <cell r="O6531">
            <v>19</v>
          </cell>
          <cell r="P6531">
            <v>21</v>
          </cell>
          <cell r="Q6531">
            <v>23</v>
          </cell>
          <cell r="R6531">
            <v>0</v>
          </cell>
          <cell r="S6531">
            <v>0</v>
          </cell>
          <cell r="T6531">
            <v>0</v>
          </cell>
          <cell r="U6531">
            <v>0</v>
          </cell>
          <cell r="AO6531" t="e">
            <v>#N/A</v>
          </cell>
          <cell r="AQ6531" t="e">
            <v>#N/A</v>
          </cell>
        </row>
        <row r="6532">
          <cell r="G6532">
            <v>0</v>
          </cell>
          <cell r="H6532">
            <v>0</v>
          </cell>
          <cell r="I6532">
            <v>0</v>
          </cell>
          <cell r="J6532">
            <v>0</v>
          </cell>
          <cell r="K6532">
            <v>0</v>
          </cell>
          <cell r="L6532">
            <v>0</v>
          </cell>
          <cell r="M6532">
            <v>0</v>
          </cell>
          <cell r="N6532">
            <v>0</v>
          </cell>
          <cell r="O6532">
            <v>0</v>
          </cell>
          <cell r="P6532">
            <v>0</v>
          </cell>
          <cell r="Q6532">
            <v>0</v>
          </cell>
          <cell r="R6532">
            <v>0</v>
          </cell>
          <cell r="S6532">
            <v>0</v>
          </cell>
          <cell r="T6532">
            <v>0</v>
          </cell>
          <cell r="U6532">
            <v>0</v>
          </cell>
          <cell r="AO6532" t="str">
            <v>Berlin_2007_Sonstige_1</v>
          </cell>
          <cell r="AQ6532" t="str">
            <v>Stadtstaaten_2007_Sonstige_1</v>
          </cell>
        </row>
        <row r="6533">
          <cell r="G6533">
            <v>0</v>
          </cell>
          <cell r="H6533">
            <v>0</v>
          </cell>
          <cell r="I6533">
            <v>0</v>
          </cell>
          <cell r="J6533">
            <v>0</v>
          </cell>
          <cell r="K6533">
            <v>0</v>
          </cell>
          <cell r="L6533">
            <v>0</v>
          </cell>
          <cell r="M6533">
            <v>0</v>
          </cell>
          <cell r="N6533">
            <v>0</v>
          </cell>
          <cell r="O6533">
            <v>0</v>
          </cell>
          <cell r="P6533">
            <v>0</v>
          </cell>
          <cell r="Q6533">
            <v>0</v>
          </cell>
          <cell r="R6533">
            <v>0</v>
          </cell>
          <cell r="S6533">
            <v>0</v>
          </cell>
          <cell r="T6533">
            <v>0</v>
          </cell>
          <cell r="U6533">
            <v>0</v>
          </cell>
          <cell r="AO6533" t="str">
            <v>Berlin_2007_Sonstige_2</v>
          </cell>
          <cell r="AQ6533" t="str">
            <v>Stadtstaaten_2007_Sonstige_2</v>
          </cell>
        </row>
        <row r="6534">
          <cell r="G6534">
            <v>843</v>
          </cell>
          <cell r="H6534">
            <v>398</v>
          </cell>
          <cell r="I6534">
            <v>37</v>
          </cell>
          <cell r="J6534">
            <v>16</v>
          </cell>
          <cell r="K6534">
            <v>566</v>
          </cell>
          <cell r="L6534">
            <v>256</v>
          </cell>
          <cell r="M6534">
            <v>26</v>
          </cell>
          <cell r="N6534">
            <v>14</v>
          </cell>
          <cell r="O6534">
            <v>566</v>
          </cell>
          <cell r="P6534">
            <v>249</v>
          </cell>
          <cell r="Q6534">
            <v>28</v>
          </cell>
          <cell r="R6534">
            <v>0</v>
          </cell>
          <cell r="S6534">
            <v>0</v>
          </cell>
          <cell r="T6534">
            <v>0</v>
          </cell>
          <cell r="U6534">
            <v>0</v>
          </cell>
          <cell r="AO6534" t="str">
            <v>Berlin_2007_Sonstige_3</v>
          </cell>
          <cell r="AQ6534" t="str">
            <v>Stadtstaaten_2007_Sonstige_3</v>
          </cell>
        </row>
        <row r="6535">
          <cell r="G6535">
            <v>284</v>
          </cell>
          <cell r="H6535">
            <v>94</v>
          </cell>
          <cell r="I6535">
            <v>9</v>
          </cell>
          <cell r="J6535">
            <v>5</v>
          </cell>
          <cell r="K6535">
            <v>158</v>
          </cell>
          <cell r="L6535">
            <v>60</v>
          </cell>
          <cell r="M6535">
            <v>9</v>
          </cell>
          <cell r="N6535">
            <v>3</v>
          </cell>
          <cell r="O6535">
            <v>158</v>
          </cell>
          <cell r="P6535">
            <v>126</v>
          </cell>
          <cell r="Q6535">
            <v>0</v>
          </cell>
          <cell r="R6535">
            <v>0</v>
          </cell>
          <cell r="S6535">
            <v>0</v>
          </cell>
          <cell r="T6535">
            <v>0</v>
          </cell>
          <cell r="U6535">
            <v>0</v>
          </cell>
          <cell r="AO6535" t="str">
            <v>Berlin_2007_Sonstige_4</v>
          </cell>
          <cell r="AQ6535" t="str">
            <v>Stadtstaaten_2007_Sonstige_4</v>
          </cell>
        </row>
        <row r="6536">
          <cell r="G6536">
            <v>0</v>
          </cell>
          <cell r="H6536">
            <v>0</v>
          </cell>
          <cell r="I6536">
            <v>0</v>
          </cell>
          <cell r="J6536">
            <v>0</v>
          </cell>
          <cell r="K6536">
            <v>0</v>
          </cell>
          <cell r="L6536">
            <v>0</v>
          </cell>
          <cell r="M6536">
            <v>0</v>
          </cell>
          <cell r="N6536">
            <v>0</v>
          </cell>
          <cell r="O6536">
            <v>0</v>
          </cell>
          <cell r="P6536">
            <v>0</v>
          </cell>
          <cell r="Q6536">
            <v>0</v>
          </cell>
          <cell r="R6536">
            <v>0</v>
          </cell>
          <cell r="S6536">
            <v>0</v>
          </cell>
          <cell r="T6536">
            <v>0</v>
          </cell>
          <cell r="U6536">
            <v>0</v>
          </cell>
          <cell r="AO6536" t="str">
            <v>Berlin_2007_Sonstige_5</v>
          </cell>
          <cell r="AQ6536" t="str">
            <v>Stadtstaaten_2007_Sonstige_5</v>
          </cell>
        </row>
        <row r="6537">
          <cell r="G6537">
            <v>0</v>
          </cell>
          <cell r="H6537">
            <v>0</v>
          </cell>
          <cell r="I6537">
            <v>0</v>
          </cell>
          <cell r="J6537">
            <v>0</v>
          </cell>
          <cell r="K6537">
            <v>0</v>
          </cell>
          <cell r="L6537">
            <v>0</v>
          </cell>
          <cell r="M6537">
            <v>0</v>
          </cell>
          <cell r="N6537">
            <v>0</v>
          </cell>
          <cell r="O6537">
            <v>0</v>
          </cell>
          <cell r="P6537">
            <v>0</v>
          </cell>
          <cell r="Q6537">
            <v>0</v>
          </cell>
          <cell r="R6537">
            <v>0</v>
          </cell>
          <cell r="S6537">
            <v>0</v>
          </cell>
          <cell r="T6537">
            <v>0</v>
          </cell>
          <cell r="U6537">
            <v>0</v>
          </cell>
          <cell r="AO6537" t="str">
            <v>Berlin_2007_Sonstige_6</v>
          </cell>
          <cell r="AQ6537" t="str">
            <v>Stadtstaaten_2007_Sonstige_6</v>
          </cell>
        </row>
        <row r="6538">
          <cell r="G6538">
            <v>0</v>
          </cell>
          <cell r="H6538">
            <v>0</v>
          </cell>
          <cell r="I6538">
            <v>0</v>
          </cell>
          <cell r="J6538">
            <v>0</v>
          </cell>
          <cell r="K6538">
            <v>0</v>
          </cell>
          <cell r="L6538">
            <v>0</v>
          </cell>
          <cell r="M6538">
            <v>0</v>
          </cell>
          <cell r="N6538">
            <v>0</v>
          </cell>
          <cell r="O6538">
            <v>0</v>
          </cell>
          <cell r="P6538">
            <v>0</v>
          </cell>
          <cell r="Q6538">
            <v>0</v>
          </cell>
          <cell r="R6538">
            <v>0</v>
          </cell>
          <cell r="S6538">
            <v>0</v>
          </cell>
          <cell r="T6538">
            <v>0</v>
          </cell>
          <cell r="U6538">
            <v>0</v>
          </cell>
          <cell r="AO6538" t="str">
            <v>Berlin_2007_Sonstige_7</v>
          </cell>
          <cell r="AQ6538" t="str">
            <v>Stadtstaaten_2007_Sonstige_7</v>
          </cell>
        </row>
        <row r="6539">
          <cell r="G6539">
            <v>1127</v>
          </cell>
          <cell r="H6539">
            <v>492</v>
          </cell>
          <cell r="I6539">
            <v>46</v>
          </cell>
          <cell r="J6539">
            <v>21</v>
          </cell>
          <cell r="K6539">
            <v>724</v>
          </cell>
          <cell r="L6539">
            <v>316</v>
          </cell>
          <cell r="M6539">
            <v>35</v>
          </cell>
          <cell r="N6539">
            <v>17</v>
          </cell>
          <cell r="O6539">
            <v>724</v>
          </cell>
          <cell r="P6539">
            <v>375</v>
          </cell>
          <cell r="Q6539">
            <v>28</v>
          </cell>
          <cell r="R6539">
            <v>0</v>
          </cell>
          <cell r="S6539">
            <v>0</v>
          </cell>
          <cell r="T6539">
            <v>0</v>
          </cell>
          <cell r="U6539">
            <v>0</v>
          </cell>
          <cell r="AO6539" t="str">
            <v>Berlin_2007_Sonstige_8</v>
          </cell>
          <cell r="AQ6539" t="str">
            <v>Stadtstaaten_2007_Sonstige_8</v>
          </cell>
        </row>
        <row r="6540">
          <cell r="G6540">
            <v>0</v>
          </cell>
          <cell r="H6540">
            <v>0</v>
          </cell>
          <cell r="I6540">
            <v>0</v>
          </cell>
          <cell r="J6540">
            <v>0</v>
          </cell>
          <cell r="K6540">
            <v>0</v>
          </cell>
          <cell r="L6540">
            <v>0</v>
          </cell>
          <cell r="M6540">
            <v>0</v>
          </cell>
          <cell r="N6540">
            <v>0</v>
          </cell>
          <cell r="O6540">
            <v>0</v>
          </cell>
          <cell r="P6540">
            <v>0</v>
          </cell>
          <cell r="Q6540">
            <v>0</v>
          </cell>
          <cell r="R6540">
            <v>0</v>
          </cell>
          <cell r="S6540">
            <v>0</v>
          </cell>
          <cell r="T6540">
            <v>0</v>
          </cell>
          <cell r="U6540">
            <v>0</v>
          </cell>
          <cell r="AO6540" t="e">
            <v>#N/A</v>
          </cell>
          <cell r="AQ6540" t="e">
            <v>#N/A</v>
          </cell>
        </row>
        <row r="6541">
          <cell r="G6541">
            <v>0</v>
          </cell>
          <cell r="H6541">
            <v>0</v>
          </cell>
          <cell r="I6541">
            <v>0</v>
          </cell>
          <cell r="J6541">
            <v>0</v>
          </cell>
          <cell r="K6541">
            <v>0</v>
          </cell>
          <cell r="L6541">
            <v>0</v>
          </cell>
          <cell r="M6541">
            <v>0</v>
          </cell>
          <cell r="N6541">
            <v>0</v>
          </cell>
          <cell r="O6541">
            <v>0</v>
          </cell>
          <cell r="P6541">
            <v>0</v>
          </cell>
          <cell r="Q6541">
            <v>0</v>
          </cell>
          <cell r="R6541">
            <v>0</v>
          </cell>
          <cell r="S6541">
            <v>0</v>
          </cell>
          <cell r="T6541">
            <v>0</v>
          </cell>
          <cell r="U6541">
            <v>0</v>
          </cell>
          <cell r="AO6541" t="e">
            <v>#N/A</v>
          </cell>
          <cell r="AQ6541" t="e">
            <v>#N/A</v>
          </cell>
        </row>
        <row r="6542">
          <cell r="G6542">
            <v>54</v>
          </cell>
          <cell r="H6542">
            <v>32</v>
          </cell>
          <cell r="I6542">
            <v>3</v>
          </cell>
          <cell r="J6542">
            <v>3</v>
          </cell>
          <cell r="K6542">
            <v>15</v>
          </cell>
          <cell r="L6542">
            <v>10</v>
          </cell>
          <cell r="M6542">
            <v>2</v>
          </cell>
          <cell r="N6542">
            <v>2</v>
          </cell>
          <cell r="O6542">
            <v>15</v>
          </cell>
          <cell r="P6542">
            <v>11</v>
          </cell>
          <cell r="Q6542">
            <v>28</v>
          </cell>
          <cell r="R6542">
            <v>0</v>
          </cell>
          <cell r="S6542">
            <v>0</v>
          </cell>
          <cell r="T6542">
            <v>0</v>
          </cell>
          <cell r="U6542">
            <v>0</v>
          </cell>
          <cell r="AO6542" t="e">
            <v>#N/A</v>
          </cell>
          <cell r="AQ6542" t="e">
            <v>#N/A</v>
          </cell>
        </row>
        <row r="6543">
          <cell r="G6543">
            <v>0</v>
          </cell>
          <cell r="H6543">
            <v>0</v>
          </cell>
          <cell r="I6543">
            <v>0</v>
          </cell>
          <cell r="J6543">
            <v>0</v>
          </cell>
          <cell r="K6543">
            <v>0</v>
          </cell>
          <cell r="L6543">
            <v>0</v>
          </cell>
          <cell r="M6543">
            <v>0</v>
          </cell>
          <cell r="N6543">
            <v>0</v>
          </cell>
          <cell r="O6543">
            <v>0</v>
          </cell>
          <cell r="P6543">
            <v>0</v>
          </cell>
          <cell r="Q6543">
            <v>0</v>
          </cell>
          <cell r="R6543">
            <v>0</v>
          </cell>
          <cell r="S6543">
            <v>0</v>
          </cell>
          <cell r="T6543">
            <v>0</v>
          </cell>
          <cell r="U6543">
            <v>0</v>
          </cell>
          <cell r="AO6543" t="e">
            <v>#N/A</v>
          </cell>
          <cell r="AQ6543" t="e">
            <v>#N/A</v>
          </cell>
        </row>
        <row r="6544">
          <cell r="G6544">
            <v>0</v>
          </cell>
          <cell r="H6544">
            <v>0</v>
          </cell>
          <cell r="I6544">
            <v>0</v>
          </cell>
          <cell r="J6544">
            <v>0</v>
          </cell>
          <cell r="K6544">
            <v>0</v>
          </cell>
          <cell r="L6544">
            <v>0</v>
          </cell>
          <cell r="M6544">
            <v>0</v>
          </cell>
          <cell r="N6544">
            <v>0</v>
          </cell>
          <cell r="O6544">
            <v>0</v>
          </cell>
          <cell r="P6544">
            <v>0</v>
          </cell>
          <cell r="Q6544">
            <v>0</v>
          </cell>
          <cell r="R6544">
            <v>0</v>
          </cell>
          <cell r="S6544">
            <v>0</v>
          </cell>
          <cell r="T6544">
            <v>0</v>
          </cell>
          <cell r="U6544">
            <v>0</v>
          </cell>
          <cell r="AO6544" t="e">
            <v>#N/A</v>
          </cell>
          <cell r="AQ6544" t="e">
            <v>#N/A</v>
          </cell>
        </row>
        <row r="6545">
          <cell r="G6545">
            <v>0</v>
          </cell>
          <cell r="H6545">
            <v>0</v>
          </cell>
          <cell r="I6545">
            <v>0</v>
          </cell>
          <cell r="J6545">
            <v>0</v>
          </cell>
          <cell r="K6545">
            <v>0</v>
          </cell>
          <cell r="L6545">
            <v>0</v>
          </cell>
          <cell r="M6545">
            <v>0</v>
          </cell>
          <cell r="N6545">
            <v>0</v>
          </cell>
          <cell r="O6545">
            <v>0</v>
          </cell>
          <cell r="P6545">
            <v>0</v>
          </cell>
          <cell r="Q6545">
            <v>0</v>
          </cell>
          <cell r="R6545">
            <v>0</v>
          </cell>
          <cell r="S6545">
            <v>0</v>
          </cell>
          <cell r="T6545">
            <v>0</v>
          </cell>
          <cell r="U6545">
            <v>0</v>
          </cell>
          <cell r="AO6545" t="e">
            <v>#N/A</v>
          </cell>
          <cell r="AQ6545" t="e">
            <v>#N/A</v>
          </cell>
        </row>
        <row r="6546">
          <cell r="G6546">
            <v>0</v>
          </cell>
          <cell r="H6546">
            <v>0</v>
          </cell>
          <cell r="I6546">
            <v>0</v>
          </cell>
          <cell r="J6546">
            <v>0</v>
          </cell>
          <cell r="K6546">
            <v>0</v>
          </cell>
          <cell r="L6546">
            <v>0</v>
          </cell>
          <cell r="M6546">
            <v>0</v>
          </cell>
          <cell r="N6546">
            <v>0</v>
          </cell>
          <cell r="O6546">
            <v>0</v>
          </cell>
          <cell r="P6546">
            <v>0</v>
          </cell>
          <cell r="Q6546">
            <v>0</v>
          </cell>
          <cell r="R6546">
            <v>0</v>
          </cell>
          <cell r="S6546">
            <v>0</v>
          </cell>
          <cell r="T6546">
            <v>0</v>
          </cell>
          <cell r="U6546">
            <v>0</v>
          </cell>
          <cell r="AO6546" t="e">
            <v>#N/A</v>
          </cell>
          <cell r="AQ6546" t="e">
            <v>#N/A</v>
          </cell>
        </row>
        <row r="6547">
          <cell r="G6547">
            <v>54</v>
          </cell>
          <cell r="H6547">
            <v>32</v>
          </cell>
          <cell r="I6547">
            <v>3</v>
          </cell>
          <cell r="J6547">
            <v>3</v>
          </cell>
          <cell r="K6547">
            <v>15</v>
          </cell>
          <cell r="L6547">
            <v>10</v>
          </cell>
          <cell r="M6547">
            <v>2</v>
          </cell>
          <cell r="N6547">
            <v>2</v>
          </cell>
          <cell r="O6547">
            <v>15</v>
          </cell>
          <cell r="P6547">
            <v>11</v>
          </cell>
          <cell r="Q6547">
            <v>28</v>
          </cell>
          <cell r="R6547">
            <v>0</v>
          </cell>
          <cell r="S6547">
            <v>0</v>
          </cell>
          <cell r="T6547">
            <v>0</v>
          </cell>
          <cell r="U6547">
            <v>0</v>
          </cell>
          <cell r="AO6547" t="e">
            <v>#N/A</v>
          </cell>
          <cell r="AQ6547" t="e">
            <v>#N/A</v>
          </cell>
        </row>
        <row r="6548">
          <cell r="G6548">
            <v>0</v>
          </cell>
          <cell r="H6548">
            <v>0</v>
          </cell>
          <cell r="I6548">
            <v>0</v>
          </cell>
          <cell r="J6548">
            <v>0</v>
          </cell>
          <cell r="K6548">
            <v>0</v>
          </cell>
          <cell r="L6548">
            <v>0</v>
          </cell>
          <cell r="M6548">
            <v>0</v>
          </cell>
          <cell r="N6548">
            <v>0</v>
          </cell>
          <cell r="O6548">
            <v>0</v>
          </cell>
          <cell r="P6548">
            <v>0</v>
          </cell>
          <cell r="Q6548">
            <v>0</v>
          </cell>
          <cell r="R6548">
            <v>0</v>
          </cell>
          <cell r="S6548">
            <v>0</v>
          </cell>
          <cell r="T6548">
            <v>0</v>
          </cell>
          <cell r="U6548">
            <v>0</v>
          </cell>
          <cell r="AO6548" t="str">
            <v>Berlin_2006_Sonstige_1</v>
          </cell>
          <cell r="AQ6548" t="str">
            <v>Stadtstaaten_2006_Sonstige_1</v>
          </cell>
        </row>
        <row r="6549">
          <cell r="G6549">
            <v>0</v>
          </cell>
          <cell r="H6549">
            <v>0</v>
          </cell>
          <cell r="I6549">
            <v>0</v>
          </cell>
          <cell r="J6549">
            <v>0</v>
          </cell>
          <cell r="K6549">
            <v>0</v>
          </cell>
          <cell r="L6549">
            <v>0</v>
          </cell>
          <cell r="M6549">
            <v>0</v>
          </cell>
          <cell r="N6549">
            <v>0</v>
          </cell>
          <cell r="O6549">
            <v>0</v>
          </cell>
          <cell r="P6549">
            <v>0</v>
          </cell>
          <cell r="Q6549">
            <v>0</v>
          </cell>
          <cell r="R6549">
            <v>0</v>
          </cell>
          <cell r="S6549">
            <v>0</v>
          </cell>
          <cell r="T6549">
            <v>0</v>
          </cell>
          <cell r="U6549">
            <v>0</v>
          </cell>
          <cell r="AO6549" t="str">
            <v>Berlin_2006_Sonstige_2</v>
          </cell>
          <cell r="AQ6549" t="str">
            <v>Stadtstaaten_2006_Sonstige_2</v>
          </cell>
        </row>
        <row r="6550">
          <cell r="G6550">
            <v>751</v>
          </cell>
          <cell r="H6550">
            <v>374</v>
          </cell>
          <cell r="I6550">
            <v>27</v>
          </cell>
          <cell r="J6550">
            <v>15</v>
          </cell>
          <cell r="K6550">
            <v>658</v>
          </cell>
          <cell r="L6550">
            <v>264</v>
          </cell>
          <cell r="M6550">
            <v>21</v>
          </cell>
          <cell r="N6550">
            <v>11</v>
          </cell>
          <cell r="O6550">
            <v>658</v>
          </cell>
          <cell r="P6550">
            <v>87</v>
          </cell>
          <cell r="Q6550">
            <v>6</v>
          </cell>
          <cell r="R6550">
            <v>0</v>
          </cell>
          <cell r="S6550">
            <v>0</v>
          </cell>
          <cell r="T6550">
            <v>0</v>
          </cell>
          <cell r="U6550">
            <v>0</v>
          </cell>
          <cell r="AO6550" t="str">
            <v>Berlin_2006_Sonstige_3</v>
          </cell>
          <cell r="AQ6550" t="str">
            <v>Stadtstaaten_2006_Sonstige_3</v>
          </cell>
        </row>
        <row r="6551">
          <cell r="G6551">
            <v>379</v>
          </cell>
          <cell r="H6551">
            <v>170</v>
          </cell>
          <cell r="I6551">
            <v>15</v>
          </cell>
          <cell r="J6551">
            <v>8</v>
          </cell>
          <cell r="K6551">
            <v>128</v>
          </cell>
          <cell r="L6551">
            <v>120</v>
          </cell>
          <cell r="M6551">
            <v>11</v>
          </cell>
          <cell r="N6551">
            <v>5</v>
          </cell>
          <cell r="O6551">
            <v>128</v>
          </cell>
          <cell r="P6551">
            <v>238</v>
          </cell>
          <cell r="Q6551">
            <v>13</v>
          </cell>
          <cell r="R6551">
            <v>0</v>
          </cell>
          <cell r="S6551">
            <v>0</v>
          </cell>
          <cell r="T6551">
            <v>0</v>
          </cell>
          <cell r="U6551">
            <v>0</v>
          </cell>
          <cell r="AO6551" t="str">
            <v>Berlin_2006_Sonstige_4</v>
          </cell>
          <cell r="AQ6551" t="str">
            <v>Stadtstaaten_2006_Sonstige_4</v>
          </cell>
        </row>
        <row r="6552">
          <cell r="G6552">
            <v>0</v>
          </cell>
          <cell r="H6552">
            <v>0</v>
          </cell>
          <cell r="I6552">
            <v>0</v>
          </cell>
          <cell r="J6552">
            <v>0</v>
          </cell>
          <cell r="K6552">
            <v>0</v>
          </cell>
          <cell r="L6552">
            <v>0</v>
          </cell>
          <cell r="M6552">
            <v>0</v>
          </cell>
          <cell r="N6552">
            <v>0</v>
          </cell>
          <cell r="O6552">
            <v>0</v>
          </cell>
          <cell r="P6552">
            <v>0</v>
          </cell>
          <cell r="Q6552">
            <v>0</v>
          </cell>
          <cell r="R6552">
            <v>0</v>
          </cell>
          <cell r="S6552">
            <v>0</v>
          </cell>
          <cell r="T6552">
            <v>0</v>
          </cell>
          <cell r="U6552">
            <v>0</v>
          </cell>
          <cell r="AO6552" t="str">
            <v>Berlin_2006_Sonstige_5</v>
          </cell>
          <cell r="AQ6552" t="str">
            <v>Stadtstaaten_2006_Sonstige_5</v>
          </cell>
        </row>
        <row r="6553">
          <cell r="G6553">
            <v>0</v>
          </cell>
          <cell r="H6553">
            <v>0</v>
          </cell>
          <cell r="I6553">
            <v>0</v>
          </cell>
          <cell r="J6553">
            <v>0</v>
          </cell>
          <cell r="K6553">
            <v>0</v>
          </cell>
          <cell r="L6553">
            <v>0</v>
          </cell>
          <cell r="M6553">
            <v>0</v>
          </cell>
          <cell r="N6553">
            <v>0</v>
          </cell>
          <cell r="O6553">
            <v>0</v>
          </cell>
          <cell r="P6553">
            <v>0</v>
          </cell>
          <cell r="Q6553">
            <v>0</v>
          </cell>
          <cell r="R6553">
            <v>0</v>
          </cell>
          <cell r="S6553">
            <v>0</v>
          </cell>
          <cell r="T6553">
            <v>0</v>
          </cell>
          <cell r="U6553">
            <v>0</v>
          </cell>
          <cell r="AO6553" t="str">
            <v>Berlin_2006_Sonstige_6</v>
          </cell>
          <cell r="AQ6553" t="str">
            <v>Stadtstaaten_2006_Sonstige_6</v>
          </cell>
        </row>
        <row r="6554">
          <cell r="G6554">
            <v>0</v>
          </cell>
          <cell r="H6554">
            <v>0</v>
          </cell>
          <cell r="I6554">
            <v>0</v>
          </cell>
          <cell r="J6554">
            <v>0</v>
          </cell>
          <cell r="K6554">
            <v>0</v>
          </cell>
          <cell r="L6554">
            <v>0</v>
          </cell>
          <cell r="M6554">
            <v>0</v>
          </cell>
          <cell r="N6554">
            <v>0</v>
          </cell>
          <cell r="O6554">
            <v>0</v>
          </cell>
          <cell r="P6554">
            <v>0</v>
          </cell>
          <cell r="Q6554">
            <v>0</v>
          </cell>
          <cell r="R6554">
            <v>0</v>
          </cell>
          <cell r="S6554">
            <v>0</v>
          </cell>
          <cell r="T6554">
            <v>0</v>
          </cell>
          <cell r="U6554">
            <v>0</v>
          </cell>
          <cell r="AO6554" t="str">
            <v>Berlin_2006_Sonstige_7</v>
          </cell>
          <cell r="AQ6554" t="str">
            <v>Stadtstaaten_2006_Sonstige_7</v>
          </cell>
        </row>
        <row r="6555">
          <cell r="G6555">
            <v>1130</v>
          </cell>
          <cell r="H6555">
            <v>544</v>
          </cell>
          <cell r="I6555">
            <v>42</v>
          </cell>
          <cell r="J6555">
            <v>23</v>
          </cell>
          <cell r="K6555">
            <v>786</v>
          </cell>
          <cell r="L6555">
            <v>384</v>
          </cell>
          <cell r="M6555">
            <v>32</v>
          </cell>
          <cell r="N6555">
            <v>16</v>
          </cell>
          <cell r="O6555">
            <v>786</v>
          </cell>
          <cell r="P6555">
            <v>325</v>
          </cell>
          <cell r="Q6555">
            <v>19</v>
          </cell>
          <cell r="R6555">
            <v>0</v>
          </cell>
          <cell r="S6555">
            <v>0</v>
          </cell>
          <cell r="T6555">
            <v>0</v>
          </cell>
          <cell r="U6555">
            <v>0</v>
          </cell>
          <cell r="AO6555" t="str">
            <v>Berlin_2006_Sonstige_8</v>
          </cell>
          <cell r="AQ6555" t="str">
            <v>Stadtstaaten_2006_Sonstige_8</v>
          </cell>
        </row>
        <row r="6556">
          <cell r="G6556">
            <v>0</v>
          </cell>
          <cell r="H6556">
            <v>0</v>
          </cell>
          <cell r="I6556">
            <v>0</v>
          </cell>
          <cell r="J6556">
            <v>0</v>
          </cell>
          <cell r="K6556">
            <v>0</v>
          </cell>
          <cell r="L6556">
            <v>0</v>
          </cell>
          <cell r="M6556">
            <v>0</v>
          </cell>
          <cell r="N6556">
            <v>0</v>
          </cell>
          <cell r="O6556">
            <v>0</v>
          </cell>
          <cell r="P6556">
            <v>0</v>
          </cell>
          <cell r="Q6556">
            <v>0</v>
          </cell>
          <cell r="R6556">
            <v>0</v>
          </cell>
          <cell r="S6556">
            <v>0</v>
          </cell>
          <cell r="T6556">
            <v>0</v>
          </cell>
          <cell r="U6556">
            <v>0</v>
          </cell>
          <cell r="AO6556" t="e">
            <v>#N/A</v>
          </cell>
          <cell r="AQ6556" t="e">
            <v>#N/A</v>
          </cell>
        </row>
        <row r="6557">
          <cell r="G6557">
            <v>0</v>
          </cell>
          <cell r="H6557">
            <v>0</v>
          </cell>
          <cell r="I6557">
            <v>0</v>
          </cell>
          <cell r="J6557">
            <v>0</v>
          </cell>
          <cell r="K6557">
            <v>0</v>
          </cell>
          <cell r="L6557">
            <v>0</v>
          </cell>
          <cell r="M6557">
            <v>0</v>
          </cell>
          <cell r="N6557">
            <v>0</v>
          </cell>
          <cell r="O6557">
            <v>0</v>
          </cell>
          <cell r="P6557">
            <v>0</v>
          </cell>
          <cell r="Q6557">
            <v>0</v>
          </cell>
          <cell r="R6557">
            <v>0</v>
          </cell>
          <cell r="S6557">
            <v>0</v>
          </cell>
          <cell r="T6557">
            <v>0</v>
          </cell>
          <cell r="U6557">
            <v>0</v>
          </cell>
          <cell r="AO6557" t="e">
            <v>#N/A</v>
          </cell>
          <cell r="AQ6557" t="e">
            <v>#N/A</v>
          </cell>
        </row>
        <row r="6558">
          <cell r="G6558">
            <v>30</v>
          </cell>
          <cell r="H6558">
            <v>23</v>
          </cell>
          <cell r="I6558">
            <v>0</v>
          </cell>
          <cell r="J6558">
            <v>0</v>
          </cell>
          <cell r="K6558">
            <v>24</v>
          </cell>
          <cell r="L6558">
            <v>18</v>
          </cell>
          <cell r="M6558">
            <v>0</v>
          </cell>
          <cell r="N6558">
            <v>0</v>
          </cell>
          <cell r="O6558">
            <v>24</v>
          </cell>
          <cell r="P6558">
            <v>0</v>
          </cell>
          <cell r="Q6558">
            <v>6</v>
          </cell>
          <cell r="R6558">
            <v>0</v>
          </cell>
          <cell r="S6558">
            <v>0</v>
          </cell>
          <cell r="T6558">
            <v>0</v>
          </cell>
          <cell r="U6558">
            <v>0</v>
          </cell>
          <cell r="AO6558" t="e">
            <v>#N/A</v>
          </cell>
          <cell r="AQ6558" t="e">
            <v>#N/A</v>
          </cell>
        </row>
        <row r="6559">
          <cell r="G6559">
            <v>13</v>
          </cell>
          <cell r="H6559">
            <v>8</v>
          </cell>
          <cell r="I6559">
            <v>1</v>
          </cell>
          <cell r="J6559">
            <v>0</v>
          </cell>
          <cell r="K6559">
            <v>0</v>
          </cell>
          <cell r="L6559">
            <v>0</v>
          </cell>
          <cell r="M6559">
            <v>0</v>
          </cell>
          <cell r="N6559">
            <v>0</v>
          </cell>
          <cell r="O6559">
            <v>0</v>
          </cell>
          <cell r="P6559">
            <v>0</v>
          </cell>
          <cell r="Q6559">
            <v>13</v>
          </cell>
          <cell r="R6559">
            <v>0</v>
          </cell>
          <cell r="S6559">
            <v>0</v>
          </cell>
          <cell r="T6559">
            <v>0</v>
          </cell>
          <cell r="U6559">
            <v>0</v>
          </cell>
          <cell r="AO6559" t="e">
            <v>#N/A</v>
          </cell>
          <cell r="AQ6559" t="e">
            <v>#N/A</v>
          </cell>
        </row>
        <row r="6560">
          <cell r="G6560">
            <v>0</v>
          </cell>
          <cell r="H6560">
            <v>0</v>
          </cell>
          <cell r="I6560">
            <v>0</v>
          </cell>
          <cell r="J6560">
            <v>0</v>
          </cell>
          <cell r="K6560">
            <v>0</v>
          </cell>
          <cell r="L6560">
            <v>0</v>
          </cell>
          <cell r="M6560">
            <v>0</v>
          </cell>
          <cell r="N6560">
            <v>0</v>
          </cell>
          <cell r="O6560">
            <v>0</v>
          </cell>
          <cell r="P6560">
            <v>0</v>
          </cell>
          <cell r="Q6560">
            <v>0</v>
          </cell>
          <cell r="R6560">
            <v>0</v>
          </cell>
          <cell r="S6560">
            <v>0</v>
          </cell>
          <cell r="T6560">
            <v>0</v>
          </cell>
          <cell r="U6560">
            <v>0</v>
          </cell>
          <cell r="AO6560" t="e">
            <v>#N/A</v>
          </cell>
          <cell r="AQ6560" t="e">
            <v>#N/A</v>
          </cell>
        </row>
        <row r="6561">
          <cell r="G6561">
            <v>0</v>
          </cell>
          <cell r="H6561">
            <v>0</v>
          </cell>
          <cell r="I6561">
            <v>0</v>
          </cell>
          <cell r="J6561">
            <v>0</v>
          </cell>
          <cell r="K6561">
            <v>0</v>
          </cell>
          <cell r="L6561">
            <v>0</v>
          </cell>
          <cell r="M6561">
            <v>0</v>
          </cell>
          <cell r="N6561">
            <v>0</v>
          </cell>
          <cell r="O6561">
            <v>0</v>
          </cell>
          <cell r="P6561">
            <v>0</v>
          </cell>
          <cell r="Q6561">
            <v>0</v>
          </cell>
          <cell r="R6561">
            <v>0</v>
          </cell>
          <cell r="S6561">
            <v>0</v>
          </cell>
          <cell r="T6561">
            <v>0</v>
          </cell>
          <cell r="U6561">
            <v>0</v>
          </cell>
          <cell r="AO6561" t="e">
            <v>#N/A</v>
          </cell>
          <cell r="AQ6561" t="e">
            <v>#N/A</v>
          </cell>
        </row>
        <row r="6562">
          <cell r="G6562">
            <v>0</v>
          </cell>
          <cell r="H6562">
            <v>0</v>
          </cell>
          <cell r="I6562">
            <v>0</v>
          </cell>
          <cell r="J6562">
            <v>0</v>
          </cell>
          <cell r="K6562">
            <v>0</v>
          </cell>
          <cell r="L6562">
            <v>0</v>
          </cell>
          <cell r="M6562">
            <v>0</v>
          </cell>
          <cell r="N6562">
            <v>0</v>
          </cell>
          <cell r="O6562">
            <v>0</v>
          </cell>
          <cell r="P6562">
            <v>0</v>
          </cell>
          <cell r="Q6562">
            <v>0</v>
          </cell>
          <cell r="R6562">
            <v>0</v>
          </cell>
          <cell r="S6562">
            <v>0</v>
          </cell>
          <cell r="T6562">
            <v>0</v>
          </cell>
          <cell r="U6562">
            <v>0</v>
          </cell>
          <cell r="AO6562" t="e">
            <v>#N/A</v>
          </cell>
          <cell r="AQ6562" t="e">
            <v>#N/A</v>
          </cell>
        </row>
        <row r="6563">
          <cell r="G6563">
            <v>43</v>
          </cell>
          <cell r="H6563">
            <v>31</v>
          </cell>
          <cell r="I6563">
            <v>1</v>
          </cell>
          <cell r="J6563">
            <v>0</v>
          </cell>
          <cell r="K6563">
            <v>24</v>
          </cell>
          <cell r="L6563">
            <v>18</v>
          </cell>
          <cell r="M6563">
            <v>0</v>
          </cell>
          <cell r="N6563">
            <v>0</v>
          </cell>
          <cell r="O6563">
            <v>24</v>
          </cell>
          <cell r="P6563">
            <v>0</v>
          </cell>
          <cell r="Q6563">
            <v>19</v>
          </cell>
          <cell r="R6563">
            <v>0</v>
          </cell>
          <cell r="S6563">
            <v>0</v>
          </cell>
          <cell r="T6563">
            <v>0</v>
          </cell>
          <cell r="U6563">
            <v>0</v>
          </cell>
          <cell r="AO6563" t="e">
            <v>#N/A</v>
          </cell>
          <cell r="AQ6563" t="e">
            <v>#N/A</v>
          </cell>
        </row>
        <row r="6564">
          <cell r="G6564">
            <v>0</v>
          </cell>
          <cell r="H6564">
            <v>0</v>
          </cell>
          <cell r="I6564">
            <v>0</v>
          </cell>
          <cell r="J6564">
            <v>0</v>
          </cell>
          <cell r="K6564">
            <v>0</v>
          </cell>
          <cell r="L6564">
            <v>0</v>
          </cell>
          <cell r="M6564">
            <v>0</v>
          </cell>
          <cell r="N6564">
            <v>0</v>
          </cell>
          <cell r="O6564">
            <v>0</v>
          </cell>
          <cell r="P6564">
            <v>0</v>
          </cell>
          <cell r="Q6564">
            <v>0</v>
          </cell>
          <cell r="R6564">
            <v>0</v>
          </cell>
          <cell r="S6564">
            <v>0</v>
          </cell>
          <cell r="T6564">
            <v>0</v>
          </cell>
          <cell r="U6564">
            <v>0</v>
          </cell>
          <cell r="AO6564" t="str">
            <v>Berlin_2005_Sonstige_1</v>
          </cell>
          <cell r="AQ6564" t="str">
            <v>Stadtstaaten_2005_Sonstige_1</v>
          </cell>
        </row>
        <row r="6565">
          <cell r="G6565">
            <v>0</v>
          </cell>
          <cell r="H6565">
            <v>0</v>
          </cell>
          <cell r="I6565">
            <v>0</v>
          </cell>
          <cell r="J6565">
            <v>0</v>
          </cell>
          <cell r="K6565">
            <v>0</v>
          </cell>
          <cell r="L6565">
            <v>0</v>
          </cell>
          <cell r="M6565">
            <v>0</v>
          </cell>
          <cell r="N6565">
            <v>0</v>
          </cell>
          <cell r="O6565">
            <v>0</v>
          </cell>
          <cell r="P6565">
            <v>0</v>
          </cell>
          <cell r="Q6565">
            <v>0</v>
          </cell>
          <cell r="R6565">
            <v>0</v>
          </cell>
          <cell r="S6565">
            <v>0</v>
          </cell>
          <cell r="T6565">
            <v>0</v>
          </cell>
          <cell r="U6565">
            <v>0</v>
          </cell>
          <cell r="AO6565" t="str">
            <v>Berlin_2005_Sonstige_2</v>
          </cell>
          <cell r="AQ6565" t="str">
            <v>Stadtstaaten_2005_Sonstige_2</v>
          </cell>
        </row>
        <row r="6566">
          <cell r="G6566">
            <v>684</v>
          </cell>
          <cell r="H6566">
            <v>340</v>
          </cell>
          <cell r="I6566">
            <v>32</v>
          </cell>
          <cell r="J6566">
            <v>20</v>
          </cell>
          <cell r="K6566">
            <v>551</v>
          </cell>
          <cell r="L6566">
            <v>281</v>
          </cell>
          <cell r="M6566">
            <v>29</v>
          </cell>
          <cell r="N6566">
            <v>18</v>
          </cell>
          <cell r="O6566">
            <v>551</v>
          </cell>
          <cell r="P6566">
            <v>133</v>
          </cell>
          <cell r="Q6566">
            <v>0</v>
          </cell>
          <cell r="R6566">
            <v>0</v>
          </cell>
          <cell r="S6566">
            <v>0</v>
          </cell>
          <cell r="T6566">
            <v>0</v>
          </cell>
          <cell r="U6566">
            <v>0</v>
          </cell>
          <cell r="AO6566" t="str">
            <v>Berlin_2005_Sonstige_3</v>
          </cell>
          <cell r="AQ6566" t="str">
            <v>Stadtstaaten_2005_Sonstige_3</v>
          </cell>
        </row>
        <row r="6567">
          <cell r="G6567">
            <v>139</v>
          </cell>
          <cell r="H6567">
            <v>55</v>
          </cell>
          <cell r="I6567">
            <v>8</v>
          </cell>
          <cell r="J6567">
            <v>4</v>
          </cell>
          <cell r="K6567">
            <v>137</v>
          </cell>
          <cell r="L6567">
            <v>45</v>
          </cell>
          <cell r="M6567">
            <v>6</v>
          </cell>
          <cell r="N6567">
            <v>3</v>
          </cell>
          <cell r="O6567">
            <v>137</v>
          </cell>
          <cell r="P6567">
            <v>2</v>
          </cell>
          <cell r="Q6567">
            <v>0</v>
          </cell>
          <cell r="R6567">
            <v>0</v>
          </cell>
          <cell r="S6567">
            <v>0</v>
          </cell>
          <cell r="T6567">
            <v>0</v>
          </cell>
          <cell r="U6567">
            <v>0</v>
          </cell>
          <cell r="AO6567" t="str">
            <v>Berlin_2005_Sonstige_4</v>
          </cell>
          <cell r="AQ6567" t="str">
            <v>Stadtstaaten_2005_Sonstige_4</v>
          </cell>
        </row>
        <row r="6568">
          <cell r="G6568">
            <v>0</v>
          </cell>
          <cell r="H6568">
            <v>0</v>
          </cell>
          <cell r="I6568">
            <v>0</v>
          </cell>
          <cell r="J6568">
            <v>0</v>
          </cell>
          <cell r="K6568">
            <v>0</v>
          </cell>
          <cell r="L6568">
            <v>0</v>
          </cell>
          <cell r="M6568">
            <v>0</v>
          </cell>
          <cell r="N6568">
            <v>0</v>
          </cell>
          <cell r="O6568">
            <v>0</v>
          </cell>
          <cell r="P6568">
            <v>0</v>
          </cell>
          <cell r="Q6568">
            <v>0</v>
          </cell>
          <cell r="R6568">
            <v>0</v>
          </cell>
          <cell r="S6568">
            <v>0</v>
          </cell>
          <cell r="T6568">
            <v>0</v>
          </cell>
          <cell r="U6568">
            <v>0</v>
          </cell>
          <cell r="AO6568" t="str">
            <v>Berlin_2005_Sonstige_5</v>
          </cell>
          <cell r="AQ6568" t="str">
            <v>Stadtstaaten_2005_Sonstige_5</v>
          </cell>
        </row>
        <row r="6569">
          <cell r="G6569">
            <v>0</v>
          </cell>
          <cell r="H6569">
            <v>0</v>
          </cell>
          <cell r="I6569">
            <v>0</v>
          </cell>
          <cell r="J6569">
            <v>0</v>
          </cell>
          <cell r="K6569">
            <v>0</v>
          </cell>
          <cell r="L6569">
            <v>0</v>
          </cell>
          <cell r="M6569">
            <v>0</v>
          </cell>
          <cell r="N6569">
            <v>0</v>
          </cell>
          <cell r="O6569">
            <v>0</v>
          </cell>
          <cell r="P6569">
            <v>0</v>
          </cell>
          <cell r="Q6569">
            <v>0</v>
          </cell>
          <cell r="R6569">
            <v>0</v>
          </cell>
          <cell r="S6569">
            <v>0</v>
          </cell>
          <cell r="T6569">
            <v>0</v>
          </cell>
          <cell r="U6569">
            <v>0</v>
          </cell>
          <cell r="AO6569" t="str">
            <v>Berlin_2005_Sonstige_6</v>
          </cell>
          <cell r="AQ6569" t="str">
            <v>Stadtstaaten_2005_Sonstige_6</v>
          </cell>
        </row>
        <row r="6570">
          <cell r="G6570">
            <v>0</v>
          </cell>
          <cell r="H6570">
            <v>0</v>
          </cell>
          <cell r="I6570">
            <v>0</v>
          </cell>
          <cell r="J6570">
            <v>0</v>
          </cell>
          <cell r="K6570">
            <v>0</v>
          </cell>
          <cell r="L6570">
            <v>0</v>
          </cell>
          <cell r="M6570">
            <v>0</v>
          </cell>
          <cell r="N6570">
            <v>0</v>
          </cell>
          <cell r="O6570">
            <v>0</v>
          </cell>
          <cell r="P6570">
            <v>0</v>
          </cell>
          <cell r="Q6570">
            <v>0</v>
          </cell>
          <cell r="R6570">
            <v>0</v>
          </cell>
          <cell r="S6570">
            <v>0</v>
          </cell>
          <cell r="T6570">
            <v>0</v>
          </cell>
          <cell r="U6570">
            <v>0</v>
          </cell>
          <cell r="AO6570" t="str">
            <v>Berlin_2005_Sonstige_7</v>
          </cell>
          <cell r="AQ6570" t="str">
            <v>Stadtstaaten_2005_Sonstige_7</v>
          </cell>
        </row>
        <row r="6571">
          <cell r="G6571">
            <v>823</v>
          </cell>
          <cell r="H6571">
            <v>395</v>
          </cell>
          <cell r="I6571">
            <v>40</v>
          </cell>
          <cell r="J6571">
            <v>24</v>
          </cell>
          <cell r="K6571">
            <v>688</v>
          </cell>
          <cell r="L6571">
            <v>326</v>
          </cell>
          <cell r="M6571">
            <v>35</v>
          </cell>
          <cell r="N6571">
            <v>21</v>
          </cell>
          <cell r="O6571">
            <v>688</v>
          </cell>
          <cell r="P6571">
            <v>135</v>
          </cell>
          <cell r="Q6571">
            <v>0</v>
          </cell>
          <cell r="R6571">
            <v>0</v>
          </cell>
          <cell r="S6571">
            <v>0</v>
          </cell>
          <cell r="T6571">
            <v>0</v>
          </cell>
          <cell r="U6571">
            <v>0</v>
          </cell>
          <cell r="AO6571" t="str">
            <v>Berlin_2005_Sonstige_8</v>
          </cell>
          <cell r="AQ6571" t="str">
            <v>Stadtstaaten_2005_Sonstige_8</v>
          </cell>
        </row>
        <row r="6572">
          <cell r="G6572">
            <v>0</v>
          </cell>
          <cell r="H6572">
            <v>0</v>
          </cell>
          <cell r="I6572">
            <v>0</v>
          </cell>
          <cell r="J6572">
            <v>0</v>
          </cell>
          <cell r="K6572">
            <v>0</v>
          </cell>
          <cell r="L6572">
            <v>0</v>
          </cell>
          <cell r="M6572">
            <v>0</v>
          </cell>
          <cell r="N6572">
            <v>0</v>
          </cell>
          <cell r="O6572">
            <v>0</v>
          </cell>
          <cell r="P6572">
            <v>0</v>
          </cell>
          <cell r="Q6572">
            <v>0</v>
          </cell>
          <cell r="R6572">
            <v>0</v>
          </cell>
          <cell r="S6572">
            <v>0</v>
          </cell>
          <cell r="T6572">
            <v>0</v>
          </cell>
          <cell r="U6572">
            <v>0</v>
          </cell>
          <cell r="AO6572" t="e">
            <v>#N/A</v>
          </cell>
          <cell r="AQ6572" t="e">
            <v>#N/A</v>
          </cell>
        </row>
        <row r="6573">
          <cell r="G6573">
            <v>0</v>
          </cell>
          <cell r="H6573">
            <v>0</v>
          </cell>
          <cell r="I6573">
            <v>0</v>
          </cell>
          <cell r="J6573">
            <v>0</v>
          </cell>
          <cell r="K6573">
            <v>0</v>
          </cell>
          <cell r="L6573">
            <v>0</v>
          </cell>
          <cell r="M6573">
            <v>0</v>
          </cell>
          <cell r="N6573">
            <v>0</v>
          </cell>
          <cell r="O6573">
            <v>0</v>
          </cell>
          <cell r="P6573">
            <v>0</v>
          </cell>
          <cell r="Q6573">
            <v>0</v>
          </cell>
          <cell r="R6573">
            <v>0</v>
          </cell>
          <cell r="S6573">
            <v>0</v>
          </cell>
          <cell r="T6573">
            <v>0</v>
          </cell>
          <cell r="U6573">
            <v>0</v>
          </cell>
          <cell r="AO6573" t="e">
            <v>#N/A</v>
          </cell>
          <cell r="AQ6573" t="e">
            <v>#N/A</v>
          </cell>
        </row>
        <row r="6574">
          <cell r="G6574">
            <v>47</v>
          </cell>
          <cell r="H6574">
            <v>35</v>
          </cell>
          <cell r="I6574">
            <v>3</v>
          </cell>
          <cell r="J6574">
            <v>2</v>
          </cell>
          <cell r="K6574">
            <v>28</v>
          </cell>
          <cell r="L6574">
            <v>22</v>
          </cell>
          <cell r="M6574">
            <v>2</v>
          </cell>
          <cell r="N6574">
            <v>2</v>
          </cell>
          <cell r="O6574">
            <v>28</v>
          </cell>
          <cell r="P6574">
            <v>19</v>
          </cell>
          <cell r="Q6574">
            <v>0</v>
          </cell>
          <cell r="R6574">
            <v>0</v>
          </cell>
          <cell r="S6574">
            <v>0</v>
          </cell>
          <cell r="T6574">
            <v>0</v>
          </cell>
          <cell r="U6574">
            <v>0</v>
          </cell>
          <cell r="AO6574" t="e">
            <v>#N/A</v>
          </cell>
          <cell r="AQ6574" t="e">
            <v>#N/A</v>
          </cell>
        </row>
        <row r="6575">
          <cell r="G6575">
            <v>0</v>
          </cell>
          <cell r="H6575">
            <v>0</v>
          </cell>
          <cell r="I6575">
            <v>0</v>
          </cell>
          <cell r="J6575">
            <v>0</v>
          </cell>
          <cell r="K6575">
            <v>0</v>
          </cell>
          <cell r="L6575">
            <v>0</v>
          </cell>
          <cell r="M6575">
            <v>0</v>
          </cell>
          <cell r="N6575">
            <v>0</v>
          </cell>
          <cell r="O6575">
            <v>0</v>
          </cell>
          <cell r="P6575">
            <v>0</v>
          </cell>
          <cell r="Q6575">
            <v>0</v>
          </cell>
          <cell r="R6575">
            <v>0</v>
          </cell>
          <cell r="S6575">
            <v>0</v>
          </cell>
          <cell r="T6575">
            <v>0</v>
          </cell>
          <cell r="U6575">
            <v>0</v>
          </cell>
          <cell r="AO6575" t="e">
            <v>#N/A</v>
          </cell>
          <cell r="AQ6575" t="e">
            <v>#N/A</v>
          </cell>
        </row>
        <row r="6576">
          <cell r="G6576">
            <v>0</v>
          </cell>
          <cell r="H6576">
            <v>0</v>
          </cell>
          <cell r="I6576">
            <v>0</v>
          </cell>
          <cell r="J6576">
            <v>0</v>
          </cell>
          <cell r="K6576">
            <v>0</v>
          </cell>
          <cell r="L6576">
            <v>0</v>
          </cell>
          <cell r="M6576">
            <v>0</v>
          </cell>
          <cell r="N6576">
            <v>0</v>
          </cell>
          <cell r="O6576">
            <v>0</v>
          </cell>
          <cell r="P6576">
            <v>0</v>
          </cell>
          <cell r="Q6576">
            <v>0</v>
          </cell>
          <cell r="R6576">
            <v>0</v>
          </cell>
          <cell r="S6576">
            <v>0</v>
          </cell>
          <cell r="T6576">
            <v>0</v>
          </cell>
          <cell r="U6576">
            <v>0</v>
          </cell>
          <cell r="AO6576" t="e">
            <v>#N/A</v>
          </cell>
          <cell r="AQ6576" t="e">
            <v>#N/A</v>
          </cell>
        </row>
        <row r="6577">
          <cell r="G6577">
            <v>0</v>
          </cell>
          <cell r="H6577">
            <v>0</v>
          </cell>
          <cell r="I6577">
            <v>0</v>
          </cell>
          <cell r="J6577">
            <v>0</v>
          </cell>
          <cell r="K6577">
            <v>0</v>
          </cell>
          <cell r="L6577">
            <v>0</v>
          </cell>
          <cell r="M6577">
            <v>0</v>
          </cell>
          <cell r="N6577">
            <v>0</v>
          </cell>
          <cell r="O6577">
            <v>0</v>
          </cell>
          <cell r="P6577">
            <v>0</v>
          </cell>
          <cell r="Q6577">
            <v>0</v>
          </cell>
          <cell r="R6577">
            <v>0</v>
          </cell>
          <cell r="S6577">
            <v>0</v>
          </cell>
          <cell r="T6577">
            <v>0</v>
          </cell>
          <cell r="U6577">
            <v>0</v>
          </cell>
          <cell r="AO6577" t="e">
            <v>#N/A</v>
          </cell>
          <cell r="AQ6577" t="e">
            <v>#N/A</v>
          </cell>
        </row>
        <row r="6578">
          <cell r="G6578">
            <v>0</v>
          </cell>
          <cell r="H6578">
            <v>0</v>
          </cell>
          <cell r="I6578">
            <v>0</v>
          </cell>
          <cell r="J6578">
            <v>0</v>
          </cell>
          <cell r="K6578">
            <v>0</v>
          </cell>
          <cell r="L6578">
            <v>0</v>
          </cell>
          <cell r="M6578">
            <v>0</v>
          </cell>
          <cell r="N6578">
            <v>0</v>
          </cell>
          <cell r="O6578">
            <v>0</v>
          </cell>
          <cell r="P6578">
            <v>0</v>
          </cell>
          <cell r="Q6578">
            <v>0</v>
          </cell>
          <cell r="R6578">
            <v>0</v>
          </cell>
          <cell r="S6578">
            <v>0</v>
          </cell>
          <cell r="T6578">
            <v>0</v>
          </cell>
          <cell r="U6578">
            <v>0</v>
          </cell>
          <cell r="AO6578" t="e">
            <v>#N/A</v>
          </cell>
          <cell r="AQ6578" t="e">
            <v>#N/A</v>
          </cell>
        </row>
        <row r="6579">
          <cell r="G6579">
            <v>47</v>
          </cell>
          <cell r="H6579">
            <v>35</v>
          </cell>
          <cell r="I6579">
            <v>3</v>
          </cell>
          <cell r="J6579">
            <v>2</v>
          </cell>
          <cell r="K6579">
            <v>28</v>
          </cell>
          <cell r="L6579">
            <v>22</v>
          </cell>
          <cell r="M6579">
            <v>2</v>
          </cell>
          <cell r="N6579">
            <v>2</v>
          </cell>
          <cell r="O6579">
            <v>28</v>
          </cell>
          <cell r="P6579">
            <v>19</v>
          </cell>
          <cell r="Q6579">
            <v>0</v>
          </cell>
          <cell r="R6579">
            <v>0</v>
          </cell>
          <cell r="S6579">
            <v>0</v>
          </cell>
          <cell r="T6579">
            <v>0</v>
          </cell>
          <cell r="U6579">
            <v>0</v>
          </cell>
          <cell r="AO6579" t="e">
            <v>#N/A</v>
          </cell>
          <cell r="AQ6579" t="e">
            <v>#N/A</v>
          </cell>
        </row>
        <row r="6580">
          <cell r="G6580">
            <v>4653</v>
          </cell>
          <cell r="H6580">
            <v>1314</v>
          </cell>
          <cell r="I6580">
            <v>21</v>
          </cell>
          <cell r="J6580">
            <v>8</v>
          </cell>
          <cell r="K6580">
            <v>1715</v>
          </cell>
          <cell r="L6580">
            <v>522</v>
          </cell>
          <cell r="M6580">
            <v>15</v>
          </cell>
          <cell r="N6580">
            <v>6</v>
          </cell>
          <cell r="O6580">
            <v>1736</v>
          </cell>
          <cell r="P6580">
            <v>1640</v>
          </cell>
          <cell r="Q6580">
            <v>1248</v>
          </cell>
          <cell r="R6580">
            <v>29</v>
          </cell>
          <cell r="S6580">
            <v>0</v>
          </cell>
          <cell r="T6580">
            <v>0</v>
          </cell>
          <cell r="U6580">
            <v>0</v>
          </cell>
          <cell r="AO6580" t="str">
            <v>Brandenburg_2008_I 01a_1</v>
          </cell>
          <cell r="AQ6580" t="str">
            <v>Östliche Flächenländer_2008_I 01a_1</v>
          </cell>
        </row>
        <row r="6581">
          <cell r="G6581">
            <v>13904</v>
          </cell>
          <cell r="H6581">
            <v>4177</v>
          </cell>
          <cell r="I6581">
            <v>45</v>
          </cell>
          <cell r="J6581">
            <v>20</v>
          </cell>
          <cell r="K6581">
            <v>4284</v>
          </cell>
          <cell r="L6581">
            <v>1340</v>
          </cell>
          <cell r="M6581">
            <v>17</v>
          </cell>
          <cell r="N6581">
            <v>8</v>
          </cell>
          <cell r="O6581">
            <v>4323</v>
          </cell>
          <cell r="P6581">
            <v>5164</v>
          </cell>
          <cell r="Q6581">
            <v>3898</v>
          </cell>
          <cell r="R6581">
            <v>519</v>
          </cell>
          <cell r="S6581">
            <v>0</v>
          </cell>
          <cell r="T6581">
            <v>0</v>
          </cell>
          <cell r="U6581">
            <v>0</v>
          </cell>
          <cell r="AO6581" t="str">
            <v>Brandenburg_2008_I 01a_2</v>
          </cell>
          <cell r="AQ6581" t="str">
            <v>Östliche Flächenländer_2008_I 01a_2</v>
          </cell>
        </row>
        <row r="6582">
          <cell r="G6582">
            <v>19567</v>
          </cell>
          <cell r="H6582">
            <v>7284</v>
          </cell>
          <cell r="I6582">
            <v>68</v>
          </cell>
          <cell r="J6582">
            <v>44</v>
          </cell>
          <cell r="K6582">
            <v>5404</v>
          </cell>
          <cell r="L6582">
            <v>2251</v>
          </cell>
          <cell r="M6582">
            <v>20</v>
          </cell>
          <cell r="N6582">
            <v>14</v>
          </cell>
          <cell r="O6582">
            <v>5432</v>
          </cell>
          <cell r="P6582">
            <v>6363</v>
          </cell>
          <cell r="Q6582">
            <v>6241</v>
          </cell>
          <cell r="R6582">
            <v>1531</v>
          </cell>
          <cell r="S6582">
            <v>0</v>
          </cell>
          <cell r="T6582">
            <v>0</v>
          </cell>
          <cell r="U6582">
            <v>0</v>
          </cell>
          <cell r="AO6582" t="str">
            <v>Brandenburg_2008_I 01a_3</v>
          </cell>
          <cell r="AQ6582" t="str">
            <v>Östliche Flächenländer_2008_I 01a_3</v>
          </cell>
        </row>
        <row r="6583">
          <cell r="G6583">
            <v>1389</v>
          </cell>
          <cell r="H6583">
            <v>640</v>
          </cell>
          <cell r="I6583">
            <v>4</v>
          </cell>
          <cell r="J6583">
            <v>2</v>
          </cell>
          <cell r="K6583">
            <v>351</v>
          </cell>
          <cell r="L6583">
            <v>154</v>
          </cell>
          <cell r="M6583">
            <v>2</v>
          </cell>
          <cell r="N6583">
            <v>2</v>
          </cell>
          <cell r="O6583">
            <v>352</v>
          </cell>
          <cell r="P6583">
            <v>461</v>
          </cell>
          <cell r="Q6583">
            <v>511</v>
          </cell>
          <cell r="R6583">
            <v>65</v>
          </cell>
          <cell r="S6583">
            <v>0</v>
          </cell>
          <cell r="T6583">
            <v>0</v>
          </cell>
          <cell r="U6583">
            <v>0</v>
          </cell>
          <cell r="AO6583" t="str">
            <v>Brandenburg_2008_I 01a_4</v>
          </cell>
          <cell r="AQ6583" t="str">
            <v>Östliche Flächenländer_2008_I 01a_4</v>
          </cell>
        </row>
        <row r="6584">
          <cell r="G6584">
            <v>6879</v>
          </cell>
          <cell r="H6584">
            <v>3571</v>
          </cell>
          <cell r="I6584">
            <v>16</v>
          </cell>
          <cell r="J6584">
            <v>11</v>
          </cell>
          <cell r="K6584">
            <v>2249</v>
          </cell>
          <cell r="L6584">
            <v>1180</v>
          </cell>
          <cell r="M6584">
            <v>4</v>
          </cell>
          <cell r="N6584">
            <v>4</v>
          </cell>
          <cell r="O6584">
            <v>2253</v>
          </cell>
          <cell r="P6584">
            <v>2247</v>
          </cell>
          <cell r="Q6584">
            <v>2185</v>
          </cell>
          <cell r="R6584">
            <v>194</v>
          </cell>
          <cell r="S6584">
            <v>0</v>
          </cell>
          <cell r="T6584">
            <v>0</v>
          </cell>
          <cell r="U6584">
            <v>0</v>
          </cell>
          <cell r="AO6584" t="str">
            <v>Brandenburg_2008_I 01a_5</v>
          </cell>
          <cell r="AQ6584" t="str">
            <v>Östliche Flächenländer_2008_I 01a_5</v>
          </cell>
        </row>
        <row r="6585">
          <cell r="G6585">
            <v>143</v>
          </cell>
          <cell r="H6585">
            <v>69</v>
          </cell>
          <cell r="I6585">
            <v>8</v>
          </cell>
          <cell r="J6585">
            <v>7</v>
          </cell>
          <cell r="K6585">
            <v>45</v>
          </cell>
          <cell r="L6585">
            <v>21</v>
          </cell>
          <cell r="M6585">
            <v>3</v>
          </cell>
          <cell r="N6585">
            <v>3</v>
          </cell>
          <cell r="O6585">
            <v>45</v>
          </cell>
          <cell r="P6585">
            <v>45</v>
          </cell>
          <cell r="Q6585">
            <v>46</v>
          </cell>
          <cell r="R6585">
            <v>7</v>
          </cell>
          <cell r="S6585">
            <v>0</v>
          </cell>
          <cell r="T6585">
            <v>0</v>
          </cell>
          <cell r="U6585">
            <v>0</v>
          </cell>
          <cell r="AO6585" t="str">
            <v>Brandenburg_2008_I 01a_6</v>
          </cell>
          <cell r="AQ6585" t="str">
            <v>Östliche Flächenländer_2008_I 01a_6</v>
          </cell>
        </row>
        <row r="6586">
          <cell r="G6586">
            <v>0</v>
          </cell>
          <cell r="H6586">
            <v>0</v>
          </cell>
          <cell r="I6586">
            <v>0</v>
          </cell>
          <cell r="J6586">
            <v>0</v>
          </cell>
          <cell r="K6586">
            <v>0</v>
          </cell>
          <cell r="L6586">
            <v>0</v>
          </cell>
          <cell r="M6586">
            <v>0</v>
          </cell>
          <cell r="N6586">
            <v>0</v>
          </cell>
          <cell r="O6586">
            <v>0</v>
          </cell>
          <cell r="P6586">
            <v>0</v>
          </cell>
          <cell r="Q6586">
            <v>0</v>
          </cell>
          <cell r="R6586">
            <v>0</v>
          </cell>
          <cell r="S6586">
            <v>0</v>
          </cell>
          <cell r="T6586">
            <v>0</v>
          </cell>
          <cell r="U6586">
            <v>0</v>
          </cell>
          <cell r="AO6586" t="str">
            <v>Brandenburg_2008_I 01a_7</v>
          </cell>
          <cell r="AQ6586" t="str">
            <v>Östliche Flächenländer_2008_I 01a_7</v>
          </cell>
        </row>
        <row r="6587">
          <cell r="G6587">
            <v>46535</v>
          </cell>
          <cell r="H6587">
            <v>17055</v>
          </cell>
          <cell r="I6587">
            <v>162</v>
          </cell>
          <cell r="J6587">
            <v>92</v>
          </cell>
          <cell r="K6587">
            <v>14048</v>
          </cell>
          <cell r="L6587">
            <v>5468</v>
          </cell>
          <cell r="M6587">
            <v>61</v>
          </cell>
          <cell r="N6587">
            <v>37</v>
          </cell>
          <cell r="O6587">
            <v>14141</v>
          </cell>
          <cell r="P6587">
            <v>15920</v>
          </cell>
          <cell r="Q6587">
            <v>14129</v>
          </cell>
          <cell r="R6587">
            <v>2345</v>
          </cell>
          <cell r="S6587">
            <v>0</v>
          </cell>
          <cell r="T6587">
            <v>0</v>
          </cell>
          <cell r="U6587">
            <v>0</v>
          </cell>
          <cell r="AO6587" t="str">
            <v>Brandenburg_2008_I 01a_8</v>
          </cell>
          <cell r="AQ6587" t="str">
            <v>Östliche Flächenländer_2008_I 01a_8</v>
          </cell>
        </row>
        <row r="6588">
          <cell r="G6588">
            <v>0</v>
          </cell>
          <cell r="H6588">
            <v>0</v>
          </cell>
          <cell r="I6588">
            <v>0</v>
          </cell>
          <cell r="J6588">
            <v>0</v>
          </cell>
          <cell r="K6588">
            <v>0</v>
          </cell>
          <cell r="L6588">
            <v>0</v>
          </cell>
          <cell r="M6588">
            <v>0</v>
          </cell>
          <cell r="N6588">
            <v>0</v>
          </cell>
          <cell r="O6588">
            <v>0</v>
          </cell>
          <cell r="P6588">
            <v>0</v>
          </cell>
          <cell r="Q6588">
            <v>0</v>
          </cell>
          <cell r="R6588">
            <v>0</v>
          </cell>
          <cell r="S6588">
            <v>0</v>
          </cell>
          <cell r="T6588">
            <v>0</v>
          </cell>
          <cell r="U6588">
            <v>0</v>
          </cell>
          <cell r="AO6588" t="str">
            <v>Brandenburg_2008_I 03_1</v>
          </cell>
          <cell r="AQ6588" t="str">
            <v>Östliche Flächenländer_2008_I 03_1</v>
          </cell>
        </row>
        <row r="6589">
          <cell r="G6589">
            <v>4</v>
          </cell>
          <cell r="H6589">
            <v>0</v>
          </cell>
          <cell r="I6589">
            <v>0</v>
          </cell>
          <cell r="J6589">
            <v>0</v>
          </cell>
          <cell r="K6589">
            <v>2</v>
          </cell>
          <cell r="L6589">
            <v>0</v>
          </cell>
          <cell r="M6589">
            <v>0</v>
          </cell>
          <cell r="N6589">
            <v>0</v>
          </cell>
          <cell r="O6589">
            <v>2</v>
          </cell>
          <cell r="P6589">
            <v>2</v>
          </cell>
          <cell r="Q6589">
            <v>0</v>
          </cell>
          <cell r="R6589">
            <v>0</v>
          </cell>
          <cell r="S6589">
            <v>0</v>
          </cell>
          <cell r="T6589">
            <v>0</v>
          </cell>
          <cell r="U6589">
            <v>0</v>
          </cell>
          <cell r="AO6589" t="str">
            <v>Brandenburg_2008_I 03_2</v>
          </cell>
          <cell r="AQ6589" t="str">
            <v>Östliche Flächenländer_2008_I 03_2</v>
          </cell>
        </row>
        <row r="6590">
          <cell r="G6590">
            <v>2172</v>
          </cell>
          <cell r="H6590">
            <v>1170</v>
          </cell>
          <cell r="I6590">
            <v>15</v>
          </cell>
          <cell r="J6590">
            <v>8</v>
          </cell>
          <cell r="K6590">
            <v>984</v>
          </cell>
          <cell r="L6590">
            <v>529</v>
          </cell>
          <cell r="M6590">
            <v>7</v>
          </cell>
          <cell r="N6590">
            <v>5</v>
          </cell>
          <cell r="O6590">
            <v>1018</v>
          </cell>
          <cell r="P6590">
            <v>1137</v>
          </cell>
          <cell r="Q6590">
            <v>17</v>
          </cell>
          <cell r="R6590">
            <v>0</v>
          </cell>
          <cell r="S6590">
            <v>0</v>
          </cell>
          <cell r="T6590">
            <v>0</v>
          </cell>
          <cell r="U6590">
            <v>0</v>
          </cell>
          <cell r="AO6590" t="str">
            <v>Brandenburg_2008_I 03_3</v>
          </cell>
          <cell r="AQ6590" t="str">
            <v>Östliche Flächenländer_2008_I 03_3</v>
          </cell>
        </row>
        <row r="6591">
          <cell r="G6591">
            <v>41</v>
          </cell>
          <cell r="H6591">
            <v>25</v>
          </cell>
          <cell r="I6591">
            <v>0</v>
          </cell>
          <cell r="J6591">
            <v>0</v>
          </cell>
          <cell r="K6591">
            <v>13</v>
          </cell>
          <cell r="L6591">
            <v>9</v>
          </cell>
          <cell r="M6591">
            <v>0</v>
          </cell>
          <cell r="N6591">
            <v>0</v>
          </cell>
          <cell r="O6591">
            <v>13</v>
          </cell>
          <cell r="P6591">
            <v>28</v>
          </cell>
          <cell r="Q6591">
            <v>0</v>
          </cell>
          <cell r="R6591">
            <v>0</v>
          </cell>
          <cell r="S6591">
            <v>0</v>
          </cell>
          <cell r="T6591">
            <v>0</v>
          </cell>
          <cell r="U6591">
            <v>0</v>
          </cell>
          <cell r="AO6591" t="str">
            <v>Brandenburg_2008_I 03_4</v>
          </cell>
          <cell r="AQ6591" t="str">
            <v>Östliche Flächenländer_2008_I 03_4</v>
          </cell>
        </row>
        <row r="6592">
          <cell r="G6592">
            <v>522</v>
          </cell>
          <cell r="H6592">
            <v>341</v>
          </cell>
          <cell r="I6592">
            <v>4</v>
          </cell>
          <cell r="J6592">
            <v>3</v>
          </cell>
          <cell r="K6592">
            <v>276</v>
          </cell>
          <cell r="L6592">
            <v>194</v>
          </cell>
          <cell r="M6592">
            <v>1</v>
          </cell>
          <cell r="N6592">
            <v>1</v>
          </cell>
          <cell r="O6592">
            <v>277</v>
          </cell>
          <cell r="P6592">
            <v>243</v>
          </cell>
          <cell r="Q6592">
            <v>2</v>
          </cell>
          <cell r="R6592">
            <v>0</v>
          </cell>
          <cell r="S6592">
            <v>0</v>
          </cell>
          <cell r="T6592">
            <v>0</v>
          </cell>
          <cell r="U6592">
            <v>0</v>
          </cell>
          <cell r="AO6592" t="str">
            <v>Brandenburg_2008_I 03_5</v>
          </cell>
          <cell r="AQ6592" t="str">
            <v>Östliche Flächenländer_2008_I 03_5</v>
          </cell>
        </row>
        <row r="6593">
          <cell r="G6593">
            <v>2</v>
          </cell>
          <cell r="H6593">
            <v>2</v>
          </cell>
          <cell r="I6593">
            <v>0</v>
          </cell>
          <cell r="J6593">
            <v>0</v>
          </cell>
          <cell r="K6593">
            <v>0</v>
          </cell>
          <cell r="L6593">
            <v>0</v>
          </cell>
          <cell r="M6593">
            <v>0</v>
          </cell>
          <cell r="N6593">
            <v>0</v>
          </cell>
          <cell r="O6593">
            <v>1</v>
          </cell>
          <cell r="P6593">
            <v>1</v>
          </cell>
          <cell r="Q6593">
            <v>0</v>
          </cell>
          <cell r="R6593">
            <v>0</v>
          </cell>
          <cell r="S6593">
            <v>0</v>
          </cell>
          <cell r="T6593">
            <v>0</v>
          </cell>
          <cell r="U6593">
            <v>0</v>
          </cell>
          <cell r="AO6593" t="str">
            <v>Brandenburg_2008_I 03_6</v>
          </cell>
          <cell r="AQ6593" t="str">
            <v>Östliche Flächenländer_2008_I 03_6</v>
          </cell>
        </row>
        <row r="6594">
          <cell r="G6594">
            <v>0</v>
          </cell>
          <cell r="H6594">
            <v>0</v>
          </cell>
          <cell r="I6594">
            <v>0</v>
          </cell>
          <cell r="J6594">
            <v>0</v>
          </cell>
          <cell r="K6594">
            <v>0</v>
          </cell>
          <cell r="L6594">
            <v>0</v>
          </cell>
          <cell r="M6594">
            <v>0</v>
          </cell>
          <cell r="N6594">
            <v>0</v>
          </cell>
          <cell r="O6594">
            <v>0</v>
          </cell>
          <cell r="P6594">
            <v>0</v>
          </cell>
          <cell r="Q6594">
            <v>0</v>
          </cell>
          <cell r="R6594">
            <v>0</v>
          </cell>
          <cell r="S6594">
            <v>0</v>
          </cell>
          <cell r="T6594">
            <v>0</v>
          </cell>
          <cell r="U6594">
            <v>0</v>
          </cell>
          <cell r="AO6594" t="str">
            <v>Brandenburg_2008_I 03_7</v>
          </cell>
          <cell r="AQ6594" t="str">
            <v>Östliche Flächenländer_2008_I 03_7</v>
          </cell>
        </row>
        <row r="6595">
          <cell r="G6595">
            <v>2741</v>
          </cell>
          <cell r="H6595">
            <v>1538</v>
          </cell>
          <cell r="I6595">
            <v>19</v>
          </cell>
          <cell r="J6595">
            <v>11</v>
          </cell>
          <cell r="K6595">
            <v>1275</v>
          </cell>
          <cell r="L6595">
            <v>732</v>
          </cell>
          <cell r="M6595">
            <v>8</v>
          </cell>
          <cell r="N6595">
            <v>6</v>
          </cell>
          <cell r="O6595">
            <v>1311</v>
          </cell>
          <cell r="P6595">
            <v>1411</v>
          </cell>
          <cell r="Q6595">
            <v>19</v>
          </cell>
          <cell r="R6595">
            <v>0</v>
          </cell>
          <cell r="S6595">
            <v>0</v>
          </cell>
          <cell r="T6595">
            <v>0</v>
          </cell>
          <cell r="U6595">
            <v>0</v>
          </cell>
          <cell r="AO6595" t="str">
            <v>Brandenburg_2008_I 03_8</v>
          </cell>
          <cell r="AQ6595" t="str">
            <v>Östliche Flächenländer_2008_I 03_8</v>
          </cell>
        </row>
        <row r="6596">
          <cell r="G6596">
            <v>0</v>
          </cell>
          <cell r="H6596">
            <v>0</v>
          </cell>
          <cell r="I6596">
            <v>0</v>
          </cell>
          <cell r="J6596">
            <v>0</v>
          </cell>
          <cell r="K6596">
            <v>0</v>
          </cell>
          <cell r="L6596">
            <v>0</v>
          </cell>
          <cell r="M6596">
            <v>0</v>
          </cell>
          <cell r="N6596">
            <v>0</v>
          </cell>
          <cell r="O6596">
            <v>0</v>
          </cell>
          <cell r="P6596">
            <v>0</v>
          </cell>
          <cell r="Q6596">
            <v>0</v>
          </cell>
          <cell r="R6596">
            <v>0</v>
          </cell>
          <cell r="S6596">
            <v>0</v>
          </cell>
          <cell r="T6596">
            <v>0</v>
          </cell>
          <cell r="U6596">
            <v>0</v>
          </cell>
          <cell r="AO6596" t="str">
            <v>Brandenburg_2008_I 04b_1</v>
          </cell>
          <cell r="AQ6596" t="str">
            <v>Östliche Flächenländer_2008_I 04b_1</v>
          </cell>
        </row>
        <row r="6597">
          <cell r="G6597">
            <v>0</v>
          </cell>
          <cell r="H6597">
            <v>0</v>
          </cell>
          <cell r="I6597">
            <v>0</v>
          </cell>
          <cell r="J6597">
            <v>0</v>
          </cell>
          <cell r="K6597">
            <v>0</v>
          </cell>
          <cell r="L6597">
            <v>0</v>
          </cell>
          <cell r="M6597">
            <v>0</v>
          </cell>
          <cell r="N6597">
            <v>0</v>
          </cell>
          <cell r="O6597">
            <v>0</v>
          </cell>
          <cell r="P6597">
            <v>0</v>
          </cell>
          <cell r="Q6597">
            <v>0</v>
          </cell>
          <cell r="R6597">
            <v>0</v>
          </cell>
          <cell r="S6597">
            <v>0</v>
          </cell>
          <cell r="T6597">
            <v>0</v>
          </cell>
          <cell r="U6597">
            <v>0</v>
          </cell>
          <cell r="AO6597" t="str">
            <v>Brandenburg_2008_I 04b_2</v>
          </cell>
          <cell r="AQ6597" t="str">
            <v>Östliche Flächenländer_2008_I 04b_2</v>
          </cell>
        </row>
        <row r="6598">
          <cell r="G6598">
            <v>108</v>
          </cell>
          <cell r="H6598">
            <v>43</v>
          </cell>
          <cell r="I6598">
            <v>1</v>
          </cell>
          <cell r="J6598">
            <v>1</v>
          </cell>
          <cell r="K6598">
            <v>47</v>
          </cell>
          <cell r="L6598">
            <v>20</v>
          </cell>
          <cell r="M6598">
            <v>1</v>
          </cell>
          <cell r="N6598">
            <v>1</v>
          </cell>
          <cell r="O6598">
            <v>47</v>
          </cell>
          <cell r="P6598">
            <v>44</v>
          </cell>
          <cell r="Q6598">
            <v>17</v>
          </cell>
          <cell r="R6598">
            <v>0</v>
          </cell>
          <cell r="S6598">
            <v>0</v>
          </cell>
          <cell r="T6598">
            <v>0</v>
          </cell>
          <cell r="U6598">
            <v>0</v>
          </cell>
          <cell r="AO6598" t="str">
            <v>Brandenburg_2008_I 04b_3</v>
          </cell>
          <cell r="AQ6598" t="str">
            <v>Östliche Flächenländer_2008_I 04b_3</v>
          </cell>
        </row>
        <row r="6599">
          <cell r="G6599">
            <v>1</v>
          </cell>
          <cell r="H6599">
            <v>0</v>
          </cell>
          <cell r="I6599">
            <v>0</v>
          </cell>
          <cell r="J6599">
            <v>0</v>
          </cell>
          <cell r="K6599">
            <v>0</v>
          </cell>
          <cell r="L6599">
            <v>0</v>
          </cell>
          <cell r="M6599">
            <v>0</v>
          </cell>
          <cell r="N6599">
            <v>0</v>
          </cell>
          <cell r="O6599">
            <v>0</v>
          </cell>
          <cell r="P6599">
            <v>1</v>
          </cell>
          <cell r="Q6599">
            <v>0</v>
          </cell>
          <cell r="R6599">
            <v>0</v>
          </cell>
          <cell r="S6599">
            <v>0</v>
          </cell>
          <cell r="T6599">
            <v>0</v>
          </cell>
          <cell r="U6599">
            <v>0</v>
          </cell>
          <cell r="AO6599" t="str">
            <v>Brandenburg_2008_I 04b_4</v>
          </cell>
          <cell r="AQ6599" t="str">
            <v>Östliche Flächenländer_2008_I 04b_4</v>
          </cell>
        </row>
        <row r="6600">
          <cell r="G6600">
            <v>4</v>
          </cell>
          <cell r="H6600">
            <v>3</v>
          </cell>
          <cell r="I6600">
            <v>0</v>
          </cell>
          <cell r="J6600">
            <v>0</v>
          </cell>
          <cell r="K6600">
            <v>2</v>
          </cell>
          <cell r="L6600">
            <v>2</v>
          </cell>
          <cell r="M6600">
            <v>0</v>
          </cell>
          <cell r="N6600">
            <v>0</v>
          </cell>
          <cell r="O6600">
            <v>2</v>
          </cell>
          <cell r="P6600">
            <v>0</v>
          </cell>
          <cell r="Q6600">
            <v>2</v>
          </cell>
          <cell r="R6600">
            <v>0</v>
          </cell>
          <cell r="S6600">
            <v>0</v>
          </cell>
          <cell r="T6600">
            <v>0</v>
          </cell>
          <cell r="U6600">
            <v>0</v>
          </cell>
          <cell r="AO6600" t="str">
            <v>Brandenburg_2008_I 04b_5</v>
          </cell>
          <cell r="AQ6600" t="str">
            <v>Östliche Flächenländer_2008_I 04b_5</v>
          </cell>
        </row>
        <row r="6601">
          <cell r="G6601">
            <v>0</v>
          </cell>
          <cell r="H6601">
            <v>0</v>
          </cell>
          <cell r="I6601">
            <v>0</v>
          </cell>
          <cell r="J6601">
            <v>0</v>
          </cell>
          <cell r="K6601">
            <v>0</v>
          </cell>
          <cell r="L6601">
            <v>0</v>
          </cell>
          <cell r="M6601">
            <v>0</v>
          </cell>
          <cell r="N6601">
            <v>0</v>
          </cell>
          <cell r="O6601">
            <v>0</v>
          </cell>
          <cell r="P6601">
            <v>0</v>
          </cell>
          <cell r="Q6601">
            <v>0</v>
          </cell>
          <cell r="R6601">
            <v>0</v>
          </cell>
          <cell r="S6601">
            <v>0</v>
          </cell>
          <cell r="T6601">
            <v>0</v>
          </cell>
          <cell r="U6601">
            <v>0</v>
          </cell>
          <cell r="AO6601" t="str">
            <v>Brandenburg_2008_I 04b_6</v>
          </cell>
          <cell r="AQ6601" t="str">
            <v>Östliche Flächenländer_2008_I 04b_6</v>
          </cell>
        </row>
        <row r="6602">
          <cell r="G6602">
            <v>0</v>
          </cell>
          <cell r="H6602">
            <v>0</v>
          </cell>
          <cell r="I6602">
            <v>0</v>
          </cell>
          <cell r="J6602">
            <v>0</v>
          </cell>
          <cell r="K6602">
            <v>0</v>
          </cell>
          <cell r="L6602">
            <v>0</v>
          </cell>
          <cell r="M6602">
            <v>0</v>
          </cell>
          <cell r="N6602">
            <v>0</v>
          </cell>
          <cell r="O6602">
            <v>0</v>
          </cell>
          <cell r="P6602">
            <v>0</v>
          </cell>
          <cell r="Q6602">
            <v>0</v>
          </cell>
          <cell r="R6602">
            <v>0</v>
          </cell>
          <cell r="S6602">
            <v>0</v>
          </cell>
          <cell r="T6602">
            <v>0</v>
          </cell>
          <cell r="U6602">
            <v>0</v>
          </cell>
          <cell r="AO6602" t="str">
            <v>Brandenburg_2008_I 04b_7</v>
          </cell>
          <cell r="AQ6602" t="str">
            <v>Östliche Flächenländer_2008_I 04b_7</v>
          </cell>
        </row>
        <row r="6603">
          <cell r="G6603">
            <v>113</v>
          </cell>
          <cell r="H6603">
            <v>46</v>
          </cell>
          <cell r="I6603">
            <v>1</v>
          </cell>
          <cell r="J6603">
            <v>1</v>
          </cell>
          <cell r="K6603">
            <v>49</v>
          </cell>
          <cell r="L6603">
            <v>22</v>
          </cell>
          <cell r="M6603">
            <v>1</v>
          </cell>
          <cell r="N6603">
            <v>1</v>
          </cell>
          <cell r="O6603">
            <v>49</v>
          </cell>
          <cell r="P6603">
            <v>45</v>
          </cell>
          <cell r="Q6603">
            <v>19</v>
          </cell>
          <cell r="R6603">
            <v>0</v>
          </cell>
          <cell r="S6603">
            <v>0</v>
          </cell>
          <cell r="T6603">
            <v>0</v>
          </cell>
          <cell r="U6603">
            <v>0</v>
          </cell>
          <cell r="AO6603" t="str">
            <v>Brandenburg_2008_I 04b_8</v>
          </cell>
          <cell r="AQ6603" t="str">
            <v>Östliche Flächenländer_2008_I 04b_8</v>
          </cell>
        </row>
        <row r="6604">
          <cell r="G6604">
            <v>59</v>
          </cell>
          <cell r="H6604">
            <v>21</v>
          </cell>
          <cell r="I6604">
            <v>0</v>
          </cell>
          <cell r="J6604">
            <v>0</v>
          </cell>
          <cell r="K6604">
            <v>33</v>
          </cell>
          <cell r="L6604">
            <v>14</v>
          </cell>
          <cell r="M6604">
            <v>0</v>
          </cell>
          <cell r="N6604">
            <v>0</v>
          </cell>
          <cell r="O6604">
            <v>33</v>
          </cell>
          <cell r="P6604">
            <v>18</v>
          </cell>
          <cell r="Q6604">
            <v>7</v>
          </cell>
          <cell r="R6604">
            <v>1</v>
          </cell>
          <cell r="S6604">
            <v>0</v>
          </cell>
          <cell r="T6604">
            <v>0</v>
          </cell>
          <cell r="U6604">
            <v>0</v>
          </cell>
          <cell r="AO6604" t="str">
            <v>Brandenburg_2008_I 02_1</v>
          </cell>
          <cell r="AQ6604" t="str">
            <v>Östliche Flächenländer_2008_I 02_1</v>
          </cell>
        </row>
        <row r="6605">
          <cell r="G6605">
            <v>2343</v>
          </cell>
          <cell r="H6605">
            <v>912</v>
          </cell>
          <cell r="I6605">
            <v>19</v>
          </cell>
          <cell r="J6605">
            <v>2</v>
          </cell>
          <cell r="K6605">
            <v>466</v>
          </cell>
          <cell r="L6605">
            <v>163</v>
          </cell>
          <cell r="M6605">
            <v>10</v>
          </cell>
          <cell r="N6605">
            <v>0</v>
          </cell>
          <cell r="O6605">
            <v>467</v>
          </cell>
          <cell r="P6605">
            <v>663</v>
          </cell>
          <cell r="Q6605">
            <v>1012</v>
          </cell>
          <cell r="R6605">
            <v>201</v>
          </cell>
          <cell r="S6605">
            <v>0</v>
          </cell>
          <cell r="T6605">
            <v>0</v>
          </cell>
          <cell r="U6605">
            <v>0</v>
          </cell>
          <cell r="AO6605" t="str">
            <v>Brandenburg_2008_I 02_2</v>
          </cell>
          <cell r="AQ6605" t="str">
            <v>Östliche Flächenländer_2008_I 02_2</v>
          </cell>
        </row>
        <row r="6606">
          <cell r="G6606">
            <v>1935</v>
          </cell>
          <cell r="H6606">
            <v>906</v>
          </cell>
          <cell r="I6606">
            <v>14</v>
          </cell>
          <cell r="J6606">
            <v>7</v>
          </cell>
          <cell r="K6606">
            <v>309</v>
          </cell>
          <cell r="L6606">
            <v>139</v>
          </cell>
          <cell r="M6606">
            <v>3</v>
          </cell>
          <cell r="N6606">
            <v>3</v>
          </cell>
          <cell r="O6606">
            <v>312</v>
          </cell>
          <cell r="P6606">
            <v>434</v>
          </cell>
          <cell r="Q6606">
            <v>976</v>
          </cell>
          <cell r="R6606">
            <v>213</v>
          </cell>
          <cell r="S6606">
            <v>0</v>
          </cell>
          <cell r="T6606">
            <v>0</v>
          </cell>
          <cell r="U6606">
            <v>0</v>
          </cell>
          <cell r="AO6606" t="str">
            <v>Brandenburg_2008_I 02_3</v>
          </cell>
          <cell r="AQ6606" t="str">
            <v>Östliche Flächenländer_2008_I 02_3</v>
          </cell>
        </row>
        <row r="6607">
          <cell r="G6607">
            <v>10</v>
          </cell>
          <cell r="H6607">
            <v>8</v>
          </cell>
          <cell r="I6607">
            <v>0</v>
          </cell>
          <cell r="J6607">
            <v>0</v>
          </cell>
          <cell r="K6607">
            <v>2</v>
          </cell>
          <cell r="L6607">
            <v>2</v>
          </cell>
          <cell r="M6607">
            <v>0</v>
          </cell>
          <cell r="N6607">
            <v>0</v>
          </cell>
          <cell r="O6607">
            <v>2</v>
          </cell>
          <cell r="P6607">
            <v>4</v>
          </cell>
          <cell r="Q6607">
            <v>4</v>
          </cell>
          <cell r="R6607">
            <v>0</v>
          </cell>
          <cell r="S6607">
            <v>0</v>
          </cell>
          <cell r="T6607">
            <v>0</v>
          </cell>
          <cell r="U6607">
            <v>0</v>
          </cell>
          <cell r="AO6607" t="str">
            <v>Brandenburg_2008_I 02_4</v>
          </cell>
          <cell r="AQ6607" t="str">
            <v>Östliche Flächenländer_2008_I 02_4</v>
          </cell>
        </row>
        <row r="6608">
          <cell r="G6608">
            <v>33</v>
          </cell>
          <cell r="H6608">
            <v>25</v>
          </cell>
          <cell r="I6608">
            <v>0</v>
          </cell>
          <cell r="J6608">
            <v>0</v>
          </cell>
          <cell r="K6608">
            <v>5</v>
          </cell>
          <cell r="L6608">
            <v>2</v>
          </cell>
          <cell r="M6608">
            <v>0</v>
          </cell>
          <cell r="N6608">
            <v>0</v>
          </cell>
          <cell r="O6608">
            <v>5</v>
          </cell>
          <cell r="P6608">
            <v>6</v>
          </cell>
          <cell r="Q6608">
            <v>21</v>
          </cell>
          <cell r="R6608">
            <v>1</v>
          </cell>
          <cell r="S6608">
            <v>0</v>
          </cell>
          <cell r="T6608">
            <v>0</v>
          </cell>
          <cell r="U6608">
            <v>0</v>
          </cell>
          <cell r="AO6608" t="str">
            <v>Brandenburg_2008_I 02_5</v>
          </cell>
          <cell r="AQ6608" t="str">
            <v>Östliche Flächenländer_2008_I 02_5</v>
          </cell>
        </row>
        <row r="6609">
          <cell r="G6609">
            <v>1</v>
          </cell>
          <cell r="H6609">
            <v>0</v>
          </cell>
          <cell r="I6609">
            <v>0</v>
          </cell>
          <cell r="J6609">
            <v>0</v>
          </cell>
          <cell r="K6609">
            <v>0</v>
          </cell>
          <cell r="L6609">
            <v>0</v>
          </cell>
          <cell r="M6609">
            <v>0</v>
          </cell>
          <cell r="N6609">
            <v>0</v>
          </cell>
          <cell r="O6609">
            <v>0</v>
          </cell>
          <cell r="P6609">
            <v>0</v>
          </cell>
          <cell r="Q6609">
            <v>1</v>
          </cell>
          <cell r="R6609">
            <v>0</v>
          </cell>
          <cell r="S6609">
            <v>0</v>
          </cell>
          <cell r="T6609">
            <v>0</v>
          </cell>
          <cell r="U6609">
            <v>0</v>
          </cell>
          <cell r="AO6609" t="str">
            <v>Brandenburg_2008_I 02_6</v>
          </cell>
          <cell r="AQ6609" t="str">
            <v>Östliche Flächenländer_2008_I 02_6</v>
          </cell>
        </row>
        <row r="6610">
          <cell r="G6610">
            <v>0</v>
          </cell>
          <cell r="H6610">
            <v>0</v>
          </cell>
          <cell r="I6610">
            <v>0</v>
          </cell>
          <cell r="J6610">
            <v>0</v>
          </cell>
          <cell r="K6610">
            <v>0</v>
          </cell>
          <cell r="L6610">
            <v>0</v>
          </cell>
          <cell r="M6610">
            <v>0</v>
          </cell>
          <cell r="N6610">
            <v>0</v>
          </cell>
          <cell r="O6610">
            <v>0</v>
          </cell>
          <cell r="P6610">
            <v>0</v>
          </cell>
          <cell r="Q6610">
            <v>0</v>
          </cell>
          <cell r="R6610">
            <v>0</v>
          </cell>
          <cell r="S6610">
            <v>0</v>
          </cell>
          <cell r="T6610">
            <v>0</v>
          </cell>
          <cell r="U6610">
            <v>0</v>
          </cell>
          <cell r="AO6610" t="str">
            <v>Brandenburg_2008_I 02_7</v>
          </cell>
          <cell r="AQ6610" t="str">
            <v>Östliche Flächenländer_2008_I 02_7</v>
          </cell>
        </row>
        <row r="6611">
          <cell r="G6611">
            <v>4381</v>
          </cell>
          <cell r="H6611">
            <v>1872</v>
          </cell>
          <cell r="I6611">
            <v>33</v>
          </cell>
          <cell r="J6611">
            <v>9</v>
          </cell>
          <cell r="K6611">
            <v>815</v>
          </cell>
          <cell r="L6611">
            <v>320</v>
          </cell>
          <cell r="M6611">
            <v>13</v>
          </cell>
          <cell r="N6611">
            <v>3</v>
          </cell>
          <cell r="O6611">
            <v>819</v>
          </cell>
          <cell r="P6611">
            <v>1125</v>
          </cell>
          <cell r="Q6611">
            <v>2021</v>
          </cell>
          <cell r="R6611">
            <v>416</v>
          </cell>
          <cell r="S6611">
            <v>0</v>
          </cell>
          <cell r="T6611">
            <v>0</v>
          </cell>
          <cell r="U6611">
            <v>0</v>
          </cell>
          <cell r="AO6611" t="str">
            <v>Brandenburg_2008_I 02_8</v>
          </cell>
          <cell r="AQ6611" t="str">
            <v>Östliche Flächenländer_2008_I 02_8</v>
          </cell>
        </row>
        <row r="6612">
          <cell r="G6612">
            <v>59</v>
          </cell>
          <cell r="H6612">
            <v>21</v>
          </cell>
          <cell r="I6612">
            <v>0</v>
          </cell>
          <cell r="J6612">
            <v>0</v>
          </cell>
          <cell r="K6612">
            <v>33</v>
          </cell>
          <cell r="L6612">
            <v>14</v>
          </cell>
          <cell r="M6612">
            <v>0</v>
          </cell>
          <cell r="N6612">
            <v>0</v>
          </cell>
          <cell r="O6612">
            <v>33</v>
          </cell>
          <cell r="P6612">
            <v>18</v>
          </cell>
          <cell r="Q6612">
            <v>7</v>
          </cell>
          <cell r="R6612">
            <v>1</v>
          </cell>
          <cell r="S6612">
            <v>0</v>
          </cell>
          <cell r="T6612">
            <v>0</v>
          </cell>
          <cell r="U6612">
            <v>0</v>
          </cell>
          <cell r="AO6612" t="e">
            <v>#N/A</v>
          </cell>
          <cell r="AQ6612" t="e">
            <v>#N/A</v>
          </cell>
        </row>
        <row r="6613">
          <cell r="G6613">
            <v>2131</v>
          </cell>
          <cell r="H6613">
            <v>706</v>
          </cell>
          <cell r="I6613">
            <v>19</v>
          </cell>
          <cell r="J6613">
            <v>2</v>
          </cell>
          <cell r="K6613">
            <v>466</v>
          </cell>
          <cell r="L6613">
            <v>163</v>
          </cell>
          <cell r="M6613">
            <v>10</v>
          </cell>
          <cell r="N6613">
            <v>0</v>
          </cell>
          <cell r="O6613">
            <v>467</v>
          </cell>
          <cell r="P6613">
            <v>663</v>
          </cell>
          <cell r="Q6613">
            <v>800</v>
          </cell>
          <cell r="R6613">
            <v>201</v>
          </cell>
          <cell r="S6613">
            <v>0</v>
          </cell>
          <cell r="T6613">
            <v>0</v>
          </cell>
          <cell r="U6613">
            <v>0</v>
          </cell>
          <cell r="AO6613" t="e">
            <v>#N/A</v>
          </cell>
          <cell r="AQ6613" t="e">
            <v>#N/A</v>
          </cell>
        </row>
        <row r="6614">
          <cell r="G6614">
            <v>1698</v>
          </cell>
          <cell r="H6614">
            <v>673</v>
          </cell>
          <cell r="I6614">
            <v>13</v>
          </cell>
          <cell r="J6614">
            <v>6</v>
          </cell>
          <cell r="K6614">
            <v>309</v>
          </cell>
          <cell r="L6614">
            <v>139</v>
          </cell>
          <cell r="M6614">
            <v>3</v>
          </cell>
          <cell r="N6614">
            <v>3</v>
          </cell>
          <cell r="O6614">
            <v>312</v>
          </cell>
          <cell r="P6614">
            <v>434</v>
          </cell>
          <cell r="Q6614">
            <v>739</v>
          </cell>
          <cell r="R6614">
            <v>213</v>
          </cell>
          <cell r="S6614">
            <v>0</v>
          </cell>
          <cell r="T6614">
            <v>0</v>
          </cell>
          <cell r="U6614">
            <v>0</v>
          </cell>
          <cell r="AO6614" t="e">
            <v>#N/A</v>
          </cell>
          <cell r="AQ6614" t="e">
            <v>#N/A</v>
          </cell>
        </row>
        <row r="6615">
          <cell r="G6615">
            <v>6</v>
          </cell>
          <cell r="H6615">
            <v>4</v>
          </cell>
          <cell r="I6615">
            <v>0</v>
          </cell>
          <cell r="J6615">
            <v>0</v>
          </cell>
          <cell r="K6615">
            <v>2</v>
          </cell>
          <cell r="L6615">
            <v>2</v>
          </cell>
          <cell r="M6615">
            <v>0</v>
          </cell>
          <cell r="N6615">
            <v>0</v>
          </cell>
          <cell r="O6615">
            <v>2</v>
          </cell>
          <cell r="P6615">
            <v>4</v>
          </cell>
          <cell r="Q6615">
            <v>0</v>
          </cell>
          <cell r="R6615">
            <v>0</v>
          </cell>
          <cell r="S6615">
            <v>0</v>
          </cell>
          <cell r="T6615">
            <v>0</v>
          </cell>
          <cell r="U6615">
            <v>0</v>
          </cell>
          <cell r="AO6615" t="e">
            <v>#N/A</v>
          </cell>
          <cell r="AQ6615" t="e">
            <v>#N/A</v>
          </cell>
        </row>
        <row r="6616">
          <cell r="G6616">
            <v>14</v>
          </cell>
          <cell r="H6616">
            <v>6</v>
          </cell>
          <cell r="I6616">
            <v>0</v>
          </cell>
          <cell r="J6616">
            <v>0</v>
          </cell>
          <cell r="K6616">
            <v>5</v>
          </cell>
          <cell r="L6616">
            <v>2</v>
          </cell>
          <cell r="M6616">
            <v>0</v>
          </cell>
          <cell r="N6616">
            <v>0</v>
          </cell>
          <cell r="O6616">
            <v>5</v>
          </cell>
          <cell r="P6616">
            <v>6</v>
          </cell>
          <cell r="Q6616">
            <v>2</v>
          </cell>
          <cell r="R6616">
            <v>1</v>
          </cell>
          <cell r="S6616">
            <v>0</v>
          </cell>
          <cell r="T6616">
            <v>0</v>
          </cell>
          <cell r="U6616">
            <v>0</v>
          </cell>
          <cell r="AO6616" t="e">
            <v>#N/A</v>
          </cell>
          <cell r="AQ6616" t="e">
            <v>#N/A</v>
          </cell>
        </row>
        <row r="6617">
          <cell r="G6617">
            <v>1</v>
          </cell>
          <cell r="H6617">
            <v>0</v>
          </cell>
          <cell r="I6617">
            <v>0</v>
          </cell>
          <cell r="J6617">
            <v>0</v>
          </cell>
          <cell r="K6617">
            <v>0</v>
          </cell>
          <cell r="L6617">
            <v>0</v>
          </cell>
          <cell r="M6617">
            <v>0</v>
          </cell>
          <cell r="N6617">
            <v>0</v>
          </cell>
          <cell r="O6617">
            <v>0</v>
          </cell>
          <cell r="P6617">
            <v>0</v>
          </cell>
          <cell r="Q6617">
            <v>1</v>
          </cell>
          <cell r="R6617">
            <v>0</v>
          </cell>
          <cell r="S6617">
            <v>0</v>
          </cell>
          <cell r="T6617">
            <v>0</v>
          </cell>
          <cell r="U6617">
            <v>0</v>
          </cell>
          <cell r="AO6617" t="e">
            <v>#N/A</v>
          </cell>
          <cell r="AQ6617" t="e">
            <v>#N/A</v>
          </cell>
        </row>
        <row r="6618">
          <cell r="G6618">
            <v>0</v>
          </cell>
          <cell r="H6618">
            <v>0</v>
          </cell>
          <cell r="I6618">
            <v>0</v>
          </cell>
          <cell r="J6618">
            <v>0</v>
          </cell>
          <cell r="K6618">
            <v>0</v>
          </cell>
          <cell r="L6618">
            <v>0</v>
          </cell>
          <cell r="M6618">
            <v>0</v>
          </cell>
          <cell r="N6618">
            <v>0</v>
          </cell>
          <cell r="O6618">
            <v>0</v>
          </cell>
          <cell r="P6618">
            <v>0</v>
          </cell>
          <cell r="Q6618">
            <v>0</v>
          </cell>
          <cell r="R6618">
            <v>0</v>
          </cell>
          <cell r="S6618">
            <v>0</v>
          </cell>
          <cell r="T6618">
            <v>0</v>
          </cell>
          <cell r="U6618">
            <v>0</v>
          </cell>
          <cell r="AO6618" t="e">
            <v>#N/A</v>
          </cell>
          <cell r="AQ6618" t="e">
            <v>#N/A</v>
          </cell>
        </row>
        <row r="6619">
          <cell r="G6619">
            <v>3909</v>
          </cell>
          <cell r="H6619">
            <v>1410</v>
          </cell>
          <cell r="I6619">
            <v>32</v>
          </cell>
          <cell r="J6619">
            <v>8</v>
          </cell>
          <cell r="K6619">
            <v>815</v>
          </cell>
          <cell r="L6619">
            <v>320</v>
          </cell>
          <cell r="M6619">
            <v>13</v>
          </cell>
          <cell r="N6619">
            <v>3</v>
          </cell>
          <cell r="O6619">
            <v>819</v>
          </cell>
          <cell r="P6619">
            <v>1125</v>
          </cell>
          <cell r="Q6619">
            <v>1549</v>
          </cell>
          <cell r="R6619">
            <v>416</v>
          </cell>
          <cell r="S6619">
            <v>0</v>
          </cell>
          <cell r="T6619">
            <v>0</v>
          </cell>
          <cell r="U6619">
            <v>0</v>
          </cell>
          <cell r="AO6619" t="e">
            <v>#N/A</v>
          </cell>
          <cell r="AQ6619" t="e">
            <v>#N/A</v>
          </cell>
        </row>
        <row r="6620">
          <cell r="G6620">
            <v>1</v>
          </cell>
          <cell r="H6620">
            <v>1</v>
          </cell>
          <cell r="I6620">
            <v>0</v>
          </cell>
          <cell r="J6620">
            <v>0</v>
          </cell>
          <cell r="K6620">
            <v>1</v>
          </cell>
          <cell r="L6620">
            <v>1</v>
          </cell>
          <cell r="M6620">
            <v>0</v>
          </cell>
          <cell r="N6620">
            <v>0</v>
          </cell>
          <cell r="O6620">
            <v>1</v>
          </cell>
          <cell r="P6620">
            <v>0</v>
          </cell>
          <cell r="Q6620">
            <v>0</v>
          </cell>
          <cell r="R6620">
            <v>0</v>
          </cell>
          <cell r="S6620">
            <v>0</v>
          </cell>
          <cell r="T6620">
            <v>0</v>
          </cell>
          <cell r="U6620">
            <v>0</v>
          </cell>
          <cell r="AO6620" t="str">
            <v>Brandenburg_2008_I 05a_1</v>
          </cell>
          <cell r="AQ6620" t="str">
            <v>Östliche Flächenländer_2008_I 05a_1</v>
          </cell>
        </row>
        <row r="6621">
          <cell r="G6621">
            <v>839</v>
          </cell>
          <cell r="H6621">
            <v>668</v>
          </cell>
          <cell r="I6621">
            <v>5</v>
          </cell>
          <cell r="J6621">
            <v>3</v>
          </cell>
          <cell r="K6621">
            <v>395</v>
          </cell>
          <cell r="L6621">
            <v>317</v>
          </cell>
          <cell r="M6621">
            <v>3</v>
          </cell>
          <cell r="N6621">
            <v>2</v>
          </cell>
          <cell r="O6621">
            <v>428</v>
          </cell>
          <cell r="P6621">
            <v>411</v>
          </cell>
          <cell r="Q6621">
            <v>0</v>
          </cell>
          <cell r="R6621">
            <v>0</v>
          </cell>
          <cell r="S6621">
            <v>0</v>
          </cell>
          <cell r="T6621">
            <v>0</v>
          </cell>
          <cell r="U6621">
            <v>0</v>
          </cell>
          <cell r="AO6621" t="str">
            <v>Brandenburg_2008_I 05a_2</v>
          </cell>
          <cell r="AQ6621" t="str">
            <v>Östliche Flächenländer_2008_I 05a_2</v>
          </cell>
        </row>
        <row r="6622">
          <cell r="G6622">
            <v>1403</v>
          </cell>
          <cell r="H6622">
            <v>1178</v>
          </cell>
          <cell r="I6622">
            <v>8</v>
          </cell>
          <cell r="J6622">
            <v>8</v>
          </cell>
          <cell r="K6622">
            <v>661</v>
          </cell>
          <cell r="L6622">
            <v>559</v>
          </cell>
          <cell r="M6622">
            <v>2</v>
          </cell>
          <cell r="N6622">
            <v>2</v>
          </cell>
          <cell r="O6622">
            <v>682</v>
          </cell>
          <cell r="P6622">
            <v>721</v>
          </cell>
          <cell r="Q6622">
            <v>0</v>
          </cell>
          <cell r="R6622">
            <v>0</v>
          </cell>
          <cell r="S6622">
            <v>0</v>
          </cell>
          <cell r="T6622">
            <v>0</v>
          </cell>
          <cell r="U6622">
            <v>0</v>
          </cell>
          <cell r="AO6622" t="str">
            <v>Brandenburg_2008_I 05a_3</v>
          </cell>
          <cell r="AQ6622" t="str">
            <v>Östliche Flächenländer_2008_I 05a_3</v>
          </cell>
        </row>
        <row r="6623">
          <cell r="G6623">
            <v>18</v>
          </cell>
          <cell r="H6623">
            <v>15</v>
          </cell>
          <cell r="I6623">
            <v>0</v>
          </cell>
          <cell r="J6623">
            <v>0</v>
          </cell>
          <cell r="K6623">
            <v>4</v>
          </cell>
          <cell r="L6623">
            <v>4</v>
          </cell>
          <cell r="M6623">
            <v>0</v>
          </cell>
          <cell r="N6623">
            <v>0</v>
          </cell>
          <cell r="O6623">
            <v>4</v>
          </cell>
          <cell r="P6623">
            <v>14</v>
          </cell>
          <cell r="Q6623">
            <v>0</v>
          </cell>
          <cell r="R6623">
            <v>0</v>
          </cell>
          <cell r="S6623">
            <v>0</v>
          </cell>
          <cell r="T6623">
            <v>0</v>
          </cell>
          <cell r="U6623">
            <v>0</v>
          </cell>
          <cell r="AO6623" t="str">
            <v>Brandenburg_2008_I 05a_4</v>
          </cell>
          <cell r="AQ6623" t="str">
            <v>Östliche Flächenländer_2008_I 05a_4</v>
          </cell>
        </row>
        <row r="6624">
          <cell r="G6624">
            <v>22</v>
          </cell>
          <cell r="H6624">
            <v>16</v>
          </cell>
          <cell r="I6624">
            <v>0</v>
          </cell>
          <cell r="J6624">
            <v>0</v>
          </cell>
          <cell r="K6624">
            <v>1</v>
          </cell>
          <cell r="L6624">
            <v>0</v>
          </cell>
          <cell r="M6624">
            <v>0</v>
          </cell>
          <cell r="N6624">
            <v>0</v>
          </cell>
          <cell r="O6624">
            <v>2</v>
          </cell>
          <cell r="P6624">
            <v>20</v>
          </cell>
          <cell r="Q6624">
            <v>0</v>
          </cell>
          <cell r="R6624">
            <v>0</v>
          </cell>
          <cell r="S6624">
            <v>0</v>
          </cell>
          <cell r="T6624">
            <v>0</v>
          </cell>
          <cell r="U6624">
            <v>0</v>
          </cell>
          <cell r="AO6624" t="str">
            <v>Brandenburg_2008_I 05a_5</v>
          </cell>
          <cell r="AQ6624" t="str">
            <v>Östliche Flächenländer_2008_I 05a_5</v>
          </cell>
        </row>
        <row r="6625">
          <cell r="G6625">
            <v>1</v>
          </cell>
          <cell r="H6625">
            <v>1</v>
          </cell>
          <cell r="I6625">
            <v>0</v>
          </cell>
          <cell r="J6625">
            <v>0</v>
          </cell>
          <cell r="K6625">
            <v>0</v>
          </cell>
          <cell r="L6625">
            <v>0</v>
          </cell>
          <cell r="M6625">
            <v>0</v>
          </cell>
          <cell r="N6625">
            <v>0</v>
          </cell>
          <cell r="O6625">
            <v>0</v>
          </cell>
          <cell r="P6625">
            <v>1</v>
          </cell>
          <cell r="Q6625">
            <v>0</v>
          </cell>
          <cell r="R6625">
            <v>0</v>
          </cell>
          <cell r="S6625">
            <v>0</v>
          </cell>
          <cell r="T6625">
            <v>0</v>
          </cell>
          <cell r="U6625">
            <v>0</v>
          </cell>
          <cell r="AO6625" t="str">
            <v>Brandenburg_2008_I 05a_6</v>
          </cell>
          <cell r="AQ6625" t="str">
            <v>Östliche Flächenländer_2008_I 05a_6</v>
          </cell>
        </row>
        <row r="6626">
          <cell r="G6626">
            <v>0</v>
          </cell>
          <cell r="H6626">
            <v>0</v>
          </cell>
          <cell r="I6626">
            <v>0</v>
          </cell>
          <cell r="J6626">
            <v>0</v>
          </cell>
          <cell r="K6626">
            <v>0</v>
          </cell>
          <cell r="L6626">
            <v>0</v>
          </cell>
          <cell r="M6626">
            <v>0</v>
          </cell>
          <cell r="N6626">
            <v>0</v>
          </cell>
          <cell r="O6626">
            <v>0</v>
          </cell>
          <cell r="P6626">
            <v>0</v>
          </cell>
          <cell r="Q6626">
            <v>0</v>
          </cell>
          <cell r="R6626">
            <v>0</v>
          </cell>
          <cell r="S6626">
            <v>0</v>
          </cell>
          <cell r="T6626">
            <v>0</v>
          </cell>
          <cell r="U6626">
            <v>0</v>
          </cell>
          <cell r="AO6626" t="str">
            <v>Brandenburg_2008_I 05a_7</v>
          </cell>
          <cell r="AQ6626" t="str">
            <v>Östliche Flächenländer_2008_I 05a_7</v>
          </cell>
        </row>
        <row r="6627">
          <cell r="G6627">
            <v>2284</v>
          </cell>
          <cell r="H6627">
            <v>1879</v>
          </cell>
          <cell r="I6627">
            <v>13</v>
          </cell>
          <cell r="J6627">
            <v>11</v>
          </cell>
          <cell r="K6627">
            <v>1062</v>
          </cell>
          <cell r="L6627">
            <v>881</v>
          </cell>
          <cell r="M6627">
            <v>5</v>
          </cell>
          <cell r="N6627">
            <v>4</v>
          </cell>
          <cell r="O6627">
            <v>1117</v>
          </cell>
          <cell r="P6627">
            <v>1167</v>
          </cell>
          <cell r="Q6627">
            <v>0</v>
          </cell>
          <cell r="R6627">
            <v>0</v>
          </cell>
          <cell r="S6627">
            <v>0</v>
          </cell>
          <cell r="T6627">
            <v>0</v>
          </cell>
          <cell r="U6627">
            <v>0</v>
          </cell>
          <cell r="AO6627" t="str">
            <v>Brandenburg_2008_I 05a_8</v>
          </cell>
          <cell r="AQ6627" t="str">
            <v>Östliche Flächenländer_2008_I 05a_8</v>
          </cell>
        </row>
        <row r="6628">
          <cell r="G6628">
            <v>0</v>
          </cell>
          <cell r="H6628">
            <v>0</v>
          </cell>
          <cell r="I6628">
            <v>0</v>
          </cell>
          <cell r="J6628">
            <v>0</v>
          </cell>
          <cell r="K6628">
            <v>0</v>
          </cell>
          <cell r="L6628">
            <v>0</v>
          </cell>
          <cell r="M6628">
            <v>0</v>
          </cell>
          <cell r="N6628">
            <v>0</v>
          </cell>
          <cell r="O6628">
            <v>0</v>
          </cell>
          <cell r="P6628">
            <v>0</v>
          </cell>
          <cell r="Q6628">
            <v>0</v>
          </cell>
          <cell r="R6628">
            <v>0</v>
          </cell>
          <cell r="S6628">
            <v>0</v>
          </cell>
          <cell r="T6628">
            <v>0</v>
          </cell>
          <cell r="U6628">
            <v>0</v>
          </cell>
          <cell r="AO6628" t="str">
            <v>Brandenburg_2008_I 05c_1</v>
          </cell>
          <cell r="AQ6628" t="str">
            <v>Östliche Flächenländer_2008_I 05c_1</v>
          </cell>
        </row>
        <row r="6629">
          <cell r="G6629">
            <v>5</v>
          </cell>
          <cell r="H6629">
            <v>3</v>
          </cell>
          <cell r="I6629">
            <v>0</v>
          </cell>
          <cell r="J6629">
            <v>0</v>
          </cell>
          <cell r="K6629">
            <v>2</v>
          </cell>
          <cell r="L6629">
            <v>2</v>
          </cell>
          <cell r="M6629">
            <v>0</v>
          </cell>
          <cell r="N6629">
            <v>0</v>
          </cell>
          <cell r="O6629">
            <v>2</v>
          </cell>
          <cell r="P6629">
            <v>2</v>
          </cell>
          <cell r="Q6629">
            <v>1</v>
          </cell>
          <cell r="R6629">
            <v>0</v>
          </cell>
          <cell r="S6629">
            <v>0</v>
          </cell>
          <cell r="T6629">
            <v>0</v>
          </cell>
          <cell r="U6629">
            <v>0</v>
          </cell>
          <cell r="AO6629" t="str">
            <v>Brandenburg_2008_I 05c_2</v>
          </cell>
          <cell r="AQ6629" t="str">
            <v>Östliche Flächenländer_2008_I 05c_2</v>
          </cell>
        </row>
        <row r="6630">
          <cell r="G6630">
            <v>2920</v>
          </cell>
          <cell r="H6630">
            <v>2357</v>
          </cell>
          <cell r="I6630">
            <v>8</v>
          </cell>
          <cell r="J6630">
            <v>7</v>
          </cell>
          <cell r="K6630">
            <v>1160</v>
          </cell>
          <cell r="L6630">
            <v>942</v>
          </cell>
          <cell r="M6630">
            <v>2</v>
          </cell>
          <cell r="N6630">
            <v>2</v>
          </cell>
          <cell r="O6630">
            <v>1176</v>
          </cell>
          <cell r="P6630">
            <v>1015</v>
          </cell>
          <cell r="Q6630">
            <v>729</v>
          </cell>
          <cell r="R6630">
            <v>0</v>
          </cell>
          <cell r="S6630">
            <v>0</v>
          </cell>
          <cell r="T6630">
            <v>0</v>
          </cell>
          <cell r="U6630">
            <v>0</v>
          </cell>
          <cell r="AO6630" t="str">
            <v>Brandenburg_2008_I 05c_3</v>
          </cell>
          <cell r="AQ6630" t="str">
            <v>Östliche Flächenländer_2008_I 05c_3</v>
          </cell>
        </row>
        <row r="6631">
          <cell r="G6631">
            <v>645</v>
          </cell>
          <cell r="H6631">
            <v>553</v>
          </cell>
          <cell r="I6631">
            <v>0</v>
          </cell>
          <cell r="J6631">
            <v>0</v>
          </cell>
          <cell r="K6631">
            <v>261</v>
          </cell>
          <cell r="L6631">
            <v>222</v>
          </cell>
          <cell r="M6631">
            <v>0</v>
          </cell>
          <cell r="N6631">
            <v>0</v>
          </cell>
          <cell r="O6631">
            <v>263</v>
          </cell>
          <cell r="P6631">
            <v>221</v>
          </cell>
          <cell r="Q6631">
            <v>161</v>
          </cell>
          <cell r="R6631">
            <v>0</v>
          </cell>
          <cell r="S6631">
            <v>0</v>
          </cell>
          <cell r="T6631">
            <v>0</v>
          </cell>
          <cell r="U6631">
            <v>0</v>
          </cell>
          <cell r="AO6631" t="str">
            <v>Brandenburg_2008_I 05c_4</v>
          </cell>
          <cell r="AQ6631" t="str">
            <v>Östliche Flächenländer_2008_I 05c_4</v>
          </cell>
        </row>
        <row r="6632">
          <cell r="G6632">
            <v>709</v>
          </cell>
          <cell r="H6632">
            <v>547</v>
          </cell>
          <cell r="I6632">
            <v>7</v>
          </cell>
          <cell r="J6632">
            <v>5</v>
          </cell>
          <cell r="K6632">
            <v>278</v>
          </cell>
          <cell r="L6632">
            <v>222</v>
          </cell>
          <cell r="M6632">
            <v>2</v>
          </cell>
          <cell r="N6632">
            <v>2</v>
          </cell>
          <cell r="O6632">
            <v>281</v>
          </cell>
          <cell r="P6632">
            <v>217</v>
          </cell>
          <cell r="Q6632">
            <v>211</v>
          </cell>
          <cell r="R6632">
            <v>0</v>
          </cell>
          <cell r="S6632">
            <v>0</v>
          </cell>
          <cell r="T6632">
            <v>0</v>
          </cell>
          <cell r="U6632">
            <v>0</v>
          </cell>
          <cell r="AO6632" t="str">
            <v>Brandenburg_2008_I 05c_5</v>
          </cell>
          <cell r="AQ6632" t="str">
            <v>Östliche Flächenländer_2008_I 05c_5</v>
          </cell>
        </row>
        <row r="6633">
          <cell r="G6633">
            <v>227</v>
          </cell>
          <cell r="H6633">
            <v>182</v>
          </cell>
          <cell r="I6633">
            <v>2</v>
          </cell>
          <cell r="J6633">
            <v>2</v>
          </cell>
          <cell r="K6633">
            <v>75</v>
          </cell>
          <cell r="L6633">
            <v>57</v>
          </cell>
          <cell r="M6633">
            <v>0</v>
          </cell>
          <cell r="N6633">
            <v>0</v>
          </cell>
          <cell r="O6633">
            <v>75</v>
          </cell>
          <cell r="P6633">
            <v>78</v>
          </cell>
          <cell r="Q6633">
            <v>74</v>
          </cell>
          <cell r="R6633">
            <v>0</v>
          </cell>
          <cell r="S6633">
            <v>0</v>
          </cell>
          <cell r="T6633">
            <v>0</v>
          </cell>
          <cell r="U6633">
            <v>0</v>
          </cell>
          <cell r="AO6633" t="str">
            <v>Brandenburg_2008_I 05c_6</v>
          </cell>
          <cell r="AQ6633" t="str">
            <v>Östliche Flächenländer_2008_I 05c_6</v>
          </cell>
        </row>
        <row r="6634">
          <cell r="G6634">
            <v>0</v>
          </cell>
          <cell r="H6634">
            <v>0</v>
          </cell>
          <cell r="I6634">
            <v>0</v>
          </cell>
          <cell r="J6634">
            <v>0</v>
          </cell>
          <cell r="K6634">
            <v>0</v>
          </cell>
          <cell r="L6634">
            <v>0</v>
          </cell>
          <cell r="M6634">
            <v>0</v>
          </cell>
          <cell r="N6634">
            <v>0</v>
          </cell>
          <cell r="O6634">
            <v>0</v>
          </cell>
          <cell r="P6634">
            <v>0</v>
          </cell>
          <cell r="Q6634">
            <v>0</v>
          </cell>
          <cell r="R6634">
            <v>0</v>
          </cell>
          <cell r="S6634">
            <v>0</v>
          </cell>
          <cell r="T6634">
            <v>0</v>
          </cell>
          <cell r="U6634">
            <v>0</v>
          </cell>
          <cell r="AO6634" t="str">
            <v>Brandenburg_2008_I 05c_7</v>
          </cell>
          <cell r="AQ6634" t="str">
            <v>Östliche Flächenländer_2008_I 05c_7</v>
          </cell>
        </row>
        <row r="6635">
          <cell r="G6635">
            <v>4506</v>
          </cell>
          <cell r="H6635">
            <v>3642</v>
          </cell>
          <cell r="I6635">
            <v>17</v>
          </cell>
          <cell r="J6635">
            <v>14</v>
          </cell>
          <cell r="K6635">
            <v>1776</v>
          </cell>
          <cell r="L6635">
            <v>1445</v>
          </cell>
          <cell r="M6635">
            <v>4</v>
          </cell>
          <cell r="N6635">
            <v>4</v>
          </cell>
          <cell r="O6635">
            <v>1797</v>
          </cell>
          <cell r="P6635">
            <v>1533</v>
          </cell>
          <cell r="Q6635">
            <v>1176</v>
          </cell>
          <cell r="R6635">
            <v>0</v>
          </cell>
          <cell r="S6635">
            <v>0</v>
          </cell>
          <cell r="T6635">
            <v>0</v>
          </cell>
          <cell r="U6635">
            <v>0</v>
          </cell>
          <cell r="AO6635" t="str">
            <v>Brandenburg_2008_I 05c_8</v>
          </cell>
          <cell r="AQ6635" t="str">
            <v>Östliche Flächenländer_2008_I 05c_8</v>
          </cell>
        </row>
        <row r="6636">
          <cell r="G6636">
            <v>94</v>
          </cell>
          <cell r="H6636">
            <v>41</v>
          </cell>
          <cell r="I6636">
            <v>1</v>
          </cell>
          <cell r="J6636">
            <v>1</v>
          </cell>
          <cell r="K6636">
            <v>94</v>
          </cell>
          <cell r="L6636">
            <v>41</v>
          </cell>
          <cell r="M6636">
            <v>1</v>
          </cell>
          <cell r="N6636">
            <v>1</v>
          </cell>
          <cell r="O6636">
            <v>94</v>
          </cell>
          <cell r="P6636">
            <v>0</v>
          </cell>
          <cell r="Q6636">
            <v>0</v>
          </cell>
          <cell r="R6636">
            <v>0</v>
          </cell>
          <cell r="S6636">
            <v>0</v>
          </cell>
          <cell r="T6636">
            <v>0</v>
          </cell>
          <cell r="U6636">
            <v>0</v>
          </cell>
          <cell r="AO6636" t="str">
            <v>Brandenburg_2008_II 01_1</v>
          </cell>
          <cell r="AQ6636" t="str">
            <v>Östliche Flächenländer_2008_II 01_1</v>
          </cell>
        </row>
        <row r="6637">
          <cell r="G6637">
            <v>75</v>
          </cell>
          <cell r="H6637">
            <v>47</v>
          </cell>
          <cell r="I6637">
            <v>1</v>
          </cell>
          <cell r="J6637">
            <v>1</v>
          </cell>
          <cell r="K6637">
            <v>75</v>
          </cell>
          <cell r="L6637">
            <v>47</v>
          </cell>
          <cell r="M6637">
            <v>1</v>
          </cell>
          <cell r="N6637">
            <v>1</v>
          </cell>
          <cell r="O6637">
            <v>75</v>
          </cell>
          <cell r="P6637">
            <v>0</v>
          </cell>
          <cell r="Q6637">
            <v>0</v>
          </cell>
          <cell r="R6637">
            <v>0</v>
          </cell>
          <cell r="S6637">
            <v>0</v>
          </cell>
          <cell r="T6637">
            <v>0</v>
          </cell>
          <cell r="U6637">
            <v>0</v>
          </cell>
          <cell r="AO6637" t="str">
            <v>Brandenburg_2008_II 01_2</v>
          </cell>
          <cell r="AQ6637" t="str">
            <v>Östliche Flächenländer_2008_II 01_2</v>
          </cell>
        </row>
        <row r="6638">
          <cell r="G6638">
            <v>52</v>
          </cell>
          <cell r="H6638">
            <v>31</v>
          </cell>
          <cell r="I6638">
            <v>0</v>
          </cell>
          <cell r="J6638">
            <v>0</v>
          </cell>
          <cell r="K6638">
            <v>52</v>
          </cell>
          <cell r="L6638">
            <v>31</v>
          </cell>
          <cell r="M6638">
            <v>0</v>
          </cell>
          <cell r="N6638">
            <v>0</v>
          </cell>
          <cell r="O6638">
            <v>52</v>
          </cell>
          <cell r="P6638">
            <v>0</v>
          </cell>
          <cell r="Q6638">
            <v>0</v>
          </cell>
          <cell r="R6638">
            <v>0</v>
          </cell>
          <cell r="S6638">
            <v>0</v>
          </cell>
          <cell r="T6638">
            <v>0</v>
          </cell>
          <cell r="U6638">
            <v>0</v>
          </cell>
          <cell r="AO6638" t="str">
            <v>Brandenburg_2008_II 01_3</v>
          </cell>
          <cell r="AQ6638" t="str">
            <v>Östliche Flächenländer_2008_II 01_3</v>
          </cell>
        </row>
        <row r="6639">
          <cell r="G6639">
            <v>0</v>
          </cell>
          <cell r="H6639">
            <v>0</v>
          </cell>
          <cell r="I6639">
            <v>0</v>
          </cell>
          <cell r="J6639">
            <v>0</v>
          </cell>
          <cell r="K6639">
            <v>0</v>
          </cell>
          <cell r="L6639">
            <v>0</v>
          </cell>
          <cell r="M6639">
            <v>0</v>
          </cell>
          <cell r="N6639">
            <v>0</v>
          </cell>
          <cell r="O6639">
            <v>0</v>
          </cell>
          <cell r="P6639">
            <v>0</v>
          </cell>
          <cell r="Q6639">
            <v>0</v>
          </cell>
          <cell r="R6639">
            <v>0</v>
          </cell>
          <cell r="S6639">
            <v>0</v>
          </cell>
          <cell r="T6639">
            <v>0</v>
          </cell>
          <cell r="U6639">
            <v>0</v>
          </cell>
          <cell r="AO6639" t="str">
            <v>Brandenburg_2008_II 01_4</v>
          </cell>
          <cell r="AQ6639" t="str">
            <v>Östliche Flächenländer_2008_II 01_4</v>
          </cell>
        </row>
        <row r="6640">
          <cell r="G6640">
            <v>0</v>
          </cell>
          <cell r="H6640">
            <v>0</v>
          </cell>
          <cell r="I6640">
            <v>0</v>
          </cell>
          <cell r="J6640">
            <v>0</v>
          </cell>
          <cell r="K6640">
            <v>0</v>
          </cell>
          <cell r="L6640">
            <v>0</v>
          </cell>
          <cell r="M6640">
            <v>0</v>
          </cell>
          <cell r="N6640">
            <v>0</v>
          </cell>
          <cell r="O6640">
            <v>0</v>
          </cell>
          <cell r="P6640">
            <v>0</v>
          </cell>
          <cell r="Q6640">
            <v>0</v>
          </cell>
          <cell r="R6640">
            <v>0</v>
          </cell>
          <cell r="S6640">
            <v>0</v>
          </cell>
          <cell r="T6640">
            <v>0</v>
          </cell>
          <cell r="U6640">
            <v>0</v>
          </cell>
          <cell r="AO6640" t="str">
            <v>Brandenburg_2008_II 01_5</v>
          </cell>
          <cell r="AQ6640" t="str">
            <v>Östliche Flächenländer_2008_II 01_5</v>
          </cell>
        </row>
        <row r="6641">
          <cell r="G6641">
            <v>0</v>
          </cell>
          <cell r="H6641">
            <v>0</v>
          </cell>
          <cell r="I6641">
            <v>0</v>
          </cell>
          <cell r="J6641">
            <v>0</v>
          </cell>
          <cell r="K6641">
            <v>0</v>
          </cell>
          <cell r="L6641">
            <v>0</v>
          </cell>
          <cell r="M6641">
            <v>0</v>
          </cell>
          <cell r="N6641">
            <v>0</v>
          </cell>
          <cell r="O6641">
            <v>0</v>
          </cell>
          <cell r="P6641">
            <v>0</v>
          </cell>
          <cell r="Q6641">
            <v>0</v>
          </cell>
          <cell r="R6641">
            <v>0</v>
          </cell>
          <cell r="S6641">
            <v>0</v>
          </cell>
          <cell r="T6641">
            <v>0</v>
          </cell>
          <cell r="U6641">
            <v>0</v>
          </cell>
          <cell r="AO6641" t="str">
            <v>Brandenburg_2008_II 01_6</v>
          </cell>
          <cell r="AQ6641" t="str">
            <v>Östliche Flächenländer_2008_II 01_6</v>
          </cell>
        </row>
        <row r="6642">
          <cell r="G6642">
            <v>0</v>
          </cell>
          <cell r="H6642">
            <v>0</v>
          </cell>
          <cell r="I6642">
            <v>0</v>
          </cell>
          <cell r="J6642">
            <v>0</v>
          </cell>
          <cell r="K6642">
            <v>0</v>
          </cell>
          <cell r="L6642">
            <v>0</v>
          </cell>
          <cell r="M6642">
            <v>0</v>
          </cell>
          <cell r="N6642">
            <v>0</v>
          </cell>
          <cell r="O6642">
            <v>0</v>
          </cell>
          <cell r="P6642">
            <v>0</v>
          </cell>
          <cell r="Q6642">
            <v>0</v>
          </cell>
          <cell r="R6642">
            <v>0</v>
          </cell>
          <cell r="S6642">
            <v>0</v>
          </cell>
          <cell r="T6642">
            <v>0</v>
          </cell>
          <cell r="U6642">
            <v>0</v>
          </cell>
          <cell r="AO6642" t="str">
            <v>Brandenburg_2008_II 01_7</v>
          </cell>
          <cell r="AQ6642" t="str">
            <v>Östliche Flächenländer_2008_II 01_7</v>
          </cell>
        </row>
        <row r="6643">
          <cell r="G6643">
            <v>221</v>
          </cell>
          <cell r="H6643">
            <v>119</v>
          </cell>
          <cell r="I6643">
            <v>2</v>
          </cell>
          <cell r="J6643">
            <v>2</v>
          </cell>
          <cell r="K6643">
            <v>221</v>
          </cell>
          <cell r="L6643">
            <v>119</v>
          </cell>
          <cell r="M6643">
            <v>2</v>
          </cell>
          <cell r="N6643">
            <v>2</v>
          </cell>
          <cell r="O6643">
            <v>221</v>
          </cell>
          <cell r="P6643">
            <v>0</v>
          </cell>
          <cell r="Q6643">
            <v>0</v>
          </cell>
          <cell r="R6643">
            <v>0</v>
          </cell>
          <cell r="S6643">
            <v>0</v>
          </cell>
          <cell r="T6643">
            <v>0</v>
          </cell>
          <cell r="U6643">
            <v>0</v>
          </cell>
          <cell r="AO6643" t="str">
            <v>Brandenburg_2008_II 01_8</v>
          </cell>
          <cell r="AQ6643" t="str">
            <v>Östliche Flächenländer_2008_II 01_8</v>
          </cell>
        </row>
        <row r="6644">
          <cell r="G6644">
            <v>2354</v>
          </cell>
          <cell r="H6644">
            <v>746</v>
          </cell>
          <cell r="I6644">
            <v>25</v>
          </cell>
          <cell r="J6644">
            <v>4</v>
          </cell>
          <cell r="K6644">
            <v>2318</v>
          </cell>
          <cell r="L6644">
            <v>735</v>
          </cell>
          <cell r="M6644">
            <v>24</v>
          </cell>
          <cell r="N6644">
            <v>4</v>
          </cell>
          <cell r="O6644">
            <v>2354</v>
          </cell>
          <cell r="P6644">
            <v>0</v>
          </cell>
          <cell r="Q6644">
            <v>0</v>
          </cell>
          <cell r="R6644">
            <v>0</v>
          </cell>
          <cell r="S6644">
            <v>0</v>
          </cell>
          <cell r="T6644">
            <v>0</v>
          </cell>
          <cell r="U6644">
            <v>0</v>
          </cell>
          <cell r="AO6644" t="str">
            <v>Brandenburg_2008_II 03c_1</v>
          </cell>
          <cell r="AQ6644" t="str">
            <v>Östliche Flächenländer_2008_II 03c_1</v>
          </cell>
        </row>
        <row r="6645">
          <cell r="G6645">
            <v>1082</v>
          </cell>
          <cell r="H6645">
            <v>468</v>
          </cell>
          <cell r="I6645">
            <v>11</v>
          </cell>
          <cell r="J6645">
            <v>1</v>
          </cell>
          <cell r="K6645">
            <v>1067</v>
          </cell>
          <cell r="L6645">
            <v>459</v>
          </cell>
          <cell r="M6645">
            <v>10</v>
          </cell>
          <cell r="N6645">
            <v>1</v>
          </cell>
          <cell r="O6645">
            <v>1082</v>
          </cell>
          <cell r="P6645">
            <v>0</v>
          </cell>
          <cell r="Q6645">
            <v>0</v>
          </cell>
          <cell r="R6645">
            <v>0</v>
          </cell>
          <cell r="S6645">
            <v>0</v>
          </cell>
          <cell r="T6645">
            <v>0</v>
          </cell>
          <cell r="U6645">
            <v>0</v>
          </cell>
          <cell r="AO6645" t="str">
            <v>Brandenburg_2008_II 03c_2</v>
          </cell>
          <cell r="AQ6645" t="str">
            <v>Östliche Flächenländer_2008_II 03c_2</v>
          </cell>
        </row>
        <row r="6646">
          <cell r="G6646">
            <v>207</v>
          </cell>
          <cell r="H6646">
            <v>104</v>
          </cell>
          <cell r="I6646">
            <v>2</v>
          </cell>
          <cell r="J6646">
            <v>1</v>
          </cell>
          <cell r="K6646">
            <v>205</v>
          </cell>
          <cell r="L6646">
            <v>104</v>
          </cell>
          <cell r="M6646">
            <v>2</v>
          </cell>
          <cell r="N6646">
            <v>1</v>
          </cell>
          <cell r="O6646">
            <v>207</v>
          </cell>
          <cell r="P6646">
            <v>0</v>
          </cell>
          <cell r="Q6646">
            <v>0</v>
          </cell>
          <cell r="R6646">
            <v>0</v>
          </cell>
          <cell r="S6646">
            <v>0</v>
          </cell>
          <cell r="T6646">
            <v>0</v>
          </cell>
          <cell r="U6646">
            <v>0</v>
          </cell>
          <cell r="AO6646" t="str">
            <v>Brandenburg_2008_II 03c_3</v>
          </cell>
          <cell r="AQ6646" t="str">
            <v>Östliche Flächenländer_2008_II 03c_3</v>
          </cell>
        </row>
        <row r="6647">
          <cell r="G6647">
            <v>1</v>
          </cell>
          <cell r="H6647">
            <v>0</v>
          </cell>
          <cell r="I6647">
            <v>0</v>
          </cell>
          <cell r="J6647">
            <v>0</v>
          </cell>
          <cell r="K6647">
            <v>1</v>
          </cell>
          <cell r="L6647">
            <v>0</v>
          </cell>
          <cell r="M6647">
            <v>0</v>
          </cell>
          <cell r="N6647">
            <v>0</v>
          </cell>
          <cell r="O6647">
            <v>1</v>
          </cell>
          <cell r="P6647">
            <v>0</v>
          </cell>
          <cell r="Q6647">
            <v>0</v>
          </cell>
          <cell r="R6647">
            <v>0</v>
          </cell>
          <cell r="S6647">
            <v>0</v>
          </cell>
          <cell r="T6647">
            <v>0</v>
          </cell>
          <cell r="U6647">
            <v>0</v>
          </cell>
          <cell r="AO6647" t="str">
            <v>Brandenburg_2008_II 03c_4</v>
          </cell>
          <cell r="AQ6647" t="str">
            <v>Östliche Flächenländer_2008_II 03c_4</v>
          </cell>
        </row>
        <row r="6648">
          <cell r="G6648">
            <v>1</v>
          </cell>
          <cell r="H6648">
            <v>1</v>
          </cell>
          <cell r="I6648">
            <v>0</v>
          </cell>
          <cell r="J6648">
            <v>0</v>
          </cell>
          <cell r="K6648">
            <v>1</v>
          </cell>
          <cell r="L6648">
            <v>1</v>
          </cell>
          <cell r="M6648">
            <v>0</v>
          </cell>
          <cell r="N6648">
            <v>0</v>
          </cell>
          <cell r="O6648">
            <v>1</v>
          </cell>
          <cell r="P6648">
            <v>0</v>
          </cell>
          <cell r="Q6648">
            <v>0</v>
          </cell>
          <cell r="R6648">
            <v>0</v>
          </cell>
          <cell r="S6648">
            <v>0</v>
          </cell>
          <cell r="T6648">
            <v>0</v>
          </cell>
          <cell r="U6648">
            <v>0</v>
          </cell>
          <cell r="AO6648" t="str">
            <v>Brandenburg_2008_II 03c_5</v>
          </cell>
          <cell r="AQ6648" t="str">
            <v>Östliche Flächenländer_2008_II 03c_5</v>
          </cell>
        </row>
        <row r="6649">
          <cell r="G6649">
            <v>0</v>
          </cell>
          <cell r="H6649">
            <v>0</v>
          </cell>
          <cell r="I6649">
            <v>0</v>
          </cell>
          <cell r="J6649">
            <v>0</v>
          </cell>
          <cell r="K6649">
            <v>0</v>
          </cell>
          <cell r="L6649">
            <v>0</v>
          </cell>
          <cell r="M6649">
            <v>0</v>
          </cell>
          <cell r="N6649">
            <v>0</v>
          </cell>
          <cell r="O6649">
            <v>0</v>
          </cell>
          <cell r="P6649">
            <v>0</v>
          </cell>
          <cell r="Q6649">
            <v>0</v>
          </cell>
          <cell r="R6649">
            <v>0</v>
          </cell>
          <cell r="S6649">
            <v>0</v>
          </cell>
          <cell r="T6649">
            <v>0</v>
          </cell>
          <cell r="U6649">
            <v>0</v>
          </cell>
          <cell r="AO6649" t="str">
            <v>Brandenburg_2008_II 03c_6</v>
          </cell>
          <cell r="AQ6649" t="str">
            <v>Östliche Flächenländer_2008_II 03c_6</v>
          </cell>
        </row>
        <row r="6650">
          <cell r="G6650">
            <v>0</v>
          </cell>
          <cell r="H6650">
            <v>0</v>
          </cell>
          <cell r="I6650">
            <v>0</v>
          </cell>
          <cell r="J6650">
            <v>0</v>
          </cell>
          <cell r="K6650">
            <v>0</v>
          </cell>
          <cell r="L6650">
            <v>0</v>
          </cell>
          <cell r="M6650">
            <v>0</v>
          </cell>
          <cell r="N6650">
            <v>0</v>
          </cell>
          <cell r="O6650">
            <v>0</v>
          </cell>
          <cell r="P6650">
            <v>0</v>
          </cell>
          <cell r="Q6650">
            <v>0</v>
          </cell>
          <cell r="R6650">
            <v>0</v>
          </cell>
          <cell r="S6650">
            <v>0</v>
          </cell>
          <cell r="T6650">
            <v>0</v>
          </cell>
          <cell r="U6650">
            <v>0</v>
          </cell>
          <cell r="AO6650" t="str">
            <v>Brandenburg_2008_II 03c_7</v>
          </cell>
          <cell r="AQ6650" t="str">
            <v>Östliche Flächenländer_2008_II 03c_7</v>
          </cell>
        </row>
        <row r="6651">
          <cell r="G6651">
            <v>3645</v>
          </cell>
          <cell r="H6651">
            <v>1319</v>
          </cell>
          <cell r="I6651">
            <v>38</v>
          </cell>
          <cell r="J6651">
            <v>6</v>
          </cell>
          <cell r="K6651">
            <v>3592</v>
          </cell>
          <cell r="L6651">
            <v>1299</v>
          </cell>
          <cell r="M6651">
            <v>36</v>
          </cell>
          <cell r="N6651">
            <v>6</v>
          </cell>
          <cell r="O6651">
            <v>3645</v>
          </cell>
          <cell r="P6651">
            <v>0</v>
          </cell>
          <cell r="Q6651">
            <v>0</v>
          </cell>
          <cell r="R6651">
            <v>0</v>
          </cell>
          <cell r="S6651">
            <v>0</v>
          </cell>
          <cell r="T6651">
            <v>0</v>
          </cell>
          <cell r="U6651">
            <v>0</v>
          </cell>
          <cell r="AO6651" t="str">
            <v>Brandenburg_2008_II 03c_8</v>
          </cell>
          <cell r="AQ6651" t="str">
            <v>Östliche Flächenländer_2008_II 03c_8</v>
          </cell>
        </row>
        <row r="6652">
          <cell r="G6652">
            <v>0</v>
          </cell>
          <cell r="H6652">
            <v>0</v>
          </cell>
          <cell r="I6652">
            <v>0</v>
          </cell>
          <cell r="J6652">
            <v>0</v>
          </cell>
          <cell r="K6652">
            <v>0</v>
          </cell>
          <cell r="L6652">
            <v>0</v>
          </cell>
          <cell r="M6652">
            <v>0</v>
          </cell>
          <cell r="N6652">
            <v>0</v>
          </cell>
          <cell r="O6652">
            <v>0</v>
          </cell>
          <cell r="P6652">
            <v>0</v>
          </cell>
          <cell r="Q6652">
            <v>0</v>
          </cell>
          <cell r="R6652">
            <v>0</v>
          </cell>
          <cell r="S6652">
            <v>0</v>
          </cell>
          <cell r="T6652">
            <v>0</v>
          </cell>
          <cell r="U6652">
            <v>0</v>
          </cell>
          <cell r="AO6652" t="str">
            <v>Brandenburg_2008_I 01a_1</v>
          </cell>
          <cell r="AQ6652" t="str">
            <v>Östliche Flächenländer_2008_I 01a_1</v>
          </cell>
        </row>
        <row r="6653">
          <cell r="G6653">
            <v>0</v>
          </cell>
          <cell r="H6653">
            <v>0</v>
          </cell>
          <cell r="I6653">
            <v>0</v>
          </cell>
          <cell r="J6653">
            <v>0</v>
          </cell>
          <cell r="K6653">
            <v>0</v>
          </cell>
          <cell r="L6653">
            <v>0</v>
          </cell>
          <cell r="M6653">
            <v>0</v>
          </cell>
          <cell r="N6653">
            <v>0</v>
          </cell>
          <cell r="O6653">
            <v>0</v>
          </cell>
          <cell r="P6653">
            <v>0</v>
          </cell>
          <cell r="Q6653">
            <v>0</v>
          </cell>
          <cell r="R6653">
            <v>0</v>
          </cell>
          <cell r="S6653">
            <v>0</v>
          </cell>
          <cell r="T6653">
            <v>0</v>
          </cell>
          <cell r="U6653">
            <v>0</v>
          </cell>
          <cell r="AO6653" t="str">
            <v>Brandenburg_2008_I 01a_2</v>
          </cell>
          <cell r="AQ6653" t="str">
            <v>Östliche Flächenländer_2008_I 01a_2</v>
          </cell>
        </row>
        <row r="6654">
          <cell r="G6654">
            <v>0</v>
          </cell>
          <cell r="H6654">
            <v>0</v>
          </cell>
          <cell r="I6654">
            <v>0</v>
          </cell>
          <cell r="J6654">
            <v>0</v>
          </cell>
          <cell r="K6654">
            <v>0</v>
          </cell>
          <cell r="L6654">
            <v>0</v>
          </cell>
          <cell r="M6654">
            <v>0</v>
          </cell>
          <cell r="N6654">
            <v>0</v>
          </cell>
          <cell r="O6654">
            <v>0</v>
          </cell>
          <cell r="P6654">
            <v>0</v>
          </cell>
          <cell r="Q6654">
            <v>0</v>
          </cell>
          <cell r="R6654">
            <v>0</v>
          </cell>
          <cell r="S6654">
            <v>0</v>
          </cell>
          <cell r="T6654">
            <v>0</v>
          </cell>
          <cell r="U6654">
            <v>0</v>
          </cell>
          <cell r="AO6654" t="str">
            <v>Brandenburg_2008_I 01a_3</v>
          </cell>
          <cell r="AQ6654" t="str">
            <v>Östliche Flächenländer_2008_I 01a_3</v>
          </cell>
        </row>
        <row r="6655">
          <cell r="G6655">
            <v>0</v>
          </cell>
          <cell r="H6655">
            <v>0</v>
          </cell>
          <cell r="I6655">
            <v>0</v>
          </cell>
          <cell r="J6655">
            <v>0</v>
          </cell>
          <cell r="K6655">
            <v>0</v>
          </cell>
          <cell r="L6655">
            <v>0</v>
          </cell>
          <cell r="M6655">
            <v>0</v>
          </cell>
          <cell r="N6655">
            <v>0</v>
          </cell>
          <cell r="O6655">
            <v>0</v>
          </cell>
          <cell r="P6655">
            <v>0</v>
          </cell>
          <cell r="Q6655">
            <v>0</v>
          </cell>
          <cell r="R6655">
            <v>0</v>
          </cell>
          <cell r="S6655">
            <v>0</v>
          </cell>
          <cell r="T6655">
            <v>0</v>
          </cell>
          <cell r="U6655">
            <v>0</v>
          </cell>
          <cell r="AO6655" t="str">
            <v>Brandenburg_2008_I 01a_4</v>
          </cell>
          <cell r="AQ6655" t="str">
            <v>Östliche Flächenländer_2008_I 01a_4</v>
          </cell>
        </row>
        <row r="6656">
          <cell r="G6656">
            <v>0</v>
          </cell>
          <cell r="H6656">
            <v>0</v>
          </cell>
          <cell r="I6656">
            <v>0</v>
          </cell>
          <cell r="J6656">
            <v>0</v>
          </cell>
          <cell r="K6656">
            <v>0</v>
          </cell>
          <cell r="L6656">
            <v>0</v>
          </cell>
          <cell r="M6656">
            <v>0</v>
          </cell>
          <cell r="N6656">
            <v>0</v>
          </cell>
          <cell r="O6656">
            <v>0</v>
          </cell>
          <cell r="P6656">
            <v>0</v>
          </cell>
          <cell r="Q6656">
            <v>0</v>
          </cell>
          <cell r="R6656">
            <v>0</v>
          </cell>
          <cell r="S6656">
            <v>0</v>
          </cell>
          <cell r="T6656">
            <v>0</v>
          </cell>
          <cell r="U6656">
            <v>0</v>
          </cell>
          <cell r="AO6656" t="str">
            <v>Brandenburg_2008_I 01a_5</v>
          </cell>
          <cell r="AQ6656" t="str">
            <v>Östliche Flächenländer_2008_I 01a_5</v>
          </cell>
        </row>
        <row r="6657">
          <cell r="G6657">
            <v>427</v>
          </cell>
          <cell r="H6657">
            <v>172</v>
          </cell>
          <cell r="I6657">
            <v>2</v>
          </cell>
          <cell r="J6657">
            <v>2</v>
          </cell>
          <cell r="K6657">
            <v>34</v>
          </cell>
          <cell r="L6657">
            <v>15</v>
          </cell>
          <cell r="M6657">
            <v>0</v>
          </cell>
          <cell r="N6657">
            <v>0</v>
          </cell>
          <cell r="O6657">
            <v>34</v>
          </cell>
          <cell r="P6657">
            <v>172</v>
          </cell>
          <cell r="Q6657">
            <v>206</v>
          </cell>
          <cell r="R6657">
            <v>15</v>
          </cell>
          <cell r="S6657">
            <v>0</v>
          </cell>
          <cell r="T6657">
            <v>0</v>
          </cell>
          <cell r="U6657">
            <v>0</v>
          </cell>
          <cell r="AO6657" t="str">
            <v>Brandenburg_2008_I 01a_6</v>
          </cell>
          <cell r="AQ6657" t="str">
            <v>Östliche Flächenländer_2008_I 01a_6</v>
          </cell>
        </row>
        <row r="6658">
          <cell r="G6658">
            <v>0</v>
          </cell>
          <cell r="H6658">
            <v>0</v>
          </cell>
          <cell r="I6658">
            <v>0</v>
          </cell>
          <cell r="J6658">
            <v>0</v>
          </cell>
          <cell r="K6658">
            <v>0</v>
          </cell>
          <cell r="L6658">
            <v>0</v>
          </cell>
          <cell r="M6658">
            <v>0</v>
          </cell>
          <cell r="N6658">
            <v>0</v>
          </cell>
          <cell r="O6658">
            <v>0</v>
          </cell>
          <cell r="P6658">
            <v>0</v>
          </cell>
          <cell r="Q6658">
            <v>0</v>
          </cell>
          <cell r="R6658">
            <v>0</v>
          </cell>
          <cell r="S6658">
            <v>0</v>
          </cell>
          <cell r="T6658">
            <v>0</v>
          </cell>
          <cell r="U6658">
            <v>0</v>
          </cell>
          <cell r="AO6658" t="str">
            <v>Brandenburg_2008_I 01a_7</v>
          </cell>
          <cell r="AQ6658" t="str">
            <v>Östliche Flächenländer_2008_I 01a_7</v>
          </cell>
        </row>
        <row r="6659">
          <cell r="G6659">
            <v>427</v>
          </cell>
          <cell r="H6659">
            <v>172</v>
          </cell>
          <cell r="I6659">
            <v>2</v>
          </cell>
          <cell r="J6659">
            <v>2</v>
          </cell>
          <cell r="K6659">
            <v>34</v>
          </cell>
          <cell r="L6659">
            <v>15</v>
          </cell>
          <cell r="M6659">
            <v>0</v>
          </cell>
          <cell r="N6659">
            <v>0</v>
          </cell>
          <cell r="O6659">
            <v>34</v>
          </cell>
          <cell r="P6659">
            <v>172</v>
          </cell>
          <cell r="Q6659">
            <v>206</v>
          </cell>
          <cell r="R6659">
            <v>15</v>
          </cell>
          <cell r="S6659">
            <v>0</v>
          </cell>
          <cell r="T6659">
            <v>0</v>
          </cell>
          <cell r="U6659">
            <v>0</v>
          </cell>
          <cell r="AO6659" t="str">
            <v>Brandenburg_2008_I 01a_8</v>
          </cell>
          <cell r="AQ6659" t="str">
            <v>Östliche Flächenländer_2008_I 01a_8</v>
          </cell>
        </row>
        <row r="6660">
          <cell r="G6660">
            <v>0</v>
          </cell>
          <cell r="H6660">
            <v>0</v>
          </cell>
          <cell r="I6660">
            <v>0</v>
          </cell>
          <cell r="J6660">
            <v>0</v>
          </cell>
          <cell r="K6660">
            <v>0</v>
          </cell>
          <cell r="L6660">
            <v>0</v>
          </cell>
          <cell r="M6660">
            <v>0</v>
          </cell>
          <cell r="N6660">
            <v>0</v>
          </cell>
          <cell r="O6660">
            <v>0</v>
          </cell>
          <cell r="P6660">
            <v>0</v>
          </cell>
          <cell r="Q6660">
            <v>0</v>
          </cell>
          <cell r="R6660">
            <v>0</v>
          </cell>
          <cell r="S6660">
            <v>0</v>
          </cell>
          <cell r="T6660">
            <v>0</v>
          </cell>
          <cell r="U6660">
            <v>0</v>
          </cell>
          <cell r="AO6660" t="e">
            <v>#N/A</v>
          </cell>
          <cell r="AQ6660" t="e">
            <v>#N/A</v>
          </cell>
        </row>
        <row r="6661">
          <cell r="G6661">
            <v>0</v>
          </cell>
          <cell r="H6661">
            <v>0</v>
          </cell>
          <cell r="I6661">
            <v>0</v>
          </cell>
          <cell r="J6661">
            <v>0</v>
          </cell>
          <cell r="K6661">
            <v>0</v>
          </cell>
          <cell r="L6661">
            <v>0</v>
          </cell>
          <cell r="M6661">
            <v>0</v>
          </cell>
          <cell r="N6661">
            <v>0</v>
          </cell>
          <cell r="O6661">
            <v>0</v>
          </cell>
          <cell r="P6661">
            <v>0</v>
          </cell>
          <cell r="Q6661">
            <v>0</v>
          </cell>
          <cell r="R6661">
            <v>0</v>
          </cell>
          <cell r="S6661">
            <v>0</v>
          </cell>
          <cell r="T6661">
            <v>0</v>
          </cell>
          <cell r="U6661">
            <v>0</v>
          </cell>
          <cell r="AO6661" t="e">
            <v>#N/A</v>
          </cell>
          <cell r="AQ6661" t="e">
            <v>#N/A</v>
          </cell>
        </row>
        <row r="6662">
          <cell r="G6662">
            <v>0</v>
          </cell>
          <cell r="H6662">
            <v>0</v>
          </cell>
          <cell r="I6662">
            <v>0</v>
          </cell>
          <cell r="J6662">
            <v>0</v>
          </cell>
          <cell r="K6662">
            <v>0</v>
          </cell>
          <cell r="L6662">
            <v>0</v>
          </cell>
          <cell r="M6662">
            <v>0</v>
          </cell>
          <cell r="N6662">
            <v>0</v>
          </cell>
          <cell r="O6662">
            <v>0</v>
          </cell>
          <cell r="P6662">
            <v>0</v>
          </cell>
          <cell r="Q6662">
            <v>0</v>
          </cell>
          <cell r="R6662">
            <v>0</v>
          </cell>
          <cell r="S6662">
            <v>0</v>
          </cell>
          <cell r="T6662">
            <v>0</v>
          </cell>
          <cell r="U6662">
            <v>0</v>
          </cell>
          <cell r="AO6662" t="e">
            <v>#N/A</v>
          </cell>
          <cell r="AQ6662" t="e">
            <v>#N/A</v>
          </cell>
        </row>
        <row r="6663">
          <cell r="G6663">
            <v>0</v>
          </cell>
          <cell r="H6663">
            <v>0</v>
          </cell>
          <cell r="I6663">
            <v>0</v>
          </cell>
          <cell r="J6663">
            <v>0</v>
          </cell>
          <cell r="K6663">
            <v>0</v>
          </cell>
          <cell r="L6663">
            <v>0</v>
          </cell>
          <cell r="M6663">
            <v>0</v>
          </cell>
          <cell r="N6663">
            <v>0</v>
          </cell>
          <cell r="O6663">
            <v>0</v>
          </cell>
          <cell r="P6663">
            <v>0</v>
          </cell>
          <cell r="Q6663">
            <v>0</v>
          </cell>
          <cell r="R6663">
            <v>0</v>
          </cell>
          <cell r="S6663">
            <v>0</v>
          </cell>
          <cell r="T6663">
            <v>0</v>
          </cell>
          <cell r="U6663">
            <v>0</v>
          </cell>
          <cell r="AO6663" t="e">
            <v>#N/A</v>
          </cell>
          <cell r="AQ6663" t="e">
            <v>#N/A</v>
          </cell>
        </row>
        <row r="6664">
          <cell r="G6664">
            <v>0</v>
          </cell>
          <cell r="H6664">
            <v>0</v>
          </cell>
          <cell r="I6664">
            <v>0</v>
          </cell>
          <cell r="J6664">
            <v>0</v>
          </cell>
          <cell r="K6664">
            <v>0</v>
          </cell>
          <cell r="L6664">
            <v>0</v>
          </cell>
          <cell r="M6664">
            <v>0</v>
          </cell>
          <cell r="N6664">
            <v>0</v>
          </cell>
          <cell r="O6664">
            <v>0</v>
          </cell>
          <cell r="P6664">
            <v>0</v>
          </cell>
          <cell r="Q6664">
            <v>0</v>
          </cell>
          <cell r="R6664">
            <v>0</v>
          </cell>
          <cell r="S6664">
            <v>0</v>
          </cell>
          <cell r="T6664">
            <v>0</v>
          </cell>
          <cell r="U6664">
            <v>0</v>
          </cell>
          <cell r="AO6664" t="e">
            <v>#N/A</v>
          </cell>
          <cell r="AQ6664" t="e">
            <v>#N/A</v>
          </cell>
        </row>
        <row r="6665">
          <cell r="G6665">
            <v>427</v>
          </cell>
          <cell r="H6665">
            <v>172</v>
          </cell>
          <cell r="I6665">
            <v>2</v>
          </cell>
          <cell r="J6665">
            <v>2</v>
          </cell>
          <cell r="K6665">
            <v>34</v>
          </cell>
          <cell r="L6665">
            <v>15</v>
          </cell>
          <cell r="M6665">
            <v>0</v>
          </cell>
          <cell r="N6665">
            <v>0</v>
          </cell>
          <cell r="O6665">
            <v>34</v>
          </cell>
          <cell r="P6665">
            <v>172</v>
          </cell>
          <cell r="Q6665">
            <v>206</v>
          </cell>
          <cell r="R6665">
            <v>15</v>
          </cell>
          <cell r="S6665">
            <v>0</v>
          </cell>
          <cell r="T6665">
            <v>0</v>
          </cell>
          <cell r="U6665">
            <v>0</v>
          </cell>
          <cell r="AO6665" t="e">
            <v>#N/A</v>
          </cell>
          <cell r="AQ6665" t="e">
            <v>#N/A</v>
          </cell>
        </row>
        <row r="6666">
          <cell r="G6666">
            <v>0</v>
          </cell>
          <cell r="H6666">
            <v>0</v>
          </cell>
          <cell r="I6666">
            <v>0</v>
          </cell>
          <cell r="J6666">
            <v>0</v>
          </cell>
          <cell r="K6666">
            <v>0</v>
          </cell>
          <cell r="L6666">
            <v>0</v>
          </cell>
          <cell r="M6666">
            <v>0</v>
          </cell>
          <cell r="N6666">
            <v>0</v>
          </cell>
          <cell r="O6666">
            <v>0</v>
          </cell>
          <cell r="P6666">
            <v>0</v>
          </cell>
          <cell r="Q6666">
            <v>0</v>
          </cell>
          <cell r="R6666">
            <v>0</v>
          </cell>
          <cell r="S6666">
            <v>0</v>
          </cell>
          <cell r="T6666">
            <v>0</v>
          </cell>
          <cell r="U6666">
            <v>0</v>
          </cell>
          <cell r="AO6666" t="e">
            <v>#N/A</v>
          </cell>
          <cell r="AQ6666" t="e">
            <v>#N/A</v>
          </cell>
        </row>
        <row r="6667">
          <cell r="G6667">
            <v>427</v>
          </cell>
          <cell r="H6667">
            <v>172</v>
          </cell>
          <cell r="I6667">
            <v>2</v>
          </cell>
          <cell r="J6667">
            <v>2</v>
          </cell>
          <cell r="K6667">
            <v>34</v>
          </cell>
          <cell r="L6667">
            <v>15</v>
          </cell>
          <cell r="M6667">
            <v>0</v>
          </cell>
          <cell r="N6667">
            <v>0</v>
          </cell>
          <cell r="O6667">
            <v>34</v>
          </cell>
          <cell r="P6667">
            <v>172</v>
          </cell>
          <cell r="Q6667">
            <v>206</v>
          </cell>
          <cell r="R6667">
            <v>15</v>
          </cell>
          <cell r="S6667">
            <v>0</v>
          </cell>
          <cell r="T6667">
            <v>0</v>
          </cell>
          <cell r="U6667">
            <v>0</v>
          </cell>
          <cell r="AO6667" t="e">
            <v>#N/A</v>
          </cell>
          <cell r="AQ6667" t="e">
            <v>#N/A</v>
          </cell>
        </row>
        <row r="6668">
          <cell r="G6668">
            <v>0</v>
          </cell>
          <cell r="H6668">
            <v>0</v>
          </cell>
          <cell r="I6668">
            <v>0</v>
          </cell>
          <cell r="J6668">
            <v>0</v>
          </cell>
          <cell r="K6668">
            <v>0</v>
          </cell>
          <cell r="L6668">
            <v>0</v>
          </cell>
          <cell r="M6668">
            <v>0</v>
          </cell>
          <cell r="N6668">
            <v>0</v>
          </cell>
          <cell r="O6668">
            <v>0</v>
          </cell>
          <cell r="P6668">
            <v>0</v>
          </cell>
          <cell r="Q6668">
            <v>0</v>
          </cell>
          <cell r="R6668">
            <v>0</v>
          </cell>
          <cell r="S6668">
            <v>0</v>
          </cell>
          <cell r="T6668">
            <v>0</v>
          </cell>
          <cell r="U6668">
            <v>0</v>
          </cell>
          <cell r="AO6668" t="str">
            <v>Brandenburg_2008_Sonstige_1</v>
          </cell>
          <cell r="AQ6668" t="str">
            <v>Östliche Flächenländer_2008_Sonstige_1</v>
          </cell>
        </row>
        <row r="6669">
          <cell r="G6669">
            <v>2</v>
          </cell>
          <cell r="H6669">
            <v>0</v>
          </cell>
          <cell r="I6669">
            <v>0</v>
          </cell>
          <cell r="J6669">
            <v>0</v>
          </cell>
          <cell r="K6669">
            <v>2</v>
          </cell>
          <cell r="L6669">
            <v>0</v>
          </cell>
          <cell r="M6669">
            <v>0</v>
          </cell>
          <cell r="N6669">
            <v>0</v>
          </cell>
          <cell r="O6669">
            <v>2</v>
          </cell>
          <cell r="P6669">
            <v>0</v>
          </cell>
          <cell r="Q6669">
            <v>0</v>
          </cell>
          <cell r="R6669">
            <v>0</v>
          </cell>
          <cell r="S6669">
            <v>0</v>
          </cell>
          <cell r="T6669">
            <v>0</v>
          </cell>
          <cell r="U6669">
            <v>0</v>
          </cell>
          <cell r="AO6669" t="str">
            <v>Brandenburg_2008_Sonstige_2</v>
          </cell>
          <cell r="AQ6669" t="str">
            <v>Östliche Flächenländer_2008_Sonstige_2</v>
          </cell>
        </row>
        <row r="6670">
          <cell r="G6670">
            <v>1081</v>
          </cell>
          <cell r="H6670">
            <v>423</v>
          </cell>
          <cell r="I6670">
            <v>0</v>
          </cell>
          <cell r="J6670">
            <v>0</v>
          </cell>
          <cell r="K6670">
            <v>1057</v>
          </cell>
          <cell r="L6670">
            <v>409</v>
          </cell>
          <cell r="M6670">
            <v>0</v>
          </cell>
          <cell r="N6670">
            <v>0</v>
          </cell>
          <cell r="O6670">
            <v>1081</v>
          </cell>
          <cell r="P6670">
            <v>0</v>
          </cell>
          <cell r="Q6670">
            <v>0</v>
          </cell>
          <cell r="R6670">
            <v>0</v>
          </cell>
          <cell r="S6670">
            <v>0</v>
          </cell>
          <cell r="T6670">
            <v>0</v>
          </cell>
          <cell r="U6670">
            <v>0</v>
          </cell>
          <cell r="AO6670" t="str">
            <v>Brandenburg_2008_Sonstige_3</v>
          </cell>
          <cell r="AQ6670" t="str">
            <v>Östliche Flächenländer_2008_Sonstige_3</v>
          </cell>
        </row>
        <row r="6671">
          <cell r="G6671">
            <v>1</v>
          </cell>
          <cell r="H6671">
            <v>0</v>
          </cell>
          <cell r="I6671">
            <v>0</v>
          </cell>
          <cell r="J6671">
            <v>0</v>
          </cell>
          <cell r="K6671">
            <v>1</v>
          </cell>
          <cell r="L6671">
            <v>0</v>
          </cell>
          <cell r="M6671">
            <v>0</v>
          </cell>
          <cell r="N6671">
            <v>0</v>
          </cell>
          <cell r="O6671">
            <v>1</v>
          </cell>
          <cell r="P6671">
            <v>0</v>
          </cell>
          <cell r="Q6671">
            <v>0</v>
          </cell>
          <cell r="R6671">
            <v>0</v>
          </cell>
          <cell r="S6671">
            <v>0</v>
          </cell>
          <cell r="T6671">
            <v>0</v>
          </cell>
          <cell r="U6671">
            <v>0</v>
          </cell>
          <cell r="AO6671" t="str">
            <v>Brandenburg_2008_Sonstige_4</v>
          </cell>
          <cell r="AQ6671" t="str">
            <v>Östliche Flächenländer_2008_Sonstige_4</v>
          </cell>
        </row>
        <row r="6672">
          <cell r="G6672">
            <v>0</v>
          </cell>
          <cell r="H6672">
            <v>0</v>
          </cell>
          <cell r="I6672">
            <v>0</v>
          </cell>
          <cell r="J6672">
            <v>0</v>
          </cell>
          <cell r="K6672">
            <v>0</v>
          </cell>
          <cell r="L6672">
            <v>0</v>
          </cell>
          <cell r="M6672">
            <v>0</v>
          </cell>
          <cell r="N6672">
            <v>0</v>
          </cell>
          <cell r="O6672">
            <v>0</v>
          </cell>
          <cell r="P6672">
            <v>0</v>
          </cell>
          <cell r="Q6672">
            <v>0</v>
          </cell>
          <cell r="R6672">
            <v>0</v>
          </cell>
          <cell r="S6672">
            <v>0</v>
          </cell>
          <cell r="T6672">
            <v>0</v>
          </cell>
          <cell r="U6672">
            <v>0</v>
          </cell>
          <cell r="AO6672" t="str">
            <v>Brandenburg_2008_Sonstige_5</v>
          </cell>
          <cell r="AQ6672" t="str">
            <v>Östliche Flächenländer_2008_Sonstige_5</v>
          </cell>
        </row>
        <row r="6673">
          <cell r="G6673">
            <v>0</v>
          </cell>
          <cell r="H6673">
            <v>0</v>
          </cell>
          <cell r="I6673">
            <v>0</v>
          </cell>
          <cell r="J6673">
            <v>0</v>
          </cell>
          <cell r="K6673">
            <v>0</v>
          </cell>
          <cell r="L6673">
            <v>0</v>
          </cell>
          <cell r="M6673">
            <v>0</v>
          </cell>
          <cell r="N6673">
            <v>0</v>
          </cell>
          <cell r="O6673">
            <v>0</v>
          </cell>
          <cell r="P6673">
            <v>0</v>
          </cell>
          <cell r="Q6673">
            <v>0</v>
          </cell>
          <cell r="R6673">
            <v>0</v>
          </cell>
          <cell r="S6673">
            <v>0</v>
          </cell>
          <cell r="T6673">
            <v>0</v>
          </cell>
          <cell r="U6673">
            <v>0</v>
          </cell>
          <cell r="AO6673" t="str">
            <v>Brandenburg_2008_Sonstige_6</v>
          </cell>
          <cell r="AQ6673" t="str">
            <v>Östliche Flächenländer_2008_Sonstige_6</v>
          </cell>
        </row>
        <row r="6674">
          <cell r="G6674">
            <v>0</v>
          </cell>
          <cell r="H6674">
            <v>0</v>
          </cell>
          <cell r="I6674">
            <v>0</v>
          </cell>
          <cell r="J6674">
            <v>0</v>
          </cell>
          <cell r="K6674">
            <v>0</v>
          </cell>
          <cell r="L6674">
            <v>0</v>
          </cell>
          <cell r="M6674">
            <v>0</v>
          </cell>
          <cell r="N6674">
            <v>0</v>
          </cell>
          <cell r="O6674">
            <v>0</v>
          </cell>
          <cell r="P6674">
            <v>0</v>
          </cell>
          <cell r="Q6674">
            <v>0</v>
          </cell>
          <cell r="R6674">
            <v>0</v>
          </cell>
          <cell r="S6674">
            <v>0</v>
          </cell>
          <cell r="T6674">
            <v>0</v>
          </cell>
          <cell r="U6674">
            <v>0</v>
          </cell>
          <cell r="AO6674" t="str">
            <v>Brandenburg_2008_Sonstige_7</v>
          </cell>
          <cell r="AQ6674" t="str">
            <v>Östliche Flächenländer_2008_Sonstige_7</v>
          </cell>
        </row>
        <row r="6675">
          <cell r="G6675">
            <v>1084</v>
          </cell>
          <cell r="H6675">
            <v>423</v>
          </cell>
          <cell r="I6675">
            <v>0</v>
          </cell>
          <cell r="J6675">
            <v>0</v>
          </cell>
          <cell r="K6675">
            <v>1060</v>
          </cell>
          <cell r="L6675">
            <v>409</v>
          </cell>
          <cell r="M6675">
            <v>0</v>
          </cell>
          <cell r="N6675">
            <v>0</v>
          </cell>
          <cell r="O6675">
            <v>1084</v>
          </cell>
          <cell r="P6675">
            <v>0</v>
          </cell>
          <cell r="Q6675">
            <v>0</v>
          </cell>
          <cell r="R6675">
            <v>0</v>
          </cell>
          <cell r="S6675">
            <v>0</v>
          </cell>
          <cell r="T6675">
            <v>0</v>
          </cell>
          <cell r="U6675">
            <v>0</v>
          </cell>
          <cell r="AO6675" t="str">
            <v>Brandenburg_2008_Sonstige_8</v>
          </cell>
          <cell r="AQ6675" t="str">
            <v>Östliche Flächenländer_2008_Sonstige_8</v>
          </cell>
        </row>
        <row r="6676">
          <cell r="G6676">
            <v>0</v>
          </cell>
          <cell r="H6676">
            <v>0</v>
          </cell>
          <cell r="I6676">
            <v>0</v>
          </cell>
          <cell r="J6676">
            <v>0</v>
          </cell>
          <cell r="K6676">
            <v>0</v>
          </cell>
          <cell r="L6676">
            <v>0</v>
          </cell>
          <cell r="M6676">
            <v>0</v>
          </cell>
          <cell r="N6676">
            <v>0</v>
          </cell>
          <cell r="O6676">
            <v>0</v>
          </cell>
          <cell r="P6676">
            <v>0</v>
          </cell>
          <cell r="Q6676">
            <v>0</v>
          </cell>
          <cell r="R6676">
            <v>0</v>
          </cell>
          <cell r="S6676">
            <v>0</v>
          </cell>
          <cell r="T6676">
            <v>0</v>
          </cell>
          <cell r="U6676">
            <v>0</v>
          </cell>
          <cell r="AO6676" t="e">
            <v>#N/A</v>
          </cell>
          <cell r="AQ6676" t="e">
            <v>#N/A</v>
          </cell>
        </row>
        <row r="6677">
          <cell r="G6677">
            <v>0</v>
          </cell>
          <cell r="H6677">
            <v>0</v>
          </cell>
          <cell r="I6677">
            <v>0</v>
          </cell>
          <cell r="J6677">
            <v>0</v>
          </cell>
          <cell r="K6677">
            <v>0</v>
          </cell>
          <cell r="L6677">
            <v>0</v>
          </cell>
          <cell r="M6677">
            <v>0</v>
          </cell>
          <cell r="N6677">
            <v>0</v>
          </cell>
          <cell r="O6677">
            <v>0</v>
          </cell>
          <cell r="P6677">
            <v>0</v>
          </cell>
          <cell r="Q6677">
            <v>0</v>
          </cell>
          <cell r="R6677">
            <v>0</v>
          </cell>
          <cell r="S6677">
            <v>0</v>
          </cell>
          <cell r="T6677">
            <v>0</v>
          </cell>
          <cell r="U6677">
            <v>0</v>
          </cell>
          <cell r="AO6677" t="e">
            <v>#N/A</v>
          </cell>
          <cell r="AQ6677" t="e">
            <v>#N/A</v>
          </cell>
        </row>
        <row r="6678">
          <cell r="G6678">
            <v>21</v>
          </cell>
          <cell r="H6678">
            <v>11</v>
          </cell>
          <cell r="I6678">
            <v>0</v>
          </cell>
          <cell r="J6678">
            <v>0</v>
          </cell>
          <cell r="K6678">
            <v>21</v>
          </cell>
          <cell r="L6678">
            <v>11</v>
          </cell>
          <cell r="M6678">
            <v>0</v>
          </cell>
          <cell r="N6678">
            <v>0</v>
          </cell>
          <cell r="O6678">
            <v>21</v>
          </cell>
          <cell r="P6678">
            <v>0</v>
          </cell>
          <cell r="Q6678">
            <v>0</v>
          </cell>
          <cell r="R6678">
            <v>0</v>
          </cell>
          <cell r="S6678">
            <v>0</v>
          </cell>
          <cell r="T6678">
            <v>0</v>
          </cell>
          <cell r="U6678">
            <v>0</v>
          </cell>
          <cell r="AO6678" t="e">
            <v>#N/A</v>
          </cell>
          <cell r="AQ6678" t="e">
            <v>#N/A</v>
          </cell>
        </row>
        <row r="6679">
          <cell r="G6679">
            <v>0</v>
          </cell>
          <cell r="H6679">
            <v>0</v>
          </cell>
          <cell r="I6679">
            <v>0</v>
          </cell>
          <cell r="J6679">
            <v>0</v>
          </cell>
          <cell r="K6679">
            <v>0</v>
          </cell>
          <cell r="L6679">
            <v>0</v>
          </cell>
          <cell r="M6679">
            <v>0</v>
          </cell>
          <cell r="N6679">
            <v>0</v>
          </cell>
          <cell r="O6679">
            <v>0</v>
          </cell>
          <cell r="P6679">
            <v>0</v>
          </cell>
          <cell r="Q6679">
            <v>0</v>
          </cell>
          <cell r="R6679">
            <v>0</v>
          </cell>
          <cell r="S6679">
            <v>0</v>
          </cell>
          <cell r="T6679">
            <v>0</v>
          </cell>
          <cell r="U6679">
            <v>0</v>
          </cell>
          <cell r="AO6679" t="e">
            <v>#N/A</v>
          </cell>
          <cell r="AQ6679" t="e">
            <v>#N/A</v>
          </cell>
        </row>
        <row r="6680">
          <cell r="G6680">
            <v>0</v>
          </cell>
          <cell r="H6680">
            <v>0</v>
          </cell>
          <cell r="I6680">
            <v>0</v>
          </cell>
          <cell r="J6680">
            <v>0</v>
          </cell>
          <cell r="K6680">
            <v>0</v>
          </cell>
          <cell r="L6680">
            <v>0</v>
          </cell>
          <cell r="M6680">
            <v>0</v>
          </cell>
          <cell r="N6680">
            <v>0</v>
          </cell>
          <cell r="O6680">
            <v>0</v>
          </cell>
          <cell r="P6680">
            <v>0</v>
          </cell>
          <cell r="Q6680">
            <v>0</v>
          </cell>
          <cell r="R6680">
            <v>0</v>
          </cell>
          <cell r="S6680">
            <v>0</v>
          </cell>
          <cell r="T6680">
            <v>0</v>
          </cell>
          <cell r="U6680">
            <v>0</v>
          </cell>
          <cell r="AO6680" t="e">
            <v>#N/A</v>
          </cell>
          <cell r="AQ6680" t="e">
            <v>#N/A</v>
          </cell>
        </row>
        <row r="6681">
          <cell r="G6681">
            <v>0</v>
          </cell>
          <cell r="H6681">
            <v>0</v>
          </cell>
          <cell r="I6681">
            <v>0</v>
          </cell>
          <cell r="J6681">
            <v>0</v>
          </cell>
          <cell r="K6681">
            <v>0</v>
          </cell>
          <cell r="L6681">
            <v>0</v>
          </cell>
          <cell r="M6681">
            <v>0</v>
          </cell>
          <cell r="N6681">
            <v>0</v>
          </cell>
          <cell r="O6681">
            <v>0</v>
          </cell>
          <cell r="P6681">
            <v>0</v>
          </cell>
          <cell r="Q6681">
            <v>0</v>
          </cell>
          <cell r="R6681">
            <v>0</v>
          </cell>
          <cell r="S6681">
            <v>0</v>
          </cell>
          <cell r="T6681">
            <v>0</v>
          </cell>
          <cell r="U6681">
            <v>0</v>
          </cell>
          <cell r="AO6681" t="e">
            <v>#N/A</v>
          </cell>
          <cell r="AQ6681" t="e">
            <v>#N/A</v>
          </cell>
        </row>
        <row r="6682">
          <cell r="G6682">
            <v>0</v>
          </cell>
          <cell r="H6682">
            <v>0</v>
          </cell>
          <cell r="I6682">
            <v>0</v>
          </cell>
          <cell r="J6682">
            <v>0</v>
          </cell>
          <cell r="K6682">
            <v>0</v>
          </cell>
          <cell r="L6682">
            <v>0</v>
          </cell>
          <cell r="M6682">
            <v>0</v>
          </cell>
          <cell r="N6682">
            <v>0</v>
          </cell>
          <cell r="O6682">
            <v>0</v>
          </cell>
          <cell r="P6682">
            <v>0</v>
          </cell>
          <cell r="Q6682">
            <v>0</v>
          </cell>
          <cell r="R6682">
            <v>0</v>
          </cell>
          <cell r="S6682">
            <v>0</v>
          </cell>
          <cell r="T6682">
            <v>0</v>
          </cell>
          <cell r="U6682">
            <v>0</v>
          </cell>
          <cell r="AO6682" t="e">
            <v>#N/A</v>
          </cell>
          <cell r="AQ6682" t="e">
            <v>#N/A</v>
          </cell>
        </row>
        <row r="6683">
          <cell r="G6683">
            <v>21</v>
          </cell>
          <cell r="H6683">
            <v>11</v>
          </cell>
          <cell r="I6683">
            <v>0</v>
          </cell>
          <cell r="J6683">
            <v>0</v>
          </cell>
          <cell r="K6683">
            <v>21</v>
          </cell>
          <cell r="L6683">
            <v>11</v>
          </cell>
          <cell r="M6683">
            <v>0</v>
          </cell>
          <cell r="N6683">
            <v>0</v>
          </cell>
          <cell r="O6683">
            <v>21</v>
          </cell>
          <cell r="P6683">
            <v>0</v>
          </cell>
          <cell r="Q6683">
            <v>0</v>
          </cell>
          <cell r="R6683">
            <v>0</v>
          </cell>
          <cell r="S6683">
            <v>0</v>
          </cell>
          <cell r="T6683">
            <v>0</v>
          </cell>
          <cell r="U6683">
            <v>0</v>
          </cell>
          <cell r="AO6683" t="e">
            <v>#N/A</v>
          </cell>
          <cell r="AQ6683" t="e">
            <v>#N/A</v>
          </cell>
        </row>
        <row r="6684">
          <cell r="G6684">
            <v>0</v>
          </cell>
          <cell r="H6684">
            <v>0</v>
          </cell>
          <cell r="I6684">
            <v>0</v>
          </cell>
          <cell r="J6684">
            <v>0</v>
          </cell>
          <cell r="K6684">
            <v>0</v>
          </cell>
          <cell r="L6684">
            <v>0</v>
          </cell>
          <cell r="M6684">
            <v>0</v>
          </cell>
          <cell r="N6684">
            <v>0</v>
          </cell>
          <cell r="O6684">
            <v>0</v>
          </cell>
          <cell r="P6684">
            <v>0</v>
          </cell>
          <cell r="Q6684">
            <v>0</v>
          </cell>
          <cell r="R6684">
            <v>0</v>
          </cell>
          <cell r="S6684">
            <v>0</v>
          </cell>
          <cell r="T6684">
            <v>0</v>
          </cell>
          <cell r="U6684">
            <v>0</v>
          </cell>
          <cell r="AO6684" t="str">
            <v>Brandenburg_2008_III 01_1</v>
          </cell>
          <cell r="AQ6684" t="str">
            <v>Östliche Flächenländer_2008_III 01_1</v>
          </cell>
        </row>
        <row r="6685">
          <cell r="G6685">
            <v>2</v>
          </cell>
          <cell r="H6685">
            <v>1</v>
          </cell>
          <cell r="I6685">
            <v>0</v>
          </cell>
          <cell r="J6685">
            <v>0</v>
          </cell>
          <cell r="K6685">
            <v>1</v>
          </cell>
          <cell r="L6685">
            <v>0</v>
          </cell>
          <cell r="M6685">
            <v>0</v>
          </cell>
          <cell r="N6685">
            <v>0</v>
          </cell>
          <cell r="O6685">
            <v>1</v>
          </cell>
          <cell r="P6685">
            <v>1</v>
          </cell>
          <cell r="Q6685">
            <v>0</v>
          </cell>
          <cell r="R6685">
            <v>0</v>
          </cell>
          <cell r="S6685">
            <v>0</v>
          </cell>
          <cell r="T6685">
            <v>0</v>
          </cell>
          <cell r="U6685">
            <v>0</v>
          </cell>
          <cell r="AO6685" t="str">
            <v>Brandenburg_2008_III 01_2</v>
          </cell>
          <cell r="AQ6685" t="str">
            <v>Östliche Flächenländer_2008_III 01_2</v>
          </cell>
        </row>
        <row r="6686">
          <cell r="G6686">
            <v>2568</v>
          </cell>
          <cell r="H6686">
            <v>1371</v>
          </cell>
          <cell r="I6686">
            <v>25</v>
          </cell>
          <cell r="J6686">
            <v>6</v>
          </cell>
          <cell r="K6686">
            <v>1223</v>
          </cell>
          <cell r="L6686">
            <v>680</v>
          </cell>
          <cell r="M6686">
            <v>9</v>
          </cell>
          <cell r="N6686">
            <v>3</v>
          </cell>
          <cell r="O6686">
            <v>1267</v>
          </cell>
          <cell r="P6686">
            <v>1301</v>
          </cell>
          <cell r="Q6686">
            <v>0</v>
          </cell>
          <cell r="R6686">
            <v>0</v>
          </cell>
          <cell r="S6686">
            <v>0</v>
          </cell>
          <cell r="T6686">
            <v>0</v>
          </cell>
          <cell r="U6686">
            <v>0</v>
          </cell>
          <cell r="AO6686" t="str">
            <v>Brandenburg_2008_III 01_3</v>
          </cell>
          <cell r="AQ6686" t="str">
            <v>Östliche Flächenländer_2008_III 01_3</v>
          </cell>
        </row>
        <row r="6687">
          <cell r="G6687">
            <v>0</v>
          </cell>
          <cell r="H6687">
            <v>0</v>
          </cell>
          <cell r="I6687">
            <v>0</v>
          </cell>
          <cell r="J6687">
            <v>0</v>
          </cell>
          <cell r="K6687">
            <v>0</v>
          </cell>
          <cell r="L6687">
            <v>0</v>
          </cell>
          <cell r="M6687">
            <v>0</v>
          </cell>
          <cell r="N6687">
            <v>0</v>
          </cell>
          <cell r="O6687">
            <v>0</v>
          </cell>
          <cell r="P6687">
            <v>0</v>
          </cell>
          <cell r="Q6687">
            <v>0</v>
          </cell>
          <cell r="R6687">
            <v>0</v>
          </cell>
          <cell r="S6687">
            <v>0</v>
          </cell>
          <cell r="T6687">
            <v>0</v>
          </cell>
          <cell r="U6687">
            <v>0</v>
          </cell>
          <cell r="AO6687" t="str">
            <v>Brandenburg_2008_III 01_4</v>
          </cell>
          <cell r="AQ6687" t="str">
            <v>Östliche Flächenländer_2008_III 01_4</v>
          </cell>
        </row>
        <row r="6688">
          <cell r="G6688">
            <v>0</v>
          </cell>
          <cell r="H6688">
            <v>0</v>
          </cell>
          <cell r="I6688">
            <v>0</v>
          </cell>
          <cell r="J6688">
            <v>0</v>
          </cell>
          <cell r="K6688">
            <v>0</v>
          </cell>
          <cell r="L6688">
            <v>0</v>
          </cell>
          <cell r="M6688">
            <v>0</v>
          </cell>
          <cell r="N6688">
            <v>0</v>
          </cell>
          <cell r="O6688">
            <v>0</v>
          </cell>
          <cell r="P6688">
            <v>0</v>
          </cell>
          <cell r="Q6688">
            <v>0</v>
          </cell>
          <cell r="R6688">
            <v>0</v>
          </cell>
          <cell r="S6688">
            <v>0</v>
          </cell>
          <cell r="T6688">
            <v>0</v>
          </cell>
          <cell r="U6688">
            <v>0</v>
          </cell>
          <cell r="AO6688" t="str">
            <v>Brandenburg_2008_III 01_5</v>
          </cell>
          <cell r="AQ6688" t="str">
            <v>Östliche Flächenländer_2008_III 01_5</v>
          </cell>
        </row>
        <row r="6689">
          <cell r="G6689">
            <v>0</v>
          </cell>
          <cell r="H6689">
            <v>0</v>
          </cell>
          <cell r="I6689">
            <v>0</v>
          </cell>
          <cell r="J6689">
            <v>0</v>
          </cell>
          <cell r="K6689">
            <v>0</v>
          </cell>
          <cell r="L6689">
            <v>0</v>
          </cell>
          <cell r="M6689">
            <v>0</v>
          </cell>
          <cell r="N6689">
            <v>0</v>
          </cell>
          <cell r="O6689">
            <v>0</v>
          </cell>
          <cell r="P6689">
            <v>0</v>
          </cell>
          <cell r="Q6689">
            <v>0</v>
          </cell>
          <cell r="R6689">
            <v>0</v>
          </cell>
          <cell r="S6689">
            <v>0</v>
          </cell>
          <cell r="T6689">
            <v>0</v>
          </cell>
          <cell r="U6689">
            <v>0</v>
          </cell>
          <cell r="AO6689" t="str">
            <v>Brandenburg_2008_III 01_6</v>
          </cell>
          <cell r="AQ6689" t="str">
            <v>Östliche Flächenländer_2008_III 01_6</v>
          </cell>
        </row>
        <row r="6690">
          <cell r="G6690">
            <v>0</v>
          </cell>
          <cell r="H6690">
            <v>0</v>
          </cell>
          <cell r="I6690">
            <v>0</v>
          </cell>
          <cell r="J6690">
            <v>0</v>
          </cell>
          <cell r="K6690">
            <v>0</v>
          </cell>
          <cell r="L6690">
            <v>0</v>
          </cell>
          <cell r="M6690">
            <v>0</v>
          </cell>
          <cell r="N6690">
            <v>0</v>
          </cell>
          <cell r="O6690">
            <v>0</v>
          </cell>
          <cell r="P6690">
            <v>0</v>
          </cell>
          <cell r="Q6690">
            <v>0</v>
          </cell>
          <cell r="R6690">
            <v>0</v>
          </cell>
          <cell r="S6690">
            <v>0</v>
          </cell>
          <cell r="T6690">
            <v>0</v>
          </cell>
          <cell r="U6690">
            <v>0</v>
          </cell>
          <cell r="AO6690" t="str">
            <v>Brandenburg_2008_III 01_7</v>
          </cell>
          <cell r="AQ6690" t="str">
            <v>Östliche Flächenländer_2008_III 01_7</v>
          </cell>
        </row>
        <row r="6691">
          <cell r="G6691">
            <v>2570</v>
          </cell>
          <cell r="H6691">
            <v>1372</v>
          </cell>
          <cell r="I6691">
            <v>25</v>
          </cell>
          <cell r="J6691">
            <v>6</v>
          </cell>
          <cell r="K6691">
            <v>1224</v>
          </cell>
          <cell r="L6691">
            <v>680</v>
          </cell>
          <cell r="M6691">
            <v>9</v>
          </cell>
          <cell r="N6691">
            <v>3</v>
          </cell>
          <cell r="O6691">
            <v>1268</v>
          </cell>
          <cell r="P6691">
            <v>1302</v>
          </cell>
          <cell r="Q6691">
            <v>0</v>
          </cell>
          <cell r="R6691">
            <v>0</v>
          </cell>
          <cell r="S6691">
            <v>0</v>
          </cell>
          <cell r="T6691">
            <v>0</v>
          </cell>
          <cell r="U6691">
            <v>0</v>
          </cell>
          <cell r="AO6691" t="str">
            <v>Brandenburg_2008_III 01_8</v>
          </cell>
          <cell r="AQ6691" t="str">
            <v>Östliche Flächenländer_2008_III 01_8</v>
          </cell>
        </row>
        <row r="6692">
          <cell r="G6692">
            <v>0</v>
          </cell>
          <cell r="H6692">
            <v>0</v>
          </cell>
          <cell r="I6692">
            <v>0</v>
          </cell>
          <cell r="J6692">
            <v>0</v>
          </cell>
          <cell r="K6692">
            <v>0</v>
          </cell>
          <cell r="L6692">
            <v>0</v>
          </cell>
          <cell r="M6692">
            <v>0</v>
          </cell>
          <cell r="N6692">
            <v>0</v>
          </cell>
          <cell r="O6692">
            <v>0</v>
          </cell>
          <cell r="P6692">
            <v>0</v>
          </cell>
          <cell r="Q6692">
            <v>0</v>
          </cell>
          <cell r="R6692">
            <v>0</v>
          </cell>
          <cell r="S6692">
            <v>0</v>
          </cell>
          <cell r="T6692">
            <v>0</v>
          </cell>
          <cell r="U6692">
            <v>0</v>
          </cell>
          <cell r="AO6692" t="str">
            <v>Brandenburg_2008_III 02_1</v>
          </cell>
          <cell r="AQ6692" t="str">
            <v>Östliche Flächenländer_2008_III 02_1</v>
          </cell>
        </row>
        <row r="6693">
          <cell r="G6693">
            <v>0</v>
          </cell>
          <cell r="H6693">
            <v>0</v>
          </cell>
          <cell r="I6693">
            <v>0</v>
          </cell>
          <cell r="J6693">
            <v>0</v>
          </cell>
          <cell r="K6693">
            <v>0</v>
          </cell>
          <cell r="L6693">
            <v>0</v>
          </cell>
          <cell r="M6693">
            <v>0</v>
          </cell>
          <cell r="N6693">
            <v>0</v>
          </cell>
          <cell r="O6693">
            <v>0</v>
          </cell>
          <cell r="P6693">
            <v>0</v>
          </cell>
          <cell r="Q6693">
            <v>0</v>
          </cell>
          <cell r="R6693">
            <v>0</v>
          </cell>
          <cell r="S6693">
            <v>0</v>
          </cell>
          <cell r="T6693">
            <v>0</v>
          </cell>
          <cell r="U6693">
            <v>0</v>
          </cell>
          <cell r="AO6693" t="str">
            <v>Brandenburg_2008_III 02_2</v>
          </cell>
          <cell r="AQ6693" t="str">
            <v>Östliche Flächenländer_2008_III 02_2</v>
          </cell>
        </row>
        <row r="6694">
          <cell r="G6694">
            <v>3366</v>
          </cell>
          <cell r="H6694">
            <v>1878</v>
          </cell>
          <cell r="I6694">
            <v>21</v>
          </cell>
          <cell r="J6694">
            <v>5</v>
          </cell>
          <cell r="K6694">
            <v>805</v>
          </cell>
          <cell r="L6694">
            <v>478</v>
          </cell>
          <cell r="M6694">
            <v>7</v>
          </cell>
          <cell r="N6694">
            <v>0</v>
          </cell>
          <cell r="O6694">
            <v>965</v>
          </cell>
          <cell r="P6694">
            <v>1095</v>
          </cell>
          <cell r="Q6694">
            <v>1306</v>
          </cell>
          <cell r="R6694">
            <v>0</v>
          </cell>
          <cell r="S6694">
            <v>0</v>
          </cell>
          <cell r="T6694">
            <v>0</v>
          </cell>
          <cell r="U6694">
            <v>0</v>
          </cell>
          <cell r="AO6694" t="str">
            <v>Brandenburg_2008_III 02_3</v>
          </cell>
          <cell r="AQ6694" t="str">
            <v>Östliche Flächenländer_2008_III 02_3</v>
          </cell>
        </row>
        <row r="6695">
          <cell r="G6695">
            <v>0</v>
          </cell>
          <cell r="H6695">
            <v>0</v>
          </cell>
          <cell r="I6695">
            <v>0</v>
          </cell>
          <cell r="J6695">
            <v>0</v>
          </cell>
          <cell r="K6695">
            <v>0</v>
          </cell>
          <cell r="L6695">
            <v>0</v>
          </cell>
          <cell r="M6695">
            <v>0</v>
          </cell>
          <cell r="N6695">
            <v>0</v>
          </cell>
          <cell r="O6695">
            <v>0</v>
          </cell>
          <cell r="P6695">
            <v>0</v>
          </cell>
          <cell r="Q6695">
            <v>0</v>
          </cell>
          <cell r="R6695">
            <v>0</v>
          </cell>
          <cell r="S6695">
            <v>0</v>
          </cell>
          <cell r="T6695">
            <v>0</v>
          </cell>
          <cell r="U6695">
            <v>0</v>
          </cell>
          <cell r="AO6695" t="str">
            <v>Brandenburg_2008_III 02_4</v>
          </cell>
          <cell r="AQ6695" t="str">
            <v>Östliche Flächenländer_2008_III 02_4</v>
          </cell>
        </row>
        <row r="6696">
          <cell r="G6696">
            <v>0</v>
          </cell>
          <cell r="H6696">
            <v>0</v>
          </cell>
          <cell r="I6696">
            <v>0</v>
          </cell>
          <cell r="J6696">
            <v>0</v>
          </cell>
          <cell r="K6696">
            <v>0</v>
          </cell>
          <cell r="L6696">
            <v>0</v>
          </cell>
          <cell r="M6696">
            <v>0</v>
          </cell>
          <cell r="N6696">
            <v>0</v>
          </cell>
          <cell r="O6696">
            <v>0</v>
          </cell>
          <cell r="P6696">
            <v>0</v>
          </cell>
          <cell r="Q6696">
            <v>0</v>
          </cell>
          <cell r="R6696">
            <v>0</v>
          </cell>
          <cell r="S6696">
            <v>0</v>
          </cell>
          <cell r="T6696">
            <v>0</v>
          </cell>
          <cell r="U6696">
            <v>0</v>
          </cell>
          <cell r="AO6696" t="str">
            <v>Brandenburg_2008_III 02_5</v>
          </cell>
          <cell r="AQ6696" t="str">
            <v>Östliche Flächenländer_2008_III 02_5</v>
          </cell>
        </row>
        <row r="6697">
          <cell r="G6697">
            <v>0</v>
          </cell>
          <cell r="H6697">
            <v>0</v>
          </cell>
          <cell r="I6697">
            <v>0</v>
          </cell>
          <cell r="J6697">
            <v>0</v>
          </cell>
          <cell r="K6697">
            <v>0</v>
          </cell>
          <cell r="L6697">
            <v>0</v>
          </cell>
          <cell r="M6697">
            <v>0</v>
          </cell>
          <cell r="N6697">
            <v>0</v>
          </cell>
          <cell r="O6697">
            <v>0</v>
          </cell>
          <cell r="P6697">
            <v>0</v>
          </cell>
          <cell r="Q6697">
            <v>0</v>
          </cell>
          <cell r="R6697">
            <v>0</v>
          </cell>
          <cell r="S6697">
            <v>0</v>
          </cell>
          <cell r="T6697">
            <v>0</v>
          </cell>
          <cell r="U6697">
            <v>0</v>
          </cell>
          <cell r="AO6697" t="str">
            <v>Brandenburg_2008_III 02_6</v>
          </cell>
          <cell r="AQ6697" t="str">
            <v>Östliche Flächenländer_2008_III 02_6</v>
          </cell>
        </row>
        <row r="6698">
          <cell r="G6698">
            <v>0</v>
          </cell>
          <cell r="H6698">
            <v>0</v>
          </cell>
          <cell r="I6698">
            <v>0</v>
          </cell>
          <cell r="J6698">
            <v>0</v>
          </cell>
          <cell r="K6698">
            <v>0</v>
          </cell>
          <cell r="L6698">
            <v>0</v>
          </cell>
          <cell r="M6698">
            <v>0</v>
          </cell>
          <cell r="N6698">
            <v>0</v>
          </cell>
          <cell r="O6698">
            <v>0</v>
          </cell>
          <cell r="P6698">
            <v>0</v>
          </cell>
          <cell r="Q6698">
            <v>0</v>
          </cell>
          <cell r="R6698">
            <v>0</v>
          </cell>
          <cell r="S6698">
            <v>0</v>
          </cell>
          <cell r="T6698">
            <v>0</v>
          </cell>
          <cell r="U6698">
            <v>0</v>
          </cell>
          <cell r="AO6698" t="str">
            <v>Brandenburg_2008_III 02_7</v>
          </cell>
          <cell r="AQ6698" t="str">
            <v>Östliche Flächenländer_2008_III 02_7</v>
          </cell>
        </row>
        <row r="6699">
          <cell r="G6699">
            <v>3366</v>
          </cell>
          <cell r="H6699">
            <v>1878</v>
          </cell>
          <cell r="I6699">
            <v>21</v>
          </cell>
          <cell r="J6699">
            <v>5</v>
          </cell>
          <cell r="K6699">
            <v>805</v>
          </cell>
          <cell r="L6699">
            <v>478</v>
          </cell>
          <cell r="M6699">
            <v>7</v>
          </cell>
          <cell r="N6699">
            <v>0</v>
          </cell>
          <cell r="O6699">
            <v>965</v>
          </cell>
          <cell r="P6699">
            <v>1095</v>
          </cell>
          <cell r="Q6699">
            <v>1306</v>
          </cell>
          <cell r="R6699">
            <v>0</v>
          </cell>
          <cell r="S6699">
            <v>0</v>
          </cell>
          <cell r="T6699">
            <v>0</v>
          </cell>
          <cell r="U6699">
            <v>0</v>
          </cell>
          <cell r="AO6699" t="str">
            <v>Brandenburg_2008_III 02_8</v>
          </cell>
          <cell r="AQ6699" t="str">
            <v>Östliche Flächenländer_2008_III 02_8</v>
          </cell>
        </row>
        <row r="6700">
          <cell r="G6700">
            <v>0</v>
          </cell>
          <cell r="H6700">
            <v>0</v>
          </cell>
          <cell r="I6700">
            <v>0</v>
          </cell>
          <cell r="J6700">
            <v>0</v>
          </cell>
          <cell r="K6700">
            <v>0</v>
          </cell>
          <cell r="L6700">
            <v>0</v>
          </cell>
          <cell r="M6700">
            <v>0</v>
          </cell>
          <cell r="N6700">
            <v>0</v>
          </cell>
          <cell r="O6700">
            <v>0</v>
          </cell>
          <cell r="P6700">
            <v>0</v>
          </cell>
          <cell r="Q6700">
            <v>0</v>
          </cell>
          <cell r="R6700">
            <v>0</v>
          </cell>
          <cell r="S6700">
            <v>0</v>
          </cell>
          <cell r="T6700">
            <v>0</v>
          </cell>
          <cell r="U6700">
            <v>0</v>
          </cell>
          <cell r="AO6700" t="str">
            <v>Brandenburg_2008_Sonstige_1</v>
          </cell>
          <cell r="AQ6700" t="str">
            <v>Östliche Flächenländer_2008_Sonstige_1</v>
          </cell>
        </row>
        <row r="6701">
          <cell r="G6701">
            <v>1</v>
          </cell>
          <cell r="H6701">
            <v>0</v>
          </cell>
          <cell r="I6701">
            <v>0</v>
          </cell>
          <cell r="J6701">
            <v>0</v>
          </cell>
          <cell r="K6701">
            <v>1</v>
          </cell>
          <cell r="L6701">
            <v>0</v>
          </cell>
          <cell r="M6701">
            <v>0</v>
          </cell>
          <cell r="N6701">
            <v>0</v>
          </cell>
          <cell r="O6701">
            <v>1</v>
          </cell>
          <cell r="P6701">
            <v>0</v>
          </cell>
          <cell r="Q6701">
            <v>0</v>
          </cell>
          <cell r="R6701">
            <v>0</v>
          </cell>
          <cell r="S6701">
            <v>0</v>
          </cell>
          <cell r="T6701">
            <v>0</v>
          </cell>
          <cell r="U6701">
            <v>0</v>
          </cell>
          <cell r="AO6701" t="str">
            <v>Brandenburg_2008_Sonstige_2</v>
          </cell>
          <cell r="AQ6701" t="str">
            <v>Östliche Flächenländer_2008_Sonstige_2</v>
          </cell>
        </row>
        <row r="6702">
          <cell r="G6702">
            <v>301</v>
          </cell>
          <cell r="H6702">
            <v>43</v>
          </cell>
          <cell r="I6702">
            <v>1</v>
          </cell>
          <cell r="J6702">
            <v>0</v>
          </cell>
          <cell r="K6702">
            <v>138</v>
          </cell>
          <cell r="L6702">
            <v>17</v>
          </cell>
          <cell r="M6702">
            <v>1</v>
          </cell>
          <cell r="N6702">
            <v>0</v>
          </cell>
          <cell r="O6702">
            <v>142</v>
          </cell>
          <cell r="P6702">
            <v>109</v>
          </cell>
          <cell r="Q6702">
            <v>50</v>
          </cell>
          <cell r="R6702">
            <v>0</v>
          </cell>
          <cell r="S6702">
            <v>0</v>
          </cell>
          <cell r="T6702">
            <v>0</v>
          </cell>
          <cell r="U6702">
            <v>0</v>
          </cell>
          <cell r="AO6702" t="str">
            <v>Brandenburg_2008_Sonstige_3</v>
          </cell>
          <cell r="AQ6702" t="str">
            <v>Östliche Flächenländer_2008_Sonstige_3</v>
          </cell>
        </row>
        <row r="6703">
          <cell r="G6703">
            <v>41</v>
          </cell>
          <cell r="H6703">
            <v>13</v>
          </cell>
          <cell r="I6703">
            <v>0</v>
          </cell>
          <cell r="J6703">
            <v>0</v>
          </cell>
          <cell r="K6703">
            <v>14</v>
          </cell>
          <cell r="L6703">
            <v>2</v>
          </cell>
          <cell r="M6703">
            <v>0</v>
          </cell>
          <cell r="N6703">
            <v>0</v>
          </cell>
          <cell r="O6703">
            <v>14</v>
          </cell>
          <cell r="P6703">
            <v>17</v>
          </cell>
          <cell r="Q6703">
            <v>10</v>
          </cell>
          <cell r="R6703">
            <v>0</v>
          </cell>
          <cell r="S6703">
            <v>0</v>
          </cell>
          <cell r="T6703">
            <v>0</v>
          </cell>
          <cell r="U6703">
            <v>0</v>
          </cell>
          <cell r="AO6703" t="str">
            <v>Brandenburg_2008_Sonstige_4</v>
          </cell>
          <cell r="AQ6703" t="str">
            <v>Östliche Flächenländer_2008_Sonstige_4</v>
          </cell>
        </row>
        <row r="6704">
          <cell r="G6704">
            <v>32</v>
          </cell>
          <cell r="H6704">
            <v>18</v>
          </cell>
          <cell r="I6704">
            <v>0</v>
          </cell>
          <cell r="J6704">
            <v>0</v>
          </cell>
          <cell r="K6704">
            <v>22</v>
          </cell>
          <cell r="L6704">
            <v>11</v>
          </cell>
          <cell r="M6704">
            <v>0</v>
          </cell>
          <cell r="N6704">
            <v>0</v>
          </cell>
          <cell r="O6704">
            <v>22</v>
          </cell>
          <cell r="P6704">
            <v>10</v>
          </cell>
          <cell r="Q6704">
            <v>0</v>
          </cell>
          <cell r="R6704">
            <v>0</v>
          </cell>
          <cell r="S6704">
            <v>0</v>
          </cell>
          <cell r="T6704">
            <v>0</v>
          </cell>
          <cell r="U6704">
            <v>0</v>
          </cell>
          <cell r="AO6704" t="str">
            <v>Brandenburg_2008_Sonstige_5</v>
          </cell>
          <cell r="AQ6704" t="str">
            <v>Östliche Flächenländer_2008_Sonstige_5</v>
          </cell>
        </row>
        <row r="6705">
          <cell r="G6705">
            <v>8</v>
          </cell>
          <cell r="H6705">
            <v>1</v>
          </cell>
          <cell r="I6705">
            <v>0</v>
          </cell>
          <cell r="J6705">
            <v>0</v>
          </cell>
          <cell r="K6705">
            <v>8</v>
          </cell>
          <cell r="L6705">
            <v>1</v>
          </cell>
          <cell r="M6705">
            <v>0</v>
          </cell>
          <cell r="N6705">
            <v>0</v>
          </cell>
          <cell r="O6705">
            <v>8</v>
          </cell>
          <cell r="P6705">
            <v>0</v>
          </cell>
          <cell r="Q6705">
            <v>0</v>
          </cell>
          <cell r="R6705">
            <v>0</v>
          </cell>
          <cell r="S6705">
            <v>0</v>
          </cell>
          <cell r="T6705">
            <v>0</v>
          </cell>
          <cell r="U6705">
            <v>0</v>
          </cell>
          <cell r="AO6705" t="str">
            <v>Brandenburg_2008_Sonstige_6</v>
          </cell>
          <cell r="AQ6705" t="str">
            <v>Östliche Flächenländer_2008_Sonstige_6</v>
          </cell>
        </row>
        <row r="6706">
          <cell r="G6706">
            <v>0</v>
          </cell>
          <cell r="H6706">
            <v>0</v>
          </cell>
          <cell r="I6706">
            <v>0</v>
          </cell>
          <cell r="J6706">
            <v>0</v>
          </cell>
          <cell r="K6706">
            <v>0</v>
          </cell>
          <cell r="L6706">
            <v>0</v>
          </cell>
          <cell r="M6706">
            <v>0</v>
          </cell>
          <cell r="N6706">
            <v>0</v>
          </cell>
          <cell r="O6706">
            <v>0</v>
          </cell>
          <cell r="P6706">
            <v>0</v>
          </cell>
          <cell r="Q6706">
            <v>0</v>
          </cell>
          <cell r="R6706">
            <v>0</v>
          </cell>
          <cell r="S6706">
            <v>0</v>
          </cell>
          <cell r="T6706">
            <v>0</v>
          </cell>
          <cell r="U6706">
            <v>0</v>
          </cell>
          <cell r="AO6706" t="str">
            <v>Brandenburg_2008_Sonstige_7</v>
          </cell>
          <cell r="AQ6706" t="str">
            <v>Östliche Flächenländer_2008_Sonstige_7</v>
          </cell>
        </row>
        <row r="6707">
          <cell r="G6707">
            <v>383</v>
          </cell>
          <cell r="H6707">
            <v>75</v>
          </cell>
          <cell r="I6707">
            <v>1</v>
          </cell>
          <cell r="J6707">
            <v>0</v>
          </cell>
          <cell r="K6707">
            <v>183</v>
          </cell>
          <cell r="L6707">
            <v>31</v>
          </cell>
          <cell r="M6707">
            <v>1</v>
          </cell>
          <cell r="N6707">
            <v>0</v>
          </cell>
          <cell r="O6707">
            <v>187</v>
          </cell>
          <cell r="P6707">
            <v>136</v>
          </cell>
          <cell r="Q6707">
            <v>60</v>
          </cell>
          <cell r="R6707">
            <v>0</v>
          </cell>
          <cell r="S6707">
            <v>0</v>
          </cell>
          <cell r="T6707">
            <v>0</v>
          </cell>
          <cell r="U6707">
            <v>0</v>
          </cell>
          <cell r="AO6707" t="str">
            <v>Brandenburg_2008_Sonstige_8</v>
          </cell>
          <cell r="AQ6707" t="str">
            <v>Östliche Flächenländer_2008_Sonstige_8</v>
          </cell>
        </row>
        <row r="6708">
          <cell r="G6708">
            <v>0</v>
          </cell>
          <cell r="H6708">
            <v>0</v>
          </cell>
          <cell r="I6708">
            <v>0</v>
          </cell>
          <cell r="J6708">
            <v>0</v>
          </cell>
          <cell r="K6708">
            <v>0</v>
          </cell>
          <cell r="L6708">
            <v>0</v>
          </cell>
          <cell r="M6708">
            <v>0</v>
          </cell>
          <cell r="N6708">
            <v>0</v>
          </cell>
          <cell r="O6708">
            <v>0</v>
          </cell>
          <cell r="P6708">
            <v>0</v>
          </cell>
          <cell r="Q6708">
            <v>0</v>
          </cell>
          <cell r="R6708">
            <v>0</v>
          </cell>
          <cell r="S6708">
            <v>0</v>
          </cell>
          <cell r="T6708">
            <v>0</v>
          </cell>
          <cell r="U6708">
            <v>0</v>
          </cell>
          <cell r="AO6708" t="e">
            <v>#N/A</v>
          </cell>
          <cell r="AQ6708" t="e">
            <v>#N/A</v>
          </cell>
        </row>
        <row r="6709">
          <cell r="G6709">
            <v>0</v>
          </cell>
          <cell r="H6709">
            <v>0</v>
          </cell>
          <cell r="I6709">
            <v>0</v>
          </cell>
          <cell r="J6709">
            <v>0</v>
          </cell>
          <cell r="K6709">
            <v>0</v>
          </cell>
          <cell r="L6709">
            <v>0</v>
          </cell>
          <cell r="M6709">
            <v>0</v>
          </cell>
          <cell r="N6709">
            <v>0</v>
          </cell>
          <cell r="O6709">
            <v>0</v>
          </cell>
          <cell r="P6709">
            <v>0</v>
          </cell>
          <cell r="Q6709">
            <v>0</v>
          </cell>
          <cell r="R6709">
            <v>0</v>
          </cell>
          <cell r="S6709">
            <v>0</v>
          </cell>
          <cell r="T6709">
            <v>0</v>
          </cell>
          <cell r="U6709">
            <v>0</v>
          </cell>
          <cell r="AO6709" t="e">
            <v>#N/A</v>
          </cell>
          <cell r="AQ6709" t="e">
            <v>#N/A</v>
          </cell>
        </row>
        <row r="6710">
          <cell r="G6710">
            <v>52</v>
          </cell>
          <cell r="H6710">
            <v>16</v>
          </cell>
          <cell r="I6710">
            <v>0</v>
          </cell>
          <cell r="J6710">
            <v>0</v>
          </cell>
          <cell r="K6710">
            <v>12</v>
          </cell>
          <cell r="L6710">
            <v>7</v>
          </cell>
          <cell r="M6710">
            <v>0</v>
          </cell>
          <cell r="N6710">
            <v>0</v>
          </cell>
          <cell r="O6710">
            <v>12</v>
          </cell>
          <cell r="P6710">
            <v>24</v>
          </cell>
          <cell r="Q6710">
            <v>16</v>
          </cell>
          <cell r="R6710">
            <v>0</v>
          </cell>
          <cell r="S6710">
            <v>0</v>
          </cell>
          <cell r="T6710">
            <v>0</v>
          </cell>
          <cell r="U6710">
            <v>0</v>
          </cell>
          <cell r="AO6710" t="e">
            <v>#N/A</v>
          </cell>
          <cell r="AQ6710" t="e">
            <v>#N/A</v>
          </cell>
        </row>
        <row r="6711">
          <cell r="G6711">
            <v>24</v>
          </cell>
          <cell r="H6711">
            <v>13</v>
          </cell>
          <cell r="I6711">
            <v>0</v>
          </cell>
          <cell r="J6711">
            <v>0</v>
          </cell>
          <cell r="K6711">
            <v>6</v>
          </cell>
          <cell r="L6711">
            <v>2</v>
          </cell>
          <cell r="M6711">
            <v>0</v>
          </cell>
          <cell r="N6711">
            <v>0</v>
          </cell>
          <cell r="O6711">
            <v>6</v>
          </cell>
          <cell r="P6711">
            <v>9</v>
          </cell>
          <cell r="Q6711">
            <v>9</v>
          </cell>
          <cell r="R6711">
            <v>0</v>
          </cell>
          <cell r="S6711">
            <v>0</v>
          </cell>
          <cell r="T6711">
            <v>0</v>
          </cell>
          <cell r="U6711">
            <v>0</v>
          </cell>
          <cell r="AO6711" t="e">
            <v>#N/A</v>
          </cell>
          <cell r="AQ6711" t="e">
            <v>#N/A</v>
          </cell>
        </row>
        <row r="6712">
          <cell r="G6712">
            <v>11</v>
          </cell>
          <cell r="H6712">
            <v>11</v>
          </cell>
          <cell r="I6712">
            <v>0</v>
          </cell>
          <cell r="J6712">
            <v>0</v>
          </cell>
          <cell r="K6712">
            <v>5</v>
          </cell>
          <cell r="L6712">
            <v>5</v>
          </cell>
          <cell r="M6712">
            <v>0</v>
          </cell>
          <cell r="N6712">
            <v>0</v>
          </cell>
          <cell r="O6712">
            <v>5</v>
          </cell>
          <cell r="P6712">
            <v>6</v>
          </cell>
          <cell r="Q6712">
            <v>0</v>
          </cell>
          <cell r="R6712">
            <v>0</v>
          </cell>
          <cell r="S6712">
            <v>0</v>
          </cell>
          <cell r="T6712">
            <v>0</v>
          </cell>
          <cell r="U6712">
            <v>0</v>
          </cell>
          <cell r="AO6712" t="e">
            <v>#N/A</v>
          </cell>
          <cell r="AQ6712" t="e">
            <v>#N/A</v>
          </cell>
        </row>
        <row r="6713">
          <cell r="G6713">
            <v>3</v>
          </cell>
          <cell r="H6713">
            <v>0</v>
          </cell>
          <cell r="I6713">
            <v>0</v>
          </cell>
          <cell r="J6713">
            <v>0</v>
          </cell>
          <cell r="K6713">
            <v>3</v>
          </cell>
          <cell r="L6713">
            <v>0</v>
          </cell>
          <cell r="M6713">
            <v>0</v>
          </cell>
          <cell r="N6713">
            <v>0</v>
          </cell>
          <cell r="O6713">
            <v>3</v>
          </cell>
          <cell r="P6713">
            <v>0</v>
          </cell>
          <cell r="Q6713">
            <v>0</v>
          </cell>
          <cell r="R6713">
            <v>0</v>
          </cell>
          <cell r="S6713">
            <v>0</v>
          </cell>
          <cell r="T6713">
            <v>0</v>
          </cell>
          <cell r="U6713">
            <v>0</v>
          </cell>
          <cell r="AO6713" t="e">
            <v>#N/A</v>
          </cell>
          <cell r="AQ6713" t="e">
            <v>#N/A</v>
          </cell>
        </row>
        <row r="6714">
          <cell r="G6714">
            <v>0</v>
          </cell>
          <cell r="H6714">
            <v>0</v>
          </cell>
          <cell r="I6714">
            <v>0</v>
          </cell>
          <cell r="J6714">
            <v>0</v>
          </cell>
          <cell r="K6714">
            <v>0</v>
          </cell>
          <cell r="L6714">
            <v>0</v>
          </cell>
          <cell r="M6714">
            <v>0</v>
          </cell>
          <cell r="N6714">
            <v>0</v>
          </cell>
          <cell r="O6714">
            <v>0</v>
          </cell>
          <cell r="P6714">
            <v>0</v>
          </cell>
          <cell r="Q6714">
            <v>0</v>
          </cell>
          <cell r="R6714">
            <v>0</v>
          </cell>
          <cell r="S6714">
            <v>0</v>
          </cell>
          <cell r="T6714">
            <v>0</v>
          </cell>
          <cell r="U6714">
            <v>0</v>
          </cell>
          <cell r="AO6714" t="e">
            <v>#N/A</v>
          </cell>
          <cell r="AQ6714" t="e">
            <v>#N/A</v>
          </cell>
        </row>
        <row r="6715">
          <cell r="G6715">
            <v>90</v>
          </cell>
          <cell r="H6715">
            <v>40</v>
          </cell>
          <cell r="I6715">
            <v>0</v>
          </cell>
          <cell r="J6715">
            <v>0</v>
          </cell>
          <cell r="K6715">
            <v>26</v>
          </cell>
          <cell r="L6715">
            <v>14</v>
          </cell>
          <cell r="M6715">
            <v>0</v>
          </cell>
          <cell r="N6715">
            <v>0</v>
          </cell>
          <cell r="O6715">
            <v>26</v>
          </cell>
          <cell r="P6715">
            <v>39</v>
          </cell>
          <cell r="Q6715">
            <v>25</v>
          </cell>
          <cell r="R6715">
            <v>0</v>
          </cell>
          <cell r="S6715">
            <v>0</v>
          </cell>
          <cell r="T6715">
            <v>0</v>
          </cell>
          <cell r="U6715">
            <v>0</v>
          </cell>
          <cell r="AO6715" t="e">
            <v>#N/A</v>
          </cell>
          <cell r="AQ6715" t="e">
            <v>#N/A</v>
          </cell>
        </row>
        <row r="6716">
          <cell r="G6716">
            <v>4475</v>
          </cell>
          <cell r="H6716">
            <v>1146</v>
          </cell>
          <cell r="I6716">
            <v>13</v>
          </cell>
          <cell r="J6716">
            <v>4</v>
          </cell>
          <cell r="K6716">
            <v>1624</v>
          </cell>
          <cell r="L6716">
            <v>423</v>
          </cell>
          <cell r="M6716">
            <v>7</v>
          </cell>
          <cell r="N6716">
            <v>1</v>
          </cell>
          <cell r="O6716">
            <v>1628</v>
          </cell>
          <cell r="P6716">
            <v>1614</v>
          </cell>
          <cell r="Q6716">
            <v>1191</v>
          </cell>
          <cell r="R6716">
            <v>42</v>
          </cell>
          <cell r="S6716">
            <v>0</v>
          </cell>
          <cell r="T6716">
            <v>0</v>
          </cell>
          <cell r="U6716">
            <v>0</v>
          </cell>
          <cell r="AO6716" t="str">
            <v>Brandenburg_2007_I 01a_1</v>
          </cell>
          <cell r="AQ6716" t="str">
            <v>Östliche Flächenländer_2007_I 01a_1</v>
          </cell>
        </row>
        <row r="6717">
          <cell r="G6717">
            <v>15069</v>
          </cell>
          <cell r="H6717">
            <v>4502</v>
          </cell>
          <cell r="I6717">
            <v>35</v>
          </cell>
          <cell r="J6717">
            <v>14</v>
          </cell>
          <cell r="K6717">
            <v>5435</v>
          </cell>
          <cell r="L6717">
            <v>1650</v>
          </cell>
          <cell r="M6717">
            <v>20</v>
          </cell>
          <cell r="N6717">
            <v>7</v>
          </cell>
          <cell r="O6717">
            <v>5468</v>
          </cell>
          <cell r="P6717">
            <v>4840</v>
          </cell>
          <cell r="Q6717">
            <v>4238</v>
          </cell>
          <cell r="R6717">
            <v>523</v>
          </cell>
          <cell r="S6717">
            <v>0</v>
          </cell>
          <cell r="T6717">
            <v>0</v>
          </cell>
          <cell r="U6717">
            <v>0</v>
          </cell>
          <cell r="AO6717" t="str">
            <v>Brandenburg_2007_I 01a_2</v>
          </cell>
          <cell r="AQ6717" t="str">
            <v>Östliche Flächenländer_2007_I 01a_2</v>
          </cell>
        </row>
        <row r="6718">
          <cell r="G6718">
            <v>21144</v>
          </cell>
          <cell r="H6718">
            <v>7859</v>
          </cell>
          <cell r="I6718">
            <v>55</v>
          </cell>
          <cell r="J6718">
            <v>36</v>
          </cell>
          <cell r="K6718">
            <v>6870</v>
          </cell>
          <cell r="L6718">
            <v>2774</v>
          </cell>
          <cell r="M6718">
            <v>19</v>
          </cell>
          <cell r="N6718">
            <v>10</v>
          </cell>
          <cell r="O6718">
            <v>6896</v>
          </cell>
          <cell r="P6718">
            <v>6443</v>
          </cell>
          <cell r="Q6718">
            <v>6239</v>
          </cell>
          <cell r="R6718">
            <v>1566</v>
          </cell>
          <cell r="S6718">
            <v>0</v>
          </cell>
          <cell r="T6718">
            <v>0</v>
          </cell>
          <cell r="U6718">
            <v>0</v>
          </cell>
          <cell r="AO6718" t="str">
            <v>Brandenburg_2007_I 01a_3</v>
          </cell>
          <cell r="AQ6718" t="str">
            <v>Östliche Flächenländer_2007_I 01a_3</v>
          </cell>
        </row>
        <row r="6719">
          <cell r="G6719">
            <v>1485</v>
          </cell>
          <cell r="H6719">
            <v>790</v>
          </cell>
          <cell r="I6719">
            <v>2</v>
          </cell>
          <cell r="J6719">
            <v>1</v>
          </cell>
          <cell r="K6719">
            <v>380</v>
          </cell>
          <cell r="L6719">
            <v>207</v>
          </cell>
          <cell r="M6719">
            <v>0</v>
          </cell>
          <cell r="N6719">
            <v>0</v>
          </cell>
          <cell r="O6719">
            <v>381</v>
          </cell>
          <cell r="P6719">
            <v>544</v>
          </cell>
          <cell r="Q6719">
            <v>517</v>
          </cell>
          <cell r="R6719">
            <v>43</v>
          </cell>
          <cell r="S6719">
            <v>0</v>
          </cell>
          <cell r="T6719">
            <v>0</v>
          </cell>
          <cell r="U6719">
            <v>0</v>
          </cell>
          <cell r="AO6719" t="str">
            <v>Brandenburg_2007_I 01a_4</v>
          </cell>
          <cell r="AQ6719" t="str">
            <v>Östliche Flächenländer_2007_I 01a_4</v>
          </cell>
        </row>
        <row r="6720">
          <cell r="G6720">
            <v>6167</v>
          </cell>
          <cell r="H6720">
            <v>3294</v>
          </cell>
          <cell r="I6720">
            <v>16</v>
          </cell>
          <cell r="J6720">
            <v>13</v>
          </cell>
          <cell r="K6720">
            <v>2069</v>
          </cell>
          <cell r="L6720">
            <v>1156</v>
          </cell>
          <cell r="M6720">
            <v>4</v>
          </cell>
          <cell r="N6720">
            <v>2</v>
          </cell>
          <cell r="O6720">
            <v>2073</v>
          </cell>
          <cell r="P6720">
            <v>2020</v>
          </cell>
          <cell r="Q6720">
            <v>1915</v>
          </cell>
          <cell r="R6720">
            <v>159</v>
          </cell>
          <cell r="S6720">
            <v>0</v>
          </cell>
          <cell r="T6720">
            <v>0</v>
          </cell>
          <cell r="U6720">
            <v>0</v>
          </cell>
          <cell r="AO6720" t="str">
            <v>Brandenburg_2007_I 01a_5</v>
          </cell>
          <cell r="AQ6720" t="str">
            <v>Östliche Flächenländer_2007_I 01a_5</v>
          </cell>
        </row>
        <row r="6721">
          <cell r="G6721">
            <v>139</v>
          </cell>
          <cell r="H6721">
            <v>74</v>
          </cell>
          <cell r="I6721">
            <v>2</v>
          </cell>
          <cell r="J6721">
            <v>1</v>
          </cell>
          <cell r="K6721">
            <v>35</v>
          </cell>
          <cell r="L6721">
            <v>25</v>
          </cell>
          <cell r="M6721">
            <v>2</v>
          </cell>
          <cell r="N6721">
            <v>1</v>
          </cell>
          <cell r="O6721">
            <v>35</v>
          </cell>
          <cell r="P6721">
            <v>48</v>
          </cell>
          <cell r="Q6721">
            <v>47</v>
          </cell>
          <cell r="R6721">
            <v>9</v>
          </cell>
          <cell r="S6721">
            <v>0</v>
          </cell>
          <cell r="T6721">
            <v>0</v>
          </cell>
          <cell r="U6721">
            <v>0</v>
          </cell>
          <cell r="AO6721" t="str">
            <v>Brandenburg_2007_I 01a_6</v>
          </cell>
          <cell r="AQ6721" t="str">
            <v>Östliche Flächenländer_2007_I 01a_6</v>
          </cell>
        </row>
        <row r="6722">
          <cell r="G6722">
            <v>0</v>
          </cell>
          <cell r="H6722">
            <v>0</v>
          </cell>
          <cell r="I6722">
            <v>0</v>
          </cell>
          <cell r="J6722">
            <v>0</v>
          </cell>
          <cell r="K6722">
            <v>0</v>
          </cell>
          <cell r="L6722">
            <v>0</v>
          </cell>
          <cell r="M6722">
            <v>0</v>
          </cell>
          <cell r="N6722">
            <v>0</v>
          </cell>
          <cell r="O6722">
            <v>0</v>
          </cell>
          <cell r="P6722">
            <v>0</v>
          </cell>
          <cell r="Q6722">
            <v>0</v>
          </cell>
          <cell r="R6722">
            <v>0</v>
          </cell>
          <cell r="S6722">
            <v>0</v>
          </cell>
          <cell r="T6722">
            <v>0</v>
          </cell>
          <cell r="U6722">
            <v>0</v>
          </cell>
          <cell r="AO6722" t="str">
            <v>Brandenburg_2007_I 01a_7</v>
          </cell>
          <cell r="AQ6722" t="str">
            <v>Östliche Flächenländer_2007_I 01a_7</v>
          </cell>
        </row>
        <row r="6723">
          <cell r="G6723">
            <v>48479</v>
          </cell>
          <cell r="H6723">
            <v>17665</v>
          </cell>
          <cell r="I6723">
            <v>123</v>
          </cell>
          <cell r="J6723">
            <v>69</v>
          </cell>
          <cell r="K6723">
            <v>16413</v>
          </cell>
          <cell r="L6723">
            <v>6235</v>
          </cell>
          <cell r="M6723">
            <v>52</v>
          </cell>
          <cell r="N6723">
            <v>21</v>
          </cell>
          <cell r="O6723">
            <v>16481</v>
          </cell>
          <cell r="P6723">
            <v>15509</v>
          </cell>
          <cell r="Q6723">
            <v>14147</v>
          </cell>
          <cell r="R6723">
            <v>2342</v>
          </cell>
          <cell r="S6723">
            <v>0</v>
          </cell>
          <cell r="T6723">
            <v>0</v>
          </cell>
          <cell r="U6723">
            <v>0</v>
          </cell>
          <cell r="AO6723" t="str">
            <v>Brandenburg_2007_I 01a_8</v>
          </cell>
          <cell r="AQ6723" t="str">
            <v>Östliche Flächenländer_2007_I 01a_8</v>
          </cell>
        </row>
        <row r="6724">
          <cell r="G6724">
            <v>0</v>
          </cell>
          <cell r="H6724">
            <v>0</v>
          </cell>
          <cell r="I6724">
            <v>0</v>
          </cell>
          <cell r="J6724">
            <v>0</v>
          </cell>
          <cell r="K6724">
            <v>0</v>
          </cell>
          <cell r="L6724">
            <v>0</v>
          </cell>
          <cell r="M6724">
            <v>0</v>
          </cell>
          <cell r="N6724">
            <v>0</v>
          </cell>
          <cell r="O6724">
            <v>0</v>
          </cell>
          <cell r="P6724">
            <v>0</v>
          </cell>
          <cell r="Q6724">
            <v>0</v>
          </cell>
          <cell r="R6724">
            <v>0</v>
          </cell>
          <cell r="S6724">
            <v>0</v>
          </cell>
          <cell r="T6724">
            <v>0</v>
          </cell>
          <cell r="U6724">
            <v>0</v>
          </cell>
          <cell r="AO6724" t="str">
            <v>Brandenburg_2007_I 03_1</v>
          </cell>
          <cell r="AQ6724" t="str">
            <v>Östliche Flächenländer_2007_I 03_1</v>
          </cell>
        </row>
        <row r="6725">
          <cell r="G6725">
            <v>19</v>
          </cell>
          <cell r="H6725">
            <v>1</v>
          </cell>
          <cell r="I6725">
            <v>0</v>
          </cell>
          <cell r="J6725">
            <v>0</v>
          </cell>
          <cell r="K6725">
            <v>5</v>
          </cell>
          <cell r="L6725">
            <v>1</v>
          </cell>
          <cell r="M6725">
            <v>0</v>
          </cell>
          <cell r="N6725">
            <v>0</v>
          </cell>
          <cell r="O6725">
            <v>5</v>
          </cell>
          <cell r="P6725">
            <v>14</v>
          </cell>
          <cell r="Q6725">
            <v>0</v>
          </cell>
          <cell r="R6725">
            <v>0</v>
          </cell>
          <cell r="S6725">
            <v>0</v>
          </cell>
          <cell r="T6725">
            <v>0</v>
          </cell>
          <cell r="U6725">
            <v>0</v>
          </cell>
          <cell r="AO6725" t="str">
            <v>Brandenburg_2007_I 03_2</v>
          </cell>
          <cell r="AQ6725" t="str">
            <v>Östliche Flächenländer_2007_I 03_2</v>
          </cell>
        </row>
        <row r="6726">
          <cell r="G6726">
            <v>2488</v>
          </cell>
          <cell r="H6726">
            <v>1342</v>
          </cell>
          <cell r="I6726">
            <v>24</v>
          </cell>
          <cell r="J6726">
            <v>15</v>
          </cell>
          <cell r="K6726">
            <v>1259</v>
          </cell>
          <cell r="L6726">
            <v>693</v>
          </cell>
          <cell r="M6726">
            <v>12</v>
          </cell>
          <cell r="N6726">
            <v>7</v>
          </cell>
          <cell r="O6726">
            <v>1307</v>
          </cell>
          <cell r="P6726">
            <v>1159</v>
          </cell>
          <cell r="Q6726">
            <v>22</v>
          </cell>
          <cell r="R6726">
            <v>0</v>
          </cell>
          <cell r="S6726">
            <v>0</v>
          </cell>
          <cell r="T6726">
            <v>0</v>
          </cell>
          <cell r="U6726">
            <v>0</v>
          </cell>
          <cell r="AO6726" t="str">
            <v>Brandenburg_2007_I 03_3</v>
          </cell>
          <cell r="AQ6726" t="str">
            <v>Östliche Flächenländer_2007_I 03_3</v>
          </cell>
        </row>
        <row r="6727">
          <cell r="G6727">
            <v>78</v>
          </cell>
          <cell r="H6727">
            <v>40</v>
          </cell>
          <cell r="I6727">
            <v>0</v>
          </cell>
          <cell r="J6727">
            <v>0</v>
          </cell>
          <cell r="K6727">
            <v>40</v>
          </cell>
          <cell r="L6727">
            <v>18</v>
          </cell>
          <cell r="M6727">
            <v>0</v>
          </cell>
          <cell r="N6727">
            <v>0</v>
          </cell>
          <cell r="O6727">
            <v>42</v>
          </cell>
          <cell r="P6727">
            <v>36</v>
          </cell>
          <cell r="Q6727">
            <v>0</v>
          </cell>
          <cell r="R6727">
            <v>0</v>
          </cell>
          <cell r="S6727">
            <v>0</v>
          </cell>
          <cell r="T6727">
            <v>0</v>
          </cell>
          <cell r="U6727">
            <v>0</v>
          </cell>
          <cell r="AO6727" t="str">
            <v>Brandenburg_2007_I 03_4</v>
          </cell>
          <cell r="AQ6727" t="str">
            <v>Östliche Flächenländer_2007_I 03_4</v>
          </cell>
        </row>
        <row r="6728">
          <cell r="G6728">
            <v>519</v>
          </cell>
          <cell r="H6728">
            <v>328</v>
          </cell>
          <cell r="I6728">
            <v>6</v>
          </cell>
          <cell r="J6728">
            <v>4</v>
          </cell>
          <cell r="K6728">
            <v>278</v>
          </cell>
          <cell r="L6728">
            <v>170</v>
          </cell>
          <cell r="M6728">
            <v>1</v>
          </cell>
          <cell r="N6728">
            <v>0</v>
          </cell>
          <cell r="O6728">
            <v>278</v>
          </cell>
          <cell r="P6728">
            <v>241</v>
          </cell>
          <cell r="Q6728">
            <v>0</v>
          </cell>
          <cell r="R6728">
            <v>0</v>
          </cell>
          <cell r="S6728">
            <v>0</v>
          </cell>
          <cell r="T6728">
            <v>0</v>
          </cell>
          <cell r="U6728">
            <v>0</v>
          </cell>
          <cell r="AO6728" t="str">
            <v>Brandenburg_2007_I 03_5</v>
          </cell>
          <cell r="AQ6728" t="str">
            <v>Östliche Flächenländer_2007_I 03_5</v>
          </cell>
        </row>
        <row r="6729">
          <cell r="G6729">
            <v>2</v>
          </cell>
          <cell r="H6729">
            <v>2</v>
          </cell>
          <cell r="I6729">
            <v>1</v>
          </cell>
          <cell r="J6729">
            <v>1</v>
          </cell>
          <cell r="K6729">
            <v>2</v>
          </cell>
          <cell r="L6729">
            <v>2</v>
          </cell>
          <cell r="M6729">
            <v>1</v>
          </cell>
          <cell r="N6729">
            <v>1</v>
          </cell>
          <cell r="O6729">
            <v>2</v>
          </cell>
          <cell r="P6729">
            <v>0</v>
          </cell>
          <cell r="Q6729">
            <v>0</v>
          </cell>
          <cell r="R6729">
            <v>0</v>
          </cell>
          <cell r="S6729">
            <v>0</v>
          </cell>
          <cell r="T6729">
            <v>0</v>
          </cell>
          <cell r="U6729">
            <v>0</v>
          </cell>
          <cell r="AO6729" t="str">
            <v>Brandenburg_2007_I 03_6</v>
          </cell>
          <cell r="AQ6729" t="str">
            <v>Östliche Flächenländer_2007_I 03_6</v>
          </cell>
        </row>
        <row r="6730">
          <cell r="G6730">
            <v>0</v>
          </cell>
          <cell r="H6730">
            <v>0</v>
          </cell>
          <cell r="I6730">
            <v>0</v>
          </cell>
          <cell r="J6730">
            <v>0</v>
          </cell>
          <cell r="K6730">
            <v>0</v>
          </cell>
          <cell r="L6730">
            <v>0</v>
          </cell>
          <cell r="M6730">
            <v>0</v>
          </cell>
          <cell r="N6730">
            <v>0</v>
          </cell>
          <cell r="O6730">
            <v>0</v>
          </cell>
          <cell r="P6730">
            <v>0</v>
          </cell>
          <cell r="Q6730">
            <v>0</v>
          </cell>
          <cell r="R6730">
            <v>0</v>
          </cell>
          <cell r="S6730">
            <v>0</v>
          </cell>
          <cell r="T6730">
            <v>0</v>
          </cell>
          <cell r="U6730">
            <v>0</v>
          </cell>
          <cell r="AO6730" t="str">
            <v>Brandenburg_2007_I 03_7</v>
          </cell>
          <cell r="AQ6730" t="str">
            <v>Östliche Flächenländer_2007_I 03_7</v>
          </cell>
        </row>
        <row r="6731">
          <cell r="G6731">
            <v>3106</v>
          </cell>
          <cell r="H6731">
            <v>1713</v>
          </cell>
          <cell r="I6731">
            <v>31</v>
          </cell>
          <cell r="J6731">
            <v>20</v>
          </cell>
          <cell r="K6731">
            <v>1584</v>
          </cell>
          <cell r="L6731">
            <v>884</v>
          </cell>
          <cell r="M6731">
            <v>14</v>
          </cell>
          <cell r="N6731">
            <v>8</v>
          </cell>
          <cell r="O6731">
            <v>1634</v>
          </cell>
          <cell r="P6731">
            <v>1450</v>
          </cell>
          <cell r="Q6731">
            <v>22</v>
          </cell>
          <cell r="R6731">
            <v>0</v>
          </cell>
          <cell r="S6731">
            <v>0</v>
          </cell>
          <cell r="T6731">
            <v>0</v>
          </cell>
          <cell r="U6731">
            <v>0</v>
          </cell>
          <cell r="AO6731" t="str">
            <v>Brandenburg_2007_I 03_8</v>
          </cell>
          <cell r="AQ6731" t="str">
            <v>Östliche Flächenländer_2007_I 03_8</v>
          </cell>
        </row>
        <row r="6732">
          <cell r="G6732">
            <v>0</v>
          </cell>
          <cell r="H6732">
            <v>0</v>
          </cell>
          <cell r="I6732">
            <v>0</v>
          </cell>
          <cell r="J6732">
            <v>0</v>
          </cell>
          <cell r="K6732">
            <v>0</v>
          </cell>
          <cell r="L6732">
            <v>0</v>
          </cell>
          <cell r="M6732">
            <v>0</v>
          </cell>
          <cell r="N6732">
            <v>0</v>
          </cell>
          <cell r="O6732">
            <v>0</v>
          </cell>
          <cell r="P6732">
            <v>0</v>
          </cell>
          <cell r="Q6732">
            <v>0</v>
          </cell>
          <cell r="R6732">
            <v>0</v>
          </cell>
          <cell r="S6732">
            <v>0</v>
          </cell>
          <cell r="T6732">
            <v>0</v>
          </cell>
          <cell r="U6732">
            <v>0</v>
          </cell>
          <cell r="AO6732" t="str">
            <v>Brandenburg_2007_I 04b_1</v>
          </cell>
          <cell r="AQ6732" t="str">
            <v>Östliche Flächenländer_2007_I 04b_1</v>
          </cell>
        </row>
        <row r="6733">
          <cell r="G6733">
            <v>0</v>
          </cell>
          <cell r="H6733">
            <v>0</v>
          </cell>
          <cell r="I6733">
            <v>0</v>
          </cell>
          <cell r="J6733">
            <v>0</v>
          </cell>
          <cell r="K6733">
            <v>0</v>
          </cell>
          <cell r="L6733">
            <v>0</v>
          </cell>
          <cell r="M6733">
            <v>0</v>
          </cell>
          <cell r="N6733">
            <v>0</v>
          </cell>
          <cell r="O6733">
            <v>0</v>
          </cell>
          <cell r="P6733">
            <v>0</v>
          </cell>
          <cell r="Q6733">
            <v>0</v>
          </cell>
          <cell r="R6733">
            <v>0</v>
          </cell>
          <cell r="S6733">
            <v>0</v>
          </cell>
          <cell r="T6733">
            <v>0</v>
          </cell>
          <cell r="U6733">
            <v>0</v>
          </cell>
          <cell r="AO6733" t="str">
            <v>Brandenburg_2007_I 04b_2</v>
          </cell>
          <cell r="AQ6733" t="str">
            <v>Östliche Flächenländer_2007_I 04b_2</v>
          </cell>
        </row>
        <row r="6734">
          <cell r="G6734">
            <v>107</v>
          </cell>
          <cell r="H6734">
            <v>46</v>
          </cell>
          <cell r="I6734">
            <v>0</v>
          </cell>
          <cell r="J6734">
            <v>0</v>
          </cell>
          <cell r="K6734">
            <v>50</v>
          </cell>
          <cell r="L6734">
            <v>22</v>
          </cell>
          <cell r="M6734">
            <v>0</v>
          </cell>
          <cell r="N6734">
            <v>0</v>
          </cell>
          <cell r="O6734">
            <v>50</v>
          </cell>
          <cell r="P6734">
            <v>35</v>
          </cell>
          <cell r="Q6734">
            <v>22</v>
          </cell>
          <cell r="R6734">
            <v>0</v>
          </cell>
          <cell r="S6734">
            <v>0</v>
          </cell>
          <cell r="T6734">
            <v>0</v>
          </cell>
          <cell r="U6734">
            <v>0</v>
          </cell>
          <cell r="AO6734" t="str">
            <v>Brandenburg_2007_I 04b_3</v>
          </cell>
          <cell r="AQ6734" t="str">
            <v>Östliche Flächenländer_2007_I 04b_3</v>
          </cell>
        </row>
        <row r="6735">
          <cell r="G6735">
            <v>1</v>
          </cell>
          <cell r="H6735">
            <v>0</v>
          </cell>
          <cell r="I6735">
            <v>0</v>
          </cell>
          <cell r="J6735">
            <v>0</v>
          </cell>
          <cell r="K6735">
            <v>1</v>
          </cell>
          <cell r="L6735">
            <v>0</v>
          </cell>
          <cell r="M6735">
            <v>0</v>
          </cell>
          <cell r="N6735">
            <v>0</v>
          </cell>
          <cell r="O6735">
            <v>1</v>
          </cell>
          <cell r="P6735">
            <v>0</v>
          </cell>
          <cell r="Q6735">
            <v>0</v>
          </cell>
          <cell r="R6735">
            <v>0</v>
          </cell>
          <cell r="S6735">
            <v>0</v>
          </cell>
          <cell r="T6735">
            <v>0</v>
          </cell>
          <cell r="U6735">
            <v>0</v>
          </cell>
          <cell r="AO6735" t="str">
            <v>Brandenburg_2007_I 04b_4</v>
          </cell>
          <cell r="AQ6735" t="str">
            <v>Östliche Flächenländer_2007_I 04b_4</v>
          </cell>
        </row>
        <row r="6736">
          <cell r="G6736">
            <v>3</v>
          </cell>
          <cell r="H6736">
            <v>1</v>
          </cell>
          <cell r="I6736">
            <v>0</v>
          </cell>
          <cell r="J6736">
            <v>0</v>
          </cell>
          <cell r="K6736">
            <v>1</v>
          </cell>
          <cell r="L6736">
            <v>0</v>
          </cell>
          <cell r="M6736">
            <v>0</v>
          </cell>
          <cell r="N6736">
            <v>0</v>
          </cell>
          <cell r="O6736">
            <v>1</v>
          </cell>
          <cell r="P6736">
            <v>2</v>
          </cell>
          <cell r="Q6736">
            <v>0</v>
          </cell>
          <cell r="R6736">
            <v>0</v>
          </cell>
          <cell r="S6736">
            <v>0</v>
          </cell>
          <cell r="T6736">
            <v>0</v>
          </cell>
          <cell r="U6736">
            <v>0</v>
          </cell>
          <cell r="AO6736" t="str">
            <v>Brandenburg_2007_I 04b_5</v>
          </cell>
          <cell r="AQ6736" t="str">
            <v>Östliche Flächenländer_2007_I 04b_5</v>
          </cell>
        </row>
        <row r="6737">
          <cell r="G6737">
            <v>0</v>
          </cell>
          <cell r="H6737">
            <v>0</v>
          </cell>
          <cell r="I6737">
            <v>0</v>
          </cell>
          <cell r="J6737">
            <v>0</v>
          </cell>
          <cell r="K6737">
            <v>0</v>
          </cell>
          <cell r="L6737">
            <v>0</v>
          </cell>
          <cell r="M6737">
            <v>0</v>
          </cell>
          <cell r="N6737">
            <v>0</v>
          </cell>
          <cell r="O6737">
            <v>0</v>
          </cell>
          <cell r="P6737">
            <v>0</v>
          </cell>
          <cell r="Q6737">
            <v>0</v>
          </cell>
          <cell r="R6737">
            <v>0</v>
          </cell>
          <cell r="S6737">
            <v>0</v>
          </cell>
          <cell r="T6737">
            <v>0</v>
          </cell>
          <cell r="U6737">
            <v>0</v>
          </cell>
          <cell r="AO6737" t="str">
            <v>Brandenburg_2007_I 04b_6</v>
          </cell>
          <cell r="AQ6737" t="str">
            <v>Östliche Flächenländer_2007_I 04b_6</v>
          </cell>
        </row>
        <row r="6738">
          <cell r="G6738">
            <v>0</v>
          </cell>
          <cell r="H6738">
            <v>0</v>
          </cell>
          <cell r="I6738">
            <v>0</v>
          </cell>
          <cell r="J6738">
            <v>0</v>
          </cell>
          <cell r="K6738">
            <v>0</v>
          </cell>
          <cell r="L6738">
            <v>0</v>
          </cell>
          <cell r="M6738">
            <v>0</v>
          </cell>
          <cell r="N6738">
            <v>0</v>
          </cell>
          <cell r="O6738">
            <v>0</v>
          </cell>
          <cell r="P6738">
            <v>0</v>
          </cell>
          <cell r="Q6738">
            <v>0</v>
          </cell>
          <cell r="R6738">
            <v>0</v>
          </cell>
          <cell r="S6738">
            <v>0</v>
          </cell>
          <cell r="T6738">
            <v>0</v>
          </cell>
          <cell r="U6738">
            <v>0</v>
          </cell>
          <cell r="AO6738" t="str">
            <v>Brandenburg_2007_I 04b_7</v>
          </cell>
          <cell r="AQ6738" t="str">
            <v>Östliche Flächenländer_2007_I 04b_7</v>
          </cell>
        </row>
        <row r="6739">
          <cell r="G6739">
            <v>111</v>
          </cell>
          <cell r="H6739">
            <v>47</v>
          </cell>
          <cell r="I6739">
            <v>0</v>
          </cell>
          <cell r="J6739">
            <v>0</v>
          </cell>
          <cell r="K6739">
            <v>52</v>
          </cell>
          <cell r="L6739">
            <v>22</v>
          </cell>
          <cell r="M6739">
            <v>0</v>
          </cell>
          <cell r="N6739">
            <v>0</v>
          </cell>
          <cell r="O6739">
            <v>52</v>
          </cell>
          <cell r="P6739">
            <v>37</v>
          </cell>
          <cell r="Q6739">
            <v>22</v>
          </cell>
          <cell r="R6739">
            <v>0</v>
          </cell>
          <cell r="S6739">
            <v>0</v>
          </cell>
          <cell r="T6739">
            <v>0</v>
          </cell>
          <cell r="U6739">
            <v>0</v>
          </cell>
          <cell r="AO6739" t="str">
            <v>Brandenburg_2007_I 04b_8</v>
          </cell>
          <cell r="AQ6739" t="str">
            <v>Östliche Flächenländer_2007_I 04b_8</v>
          </cell>
        </row>
        <row r="6740">
          <cell r="G6740">
            <v>45</v>
          </cell>
          <cell r="H6740">
            <v>15</v>
          </cell>
          <cell r="I6740">
            <v>0</v>
          </cell>
          <cell r="J6740">
            <v>0</v>
          </cell>
          <cell r="K6740">
            <v>23</v>
          </cell>
          <cell r="L6740">
            <v>7</v>
          </cell>
          <cell r="M6740">
            <v>0</v>
          </cell>
          <cell r="N6740">
            <v>0</v>
          </cell>
          <cell r="O6740">
            <v>23</v>
          </cell>
          <cell r="P6740">
            <v>16</v>
          </cell>
          <cell r="Q6740">
            <v>4</v>
          </cell>
          <cell r="R6740">
            <v>2</v>
          </cell>
          <cell r="S6740">
            <v>0</v>
          </cell>
          <cell r="T6740">
            <v>0</v>
          </cell>
          <cell r="U6740">
            <v>0</v>
          </cell>
          <cell r="AO6740" t="str">
            <v>Brandenburg_2007_I 02_1</v>
          </cell>
          <cell r="AQ6740" t="str">
            <v>Östliche Flächenländer_2007_I 02_1</v>
          </cell>
        </row>
        <row r="6741">
          <cell r="G6741">
            <v>3188</v>
          </cell>
          <cell r="H6741">
            <v>1304</v>
          </cell>
          <cell r="I6741">
            <v>11</v>
          </cell>
          <cell r="J6741">
            <v>3</v>
          </cell>
          <cell r="K6741">
            <v>725</v>
          </cell>
          <cell r="L6741">
            <v>287</v>
          </cell>
          <cell r="M6741">
            <v>9</v>
          </cell>
          <cell r="N6741">
            <v>3</v>
          </cell>
          <cell r="O6741">
            <v>727</v>
          </cell>
          <cell r="P6741">
            <v>1175</v>
          </cell>
          <cell r="Q6741">
            <v>1022</v>
          </cell>
          <cell r="R6741">
            <v>264</v>
          </cell>
          <cell r="S6741">
            <v>0</v>
          </cell>
          <cell r="T6741">
            <v>0</v>
          </cell>
          <cell r="U6741">
            <v>0</v>
          </cell>
          <cell r="AO6741" t="str">
            <v>Brandenburg_2007_I 02_2</v>
          </cell>
          <cell r="AQ6741" t="str">
            <v>Östliche Flächenländer_2007_I 02_2</v>
          </cell>
        </row>
        <row r="6742">
          <cell r="G6742">
            <v>2742</v>
          </cell>
          <cell r="H6742">
            <v>1309</v>
          </cell>
          <cell r="I6742">
            <v>15</v>
          </cell>
          <cell r="J6742">
            <v>3</v>
          </cell>
          <cell r="K6742">
            <v>488</v>
          </cell>
          <cell r="L6742">
            <v>231</v>
          </cell>
          <cell r="M6742">
            <v>4</v>
          </cell>
          <cell r="N6742">
            <v>2</v>
          </cell>
          <cell r="O6742">
            <v>491</v>
          </cell>
          <cell r="P6742">
            <v>1053</v>
          </cell>
          <cell r="Q6742">
            <v>948</v>
          </cell>
          <cell r="R6742">
            <v>250</v>
          </cell>
          <cell r="S6742">
            <v>0</v>
          </cell>
          <cell r="T6742">
            <v>0</v>
          </cell>
          <cell r="U6742">
            <v>0</v>
          </cell>
          <cell r="AO6742" t="str">
            <v>Brandenburg_2007_I 02_3</v>
          </cell>
          <cell r="AQ6742" t="str">
            <v>Östliche Flächenländer_2007_I 02_3</v>
          </cell>
        </row>
        <row r="6743">
          <cell r="G6743">
            <v>21</v>
          </cell>
          <cell r="H6743">
            <v>17</v>
          </cell>
          <cell r="I6743">
            <v>0</v>
          </cell>
          <cell r="J6743">
            <v>0</v>
          </cell>
          <cell r="K6743">
            <v>4</v>
          </cell>
          <cell r="L6743">
            <v>2</v>
          </cell>
          <cell r="M6743">
            <v>0</v>
          </cell>
          <cell r="N6743">
            <v>0</v>
          </cell>
          <cell r="O6743">
            <v>4</v>
          </cell>
          <cell r="P6743">
            <v>7</v>
          </cell>
          <cell r="Q6743">
            <v>10</v>
          </cell>
          <cell r="R6743">
            <v>0</v>
          </cell>
          <cell r="S6743">
            <v>0</v>
          </cell>
          <cell r="T6743">
            <v>0</v>
          </cell>
          <cell r="U6743">
            <v>0</v>
          </cell>
          <cell r="AO6743" t="str">
            <v>Brandenburg_2007_I 02_4</v>
          </cell>
          <cell r="AQ6743" t="str">
            <v>Östliche Flächenländer_2007_I 02_4</v>
          </cell>
        </row>
        <row r="6744">
          <cell r="G6744">
            <v>50</v>
          </cell>
          <cell r="H6744">
            <v>35</v>
          </cell>
          <cell r="I6744">
            <v>0</v>
          </cell>
          <cell r="J6744">
            <v>0</v>
          </cell>
          <cell r="K6744">
            <v>8</v>
          </cell>
          <cell r="L6744">
            <v>1</v>
          </cell>
          <cell r="M6744">
            <v>0</v>
          </cell>
          <cell r="N6744">
            <v>0</v>
          </cell>
          <cell r="O6744">
            <v>8</v>
          </cell>
          <cell r="P6744">
            <v>28</v>
          </cell>
          <cell r="Q6744">
            <v>14</v>
          </cell>
          <cell r="R6744">
            <v>0</v>
          </cell>
          <cell r="S6744">
            <v>0</v>
          </cell>
          <cell r="T6744">
            <v>0</v>
          </cell>
          <cell r="U6744">
            <v>0</v>
          </cell>
          <cell r="AO6744" t="str">
            <v>Brandenburg_2007_I 02_5</v>
          </cell>
          <cell r="AQ6744" t="str">
            <v>Östliche Flächenländer_2007_I 02_5</v>
          </cell>
        </row>
        <row r="6745">
          <cell r="G6745">
            <v>6</v>
          </cell>
          <cell r="H6745">
            <v>3</v>
          </cell>
          <cell r="I6745">
            <v>0</v>
          </cell>
          <cell r="J6745">
            <v>0</v>
          </cell>
          <cell r="K6745">
            <v>0</v>
          </cell>
          <cell r="L6745">
            <v>0</v>
          </cell>
          <cell r="M6745">
            <v>0</v>
          </cell>
          <cell r="N6745">
            <v>0</v>
          </cell>
          <cell r="O6745">
            <v>0</v>
          </cell>
          <cell r="P6745">
            <v>3</v>
          </cell>
          <cell r="Q6745">
            <v>3</v>
          </cell>
          <cell r="R6745">
            <v>0</v>
          </cell>
          <cell r="S6745">
            <v>0</v>
          </cell>
          <cell r="T6745">
            <v>0</v>
          </cell>
          <cell r="U6745">
            <v>0</v>
          </cell>
          <cell r="AO6745" t="str">
            <v>Brandenburg_2007_I 02_6</v>
          </cell>
          <cell r="AQ6745" t="str">
            <v>Östliche Flächenländer_2007_I 02_6</v>
          </cell>
        </row>
        <row r="6746">
          <cell r="G6746">
            <v>0</v>
          </cell>
          <cell r="H6746">
            <v>0</v>
          </cell>
          <cell r="I6746">
            <v>0</v>
          </cell>
          <cell r="J6746">
            <v>0</v>
          </cell>
          <cell r="K6746">
            <v>0</v>
          </cell>
          <cell r="L6746">
            <v>0</v>
          </cell>
          <cell r="M6746">
            <v>0</v>
          </cell>
          <cell r="N6746">
            <v>0</v>
          </cell>
          <cell r="O6746">
            <v>0</v>
          </cell>
          <cell r="P6746">
            <v>0</v>
          </cell>
          <cell r="Q6746">
            <v>0</v>
          </cell>
          <cell r="R6746">
            <v>0</v>
          </cell>
          <cell r="S6746">
            <v>0</v>
          </cell>
          <cell r="T6746">
            <v>0</v>
          </cell>
          <cell r="U6746">
            <v>0</v>
          </cell>
          <cell r="AO6746" t="str">
            <v>Brandenburg_2007_I 02_7</v>
          </cell>
          <cell r="AQ6746" t="str">
            <v>Östliche Flächenländer_2007_I 02_7</v>
          </cell>
        </row>
        <row r="6747">
          <cell r="G6747">
            <v>6052</v>
          </cell>
          <cell r="H6747">
            <v>2683</v>
          </cell>
          <cell r="I6747">
            <v>26</v>
          </cell>
          <cell r="J6747">
            <v>6</v>
          </cell>
          <cell r="K6747">
            <v>1248</v>
          </cell>
          <cell r="L6747">
            <v>528</v>
          </cell>
          <cell r="M6747">
            <v>13</v>
          </cell>
          <cell r="N6747">
            <v>5</v>
          </cell>
          <cell r="O6747">
            <v>1253</v>
          </cell>
          <cell r="P6747">
            <v>2282</v>
          </cell>
          <cell r="Q6747">
            <v>2001</v>
          </cell>
          <cell r="R6747">
            <v>516</v>
          </cell>
          <cell r="S6747">
            <v>0</v>
          </cell>
          <cell r="T6747">
            <v>0</v>
          </cell>
          <cell r="U6747">
            <v>0</v>
          </cell>
          <cell r="AO6747" t="str">
            <v>Brandenburg_2007_I 02_8</v>
          </cell>
          <cell r="AQ6747" t="str">
            <v>Östliche Flächenländer_2007_I 02_8</v>
          </cell>
        </row>
        <row r="6748">
          <cell r="G6748">
            <v>45</v>
          </cell>
          <cell r="H6748">
            <v>15</v>
          </cell>
          <cell r="I6748">
            <v>0</v>
          </cell>
          <cell r="J6748">
            <v>0</v>
          </cell>
          <cell r="K6748">
            <v>23</v>
          </cell>
          <cell r="L6748">
            <v>7</v>
          </cell>
          <cell r="M6748">
            <v>0</v>
          </cell>
          <cell r="N6748">
            <v>0</v>
          </cell>
          <cell r="O6748">
            <v>23</v>
          </cell>
          <cell r="P6748">
            <v>16</v>
          </cell>
          <cell r="Q6748">
            <v>4</v>
          </cell>
          <cell r="R6748">
            <v>2</v>
          </cell>
          <cell r="S6748">
            <v>0</v>
          </cell>
          <cell r="T6748">
            <v>0</v>
          </cell>
          <cell r="U6748">
            <v>0</v>
          </cell>
          <cell r="AO6748" t="e">
            <v>#N/A</v>
          </cell>
          <cell r="AQ6748" t="e">
            <v>#N/A</v>
          </cell>
        </row>
        <row r="6749">
          <cell r="G6749">
            <v>2850</v>
          </cell>
          <cell r="H6749">
            <v>974</v>
          </cell>
          <cell r="I6749">
            <v>11</v>
          </cell>
          <cell r="J6749">
            <v>3</v>
          </cell>
          <cell r="K6749">
            <v>725</v>
          </cell>
          <cell r="L6749">
            <v>287</v>
          </cell>
          <cell r="M6749">
            <v>9</v>
          </cell>
          <cell r="N6749">
            <v>3</v>
          </cell>
          <cell r="O6749">
            <v>727</v>
          </cell>
          <cell r="P6749">
            <v>948</v>
          </cell>
          <cell r="Q6749">
            <v>911</v>
          </cell>
          <cell r="R6749">
            <v>264</v>
          </cell>
          <cell r="S6749">
            <v>0</v>
          </cell>
          <cell r="T6749">
            <v>0</v>
          </cell>
          <cell r="U6749">
            <v>0</v>
          </cell>
          <cell r="AO6749" t="e">
            <v>#N/A</v>
          </cell>
          <cell r="AQ6749" t="e">
            <v>#N/A</v>
          </cell>
        </row>
        <row r="6750">
          <cell r="G6750">
            <v>2340</v>
          </cell>
          <cell r="H6750">
            <v>911</v>
          </cell>
          <cell r="I6750">
            <v>14</v>
          </cell>
          <cell r="J6750">
            <v>2</v>
          </cell>
          <cell r="K6750">
            <v>488</v>
          </cell>
          <cell r="L6750">
            <v>231</v>
          </cell>
          <cell r="M6750">
            <v>4</v>
          </cell>
          <cell r="N6750">
            <v>2</v>
          </cell>
          <cell r="O6750">
            <v>491</v>
          </cell>
          <cell r="P6750">
            <v>798</v>
          </cell>
          <cell r="Q6750">
            <v>801</v>
          </cell>
          <cell r="R6750">
            <v>250</v>
          </cell>
          <cell r="S6750">
            <v>0</v>
          </cell>
          <cell r="T6750">
            <v>0</v>
          </cell>
          <cell r="U6750">
            <v>0</v>
          </cell>
          <cell r="AO6750" t="e">
            <v>#N/A</v>
          </cell>
          <cell r="AQ6750" t="e">
            <v>#N/A</v>
          </cell>
        </row>
        <row r="6751">
          <cell r="G6751">
            <v>12</v>
          </cell>
          <cell r="H6751">
            <v>8</v>
          </cell>
          <cell r="I6751">
            <v>0</v>
          </cell>
          <cell r="J6751">
            <v>0</v>
          </cell>
          <cell r="K6751">
            <v>4</v>
          </cell>
          <cell r="L6751">
            <v>2</v>
          </cell>
          <cell r="M6751">
            <v>0</v>
          </cell>
          <cell r="N6751">
            <v>0</v>
          </cell>
          <cell r="O6751">
            <v>4</v>
          </cell>
          <cell r="P6751">
            <v>2</v>
          </cell>
          <cell r="Q6751">
            <v>6</v>
          </cell>
          <cell r="R6751">
            <v>0</v>
          </cell>
          <cell r="S6751">
            <v>0</v>
          </cell>
          <cell r="T6751">
            <v>0</v>
          </cell>
          <cell r="U6751">
            <v>0</v>
          </cell>
          <cell r="AO6751" t="e">
            <v>#N/A</v>
          </cell>
          <cell r="AQ6751" t="e">
            <v>#N/A</v>
          </cell>
        </row>
        <row r="6752">
          <cell r="G6752">
            <v>19</v>
          </cell>
          <cell r="H6752">
            <v>4</v>
          </cell>
          <cell r="I6752">
            <v>0</v>
          </cell>
          <cell r="J6752">
            <v>0</v>
          </cell>
          <cell r="K6752">
            <v>8</v>
          </cell>
          <cell r="L6752">
            <v>1</v>
          </cell>
          <cell r="M6752">
            <v>0</v>
          </cell>
          <cell r="N6752">
            <v>0</v>
          </cell>
          <cell r="O6752">
            <v>8</v>
          </cell>
          <cell r="P6752">
            <v>8</v>
          </cell>
          <cell r="Q6752">
            <v>3</v>
          </cell>
          <cell r="R6752">
            <v>0</v>
          </cell>
          <cell r="S6752">
            <v>0</v>
          </cell>
          <cell r="T6752">
            <v>0</v>
          </cell>
          <cell r="U6752">
            <v>0</v>
          </cell>
          <cell r="AO6752" t="e">
            <v>#N/A</v>
          </cell>
          <cell r="AQ6752" t="e">
            <v>#N/A</v>
          </cell>
        </row>
        <row r="6753">
          <cell r="G6753">
            <v>4</v>
          </cell>
          <cell r="H6753">
            <v>1</v>
          </cell>
          <cell r="I6753">
            <v>0</v>
          </cell>
          <cell r="J6753">
            <v>0</v>
          </cell>
          <cell r="K6753">
            <v>0</v>
          </cell>
          <cell r="L6753">
            <v>0</v>
          </cell>
          <cell r="M6753">
            <v>0</v>
          </cell>
          <cell r="N6753">
            <v>0</v>
          </cell>
          <cell r="O6753">
            <v>0</v>
          </cell>
          <cell r="P6753">
            <v>2</v>
          </cell>
          <cell r="Q6753">
            <v>2</v>
          </cell>
          <cell r="R6753">
            <v>0</v>
          </cell>
          <cell r="S6753">
            <v>0</v>
          </cell>
          <cell r="T6753">
            <v>0</v>
          </cell>
          <cell r="U6753">
            <v>0</v>
          </cell>
          <cell r="AO6753" t="e">
            <v>#N/A</v>
          </cell>
          <cell r="AQ6753" t="e">
            <v>#N/A</v>
          </cell>
        </row>
        <row r="6754">
          <cell r="G6754">
            <v>0</v>
          </cell>
          <cell r="H6754">
            <v>0</v>
          </cell>
          <cell r="I6754">
            <v>0</v>
          </cell>
          <cell r="J6754">
            <v>0</v>
          </cell>
          <cell r="K6754">
            <v>0</v>
          </cell>
          <cell r="L6754">
            <v>0</v>
          </cell>
          <cell r="M6754">
            <v>0</v>
          </cell>
          <cell r="N6754">
            <v>0</v>
          </cell>
          <cell r="O6754">
            <v>0</v>
          </cell>
          <cell r="P6754">
            <v>0</v>
          </cell>
          <cell r="Q6754">
            <v>0</v>
          </cell>
          <cell r="R6754">
            <v>0</v>
          </cell>
          <cell r="S6754">
            <v>0</v>
          </cell>
          <cell r="T6754">
            <v>0</v>
          </cell>
          <cell r="U6754">
            <v>0</v>
          </cell>
          <cell r="AO6754" t="e">
            <v>#N/A</v>
          </cell>
          <cell r="AQ6754" t="e">
            <v>#N/A</v>
          </cell>
        </row>
        <row r="6755">
          <cell r="G6755">
            <v>5270</v>
          </cell>
          <cell r="H6755">
            <v>1913</v>
          </cell>
          <cell r="I6755">
            <v>25</v>
          </cell>
          <cell r="J6755">
            <v>5</v>
          </cell>
          <cell r="K6755">
            <v>1248</v>
          </cell>
          <cell r="L6755">
            <v>528</v>
          </cell>
          <cell r="M6755">
            <v>13</v>
          </cell>
          <cell r="N6755">
            <v>5</v>
          </cell>
          <cell r="O6755">
            <v>1253</v>
          </cell>
          <cell r="P6755">
            <v>1774</v>
          </cell>
          <cell r="Q6755">
            <v>1727</v>
          </cell>
          <cell r="R6755">
            <v>516</v>
          </cell>
          <cell r="S6755">
            <v>0</v>
          </cell>
          <cell r="T6755">
            <v>0</v>
          </cell>
          <cell r="U6755">
            <v>0</v>
          </cell>
          <cell r="AO6755" t="e">
            <v>#N/A</v>
          </cell>
          <cell r="AQ6755" t="e">
            <v>#N/A</v>
          </cell>
        </row>
        <row r="6756">
          <cell r="G6756">
            <v>0</v>
          </cell>
          <cell r="H6756">
            <v>0</v>
          </cell>
          <cell r="I6756">
            <v>0</v>
          </cell>
          <cell r="J6756">
            <v>0</v>
          </cell>
          <cell r="K6756">
            <v>0</v>
          </cell>
          <cell r="L6756">
            <v>0</v>
          </cell>
          <cell r="M6756">
            <v>0</v>
          </cell>
          <cell r="N6756">
            <v>0</v>
          </cell>
          <cell r="O6756">
            <v>0</v>
          </cell>
          <cell r="P6756">
            <v>0</v>
          </cell>
          <cell r="Q6756">
            <v>0</v>
          </cell>
          <cell r="R6756">
            <v>0</v>
          </cell>
          <cell r="S6756">
            <v>0</v>
          </cell>
          <cell r="T6756">
            <v>0</v>
          </cell>
          <cell r="U6756">
            <v>0</v>
          </cell>
          <cell r="AO6756" t="str">
            <v>Brandenburg_2007_I 05a_1</v>
          </cell>
          <cell r="AQ6756" t="str">
            <v>Östliche Flächenländer_2007_I 05a_1</v>
          </cell>
        </row>
        <row r="6757">
          <cell r="G6757">
            <v>871</v>
          </cell>
          <cell r="H6757">
            <v>689</v>
          </cell>
          <cell r="I6757">
            <v>7</v>
          </cell>
          <cell r="J6757">
            <v>5</v>
          </cell>
          <cell r="K6757">
            <v>479</v>
          </cell>
          <cell r="L6757">
            <v>387</v>
          </cell>
          <cell r="M6757">
            <v>5</v>
          </cell>
          <cell r="N6757">
            <v>4</v>
          </cell>
          <cell r="O6757">
            <v>510</v>
          </cell>
          <cell r="P6757">
            <v>361</v>
          </cell>
          <cell r="Q6757">
            <v>0</v>
          </cell>
          <cell r="R6757">
            <v>0</v>
          </cell>
          <cell r="S6757">
            <v>0</v>
          </cell>
          <cell r="T6757">
            <v>0</v>
          </cell>
          <cell r="U6757">
            <v>0</v>
          </cell>
          <cell r="AO6757" t="str">
            <v>Brandenburg_2007_I 05a_2</v>
          </cell>
          <cell r="AQ6757" t="str">
            <v>Östliche Flächenländer_2007_I 05a_2</v>
          </cell>
        </row>
        <row r="6758">
          <cell r="G6758">
            <v>1692</v>
          </cell>
          <cell r="H6758">
            <v>1410</v>
          </cell>
          <cell r="I6758">
            <v>9</v>
          </cell>
          <cell r="J6758">
            <v>9</v>
          </cell>
          <cell r="K6758">
            <v>827</v>
          </cell>
          <cell r="L6758">
            <v>687</v>
          </cell>
          <cell r="M6758">
            <v>6</v>
          </cell>
          <cell r="N6758">
            <v>6</v>
          </cell>
          <cell r="O6758">
            <v>853</v>
          </cell>
          <cell r="P6758">
            <v>839</v>
          </cell>
          <cell r="Q6758">
            <v>0</v>
          </cell>
          <cell r="R6758">
            <v>0</v>
          </cell>
          <cell r="S6758">
            <v>0</v>
          </cell>
          <cell r="T6758">
            <v>0</v>
          </cell>
          <cell r="U6758">
            <v>0</v>
          </cell>
          <cell r="AO6758" t="str">
            <v>Brandenburg_2007_I 05a_3</v>
          </cell>
          <cell r="AQ6758" t="str">
            <v>Östliche Flächenländer_2007_I 05a_3</v>
          </cell>
        </row>
        <row r="6759">
          <cell r="G6759">
            <v>12</v>
          </cell>
          <cell r="H6759">
            <v>11</v>
          </cell>
          <cell r="I6759">
            <v>0</v>
          </cell>
          <cell r="J6759">
            <v>0</v>
          </cell>
          <cell r="K6759">
            <v>2</v>
          </cell>
          <cell r="L6759">
            <v>2</v>
          </cell>
          <cell r="M6759">
            <v>0</v>
          </cell>
          <cell r="N6759">
            <v>0</v>
          </cell>
          <cell r="O6759">
            <v>3</v>
          </cell>
          <cell r="P6759">
            <v>9</v>
          </cell>
          <cell r="Q6759">
            <v>0</v>
          </cell>
          <cell r="R6759">
            <v>0</v>
          </cell>
          <cell r="S6759">
            <v>0</v>
          </cell>
          <cell r="T6759">
            <v>0</v>
          </cell>
          <cell r="U6759">
            <v>0</v>
          </cell>
          <cell r="AO6759" t="str">
            <v>Brandenburg_2007_I 05a_4</v>
          </cell>
          <cell r="AQ6759" t="str">
            <v>Östliche Flächenländer_2007_I 05a_4</v>
          </cell>
        </row>
        <row r="6760">
          <cell r="G6760">
            <v>18</v>
          </cell>
          <cell r="H6760">
            <v>17</v>
          </cell>
          <cell r="I6760">
            <v>0</v>
          </cell>
          <cell r="J6760">
            <v>0</v>
          </cell>
          <cell r="K6760">
            <v>2</v>
          </cell>
          <cell r="L6760">
            <v>2</v>
          </cell>
          <cell r="M6760">
            <v>0</v>
          </cell>
          <cell r="N6760">
            <v>0</v>
          </cell>
          <cell r="O6760">
            <v>2</v>
          </cell>
          <cell r="P6760">
            <v>16</v>
          </cell>
          <cell r="Q6760">
            <v>0</v>
          </cell>
          <cell r="R6760">
            <v>0</v>
          </cell>
          <cell r="S6760">
            <v>0</v>
          </cell>
          <cell r="T6760">
            <v>0</v>
          </cell>
          <cell r="U6760">
            <v>0</v>
          </cell>
          <cell r="AO6760" t="str">
            <v>Brandenburg_2007_I 05a_5</v>
          </cell>
          <cell r="AQ6760" t="str">
            <v>Östliche Flächenländer_2007_I 05a_5</v>
          </cell>
        </row>
        <row r="6761">
          <cell r="G6761">
            <v>0</v>
          </cell>
          <cell r="H6761">
            <v>0</v>
          </cell>
          <cell r="I6761">
            <v>0</v>
          </cell>
          <cell r="J6761">
            <v>0</v>
          </cell>
          <cell r="K6761">
            <v>0</v>
          </cell>
          <cell r="L6761">
            <v>0</v>
          </cell>
          <cell r="M6761">
            <v>0</v>
          </cell>
          <cell r="N6761">
            <v>0</v>
          </cell>
          <cell r="O6761">
            <v>0</v>
          </cell>
          <cell r="P6761">
            <v>0</v>
          </cell>
          <cell r="Q6761">
            <v>0</v>
          </cell>
          <cell r="R6761">
            <v>0</v>
          </cell>
          <cell r="S6761">
            <v>0</v>
          </cell>
          <cell r="T6761">
            <v>0</v>
          </cell>
          <cell r="U6761">
            <v>0</v>
          </cell>
          <cell r="AO6761" t="str">
            <v>Brandenburg_2007_I 05a_6</v>
          </cell>
          <cell r="AQ6761" t="str">
            <v>Östliche Flächenländer_2007_I 05a_6</v>
          </cell>
        </row>
        <row r="6762">
          <cell r="G6762">
            <v>0</v>
          </cell>
          <cell r="H6762">
            <v>0</v>
          </cell>
          <cell r="I6762">
            <v>0</v>
          </cell>
          <cell r="J6762">
            <v>0</v>
          </cell>
          <cell r="K6762">
            <v>0</v>
          </cell>
          <cell r="L6762">
            <v>0</v>
          </cell>
          <cell r="M6762">
            <v>0</v>
          </cell>
          <cell r="N6762">
            <v>0</v>
          </cell>
          <cell r="O6762">
            <v>0</v>
          </cell>
          <cell r="P6762">
            <v>0</v>
          </cell>
          <cell r="Q6762">
            <v>0</v>
          </cell>
          <cell r="R6762">
            <v>0</v>
          </cell>
          <cell r="S6762">
            <v>0</v>
          </cell>
          <cell r="T6762">
            <v>0</v>
          </cell>
          <cell r="U6762">
            <v>0</v>
          </cell>
          <cell r="AO6762" t="str">
            <v>Brandenburg_2007_I 05a_7</v>
          </cell>
          <cell r="AQ6762" t="str">
            <v>Östliche Flächenländer_2007_I 05a_7</v>
          </cell>
        </row>
        <row r="6763">
          <cell r="G6763">
            <v>2593</v>
          </cell>
          <cell r="H6763">
            <v>2127</v>
          </cell>
          <cell r="I6763">
            <v>16</v>
          </cell>
          <cell r="J6763">
            <v>14</v>
          </cell>
          <cell r="K6763">
            <v>1310</v>
          </cell>
          <cell r="L6763">
            <v>1078</v>
          </cell>
          <cell r="M6763">
            <v>11</v>
          </cell>
          <cell r="N6763">
            <v>10</v>
          </cell>
          <cell r="O6763">
            <v>1368</v>
          </cell>
          <cell r="P6763">
            <v>1225</v>
          </cell>
          <cell r="Q6763">
            <v>0</v>
          </cell>
          <cell r="R6763">
            <v>0</v>
          </cell>
          <cell r="S6763">
            <v>0</v>
          </cell>
          <cell r="T6763">
            <v>0</v>
          </cell>
          <cell r="U6763">
            <v>0</v>
          </cell>
          <cell r="AO6763" t="str">
            <v>Brandenburg_2007_I 05a_8</v>
          </cell>
          <cell r="AQ6763" t="str">
            <v>Östliche Flächenländer_2007_I 05a_8</v>
          </cell>
        </row>
        <row r="6764">
          <cell r="G6764">
            <v>0</v>
          </cell>
          <cell r="H6764">
            <v>0</v>
          </cell>
          <cell r="I6764">
            <v>0</v>
          </cell>
          <cell r="J6764">
            <v>0</v>
          </cell>
          <cell r="K6764">
            <v>0</v>
          </cell>
          <cell r="L6764">
            <v>0</v>
          </cell>
          <cell r="M6764">
            <v>0</v>
          </cell>
          <cell r="N6764">
            <v>0</v>
          </cell>
          <cell r="O6764">
            <v>0</v>
          </cell>
          <cell r="P6764">
            <v>0</v>
          </cell>
          <cell r="Q6764">
            <v>0</v>
          </cell>
          <cell r="R6764">
            <v>0</v>
          </cell>
          <cell r="S6764">
            <v>0</v>
          </cell>
          <cell r="T6764">
            <v>0</v>
          </cell>
          <cell r="U6764">
            <v>0</v>
          </cell>
          <cell r="AO6764" t="str">
            <v>Brandenburg_2007_I 05c_1</v>
          </cell>
          <cell r="AQ6764" t="str">
            <v>Östliche Flächenländer_2007_I 05c_1</v>
          </cell>
        </row>
        <row r="6765">
          <cell r="G6765">
            <v>7</v>
          </cell>
          <cell r="H6765">
            <v>2</v>
          </cell>
          <cell r="I6765">
            <v>0</v>
          </cell>
          <cell r="J6765">
            <v>0</v>
          </cell>
          <cell r="K6765">
            <v>6</v>
          </cell>
          <cell r="L6765">
            <v>2</v>
          </cell>
          <cell r="M6765">
            <v>0</v>
          </cell>
          <cell r="N6765">
            <v>0</v>
          </cell>
          <cell r="O6765">
            <v>6</v>
          </cell>
          <cell r="P6765">
            <v>1</v>
          </cell>
          <cell r="Q6765">
            <v>0</v>
          </cell>
          <cell r="R6765">
            <v>0</v>
          </cell>
          <cell r="S6765">
            <v>0</v>
          </cell>
          <cell r="T6765">
            <v>0</v>
          </cell>
          <cell r="U6765">
            <v>0</v>
          </cell>
          <cell r="AO6765" t="str">
            <v>Brandenburg_2007_I 05c_2</v>
          </cell>
          <cell r="AQ6765" t="str">
            <v>Östliche Flächenländer_2007_I 05c_2</v>
          </cell>
        </row>
        <row r="6766">
          <cell r="G6766">
            <v>2584</v>
          </cell>
          <cell r="H6766">
            <v>2090</v>
          </cell>
          <cell r="I6766">
            <v>7</v>
          </cell>
          <cell r="J6766">
            <v>5</v>
          </cell>
          <cell r="K6766">
            <v>1094</v>
          </cell>
          <cell r="L6766">
            <v>888</v>
          </cell>
          <cell r="M6766">
            <v>3</v>
          </cell>
          <cell r="N6766">
            <v>3</v>
          </cell>
          <cell r="O6766">
            <v>1110</v>
          </cell>
          <cell r="P6766">
            <v>792</v>
          </cell>
          <cell r="Q6766">
            <v>682</v>
          </cell>
          <cell r="R6766">
            <v>0</v>
          </cell>
          <cell r="S6766">
            <v>0</v>
          </cell>
          <cell r="T6766">
            <v>0</v>
          </cell>
          <cell r="U6766">
            <v>0</v>
          </cell>
          <cell r="AO6766" t="str">
            <v>Brandenburg_2007_I 05c_3</v>
          </cell>
          <cell r="AQ6766" t="str">
            <v>Östliche Flächenländer_2007_I 05c_3</v>
          </cell>
        </row>
        <row r="6767">
          <cell r="G6767">
            <v>527</v>
          </cell>
          <cell r="H6767">
            <v>443</v>
          </cell>
          <cell r="I6767">
            <v>2</v>
          </cell>
          <cell r="J6767">
            <v>2</v>
          </cell>
          <cell r="K6767">
            <v>229</v>
          </cell>
          <cell r="L6767">
            <v>197</v>
          </cell>
          <cell r="M6767">
            <v>0</v>
          </cell>
          <cell r="N6767">
            <v>0</v>
          </cell>
          <cell r="O6767">
            <v>229</v>
          </cell>
          <cell r="P6767">
            <v>165</v>
          </cell>
          <cell r="Q6767">
            <v>133</v>
          </cell>
          <cell r="R6767">
            <v>0</v>
          </cell>
          <cell r="S6767">
            <v>0</v>
          </cell>
          <cell r="T6767">
            <v>0</v>
          </cell>
          <cell r="U6767">
            <v>0</v>
          </cell>
          <cell r="AO6767" t="str">
            <v>Brandenburg_2007_I 05c_4</v>
          </cell>
          <cell r="AQ6767" t="str">
            <v>Östliche Flächenländer_2007_I 05c_4</v>
          </cell>
        </row>
        <row r="6768">
          <cell r="G6768">
            <v>666</v>
          </cell>
          <cell r="H6768">
            <v>492</v>
          </cell>
          <cell r="I6768">
            <v>4</v>
          </cell>
          <cell r="J6768">
            <v>2</v>
          </cell>
          <cell r="K6768">
            <v>225</v>
          </cell>
          <cell r="L6768">
            <v>173</v>
          </cell>
          <cell r="M6768">
            <v>2</v>
          </cell>
          <cell r="N6768">
            <v>1</v>
          </cell>
          <cell r="O6768">
            <v>225</v>
          </cell>
          <cell r="P6768">
            <v>223</v>
          </cell>
          <cell r="Q6768">
            <v>218</v>
          </cell>
          <cell r="R6768">
            <v>0</v>
          </cell>
          <cell r="S6768">
            <v>0</v>
          </cell>
          <cell r="T6768">
            <v>0</v>
          </cell>
          <cell r="U6768">
            <v>0</v>
          </cell>
          <cell r="AO6768" t="str">
            <v>Brandenburg_2007_I 05c_5</v>
          </cell>
          <cell r="AQ6768" t="str">
            <v>Östliche Flächenländer_2007_I 05c_5</v>
          </cell>
        </row>
        <row r="6769">
          <cell r="G6769">
            <v>261</v>
          </cell>
          <cell r="H6769">
            <v>207</v>
          </cell>
          <cell r="I6769">
            <v>1</v>
          </cell>
          <cell r="J6769">
            <v>1</v>
          </cell>
          <cell r="K6769">
            <v>89</v>
          </cell>
          <cell r="L6769">
            <v>73</v>
          </cell>
          <cell r="M6769">
            <v>1</v>
          </cell>
          <cell r="N6769">
            <v>1</v>
          </cell>
          <cell r="O6769">
            <v>89</v>
          </cell>
          <cell r="P6769">
            <v>57</v>
          </cell>
          <cell r="Q6769">
            <v>115</v>
          </cell>
          <cell r="R6769">
            <v>0</v>
          </cell>
          <cell r="S6769">
            <v>0</v>
          </cell>
          <cell r="T6769">
            <v>0</v>
          </cell>
          <cell r="U6769">
            <v>0</v>
          </cell>
          <cell r="AO6769" t="str">
            <v>Brandenburg_2007_I 05c_6</v>
          </cell>
          <cell r="AQ6769" t="str">
            <v>Östliche Flächenländer_2007_I 05c_6</v>
          </cell>
        </row>
        <row r="6770">
          <cell r="G6770">
            <v>0</v>
          </cell>
          <cell r="H6770">
            <v>0</v>
          </cell>
          <cell r="I6770">
            <v>0</v>
          </cell>
          <cell r="J6770">
            <v>0</v>
          </cell>
          <cell r="K6770">
            <v>0</v>
          </cell>
          <cell r="L6770">
            <v>0</v>
          </cell>
          <cell r="M6770">
            <v>0</v>
          </cell>
          <cell r="N6770">
            <v>0</v>
          </cell>
          <cell r="O6770">
            <v>0</v>
          </cell>
          <cell r="P6770">
            <v>0</v>
          </cell>
          <cell r="Q6770">
            <v>0</v>
          </cell>
          <cell r="R6770">
            <v>0</v>
          </cell>
          <cell r="S6770">
            <v>0</v>
          </cell>
          <cell r="T6770">
            <v>0</v>
          </cell>
          <cell r="U6770">
            <v>0</v>
          </cell>
          <cell r="AO6770" t="str">
            <v>Brandenburg_2007_I 05c_7</v>
          </cell>
          <cell r="AQ6770" t="str">
            <v>Östliche Flächenländer_2007_I 05c_7</v>
          </cell>
        </row>
        <row r="6771">
          <cell r="G6771">
            <v>4045</v>
          </cell>
          <cell r="H6771">
            <v>3234</v>
          </cell>
          <cell r="I6771">
            <v>14</v>
          </cell>
          <cell r="J6771">
            <v>10</v>
          </cell>
          <cell r="K6771">
            <v>1643</v>
          </cell>
          <cell r="L6771">
            <v>1333</v>
          </cell>
          <cell r="M6771">
            <v>6</v>
          </cell>
          <cell r="N6771">
            <v>5</v>
          </cell>
          <cell r="O6771">
            <v>1659</v>
          </cell>
          <cell r="P6771">
            <v>1238</v>
          </cell>
          <cell r="Q6771">
            <v>1148</v>
          </cell>
          <cell r="R6771">
            <v>0</v>
          </cell>
          <cell r="S6771">
            <v>0</v>
          </cell>
          <cell r="T6771">
            <v>0</v>
          </cell>
          <cell r="U6771">
            <v>0</v>
          </cell>
          <cell r="AO6771" t="str">
            <v>Brandenburg_2007_I 05c_8</v>
          </cell>
          <cell r="AQ6771" t="str">
            <v>Östliche Flächenländer_2007_I 05c_8</v>
          </cell>
        </row>
        <row r="6772">
          <cell r="G6772">
            <v>162</v>
          </cell>
          <cell r="H6772">
            <v>50</v>
          </cell>
          <cell r="I6772">
            <v>0</v>
          </cell>
          <cell r="J6772">
            <v>0</v>
          </cell>
          <cell r="K6772">
            <v>151</v>
          </cell>
          <cell r="L6772">
            <v>48</v>
          </cell>
          <cell r="M6772">
            <v>0</v>
          </cell>
          <cell r="N6772">
            <v>0</v>
          </cell>
          <cell r="O6772">
            <v>162</v>
          </cell>
          <cell r="P6772">
            <v>0</v>
          </cell>
          <cell r="Q6772">
            <v>0</v>
          </cell>
          <cell r="R6772">
            <v>0</v>
          </cell>
          <cell r="S6772">
            <v>0</v>
          </cell>
          <cell r="T6772">
            <v>0</v>
          </cell>
          <cell r="U6772">
            <v>0</v>
          </cell>
          <cell r="AO6772" t="str">
            <v>Brandenburg_2007_II 01_1</v>
          </cell>
          <cell r="AQ6772" t="str">
            <v>Östliche Flächenländer_2007_II 01_1</v>
          </cell>
        </row>
        <row r="6773">
          <cell r="G6773">
            <v>123</v>
          </cell>
          <cell r="H6773">
            <v>72</v>
          </cell>
          <cell r="I6773">
            <v>1</v>
          </cell>
          <cell r="J6773">
            <v>0</v>
          </cell>
          <cell r="K6773">
            <v>120</v>
          </cell>
          <cell r="L6773">
            <v>70</v>
          </cell>
          <cell r="M6773">
            <v>1</v>
          </cell>
          <cell r="N6773">
            <v>0</v>
          </cell>
          <cell r="O6773">
            <v>123</v>
          </cell>
          <cell r="P6773">
            <v>0</v>
          </cell>
          <cell r="Q6773">
            <v>0</v>
          </cell>
          <cell r="R6773">
            <v>0</v>
          </cell>
          <cell r="S6773">
            <v>0</v>
          </cell>
          <cell r="T6773">
            <v>0</v>
          </cell>
          <cell r="U6773">
            <v>0</v>
          </cell>
          <cell r="AO6773" t="str">
            <v>Brandenburg_2007_II 01_2</v>
          </cell>
          <cell r="AQ6773" t="str">
            <v>Östliche Flächenländer_2007_II 01_2</v>
          </cell>
        </row>
        <row r="6774">
          <cell r="G6774">
            <v>87</v>
          </cell>
          <cell r="H6774">
            <v>44</v>
          </cell>
          <cell r="I6774">
            <v>0</v>
          </cell>
          <cell r="J6774">
            <v>0</v>
          </cell>
          <cell r="K6774">
            <v>87</v>
          </cell>
          <cell r="L6774">
            <v>44</v>
          </cell>
          <cell r="M6774">
            <v>0</v>
          </cell>
          <cell r="N6774">
            <v>0</v>
          </cell>
          <cell r="O6774">
            <v>87</v>
          </cell>
          <cell r="P6774">
            <v>0</v>
          </cell>
          <cell r="Q6774">
            <v>0</v>
          </cell>
          <cell r="R6774">
            <v>0</v>
          </cell>
          <cell r="S6774">
            <v>0</v>
          </cell>
          <cell r="T6774">
            <v>0</v>
          </cell>
          <cell r="U6774">
            <v>0</v>
          </cell>
          <cell r="AO6774" t="str">
            <v>Brandenburg_2007_II 01_3</v>
          </cell>
          <cell r="AQ6774" t="str">
            <v>Östliche Flächenländer_2007_II 01_3</v>
          </cell>
        </row>
        <row r="6775">
          <cell r="G6775">
            <v>0</v>
          </cell>
          <cell r="H6775">
            <v>0</v>
          </cell>
          <cell r="I6775">
            <v>0</v>
          </cell>
          <cell r="J6775">
            <v>0</v>
          </cell>
          <cell r="K6775">
            <v>0</v>
          </cell>
          <cell r="L6775">
            <v>0</v>
          </cell>
          <cell r="M6775">
            <v>0</v>
          </cell>
          <cell r="N6775">
            <v>0</v>
          </cell>
          <cell r="O6775">
            <v>0</v>
          </cell>
          <cell r="P6775">
            <v>0</v>
          </cell>
          <cell r="Q6775">
            <v>0</v>
          </cell>
          <cell r="R6775">
            <v>0</v>
          </cell>
          <cell r="S6775">
            <v>0</v>
          </cell>
          <cell r="T6775">
            <v>0</v>
          </cell>
          <cell r="U6775">
            <v>0</v>
          </cell>
          <cell r="AO6775" t="str">
            <v>Brandenburg_2007_II 01_4</v>
          </cell>
          <cell r="AQ6775" t="str">
            <v>Östliche Flächenländer_2007_II 01_4</v>
          </cell>
        </row>
        <row r="6776">
          <cell r="G6776">
            <v>0</v>
          </cell>
          <cell r="H6776">
            <v>0</v>
          </cell>
          <cell r="I6776">
            <v>0</v>
          </cell>
          <cell r="J6776">
            <v>0</v>
          </cell>
          <cell r="K6776">
            <v>0</v>
          </cell>
          <cell r="L6776">
            <v>0</v>
          </cell>
          <cell r="M6776">
            <v>0</v>
          </cell>
          <cell r="N6776">
            <v>0</v>
          </cell>
          <cell r="O6776">
            <v>0</v>
          </cell>
          <cell r="P6776">
            <v>0</v>
          </cell>
          <cell r="Q6776">
            <v>0</v>
          </cell>
          <cell r="R6776">
            <v>0</v>
          </cell>
          <cell r="S6776">
            <v>0</v>
          </cell>
          <cell r="T6776">
            <v>0</v>
          </cell>
          <cell r="U6776">
            <v>0</v>
          </cell>
          <cell r="AO6776" t="str">
            <v>Brandenburg_2007_II 01_5</v>
          </cell>
          <cell r="AQ6776" t="str">
            <v>Östliche Flächenländer_2007_II 01_5</v>
          </cell>
        </row>
        <row r="6777">
          <cell r="G6777">
            <v>0</v>
          </cell>
          <cell r="H6777">
            <v>0</v>
          </cell>
          <cell r="I6777">
            <v>0</v>
          </cell>
          <cell r="J6777">
            <v>0</v>
          </cell>
          <cell r="K6777">
            <v>0</v>
          </cell>
          <cell r="L6777">
            <v>0</v>
          </cell>
          <cell r="M6777">
            <v>0</v>
          </cell>
          <cell r="N6777">
            <v>0</v>
          </cell>
          <cell r="O6777">
            <v>0</v>
          </cell>
          <cell r="P6777">
            <v>0</v>
          </cell>
          <cell r="Q6777">
            <v>0</v>
          </cell>
          <cell r="R6777">
            <v>0</v>
          </cell>
          <cell r="S6777">
            <v>0</v>
          </cell>
          <cell r="T6777">
            <v>0</v>
          </cell>
          <cell r="U6777">
            <v>0</v>
          </cell>
          <cell r="AO6777" t="str">
            <v>Brandenburg_2007_II 01_6</v>
          </cell>
          <cell r="AQ6777" t="str">
            <v>Östliche Flächenländer_2007_II 01_6</v>
          </cell>
        </row>
        <row r="6778">
          <cell r="G6778">
            <v>0</v>
          </cell>
          <cell r="H6778">
            <v>0</v>
          </cell>
          <cell r="I6778">
            <v>0</v>
          </cell>
          <cell r="J6778">
            <v>0</v>
          </cell>
          <cell r="K6778">
            <v>0</v>
          </cell>
          <cell r="L6778">
            <v>0</v>
          </cell>
          <cell r="M6778">
            <v>0</v>
          </cell>
          <cell r="N6778">
            <v>0</v>
          </cell>
          <cell r="O6778">
            <v>0</v>
          </cell>
          <cell r="P6778">
            <v>0</v>
          </cell>
          <cell r="Q6778">
            <v>0</v>
          </cell>
          <cell r="R6778">
            <v>0</v>
          </cell>
          <cell r="S6778">
            <v>0</v>
          </cell>
          <cell r="T6778">
            <v>0</v>
          </cell>
          <cell r="U6778">
            <v>0</v>
          </cell>
          <cell r="AO6778" t="str">
            <v>Brandenburg_2007_II 01_7</v>
          </cell>
          <cell r="AQ6778" t="str">
            <v>Östliche Flächenländer_2007_II 01_7</v>
          </cell>
        </row>
        <row r="6779">
          <cell r="G6779">
            <v>372</v>
          </cell>
          <cell r="H6779">
            <v>166</v>
          </cell>
          <cell r="I6779">
            <v>1</v>
          </cell>
          <cell r="J6779">
            <v>0</v>
          </cell>
          <cell r="K6779">
            <v>358</v>
          </cell>
          <cell r="L6779">
            <v>162</v>
          </cell>
          <cell r="M6779">
            <v>1</v>
          </cell>
          <cell r="N6779">
            <v>0</v>
          </cell>
          <cell r="O6779">
            <v>372</v>
          </cell>
          <cell r="P6779">
            <v>0</v>
          </cell>
          <cell r="Q6779">
            <v>0</v>
          </cell>
          <cell r="R6779">
            <v>0</v>
          </cell>
          <cell r="S6779">
            <v>0</v>
          </cell>
          <cell r="T6779">
            <v>0</v>
          </cell>
          <cell r="U6779">
            <v>0</v>
          </cell>
          <cell r="AO6779" t="str">
            <v>Brandenburg_2007_II 01_8</v>
          </cell>
          <cell r="AQ6779" t="str">
            <v>Östliche Flächenländer_2007_II 01_8</v>
          </cell>
        </row>
        <row r="6780">
          <cell r="G6780">
            <v>2815</v>
          </cell>
          <cell r="H6780">
            <v>866</v>
          </cell>
          <cell r="I6780">
            <v>19</v>
          </cell>
          <cell r="J6780">
            <v>5</v>
          </cell>
          <cell r="K6780">
            <v>2737</v>
          </cell>
          <cell r="L6780">
            <v>853</v>
          </cell>
          <cell r="M6780">
            <v>19</v>
          </cell>
          <cell r="N6780">
            <v>5</v>
          </cell>
          <cell r="O6780">
            <v>2815</v>
          </cell>
          <cell r="P6780">
            <v>0</v>
          </cell>
          <cell r="Q6780">
            <v>0</v>
          </cell>
          <cell r="R6780">
            <v>0</v>
          </cell>
          <cell r="S6780">
            <v>0</v>
          </cell>
          <cell r="T6780">
            <v>0</v>
          </cell>
          <cell r="U6780">
            <v>0</v>
          </cell>
          <cell r="AO6780" t="str">
            <v>Brandenburg_2007_II 03c_1</v>
          </cell>
          <cell r="AQ6780" t="str">
            <v>Östliche Flächenländer_2007_II 03c_1</v>
          </cell>
        </row>
        <row r="6781">
          <cell r="G6781">
            <v>1148</v>
          </cell>
          <cell r="H6781">
            <v>457</v>
          </cell>
          <cell r="I6781">
            <v>7</v>
          </cell>
          <cell r="J6781">
            <v>1</v>
          </cell>
          <cell r="K6781">
            <v>1130</v>
          </cell>
          <cell r="L6781">
            <v>455</v>
          </cell>
          <cell r="M6781">
            <v>6</v>
          </cell>
          <cell r="N6781">
            <v>1</v>
          </cell>
          <cell r="O6781">
            <v>1148</v>
          </cell>
          <cell r="P6781">
            <v>0</v>
          </cell>
          <cell r="Q6781">
            <v>0</v>
          </cell>
          <cell r="R6781">
            <v>0</v>
          </cell>
          <cell r="S6781">
            <v>0</v>
          </cell>
          <cell r="T6781">
            <v>0</v>
          </cell>
          <cell r="U6781">
            <v>0</v>
          </cell>
          <cell r="AO6781" t="str">
            <v>Brandenburg_2007_II 03c_2</v>
          </cell>
          <cell r="AQ6781" t="str">
            <v>Östliche Flächenländer_2007_II 03c_2</v>
          </cell>
        </row>
        <row r="6782">
          <cell r="G6782">
            <v>335</v>
          </cell>
          <cell r="H6782">
            <v>143</v>
          </cell>
          <cell r="I6782">
            <v>3</v>
          </cell>
          <cell r="J6782">
            <v>1</v>
          </cell>
          <cell r="K6782">
            <v>333</v>
          </cell>
          <cell r="L6782">
            <v>143</v>
          </cell>
          <cell r="M6782">
            <v>3</v>
          </cell>
          <cell r="N6782">
            <v>1</v>
          </cell>
          <cell r="O6782">
            <v>335</v>
          </cell>
          <cell r="P6782">
            <v>0</v>
          </cell>
          <cell r="Q6782">
            <v>0</v>
          </cell>
          <cell r="R6782">
            <v>0</v>
          </cell>
          <cell r="S6782">
            <v>0</v>
          </cell>
          <cell r="T6782">
            <v>0</v>
          </cell>
          <cell r="U6782">
            <v>0</v>
          </cell>
          <cell r="AO6782" t="str">
            <v>Brandenburg_2007_II 03c_3</v>
          </cell>
          <cell r="AQ6782" t="str">
            <v>Östliche Flächenländer_2007_II 03c_3</v>
          </cell>
        </row>
        <row r="6783">
          <cell r="G6783">
            <v>0</v>
          </cell>
          <cell r="H6783">
            <v>0</v>
          </cell>
          <cell r="I6783">
            <v>0</v>
          </cell>
          <cell r="J6783">
            <v>0</v>
          </cell>
          <cell r="K6783">
            <v>0</v>
          </cell>
          <cell r="L6783">
            <v>0</v>
          </cell>
          <cell r="M6783">
            <v>0</v>
          </cell>
          <cell r="N6783">
            <v>0</v>
          </cell>
          <cell r="O6783">
            <v>0</v>
          </cell>
          <cell r="P6783">
            <v>0</v>
          </cell>
          <cell r="Q6783">
            <v>0</v>
          </cell>
          <cell r="R6783">
            <v>0</v>
          </cell>
          <cell r="S6783">
            <v>0</v>
          </cell>
          <cell r="T6783">
            <v>0</v>
          </cell>
          <cell r="U6783">
            <v>0</v>
          </cell>
          <cell r="AO6783" t="str">
            <v>Brandenburg_2007_II 03c_4</v>
          </cell>
          <cell r="AQ6783" t="str">
            <v>Östliche Flächenländer_2007_II 03c_4</v>
          </cell>
        </row>
        <row r="6784">
          <cell r="G6784">
            <v>3</v>
          </cell>
          <cell r="H6784">
            <v>3</v>
          </cell>
          <cell r="I6784">
            <v>0</v>
          </cell>
          <cell r="J6784">
            <v>0</v>
          </cell>
          <cell r="K6784">
            <v>3</v>
          </cell>
          <cell r="L6784">
            <v>3</v>
          </cell>
          <cell r="M6784">
            <v>0</v>
          </cell>
          <cell r="N6784">
            <v>0</v>
          </cell>
          <cell r="O6784">
            <v>3</v>
          </cell>
          <cell r="P6784">
            <v>0</v>
          </cell>
          <cell r="Q6784">
            <v>0</v>
          </cell>
          <cell r="R6784">
            <v>0</v>
          </cell>
          <cell r="S6784">
            <v>0</v>
          </cell>
          <cell r="T6784">
            <v>0</v>
          </cell>
          <cell r="U6784">
            <v>0</v>
          </cell>
          <cell r="AO6784" t="str">
            <v>Brandenburg_2007_II 03c_5</v>
          </cell>
          <cell r="AQ6784" t="str">
            <v>Östliche Flächenländer_2007_II 03c_5</v>
          </cell>
        </row>
        <row r="6785">
          <cell r="G6785">
            <v>5</v>
          </cell>
          <cell r="H6785">
            <v>3</v>
          </cell>
          <cell r="I6785">
            <v>2</v>
          </cell>
          <cell r="J6785">
            <v>0</v>
          </cell>
          <cell r="K6785">
            <v>5</v>
          </cell>
          <cell r="L6785">
            <v>3</v>
          </cell>
          <cell r="M6785">
            <v>2</v>
          </cell>
          <cell r="N6785">
            <v>0</v>
          </cell>
          <cell r="O6785">
            <v>5</v>
          </cell>
          <cell r="P6785">
            <v>0</v>
          </cell>
          <cell r="Q6785">
            <v>0</v>
          </cell>
          <cell r="R6785">
            <v>0</v>
          </cell>
          <cell r="S6785">
            <v>0</v>
          </cell>
          <cell r="T6785">
            <v>0</v>
          </cell>
          <cell r="U6785">
            <v>0</v>
          </cell>
          <cell r="AO6785" t="str">
            <v>Brandenburg_2007_II 03c_6</v>
          </cell>
          <cell r="AQ6785" t="str">
            <v>Östliche Flächenländer_2007_II 03c_6</v>
          </cell>
        </row>
        <row r="6786">
          <cell r="G6786">
            <v>0</v>
          </cell>
          <cell r="H6786">
            <v>0</v>
          </cell>
          <cell r="I6786">
            <v>0</v>
          </cell>
          <cell r="J6786">
            <v>0</v>
          </cell>
          <cell r="K6786">
            <v>0</v>
          </cell>
          <cell r="L6786">
            <v>0</v>
          </cell>
          <cell r="M6786">
            <v>0</v>
          </cell>
          <cell r="N6786">
            <v>0</v>
          </cell>
          <cell r="O6786">
            <v>0</v>
          </cell>
          <cell r="P6786">
            <v>0</v>
          </cell>
          <cell r="Q6786">
            <v>0</v>
          </cell>
          <cell r="R6786">
            <v>0</v>
          </cell>
          <cell r="S6786">
            <v>0</v>
          </cell>
          <cell r="T6786">
            <v>0</v>
          </cell>
          <cell r="U6786">
            <v>0</v>
          </cell>
          <cell r="AO6786" t="str">
            <v>Brandenburg_2007_II 03c_7</v>
          </cell>
          <cell r="AQ6786" t="str">
            <v>Östliche Flächenländer_2007_II 03c_7</v>
          </cell>
        </row>
        <row r="6787">
          <cell r="G6787">
            <v>4306</v>
          </cell>
          <cell r="H6787">
            <v>1472</v>
          </cell>
          <cell r="I6787">
            <v>31</v>
          </cell>
          <cell r="J6787">
            <v>7</v>
          </cell>
          <cell r="K6787">
            <v>4208</v>
          </cell>
          <cell r="L6787">
            <v>1457</v>
          </cell>
          <cell r="M6787">
            <v>30</v>
          </cell>
          <cell r="N6787">
            <v>7</v>
          </cell>
          <cell r="O6787">
            <v>4306</v>
          </cell>
          <cell r="P6787">
            <v>0</v>
          </cell>
          <cell r="Q6787">
            <v>0</v>
          </cell>
          <cell r="R6787">
            <v>0</v>
          </cell>
          <cell r="S6787">
            <v>0</v>
          </cell>
          <cell r="T6787">
            <v>0</v>
          </cell>
          <cell r="U6787">
            <v>0</v>
          </cell>
          <cell r="AO6787" t="str">
            <v>Brandenburg_2007_II 03c_8</v>
          </cell>
          <cell r="AQ6787" t="str">
            <v>Östliche Flächenländer_2007_II 03c_8</v>
          </cell>
        </row>
        <row r="6788">
          <cell r="G6788">
            <v>0</v>
          </cell>
          <cell r="H6788">
            <v>0</v>
          </cell>
          <cell r="I6788">
            <v>0</v>
          </cell>
          <cell r="J6788">
            <v>0</v>
          </cell>
          <cell r="K6788">
            <v>0</v>
          </cell>
          <cell r="L6788">
            <v>0</v>
          </cell>
          <cell r="M6788">
            <v>0</v>
          </cell>
          <cell r="N6788">
            <v>0</v>
          </cell>
          <cell r="O6788">
            <v>0</v>
          </cell>
          <cell r="P6788">
            <v>0</v>
          </cell>
          <cell r="Q6788">
            <v>0</v>
          </cell>
          <cell r="R6788">
            <v>0</v>
          </cell>
          <cell r="S6788">
            <v>0</v>
          </cell>
          <cell r="T6788">
            <v>0</v>
          </cell>
          <cell r="U6788">
            <v>0</v>
          </cell>
          <cell r="AO6788" t="str">
            <v>Brandenburg_2007_I 01a_1</v>
          </cell>
          <cell r="AQ6788" t="str">
            <v>Östliche Flächenländer_2007_I 01a_1</v>
          </cell>
        </row>
        <row r="6789">
          <cell r="G6789">
            <v>0</v>
          </cell>
          <cell r="H6789">
            <v>0</v>
          </cell>
          <cell r="I6789">
            <v>0</v>
          </cell>
          <cell r="J6789">
            <v>0</v>
          </cell>
          <cell r="K6789">
            <v>0</v>
          </cell>
          <cell r="L6789">
            <v>0</v>
          </cell>
          <cell r="M6789">
            <v>0</v>
          </cell>
          <cell r="N6789">
            <v>0</v>
          </cell>
          <cell r="O6789">
            <v>0</v>
          </cell>
          <cell r="P6789">
            <v>0</v>
          </cell>
          <cell r="Q6789">
            <v>0</v>
          </cell>
          <cell r="R6789">
            <v>0</v>
          </cell>
          <cell r="S6789">
            <v>0</v>
          </cell>
          <cell r="T6789">
            <v>0</v>
          </cell>
          <cell r="U6789">
            <v>0</v>
          </cell>
          <cell r="AO6789" t="str">
            <v>Brandenburg_2007_I 01a_2</v>
          </cell>
          <cell r="AQ6789" t="str">
            <v>Östliche Flächenländer_2007_I 01a_2</v>
          </cell>
        </row>
        <row r="6790">
          <cell r="G6790">
            <v>0</v>
          </cell>
          <cell r="H6790">
            <v>0</v>
          </cell>
          <cell r="I6790">
            <v>0</v>
          </cell>
          <cell r="J6790">
            <v>0</v>
          </cell>
          <cell r="K6790">
            <v>0</v>
          </cell>
          <cell r="L6790">
            <v>0</v>
          </cell>
          <cell r="M6790">
            <v>0</v>
          </cell>
          <cell r="N6790">
            <v>0</v>
          </cell>
          <cell r="O6790">
            <v>0</v>
          </cell>
          <cell r="P6790">
            <v>0</v>
          </cell>
          <cell r="Q6790">
            <v>0</v>
          </cell>
          <cell r="R6790">
            <v>0</v>
          </cell>
          <cell r="S6790">
            <v>0</v>
          </cell>
          <cell r="T6790">
            <v>0</v>
          </cell>
          <cell r="U6790">
            <v>0</v>
          </cell>
          <cell r="AO6790" t="str">
            <v>Brandenburg_2007_I 01a_3</v>
          </cell>
          <cell r="AQ6790" t="str">
            <v>Östliche Flächenländer_2007_I 01a_3</v>
          </cell>
        </row>
        <row r="6791">
          <cell r="G6791">
            <v>0</v>
          </cell>
          <cell r="H6791">
            <v>0</v>
          </cell>
          <cell r="I6791">
            <v>0</v>
          </cell>
          <cell r="J6791">
            <v>0</v>
          </cell>
          <cell r="K6791">
            <v>0</v>
          </cell>
          <cell r="L6791">
            <v>0</v>
          </cell>
          <cell r="M6791">
            <v>0</v>
          </cell>
          <cell r="N6791">
            <v>0</v>
          </cell>
          <cell r="O6791">
            <v>0</v>
          </cell>
          <cell r="P6791">
            <v>0</v>
          </cell>
          <cell r="Q6791">
            <v>0</v>
          </cell>
          <cell r="R6791">
            <v>0</v>
          </cell>
          <cell r="S6791">
            <v>0</v>
          </cell>
          <cell r="T6791">
            <v>0</v>
          </cell>
          <cell r="U6791">
            <v>0</v>
          </cell>
          <cell r="AO6791" t="str">
            <v>Brandenburg_2007_I 01a_4</v>
          </cell>
          <cell r="AQ6791" t="str">
            <v>Östliche Flächenländer_2007_I 01a_4</v>
          </cell>
        </row>
        <row r="6792">
          <cell r="G6792">
            <v>0</v>
          </cell>
          <cell r="H6792">
            <v>0</v>
          </cell>
          <cell r="I6792">
            <v>0</v>
          </cell>
          <cell r="J6792">
            <v>0</v>
          </cell>
          <cell r="K6792">
            <v>0</v>
          </cell>
          <cell r="L6792">
            <v>0</v>
          </cell>
          <cell r="M6792">
            <v>0</v>
          </cell>
          <cell r="N6792">
            <v>0</v>
          </cell>
          <cell r="O6792">
            <v>0</v>
          </cell>
          <cell r="P6792">
            <v>0</v>
          </cell>
          <cell r="Q6792">
            <v>0</v>
          </cell>
          <cell r="R6792">
            <v>0</v>
          </cell>
          <cell r="S6792">
            <v>0</v>
          </cell>
          <cell r="T6792">
            <v>0</v>
          </cell>
          <cell r="U6792">
            <v>0</v>
          </cell>
          <cell r="AO6792" t="str">
            <v>Brandenburg_2007_I 01a_5</v>
          </cell>
          <cell r="AQ6792" t="str">
            <v>Östliche Flächenländer_2007_I 01a_5</v>
          </cell>
        </row>
        <row r="6793">
          <cell r="G6793">
            <v>432</v>
          </cell>
          <cell r="H6793">
            <v>175</v>
          </cell>
          <cell r="I6793">
            <v>2</v>
          </cell>
          <cell r="J6793">
            <v>2</v>
          </cell>
          <cell r="K6793">
            <v>50</v>
          </cell>
          <cell r="L6793">
            <v>26</v>
          </cell>
          <cell r="M6793">
            <v>0</v>
          </cell>
          <cell r="N6793">
            <v>0</v>
          </cell>
          <cell r="O6793">
            <v>51</v>
          </cell>
          <cell r="P6793">
            <v>198</v>
          </cell>
          <cell r="Q6793">
            <v>170</v>
          </cell>
          <cell r="R6793">
            <v>13</v>
          </cell>
          <cell r="S6793">
            <v>0</v>
          </cell>
          <cell r="T6793">
            <v>0</v>
          </cell>
          <cell r="U6793">
            <v>0</v>
          </cell>
          <cell r="AO6793" t="str">
            <v>Brandenburg_2007_I 01a_6</v>
          </cell>
          <cell r="AQ6793" t="str">
            <v>Östliche Flächenländer_2007_I 01a_6</v>
          </cell>
        </row>
        <row r="6794">
          <cell r="G6794">
            <v>0</v>
          </cell>
          <cell r="H6794">
            <v>0</v>
          </cell>
          <cell r="I6794">
            <v>0</v>
          </cell>
          <cell r="J6794">
            <v>0</v>
          </cell>
          <cell r="K6794">
            <v>0</v>
          </cell>
          <cell r="L6794">
            <v>0</v>
          </cell>
          <cell r="M6794">
            <v>0</v>
          </cell>
          <cell r="N6794">
            <v>0</v>
          </cell>
          <cell r="O6794">
            <v>0</v>
          </cell>
          <cell r="P6794">
            <v>0</v>
          </cell>
          <cell r="Q6794">
            <v>0</v>
          </cell>
          <cell r="R6794">
            <v>0</v>
          </cell>
          <cell r="S6794">
            <v>0</v>
          </cell>
          <cell r="T6794">
            <v>0</v>
          </cell>
          <cell r="U6794">
            <v>0</v>
          </cell>
          <cell r="AO6794" t="str">
            <v>Brandenburg_2007_I 01a_7</v>
          </cell>
          <cell r="AQ6794" t="str">
            <v>Östliche Flächenländer_2007_I 01a_7</v>
          </cell>
        </row>
        <row r="6795">
          <cell r="G6795">
            <v>432</v>
          </cell>
          <cell r="H6795">
            <v>175</v>
          </cell>
          <cell r="I6795">
            <v>2</v>
          </cell>
          <cell r="J6795">
            <v>2</v>
          </cell>
          <cell r="K6795">
            <v>50</v>
          </cell>
          <cell r="L6795">
            <v>26</v>
          </cell>
          <cell r="M6795">
            <v>0</v>
          </cell>
          <cell r="N6795">
            <v>0</v>
          </cell>
          <cell r="O6795">
            <v>51</v>
          </cell>
          <cell r="P6795">
            <v>198</v>
          </cell>
          <cell r="Q6795">
            <v>170</v>
          </cell>
          <cell r="R6795">
            <v>13</v>
          </cell>
          <cell r="S6795">
            <v>0</v>
          </cell>
          <cell r="T6795">
            <v>0</v>
          </cell>
          <cell r="U6795">
            <v>0</v>
          </cell>
          <cell r="AO6795" t="str">
            <v>Brandenburg_2007_I 01a_8</v>
          </cell>
          <cell r="AQ6795" t="str">
            <v>Östliche Flächenländer_2007_I 01a_8</v>
          </cell>
        </row>
        <row r="6796">
          <cell r="G6796">
            <v>0</v>
          </cell>
          <cell r="H6796">
            <v>0</v>
          </cell>
          <cell r="I6796">
            <v>0</v>
          </cell>
          <cell r="J6796">
            <v>0</v>
          </cell>
          <cell r="K6796">
            <v>0</v>
          </cell>
          <cell r="L6796">
            <v>0</v>
          </cell>
          <cell r="M6796">
            <v>0</v>
          </cell>
          <cell r="N6796">
            <v>0</v>
          </cell>
          <cell r="O6796">
            <v>0</v>
          </cell>
          <cell r="P6796">
            <v>0</v>
          </cell>
          <cell r="Q6796">
            <v>0</v>
          </cell>
          <cell r="R6796">
            <v>0</v>
          </cell>
          <cell r="S6796">
            <v>0</v>
          </cell>
          <cell r="T6796">
            <v>0</v>
          </cell>
          <cell r="U6796">
            <v>0</v>
          </cell>
          <cell r="AO6796" t="e">
            <v>#N/A</v>
          </cell>
          <cell r="AQ6796" t="e">
            <v>#N/A</v>
          </cell>
        </row>
        <row r="6797">
          <cell r="G6797">
            <v>0</v>
          </cell>
          <cell r="H6797">
            <v>0</v>
          </cell>
          <cell r="I6797">
            <v>0</v>
          </cell>
          <cell r="J6797">
            <v>0</v>
          </cell>
          <cell r="K6797">
            <v>0</v>
          </cell>
          <cell r="L6797">
            <v>0</v>
          </cell>
          <cell r="M6797">
            <v>0</v>
          </cell>
          <cell r="N6797">
            <v>0</v>
          </cell>
          <cell r="O6797">
            <v>0</v>
          </cell>
          <cell r="P6797">
            <v>0</v>
          </cell>
          <cell r="Q6797">
            <v>0</v>
          </cell>
          <cell r="R6797">
            <v>0</v>
          </cell>
          <cell r="S6797">
            <v>0</v>
          </cell>
          <cell r="T6797">
            <v>0</v>
          </cell>
          <cell r="U6797">
            <v>0</v>
          </cell>
          <cell r="AO6797" t="e">
            <v>#N/A</v>
          </cell>
          <cell r="AQ6797" t="e">
            <v>#N/A</v>
          </cell>
        </row>
        <row r="6798">
          <cell r="G6798">
            <v>0</v>
          </cell>
          <cell r="H6798">
            <v>0</v>
          </cell>
          <cell r="I6798">
            <v>0</v>
          </cell>
          <cell r="J6798">
            <v>0</v>
          </cell>
          <cell r="K6798">
            <v>0</v>
          </cell>
          <cell r="L6798">
            <v>0</v>
          </cell>
          <cell r="M6798">
            <v>0</v>
          </cell>
          <cell r="N6798">
            <v>0</v>
          </cell>
          <cell r="O6798">
            <v>0</v>
          </cell>
          <cell r="P6798">
            <v>0</v>
          </cell>
          <cell r="Q6798">
            <v>0</v>
          </cell>
          <cell r="R6798">
            <v>0</v>
          </cell>
          <cell r="S6798">
            <v>0</v>
          </cell>
          <cell r="T6798">
            <v>0</v>
          </cell>
          <cell r="U6798">
            <v>0</v>
          </cell>
          <cell r="AO6798" t="e">
            <v>#N/A</v>
          </cell>
          <cell r="AQ6798" t="e">
            <v>#N/A</v>
          </cell>
        </row>
        <row r="6799">
          <cell r="G6799">
            <v>0</v>
          </cell>
          <cell r="H6799">
            <v>0</v>
          </cell>
          <cell r="I6799">
            <v>0</v>
          </cell>
          <cell r="J6799">
            <v>0</v>
          </cell>
          <cell r="K6799">
            <v>0</v>
          </cell>
          <cell r="L6799">
            <v>0</v>
          </cell>
          <cell r="M6799">
            <v>0</v>
          </cell>
          <cell r="N6799">
            <v>0</v>
          </cell>
          <cell r="O6799">
            <v>0</v>
          </cell>
          <cell r="P6799">
            <v>0</v>
          </cell>
          <cell r="Q6799">
            <v>0</v>
          </cell>
          <cell r="R6799">
            <v>0</v>
          </cell>
          <cell r="S6799">
            <v>0</v>
          </cell>
          <cell r="T6799">
            <v>0</v>
          </cell>
          <cell r="U6799">
            <v>0</v>
          </cell>
          <cell r="AO6799" t="e">
            <v>#N/A</v>
          </cell>
          <cell r="AQ6799" t="e">
            <v>#N/A</v>
          </cell>
        </row>
        <row r="6800">
          <cell r="G6800">
            <v>0</v>
          </cell>
          <cell r="H6800">
            <v>0</v>
          </cell>
          <cell r="I6800">
            <v>0</v>
          </cell>
          <cell r="J6800">
            <v>0</v>
          </cell>
          <cell r="K6800">
            <v>0</v>
          </cell>
          <cell r="L6800">
            <v>0</v>
          </cell>
          <cell r="M6800">
            <v>0</v>
          </cell>
          <cell r="N6800">
            <v>0</v>
          </cell>
          <cell r="O6800">
            <v>0</v>
          </cell>
          <cell r="P6800">
            <v>0</v>
          </cell>
          <cell r="Q6800">
            <v>0</v>
          </cell>
          <cell r="R6800">
            <v>0</v>
          </cell>
          <cell r="S6800">
            <v>0</v>
          </cell>
          <cell r="T6800">
            <v>0</v>
          </cell>
          <cell r="U6800">
            <v>0</v>
          </cell>
          <cell r="AO6800" t="e">
            <v>#N/A</v>
          </cell>
          <cell r="AQ6800" t="e">
            <v>#N/A</v>
          </cell>
        </row>
        <row r="6801">
          <cell r="G6801">
            <v>432</v>
          </cell>
          <cell r="H6801">
            <v>175</v>
          </cell>
          <cell r="I6801">
            <v>2</v>
          </cell>
          <cell r="J6801">
            <v>2</v>
          </cell>
          <cell r="K6801">
            <v>50</v>
          </cell>
          <cell r="L6801">
            <v>26</v>
          </cell>
          <cell r="M6801">
            <v>0</v>
          </cell>
          <cell r="N6801">
            <v>0</v>
          </cell>
          <cell r="O6801">
            <v>51</v>
          </cell>
          <cell r="P6801">
            <v>198</v>
          </cell>
          <cell r="Q6801">
            <v>170</v>
          </cell>
          <cell r="R6801">
            <v>13</v>
          </cell>
          <cell r="S6801">
            <v>0</v>
          </cell>
          <cell r="T6801">
            <v>0</v>
          </cell>
          <cell r="U6801">
            <v>0</v>
          </cell>
          <cell r="AO6801" t="e">
            <v>#N/A</v>
          </cell>
          <cell r="AQ6801" t="e">
            <v>#N/A</v>
          </cell>
        </row>
        <row r="6802">
          <cell r="G6802">
            <v>0</v>
          </cell>
          <cell r="H6802">
            <v>0</v>
          </cell>
          <cell r="I6802">
            <v>0</v>
          </cell>
          <cell r="J6802">
            <v>0</v>
          </cell>
          <cell r="K6802">
            <v>0</v>
          </cell>
          <cell r="L6802">
            <v>0</v>
          </cell>
          <cell r="M6802">
            <v>0</v>
          </cell>
          <cell r="N6802">
            <v>0</v>
          </cell>
          <cell r="O6802">
            <v>0</v>
          </cell>
          <cell r="P6802">
            <v>0</v>
          </cell>
          <cell r="Q6802">
            <v>0</v>
          </cell>
          <cell r="R6802">
            <v>0</v>
          </cell>
          <cell r="S6802">
            <v>0</v>
          </cell>
          <cell r="T6802">
            <v>0</v>
          </cell>
          <cell r="U6802">
            <v>0</v>
          </cell>
          <cell r="AO6802" t="e">
            <v>#N/A</v>
          </cell>
          <cell r="AQ6802" t="e">
            <v>#N/A</v>
          </cell>
        </row>
        <row r="6803">
          <cell r="G6803">
            <v>432</v>
          </cell>
          <cell r="H6803">
            <v>175</v>
          </cell>
          <cell r="I6803">
            <v>2</v>
          </cell>
          <cell r="J6803">
            <v>2</v>
          </cell>
          <cell r="K6803">
            <v>50</v>
          </cell>
          <cell r="L6803">
            <v>26</v>
          </cell>
          <cell r="M6803">
            <v>0</v>
          </cell>
          <cell r="N6803">
            <v>0</v>
          </cell>
          <cell r="O6803">
            <v>51</v>
          </cell>
          <cell r="P6803">
            <v>198</v>
          </cell>
          <cell r="Q6803">
            <v>170</v>
          </cell>
          <cell r="R6803">
            <v>13</v>
          </cell>
          <cell r="S6803">
            <v>0</v>
          </cell>
          <cell r="T6803">
            <v>0</v>
          </cell>
          <cell r="U6803">
            <v>0</v>
          </cell>
          <cell r="AO6803" t="e">
            <v>#N/A</v>
          </cell>
          <cell r="AQ6803" t="e">
            <v>#N/A</v>
          </cell>
        </row>
        <row r="6804">
          <cell r="G6804">
            <v>0</v>
          </cell>
          <cell r="H6804">
            <v>0</v>
          </cell>
          <cell r="I6804">
            <v>0</v>
          </cell>
          <cell r="J6804">
            <v>0</v>
          </cell>
          <cell r="K6804">
            <v>0</v>
          </cell>
          <cell r="L6804">
            <v>0</v>
          </cell>
          <cell r="M6804">
            <v>0</v>
          </cell>
          <cell r="N6804">
            <v>0</v>
          </cell>
          <cell r="O6804">
            <v>0</v>
          </cell>
          <cell r="P6804">
            <v>0</v>
          </cell>
          <cell r="Q6804">
            <v>0</v>
          </cell>
          <cell r="R6804">
            <v>0</v>
          </cell>
          <cell r="S6804">
            <v>0</v>
          </cell>
          <cell r="T6804">
            <v>0</v>
          </cell>
          <cell r="U6804">
            <v>0</v>
          </cell>
          <cell r="AO6804" t="str">
            <v>Brandenburg_2007_Sonstige_1</v>
          </cell>
          <cell r="AQ6804" t="str">
            <v>Östliche Flächenländer_2007_Sonstige_1</v>
          </cell>
        </row>
        <row r="6805">
          <cell r="G6805">
            <v>0</v>
          </cell>
          <cell r="H6805">
            <v>0</v>
          </cell>
          <cell r="I6805">
            <v>0</v>
          </cell>
          <cell r="J6805">
            <v>0</v>
          </cell>
          <cell r="K6805">
            <v>0</v>
          </cell>
          <cell r="L6805">
            <v>0</v>
          </cell>
          <cell r="M6805">
            <v>0</v>
          </cell>
          <cell r="N6805">
            <v>0</v>
          </cell>
          <cell r="O6805">
            <v>0</v>
          </cell>
          <cell r="P6805">
            <v>0</v>
          </cell>
          <cell r="Q6805">
            <v>0</v>
          </cell>
          <cell r="R6805">
            <v>0</v>
          </cell>
          <cell r="S6805">
            <v>0</v>
          </cell>
          <cell r="T6805">
            <v>0</v>
          </cell>
          <cell r="U6805">
            <v>0</v>
          </cell>
          <cell r="AO6805" t="str">
            <v>Brandenburg_2007_Sonstige_2</v>
          </cell>
          <cell r="AQ6805" t="str">
            <v>Östliche Flächenländer_2007_Sonstige_2</v>
          </cell>
        </row>
        <row r="6806">
          <cell r="G6806">
            <v>1040</v>
          </cell>
          <cell r="H6806">
            <v>399</v>
          </cell>
          <cell r="I6806">
            <v>6</v>
          </cell>
          <cell r="J6806">
            <v>1</v>
          </cell>
          <cell r="K6806">
            <v>1014</v>
          </cell>
          <cell r="L6806">
            <v>390</v>
          </cell>
          <cell r="M6806">
            <v>5</v>
          </cell>
          <cell r="N6806">
            <v>1</v>
          </cell>
          <cell r="O6806">
            <v>1040</v>
          </cell>
          <cell r="P6806">
            <v>0</v>
          </cell>
          <cell r="Q6806">
            <v>0</v>
          </cell>
          <cell r="R6806">
            <v>0</v>
          </cell>
          <cell r="S6806">
            <v>0</v>
          </cell>
          <cell r="T6806">
            <v>0</v>
          </cell>
          <cell r="U6806">
            <v>0</v>
          </cell>
          <cell r="AO6806" t="str">
            <v>Brandenburg_2007_Sonstige_3</v>
          </cell>
          <cell r="AQ6806" t="str">
            <v>Östliche Flächenländer_2007_Sonstige_3</v>
          </cell>
        </row>
        <row r="6807">
          <cell r="G6807">
            <v>0</v>
          </cell>
          <cell r="H6807">
            <v>0</v>
          </cell>
          <cell r="I6807">
            <v>0</v>
          </cell>
          <cell r="J6807">
            <v>0</v>
          </cell>
          <cell r="K6807">
            <v>0</v>
          </cell>
          <cell r="L6807">
            <v>0</v>
          </cell>
          <cell r="M6807">
            <v>0</v>
          </cell>
          <cell r="N6807">
            <v>0</v>
          </cell>
          <cell r="O6807">
            <v>0</v>
          </cell>
          <cell r="P6807">
            <v>0</v>
          </cell>
          <cell r="Q6807">
            <v>0</v>
          </cell>
          <cell r="R6807">
            <v>0</v>
          </cell>
          <cell r="S6807">
            <v>0</v>
          </cell>
          <cell r="T6807">
            <v>0</v>
          </cell>
          <cell r="U6807">
            <v>0</v>
          </cell>
          <cell r="AO6807" t="str">
            <v>Brandenburg_2007_Sonstige_4</v>
          </cell>
          <cell r="AQ6807" t="str">
            <v>Östliche Flächenländer_2007_Sonstige_4</v>
          </cell>
        </row>
        <row r="6808">
          <cell r="G6808">
            <v>0</v>
          </cell>
          <cell r="H6808">
            <v>0</v>
          </cell>
          <cell r="I6808">
            <v>0</v>
          </cell>
          <cell r="J6808">
            <v>0</v>
          </cell>
          <cell r="K6808">
            <v>0</v>
          </cell>
          <cell r="L6808">
            <v>0</v>
          </cell>
          <cell r="M6808">
            <v>0</v>
          </cell>
          <cell r="N6808">
            <v>0</v>
          </cell>
          <cell r="O6808">
            <v>0</v>
          </cell>
          <cell r="P6808">
            <v>0</v>
          </cell>
          <cell r="Q6808">
            <v>0</v>
          </cell>
          <cell r="R6808">
            <v>0</v>
          </cell>
          <cell r="S6808">
            <v>0</v>
          </cell>
          <cell r="T6808">
            <v>0</v>
          </cell>
          <cell r="U6808">
            <v>0</v>
          </cell>
          <cell r="AO6808" t="str">
            <v>Brandenburg_2007_Sonstige_5</v>
          </cell>
          <cell r="AQ6808" t="str">
            <v>Östliche Flächenländer_2007_Sonstige_5</v>
          </cell>
        </row>
        <row r="6809">
          <cell r="G6809">
            <v>0</v>
          </cell>
          <cell r="H6809">
            <v>0</v>
          </cell>
          <cell r="I6809">
            <v>0</v>
          </cell>
          <cell r="J6809">
            <v>0</v>
          </cell>
          <cell r="K6809">
            <v>0</v>
          </cell>
          <cell r="L6809">
            <v>0</v>
          </cell>
          <cell r="M6809">
            <v>0</v>
          </cell>
          <cell r="N6809">
            <v>0</v>
          </cell>
          <cell r="O6809">
            <v>0</v>
          </cell>
          <cell r="P6809">
            <v>0</v>
          </cell>
          <cell r="Q6809">
            <v>0</v>
          </cell>
          <cell r="R6809">
            <v>0</v>
          </cell>
          <cell r="S6809">
            <v>0</v>
          </cell>
          <cell r="T6809">
            <v>0</v>
          </cell>
          <cell r="U6809">
            <v>0</v>
          </cell>
          <cell r="AO6809" t="str">
            <v>Brandenburg_2007_Sonstige_6</v>
          </cell>
          <cell r="AQ6809" t="str">
            <v>Östliche Flächenländer_2007_Sonstige_6</v>
          </cell>
        </row>
        <row r="6810">
          <cell r="G6810">
            <v>0</v>
          </cell>
          <cell r="H6810">
            <v>0</v>
          </cell>
          <cell r="I6810">
            <v>0</v>
          </cell>
          <cell r="J6810">
            <v>0</v>
          </cell>
          <cell r="K6810">
            <v>0</v>
          </cell>
          <cell r="L6810">
            <v>0</v>
          </cell>
          <cell r="M6810">
            <v>0</v>
          </cell>
          <cell r="N6810">
            <v>0</v>
          </cell>
          <cell r="O6810">
            <v>0</v>
          </cell>
          <cell r="P6810">
            <v>0</v>
          </cell>
          <cell r="Q6810">
            <v>0</v>
          </cell>
          <cell r="R6810">
            <v>0</v>
          </cell>
          <cell r="S6810">
            <v>0</v>
          </cell>
          <cell r="T6810">
            <v>0</v>
          </cell>
          <cell r="U6810">
            <v>0</v>
          </cell>
          <cell r="AO6810" t="str">
            <v>Brandenburg_2007_Sonstige_7</v>
          </cell>
          <cell r="AQ6810" t="str">
            <v>Östliche Flächenländer_2007_Sonstige_7</v>
          </cell>
        </row>
        <row r="6811">
          <cell r="G6811">
            <v>1040</v>
          </cell>
          <cell r="H6811">
            <v>399</v>
          </cell>
          <cell r="I6811">
            <v>6</v>
          </cell>
          <cell r="J6811">
            <v>1</v>
          </cell>
          <cell r="K6811">
            <v>1014</v>
          </cell>
          <cell r="L6811">
            <v>390</v>
          </cell>
          <cell r="M6811">
            <v>5</v>
          </cell>
          <cell r="N6811">
            <v>1</v>
          </cell>
          <cell r="O6811">
            <v>1040</v>
          </cell>
          <cell r="P6811">
            <v>0</v>
          </cell>
          <cell r="Q6811">
            <v>0</v>
          </cell>
          <cell r="R6811">
            <v>0</v>
          </cell>
          <cell r="S6811">
            <v>0</v>
          </cell>
          <cell r="T6811">
            <v>0</v>
          </cell>
          <cell r="U6811">
            <v>0</v>
          </cell>
          <cell r="AO6811" t="str">
            <v>Brandenburg_2007_Sonstige_8</v>
          </cell>
          <cell r="AQ6811" t="str">
            <v>Östliche Flächenländer_2007_Sonstige_8</v>
          </cell>
        </row>
        <row r="6812">
          <cell r="G6812">
            <v>0</v>
          </cell>
          <cell r="H6812">
            <v>0</v>
          </cell>
          <cell r="I6812">
            <v>0</v>
          </cell>
          <cell r="J6812">
            <v>0</v>
          </cell>
          <cell r="K6812">
            <v>0</v>
          </cell>
          <cell r="L6812">
            <v>0</v>
          </cell>
          <cell r="M6812">
            <v>0</v>
          </cell>
          <cell r="N6812">
            <v>0</v>
          </cell>
          <cell r="O6812">
            <v>0</v>
          </cell>
          <cell r="P6812">
            <v>0</v>
          </cell>
          <cell r="Q6812">
            <v>0</v>
          </cell>
          <cell r="R6812">
            <v>0</v>
          </cell>
          <cell r="S6812">
            <v>0</v>
          </cell>
          <cell r="T6812">
            <v>0</v>
          </cell>
          <cell r="U6812">
            <v>0</v>
          </cell>
          <cell r="AO6812" t="str">
            <v>Brandenburg_2007_III 01_1</v>
          </cell>
          <cell r="AQ6812" t="str">
            <v>Östliche Flächenländer_2007_III 01_1</v>
          </cell>
        </row>
        <row r="6813">
          <cell r="G6813">
            <v>0</v>
          </cell>
          <cell r="H6813">
            <v>0</v>
          </cell>
          <cell r="I6813">
            <v>0</v>
          </cell>
          <cell r="J6813">
            <v>0</v>
          </cell>
          <cell r="K6813">
            <v>0</v>
          </cell>
          <cell r="L6813">
            <v>0</v>
          </cell>
          <cell r="M6813">
            <v>0</v>
          </cell>
          <cell r="N6813">
            <v>0</v>
          </cell>
          <cell r="O6813">
            <v>0</v>
          </cell>
          <cell r="P6813">
            <v>0</v>
          </cell>
          <cell r="Q6813">
            <v>0</v>
          </cell>
          <cell r="R6813">
            <v>0</v>
          </cell>
          <cell r="S6813">
            <v>0</v>
          </cell>
          <cell r="T6813">
            <v>0</v>
          </cell>
          <cell r="U6813">
            <v>0</v>
          </cell>
          <cell r="AO6813" t="str">
            <v>Brandenburg_2007_III 01_2</v>
          </cell>
          <cell r="AQ6813" t="str">
            <v>Östliche Flächenländer_2007_III 01_2</v>
          </cell>
        </row>
        <row r="6814">
          <cell r="G6814">
            <v>2976</v>
          </cell>
          <cell r="H6814">
            <v>1612</v>
          </cell>
          <cell r="I6814">
            <v>31</v>
          </cell>
          <cell r="J6814">
            <v>9</v>
          </cell>
          <cell r="K6814">
            <v>1577</v>
          </cell>
          <cell r="L6814">
            <v>844</v>
          </cell>
          <cell r="M6814">
            <v>19</v>
          </cell>
          <cell r="N6814">
            <v>5</v>
          </cell>
          <cell r="O6814">
            <v>1618</v>
          </cell>
          <cell r="P6814">
            <v>1358</v>
          </cell>
          <cell r="Q6814">
            <v>0</v>
          </cell>
          <cell r="R6814">
            <v>0</v>
          </cell>
          <cell r="S6814">
            <v>0</v>
          </cell>
          <cell r="T6814">
            <v>0</v>
          </cell>
          <cell r="U6814">
            <v>0</v>
          </cell>
          <cell r="AO6814" t="str">
            <v>Brandenburg_2007_III 01_3</v>
          </cell>
          <cell r="AQ6814" t="str">
            <v>Östliche Flächenländer_2007_III 01_3</v>
          </cell>
        </row>
        <row r="6815">
          <cell r="G6815">
            <v>0</v>
          </cell>
          <cell r="H6815">
            <v>0</v>
          </cell>
          <cell r="I6815">
            <v>0</v>
          </cell>
          <cell r="J6815">
            <v>0</v>
          </cell>
          <cell r="K6815">
            <v>0</v>
          </cell>
          <cell r="L6815">
            <v>0</v>
          </cell>
          <cell r="M6815">
            <v>0</v>
          </cell>
          <cell r="N6815">
            <v>0</v>
          </cell>
          <cell r="O6815">
            <v>0</v>
          </cell>
          <cell r="P6815">
            <v>0</v>
          </cell>
          <cell r="Q6815">
            <v>0</v>
          </cell>
          <cell r="R6815">
            <v>0</v>
          </cell>
          <cell r="S6815">
            <v>0</v>
          </cell>
          <cell r="T6815">
            <v>0</v>
          </cell>
          <cell r="U6815">
            <v>0</v>
          </cell>
          <cell r="AO6815" t="str">
            <v>Brandenburg_2007_III 01_4</v>
          </cell>
          <cell r="AQ6815" t="str">
            <v>Östliche Flächenländer_2007_III 01_4</v>
          </cell>
        </row>
        <row r="6816">
          <cell r="G6816">
            <v>0</v>
          </cell>
          <cell r="H6816">
            <v>0</v>
          </cell>
          <cell r="I6816">
            <v>0</v>
          </cell>
          <cell r="J6816">
            <v>0</v>
          </cell>
          <cell r="K6816">
            <v>0</v>
          </cell>
          <cell r="L6816">
            <v>0</v>
          </cell>
          <cell r="M6816">
            <v>0</v>
          </cell>
          <cell r="N6816">
            <v>0</v>
          </cell>
          <cell r="O6816">
            <v>0</v>
          </cell>
          <cell r="P6816">
            <v>0</v>
          </cell>
          <cell r="Q6816">
            <v>0</v>
          </cell>
          <cell r="R6816">
            <v>0</v>
          </cell>
          <cell r="S6816">
            <v>0</v>
          </cell>
          <cell r="T6816">
            <v>0</v>
          </cell>
          <cell r="U6816">
            <v>0</v>
          </cell>
          <cell r="AO6816" t="str">
            <v>Brandenburg_2007_III 01_5</v>
          </cell>
          <cell r="AQ6816" t="str">
            <v>Östliche Flächenländer_2007_III 01_5</v>
          </cell>
        </row>
        <row r="6817">
          <cell r="G6817">
            <v>0</v>
          </cell>
          <cell r="H6817">
            <v>0</v>
          </cell>
          <cell r="I6817">
            <v>0</v>
          </cell>
          <cell r="J6817">
            <v>0</v>
          </cell>
          <cell r="K6817">
            <v>0</v>
          </cell>
          <cell r="L6817">
            <v>0</v>
          </cell>
          <cell r="M6817">
            <v>0</v>
          </cell>
          <cell r="N6817">
            <v>0</v>
          </cell>
          <cell r="O6817">
            <v>0</v>
          </cell>
          <cell r="P6817">
            <v>0</v>
          </cell>
          <cell r="Q6817">
            <v>0</v>
          </cell>
          <cell r="R6817">
            <v>0</v>
          </cell>
          <cell r="S6817">
            <v>0</v>
          </cell>
          <cell r="T6817">
            <v>0</v>
          </cell>
          <cell r="U6817">
            <v>0</v>
          </cell>
          <cell r="AO6817" t="str">
            <v>Brandenburg_2007_III 01_6</v>
          </cell>
          <cell r="AQ6817" t="str">
            <v>Östliche Flächenländer_2007_III 01_6</v>
          </cell>
        </row>
        <row r="6818">
          <cell r="G6818">
            <v>0</v>
          </cell>
          <cell r="H6818">
            <v>0</v>
          </cell>
          <cell r="I6818">
            <v>0</v>
          </cell>
          <cell r="J6818">
            <v>0</v>
          </cell>
          <cell r="K6818">
            <v>0</v>
          </cell>
          <cell r="L6818">
            <v>0</v>
          </cell>
          <cell r="M6818">
            <v>0</v>
          </cell>
          <cell r="N6818">
            <v>0</v>
          </cell>
          <cell r="O6818">
            <v>0</v>
          </cell>
          <cell r="P6818">
            <v>0</v>
          </cell>
          <cell r="Q6818">
            <v>0</v>
          </cell>
          <cell r="R6818">
            <v>0</v>
          </cell>
          <cell r="S6818">
            <v>0</v>
          </cell>
          <cell r="T6818">
            <v>0</v>
          </cell>
          <cell r="U6818">
            <v>0</v>
          </cell>
          <cell r="AO6818" t="str">
            <v>Brandenburg_2007_III 01_7</v>
          </cell>
          <cell r="AQ6818" t="str">
            <v>Östliche Flächenländer_2007_III 01_7</v>
          </cell>
        </row>
        <row r="6819">
          <cell r="G6819">
            <v>2976</v>
          </cell>
          <cell r="H6819">
            <v>1612</v>
          </cell>
          <cell r="I6819">
            <v>31</v>
          </cell>
          <cell r="J6819">
            <v>9</v>
          </cell>
          <cell r="K6819">
            <v>1577</v>
          </cell>
          <cell r="L6819">
            <v>844</v>
          </cell>
          <cell r="M6819">
            <v>19</v>
          </cell>
          <cell r="N6819">
            <v>5</v>
          </cell>
          <cell r="O6819">
            <v>1618</v>
          </cell>
          <cell r="P6819">
            <v>1358</v>
          </cell>
          <cell r="Q6819">
            <v>0</v>
          </cell>
          <cell r="R6819">
            <v>0</v>
          </cell>
          <cell r="S6819">
            <v>0</v>
          </cell>
          <cell r="T6819">
            <v>0</v>
          </cell>
          <cell r="U6819">
            <v>0</v>
          </cell>
          <cell r="AO6819" t="str">
            <v>Brandenburg_2007_III 01_8</v>
          </cell>
          <cell r="AQ6819" t="str">
            <v>Östliche Flächenländer_2007_III 01_8</v>
          </cell>
        </row>
        <row r="6820">
          <cell r="G6820">
            <v>0</v>
          </cell>
          <cell r="H6820">
            <v>0</v>
          </cell>
          <cell r="I6820">
            <v>0</v>
          </cell>
          <cell r="J6820">
            <v>0</v>
          </cell>
          <cell r="K6820">
            <v>0</v>
          </cell>
          <cell r="L6820">
            <v>0</v>
          </cell>
          <cell r="M6820">
            <v>0</v>
          </cell>
          <cell r="N6820">
            <v>0</v>
          </cell>
          <cell r="O6820">
            <v>0</v>
          </cell>
          <cell r="P6820">
            <v>0</v>
          </cell>
          <cell r="Q6820">
            <v>0</v>
          </cell>
          <cell r="R6820">
            <v>0</v>
          </cell>
          <cell r="S6820">
            <v>0</v>
          </cell>
          <cell r="T6820">
            <v>0</v>
          </cell>
          <cell r="U6820">
            <v>0</v>
          </cell>
          <cell r="AO6820" t="str">
            <v>Brandenburg_2007_III 02_1</v>
          </cell>
          <cell r="AQ6820" t="str">
            <v>Östliche Flächenländer_2007_III 02_1</v>
          </cell>
        </row>
        <row r="6821">
          <cell r="G6821">
            <v>0</v>
          </cell>
          <cell r="H6821">
            <v>0</v>
          </cell>
          <cell r="I6821">
            <v>0</v>
          </cell>
          <cell r="J6821">
            <v>0</v>
          </cell>
          <cell r="K6821">
            <v>0</v>
          </cell>
          <cell r="L6821">
            <v>0</v>
          </cell>
          <cell r="M6821">
            <v>0</v>
          </cell>
          <cell r="N6821">
            <v>0</v>
          </cell>
          <cell r="O6821">
            <v>0</v>
          </cell>
          <cell r="P6821">
            <v>0</v>
          </cell>
          <cell r="Q6821">
            <v>0</v>
          </cell>
          <cell r="R6821">
            <v>0</v>
          </cell>
          <cell r="S6821">
            <v>0</v>
          </cell>
          <cell r="T6821">
            <v>0</v>
          </cell>
          <cell r="U6821">
            <v>0</v>
          </cell>
          <cell r="AO6821" t="str">
            <v>Brandenburg_2007_III 02_2</v>
          </cell>
          <cell r="AQ6821" t="str">
            <v>Östliche Flächenländer_2007_III 02_2</v>
          </cell>
        </row>
        <row r="6822">
          <cell r="G6822">
            <v>4070</v>
          </cell>
          <cell r="H6822">
            <v>2270</v>
          </cell>
          <cell r="I6822">
            <v>19</v>
          </cell>
          <cell r="J6822">
            <v>4</v>
          </cell>
          <cell r="K6822">
            <v>1202</v>
          </cell>
          <cell r="L6822">
            <v>682</v>
          </cell>
          <cell r="M6822">
            <v>6</v>
          </cell>
          <cell r="N6822">
            <v>1</v>
          </cell>
          <cell r="O6822">
            <v>1363</v>
          </cell>
          <cell r="P6822">
            <v>1413</v>
          </cell>
          <cell r="Q6822">
            <v>1294</v>
          </cell>
          <cell r="R6822">
            <v>0</v>
          </cell>
          <cell r="S6822">
            <v>0</v>
          </cell>
          <cell r="T6822">
            <v>0</v>
          </cell>
          <cell r="U6822">
            <v>0</v>
          </cell>
          <cell r="AO6822" t="str">
            <v>Brandenburg_2007_III 02_3</v>
          </cell>
          <cell r="AQ6822" t="str">
            <v>Östliche Flächenländer_2007_III 02_3</v>
          </cell>
        </row>
        <row r="6823">
          <cell r="G6823">
            <v>0</v>
          </cell>
          <cell r="H6823">
            <v>0</v>
          </cell>
          <cell r="I6823">
            <v>0</v>
          </cell>
          <cell r="J6823">
            <v>0</v>
          </cell>
          <cell r="K6823">
            <v>0</v>
          </cell>
          <cell r="L6823">
            <v>0</v>
          </cell>
          <cell r="M6823">
            <v>0</v>
          </cell>
          <cell r="N6823">
            <v>0</v>
          </cell>
          <cell r="O6823">
            <v>0</v>
          </cell>
          <cell r="P6823">
            <v>0</v>
          </cell>
          <cell r="Q6823">
            <v>0</v>
          </cell>
          <cell r="R6823">
            <v>0</v>
          </cell>
          <cell r="S6823">
            <v>0</v>
          </cell>
          <cell r="T6823">
            <v>0</v>
          </cell>
          <cell r="U6823">
            <v>0</v>
          </cell>
          <cell r="AO6823" t="str">
            <v>Brandenburg_2007_III 02_4</v>
          </cell>
          <cell r="AQ6823" t="str">
            <v>Östliche Flächenländer_2007_III 02_4</v>
          </cell>
        </row>
        <row r="6824">
          <cell r="G6824">
            <v>0</v>
          </cell>
          <cell r="H6824">
            <v>0</v>
          </cell>
          <cell r="I6824">
            <v>0</v>
          </cell>
          <cell r="J6824">
            <v>0</v>
          </cell>
          <cell r="K6824">
            <v>0</v>
          </cell>
          <cell r="L6824">
            <v>0</v>
          </cell>
          <cell r="M6824">
            <v>0</v>
          </cell>
          <cell r="N6824">
            <v>0</v>
          </cell>
          <cell r="O6824">
            <v>0</v>
          </cell>
          <cell r="P6824">
            <v>0</v>
          </cell>
          <cell r="Q6824">
            <v>0</v>
          </cell>
          <cell r="R6824">
            <v>0</v>
          </cell>
          <cell r="S6824">
            <v>0</v>
          </cell>
          <cell r="T6824">
            <v>0</v>
          </cell>
          <cell r="U6824">
            <v>0</v>
          </cell>
          <cell r="AO6824" t="str">
            <v>Brandenburg_2007_III 02_5</v>
          </cell>
          <cell r="AQ6824" t="str">
            <v>Östliche Flächenländer_2007_III 02_5</v>
          </cell>
        </row>
        <row r="6825">
          <cell r="G6825">
            <v>0</v>
          </cell>
          <cell r="H6825">
            <v>0</v>
          </cell>
          <cell r="I6825">
            <v>0</v>
          </cell>
          <cell r="J6825">
            <v>0</v>
          </cell>
          <cell r="K6825">
            <v>0</v>
          </cell>
          <cell r="L6825">
            <v>0</v>
          </cell>
          <cell r="M6825">
            <v>0</v>
          </cell>
          <cell r="N6825">
            <v>0</v>
          </cell>
          <cell r="O6825">
            <v>0</v>
          </cell>
          <cell r="P6825">
            <v>0</v>
          </cell>
          <cell r="Q6825">
            <v>0</v>
          </cell>
          <cell r="R6825">
            <v>0</v>
          </cell>
          <cell r="S6825">
            <v>0</v>
          </cell>
          <cell r="T6825">
            <v>0</v>
          </cell>
          <cell r="U6825">
            <v>0</v>
          </cell>
          <cell r="AO6825" t="str">
            <v>Brandenburg_2007_III 02_6</v>
          </cell>
          <cell r="AQ6825" t="str">
            <v>Östliche Flächenländer_2007_III 02_6</v>
          </cell>
        </row>
        <row r="6826">
          <cell r="G6826">
            <v>0</v>
          </cell>
          <cell r="H6826">
            <v>0</v>
          </cell>
          <cell r="I6826">
            <v>0</v>
          </cell>
          <cell r="J6826">
            <v>0</v>
          </cell>
          <cell r="K6826">
            <v>0</v>
          </cell>
          <cell r="L6826">
            <v>0</v>
          </cell>
          <cell r="M6826">
            <v>0</v>
          </cell>
          <cell r="N6826">
            <v>0</v>
          </cell>
          <cell r="O6826">
            <v>0</v>
          </cell>
          <cell r="P6826">
            <v>0</v>
          </cell>
          <cell r="Q6826">
            <v>0</v>
          </cell>
          <cell r="R6826">
            <v>0</v>
          </cell>
          <cell r="S6826">
            <v>0</v>
          </cell>
          <cell r="T6826">
            <v>0</v>
          </cell>
          <cell r="U6826">
            <v>0</v>
          </cell>
          <cell r="AO6826" t="str">
            <v>Brandenburg_2007_III 02_7</v>
          </cell>
          <cell r="AQ6826" t="str">
            <v>Östliche Flächenländer_2007_III 02_7</v>
          </cell>
        </row>
        <row r="6827">
          <cell r="G6827">
            <v>4070</v>
          </cell>
          <cell r="H6827">
            <v>2270</v>
          </cell>
          <cell r="I6827">
            <v>19</v>
          </cell>
          <cell r="J6827">
            <v>4</v>
          </cell>
          <cell r="K6827">
            <v>1202</v>
          </cell>
          <cell r="L6827">
            <v>682</v>
          </cell>
          <cell r="M6827">
            <v>6</v>
          </cell>
          <cell r="N6827">
            <v>1</v>
          </cell>
          <cell r="O6827">
            <v>1363</v>
          </cell>
          <cell r="P6827">
            <v>1413</v>
          </cell>
          <cell r="Q6827">
            <v>1294</v>
          </cell>
          <cell r="R6827">
            <v>0</v>
          </cell>
          <cell r="S6827">
            <v>0</v>
          </cell>
          <cell r="T6827">
            <v>0</v>
          </cell>
          <cell r="U6827">
            <v>0</v>
          </cell>
          <cell r="AO6827" t="str">
            <v>Brandenburg_2007_III 02_8</v>
          </cell>
          <cell r="AQ6827" t="str">
            <v>Östliche Flächenländer_2007_III 02_8</v>
          </cell>
        </row>
        <row r="6828">
          <cell r="G6828">
            <v>0</v>
          </cell>
          <cell r="H6828">
            <v>0</v>
          </cell>
          <cell r="I6828">
            <v>0</v>
          </cell>
          <cell r="J6828">
            <v>0</v>
          </cell>
          <cell r="K6828">
            <v>0</v>
          </cell>
          <cell r="L6828">
            <v>0</v>
          </cell>
          <cell r="M6828">
            <v>0</v>
          </cell>
          <cell r="N6828">
            <v>0</v>
          </cell>
          <cell r="O6828">
            <v>0</v>
          </cell>
          <cell r="P6828">
            <v>0</v>
          </cell>
          <cell r="Q6828">
            <v>0</v>
          </cell>
          <cell r="R6828">
            <v>0</v>
          </cell>
          <cell r="S6828">
            <v>0</v>
          </cell>
          <cell r="T6828">
            <v>0</v>
          </cell>
          <cell r="U6828">
            <v>0</v>
          </cell>
          <cell r="AO6828" t="str">
            <v>Brandenburg_2007_Sonstige_1</v>
          </cell>
          <cell r="AQ6828" t="str">
            <v>Östliche Flächenländer_2007_Sonstige_1</v>
          </cell>
        </row>
        <row r="6829">
          <cell r="G6829">
            <v>2</v>
          </cell>
          <cell r="H6829">
            <v>0</v>
          </cell>
          <cell r="I6829">
            <v>0</v>
          </cell>
          <cell r="J6829">
            <v>0</v>
          </cell>
          <cell r="K6829">
            <v>1</v>
          </cell>
          <cell r="L6829">
            <v>0</v>
          </cell>
          <cell r="M6829">
            <v>0</v>
          </cell>
          <cell r="N6829">
            <v>0</v>
          </cell>
          <cell r="O6829">
            <v>1</v>
          </cell>
          <cell r="P6829">
            <v>0</v>
          </cell>
          <cell r="Q6829">
            <v>1</v>
          </cell>
          <cell r="R6829">
            <v>0</v>
          </cell>
          <cell r="S6829">
            <v>0</v>
          </cell>
          <cell r="T6829">
            <v>0</v>
          </cell>
          <cell r="U6829">
            <v>0</v>
          </cell>
          <cell r="AO6829" t="str">
            <v>Brandenburg_2007_Sonstige_2</v>
          </cell>
          <cell r="AQ6829" t="str">
            <v>Östliche Flächenländer_2007_Sonstige_2</v>
          </cell>
        </row>
        <row r="6830">
          <cell r="G6830">
            <v>333</v>
          </cell>
          <cell r="H6830">
            <v>52</v>
          </cell>
          <cell r="I6830">
            <v>0</v>
          </cell>
          <cell r="J6830">
            <v>0</v>
          </cell>
          <cell r="K6830">
            <v>131</v>
          </cell>
          <cell r="L6830">
            <v>18</v>
          </cell>
          <cell r="M6830">
            <v>0</v>
          </cell>
          <cell r="N6830">
            <v>0</v>
          </cell>
          <cell r="O6830">
            <v>134</v>
          </cell>
          <cell r="P6830">
            <v>120</v>
          </cell>
          <cell r="Q6830">
            <v>79</v>
          </cell>
          <cell r="R6830">
            <v>0</v>
          </cell>
          <cell r="S6830">
            <v>0</v>
          </cell>
          <cell r="T6830">
            <v>0</v>
          </cell>
          <cell r="U6830">
            <v>0</v>
          </cell>
          <cell r="AO6830" t="str">
            <v>Brandenburg_2007_Sonstige_3</v>
          </cell>
          <cell r="AQ6830" t="str">
            <v>Östliche Flächenländer_2007_Sonstige_3</v>
          </cell>
        </row>
        <row r="6831">
          <cell r="G6831">
            <v>29</v>
          </cell>
          <cell r="H6831">
            <v>13</v>
          </cell>
          <cell r="I6831">
            <v>0</v>
          </cell>
          <cell r="J6831">
            <v>0</v>
          </cell>
          <cell r="K6831">
            <v>12</v>
          </cell>
          <cell r="L6831">
            <v>5</v>
          </cell>
          <cell r="M6831">
            <v>0</v>
          </cell>
          <cell r="N6831">
            <v>0</v>
          </cell>
          <cell r="O6831">
            <v>12</v>
          </cell>
          <cell r="P6831">
            <v>11</v>
          </cell>
          <cell r="Q6831">
            <v>6</v>
          </cell>
          <cell r="R6831">
            <v>0</v>
          </cell>
          <cell r="S6831">
            <v>0</v>
          </cell>
          <cell r="T6831">
            <v>0</v>
          </cell>
          <cell r="U6831">
            <v>0</v>
          </cell>
          <cell r="AO6831" t="str">
            <v>Brandenburg_2007_Sonstige_4</v>
          </cell>
          <cell r="AQ6831" t="str">
            <v>Östliche Flächenländer_2007_Sonstige_4</v>
          </cell>
        </row>
        <row r="6832">
          <cell r="G6832">
            <v>29</v>
          </cell>
          <cell r="H6832">
            <v>15</v>
          </cell>
          <cell r="I6832">
            <v>0</v>
          </cell>
          <cell r="J6832">
            <v>0</v>
          </cell>
          <cell r="K6832">
            <v>10</v>
          </cell>
          <cell r="L6832">
            <v>5</v>
          </cell>
          <cell r="M6832">
            <v>0</v>
          </cell>
          <cell r="N6832">
            <v>0</v>
          </cell>
          <cell r="O6832">
            <v>10</v>
          </cell>
          <cell r="P6832">
            <v>12</v>
          </cell>
          <cell r="Q6832">
            <v>7</v>
          </cell>
          <cell r="R6832">
            <v>0</v>
          </cell>
          <cell r="S6832">
            <v>0</v>
          </cell>
          <cell r="T6832">
            <v>0</v>
          </cell>
          <cell r="U6832">
            <v>0</v>
          </cell>
          <cell r="AO6832" t="str">
            <v>Brandenburg_2007_Sonstige_5</v>
          </cell>
          <cell r="AQ6832" t="str">
            <v>Östliche Flächenländer_2007_Sonstige_5</v>
          </cell>
        </row>
        <row r="6833">
          <cell r="G6833">
            <v>15</v>
          </cell>
          <cell r="H6833">
            <v>1</v>
          </cell>
          <cell r="I6833">
            <v>0</v>
          </cell>
          <cell r="J6833">
            <v>0</v>
          </cell>
          <cell r="K6833">
            <v>0</v>
          </cell>
          <cell r="L6833">
            <v>0</v>
          </cell>
          <cell r="M6833">
            <v>0</v>
          </cell>
          <cell r="N6833">
            <v>0</v>
          </cell>
          <cell r="O6833">
            <v>0</v>
          </cell>
          <cell r="P6833">
            <v>14</v>
          </cell>
          <cell r="Q6833">
            <v>1</v>
          </cell>
          <cell r="R6833">
            <v>0</v>
          </cell>
          <cell r="S6833">
            <v>0</v>
          </cell>
          <cell r="T6833">
            <v>0</v>
          </cell>
          <cell r="U6833">
            <v>0</v>
          </cell>
          <cell r="AO6833" t="str">
            <v>Brandenburg_2007_Sonstige_6</v>
          </cell>
          <cell r="AQ6833" t="str">
            <v>Östliche Flächenländer_2007_Sonstige_6</v>
          </cell>
        </row>
        <row r="6834">
          <cell r="G6834">
            <v>0</v>
          </cell>
          <cell r="H6834">
            <v>0</v>
          </cell>
          <cell r="I6834">
            <v>0</v>
          </cell>
          <cell r="J6834">
            <v>0</v>
          </cell>
          <cell r="K6834">
            <v>0</v>
          </cell>
          <cell r="L6834">
            <v>0</v>
          </cell>
          <cell r="M6834">
            <v>0</v>
          </cell>
          <cell r="N6834">
            <v>0</v>
          </cell>
          <cell r="O6834">
            <v>0</v>
          </cell>
          <cell r="P6834">
            <v>0</v>
          </cell>
          <cell r="Q6834">
            <v>0</v>
          </cell>
          <cell r="R6834">
            <v>0</v>
          </cell>
          <cell r="S6834">
            <v>0</v>
          </cell>
          <cell r="T6834">
            <v>0</v>
          </cell>
          <cell r="U6834">
            <v>0</v>
          </cell>
          <cell r="AO6834" t="str">
            <v>Brandenburg_2007_Sonstige_7</v>
          </cell>
          <cell r="AQ6834" t="str">
            <v>Östliche Flächenländer_2007_Sonstige_7</v>
          </cell>
        </row>
        <row r="6835">
          <cell r="G6835">
            <v>408</v>
          </cell>
          <cell r="H6835">
            <v>81</v>
          </cell>
          <cell r="I6835">
            <v>0</v>
          </cell>
          <cell r="J6835">
            <v>0</v>
          </cell>
          <cell r="K6835">
            <v>154</v>
          </cell>
          <cell r="L6835">
            <v>28</v>
          </cell>
          <cell r="M6835">
            <v>0</v>
          </cell>
          <cell r="N6835">
            <v>0</v>
          </cell>
          <cell r="O6835">
            <v>157</v>
          </cell>
          <cell r="P6835">
            <v>157</v>
          </cell>
          <cell r="Q6835">
            <v>94</v>
          </cell>
          <cell r="R6835">
            <v>0</v>
          </cell>
          <cell r="S6835">
            <v>0</v>
          </cell>
          <cell r="T6835">
            <v>0</v>
          </cell>
          <cell r="U6835">
            <v>0</v>
          </cell>
          <cell r="AO6835" t="str">
            <v>Brandenburg_2007_Sonstige_8</v>
          </cell>
          <cell r="AQ6835" t="str">
            <v>Östliche Flächenländer_2007_Sonstige_8</v>
          </cell>
        </row>
        <row r="6836">
          <cell r="G6836">
            <v>0</v>
          </cell>
          <cell r="H6836">
            <v>0</v>
          </cell>
          <cell r="I6836">
            <v>0</v>
          </cell>
          <cell r="J6836">
            <v>0</v>
          </cell>
          <cell r="K6836">
            <v>0</v>
          </cell>
          <cell r="L6836">
            <v>0</v>
          </cell>
          <cell r="M6836">
            <v>0</v>
          </cell>
          <cell r="N6836">
            <v>0</v>
          </cell>
          <cell r="O6836">
            <v>0</v>
          </cell>
          <cell r="P6836">
            <v>0</v>
          </cell>
          <cell r="Q6836">
            <v>0</v>
          </cell>
          <cell r="R6836">
            <v>0</v>
          </cell>
          <cell r="S6836">
            <v>0</v>
          </cell>
          <cell r="T6836">
            <v>0</v>
          </cell>
          <cell r="U6836">
            <v>0</v>
          </cell>
          <cell r="AO6836" t="e">
            <v>#N/A</v>
          </cell>
          <cell r="AQ6836" t="e">
            <v>#N/A</v>
          </cell>
        </row>
        <row r="6837">
          <cell r="G6837">
            <v>2</v>
          </cell>
          <cell r="H6837">
            <v>0</v>
          </cell>
          <cell r="I6837">
            <v>0</v>
          </cell>
          <cell r="J6837">
            <v>0</v>
          </cell>
          <cell r="K6837">
            <v>1</v>
          </cell>
          <cell r="L6837">
            <v>0</v>
          </cell>
          <cell r="M6837">
            <v>0</v>
          </cell>
          <cell r="N6837">
            <v>0</v>
          </cell>
          <cell r="O6837">
            <v>1</v>
          </cell>
          <cell r="P6837">
            <v>0</v>
          </cell>
          <cell r="Q6837">
            <v>1</v>
          </cell>
          <cell r="R6837">
            <v>0</v>
          </cell>
          <cell r="S6837">
            <v>0</v>
          </cell>
          <cell r="T6837">
            <v>0</v>
          </cell>
          <cell r="U6837">
            <v>0</v>
          </cell>
          <cell r="AO6837" t="e">
            <v>#N/A</v>
          </cell>
          <cell r="AQ6837" t="e">
            <v>#N/A</v>
          </cell>
        </row>
        <row r="6838">
          <cell r="G6838">
            <v>126</v>
          </cell>
          <cell r="H6838">
            <v>21</v>
          </cell>
          <cell r="I6838">
            <v>0</v>
          </cell>
          <cell r="J6838">
            <v>0</v>
          </cell>
          <cell r="K6838">
            <v>41</v>
          </cell>
          <cell r="L6838">
            <v>10</v>
          </cell>
          <cell r="M6838">
            <v>0</v>
          </cell>
          <cell r="N6838">
            <v>0</v>
          </cell>
          <cell r="O6838">
            <v>41</v>
          </cell>
          <cell r="P6838">
            <v>17</v>
          </cell>
          <cell r="Q6838">
            <v>68</v>
          </cell>
          <cell r="R6838">
            <v>0</v>
          </cell>
          <cell r="S6838">
            <v>0</v>
          </cell>
          <cell r="T6838">
            <v>0</v>
          </cell>
          <cell r="U6838">
            <v>0</v>
          </cell>
          <cell r="AO6838" t="e">
            <v>#N/A</v>
          </cell>
          <cell r="AQ6838" t="e">
            <v>#N/A</v>
          </cell>
        </row>
        <row r="6839">
          <cell r="G6839">
            <v>16</v>
          </cell>
          <cell r="H6839">
            <v>11</v>
          </cell>
          <cell r="I6839">
            <v>0</v>
          </cell>
          <cell r="J6839">
            <v>0</v>
          </cell>
          <cell r="K6839">
            <v>7</v>
          </cell>
          <cell r="L6839">
            <v>5</v>
          </cell>
          <cell r="M6839">
            <v>0</v>
          </cell>
          <cell r="N6839">
            <v>0</v>
          </cell>
          <cell r="O6839">
            <v>7</v>
          </cell>
          <cell r="P6839">
            <v>3</v>
          </cell>
          <cell r="Q6839">
            <v>6</v>
          </cell>
          <cell r="R6839">
            <v>0</v>
          </cell>
          <cell r="S6839">
            <v>0</v>
          </cell>
          <cell r="T6839">
            <v>0</v>
          </cell>
          <cell r="U6839">
            <v>0</v>
          </cell>
          <cell r="AO6839" t="e">
            <v>#N/A</v>
          </cell>
          <cell r="AQ6839" t="e">
            <v>#N/A</v>
          </cell>
        </row>
        <row r="6840">
          <cell r="G6840">
            <v>16</v>
          </cell>
          <cell r="H6840">
            <v>10</v>
          </cell>
          <cell r="I6840">
            <v>0</v>
          </cell>
          <cell r="J6840">
            <v>0</v>
          </cell>
          <cell r="K6840">
            <v>4</v>
          </cell>
          <cell r="L6840">
            <v>4</v>
          </cell>
          <cell r="M6840">
            <v>0</v>
          </cell>
          <cell r="N6840">
            <v>0</v>
          </cell>
          <cell r="O6840">
            <v>4</v>
          </cell>
          <cell r="P6840">
            <v>5</v>
          </cell>
          <cell r="Q6840">
            <v>7</v>
          </cell>
          <cell r="R6840">
            <v>0</v>
          </cell>
          <cell r="S6840">
            <v>0</v>
          </cell>
          <cell r="T6840">
            <v>0</v>
          </cell>
          <cell r="U6840">
            <v>0</v>
          </cell>
          <cell r="AO6840" t="e">
            <v>#N/A</v>
          </cell>
          <cell r="AQ6840" t="e">
            <v>#N/A</v>
          </cell>
        </row>
        <row r="6841">
          <cell r="G6841">
            <v>1</v>
          </cell>
          <cell r="H6841">
            <v>1</v>
          </cell>
          <cell r="I6841">
            <v>0</v>
          </cell>
          <cell r="J6841">
            <v>0</v>
          </cell>
          <cell r="K6841">
            <v>0</v>
          </cell>
          <cell r="L6841">
            <v>0</v>
          </cell>
          <cell r="M6841">
            <v>0</v>
          </cell>
          <cell r="N6841">
            <v>0</v>
          </cell>
          <cell r="O6841">
            <v>0</v>
          </cell>
          <cell r="P6841">
            <v>0</v>
          </cell>
          <cell r="Q6841">
            <v>1</v>
          </cell>
          <cell r="R6841">
            <v>0</v>
          </cell>
          <cell r="S6841">
            <v>0</v>
          </cell>
          <cell r="T6841">
            <v>0</v>
          </cell>
          <cell r="U6841">
            <v>0</v>
          </cell>
          <cell r="AO6841" t="e">
            <v>#N/A</v>
          </cell>
          <cell r="AQ6841" t="e">
            <v>#N/A</v>
          </cell>
        </row>
        <row r="6842">
          <cell r="G6842">
            <v>0</v>
          </cell>
          <cell r="H6842">
            <v>0</v>
          </cell>
          <cell r="I6842">
            <v>0</v>
          </cell>
          <cell r="J6842">
            <v>0</v>
          </cell>
          <cell r="K6842">
            <v>0</v>
          </cell>
          <cell r="L6842">
            <v>0</v>
          </cell>
          <cell r="M6842">
            <v>0</v>
          </cell>
          <cell r="N6842">
            <v>0</v>
          </cell>
          <cell r="O6842">
            <v>0</v>
          </cell>
          <cell r="P6842">
            <v>0</v>
          </cell>
          <cell r="Q6842">
            <v>0</v>
          </cell>
          <cell r="R6842">
            <v>0</v>
          </cell>
          <cell r="S6842">
            <v>0</v>
          </cell>
          <cell r="T6842">
            <v>0</v>
          </cell>
          <cell r="U6842">
            <v>0</v>
          </cell>
          <cell r="AO6842" t="e">
            <v>#N/A</v>
          </cell>
          <cell r="AQ6842" t="e">
            <v>#N/A</v>
          </cell>
        </row>
        <row r="6843">
          <cell r="G6843">
            <v>161</v>
          </cell>
          <cell r="H6843">
            <v>43</v>
          </cell>
          <cell r="I6843">
            <v>0</v>
          </cell>
          <cell r="J6843">
            <v>0</v>
          </cell>
          <cell r="K6843">
            <v>53</v>
          </cell>
          <cell r="L6843">
            <v>19</v>
          </cell>
          <cell r="M6843">
            <v>0</v>
          </cell>
          <cell r="N6843">
            <v>0</v>
          </cell>
          <cell r="O6843">
            <v>53</v>
          </cell>
          <cell r="P6843">
            <v>25</v>
          </cell>
          <cell r="Q6843">
            <v>83</v>
          </cell>
          <cell r="R6843">
            <v>0</v>
          </cell>
          <cell r="S6843">
            <v>0</v>
          </cell>
          <cell r="T6843">
            <v>0</v>
          </cell>
          <cell r="U6843">
            <v>0</v>
          </cell>
          <cell r="AO6843" t="e">
            <v>#N/A</v>
          </cell>
          <cell r="AQ6843" t="e">
            <v>#N/A</v>
          </cell>
        </row>
        <row r="6844">
          <cell r="G6844">
            <v>4635</v>
          </cell>
          <cell r="H6844">
            <v>1223</v>
          </cell>
          <cell r="I6844">
            <v>12</v>
          </cell>
          <cell r="J6844">
            <v>4</v>
          </cell>
          <cell r="K6844">
            <v>1753</v>
          </cell>
          <cell r="L6844">
            <v>495</v>
          </cell>
          <cell r="M6844">
            <v>3</v>
          </cell>
          <cell r="N6844">
            <v>3</v>
          </cell>
          <cell r="O6844">
            <v>1760</v>
          </cell>
          <cell r="P6844">
            <v>1582</v>
          </cell>
          <cell r="Q6844">
            <v>1252</v>
          </cell>
          <cell r="R6844">
            <v>41</v>
          </cell>
          <cell r="S6844">
            <v>0</v>
          </cell>
          <cell r="T6844">
            <v>0</v>
          </cell>
          <cell r="U6844">
            <v>0</v>
          </cell>
          <cell r="AO6844" t="str">
            <v>Brandenburg_2006_I 01a_1</v>
          </cell>
          <cell r="AQ6844" t="str">
            <v>Östliche Flächenländer_2006_I 01a_1</v>
          </cell>
        </row>
        <row r="6845">
          <cell r="G6845">
            <v>15291</v>
          </cell>
          <cell r="H6845">
            <v>4748</v>
          </cell>
          <cell r="I6845">
            <v>32</v>
          </cell>
          <cell r="J6845">
            <v>13</v>
          </cell>
          <cell r="K6845">
            <v>4670</v>
          </cell>
          <cell r="L6845">
            <v>1452</v>
          </cell>
          <cell r="M6845">
            <v>7</v>
          </cell>
          <cell r="N6845">
            <v>2</v>
          </cell>
          <cell r="O6845">
            <v>4701</v>
          </cell>
          <cell r="P6845">
            <v>5234</v>
          </cell>
          <cell r="Q6845">
            <v>4734</v>
          </cell>
          <cell r="R6845">
            <v>622</v>
          </cell>
          <cell r="S6845">
            <v>0</v>
          </cell>
          <cell r="T6845">
            <v>0</v>
          </cell>
          <cell r="U6845">
            <v>0</v>
          </cell>
          <cell r="AO6845" t="str">
            <v>Brandenburg_2006_I 01a_2</v>
          </cell>
          <cell r="AQ6845" t="str">
            <v>Östliche Flächenländer_2006_I 01a_2</v>
          </cell>
        </row>
        <row r="6846">
          <cell r="G6846">
            <v>21022</v>
          </cell>
          <cell r="H6846">
            <v>7880</v>
          </cell>
          <cell r="I6846">
            <v>52</v>
          </cell>
          <cell r="J6846">
            <v>41</v>
          </cell>
          <cell r="K6846">
            <v>6479</v>
          </cell>
          <cell r="L6846">
            <v>2554</v>
          </cell>
          <cell r="M6846">
            <v>4</v>
          </cell>
          <cell r="N6846">
            <v>3</v>
          </cell>
          <cell r="O6846">
            <v>6485</v>
          </cell>
          <cell r="P6846">
            <v>6408</v>
          </cell>
          <cell r="Q6846">
            <v>6530</v>
          </cell>
          <cell r="R6846">
            <v>1599</v>
          </cell>
          <cell r="S6846">
            <v>0</v>
          </cell>
          <cell r="T6846">
            <v>0</v>
          </cell>
          <cell r="U6846">
            <v>0</v>
          </cell>
          <cell r="AO6846" t="str">
            <v>Brandenburg_2006_I 01a_3</v>
          </cell>
          <cell r="AQ6846" t="str">
            <v>Östliche Flächenländer_2006_I 01a_3</v>
          </cell>
        </row>
        <row r="6847">
          <cell r="G6847">
            <v>1116</v>
          </cell>
          <cell r="H6847">
            <v>525</v>
          </cell>
          <cell r="I6847">
            <v>2</v>
          </cell>
          <cell r="J6847">
            <v>0</v>
          </cell>
          <cell r="K6847">
            <v>284</v>
          </cell>
          <cell r="L6847">
            <v>122</v>
          </cell>
          <cell r="M6847">
            <v>0</v>
          </cell>
          <cell r="N6847">
            <v>0</v>
          </cell>
          <cell r="O6847">
            <v>285</v>
          </cell>
          <cell r="P6847">
            <v>462</v>
          </cell>
          <cell r="Q6847">
            <v>343</v>
          </cell>
          <cell r="R6847">
            <v>26</v>
          </cell>
          <cell r="S6847">
            <v>0</v>
          </cell>
          <cell r="T6847">
            <v>0</v>
          </cell>
          <cell r="U6847">
            <v>0</v>
          </cell>
          <cell r="AO6847" t="str">
            <v>Brandenburg_2006_I 01a_4</v>
          </cell>
          <cell r="AQ6847" t="str">
            <v>Östliche Flächenländer_2006_I 01a_4</v>
          </cell>
        </row>
        <row r="6848">
          <cell r="G6848">
            <v>6175</v>
          </cell>
          <cell r="H6848">
            <v>3387</v>
          </cell>
          <cell r="I6848">
            <v>15</v>
          </cell>
          <cell r="J6848">
            <v>14</v>
          </cell>
          <cell r="K6848">
            <v>2025</v>
          </cell>
          <cell r="L6848">
            <v>1100</v>
          </cell>
          <cell r="M6848">
            <v>8</v>
          </cell>
          <cell r="N6848">
            <v>7</v>
          </cell>
          <cell r="O6848">
            <v>2026</v>
          </cell>
          <cell r="P6848">
            <v>2035</v>
          </cell>
          <cell r="Q6848">
            <v>1964</v>
          </cell>
          <cell r="R6848">
            <v>150</v>
          </cell>
          <cell r="S6848">
            <v>0</v>
          </cell>
          <cell r="T6848">
            <v>0</v>
          </cell>
          <cell r="U6848">
            <v>0</v>
          </cell>
          <cell r="AO6848" t="str">
            <v>Brandenburg_2006_I 01a_5</v>
          </cell>
          <cell r="AQ6848" t="str">
            <v>Östliche Flächenländer_2006_I 01a_5</v>
          </cell>
        </row>
        <row r="6849">
          <cell r="G6849">
            <v>139</v>
          </cell>
          <cell r="H6849">
            <v>51</v>
          </cell>
          <cell r="I6849">
            <v>8</v>
          </cell>
          <cell r="J6849">
            <v>2</v>
          </cell>
          <cell r="K6849">
            <v>24</v>
          </cell>
          <cell r="L6849">
            <v>12</v>
          </cell>
          <cell r="M6849">
            <v>1</v>
          </cell>
          <cell r="N6849">
            <v>1</v>
          </cell>
          <cell r="O6849">
            <v>24</v>
          </cell>
          <cell r="P6849">
            <v>41</v>
          </cell>
          <cell r="Q6849">
            <v>57</v>
          </cell>
          <cell r="R6849">
            <v>17</v>
          </cell>
          <cell r="S6849">
            <v>0</v>
          </cell>
          <cell r="T6849">
            <v>0</v>
          </cell>
          <cell r="U6849">
            <v>0</v>
          </cell>
          <cell r="AO6849" t="str">
            <v>Brandenburg_2006_I 01a_6</v>
          </cell>
          <cell r="AQ6849" t="str">
            <v>Östliche Flächenländer_2006_I 01a_6</v>
          </cell>
        </row>
        <row r="6850">
          <cell r="G6850">
            <v>0</v>
          </cell>
          <cell r="H6850">
            <v>0</v>
          </cell>
          <cell r="I6850">
            <v>0</v>
          </cell>
          <cell r="J6850">
            <v>0</v>
          </cell>
          <cell r="K6850">
            <v>0</v>
          </cell>
          <cell r="L6850">
            <v>0</v>
          </cell>
          <cell r="M6850">
            <v>0</v>
          </cell>
          <cell r="N6850">
            <v>0</v>
          </cell>
          <cell r="O6850">
            <v>0</v>
          </cell>
          <cell r="P6850">
            <v>0</v>
          </cell>
          <cell r="Q6850">
            <v>0</v>
          </cell>
          <cell r="R6850">
            <v>0</v>
          </cell>
          <cell r="S6850">
            <v>0</v>
          </cell>
          <cell r="T6850">
            <v>0</v>
          </cell>
          <cell r="U6850">
            <v>0</v>
          </cell>
          <cell r="AO6850" t="str">
            <v>Brandenburg_2006_I 01a_7</v>
          </cell>
          <cell r="AQ6850" t="str">
            <v>Östliche Flächenländer_2006_I 01a_7</v>
          </cell>
        </row>
        <row r="6851">
          <cell r="G6851">
            <v>48378</v>
          </cell>
          <cell r="H6851">
            <v>17814</v>
          </cell>
          <cell r="I6851">
            <v>121</v>
          </cell>
          <cell r="J6851">
            <v>74</v>
          </cell>
          <cell r="K6851">
            <v>15235</v>
          </cell>
          <cell r="L6851">
            <v>5735</v>
          </cell>
          <cell r="M6851">
            <v>23</v>
          </cell>
          <cell r="N6851">
            <v>16</v>
          </cell>
          <cell r="O6851">
            <v>15281</v>
          </cell>
          <cell r="P6851">
            <v>15762</v>
          </cell>
          <cell r="Q6851">
            <v>14880</v>
          </cell>
          <cell r="R6851">
            <v>2455</v>
          </cell>
          <cell r="S6851">
            <v>0</v>
          </cell>
          <cell r="T6851">
            <v>0</v>
          </cell>
          <cell r="U6851">
            <v>0</v>
          </cell>
          <cell r="AO6851" t="str">
            <v>Brandenburg_2006_I 01a_8</v>
          </cell>
          <cell r="AQ6851" t="str">
            <v>Östliche Flächenländer_2006_I 01a_8</v>
          </cell>
        </row>
        <row r="6852">
          <cell r="G6852">
            <v>0</v>
          </cell>
          <cell r="H6852">
            <v>0</v>
          </cell>
          <cell r="I6852">
            <v>0</v>
          </cell>
          <cell r="J6852">
            <v>0</v>
          </cell>
          <cell r="K6852">
            <v>0</v>
          </cell>
          <cell r="L6852">
            <v>0</v>
          </cell>
          <cell r="M6852">
            <v>0</v>
          </cell>
          <cell r="N6852">
            <v>0</v>
          </cell>
          <cell r="O6852">
            <v>0</v>
          </cell>
          <cell r="P6852">
            <v>0</v>
          </cell>
          <cell r="Q6852">
            <v>0</v>
          </cell>
          <cell r="R6852">
            <v>0</v>
          </cell>
          <cell r="S6852">
            <v>0</v>
          </cell>
          <cell r="T6852">
            <v>0</v>
          </cell>
          <cell r="U6852">
            <v>0</v>
          </cell>
          <cell r="AO6852" t="str">
            <v>Brandenburg_2006_I 03_1</v>
          </cell>
          <cell r="AQ6852" t="str">
            <v>Östliche Flächenländer_2006_I 03_1</v>
          </cell>
        </row>
        <row r="6853">
          <cell r="G6853">
            <v>17</v>
          </cell>
          <cell r="H6853">
            <v>0</v>
          </cell>
          <cell r="I6853">
            <v>0</v>
          </cell>
          <cell r="J6853">
            <v>0</v>
          </cell>
          <cell r="K6853">
            <v>13</v>
          </cell>
          <cell r="L6853">
            <v>0</v>
          </cell>
          <cell r="M6853">
            <v>0</v>
          </cell>
          <cell r="N6853">
            <v>0</v>
          </cell>
          <cell r="O6853">
            <v>13</v>
          </cell>
          <cell r="P6853">
            <v>4</v>
          </cell>
          <cell r="Q6853">
            <v>0</v>
          </cell>
          <cell r="R6853">
            <v>0</v>
          </cell>
          <cell r="S6853">
            <v>0</v>
          </cell>
          <cell r="T6853">
            <v>0</v>
          </cell>
          <cell r="U6853">
            <v>0</v>
          </cell>
          <cell r="AO6853" t="str">
            <v>Brandenburg_2006_I 03_2</v>
          </cell>
          <cell r="AQ6853" t="str">
            <v>Östliche Flächenländer_2006_I 03_2</v>
          </cell>
        </row>
        <row r="6854">
          <cell r="G6854">
            <v>2646</v>
          </cell>
          <cell r="H6854">
            <v>1367</v>
          </cell>
          <cell r="I6854">
            <v>25</v>
          </cell>
          <cell r="J6854">
            <v>9</v>
          </cell>
          <cell r="K6854">
            <v>1368</v>
          </cell>
          <cell r="L6854">
            <v>719</v>
          </cell>
          <cell r="M6854">
            <v>12</v>
          </cell>
          <cell r="N6854">
            <v>5</v>
          </cell>
          <cell r="O6854">
            <v>1414</v>
          </cell>
          <cell r="P6854">
            <v>1180</v>
          </cell>
          <cell r="Q6854">
            <v>52</v>
          </cell>
          <cell r="R6854">
            <v>0</v>
          </cell>
          <cell r="S6854">
            <v>0</v>
          </cell>
          <cell r="T6854">
            <v>0</v>
          </cell>
          <cell r="U6854">
            <v>0</v>
          </cell>
          <cell r="AO6854" t="str">
            <v>Brandenburg_2006_I 03_3</v>
          </cell>
          <cell r="AQ6854" t="str">
            <v>Östliche Flächenländer_2006_I 03_3</v>
          </cell>
        </row>
        <row r="6855">
          <cell r="G6855">
            <v>95</v>
          </cell>
          <cell r="H6855">
            <v>53</v>
          </cell>
          <cell r="I6855">
            <v>0</v>
          </cell>
          <cell r="J6855">
            <v>0</v>
          </cell>
          <cell r="K6855">
            <v>35</v>
          </cell>
          <cell r="L6855">
            <v>18</v>
          </cell>
          <cell r="M6855">
            <v>0</v>
          </cell>
          <cell r="N6855">
            <v>0</v>
          </cell>
          <cell r="O6855">
            <v>35</v>
          </cell>
          <cell r="P6855">
            <v>59</v>
          </cell>
          <cell r="Q6855">
            <v>1</v>
          </cell>
          <cell r="R6855">
            <v>0</v>
          </cell>
          <cell r="S6855">
            <v>0</v>
          </cell>
          <cell r="T6855">
            <v>0</v>
          </cell>
          <cell r="U6855">
            <v>0</v>
          </cell>
          <cell r="AO6855" t="str">
            <v>Brandenburg_2006_I 03_4</v>
          </cell>
          <cell r="AQ6855" t="str">
            <v>Östliche Flächenländer_2006_I 03_4</v>
          </cell>
        </row>
        <row r="6856">
          <cell r="G6856">
            <v>549</v>
          </cell>
          <cell r="H6856">
            <v>371</v>
          </cell>
          <cell r="I6856">
            <v>8</v>
          </cell>
          <cell r="J6856">
            <v>6</v>
          </cell>
          <cell r="K6856">
            <v>291</v>
          </cell>
          <cell r="L6856">
            <v>196</v>
          </cell>
          <cell r="M6856">
            <v>5</v>
          </cell>
          <cell r="N6856">
            <v>4</v>
          </cell>
          <cell r="O6856">
            <v>291</v>
          </cell>
          <cell r="P6856">
            <v>257</v>
          </cell>
          <cell r="Q6856">
            <v>1</v>
          </cell>
          <cell r="R6856">
            <v>0</v>
          </cell>
          <cell r="S6856">
            <v>0</v>
          </cell>
          <cell r="T6856">
            <v>0</v>
          </cell>
          <cell r="U6856">
            <v>0</v>
          </cell>
          <cell r="AO6856" t="str">
            <v>Brandenburg_2006_I 03_5</v>
          </cell>
          <cell r="AQ6856" t="str">
            <v>Östliche Flächenländer_2006_I 03_5</v>
          </cell>
        </row>
        <row r="6857">
          <cell r="G6857">
            <v>3</v>
          </cell>
          <cell r="H6857">
            <v>1</v>
          </cell>
          <cell r="I6857">
            <v>0</v>
          </cell>
          <cell r="J6857">
            <v>0</v>
          </cell>
          <cell r="K6857">
            <v>0</v>
          </cell>
          <cell r="L6857">
            <v>0</v>
          </cell>
          <cell r="M6857">
            <v>0</v>
          </cell>
          <cell r="N6857">
            <v>0</v>
          </cell>
          <cell r="O6857">
            <v>0</v>
          </cell>
          <cell r="P6857">
            <v>3</v>
          </cell>
          <cell r="Q6857">
            <v>0</v>
          </cell>
          <cell r="R6857">
            <v>0</v>
          </cell>
          <cell r="S6857">
            <v>0</v>
          </cell>
          <cell r="T6857">
            <v>0</v>
          </cell>
          <cell r="U6857">
            <v>0</v>
          </cell>
          <cell r="AO6857" t="str">
            <v>Brandenburg_2006_I 03_6</v>
          </cell>
          <cell r="AQ6857" t="str">
            <v>Östliche Flächenländer_2006_I 03_6</v>
          </cell>
        </row>
        <row r="6858">
          <cell r="G6858">
            <v>0</v>
          </cell>
          <cell r="H6858">
            <v>0</v>
          </cell>
          <cell r="I6858">
            <v>0</v>
          </cell>
          <cell r="J6858">
            <v>0</v>
          </cell>
          <cell r="K6858">
            <v>0</v>
          </cell>
          <cell r="L6858">
            <v>0</v>
          </cell>
          <cell r="M6858">
            <v>0</v>
          </cell>
          <cell r="N6858">
            <v>0</v>
          </cell>
          <cell r="O6858">
            <v>0</v>
          </cell>
          <cell r="P6858">
            <v>0</v>
          </cell>
          <cell r="Q6858">
            <v>0</v>
          </cell>
          <cell r="R6858">
            <v>0</v>
          </cell>
          <cell r="S6858">
            <v>0</v>
          </cell>
          <cell r="T6858">
            <v>0</v>
          </cell>
          <cell r="U6858">
            <v>0</v>
          </cell>
          <cell r="AO6858" t="str">
            <v>Brandenburg_2006_I 03_7</v>
          </cell>
          <cell r="AQ6858" t="str">
            <v>Östliche Flächenländer_2006_I 03_7</v>
          </cell>
        </row>
        <row r="6859">
          <cell r="G6859">
            <v>3310</v>
          </cell>
          <cell r="H6859">
            <v>1792</v>
          </cell>
          <cell r="I6859">
            <v>33</v>
          </cell>
          <cell r="J6859">
            <v>15</v>
          </cell>
          <cell r="K6859">
            <v>1707</v>
          </cell>
          <cell r="L6859">
            <v>933</v>
          </cell>
          <cell r="M6859">
            <v>17</v>
          </cell>
          <cell r="N6859">
            <v>9</v>
          </cell>
          <cell r="O6859">
            <v>1753</v>
          </cell>
          <cell r="P6859">
            <v>1503</v>
          </cell>
          <cell r="Q6859">
            <v>54</v>
          </cell>
          <cell r="R6859">
            <v>0</v>
          </cell>
          <cell r="S6859">
            <v>0</v>
          </cell>
          <cell r="T6859">
            <v>0</v>
          </cell>
          <cell r="U6859">
            <v>0</v>
          </cell>
          <cell r="AO6859" t="str">
            <v>Brandenburg_2006_I 03_8</v>
          </cell>
          <cell r="AQ6859" t="str">
            <v>Östliche Flächenländer_2006_I 03_8</v>
          </cell>
        </row>
        <row r="6860">
          <cell r="G6860">
            <v>0</v>
          </cell>
          <cell r="H6860">
            <v>0</v>
          </cell>
          <cell r="I6860">
            <v>0</v>
          </cell>
          <cell r="J6860">
            <v>0</v>
          </cell>
          <cell r="K6860">
            <v>0</v>
          </cell>
          <cell r="L6860">
            <v>0</v>
          </cell>
          <cell r="M6860">
            <v>0</v>
          </cell>
          <cell r="N6860">
            <v>0</v>
          </cell>
          <cell r="O6860">
            <v>0</v>
          </cell>
          <cell r="P6860">
            <v>0</v>
          </cell>
          <cell r="Q6860">
            <v>0</v>
          </cell>
          <cell r="R6860">
            <v>0</v>
          </cell>
          <cell r="S6860">
            <v>0</v>
          </cell>
          <cell r="T6860">
            <v>0</v>
          </cell>
          <cell r="U6860">
            <v>0</v>
          </cell>
          <cell r="AO6860" t="str">
            <v>Brandenburg_2006_I 04b_1</v>
          </cell>
          <cell r="AQ6860" t="str">
            <v>Östliche Flächenländer_2006_I 04b_1</v>
          </cell>
        </row>
        <row r="6861">
          <cell r="G6861">
            <v>0</v>
          </cell>
          <cell r="H6861">
            <v>0</v>
          </cell>
          <cell r="I6861">
            <v>0</v>
          </cell>
          <cell r="J6861">
            <v>0</v>
          </cell>
          <cell r="K6861">
            <v>0</v>
          </cell>
          <cell r="L6861">
            <v>0</v>
          </cell>
          <cell r="M6861">
            <v>0</v>
          </cell>
          <cell r="N6861">
            <v>0</v>
          </cell>
          <cell r="O6861">
            <v>0</v>
          </cell>
          <cell r="P6861">
            <v>0</v>
          </cell>
          <cell r="Q6861">
            <v>0</v>
          </cell>
          <cell r="R6861">
            <v>0</v>
          </cell>
          <cell r="S6861">
            <v>0</v>
          </cell>
          <cell r="T6861">
            <v>0</v>
          </cell>
          <cell r="U6861">
            <v>0</v>
          </cell>
          <cell r="AO6861" t="str">
            <v>Brandenburg_2006_I 04b_2</v>
          </cell>
          <cell r="AQ6861" t="str">
            <v>Östliche Flächenländer_2006_I 04b_2</v>
          </cell>
        </row>
        <row r="6862">
          <cell r="G6862">
            <v>107</v>
          </cell>
          <cell r="H6862">
            <v>51</v>
          </cell>
          <cell r="I6862">
            <v>1</v>
          </cell>
          <cell r="J6862">
            <v>1</v>
          </cell>
          <cell r="K6862">
            <v>25</v>
          </cell>
          <cell r="L6862">
            <v>13</v>
          </cell>
          <cell r="M6862">
            <v>0</v>
          </cell>
          <cell r="N6862">
            <v>0</v>
          </cell>
          <cell r="O6862">
            <v>25</v>
          </cell>
          <cell r="P6862">
            <v>30</v>
          </cell>
          <cell r="Q6862">
            <v>52</v>
          </cell>
          <cell r="R6862">
            <v>0</v>
          </cell>
          <cell r="S6862">
            <v>0</v>
          </cell>
          <cell r="T6862">
            <v>0</v>
          </cell>
          <cell r="U6862">
            <v>0</v>
          </cell>
          <cell r="AO6862" t="str">
            <v>Brandenburg_2006_I 04b_3</v>
          </cell>
          <cell r="AQ6862" t="str">
            <v>Östliche Flächenländer_2006_I 04b_3</v>
          </cell>
        </row>
        <row r="6863">
          <cell r="G6863">
            <v>2</v>
          </cell>
          <cell r="H6863">
            <v>1</v>
          </cell>
          <cell r="I6863">
            <v>0</v>
          </cell>
          <cell r="J6863">
            <v>0</v>
          </cell>
          <cell r="K6863">
            <v>1</v>
          </cell>
          <cell r="L6863">
            <v>1</v>
          </cell>
          <cell r="M6863">
            <v>0</v>
          </cell>
          <cell r="N6863">
            <v>0</v>
          </cell>
          <cell r="O6863">
            <v>1</v>
          </cell>
          <cell r="P6863">
            <v>0</v>
          </cell>
          <cell r="Q6863">
            <v>1</v>
          </cell>
          <cell r="R6863">
            <v>0</v>
          </cell>
          <cell r="S6863">
            <v>0</v>
          </cell>
          <cell r="T6863">
            <v>0</v>
          </cell>
          <cell r="U6863">
            <v>0</v>
          </cell>
          <cell r="AO6863" t="str">
            <v>Brandenburg_2006_I 04b_4</v>
          </cell>
          <cell r="AQ6863" t="str">
            <v>Östliche Flächenländer_2006_I 04b_4</v>
          </cell>
        </row>
        <row r="6864">
          <cell r="G6864">
            <v>3</v>
          </cell>
          <cell r="H6864">
            <v>2</v>
          </cell>
          <cell r="I6864">
            <v>0</v>
          </cell>
          <cell r="J6864">
            <v>0</v>
          </cell>
          <cell r="K6864">
            <v>2</v>
          </cell>
          <cell r="L6864">
            <v>1</v>
          </cell>
          <cell r="M6864">
            <v>0</v>
          </cell>
          <cell r="N6864">
            <v>0</v>
          </cell>
          <cell r="O6864">
            <v>2</v>
          </cell>
          <cell r="P6864">
            <v>0</v>
          </cell>
          <cell r="Q6864">
            <v>1</v>
          </cell>
          <cell r="R6864">
            <v>0</v>
          </cell>
          <cell r="S6864">
            <v>0</v>
          </cell>
          <cell r="T6864">
            <v>0</v>
          </cell>
          <cell r="U6864">
            <v>0</v>
          </cell>
          <cell r="AO6864" t="str">
            <v>Brandenburg_2006_I 04b_5</v>
          </cell>
          <cell r="AQ6864" t="str">
            <v>Östliche Flächenländer_2006_I 04b_5</v>
          </cell>
        </row>
        <row r="6865">
          <cell r="G6865">
            <v>0</v>
          </cell>
          <cell r="H6865">
            <v>0</v>
          </cell>
          <cell r="I6865">
            <v>0</v>
          </cell>
          <cell r="J6865">
            <v>0</v>
          </cell>
          <cell r="K6865">
            <v>0</v>
          </cell>
          <cell r="L6865">
            <v>0</v>
          </cell>
          <cell r="M6865">
            <v>0</v>
          </cell>
          <cell r="N6865">
            <v>0</v>
          </cell>
          <cell r="O6865">
            <v>0</v>
          </cell>
          <cell r="P6865">
            <v>0</v>
          </cell>
          <cell r="Q6865">
            <v>0</v>
          </cell>
          <cell r="R6865">
            <v>0</v>
          </cell>
          <cell r="S6865">
            <v>0</v>
          </cell>
          <cell r="T6865">
            <v>0</v>
          </cell>
          <cell r="U6865">
            <v>0</v>
          </cell>
          <cell r="AO6865" t="str">
            <v>Brandenburg_2006_I 04b_6</v>
          </cell>
          <cell r="AQ6865" t="str">
            <v>Östliche Flächenländer_2006_I 04b_6</v>
          </cell>
        </row>
        <row r="6866">
          <cell r="G6866">
            <v>0</v>
          </cell>
          <cell r="H6866">
            <v>0</v>
          </cell>
          <cell r="I6866">
            <v>0</v>
          </cell>
          <cell r="J6866">
            <v>0</v>
          </cell>
          <cell r="K6866">
            <v>0</v>
          </cell>
          <cell r="L6866">
            <v>0</v>
          </cell>
          <cell r="M6866">
            <v>0</v>
          </cell>
          <cell r="N6866">
            <v>0</v>
          </cell>
          <cell r="O6866">
            <v>0</v>
          </cell>
          <cell r="P6866">
            <v>0</v>
          </cell>
          <cell r="Q6866">
            <v>0</v>
          </cell>
          <cell r="R6866">
            <v>0</v>
          </cell>
          <cell r="S6866">
            <v>0</v>
          </cell>
          <cell r="T6866">
            <v>0</v>
          </cell>
          <cell r="U6866">
            <v>0</v>
          </cell>
          <cell r="AO6866" t="str">
            <v>Brandenburg_2006_I 04b_7</v>
          </cell>
          <cell r="AQ6866" t="str">
            <v>Östliche Flächenländer_2006_I 04b_7</v>
          </cell>
        </row>
        <row r="6867">
          <cell r="G6867">
            <v>112</v>
          </cell>
          <cell r="H6867">
            <v>54</v>
          </cell>
          <cell r="I6867">
            <v>1</v>
          </cell>
          <cell r="J6867">
            <v>1</v>
          </cell>
          <cell r="K6867">
            <v>28</v>
          </cell>
          <cell r="L6867">
            <v>15</v>
          </cell>
          <cell r="M6867">
            <v>0</v>
          </cell>
          <cell r="N6867">
            <v>0</v>
          </cell>
          <cell r="O6867">
            <v>28</v>
          </cell>
          <cell r="P6867">
            <v>30</v>
          </cell>
          <cell r="Q6867">
            <v>54</v>
          </cell>
          <cell r="R6867">
            <v>0</v>
          </cell>
          <cell r="S6867">
            <v>0</v>
          </cell>
          <cell r="T6867">
            <v>0</v>
          </cell>
          <cell r="U6867">
            <v>0</v>
          </cell>
          <cell r="AO6867" t="str">
            <v>Brandenburg_2006_I 04b_8</v>
          </cell>
          <cell r="AQ6867" t="str">
            <v>Östliche Flächenländer_2006_I 04b_8</v>
          </cell>
        </row>
        <row r="6868">
          <cell r="G6868">
            <v>33</v>
          </cell>
          <cell r="H6868">
            <v>11</v>
          </cell>
          <cell r="I6868">
            <v>0</v>
          </cell>
          <cell r="J6868">
            <v>0</v>
          </cell>
          <cell r="K6868">
            <v>9</v>
          </cell>
          <cell r="L6868">
            <v>4</v>
          </cell>
          <cell r="M6868">
            <v>0</v>
          </cell>
          <cell r="N6868">
            <v>0</v>
          </cell>
          <cell r="O6868">
            <v>10</v>
          </cell>
          <cell r="P6868">
            <v>14</v>
          </cell>
          <cell r="Q6868">
            <v>9</v>
          </cell>
          <cell r="R6868">
            <v>0</v>
          </cell>
          <cell r="S6868">
            <v>0</v>
          </cell>
          <cell r="T6868">
            <v>0</v>
          </cell>
          <cell r="U6868">
            <v>0</v>
          </cell>
          <cell r="AO6868" t="str">
            <v>Brandenburg_2006_I 02_1</v>
          </cell>
          <cell r="AQ6868" t="str">
            <v>Östliche Flächenländer_2006_I 02_1</v>
          </cell>
        </row>
        <row r="6869">
          <cell r="G6869">
            <v>3606</v>
          </cell>
          <cell r="H6869">
            <v>1455</v>
          </cell>
          <cell r="I6869">
            <v>2</v>
          </cell>
          <cell r="J6869">
            <v>0</v>
          </cell>
          <cell r="K6869">
            <v>1206</v>
          </cell>
          <cell r="L6869">
            <v>566</v>
          </cell>
          <cell r="M6869">
            <v>0</v>
          </cell>
          <cell r="N6869">
            <v>0</v>
          </cell>
          <cell r="O6869">
            <v>1211</v>
          </cell>
          <cell r="P6869">
            <v>1093</v>
          </cell>
          <cell r="Q6869">
            <v>1036</v>
          </cell>
          <cell r="R6869">
            <v>266</v>
          </cell>
          <cell r="S6869">
            <v>0</v>
          </cell>
          <cell r="T6869">
            <v>0</v>
          </cell>
          <cell r="U6869">
            <v>0</v>
          </cell>
          <cell r="AO6869" t="str">
            <v>Brandenburg_2006_I 02_2</v>
          </cell>
          <cell r="AQ6869" t="str">
            <v>Östliche Flächenländer_2006_I 02_2</v>
          </cell>
        </row>
        <row r="6870">
          <cell r="G6870">
            <v>3384</v>
          </cell>
          <cell r="H6870">
            <v>1760</v>
          </cell>
          <cell r="I6870">
            <v>8</v>
          </cell>
          <cell r="J6870">
            <v>1</v>
          </cell>
          <cell r="K6870">
            <v>1067</v>
          </cell>
          <cell r="L6870">
            <v>608</v>
          </cell>
          <cell r="M6870">
            <v>4</v>
          </cell>
          <cell r="N6870">
            <v>1</v>
          </cell>
          <cell r="O6870">
            <v>1070</v>
          </cell>
          <cell r="P6870">
            <v>1112</v>
          </cell>
          <cell r="Q6870">
            <v>1012</v>
          </cell>
          <cell r="R6870">
            <v>190</v>
          </cell>
          <cell r="S6870">
            <v>0</v>
          </cell>
          <cell r="T6870">
            <v>0</v>
          </cell>
          <cell r="U6870">
            <v>0</v>
          </cell>
          <cell r="AO6870" t="str">
            <v>Brandenburg_2006_I 02_3</v>
          </cell>
          <cell r="AQ6870" t="str">
            <v>Östliche Flächenländer_2006_I 02_3</v>
          </cell>
        </row>
        <row r="6871">
          <cell r="G6871">
            <v>35</v>
          </cell>
          <cell r="H6871">
            <v>28</v>
          </cell>
          <cell r="I6871">
            <v>0</v>
          </cell>
          <cell r="J6871">
            <v>0</v>
          </cell>
          <cell r="K6871">
            <v>2</v>
          </cell>
          <cell r="L6871">
            <v>2</v>
          </cell>
          <cell r="M6871">
            <v>0</v>
          </cell>
          <cell r="N6871">
            <v>0</v>
          </cell>
          <cell r="O6871">
            <v>3</v>
          </cell>
          <cell r="P6871">
            <v>26</v>
          </cell>
          <cell r="Q6871">
            <v>6</v>
          </cell>
          <cell r="R6871">
            <v>0</v>
          </cell>
          <cell r="S6871">
            <v>0</v>
          </cell>
          <cell r="T6871">
            <v>0</v>
          </cell>
          <cell r="U6871">
            <v>0</v>
          </cell>
          <cell r="AO6871" t="str">
            <v>Brandenburg_2006_I 02_4</v>
          </cell>
          <cell r="AQ6871" t="str">
            <v>Östliche Flächenländer_2006_I 02_4</v>
          </cell>
        </row>
        <row r="6872">
          <cell r="G6872">
            <v>86</v>
          </cell>
          <cell r="H6872">
            <v>76</v>
          </cell>
          <cell r="I6872">
            <v>0</v>
          </cell>
          <cell r="J6872">
            <v>0</v>
          </cell>
          <cell r="K6872">
            <v>45</v>
          </cell>
          <cell r="L6872">
            <v>44</v>
          </cell>
          <cell r="M6872">
            <v>0</v>
          </cell>
          <cell r="N6872">
            <v>0</v>
          </cell>
          <cell r="O6872">
            <v>45</v>
          </cell>
          <cell r="P6872">
            <v>24</v>
          </cell>
          <cell r="Q6872">
            <v>17</v>
          </cell>
          <cell r="R6872">
            <v>0</v>
          </cell>
          <cell r="S6872">
            <v>0</v>
          </cell>
          <cell r="T6872">
            <v>0</v>
          </cell>
          <cell r="U6872">
            <v>0</v>
          </cell>
          <cell r="AO6872" t="str">
            <v>Brandenburg_2006_I 02_5</v>
          </cell>
          <cell r="AQ6872" t="str">
            <v>Östliche Flächenländer_2006_I 02_5</v>
          </cell>
        </row>
        <row r="6873">
          <cell r="G6873">
            <v>5</v>
          </cell>
          <cell r="H6873">
            <v>3</v>
          </cell>
          <cell r="I6873">
            <v>0</v>
          </cell>
          <cell r="J6873">
            <v>0</v>
          </cell>
          <cell r="K6873">
            <v>1</v>
          </cell>
          <cell r="L6873">
            <v>0</v>
          </cell>
          <cell r="M6873">
            <v>0</v>
          </cell>
          <cell r="N6873">
            <v>0</v>
          </cell>
          <cell r="O6873">
            <v>1</v>
          </cell>
          <cell r="P6873">
            <v>2</v>
          </cell>
          <cell r="Q6873">
            <v>2</v>
          </cell>
          <cell r="R6873">
            <v>0</v>
          </cell>
          <cell r="S6873">
            <v>0</v>
          </cell>
          <cell r="T6873">
            <v>0</v>
          </cell>
          <cell r="U6873">
            <v>0</v>
          </cell>
          <cell r="AO6873" t="str">
            <v>Brandenburg_2006_I 02_6</v>
          </cell>
          <cell r="AQ6873" t="str">
            <v>Östliche Flächenländer_2006_I 02_6</v>
          </cell>
        </row>
        <row r="6874">
          <cell r="G6874">
            <v>0</v>
          </cell>
          <cell r="H6874">
            <v>0</v>
          </cell>
          <cell r="I6874">
            <v>0</v>
          </cell>
          <cell r="J6874">
            <v>0</v>
          </cell>
          <cell r="K6874">
            <v>0</v>
          </cell>
          <cell r="L6874">
            <v>0</v>
          </cell>
          <cell r="M6874">
            <v>0</v>
          </cell>
          <cell r="N6874">
            <v>0</v>
          </cell>
          <cell r="O6874">
            <v>0</v>
          </cell>
          <cell r="P6874">
            <v>0</v>
          </cell>
          <cell r="Q6874">
            <v>0</v>
          </cell>
          <cell r="R6874">
            <v>0</v>
          </cell>
          <cell r="S6874">
            <v>0</v>
          </cell>
          <cell r="T6874">
            <v>0</v>
          </cell>
          <cell r="U6874">
            <v>0</v>
          </cell>
          <cell r="AO6874" t="str">
            <v>Brandenburg_2006_I 02_7</v>
          </cell>
          <cell r="AQ6874" t="str">
            <v>Östliche Flächenländer_2006_I 02_7</v>
          </cell>
        </row>
        <row r="6875">
          <cell r="G6875">
            <v>7149</v>
          </cell>
          <cell r="H6875">
            <v>3333</v>
          </cell>
          <cell r="I6875">
            <v>10</v>
          </cell>
          <cell r="J6875">
            <v>1</v>
          </cell>
          <cell r="K6875">
            <v>2330</v>
          </cell>
          <cell r="L6875">
            <v>1224</v>
          </cell>
          <cell r="M6875">
            <v>4</v>
          </cell>
          <cell r="N6875">
            <v>1</v>
          </cell>
          <cell r="O6875">
            <v>2340</v>
          </cell>
          <cell r="P6875">
            <v>2271</v>
          </cell>
          <cell r="Q6875">
            <v>2082</v>
          </cell>
          <cell r="R6875">
            <v>456</v>
          </cell>
          <cell r="S6875">
            <v>0</v>
          </cell>
          <cell r="T6875">
            <v>0</v>
          </cell>
          <cell r="U6875">
            <v>0</v>
          </cell>
          <cell r="AO6875" t="str">
            <v>Brandenburg_2006_I 02_8</v>
          </cell>
          <cell r="AQ6875" t="str">
            <v>Östliche Flächenländer_2006_I 02_8</v>
          </cell>
        </row>
        <row r="6876">
          <cell r="G6876">
            <v>32</v>
          </cell>
          <cell r="H6876">
            <v>10</v>
          </cell>
          <cell r="I6876">
            <v>0</v>
          </cell>
          <cell r="J6876">
            <v>0</v>
          </cell>
          <cell r="K6876">
            <v>8</v>
          </cell>
          <cell r="L6876">
            <v>3</v>
          </cell>
          <cell r="M6876">
            <v>0</v>
          </cell>
          <cell r="N6876">
            <v>0</v>
          </cell>
          <cell r="O6876">
            <v>9</v>
          </cell>
          <cell r="P6876">
            <v>14</v>
          </cell>
          <cell r="Q6876">
            <v>9</v>
          </cell>
          <cell r="R6876">
            <v>0</v>
          </cell>
          <cell r="S6876">
            <v>0</v>
          </cell>
          <cell r="T6876">
            <v>0</v>
          </cell>
          <cell r="U6876">
            <v>0</v>
          </cell>
          <cell r="AO6876" t="e">
            <v>#N/A</v>
          </cell>
          <cell r="AQ6876" t="e">
            <v>#N/A</v>
          </cell>
        </row>
        <row r="6877">
          <cell r="G6877">
            <v>3247</v>
          </cell>
          <cell r="H6877">
            <v>1103</v>
          </cell>
          <cell r="I6877">
            <v>2</v>
          </cell>
          <cell r="J6877">
            <v>0</v>
          </cell>
          <cell r="K6877">
            <v>1011</v>
          </cell>
          <cell r="L6877">
            <v>376</v>
          </cell>
          <cell r="M6877">
            <v>0</v>
          </cell>
          <cell r="N6877">
            <v>0</v>
          </cell>
          <cell r="O6877">
            <v>1011</v>
          </cell>
          <cell r="P6877">
            <v>989</v>
          </cell>
          <cell r="Q6877">
            <v>981</v>
          </cell>
          <cell r="R6877">
            <v>266</v>
          </cell>
          <cell r="S6877">
            <v>0</v>
          </cell>
          <cell r="T6877">
            <v>0</v>
          </cell>
          <cell r="U6877">
            <v>0</v>
          </cell>
          <cell r="AO6877" t="e">
            <v>#N/A</v>
          </cell>
          <cell r="AQ6877" t="e">
            <v>#N/A</v>
          </cell>
        </row>
        <row r="6878">
          <cell r="G6878">
            <v>2862</v>
          </cell>
          <cell r="H6878">
            <v>1244</v>
          </cell>
          <cell r="I6878">
            <v>7</v>
          </cell>
          <cell r="J6878">
            <v>0</v>
          </cell>
          <cell r="K6878">
            <v>793</v>
          </cell>
          <cell r="L6878">
            <v>339</v>
          </cell>
          <cell r="M6878">
            <v>3</v>
          </cell>
          <cell r="N6878">
            <v>0</v>
          </cell>
          <cell r="O6878">
            <v>793</v>
          </cell>
          <cell r="P6878">
            <v>937</v>
          </cell>
          <cell r="Q6878">
            <v>942</v>
          </cell>
          <cell r="R6878">
            <v>190</v>
          </cell>
          <cell r="S6878">
            <v>0</v>
          </cell>
          <cell r="T6878">
            <v>0</v>
          </cell>
          <cell r="U6878">
            <v>0</v>
          </cell>
          <cell r="AO6878" t="e">
            <v>#N/A</v>
          </cell>
          <cell r="AQ6878" t="e">
            <v>#N/A</v>
          </cell>
        </row>
        <row r="6879">
          <cell r="G6879">
            <v>26</v>
          </cell>
          <cell r="H6879">
            <v>19</v>
          </cell>
          <cell r="I6879">
            <v>0</v>
          </cell>
          <cell r="J6879">
            <v>0</v>
          </cell>
          <cell r="K6879">
            <v>0</v>
          </cell>
          <cell r="L6879">
            <v>0</v>
          </cell>
          <cell r="M6879">
            <v>0</v>
          </cell>
          <cell r="N6879">
            <v>0</v>
          </cell>
          <cell r="O6879">
            <v>0</v>
          </cell>
          <cell r="P6879">
            <v>22</v>
          </cell>
          <cell r="Q6879">
            <v>4</v>
          </cell>
          <cell r="R6879">
            <v>0</v>
          </cell>
          <cell r="S6879">
            <v>0</v>
          </cell>
          <cell r="T6879">
            <v>0</v>
          </cell>
          <cell r="U6879">
            <v>0</v>
          </cell>
          <cell r="AO6879" t="e">
            <v>#N/A</v>
          </cell>
          <cell r="AQ6879" t="e">
            <v>#N/A</v>
          </cell>
        </row>
        <row r="6880">
          <cell r="G6880">
            <v>24</v>
          </cell>
          <cell r="H6880">
            <v>14</v>
          </cell>
          <cell r="I6880">
            <v>0</v>
          </cell>
          <cell r="J6880">
            <v>0</v>
          </cell>
          <cell r="K6880">
            <v>1</v>
          </cell>
          <cell r="L6880">
            <v>0</v>
          </cell>
          <cell r="M6880">
            <v>0</v>
          </cell>
          <cell r="N6880">
            <v>0</v>
          </cell>
          <cell r="O6880">
            <v>1</v>
          </cell>
          <cell r="P6880">
            <v>13</v>
          </cell>
          <cell r="Q6880">
            <v>10</v>
          </cell>
          <cell r="R6880">
            <v>0</v>
          </cell>
          <cell r="S6880">
            <v>0</v>
          </cell>
          <cell r="T6880">
            <v>0</v>
          </cell>
          <cell r="U6880">
            <v>0</v>
          </cell>
          <cell r="AO6880" t="e">
            <v>#N/A</v>
          </cell>
          <cell r="AQ6880" t="e">
            <v>#N/A</v>
          </cell>
        </row>
        <row r="6881">
          <cell r="G6881">
            <v>5</v>
          </cell>
          <cell r="H6881">
            <v>3</v>
          </cell>
          <cell r="I6881">
            <v>0</v>
          </cell>
          <cell r="J6881">
            <v>0</v>
          </cell>
          <cell r="K6881">
            <v>1</v>
          </cell>
          <cell r="L6881">
            <v>0</v>
          </cell>
          <cell r="M6881">
            <v>0</v>
          </cell>
          <cell r="N6881">
            <v>0</v>
          </cell>
          <cell r="O6881">
            <v>1</v>
          </cell>
          <cell r="P6881">
            <v>2</v>
          </cell>
          <cell r="Q6881">
            <v>2</v>
          </cell>
          <cell r="R6881">
            <v>0</v>
          </cell>
          <cell r="S6881">
            <v>0</v>
          </cell>
          <cell r="T6881">
            <v>0</v>
          </cell>
          <cell r="U6881">
            <v>0</v>
          </cell>
          <cell r="AO6881" t="e">
            <v>#N/A</v>
          </cell>
          <cell r="AQ6881" t="e">
            <v>#N/A</v>
          </cell>
        </row>
        <row r="6882">
          <cell r="G6882">
            <v>0</v>
          </cell>
          <cell r="H6882">
            <v>0</v>
          </cell>
          <cell r="I6882">
            <v>0</v>
          </cell>
          <cell r="J6882">
            <v>0</v>
          </cell>
          <cell r="K6882">
            <v>0</v>
          </cell>
          <cell r="L6882">
            <v>0</v>
          </cell>
          <cell r="M6882">
            <v>0</v>
          </cell>
          <cell r="N6882">
            <v>0</v>
          </cell>
          <cell r="O6882">
            <v>0</v>
          </cell>
          <cell r="P6882">
            <v>0</v>
          </cell>
          <cell r="Q6882">
            <v>0</v>
          </cell>
          <cell r="R6882">
            <v>0</v>
          </cell>
          <cell r="S6882">
            <v>0</v>
          </cell>
          <cell r="T6882">
            <v>0</v>
          </cell>
          <cell r="U6882">
            <v>0</v>
          </cell>
          <cell r="AO6882" t="e">
            <v>#N/A</v>
          </cell>
          <cell r="AQ6882" t="e">
            <v>#N/A</v>
          </cell>
        </row>
        <row r="6883">
          <cell r="G6883">
            <v>6196</v>
          </cell>
          <cell r="H6883">
            <v>2393</v>
          </cell>
          <cell r="I6883">
            <v>9</v>
          </cell>
          <cell r="J6883">
            <v>0</v>
          </cell>
          <cell r="K6883">
            <v>1814</v>
          </cell>
          <cell r="L6883">
            <v>718</v>
          </cell>
          <cell r="M6883">
            <v>3</v>
          </cell>
          <cell r="N6883">
            <v>0</v>
          </cell>
          <cell r="O6883">
            <v>1815</v>
          </cell>
          <cell r="P6883">
            <v>1977</v>
          </cell>
          <cell r="Q6883">
            <v>1948</v>
          </cell>
          <cell r="R6883">
            <v>456</v>
          </cell>
          <cell r="S6883">
            <v>0</v>
          </cell>
          <cell r="T6883">
            <v>0</v>
          </cell>
          <cell r="U6883">
            <v>0</v>
          </cell>
          <cell r="AO6883" t="e">
            <v>#N/A</v>
          </cell>
          <cell r="AQ6883" t="e">
            <v>#N/A</v>
          </cell>
        </row>
        <row r="6884">
          <cell r="G6884">
            <v>0</v>
          </cell>
          <cell r="H6884">
            <v>0</v>
          </cell>
          <cell r="I6884">
            <v>0</v>
          </cell>
          <cell r="J6884">
            <v>0</v>
          </cell>
          <cell r="K6884">
            <v>0</v>
          </cell>
          <cell r="L6884">
            <v>0</v>
          </cell>
          <cell r="M6884">
            <v>0</v>
          </cell>
          <cell r="N6884">
            <v>0</v>
          </cell>
          <cell r="O6884">
            <v>0</v>
          </cell>
          <cell r="P6884">
            <v>0</v>
          </cell>
          <cell r="Q6884">
            <v>0</v>
          </cell>
          <cell r="R6884">
            <v>0</v>
          </cell>
          <cell r="S6884">
            <v>0</v>
          </cell>
          <cell r="T6884">
            <v>0</v>
          </cell>
          <cell r="U6884">
            <v>0</v>
          </cell>
          <cell r="AO6884" t="str">
            <v>Brandenburg_2006_I 05a_1</v>
          </cell>
          <cell r="AQ6884" t="str">
            <v>Östliche Flächenländer_2006_I 05a_1</v>
          </cell>
        </row>
        <row r="6885">
          <cell r="G6885">
            <v>799</v>
          </cell>
          <cell r="H6885">
            <v>649</v>
          </cell>
          <cell r="I6885">
            <v>5</v>
          </cell>
          <cell r="J6885">
            <v>4</v>
          </cell>
          <cell r="K6885">
            <v>446</v>
          </cell>
          <cell r="L6885">
            <v>347</v>
          </cell>
          <cell r="M6885">
            <v>2</v>
          </cell>
          <cell r="N6885">
            <v>1</v>
          </cell>
          <cell r="O6885">
            <v>459</v>
          </cell>
          <cell r="P6885">
            <v>340</v>
          </cell>
          <cell r="Q6885">
            <v>0</v>
          </cell>
          <cell r="R6885">
            <v>0</v>
          </cell>
          <cell r="S6885">
            <v>0</v>
          </cell>
          <cell r="T6885">
            <v>0</v>
          </cell>
          <cell r="U6885">
            <v>0</v>
          </cell>
          <cell r="AO6885" t="str">
            <v>Brandenburg_2006_I 05a_2</v>
          </cell>
          <cell r="AQ6885" t="str">
            <v>Östliche Flächenländer_2006_I 05a_2</v>
          </cell>
        </row>
        <row r="6886">
          <cell r="G6886">
            <v>1771</v>
          </cell>
          <cell r="H6886">
            <v>1468</v>
          </cell>
          <cell r="I6886">
            <v>6</v>
          </cell>
          <cell r="J6886">
            <v>6</v>
          </cell>
          <cell r="K6886">
            <v>900</v>
          </cell>
          <cell r="L6886">
            <v>746</v>
          </cell>
          <cell r="M6886">
            <v>1</v>
          </cell>
          <cell r="N6886">
            <v>1</v>
          </cell>
          <cell r="O6886">
            <v>923</v>
          </cell>
          <cell r="P6886">
            <v>848</v>
          </cell>
          <cell r="Q6886">
            <v>0</v>
          </cell>
          <cell r="R6886">
            <v>0</v>
          </cell>
          <cell r="S6886">
            <v>0</v>
          </cell>
          <cell r="T6886">
            <v>0</v>
          </cell>
          <cell r="U6886">
            <v>0</v>
          </cell>
          <cell r="AO6886" t="str">
            <v>Brandenburg_2006_I 05a_3</v>
          </cell>
          <cell r="AQ6886" t="str">
            <v>Östliche Flächenländer_2006_I 05a_3</v>
          </cell>
        </row>
        <row r="6887">
          <cell r="G6887">
            <v>8</v>
          </cell>
          <cell r="H6887">
            <v>5</v>
          </cell>
          <cell r="I6887">
            <v>0</v>
          </cell>
          <cell r="J6887">
            <v>0</v>
          </cell>
          <cell r="K6887">
            <v>2</v>
          </cell>
          <cell r="L6887">
            <v>2</v>
          </cell>
          <cell r="M6887">
            <v>0</v>
          </cell>
          <cell r="N6887">
            <v>0</v>
          </cell>
          <cell r="O6887">
            <v>2</v>
          </cell>
          <cell r="P6887">
            <v>6</v>
          </cell>
          <cell r="Q6887">
            <v>0</v>
          </cell>
          <cell r="R6887">
            <v>0</v>
          </cell>
          <cell r="S6887">
            <v>0</v>
          </cell>
          <cell r="T6887">
            <v>0</v>
          </cell>
          <cell r="U6887">
            <v>0</v>
          </cell>
          <cell r="AO6887" t="str">
            <v>Brandenburg_2006_I 05a_4</v>
          </cell>
          <cell r="AQ6887" t="str">
            <v>Östliche Flächenländer_2006_I 05a_4</v>
          </cell>
        </row>
        <row r="6888">
          <cell r="G6888">
            <v>22</v>
          </cell>
          <cell r="H6888">
            <v>20</v>
          </cell>
          <cell r="I6888">
            <v>0</v>
          </cell>
          <cell r="J6888">
            <v>0</v>
          </cell>
          <cell r="K6888">
            <v>7</v>
          </cell>
          <cell r="L6888">
            <v>7</v>
          </cell>
          <cell r="M6888">
            <v>0</v>
          </cell>
          <cell r="N6888">
            <v>0</v>
          </cell>
          <cell r="O6888">
            <v>7</v>
          </cell>
          <cell r="P6888">
            <v>15</v>
          </cell>
          <cell r="Q6888">
            <v>0</v>
          </cell>
          <cell r="R6888">
            <v>0</v>
          </cell>
          <cell r="S6888">
            <v>0</v>
          </cell>
          <cell r="T6888">
            <v>0</v>
          </cell>
          <cell r="U6888">
            <v>0</v>
          </cell>
          <cell r="AO6888" t="str">
            <v>Brandenburg_2006_I 05a_5</v>
          </cell>
          <cell r="AQ6888" t="str">
            <v>Östliche Flächenländer_2006_I 05a_5</v>
          </cell>
        </row>
        <row r="6889">
          <cell r="G6889">
            <v>0</v>
          </cell>
          <cell r="H6889">
            <v>0</v>
          </cell>
          <cell r="I6889">
            <v>0</v>
          </cell>
          <cell r="J6889">
            <v>0</v>
          </cell>
          <cell r="K6889">
            <v>0</v>
          </cell>
          <cell r="L6889">
            <v>0</v>
          </cell>
          <cell r="M6889">
            <v>0</v>
          </cell>
          <cell r="N6889">
            <v>0</v>
          </cell>
          <cell r="O6889">
            <v>0</v>
          </cell>
          <cell r="P6889">
            <v>0</v>
          </cell>
          <cell r="Q6889">
            <v>0</v>
          </cell>
          <cell r="R6889">
            <v>0</v>
          </cell>
          <cell r="S6889">
            <v>0</v>
          </cell>
          <cell r="T6889">
            <v>0</v>
          </cell>
          <cell r="U6889">
            <v>0</v>
          </cell>
          <cell r="AO6889" t="str">
            <v>Brandenburg_2006_I 05a_6</v>
          </cell>
          <cell r="AQ6889" t="str">
            <v>Östliche Flächenländer_2006_I 05a_6</v>
          </cell>
        </row>
        <row r="6890">
          <cell r="G6890">
            <v>0</v>
          </cell>
          <cell r="H6890">
            <v>0</v>
          </cell>
          <cell r="I6890">
            <v>0</v>
          </cell>
          <cell r="J6890">
            <v>0</v>
          </cell>
          <cell r="K6890">
            <v>0</v>
          </cell>
          <cell r="L6890">
            <v>0</v>
          </cell>
          <cell r="M6890">
            <v>0</v>
          </cell>
          <cell r="N6890">
            <v>0</v>
          </cell>
          <cell r="O6890">
            <v>0</v>
          </cell>
          <cell r="P6890">
            <v>0</v>
          </cell>
          <cell r="Q6890">
            <v>0</v>
          </cell>
          <cell r="R6890">
            <v>0</v>
          </cell>
          <cell r="S6890">
            <v>0</v>
          </cell>
          <cell r="T6890">
            <v>0</v>
          </cell>
          <cell r="U6890">
            <v>0</v>
          </cell>
          <cell r="AO6890" t="str">
            <v>Brandenburg_2006_I 05a_7</v>
          </cell>
          <cell r="AQ6890" t="str">
            <v>Östliche Flächenländer_2006_I 05a_7</v>
          </cell>
        </row>
        <row r="6891">
          <cell r="G6891">
            <v>2600</v>
          </cell>
          <cell r="H6891">
            <v>2142</v>
          </cell>
          <cell r="I6891">
            <v>11</v>
          </cell>
          <cell r="J6891">
            <v>10</v>
          </cell>
          <cell r="K6891">
            <v>1355</v>
          </cell>
          <cell r="L6891">
            <v>1102</v>
          </cell>
          <cell r="M6891">
            <v>3</v>
          </cell>
          <cell r="N6891">
            <v>2</v>
          </cell>
          <cell r="O6891">
            <v>1391</v>
          </cell>
          <cell r="P6891">
            <v>1209</v>
          </cell>
          <cell r="Q6891">
            <v>0</v>
          </cell>
          <cell r="R6891">
            <v>0</v>
          </cell>
          <cell r="S6891">
            <v>0</v>
          </cell>
          <cell r="T6891">
            <v>0</v>
          </cell>
          <cell r="U6891">
            <v>0</v>
          </cell>
          <cell r="AO6891" t="str">
            <v>Brandenburg_2006_I 05a_8</v>
          </cell>
          <cell r="AQ6891" t="str">
            <v>Östliche Flächenländer_2006_I 05a_8</v>
          </cell>
        </row>
        <row r="6892">
          <cell r="G6892">
            <v>0</v>
          </cell>
          <cell r="H6892">
            <v>0</v>
          </cell>
          <cell r="I6892">
            <v>0</v>
          </cell>
          <cell r="J6892">
            <v>0</v>
          </cell>
          <cell r="K6892">
            <v>0</v>
          </cell>
          <cell r="L6892">
            <v>0</v>
          </cell>
          <cell r="M6892">
            <v>0</v>
          </cell>
          <cell r="N6892">
            <v>0</v>
          </cell>
          <cell r="O6892">
            <v>0</v>
          </cell>
          <cell r="P6892">
            <v>0</v>
          </cell>
          <cell r="Q6892">
            <v>0</v>
          </cell>
          <cell r="R6892">
            <v>0</v>
          </cell>
          <cell r="S6892">
            <v>0</v>
          </cell>
          <cell r="T6892">
            <v>0</v>
          </cell>
          <cell r="U6892">
            <v>0</v>
          </cell>
          <cell r="AO6892" t="str">
            <v>Brandenburg_2006_I 05c_1</v>
          </cell>
          <cell r="AQ6892" t="str">
            <v>Östliche Flächenländer_2006_I 05c_1</v>
          </cell>
        </row>
        <row r="6893">
          <cell r="G6893">
            <v>20</v>
          </cell>
          <cell r="H6893">
            <v>13</v>
          </cell>
          <cell r="I6893">
            <v>0</v>
          </cell>
          <cell r="J6893">
            <v>0</v>
          </cell>
          <cell r="K6893">
            <v>8</v>
          </cell>
          <cell r="L6893">
            <v>4</v>
          </cell>
          <cell r="M6893">
            <v>0</v>
          </cell>
          <cell r="N6893">
            <v>0</v>
          </cell>
          <cell r="O6893">
            <v>8</v>
          </cell>
          <cell r="P6893">
            <v>6</v>
          </cell>
          <cell r="Q6893">
            <v>6</v>
          </cell>
          <cell r="R6893">
            <v>0</v>
          </cell>
          <cell r="S6893">
            <v>0</v>
          </cell>
          <cell r="T6893">
            <v>0</v>
          </cell>
          <cell r="U6893">
            <v>0</v>
          </cell>
          <cell r="AO6893" t="str">
            <v>Brandenburg_2006_I 05c_2</v>
          </cell>
          <cell r="AQ6893" t="str">
            <v>Östliche Flächenländer_2006_I 05c_2</v>
          </cell>
        </row>
        <row r="6894">
          <cell r="G6894">
            <v>2242</v>
          </cell>
          <cell r="H6894">
            <v>1820</v>
          </cell>
          <cell r="I6894">
            <v>4</v>
          </cell>
          <cell r="J6894">
            <v>2</v>
          </cell>
          <cell r="K6894">
            <v>877</v>
          </cell>
          <cell r="L6894">
            <v>724</v>
          </cell>
          <cell r="M6894">
            <v>1</v>
          </cell>
          <cell r="N6894">
            <v>0</v>
          </cell>
          <cell r="O6894">
            <v>887</v>
          </cell>
          <cell r="P6894">
            <v>715</v>
          </cell>
          <cell r="Q6894">
            <v>640</v>
          </cell>
          <cell r="R6894">
            <v>0</v>
          </cell>
          <cell r="S6894">
            <v>0</v>
          </cell>
          <cell r="T6894">
            <v>0</v>
          </cell>
          <cell r="U6894">
            <v>0</v>
          </cell>
          <cell r="AO6894" t="str">
            <v>Brandenburg_2006_I 05c_3</v>
          </cell>
          <cell r="AQ6894" t="str">
            <v>Östliche Flächenländer_2006_I 05c_3</v>
          </cell>
        </row>
        <row r="6895">
          <cell r="G6895">
            <v>451</v>
          </cell>
          <cell r="H6895">
            <v>358</v>
          </cell>
          <cell r="I6895">
            <v>1</v>
          </cell>
          <cell r="J6895">
            <v>1</v>
          </cell>
          <cell r="K6895">
            <v>182</v>
          </cell>
          <cell r="L6895">
            <v>145</v>
          </cell>
          <cell r="M6895">
            <v>0</v>
          </cell>
          <cell r="N6895">
            <v>0</v>
          </cell>
          <cell r="O6895">
            <v>182</v>
          </cell>
          <cell r="P6895">
            <v>157</v>
          </cell>
          <cell r="Q6895">
            <v>112</v>
          </cell>
          <cell r="R6895">
            <v>0</v>
          </cell>
          <cell r="S6895">
            <v>0</v>
          </cell>
          <cell r="T6895">
            <v>0</v>
          </cell>
          <cell r="U6895">
            <v>0</v>
          </cell>
          <cell r="AO6895" t="str">
            <v>Brandenburg_2006_I 05c_4</v>
          </cell>
          <cell r="AQ6895" t="str">
            <v>Östliche Flächenländer_2006_I 05c_4</v>
          </cell>
        </row>
        <row r="6896">
          <cell r="G6896">
            <v>601</v>
          </cell>
          <cell r="H6896">
            <v>434</v>
          </cell>
          <cell r="I6896">
            <v>2</v>
          </cell>
          <cell r="J6896">
            <v>1</v>
          </cell>
          <cell r="K6896">
            <v>220</v>
          </cell>
          <cell r="L6896">
            <v>168</v>
          </cell>
          <cell r="M6896">
            <v>2</v>
          </cell>
          <cell r="N6896">
            <v>1</v>
          </cell>
          <cell r="O6896">
            <v>220</v>
          </cell>
          <cell r="P6896">
            <v>221</v>
          </cell>
          <cell r="Q6896">
            <v>160</v>
          </cell>
          <cell r="R6896">
            <v>0</v>
          </cell>
          <cell r="S6896">
            <v>0</v>
          </cell>
          <cell r="T6896">
            <v>0</v>
          </cell>
          <cell r="U6896">
            <v>0</v>
          </cell>
          <cell r="AO6896" t="str">
            <v>Brandenburg_2006_I 05c_5</v>
          </cell>
          <cell r="AQ6896" t="str">
            <v>Östliche Flächenländer_2006_I 05c_5</v>
          </cell>
        </row>
        <row r="6897">
          <cell r="G6897">
            <v>296</v>
          </cell>
          <cell r="H6897">
            <v>229</v>
          </cell>
          <cell r="I6897">
            <v>1</v>
          </cell>
          <cell r="J6897">
            <v>1</v>
          </cell>
          <cell r="K6897">
            <v>60</v>
          </cell>
          <cell r="L6897">
            <v>48</v>
          </cell>
          <cell r="M6897">
            <v>0</v>
          </cell>
          <cell r="N6897">
            <v>0</v>
          </cell>
          <cell r="O6897">
            <v>61</v>
          </cell>
          <cell r="P6897">
            <v>88</v>
          </cell>
          <cell r="Q6897">
            <v>147</v>
          </cell>
          <cell r="R6897">
            <v>0</v>
          </cell>
          <cell r="S6897">
            <v>0</v>
          </cell>
          <cell r="T6897">
            <v>0</v>
          </cell>
          <cell r="U6897">
            <v>0</v>
          </cell>
          <cell r="AO6897" t="str">
            <v>Brandenburg_2006_I 05c_6</v>
          </cell>
          <cell r="AQ6897" t="str">
            <v>Östliche Flächenländer_2006_I 05c_6</v>
          </cell>
        </row>
        <row r="6898">
          <cell r="G6898">
            <v>0</v>
          </cell>
          <cell r="H6898">
            <v>0</v>
          </cell>
          <cell r="I6898">
            <v>0</v>
          </cell>
          <cell r="J6898">
            <v>0</v>
          </cell>
          <cell r="K6898">
            <v>0</v>
          </cell>
          <cell r="L6898">
            <v>0</v>
          </cell>
          <cell r="M6898">
            <v>0</v>
          </cell>
          <cell r="N6898">
            <v>0</v>
          </cell>
          <cell r="O6898">
            <v>0</v>
          </cell>
          <cell r="P6898">
            <v>0</v>
          </cell>
          <cell r="Q6898">
            <v>0</v>
          </cell>
          <cell r="R6898">
            <v>0</v>
          </cell>
          <cell r="S6898">
            <v>0</v>
          </cell>
          <cell r="T6898">
            <v>0</v>
          </cell>
          <cell r="U6898">
            <v>0</v>
          </cell>
          <cell r="AO6898" t="str">
            <v>Brandenburg_2006_I 05c_7</v>
          </cell>
          <cell r="AQ6898" t="str">
            <v>Östliche Flächenländer_2006_I 05c_7</v>
          </cell>
        </row>
        <row r="6899">
          <cell r="G6899">
            <v>3610</v>
          </cell>
          <cell r="H6899">
            <v>2854</v>
          </cell>
          <cell r="I6899">
            <v>8</v>
          </cell>
          <cell r="J6899">
            <v>5</v>
          </cell>
          <cell r="K6899">
            <v>1347</v>
          </cell>
          <cell r="L6899">
            <v>1089</v>
          </cell>
          <cell r="M6899">
            <v>3</v>
          </cell>
          <cell r="N6899">
            <v>1</v>
          </cell>
          <cell r="O6899">
            <v>1358</v>
          </cell>
          <cell r="P6899">
            <v>1187</v>
          </cell>
          <cell r="Q6899">
            <v>1065</v>
          </cell>
          <cell r="R6899">
            <v>0</v>
          </cell>
          <cell r="S6899">
            <v>0</v>
          </cell>
          <cell r="T6899">
            <v>0</v>
          </cell>
          <cell r="U6899">
            <v>0</v>
          </cell>
          <cell r="AO6899" t="str">
            <v>Brandenburg_2006_I 05c_8</v>
          </cell>
          <cell r="AQ6899" t="str">
            <v>Östliche Flächenländer_2006_I 05c_8</v>
          </cell>
        </row>
        <row r="6900">
          <cell r="G6900">
            <v>148</v>
          </cell>
          <cell r="H6900">
            <v>36</v>
          </cell>
          <cell r="I6900">
            <v>1</v>
          </cell>
          <cell r="J6900">
            <v>0</v>
          </cell>
          <cell r="K6900">
            <v>147</v>
          </cell>
          <cell r="L6900">
            <v>36</v>
          </cell>
          <cell r="M6900">
            <v>1</v>
          </cell>
          <cell r="N6900">
            <v>0</v>
          </cell>
          <cell r="O6900">
            <v>148</v>
          </cell>
          <cell r="P6900">
            <v>0</v>
          </cell>
          <cell r="Q6900">
            <v>0</v>
          </cell>
          <cell r="R6900">
            <v>0</v>
          </cell>
          <cell r="S6900">
            <v>0</v>
          </cell>
          <cell r="T6900">
            <v>0</v>
          </cell>
          <cell r="U6900">
            <v>0</v>
          </cell>
          <cell r="AO6900" t="str">
            <v>Brandenburg_2006_II 01_1</v>
          </cell>
          <cell r="AQ6900" t="str">
            <v>Östliche Flächenländer_2006_II 01_1</v>
          </cell>
        </row>
        <row r="6901">
          <cell r="G6901">
            <v>348</v>
          </cell>
          <cell r="H6901">
            <v>149</v>
          </cell>
          <cell r="I6901">
            <v>3</v>
          </cell>
          <cell r="J6901">
            <v>1</v>
          </cell>
          <cell r="K6901">
            <v>346</v>
          </cell>
          <cell r="L6901">
            <v>149</v>
          </cell>
          <cell r="M6901">
            <v>3</v>
          </cell>
          <cell r="N6901">
            <v>1</v>
          </cell>
          <cell r="O6901">
            <v>348</v>
          </cell>
          <cell r="P6901">
            <v>0</v>
          </cell>
          <cell r="Q6901">
            <v>0</v>
          </cell>
          <cell r="R6901">
            <v>0</v>
          </cell>
          <cell r="S6901">
            <v>0</v>
          </cell>
          <cell r="T6901">
            <v>0</v>
          </cell>
          <cell r="U6901">
            <v>0</v>
          </cell>
          <cell r="AO6901" t="str">
            <v>Brandenburg_2006_II 01_2</v>
          </cell>
          <cell r="AQ6901" t="str">
            <v>Östliche Flächenländer_2006_II 01_2</v>
          </cell>
        </row>
        <row r="6902">
          <cell r="G6902">
            <v>151</v>
          </cell>
          <cell r="H6902">
            <v>67</v>
          </cell>
          <cell r="I6902">
            <v>2</v>
          </cell>
          <cell r="J6902">
            <v>0</v>
          </cell>
          <cell r="K6902">
            <v>151</v>
          </cell>
          <cell r="L6902">
            <v>67</v>
          </cell>
          <cell r="M6902">
            <v>2</v>
          </cell>
          <cell r="N6902">
            <v>0</v>
          </cell>
          <cell r="O6902">
            <v>151</v>
          </cell>
          <cell r="P6902">
            <v>0</v>
          </cell>
          <cell r="Q6902">
            <v>0</v>
          </cell>
          <cell r="R6902">
            <v>0</v>
          </cell>
          <cell r="S6902">
            <v>0</v>
          </cell>
          <cell r="T6902">
            <v>0</v>
          </cell>
          <cell r="U6902">
            <v>0</v>
          </cell>
          <cell r="AO6902" t="str">
            <v>Brandenburg_2006_II 01_3</v>
          </cell>
          <cell r="AQ6902" t="str">
            <v>Östliche Flächenländer_2006_II 01_3</v>
          </cell>
        </row>
        <row r="6903">
          <cell r="G6903">
            <v>0</v>
          </cell>
          <cell r="H6903">
            <v>0</v>
          </cell>
          <cell r="I6903">
            <v>0</v>
          </cell>
          <cell r="J6903">
            <v>0</v>
          </cell>
          <cell r="K6903">
            <v>0</v>
          </cell>
          <cell r="L6903">
            <v>0</v>
          </cell>
          <cell r="M6903">
            <v>0</v>
          </cell>
          <cell r="N6903">
            <v>0</v>
          </cell>
          <cell r="O6903">
            <v>0</v>
          </cell>
          <cell r="P6903">
            <v>0</v>
          </cell>
          <cell r="Q6903">
            <v>0</v>
          </cell>
          <cell r="R6903">
            <v>0</v>
          </cell>
          <cell r="S6903">
            <v>0</v>
          </cell>
          <cell r="T6903">
            <v>0</v>
          </cell>
          <cell r="U6903">
            <v>0</v>
          </cell>
          <cell r="AO6903" t="str">
            <v>Brandenburg_2006_II 01_4</v>
          </cell>
          <cell r="AQ6903" t="str">
            <v>Östliche Flächenländer_2006_II 01_4</v>
          </cell>
        </row>
        <row r="6904">
          <cell r="G6904">
            <v>0</v>
          </cell>
          <cell r="H6904">
            <v>0</v>
          </cell>
          <cell r="I6904">
            <v>0</v>
          </cell>
          <cell r="J6904">
            <v>0</v>
          </cell>
          <cell r="K6904">
            <v>0</v>
          </cell>
          <cell r="L6904">
            <v>0</v>
          </cell>
          <cell r="M6904">
            <v>0</v>
          </cell>
          <cell r="N6904">
            <v>0</v>
          </cell>
          <cell r="O6904">
            <v>0</v>
          </cell>
          <cell r="P6904">
            <v>0</v>
          </cell>
          <cell r="Q6904">
            <v>0</v>
          </cell>
          <cell r="R6904">
            <v>0</v>
          </cell>
          <cell r="S6904">
            <v>0</v>
          </cell>
          <cell r="T6904">
            <v>0</v>
          </cell>
          <cell r="U6904">
            <v>0</v>
          </cell>
          <cell r="AO6904" t="str">
            <v>Brandenburg_2006_II 01_5</v>
          </cell>
          <cell r="AQ6904" t="str">
            <v>Östliche Flächenländer_2006_II 01_5</v>
          </cell>
        </row>
        <row r="6905">
          <cell r="G6905">
            <v>0</v>
          </cell>
          <cell r="H6905">
            <v>0</v>
          </cell>
          <cell r="I6905">
            <v>0</v>
          </cell>
          <cell r="J6905">
            <v>0</v>
          </cell>
          <cell r="K6905">
            <v>0</v>
          </cell>
          <cell r="L6905">
            <v>0</v>
          </cell>
          <cell r="M6905">
            <v>0</v>
          </cell>
          <cell r="N6905">
            <v>0</v>
          </cell>
          <cell r="O6905">
            <v>0</v>
          </cell>
          <cell r="P6905">
            <v>0</v>
          </cell>
          <cell r="Q6905">
            <v>0</v>
          </cell>
          <cell r="R6905">
            <v>0</v>
          </cell>
          <cell r="S6905">
            <v>0</v>
          </cell>
          <cell r="T6905">
            <v>0</v>
          </cell>
          <cell r="U6905">
            <v>0</v>
          </cell>
          <cell r="AO6905" t="str">
            <v>Brandenburg_2006_II 01_6</v>
          </cell>
          <cell r="AQ6905" t="str">
            <v>Östliche Flächenländer_2006_II 01_6</v>
          </cell>
        </row>
        <row r="6906">
          <cell r="G6906">
            <v>0</v>
          </cell>
          <cell r="H6906">
            <v>0</v>
          </cell>
          <cell r="I6906">
            <v>0</v>
          </cell>
          <cell r="J6906">
            <v>0</v>
          </cell>
          <cell r="K6906">
            <v>0</v>
          </cell>
          <cell r="L6906">
            <v>0</v>
          </cell>
          <cell r="M6906">
            <v>0</v>
          </cell>
          <cell r="N6906">
            <v>0</v>
          </cell>
          <cell r="O6906">
            <v>0</v>
          </cell>
          <cell r="P6906">
            <v>0</v>
          </cell>
          <cell r="Q6906">
            <v>0</v>
          </cell>
          <cell r="R6906">
            <v>0</v>
          </cell>
          <cell r="S6906">
            <v>0</v>
          </cell>
          <cell r="T6906">
            <v>0</v>
          </cell>
          <cell r="U6906">
            <v>0</v>
          </cell>
          <cell r="AO6906" t="str">
            <v>Brandenburg_2006_II 01_7</v>
          </cell>
          <cell r="AQ6906" t="str">
            <v>Östliche Flächenländer_2006_II 01_7</v>
          </cell>
        </row>
        <row r="6907">
          <cell r="G6907">
            <v>647</v>
          </cell>
          <cell r="H6907">
            <v>252</v>
          </cell>
          <cell r="I6907">
            <v>6</v>
          </cell>
          <cell r="J6907">
            <v>1</v>
          </cell>
          <cell r="K6907">
            <v>644</v>
          </cell>
          <cell r="L6907">
            <v>252</v>
          </cell>
          <cell r="M6907">
            <v>6</v>
          </cell>
          <cell r="N6907">
            <v>1</v>
          </cell>
          <cell r="O6907">
            <v>647</v>
          </cell>
          <cell r="P6907">
            <v>0</v>
          </cell>
          <cell r="Q6907">
            <v>0</v>
          </cell>
          <cell r="R6907">
            <v>0</v>
          </cell>
          <cell r="S6907">
            <v>0</v>
          </cell>
          <cell r="T6907">
            <v>0</v>
          </cell>
          <cell r="U6907">
            <v>0</v>
          </cell>
          <cell r="AO6907" t="str">
            <v>Brandenburg_2006_II 01_8</v>
          </cell>
          <cell r="AQ6907" t="str">
            <v>Östliche Flächenländer_2006_II 01_8</v>
          </cell>
        </row>
        <row r="6908">
          <cell r="G6908">
            <v>3165</v>
          </cell>
          <cell r="H6908">
            <v>951</v>
          </cell>
          <cell r="I6908">
            <v>19</v>
          </cell>
          <cell r="J6908">
            <v>4</v>
          </cell>
          <cell r="K6908">
            <v>3105</v>
          </cell>
          <cell r="L6908">
            <v>937</v>
          </cell>
          <cell r="M6908">
            <v>19</v>
          </cell>
          <cell r="N6908">
            <v>4</v>
          </cell>
          <cell r="O6908">
            <v>3165</v>
          </cell>
          <cell r="P6908">
            <v>0</v>
          </cell>
          <cell r="Q6908">
            <v>0</v>
          </cell>
          <cell r="R6908">
            <v>0</v>
          </cell>
          <cell r="S6908">
            <v>0</v>
          </cell>
          <cell r="T6908">
            <v>0</v>
          </cell>
          <cell r="U6908">
            <v>0</v>
          </cell>
          <cell r="AO6908" t="str">
            <v>Brandenburg_2006_II 03c_1</v>
          </cell>
          <cell r="AQ6908" t="str">
            <v>Östliche Flächenländer_2006_II 03c_1</v>
          </cell>
        </row>
        <row r="6909">
          <cell r="G6909">
            <v>1458</v>
          </cell>
          <cell r="H6909">
            <v>570</v>
          </cell>
          <cell r="I6909">
            <v>12</v>
          </cell>
          <cell r="J6909">
            <v>4</v>
          </cell>
          <cell r="K6909">
            <v>1439</v>
          </cell>
          <cell r="L6909">
            <v>564</v>
          </cell>
          <cell r="M6909">
            <v>12</v>
          </cell>
          <cell r="N6909">
            <v>4</v>
          </cell>
          <cell r="O6909">
            <v>1458</v>
          </cell>
          <cell r="P6909">
            <v>0</v>
          </cell>
          <cell r="Q6909">
            <v>0</v>
          </cell>
          <cell r="R6909">
            <v>0</v>
          </cell>
          <cell r="S6909">
            <v>0</v>
          </cell>
          <cell r="T6909">
            <v>0</v>
          </cell>
          <cell r="U6909">
            <v>0</v>
          </cell>
          <cell r="AO6909" t="str">
            <v>Brandenburg_2006_II 03c_2</v>
          </cell>
          <cell r="AQ6909" t="str">
            <v>Östliche Flächenländer_2006_II 03c_2</v>
          </cell>
        </row>
        <row r="6910">
          <cell r="G6910">
            <v>240</v>
          </cell>
          <cell r="H6910">
            <v>114</v>
          </cell>
          <cell r="I6910">
            <v>2</v>
          </cell>
          <cell r="J6910">
            <v>2</v>
          </cell>
          <cell r="K6910">
            <v>239</v>
          </cell>
          <cell r="L6910">
            <v>113</v>
          </cell>
          <cell r="M6910">
            <v>2</v>
          </cell>
          <cell r="N6910">
            <v>2</v>
          </cell>
          <cell r="O6910">
            <v>240</v>
          </cell>
          <cell r="P6910">
            <v>0</v>
          </cell>
          <cell r="Q6910">
            <v>0</v>
          </cell>
          <cell r="R6910">
            <v>0</v>
          </cell>
          <cell r="S6910">
            <v>0</v>
          </cell>
          <cell r="T6910">
            <v>0</v>
          </cell>
          <cell r="U6910">
            <v>0</v>
          </cell>
          <cell r="AO6910" t="str">
            <v>Brandenburg_2006_II 03c_3</v>
          </cell>
          <cell r="AQ6910" t="str">
            <v>Östliche Flächenländer_2006_II 03c_3</v>
          </cell>
        </row>
        <row r="6911">
          <cell r="G6911">
            <v>0</v>
          </cell>
          <cell r="H6911">
            <v>0</v>
          </cell>
          <cell r="I6911">
            <v>0</v>
          </cell>
          <cell r="J6911">
            <v>0</v>
          </cell>
          <cell r="K6911">
            <v>0</v>
          </cell>
          <cell r="L6911">
            <v>0</v>
          </cell>
          <cell r="M6911">
            <v>0</v>
          </cell>
          <cell r="N6911">
            <v>0</v>
          </cell>
          <cell r="O6911">
            <v>0</v>
          </cell>
          <cell r="P6911">
            <v>0</v>
          </cell>
          <cell r="Q6911">
            <v>0</v>
          </cell>
          <cell r="R6911">
            <v>0</v>
          </cell>
          <cell r="S6911">
            <v>0</v>
          </cell>
          <cell r="T6911">
            <v>0</v>
          </cell>
          <cell r="U6911">
            <v>0</v>
          </cell>
          <cell r="AO6911" t="str">
            <v>Brandenburg_2006_II 03c_4</v>
          </cell>
          <cell r="AQ6911" t="str">
            <v>Östliche Flächenländer_2006_II 03c_4</v>
          </cell>
        </row>
        <row r="6912">
          <cell r="G6912">
            <v>4</v>
          </cell>
          <cell r="H6912">
            <v>3</v>
          </cell>
          <cell r="I6912">
            <v>0</v>
          </cell>
          <cell r="J6912">
            <v>0</v>
          </cell>
          <cell r="K6912">
            <v>4</v>
          </cell>
          <cell r="L6912">
            <v>3</v>
          </cell>
          <cell r="M6912">
            <v>0</v>
          </cell>
          <cell r="N6912">
            <v>0</v>
          </cell>
          <cell r="O6912">
            <v>4</v>
          </cell>
          <cell r="P6912">
            <v>0</v>
          </cell>
          <cell r="Q6912">
            <v>0</v>
          </cell>
          <cell r="R6912">
            <v>0</v>
          </cell>
          <cell r="S6912">
            <v>0</v>
          </cell>
          <cell r="T6912">
            <v>0</v>
          </cell>
          <cell r="U6912">
            <v>0</v>
          </cell>
          <cell r="AO6912" t="str">
            <v>Brandenburg_2006_II 03c_5</v>
          </cell>
          <cell r="AQ6912" t="str">
            <v>Östliche Flächenländer_2006_II 03c_5</v>
          </cell>
        </row>
        <row r="6913">
          <cell r="G6913">
            <v>18</v>
          </cell>
          <cell r="H6913">
            <v>5</v>
          </cell>
          <cell r="I6913">
            <v>4</v>
          </cell>
          <cell r="J6913">
            <v>3</v>
          </cell>
          <cell r="K6913">
            <v>18</v>
          </cell>
          <cell r="L6913">
            <v>5</v>
          </cell>
          <cell r="M6913">
            <v>4</v>
          </cell>
          <cell r="N6913">
            <v>3</v>
          </cell>
          <cell r="O6913">
            <v>18</v>
          </cell>
          <cell r="P6913">
            <v>0</v>
          </cell>
          <cell r="Q6913">
            <v>0</v>
          </cell>
          <cell r="R6913">
            <v>0</v>
          </cell>
          <cell r="S6913">
            <v>0</v>
          </cell>
          <cell r="T6913">
            <v>0</v>
          </cell>
          <cell r="U6913">
            <v>0</v>
          </cell>
          <cell r="AO6913" t="str">
            <v>Brandenburg_2006_II 03c_6</v>
          </cell>
          <cell r="AQ6913" t="str">
            <v>Östliche Flächenländer_2006_II 03c_6</v>
          </cell>
        </row>
        <row r="6914">
          <cell r="G6914">
            <v>0</v>
          </cell>
          <cell r="H6914">
            <v>0</v>
          </cell>
          <cell r="I6914">
            <v>0</v>
          </cell>
          <cell r="J6914">
            <v>0</v>
          </cell>
          <cell r="K6914">
            <v>0</v>
          </cell>
          <cell r="L6914">
            <v>0</v>
          </cell>
          <cell r="M6914">
            <v>0</v>
          </cell>
          <cell r="N6914">
            <v>0</v>
          </cell>
          <cell r="O6914">
            <v>0</v>
          </cell>
          <cell r="P6914">
            <v>0</v>
          </cell>
          <cell r="Q6914">
            <v>0</v>
          </cell>
          <cell r="R6914">
            <v>0</v>
          </cell>
          <cell r="S6914">
            <v>0</v>
          </cell>
          <cell r="T6914">
            <v>0</v>
          </cell>
          <cell r="U6914">
            <v>0</v>
          </cell>
          <cell r="AO6914" t="str">
            <v>Brandenburg_2006_II 03c_7</v>
          </cell>
          <cell r="AQ6914" t="str">
            <v>Östliche Flächenländer_2006_II 03c_7</v>
          </cell>
        </row>
        <row r="6915">
          <cell r="G6915">
            <v>4885</v>
          </cell>
          <cell r="H6915">
            <v>1643</v>
          </cell>
          <cell r="I6915">
            <v>37</v>
          </cell>
          <cell r="J6915">
            <v>13</v>
          </cell>
          <cell r="K6915">
            <v>4805</v>
          </cell>
          <cell r="L6915">
            <v>1622</v>
          </cell>
          <cell r="M6915">
            <v>37</v>
          </cell>
          <cell r="N6915">
            <v>13</v>
          </cell>
          <cell r="O6915">
            <v>4885</v>
          </cell>
          <cell r="P6915">
            <v>0</v>
          </cell>
          <cell r="Q6915">
            <v>0</v>
          </cell>
          <cell r="R6915">
            <v>0</v>
          </cell>
          <cell r="S6915">
            <v>0</v>
          </cell>
          <cell r="T6915">
            <v>0</v>
          </cell>
          <cell r="U6915">
            <v>0</v>
          </cell>
          <cell r="AO6915" t="str">
            <v>Brandenburg_2006_II 03c_8</v>
          </cell>
          <cell r="AQ6915" t="str">
            <v>Östliche Flächenländer_2006_II 03c_8</v>
          </cell>
        </row>
        <row r="6916">
          <cell r="G6916">
            <v>0</v>
          </cell>
          <cell r="H6916">
            <v>0</v>
          </cell>
          <cell r="I6916">
            <v>0</v>
          </cell>
          <cell r="J6916">
            <v>0</v>
          </cell>
          <cell r="K6916">
            <v>0</v>
          </cell>
          <cell r="L6916">
            <v>0</v>
          </cell>
          <cell r="M6916">
            <v>0</v>
          </cell>
          <cell r="N6916">
            <v>0</v>
          </cell>
          <cell r="O6916">
            <v>0</v>
          </cell>
          <cell r="P6916">
            <v>0</v>
          </cell>
          <cell r="Q6916">
            <v>0</v>
          </cell>
          <cell r="R6916">
            <v>0</v>
          </cell>
          <cell r="S6916">
            <v>0</v>
          </cell>
          <cell r="T6916">
            <v>0</v>
          </cell>
          <cell r="U6916">
            <v>0</v>
          </cell>
          <cell r="AO6916" t="str">
            <v>Brandenburg_2006_I 01a_1</v>
          </cell>
          <cell r="AQ6916" t="str">
            <v>Östliche Flächenländer_2006_I 01a_1</v>
          </cell>
        </row>
        <row r="6917">
          <cell r="G6917">
            <v>0</v>
          </cell>
          <cell r="H6917">
            <v>0</v>
          </cell>
          <cell r="I6917">
            <v>0</v>
          </cell>
          <cell r="J6917">
            <v>0</v>
          </cell>
          <cell r="K6917">
            <v>0</v>
          </cell>
          <cell r="L6917">
            <v>0</v>
          </cell>
          <cell r="M6917">
            <v>0</v>
          </cell>
          <cell r="N6917">
            <v>0</v>
          </cell>
          <cell r="O6917">
            <v>0</v>
          </cell>
          <cell r="P6917">
            <v>0</v>
          </cell>
          <cell r="Q6917">
            <v>0</v>
          </cell>
          <cell r="R6917">
            <v>0</v>
          </cell>
          <cell r="S6917">
            <v>0</v>
          </cell>
          <cell r="T6917">
            <v>0</v>
          </cell>
          <cell r="U6917">
            <v>0</v>
          </cell>
          <cell r="AO6917" t="str">
            <v>Brandenburg_2006_I 01a_2</v>
          </cell>
          <cell r="AQ6917" t="str">
            <v>Östliche Flächenländer_2006_I 01a_2</v>
          </cell>
        </row>
        <row r="6918">
          <cell r="G6918">
            <v>0</v>
          </cell>
          <cell r="H6918">
            <v>0</v>
          </cell>
          <cell r="I6918">
            <v>0</v>
          </cell>
          <cell r="J6918">
            <v>0</v>
          </cell>
          <cell r="K6918">
            <v>0</v>
          </cell>
          <cell r="L6918">
            <v>0</v>
          </cell>
          <cell r="M6918">
            <v>0</v>
          </cell>
          <cell r="N6918">
            <v>0</v>
          </cell>
          <cell r="O6918">
            <v>0</v>
          </cell>
          <cell r="P6918">
            <v>0</v>
          </cell>
          <cell r="Q6918">
            <v>0</v>
          </cell>
          <cell r="R6918">
            <v>0</v>
          </cell>
          <cell r="S6918">
            <v>0</v>
          </cell>
          <cell r="T6918">
            <v>0</v>
          </cell>
          <cell r="U6918">
            <v>0</v>
          </cell>
          <cell r="AO6918" t="str">
            <v>Brandenburg_2006_I 01a_3</v>
          </cell>
          <cell r="AQ6918" t="str">
            <v>Östliche Flächenländer_2006_I 01a_3</v>
          </cell>
        </row>
        <row r="6919">
          <cell r="G6919">
            <v>0</v>
          </cell>
          <cell r="H6919">
            <v>0</v>
          </cell>
          <cell r="I6919">
            <v>0</v>
          </cell>
          <cell r="J6919">
            <v>0</v>
          </cell>
          <cell r="K6919">
            <v>0</v>
          </cell>
          <cell r="L6919">
            <v>0</v>
          </cell>
          <cell r="M6919">
            <v>0</v>
          </cell>
          <cell r="N6919">
            <v>0</v>
          </cell>
          <cell r="O6919">
            <v>0</v>
          </cell>
          <cell r="P6919">
            <v>0</v>
          </cell>
          <cell r="Q6919">
            <v>0</v>
          </cell>
          <cell r="R6919">
            <v>0</v>
          </cell>
          <cell r="S6919">
            <v>0</v>
          </cell>
          <cell r="T6919">
            <v>0</v>
          </cell>
          <cell r="U6919">
            <v>0</v>
          </cell>
          <cell r="AO6919" t="str">
            <v>Brandenburg_2006_I 01a_4</v>
          </cell>
          <cell r="AQ6919" t="str">
            <v>Östliche Flächenländer_2006_I 01a_4</v>
          </cell>
        </row>
        <row r="6920">
          <cell r="G6920">
            <v>0</v>
          </cell>
          <cell r="H6920">
            <v>0</v>
          </cell>
          <cell r="I6920">
            <v>0</v>
          </cell>
          <cell r="J6920">
            <v>0</v>
          </cell>
          <cell r="K6920">
            <v>0</v>
          </cell>
          <cell r="L6920">
            <v>0</v>
          </cell>
          <cell r="M6920">
            <v>0</v>
          </cell>
          <cell r="N6920">
            <v>0</v>
          </cell>
          <cell r="O6920">
            <v>0</v>
          </cell>
          <cell r="P6920">
            <v>0</v>
          </cell>
          <cell r="Q6920">
            <v>0</v>
          </cell>
          <cell r="R6920">
            <v>0</v>
          </cell>
          <cell r="S6920">
            <v>0</v>
          </cell>
          <cell r="T6920">
            <v>0</v>
          </cell>
          <cell r="U6920">
            <v>0</v>
          </cell>
          <cell r="AO6920" t="str">
            <v>Brandenburg_2006_I 01a_5</v>
          </cell>
          <cell r="AQ6920" t="str">
            <v>Östliche Flächenländer_2006_I 01a_5</v>
          </cell>
        </row>
        <row r="6921">
          <cell r="G6921">
            <v>524</v>
          </cell>
          <cell r="H6921">
            <v>214</v>
          </cell>
          <cell r="I6921">
            <v>3</v>
          </cell>
          <cell r="J6921">
            <v>1</v>
          </cell>
          <cell r="K6921">
            <v>33</v>
          </cell>
          <cell r="L6921">
            <v>15</v>
          </cell>
          <cell r="M6921">
            <v>0</v>
          </cell>
          <cell r="N6921">
            <v>0</v>
          </cell>
          <cell r="O6921">
            <v>33</v>
          </cell>
          <cell r="P6921">
            <v>208</v>
          </cell>
          <cell r="Q6921">
            <v>259</v>
          </cell>
          <cell r="R6921">
            <v>24</v>
          </cell>
          <cell r="S6921">
            <v>0</v>
          </cell>
          <cell r="T6921">
            <v>0</v>
          </cell>
          <cell r="U6921">
            <v>0</v>
          </cell>
          <cell r="AO6921" t="str">
            <v>Brandenburg_2006_I 01a_6</v>
          </cell>
          <cell r="AQ6921" t="str">
            <v>Östliche Flächenländer_2006_I 01a_6</v>
          </cell>
        </row>
        <row r="6922">
          <cell r="G6922">
            <v>0</v>
          </cell>
          <cell r="H6922">
            <v>0</v>
          </cell>
          <cell r="I6922">
            <v>0</v>
          </cell>
          <cell r="J6922">
            <v>0</v>
          </cell>
          <cell r="K6922">
            <v>0</v>
          </cell>
          <cell r="L6922">
            <v>0</v>
          </cell>
          <cell r="M6922">
            <v>0</v>
          </cell>
          <cell r="N6922">
            <v>0</v>
          </cell>
          <cell r="O6922">
            <v>0</v>
          </cell>
          <cell r="P6922">
            <v>0</v>
          </cell>
          <cell r="Q6922">
            <v>0</v>
          </cell>
          <cell r="R6922">
            <v>0</v>
          </cell>
          <cell r="S6922">
            <v>0</v>
          </cell>
          <cell r="T6922">
            <v>0</v>
          </cell>
          <cell r="U6922">
            <v>0</v>
          </cell>
          <cell r="AO6922" t="str">
            <v>Brandenburg_2006_I 01a_7</v>
          </cell>
          <cell r="AQ6922" t="str">
            <v>Östliche Flächenländer_2006_I 01a_7</v>
          </cell>
        </row>
        <row r="6923">
          <cell r="G6923">
            <v>524</v>
          </cell>
          <cell r="H6923">
            <v>214</v>
          </cell>
          <cell r="I6923">
            <v>3</v>
          </cell>
          <cell r="J6923">
            <v>1</v>
          </cell>
          <cell r="K6923">
            <v>33</v>
          </cell>
          <cell r="L6923">
            <v>15</v>
          </cell>
          <cell r="M6923">
            <v>0</v>
          </cell>
          <cell r="N6923">
            <v>0</v>
          </cell>
          <cell r="O6923">
            <v>33</v>
          </cell>
          <cell r="P6923">
            <v>208</v>
          </cell>
          <cell r="Q6923">
            <v>259</v>
          </cell>
          <cell r="R6923">
            <v>24</v>
          </cell>
          <cell r="S6923">
            <v>0</v>
          </cell>
          <cell r="T6923">
            <v>0</v>
          </cell>
          <cell r="U6923">
            <v>0</v>
          </cell>
          <cell r="AO6923" t="str">
            <v>Brandenburg_2006_I 01a_8</v>
          </cell>
          <cell r="AQ6923" t="str">
            <v>Östliche Flächenländer_2006_I 01a_8</v>
          </cell>
        </row>
        <row r="6924">
          <cell r="G6924">
            <v>0</v>
          </cell>
          <cell r="H6924">
            <v>0</v>
          </cell>
          <cell r="I6924">
            <v>0</v>
          </cell>
          <cell r="J6924">
            <v>0</v>
          </cell>
          <cell r="K6924">
            <v>0</v>
          </cell>
          <cell r="L6924">
            <v>0</v>
          </cell>
          <cell r="M6924">
            <v>0</v>
          </cell>
          <cell r="N6924">
            <v>0</v>
          </cell>
          <cell r="O6924">
            <v>0</v>
          </cell>
          <cell r="P6924">
            <v>0</v>
          </cell>
          <cell r="Q6924">
            <v>0</v>
          </cell>
          <cell r="R6924">
            <v>0</v>
          </cell>
          <cell r="S6924">
            <v>0</v>
          </cell>
          <cell r="T6924">
            <v>0</v>
          </cell>
          <cell r="U6924">
            <v>0</v>
          </cell>
          <cell r="AO6924" t="e">
            <v>#N/A</v>
          </cell>
          <cell r="AQ6924" t="e">
            <v>#N/A</v>
          </cell>
        </row>
        <row r="6925">
          <cell r="G6925">
            <v>0</v>
          </cell>
          <cell r="H6925">
            <v>0</v>
          </cell>
          <cell r="I6925">
            <v>0</v>
          </cell>
          <cell r="J6925">
            <v>0</v>
          </cell>
          <cell r="K6925">
            <v>0</v>
          </cell>
          <cell r="L6925">
            <v>0</v>
          </cell>
          <cell r="M6925">
            <v>0</v>
          </cell>
          <cell r="N6925">
            <v>0</v>
          </cell>
          <cell r="O6925">
            <v>0</v>
          </cell>
          <cell r="P6925">
            <v>0</v>
          </cell>
          <cell r="Q6925">
            <v>0</v>
          </cell>
          <cell r="R6925">
            <v>0</v>
          </cell>
          <cell r="S6925">
            <v>0</v>
          </cell>
          <cell r="T6925">
            <v>0</v>
          </cell>
          <cell r="U6925">
            <v>0</v>
          </cell>
          <cell r="AO6925" t="e">
            <v>#N/A</v>
          </cell>
          <cell r="AQ6925" t="e">
            <v>#N/A</v>
          </cell>
        </row>
        <row r="6926">
          <cell r="G6926">
            <v>0</v>
          </cell>
          <cell r="H6926">
            <v>0</v>
          </cell>
          <cell r="I6926">
            <v>0</v>
          </cell>
          <cell r="J6926">
            <v>0</v>
          </cell>
          <cell r="K6926">
            <v>0</v>
          </cell>
          <cell r="L6926">
            <v>0</v>
          </cell>
          <cell r="M6926">
            <v>0</v>
          </cell>
          <cell r="N6926">
            <v>0</v>
          </cell>
          <cell r="O6926">
            <v>0</v>
          </cell>
          <cell r="P6926">
            <v>0</v>
          </cell>
          <cell r="Q6926">
            <v>0</v>
          </cell>
          <cell r="R6926">
            <v>0</v>
          </cell>
          <cell r="S6926">
            <v>0</v>
          </cell>
          <cell r="T6926">
            <v>0</v>
          </cell>
          <cell r="U6926">
            <v>0</v>
          </cell>
          <cell r="AO6926" t="e">
            <v>#N/A</v>
          </cell>
          <cell r="AQ6926" t="e">
            <v>#N/A</v>
          </cell>
        </row>
        <row r="6927">
          <cell r="G6927">
            <v>0</v>
          </cell>
          <cell r="H6927">
            <v>0</v>
          </cell>
          <cell r="I6927">
            <v>0</v>
          </cell>
          <cell r="J6927">
            <v>0</v>
          </cell>
          <cell r="K6927">
            <v>0</v>
          </cell>
          <cell r="L6927">
            <v>0</v>
          </cell>
          <cell r="M6927">
            <v>0</v>
          </cell>
          <cell r="N6927">
            <v>0</v>
          </cell>
          <cell r="O6927">
            <v>0</v>
          </cell>
          <cell r="P6927">
            <v>0</v>
          </cell>
          <cell r="Q6927">
            <v>0</v>
          </cell>
          <cell r="R6927">
            <v>0</v>
          </cell>
          <cell r="S6927">
            <v>0</v>
          </cell>
          <cell r="T6927">
            <v>0</v>
          </cell>
          <cell r="U6927">
            <v>0</v>
          </cell>
          <cell r="AO6927" t="e">
            <v>#N/A</v>
          </cell>
          <cell r="AQ6927" t="e">
            <v>#N/A</v>
          </cell>
        </row>
        <row r="6928">
          <cell r="G6928">
            <v>0</v>
          </cell>
          <cell r="H6928">
            <v>0</v>
          </cell>
          <cell r="I6928">
            <v>0</v>
          </cell>
          <cell r="J6928">
            <v>0</v>
          </cell>
          <cell r="K6928">
            <v>0</v>
          </cell>
          <cell r="L6928">
            <v>0</v>
          </cell>
          <cell r="M6928">
            <v>0</v>
          </cell>
          <cell r="N6928">
            <v>0</v>
          </cell>
          <cell r="O6928">
            <v>0</v>
          </cell>
          <cell r="P6928">
            <v>0</v>
          </cell>
          <cell r="Q6928">
            <v>0</v>
          </cell>
          <cell r="R6928">
            <v>0</v>
          </cell>
          <cell r="S6928">
            <v>0</v>
          </cell>
          <cell r="T6928">
            <v>0</v>
          </cell>
          <cell r="U6928">
            <v>0</v>
          </cell>
          <cell r="AO6928" t="e">
            <v>#N/A</v>
          </cell>
          <cell r="AQ6928" t="e">
            <v>#N/A</v>
          </cell>
        </row>
        <row r="6929">
          <cell r="G6929">
            <v>524</v>
          </cell>
          <cell r="H6929">
            <v>214</v>
          </cell>
          <cell r="I6929">
            <v>3</v>
          </cell>
          <cell r="J6929">
            <v>1</v>
          </cell>
          <cell r="K6929">
            <v>33</v>
          </cell>
          <cell r="L6929">
            <v>15</v>
          </cell>
          <cell r="M6929">
            <v>0</v>
          </cell>
          <cell r="N6929">
            <v>0</v>
          </cell>
          <cell r="O6929">
            <v>33</v>
          </cell>
          <cell r="P6929">
            <v>208</v>
          </cell>
          <cell r="Q6929">
            <v>259</v>
          </cell>
          <cell r="R6929">
            <v>24</v>
          </cell>
          <cell r="S6929">
            <v>0</v>
          </cell>
          <cell r="T6929">
            <v>0</v>
          </cell>
          <cell r="U6929">
            <v>0</v>
          </cell>
          <cell r="AO6929" t="e">
            <v>#N/A</v>
          </cell>
          <cell r="AQ6929" t="e">
            <v>#N/A</v>
          </cell>
        </row>
        <row r="6930">
          <cell r="G6930">
            <v>0</v>
          </cell>
          <cell r="H6930">
            <v>0</v>
          </cell>
          <cell r="I6930">
            <v>0</v>
          </cell>
          <cell r="J6930">
            <v>0</v>
          </cell>
          <cell r="K6930">
            <v>0</v>
          </cell>
          <cell r="L6930">
            <v>0</v>
          </cell>
          <cell r="M6930">
            <v>0</v>
          </cell>
          <cell r="N6930">
            <v>0</v>
          </cell>
          <cell r="O6930">
            <v>0</v>
          </cell>
          <cell r="P6930">
            <v>0</v>
          </cell>
          <cell r="Q6930">
            <v>0</v>
          </cell>
          <cell r="R6930">
            <v>0</v>
          </cell>
          <cell r="S6930">
            <v>0</v>
          </cell>
          <cell r="T6930">
            <v>0</v>
          </cell>
          <cell r="U6930">
            <v>0</v>
          </cell>
          <cell r="AO6930" t="e">
            <v>#N/A</v>
          </cell>
          <cell r="AQ6930" t="e">
            <v>#N/A</v>
          </cell>
        </row>
        <row r="6931">
          <cell r="G6931">
            <v>524</v>
          </cell>
          <cell r="H6931">
            <v>214</v>
          </cell>
          <cell r="I6931">
            <v>3</v>
          </cell>
          <cell r="J6931">
            <v>1</v>
          </cell>
          <cell r="K6931">
            <v>33</v>
          </cell>
          <cell r="L6931">
            <v>15</v>
          </cell>
          <cell r="M6931">
            <v>0</v>
          </cell>
          <cell r="N6931">
            <v>0</v>
          </cell>
          <cell r="O6931">
            <v>33</v>
          </cell>
          <cell r="P6931">
            <v>208</v>
          </cell>
          <cell r="Q6931">
            <v>259</v>
          </cell>
          <cell r="R6931">
            <v>24</v>
          </cell>
          <cell r="S6931">
            <v>0</v>
          </cell>
          <cell r="T6931">
            <v>0</v>
          </cell>
          <cell r="U6931">
            <v>0</v>
          </cell>
          <cell r="AO6931" t="e">
            <v>#N/A</v>
          </cell>
          <cell r="AQ6931" t="e">
            <v>#N/A</v>
          </cell>
        </row>
        <row r="6932">
          <cell r="G6932">
            <v>0</v>
          </cell>
          <cell r="H6932">
            <v>0</v>
          </cell>
          <cell r="I6932">
            <v>0</v>
          </cell>
          <cell r="J6932">
            <v>0</v>
          </cell>
          <cell r="K6932">
            <v>0</v>
          </cell>
          <cell r="L6932">
            <v>0</v>
          </cell>
          <cell r="M6932">
            <v>0</v>
          </cell>
          <cell r="N6932">
            <v>0</v>
          </cell>
          <cell r="O6932">
            <v>0</v>
          </cell>
          <cell r="P6932">
            <v>0</v>
          </cell>
          <cell r="Q6932">
            <v>0</v>
          </cell>
          <cell r="R6932">
            <v>0</v>
          </cell>
          <cell r="S6932">
            <v>0</v>
          </cell>
          <cell r="T6932">
            <v>0</v>
          </cell>
          <cell r="U6932">
            <v>0</v>
          </cell>
          <cell r="AO6932" t="str">
            <v>Brandenburg_2006_Sonstige_1</v>
          </cell>
          <cell r="AQ6932" t="str">
            <v>Östliche Flächenländer_2006_Sonstige_1</v>
          </cell>
        </row>
        <row r="6933">
          <cell r="G6933">
            <v>1</v>
          </cell>
          <cell r="H6933">
            <v>0</v>
          </cell>
          <cell r="I6933">
            <v>0</v>
          </cell>
          <cell r="J6933">
            <v>0</v>
          </cell>
          <cell r="K6933">
            <v>1</v>
          </cell>
          <cell r="L6933">
            <v>0</v>
          </cell>
          <cell r="M6933">
            <v>0</v>
          </cell>
          <cell r="N6933">
            <v>0</v>
          </cell>
          <cell r="O6933">
            <v>1</v>
          </cell>
          <cell r="P6933">
            <v>0</v>
          </cell>
          <cell r="Q6933">
            <v>0</v>
          </cell>
          <cell r="R6933">
            <v>0</v>
          </cell>
          <cell r="S6933">
            <v>0</v>
          </cell>
          <cell r="T6933">
            <v>0</v>
          </cell>
          <cell r="U6933">
            <v>0</v>
          </cell>
          <cell r="AO6933" t="str">
            <v>Brandenburg_2006_Sonstige_2</v>
          </cell>
          <cell r="AQ6933" t="str">
            <v>Östliche Flächenländer_2006_Sonstige_2</v>
          </cell>
        </row>
        <row r="6934">
          <cell r="G6934">
            <v>1135</v>
          </cell>
          <cell r="H6934">
            <v>434</v>
          </cell>
          <cell r="I6934">
            <v>8</v>
          </cell>
          <cell r="J6934">
            <v>4</v>
          </cell>
          <cell r="K6934">
            <v>1094</v>
          </cell>
          <cell r="L6934">
            <v>417</v>
          </cell>
          <cell r="M6934">
            <v>8</v>
          </cell>
          <cell r="N6934">
            <v>4</v>
          </cell>
          <cell r="O6934">
            <v>1123</v>
          </cell>
          <cell r="P6934">
            <v>12</v>
          </cell>
          <cell r="Q6934">
            <v>0</v>
          </cell>
          <cell r="R6934">
            <v>0</v>
          </cell>
          <cell r="S6934">
            <v>0</v>
          </cell>
          <cell r="T6934">
            <v>0</v>
          </cell>
          <cell r="U6934">
            <v>0</v>
          </cell>
          <cell r="AO6934" t="str">
            <v>Brandenburg_2006_Sonstige_3</v>
          </cell>
          <cell r="AQ6934" t="str">
            <v>Östliche Flächenländer_2006_Sonstige_3</v>
          </cell>
        </row>
        <row r="6935">
          <cell r="G6935">
            <v>0</v>
          </cell>
          <cell r="H6935">
            <v>0</v>
          </cell>
          <cell r="I6935">
            <v>0</v>
          </cell>
          <cell r="J6935">
            <v>0</v>
          </cell>
          <cell r="K6935">
            <v>0</v>
          </cell>
          <cell r="L6935">
            <v>0</v>
          </cell>
          <cell r="M6935">
            <v>0</v>
          </cell>
          <cell r="N6935">
            <v>0</v>
          </cell>
          <cell r="O6935">
            <v>0</v>
          </cell>
          <cell r="P6935">
            <v>0</v>
          </cell>
          <cell r="Q6935">
            <v>0</v>
          </cell>
          <cell r="R6935">
            <v>0</v>
          </cell>
          <cell r="S6935">
            <v>0</v>
          </cell>
          <cell r="T6935">
            <v>0</v>
          </cell>
          <cell r="U6935">
            <v>0</v>
          </cell>
          <cell r="AO6935" t="str">
            <v>Brandenburg_2006_Sonstige_4</v>
          </cell>
          <cell r="AQ6935" t="str">
            <v>Östliche Flächenländer_2006_Sonstige_4</v>
          </cell>
        </row>
        <row r="6936">
          <cell r="G6936">
            <v>0</v>
          </cell>
          <cell r="H6936">
            <v>0</v>
          </cell>
          <cell r="I6936">
            <v>0</v>
          </cell>
          <cell r="J6936">
            <v>0</v>
          </cell>
          <cell r="K6936">
            <v>0</v>
          </cell>
          <cell r="L6936">
            <v>0</v>
          </cell>
          <cell r="M6936">
            <v>0</v>
          </cell>
          <cell r="N6936">
            <v>0</v>
          </cell>
          <cell r="O6936">
            <v>0</v>
          </cell>
          <cell r="P6936">
            <v>0</v>
          </cell>
          <cell r="Q6936">
            <v>0</v>
          </cell>
          <cell r="R6936">
            <v>0</v>
          </cell>
          <cell r="S6936">
            <v>0</v>
          </cell>
          <cell r="T6936">
            <v>0</v>
          </cell>
          <cell r="U6936">
            <v>0</v>
          </cell>
          <cell r="AO6936" t="str">
            <v>Brandenburg_2006_Sonstige_5</v>
          </cell>
          <cell r="AQ6936" t="str">
            <v>Östliche Flächenländer_2006_Sonstige_5</v>
          </cell>
        </row>
        <row r="6937">
          <cell r="G6937">
            <v>0</v>
          </cell>
          <cell r="H6937">
            <v>0</v>
          </cell>
          <cell r="I6937">
            <v>0</v>
          </cell>
          <cell r="J6937">
            <v>0</v>
          </cell>
          <cell r="K6937">
            <v>0</v>
          </cell>
          <cell r="L6937">
            <v>0</v>
          </cell>
          <cell r="M6937">
            <v>0</v>
          </cell>
          <cell r="N6937">
            <v>0</v>
          </cell>
          <cell r="O6937">
            <v>0</v>
          </cell>
          <cell r="P6937">
            <v>0</v>
          </cell>
          <cell r="Q6937">
            <v>0</v>
          </cell>
          <cell r="R6937">
            <v>0</v>
          </cell>
          <cell r="S6937">
            <v>0</v>
          </cell>
          <cell r="T6937">
            <v>0</v>
          </cell>
          <cell r="U6937">
            <v>0</v>
          </cell>
          <cell r="AO6937" t="str">
            <v>Brandenburg_2006_Sonstige_6</v>
          </cell>
          <cell r="AQ6937" t="str">
            <v>Östliche Flächenländer_2006_Sonstige_6</v>
          </cell>
        </row>
        <row r="6938">
          <cell r="G6938">
            <v>0</v>
          </cell>
          <cell r="H6938">
            <v>0</v>
          </cell>
          <cell r="I6938">
            <v>0</v>
          </cell>
          <cell r="J6938">
            <v>0</v>
          </cell>
          <cell r="K6938">
            <v>0</v>
          </cell>
          <cell r="L6938">
            <v>0</v>
          </cell>
          <cell r="M6938">
            <v>0</v>
          </cell>
          <cell r="N6938">
            <v>0</v>
          </cell>
          <cell r="O6938">
            <v>0</v>
          </cell>
          <cell r="P6938">
            <v>0</v>
          </cell>
          <cell r="Q6938">
            <v>0</v>
          </cell>
          <cell r="R6938">
            <v>0</v>
          </cell>
          <cell r="S6938">
            <v>0</v>
          </cell>
          <cell r="T6938">
            <v>0</v>
          </cell>
          <cell r="U6938">
            <v>0</v>
          </cell>
          <cell r="AO6938" t="str">
            <v>Brandenburg_2006_Sonstige_7</v>
          </cell>
          <cell r="AQ6938" t="str">
            <v>Östliche Flächenländer_2006_Sonstige_7</v>
          </cell>
        </row>
        <row r="6939">
          <cell r="G6939">
            <v>1136</v>
          </cell>
          <cell r="H6939">
            <v>434</v>
          </cell>
          <cell r="I6939">
            <v>8</v>
          </cell>
          <cell r="J6939">
            <v>4</v>
          </cell>
          <cell r="K6939">
            <v>1095</v>
          </cell>
          <cell r="L6939">
            <v>417</v>
          </cell>
          <cell r="M6939">
            <v>8</v>
          </cell>
          <cell r="N6939">
            <v>4</v>
          </cell>
          <cell r="O6939">
            <v>1124</v>
          </cell>
          <cell r="P6939">
            <v>12</v>
          </cell>
          <cell r="Q6939">
            <v>0</v>
          </cell>
          <cell r="R6939">
            <v>0</v>
          </cell>
          <cell r="S6939">
            <v>0</v>
          </cell>
          <cell r="T6939">
            <v>0</v>
          </cell>
          <cell r="U6939">
            <v>0</v>
          </cell>
          <cell r="AO6939" t="str">
            <v>Brandenburg_2006_Sonstige_8</v>
          </cell>
          <cell r="AQ6939" t="str">
            <v>Östliche Flächenländer_2006_Sonstige_8</v>
          </cell>
        </row>
        <row r="6940">
          <cell r="G6940">
            <v>0</v>
          </cell>
          <cell r="H6940">
            <v>0</v>
          </cell>
          <cell r="I6940">
            <v>0</v>
          </cell>
          <cell r="J6940">
            <v>0</v>
          </cell>
          <cell r="K6940">
            <v>0</v>
          </cell>
          <cell r="L6940">
            <v>0</v>
          </cell>
          <cell r="M6940">
            <v>0</v>
          </cell>
          <cell r="N6940">
            <v>0</v>
          </cell>
          <cell r="O6940">
            <v>0</v>
          </cell>
          <cell r="P6940">
            <v>0</v>
          </cell>
          <cell r="Q6940">
            <v>0</v>
          </cell>
          <cell r="R6940">
            <v>0</v>
          </cell>
          <cell r="S6940">
            <v>0</v>
          </cell>
          <cell r="T6940">
            <v>0</v>
          </cell>
          <cell r="U6940">
            <v>0</v>
          </cell>
          <cell r="AO6940" t="e">
            <v>#N/A</v>
          </cell>
          <cell r="AQ6940" t="e">
            <v>#N/A</v>
          </cell>
        </row>
        <row r="6941">
          <cell r="G6941">
            <v>0</v>
          </cell>
          <cell r="H6941">
            <v>0</v>
          </cell>
          <cell r="I6941">
            <v>0</v>
          </cell>
          <cell r="J6941">
            <v>0</v>
          </cell>
          <cell r="K6941">
            <v>0</v>
          </cell>
          <cell r="L6941">
            <v>0</v>
          </cell>
          <cell r="M6941">
            <v>0</v>
          </cell>
          <cell r="N6941">
            <v>0</v>
          </cell>
          <cell r="O6941">
            <v>0</v>
          </cell>
          <cell r="P6941">
            <v>0</v>
          </cell>
          <cell r="Q6941">
            <v>0</v>
          </cell>
          <cell r="R6941">
            <v>0</v>
          </cell>
          <cell r="S6941">
            <v>0</v>
          </cell>
          <cell r="T6941">
            <v>0</v>
          </cell>
          <cell r="U6941">
            <v>0</v>
          </cell>
          <cell r="AO6941" t="e">
            <v>#N/A</v>
          </cell>
          <cell r="AQ6941" t="e">
            <v>#N/A</v>
          </cell>
        </row>
        <row r="6942">
          <cell r="G6942">
            <v>38</v>
          </cell>
          <cell r="H6942">
            <v>14</v>
          </cell>
          <cell r="I6942">
            <v>0</v>
          </cell>
          <cell r="J6942">
            <v>0</v>
          </cell>
          <cell r="K6942">
            <v>25</v>
          </cell>
          <cell r="L6942">
            <v>2</v>
          </cell>
          <cell r="M6942">
            <v>0</v>
          </cell>
          <cell r="N6942">
            <v>0</v>
          </cell>
          <cell r="O6942">
            <v>26</v>
          </cell>
          <cell r="P6942">
            <v>12</v>
          </cell>
          <cell r="Q6942">
            <v>0</v>
          </cell>
          <cell r="R6942">
            <v>0</v>
          </cell>
          <cell r="S6942">
            <v>0</v>
          </cell>
          <cell r="T6942">
            <v>0</v>
          </cell>
          <cell r="U6942">
            <v>0</v>
          </cell>
          <cell r="AO6942" t="e">
            <v>#N/A</v>
          </cell>
          <cell r="AQ6942" t="e">
            <v>#N/A</v>
          </cell>
        </row>
        <row r="6943">
          <cell r="G6943">
            <v>0</v>
          </cell>
          <cell r="H6943">
            <v>0</v>
          </cell>
          <cell r="I6943">
            <v>0</v>
          </cell>
          <cell r="J6943">
            <v>0</v>
          </cell>
          <cell r="K6943">
            <v>0</v>
          </cell>
          <cell r="L6943">
            <v>0</v>
          </cell>
          <cell r="M6943">
            <v>0</v>
          </cell>
          <cell r="N6943">
            <v>0</v>
          </cell>
          <cell r="O6943">
            <v>0</v>
          </cell>
          <cell r="P6943">
            <v>0</v>
          </cell>
          <cell r="Q6943">
            <v>0</v>
          </cell>
          <cell r="R6943">
            <v>0</v>
          </cell>
          <cell r="S6943">
            <v>0</v>
          </cell>
          <cell r="T6943">
            <v>0</v>
          </cell>
          <cell r="U6943">
            <v>0</v>
          </cell>
          <cell r="AO6943" t="e">
            <v>#N/A</v>
          </cell>
          <cell r="AQ6943" t="e">
            <v>#N/A</v>
          </cell>
        </row>
        <row r="6944">
          <cell r="G6944">
            <v>0</v>
          </cell>
          <cell r="H6944">
            <v>0</v>
          </cell>
          <cell r="I6944">
            <v>0</v>
          </cell>
          <cell r="J6944">
            <v>0</v>
          </cell>
          <cell r="K6944">
            <v>0</v>
          </cell>
          <cell r="L6944">
            <v>0</v>
          </cell>
          <cell r="M6944">
            <v>0</v>
          </cell>
          <cell r="N6944">
            <v>0</v>
          </cell>
          <cell r="O6944">
            <v>0</v>
          </cell>
          <cell r="P6944">
            <v>0</v>
          </cell>
          <cell r="Q6944">
            <v>0</v>
          </cell>
          <cell r="R6944">
            <v>0</v>
          </cell>
          <cell r="S6944">
            <v>0</v>
          </cell>
          <cell r="T6944">
            <v>0</v>
          </cell>
          <cell r="U6944">
            <v>0</v>
          </cell>
          <cell r="AO6944" t="e">
            <v>#N/A</v>
          </cell>
          <cell r="AQ6944" t="e">
            <v>#N/A</v>
          </cell>
        </row>
        <row r="6945">
          <cell r="G6945">
            <v>0</v>
          </cell>
          <cell r="H6945">
            <v>0</v>
          </cell>
          <cell r="I6945">
            <v>0</v>
          </cell>
          <cell r="J6945">
            <v>0</v>
          </cell>
          <cell r="K6945">
            <v>0</v>
          </cell>
          <cell r="L6945">
            <v>0</v>
          </cell>
          <cell r="M6945">
            <v>0</v>
          </cell>
          <cell r="N6945">
            <v>0</v>
          </cell>
          <cell r="O6945">
            <v>0</v>
          </cell>
          <cell r="P6945">
            <v>0</v>
          </cell>
          <cell r="Q6945">
            <v>0</v>
          </cell>
          <cell r="R6945">
            <v>0</v>
          </cell>
          <cell r="S6945">
            <v>0</v>
          </cell>
          <cell r="T6945">
            <v>0</v>
          </cell>
          <cell r="U6945">
            <v>0</v>
          </cell>
          <cell r="AO6945" t="e">
            <v>#N/A</v>
          </cell>
          <cell r="AQ6945" t="e">
            <v>#N/A</v>
          </cell>
        </row>
        <row r="6946">
          <cell r="G6946">
            <v>0</v>
          </cell>
          <cell r="H6946">
            <v>0</v>
          </cell>
          <cell r="I6946">
            <v>0</v>
          </cell>
          <cell r="J6946">
            <v>0</v>
          </cell>
          <cell r="K6946">
            <v>0</v>
          </cell>
          <cell r="L6946">
            <v>0</v>
          </cell>
          <cell r="M6946">
            <v>0</v>
          </cell>
          <cell r="N6946">
            <v>0</v>
          </cell>
          <cell r="O6946">
            <v>0</v>
          </cell>
          <cell r="P6946">
            <v>0</v>
          </cell>
          <cell r="Q6946">
            <v>0</v>
          </cell>
          <cell r="R6946">
            <v>0</v>
          </cell>
          <cell r="S6946">
            <v>0</v>
          </cell>
          <cell r="T6946">
            <v>0</v>
          </cell>
          <cell r="U6946">
            <v>0</v>
          </cell>
          <cell r="AO6946" t="e">
            <v>#N/A</v>
          </cell>
          <cell r="AQ6946" t="e">
            <v>#N/A</v>
          </cell>
        </row>
        <row r="6947">
          <cell r="G6947">
            <v>38</v>
          </cell>
          <cell r="H6947">
            <v>14</v>
          </cell>
          <cell r="I6947">
            <v>0</v>
          </cell>
          <cell r="J6947">
            <v>0</v>
          </cell>
          <cell r="K6947">
            <v>25</v>
          </cell>
          <cell r="L6947">
            <v>2</v>
          </cell>
          <cell r="M6947">
            <v>0</v>
          </cell>
          <cell r="N6947">
            <v>0</v>
          </cell>
          <cell r="O6947">
            <v>26</v>
          </cell>
          <cell r="P6947">
            <v>12</v>
          </cell>
          <cell r="Q6947">
            <v>0</v>
          </cell>
          <cell r="R6947">
            <v>0</v>
          </cell>
          <cell r="S6947">
            <v>0</v>
          </cell>
          <cell r="T6947">
            <v>0</v>
          </cell>
          <cell r="U6947">
            <v>0</v>
          </cell>
          <cell r="AO6947" t="e">
            <v>#N/A</v>
          </cell>
          <cell r="AQ6947" t="e">
            <v>#N/A</v>
          </cell>
        </row>
        <row r="6948">
          <cell r="G6948">
            <v>0</v>
          </cell>
          <cell r="H6948">
            <v>0</v>
          </cell>
          <cell r="I6948">
            <v>0</v>
          </cell>
          <cell r="J6948">
            <v>0</v>
          </cell>
          <cell r="K6948">
            <v>0</v>
          </cell>
          <cell r="L6948">
            <v>0</v>
          </cell>
          <cell r="M6948">
            <v>0</v>
          </cell>
          <cell r="N6948">
            <v>0</v>
          </cell>
          <cell r="O6948">
            <v>0</v>
          </cell>
          <cell r="P6948">
            <v>0</v>
          </cell>
          <cell r="Q6948">
            <v>0</v>
          </cell>
          <cell r="R6948">
            <v>0</v>
          </cell>
          <cell r="S6948">
            <v>0</v>
          </cell>
          <cell r="T6948">
            <v>0</v>
          </cell>
          <cell r="U6948">
            <v>0</v>
          </cell>
          <cell r="AO6948" t="str">
            <v>Brandenburg_2006_III 01_1</v>
          </cell>
          <cell r="AQ6948" t="str">
            <v>Östliche Flächenländer_2006_III 01_1</v>
          </cell>
        </row>
        <row r="6949">
          <cell r="G6949">
            <v>0</v>
          </cell>
          <cell r="H6949">
            <v>0</v>
          </cell>
          <cell r="I6949">
            <v>0</v>
          </cell>
          <cell r="J6949">
            <v>0</v>
          </cell>
          <cell r="K6949">
            <v>0</v>
          </cell>
          <cell r="L6949">
            <v>0</v>
          </cell>
          <cell r="M6949">
            <v>0</v>
          </cell>
          <cell r="N6949">
            <v>0</v>
          </cell>
          <cell r="O6949">
            <v>0</v>
          </cell>
          <cell r="P6949">
            <v>0</v>
          </cell>
          <cell r="Q6949">
            <v>0</v>
          </cell>
          <cell r="R6949">
            <v>0</v>
          </cell>
          <cell r="S6949">
            <v>0</v>
          </cell>
          <cell r="T6949">
            <v>0</v>
          </cell>
          <cell r="U6949">
            <v>0</v>
          </cell>
          <cell r="AO6949" t="str">
            <v>Brandenburg_2006_III 01_2</v>
          </cell>
          <cell r="AQ6949" t="str">
            <v>Östliche Flächenländer_2006_III 01_2</v>
          </cell>
        </row>
        <row r="6950">
          <cell r="G6950">
            <v>2987</v>
          </cell>
          <cell r="H6950">
            <v>1641</v>
          </cell>
          <cell r="I6950">
            <v>14</v>
          </cell>
          <cell r="J6950">
            <v>6</v>
          </cell>
          <cell r="K6950">
            <v>1563</v>
          </cell>
          <cell r="L6950">
            <v>845</v>
          </cell>
          <cell r="M6950">
            <v>7</v>
          </cell>
          <cell r="N6950">
            <v>1</v>
          </cell>
          <cell r="O6950">
            <v>1612</v>
          </cell>
          <cell r="P6950">
            <v>1375</v>
          </cell>
          <cell r="Q6950">
            <v>0</v>
          </cell>
          <cell r="R6950">
            <v>0</v>
          </cell>
          <cell r="S6950">
            <v>0</v>
          </cell>
          <cell r="T6950">
            <v>0</v>
          </cell>
          <cell r="U6950">
            <v>0</v>
          </cell>
          <cell r="AO6950" t="str">
            <v>Brandenburg_2006_III 01_3</v>
          </cell>
          <cell r="AQ6950" t="str">
            <v>Östliche Flächenländer_2006_III 01_3</v>
          </cell>
        </row>
        <row r="6951">
          <cell r="G6951">
            <v>0</v>
          </cell>
          <cell r="H6951">
            <v>0</v>
          </cell>
          <cell r="I6951">
            <v>0</v>
          </cell>
          <cell r="J6951">
            <v>0</v>
          </cell>
          <cell r="K6951">
            <v>0</v>
          </cell>
          <cell r="L6951">
            <v>0</v>
          </cell>
          <cell r="M6951">
            <v>0</v>
          </cell>
          <cell r="N6951">
            <v>0</v>
          </cell>
          <cell r="O6951">
            <v>0</v>
          </cell>
          <cell r="P6951">
            <v>0</v>
          </cell>
          <cell r="Q6951">
            <v>0</v>
          </cell>
          <cell r="R6951">
            <v>0</v>
          </cell>
          <cell r="S6951">
            <v>0</v>
          </cell>
          <cell r="T6951">
            <v>0</v>
          </cell>
          <cell r="U6951">
            <v>0</v>
          </cell>
          <cell r="AO6951" t="str">
            <v>Brandenburg_2006_III 01_4</v>
          </cell>
          <cell r="AQ6951" t="str">
            <v>Östliche Flächenländer_2006_III 01_4</v>
          </cell>
        </row>
        <row r="6952">
          <cell r="G6952">
            <v>0</v>
          </cell>
          <cell r="H6952">
            <v>0</v>
          </cell>
          <cell r="I6952">
            <v>0</v>
          </cell>
          <cell r="J6952">
            <v>0</v>
          </cell>
          <cell r="K6952">
            <v>0</v>
          </cell>
          <cell r="L6952">
            <v>0</v>
          </cell>
          <cell r="M6952">
            <v>0</v>
          </cell>
          <cell r="N6952">
            <v>0</v>
          </cell>
          <cell r="O6952">
            <v>0</v>
          </cell>
          <cell r="P6952">
            <v>0</v>
          </cell>
          <cell r="Q6952">
            <v>0</v>
          </cell>
          <cell r="R6952">
            <v>0</v>
          </cell>
          <cell r="S6952">
            <v>0</v>
          </cell>
          <cell r="T6952">
            <v>0</v>
          </cell>
          <cell r="U6952">
            <v>0</v>
          </cell>
          <cell r="AO6952" t="str">
            <v>Brandenburg_2006_III 01_5</v>
          </cell>
          <cell r="AQ6952" t="str">
            <v>Östliche Flächenländer_2006_III 01_5</v>
          </cell>
        </row>
        <row r="6953">
          <cell r="G6953">
            <v>0</v>
          </cell>
          <cell r="H6953">
            <v>0</v>
          </cell>
          <cell r="I6953">
            <v>0</v>
          </cell>
          <cell r="J6953">
            <v>0</v>
          </cell>
          <cell r="K6953">
            <v>0</v>
          </cell>
          <cell r="L6953">
            <v>0</v>
          </cell>
          <cell r="M6953">
            <v>0</v>
          </cell>
          <cell r="N6953">
            <v>0</v>
          </cell>
          <cell r="O6953">
            <v>0</v>
          </cell>
          <cell r="P6953">
            <v>0</v>
          </cell>
          <cell r="Q6953">
            <v>0</v>
          </cell>
          <cell r="R6953">
            <v>0</v>
          </cell>
          <cell r="S6953">
            <v>0</v>
          </cell>
          <cell r="T6953">
            <v>0</v>
          </cell>
          <cell r="U6953">
            <v>0</v>
          </cell>
          <cell r="AO6953" t="str">
            <v>Brandenburg_2006_III 01_6</v>
          </cell>
          <cell r="AQ6953" t="str">
            <v>Östliche Flächenländer_2006_III 01_6</v>
          </cell>
        </row>
        <row r="6954">
          <cell r="G6954">
            <v>0</v>
          </cell>
          <cell r="H6954">
            <v>0</v>
          </cell>
          <cell r="I6954">
            <v>0</v>
          </cell>
          <cell r="J6954">
            <v>0</v>
          </cell>
          <cell r="K6954">
            <v>0</v>
          </cell>
          <cell r="L6954">
            <v>0</v>
          </cell>
          <cell r="M6954">
            <v>0</v>
          </cell>
          <cell r="N6954">
            <v>0</v>
          </cell>
          <cell r="O6954">
            <v>0</v>
          </cell>
          <cell r="P6954">
            <v>0</v>
          </cell>
          <cell r="Q6954">
            <v>0</v>
          </cell>
          <cell r="R6954">
            <v>0</v>
          </cell>
          <cell r="S6954">
            <v>0</v>
          </cell>
          <cell r="T6954">
            <v>0</v>
          </cell>
          <cell r="U6954">
            <v>0</v>
          </cell>
          <cell r="AO6954" t="str">
            <v>Brandenburg_2006_III 01_7</v>
          </cell>
          <cell r="AQ6954" t="str">
            <v>Östliche Flächenländer_2006_III 01_7</v>
          </cell>
        </row>
        <row r="6955">
          <cell r="G6955">
            <v>2987</v>
          </cell>
          <cell r="H6955">
            <v>1641</v>
          </cell>
          <cell r="I6955">
            <v>14</v>
          </cell>
          <cell r="J6955">
            <v>6</v>
          </cell>
          <cell r="K6955">
            <v>1563</v>
          </cell>
          <cell r="L6955">
            <v>845</v>
          </cell>
          <cell r="M6955">
            <v>7</v>
          </cell>
          <cell r="N6955">
            <v>1</v>
          </cell>
          <cell r="O6955">
            <v>1612</v>
          </cell>
          <cell r="P6955">
            <v>1375</v>
          </cell>
          <cell r="Q6955">
            <v>0</v>
          </cell>
          <cell r="R6955">
            <v>0</v>
          </cell>
          <cell r="S6955">
            <v>0</v>
          </cell>
          <cell r="T6955">
            <v>0</v>
          </cell>
          <cell r="U6955">
            <v>0</v>
          </cell>
          <cell r="AO6955" t="str">
            <v>Brandenburg_2006_III 01_8</v>
          </cell>
          <cell r="AQ6955" t="str">
            <v>Östliche Flächenländer_2006_III 01_8</v>
          </cell>
        </row>
        <row r="6956">
          <cell r="G6956">
            <v>0</v>
          </cell>
          <cell r="H6956">
            <v>0</v>
          </cell>
          <cell r="I6956">
            <v>0</v>
          </cell>
          <cell r="J6956">
            <v>0</v>
          </cell>
          <cell r="K6956">
            <v>0</v>
          </cell>
          <cell r="L6956">
            <v>0</v>
          </cell>
          <cell r="M6956">
            <v>0</v>
          </cell>
          <cell r="N6956">
            <v>0</v>
          </cell>
          <cell r="O6956">
            <v>0</v>
          </cell>
          <cell r="P6956">
            <v>0</v>
          </cell>
          <cell r="Q6956">
            <v>0</v>
          </cell>
          <cell r="R6956">
            <v>0</v>
          </cell>
          <cell r="S6956">
            <v>0</v>
          </cell>
          <cell r="T6956">
            <v>0</v>
          </cell>
          <cell r="U6956">
            <v>0</v>
          </cell>
          <cell r="AO6956" t="str">
            <v>Brandenburg_2006_III 02_1</v>
          </cell>
          <cell r="AQ6956" t="str">
            <v>Östliche Flächenländer_2006_III 02_1</v>
          </cell>
        </row>
        <row r="6957">
          <cell r="G6957">
            <v>0</v>
          </cell>
          <cell r="H6957">
            <v>0</v>
          </cell>
          <cell r="I6957">
            <v>0</v>
          </cell>
          <cell r="J6957">
            <v>0</v>
          </cell>
          <cell r="K6957">
            <v>0</v>
          </cell>
          <cell r="L6957">
            <v>0</v>
          </cell>
          <cell r="M6957">
            <v>0</v>
          </cell>
          <cell r="N6957">
            <v>0</v>
          </cell>
          <cell r="O6957">
            <v>0</v>
          </cell>
          <cell r="P6957">
            <v>0</v>
          </cell>
          <cell r="Q6957">
            <v>0</v>
          </cell>
          <cell r="R6957">
            <v>0</v>
          </cell>
          <cell r="S6957">
            <v>0</v>
          </cell>
          <cell r="T6957">
            <v>0</v>
          </cell>
          <cell r="U6957">
            <v>0</v>
          </cell>
          <cell r="AO6957" t="str">
            <v>Brandenburg_2006_III 02_2</v>
          </cell>
          <cell r="AQ6957" t="str">
            <v>Östliche Flächenländer_2006_III 02_2</v>
          </cell>
        </row>
        <row r="6958">
          <cell r="G6958">
            <v>4523</v>
          </cell>
          <cell r="H6958">
            <v>2493</v>
          </cell>
          <cell r="I6958">
            <v>19</v>
          </cell>
          <cell r="J6958">
            <v>7</v>
          </cell>
          <cell r="K6958">
            <v>1544</v>
          </cell>
          <cell r="L6958">
            <v>872</v>
          </cell>
          <cell r="M6958">
            <v>11</v>
          </cell>
          <cell r="N6958">
            <v>5</v>
          </cell>
          <cell r="O6958">
            <v>1721</v>
          </cell>
          <cell r="P6958">
            <v>1408</v>
          </cell>
          <cell r="Q6958">
            <v>1394</v>
          </cell>
          <cell r="R6958">
            <v>0</v>
          </cell>
          <cell r="S6958">
            <v>0</v>
          </cell>
          <cell r="T6958">
            <v>0</v>
          </cell>
          <cell r="U6958">
            <v>0</v>
          </cell>
          <cell r="AO6958" t="str">
            <v>Brandenburg_2006_III 02_3</v>
          </cell>
          <cell r="AQ6958" t="str">
            <v>Östliche Flächenländer_2006_III 02_3</v>
          </cell>
        </row>
        <row r="6959">
          <cell r="G6959">
            <v>0</v>
          </cell>
          <cell r="H6959">
            <v>0</v>
          </cell>
          <cell r="I6959">
            <v>0</v>
          </cell>
          <cell r="J6959">
            <v>0</v>
          </cell>
          <cell r="K6959">
            <v>0</v>
          </cell>
          <cell r="L6959">
            <v>0</v>
          </cell>
          <cell r="M6959">
            <v>0</v>
          </cell>
          <cell r="N6959">
            <v>0</v>
          </cell>
          <cell r="O6959">
            <v>0</v>
          </cell>
          <cell r="P6959">
            <v>0</v>
          </cell>
          <cell r="Q6959">
            <v>0</v>
          </cell>
          <cell r="R6959">
            <v>0</v>
          </cell>
          <cell r="S6959">
            <v>0</v>
          </cell>
          <cell r="T6959">
            <v>0</v>
          </cell>
          <cell r="U6959">
            <v>0</v>
          </cell>
          <cell r="AO6959" t="str">
            <v>Brandenburg_2006_III 02_4</v>
          </cell>
          <cell r="AQ6959" t="str">
            <v>Östliche Flächenländer_2006_III 02_4</v>
          </cell>
        </row>
        <row r="6960">
          <cell r="G6960">
            <v>0</v>
          </cell>
          <cell r="H6960">
            <v>0</v>
          </cell>
          <cell r="I6960">
            <v>0</v>
          </cell>
          <cell r="J6960">
            <v>0</v>
          </cell>
          <cell r="K6960">
            <v>0</v>
          </cell>
          <cell r="L6960">
            <v>0</v>
          </cell>
          <cell r="M6960">
            <v>0</v>
          </cell>
          <cell r="N6960">
            <v>0</v>
          </cell>
          <cell r="O6960">
            <v>0</v>
          </cell>
          <cell r="P6960">
            <v>0</v>
          </cell>
          <cell r="Q6960">
            <v>0</v>
          </cell>
          <cell r="R6960">
            <v>0</v>
          </cell>
          <cell r="S6960">
            <v>0</v>
          </cell>
          <cell r="T6960">
            <v>0</v>
          </cell>
          <cell r="U6960">
            <v>0</v>
          </cell>
          <cell r="AO6960" t="str">
            <v>Brandenburg_2006_III 02_5</v>
          </cell>
          <cell r="AQ6960" t="str">
            <v>Östliche Flächenländer_2006_III 02_5</v>
          </cell>
        </row>
        <row r="6961">
          <cell r="G6961">
            <v>0</v>
          </cell>
          <cell r="H6961">
            <v>0</v>
          </cell>
          <cell r="I6961">
            <v>0</v>
          </cell>
          <cell r="J6961">
            <v>0</v>
          </cell>
          <cell r="K6961">
            <v>0</v>
          </cell>
          <cell r="L6961">
            <v>0</v>
          </cell>
          <cell r="M6961">
            <v>0</v>
          </cell>
          <cell r="N6961">
            <v>0</v>
          </cell>
          <cell r="O6961">
            <v>0</v>
          </cell>
          <cell r="P6961">
            <v>0</v>
          </cell>
          <cell r="Q6961">
            <v>0</v>
          </cell>
          <cell r="R6961">
            <v>0</v>
          </cell>
          <cell r="S6961">
            <v>0</v>
          </cell>
          <cell r="T6961">
            <v>0</v>
          </cell>
          <cell r="U6961">
            <v>0</v>
          </cell>
          <cell r="AO6961" t="str">
            <v>Brandenburg_2006_III 02_6</v>
          </cell>
          <cell r="AQ6961" t="str">
            <v>Östliche Flächenländer_2006_III 02_6</v>
          </cell>
        </row>
        <row r="6962">
          <cell r="G6962">
            <v>0</v>
          </cell>
          <cell r="H6962">
            <v>0</v>
          </cell>
          <cell r="I6962">
            <v>0</v>
          </cell>
          <cell r="J6962">
            <v>0</v>
          </cell>
          <cell r="K6962">
            <v>0</v>
          </cell>
          <cell r="L6962">
            <v>0</v>
          </cell>
          <cell r="M6962">
            <v>0</v>
          </cell>
          <cell r="N6962">
            <v>0</v>
          </cell>
          <cell r="O6962">
            <v>0</v>
          </cell>
          <cell r="P6962">
            <v>0</v>
          </cell>
          <cell r="Q6962">
            <v>0</v>
          </cell>
          <cell r="R6962">
            <v>0</v>
          </cell>
          <cell r="S6962">
            <v>0</v>
          </cell>
          <cell r="T6962">
            <v>0</v>
          </cell>
          <cell r="U6962">
            <v>0</v>
          </cell>
          <cell r="AO6962" t="str">
            <v>Brandenburg_2006_III 02_7</v>
          </cell>
          <cell r="AQ6962" t="str">
            <v>Östliche Flächenländer_2006_III 02_7</v>
          </cell>
        </row>
        <row r="6963">
          <cell r="G6963">
            <v>4523</v>
          </cell>
          <cell r="H6963">
            <v>2493</v>
          </cell>
          <cell r="I6963">
            <v>19</v>
          </cell>
          <cell r="J6963">
            <v>7</v>
          </cell>
          <cell r="K6963">
            <v>1544</v>
          </cell>
          <cell r="L6963">
            <v>872</v>
          </cell>
          <cell r="M6963">
            <v>11</v>
          </cell>
          <cell r="N6963">
            <v>5</v>
          </cell>
          <cell r="O6963">
            <v>1721</v>
          </cell>
          <cell r="P6963">
            <v>1408</v>
          </cell>
          <cell r="Q6963">
            <v>1394</v>
          </cell>
          <cell r="R6963">
            <v>0</v>
          </cell>
          <cell r="S6963">
            <v>0</v>
          </cell>
          <cell r="T6963">
            <v>0</v>
          </cell>
          <cell r="U6963">
            <v>0</v>
          </cell>
          <cell r="AO6963" t="str">
            <v>Brandenburg_2006_III 02_8</v>
          </cell>
          <cell r="AQ6963" t="str">
            <v>Östliche Flächenländer_2006_III 02_8</v>
          </cell>
        </row>
        <row r="6964">
          <cell r="G6964">
            <v>0</v>
          </cell>
          <cell r="H6964">
            <v>0</v>
          </cell>
          <cell r="I6964">
            <v>0</v>
          </cell>
          <cell r="J6964">
            <v>0</v>
          </cell>
          <cell r="K6964">
            <v>0</v>
          </cell>
          <cell r="L6964">
            <v>0</v>
          </cell>
          <cell r="M6964">
            <v>0</v>
          </cell>
          <cell r="N6964">
            <v>0</v>
          </cell>
          <cell r="O6964">
            <v>0</v>
          </cell>
          <cell r="P6964">
            <v>0</v>
          </cell>
          <cell r="Q6964">
            <v>0</v>
          </cell>
          <cell r="R6964">
            <v>0</v>
          </cell>
          <cell r="S6964">
            <v>0</v>
          </cell>
          <cell r="T6964">
            <v>0</v>
          </cell>
          <cell r="U6964">
            <v>0</v>
          </cell>
          <cell r="AO6964" t="str">
            <v>Brandenburg_2006_Sonstige_1</v>
          </cell>
          <cell r="AQ6964" t="str">
            <v>Östliche Flächenländer_2006_Sonstige_1</v>
          </cell>
        </row>
        <row r="6965">
          <cell r="G6965">
            <v>2</v>
          </cell>
          <cell r="H6965">
            <v>1</v>
          </cell>
          <cell r="I6965">
            <v>0</v>
          </cell>
          <cell r="J6965">
            <v>0</v>
          </cell>
          <cell r="K6965">
            <v>2</v>
          </cell>
          <cell r="L6965">
            <v>1</v>
          </cell>
          <cell r="M6965">
            <v>0</v>
          </cell>
          <cell r="N6965">
            <v>0</v>
          </cell>
          <cell r="O6965">
            <v>2</v>
          </cell>
          <cell r="P6965">
            <v>0</v>
          </cell>
          <cell r="Q6965">
            <v>0</v>
          </cell>
          <cell r="R6965">
            <v>0</v>
          </cell>
          <cell r="S6965">
            <v>0</v>
          </cell>
          <cell r="T6965">
            <v>0</v>
          </cell>
          <cell r="U6965">
            <v>0</v>
          </cell>
          <cell r="AO6965" t="str">
            <v>Brandenburg_2006_Sonstige_2</v>
          </cell>
          <cell r="AQ6965" t="str">
            <v>Östliche Flächenländer_2006_Sonstige_2</v>
          </cell>
        </row>
        <row r="6966">
          <cell r="G6966">
            <v>301</v>
          </cell>
          <cell r="H6966">
            <v>46</v>
          </cell>
          <cell r="I6966">
            <v>0</v>
          </cell>
          <cell r="J6966">
            <v>0</v>
          </cell>
          <cell r="K6966">
            <v>120</v>
          </cell>
          <cell r="L6966">
            <v>23</v>
          </cell>
          <cell r="M6966">
            <v>0</v>
          </cell>
          <cell r="N6966">
            <v>0</v>
          </cell>
          <cell r="O6966">
            <v>120</v>
          </cell>
          <cell r="P6966">
            <v>136</v>
          </cell>
          <cell r="Q6966">
            <v>16</v>
          </cell>
          <cell r="R6966">
            <v>29</v>
          </cell>
          <cell r="S6966">
            <v>0</v>
          </cell>
          <cell r="T6966">
            <v>0</v>
          </cell>
          <cell r="U6966">
            <v>0</v>
          </cell>
          <cell r="AO6966" t="str">
            <v>Brandenburg_2006_Sonstige_3</v>
          </cell>
          <cell r="AQ6966" t="str">
            <v>Östliche Flächenländer_2006_Sonstige_3</v>
          </cell>
        </row>
        <row r="6967">
          <cell r="G6967">
            <v>24</v>
          </cell>
          <cell r="H6967">
            <v>10</v>
          </cell>
          <cell r="I6967">
            <v>0</v>
          </cell>
          <cell r="J6967">
            <v>0</v>
          </cell>
          <cell r="K6967">
            <v>12</v>
          </cell>
          <cell r="L6967">
            <v>7</v>
          </cell>
          <cell r="M6967">
            <v>0</v>
          </cell>
          <cell r="N6967">
            <v>0</v>
          </cell>
          <cell r="O6967">
            <v>12</v>
          </cell>
          <cell r="P6967">
            <v>12</v>
          </cell>
          <cell r="Q6967">
            <v>0</v>
          </cell>
          <cell r="R6967">
            <v>0</v>
          </cell>
          <cell r="S6967">
            <v>0</v>
          </cell>
          <cell r="T6967">
            <v>0</v>
          </cell>
          <cell r="U6967">
            <v>0</v>
          </cell>
          <cell r="AO6967" t="str">
            <v>Brandenburg_2006_Sonstige_4</v>
          </cell>
          <cell r="AQ6967" t="str">
            <v>Östliche Flächenländer_2006_Sonstige_4</v>
          </cell>
        </row>
        <row r="6968">
          <cell r="G6968">
            <v>28</v>
          </cell>
          <cell r="H6968">
            <v>12</v>
          </cell>
          <cell r="I6968">
            <v>0</v>
          </cell>
          <cell r="J6968">
            <v>0</v>
          </cell>
          <cell r="K6968">
            <v>19</v>
          </cell>
          <cell r="L6968">
            <v>9</v>
          </cell>
          <cell r="M6968">
            <v>0</v>
          </cell>
          <cell r="N6968">
            <v>0</v>
          </cell>
          <cell r="O6968">
            <v>19</v>
          </cell>
          <cell r="P6968">
            <v>9</v>
          </cell>
          <cell r="Q6968">
            <v>0</v>
          </cell>
          <cell r="R6968">
            <v>0</v>
          </cell>
          <cell r="S6968">
            <v>0</v>
          </cell>
          <cell r="T6968">
            <v>0</v>
          </cell>
          <cell r="U6968">
            <v>0</v>
          </cell>
          <cell r="AO6968" t="str">
            <v>Brandenburg_2006_Sonstige_5</v>
          </cell>
          <cell r="AQ6968" t="str">
            <v>Östliche Flächenländer_2006_Sonstige_5</v>
          </cell>
        </row>
        <row r="6969">
          <cell r="G6969">
            <v>1</v>
          </cell>
          <cell r="H6969">
            <v>1</v>
          </cell>
          <cell r="I6969">
            <v>0</v>
          </cell>
          <cell r="J6969">
            <v>0</v>
          </cell>
          <cell r="K6969">
            <v>0</v>
          </cell>
          <cell r="L6969">
            <v>0</v>
          </cell>
          <cell r="M6969">
            <v>0</v>
          </cell>
          <cell r="N6969">
            <v>0</v>
          </cell>
          <cell r="O6969">
            <v>0</v>
          </cell>
          <cell r="P6969">
            <v>1</v>
          </cell>
          <cell r="Q6969">
            <v>0</v>
          </cell>
          <cell r="R6969">
            <v>0</v>
          </cell>
          <cell r="S6969">
            <v>0</v>
          </cell>
          <cell r="T6969">
            <v>0</v>
          </cell>
          <cell r="U6969">
            <v>0</v>
          </cell>
          <cell r="AO6969" t="str">
            <v>Brandenburg_2006_Sonstige_6</v>
          </cell>
          <cell r="AQ6969" t="str">
            <v>Östliche Flächenländer_2006_Sonstige_6</v>
          </cell>
        </row>
        <row r="6970">
          <cell r="G6970">
            <v>0</v>
          </cell>
          <cell r="H6970">
            <v>0</v>
          </cell>
          <cell r="I6970">
            <v>0</v>
          </cell>
          <cell r="J6970">
            <v>0</v>
          </cell>
          <cell r="K6970">
            <v>0</v>
          </cell>
          <cell r="L6970">
            <v>0</v>
          </cell>
          <cell r="M6970">
            <v>0</v>
          </cell>
          <cell r="N6970">
            <v>0</v>
          </cell>
          <cell r="O6970">
            <v>0</v>
          </cell>
          <cell r="P6970">
            <v>0</v>
          </cell>
          <cell r="Q6970">
            <v>0</v>
          </cell>
          <cell r="R6970">
            <v>0</v>
          </cell>
          <cell r="S6970">
            <v>0</v>
          </cell>
          <cell r="T6970">
            <v>0</v>
          </cell>
          <cell r="U6970">
            <v>0</v>
          </cell>
          <cell r="AO6970" t="str">
            <v>Brandenburg_2006_Sonstige_7</v>
          </cell>
          <cell r="AQ6970" t="str">
            <v>Östliche Flächenländer_2006_Sonstige_7</v>
          </cell>
        </row>
        <row r="6971">
          <cell r="G6971">
            <v>356</v>
          </cell>
          <cell r="H6971">
            <v>70</v>
          </cell>
          <cell r="I6971">
            <v>0</v>
          </cell>
          <cell r="J6971">
            <v>0</v>
          </cell>
          <cell r="K6971">
            <v>153</v>
          </cell>
          <cell r="L6971">
            <v>40</v>
          </cell>
          <cell r="M6971">
            <v>0</v>
          </cell>
          <cell r="N6971">
            <v>0</v>
          </cell>
          <cell r="O6971">
            <v>153</v>
          </cell>
          <cell r="P6971">
            <v>158</v>
          </cell>
          <cell r="Q6971">
            <v>16</v>
          </cell>
          <cell r="R6971">
            <v>29</v>
          </cell>
          <cell r="S6971">
            <v>0</v>
          </cell>
          <cell r="T6971">
            <v>0</v>
          </cell>
          <cell r="U6971">
            <v>0</v>
          </cell>
          <cell r="AO6971" t="str">
            <v>Brandenburg_2006_Sonstige_8</v>
          </cell>
          <cell r="AQ6971" t="str">
            <v>Östliche Flächenländer_2006_Sonstige_8</v>
          </cell>
        </row>
        <row r="6972">
          <cell r="G6972">
            <v>0</v>
          </cell>
          <cell r="H6972">
            <v>0</v>
          </cell>
          <cell r="I6972">
            <v>0</v>
          </cell>
          <cell r="J6972">
            <v>0</v>
          </cell>
          <cell r="K6972">
            <v>0</v>
          </cell>
          <cell r="L6972">
            <v>0</v>
          </cell>
          <cell r="M6972">
            <v>0</v>
          </cell>
          <cell r="N6972">
            <v>0</v>
          </cell>
          <cell r="O6972">
            <v>0</v>
          </cell>
          <cell r="P6972">
            <v>0</v>
          </cell>
          <cell r="Q6972">
            <v>0</v>
          </cell>
          <cell r="R6972">
            <v>0</v>
          </cell>
          <cell r="S6972">
            <v>0</v>
          </cell>
          <cell r="T6972">
            <v>0</v>
          </cell>
          <cell r="U6972">
            <v>0</v>
          </cell>
          <cell r="AO6972" t="e">
            <v>#N/A</v>
          </cell>
          <cell r="AQ6972" t="e">
            <v>#N/A</v>
          </cell>
        </row>
        <row r="6973">
          <cell r="G6973">
            <v>0</v>
          </cell>
          <cell r="H6973">
            <v>0</v>
          </cell>
          <cell r="I6973">
            <v>0</v>
          </cell>
          <cell r="J6973">
            <v>0</v>
          </cell>
          <cell r="K6973">
            <v>0</v>
          </cell>
          <cell r="L6973">
            <v>0</v>
          </cell>
          <cell r="M6973">
            <v>0</v>
          </cell>
          <cell r="N6973">
            <v>0</v>
          </cell>
          <cell r="O6973">
            <v>0</v>
          </cell>
          <cell r="P6973">
            <v>0</v>
          </cell>
          <cell r="Q6973">
            <v>0</v>
          </cell>
          <cell r="R6973">
            <v>0</v>
          </cell>
          <cell r="S6973">
            <v>0</v>
          </cell>
          <cell r="T6973">
            <v>0</v>
          </cell>
          <cell r="U6973">
            <v>0</v>
          </cell>
          <cell r="AO6973" t="e">
            <v>#N/A</v>
          </cell>
          <cell r="AQ6973" t="e">
            <v>#N/A</v>
          </cell>
        </row>
        <row r="6974">
          <cell r="G6974">
            <v>134</v>
          </cell>
          <cell r="H6974">
            <v>22</v>
          </cell>
          <cell r="I6974">
            <v>0</v>
          </cell>
          <cell r="J6974">
            <v>0</v>
          </cell>
          <cell r="K6974">
            <v>22</v>
          </cell>
          <cell r="L6974">
            <v>8</v>
          </cell>
          <cell r="M6974">
            <v>0</v>
          </cell>
          <cell r="N6974">
            <v>0</v>
          </cell>
          <cell r="O6974">
            <v>22</v>
          </cell>
          <cell r="P6974">
            <v>75</v>
          </cell>
          <cell r="Q6974">
            <v>8</v>
          </cell>
          <cell r="R6974">
            <v>29</v>
          </cell>
          <cell r="S6974">
            <v>0</v>
          </cell>
          <cell r="T6974">
            <v>0</v>
          </cell>
          <cell r="U6974">
            <v>0</v>
          </cell>
          <cell r="AO6974" t="e">
            <v>#N/A</v>
          </cell>
          <cell r="AQ6974" t="e">
            <v>#N/A</v>
          </cell>
        </row>
        <row r="6975">
          <cell r="G6975">
            <v>10</v>
          </cell>
          <cell r="H6975">
            <v>8</v>
          </cell>
          <cell r="I6975">
            <v>0</v>
          </cell>
          <cell r="J6975">
            <v>0</v>
          </cell>
          <cell r="K6975">
            <v>5</v>
          </cell>
          <cell r="L6975">
            <v>5</v>
          </cell>
          <cell r="M6975">
            <v>0</v>
          </cell>
          <cell r="N6975">
            <v>0</v>
          </cell>
          <cell r="O6975">
            <v>5</v>
          </cell>
          <cell r="P6975">
            <v>5</v>
          </cell>
          <cell r="Q6975">
            <v>0</v>
          </cell>
          <cell r="R6975">
            <v>0</v>
          </cell>
          <cell r="S6975">
            <v>0</v>
          </cell>
          <cell r="T6975">
            <v>0</v>
          </cell>
          <cell r="U6975">
            <v>0</v>
          </cell>
          <cell r="AO6975" t="e">
            <v>#N/A</v>
          </cell>
          <cell r="AQ6975" t="e">
            <v>#N/A</v>
          </cell>
        </row>
        <row r="6976">
          <cell r="G6976">
            <v>15</v>
          </cell>
          <cell r="H6976">
            <v>6</v>
          </cell>
          <cell r="I6976">
            <v>0</v>
          </cell>
          <cell r="J6976">
            <v>0</v>
          </cell>
          <cell r="K6976">
            <v>8</v>
          </cell>
          <cell r="L6976">
            <v>3</v>
          </cell>
          <cell r="M6976">
            <v>0</v>
          </cell>
          <cell r="N6976">
            <v>0</v>
          </cell>
          <cell r="O6976">
            <v>8</v>
          </cell>
          <cell r="P6976">
            <v>7</v>
          </cell>
          <cell r="Q6976">
            <v>0</v>
          </cell>
          <cell r="R6976">
            <v>0</v>
          </cell>
          <cell r="S6976">
            <v>0</v>
          </cell>
          <cell r="T6976">
            <v>0</v>
          </cell>
          <cell r="U6976">
            <v>0</v>
          </cell>
          <cell r="AO6976" t="e">
            <v>#N/A</v>
          </cell>
          <cell r="AQ6976" t="e">
            <v>#N/A</v>
          </cell>
        </row>
        <row r="6977">
          <cell r="G6977">
            <v>1</v>
          </cell>
          <cell r="H6977">
            <v>1</v>
          </cell>
          <cell r="I6977">
            <v>0</v>
          </cell>
          <cell r="J6977">
            <v>0</v>
          </cell>
          <cell r="K6977">
            <v>0</v>
          </cell>
          <cell r="L6977">
            <v>0</v>
          </cell>
          <cell r="M6977">
            <v>0</v>
          </cell>
          <cell r="N6977">
            <v>0</v>
          </cell>
          <cell r="O6977">
            <v>0</v>
          </cell>
          <cell r="P6977">
            <v>1</v>
          </cell>
          <cell r="Q6977">
            <v>0</v>
          </cell>
          <cell r="R6977">
            <v>0</v>
          </cell>
          <cell r="S6977">
            <v>0</v>
          </cell>
          <cell r="T6977">
            <v>0</v>
          </cell>
          <cell r="U6977">
            <v>0</v>
          </cell>
          <cell r="AO6977" t="e">
            <v>#N/A</v>
          </cell>
          <cell r="AQ6977" t="e">
            <v>#N/A</v>
          </cell>
        </row>
        <row r="6978">
          <cell r="G6978">
            <v>0</v>
          </cell>
          <cell r="H6978">
            <v>0</v>
          </cell>
          <cell r="I6978">
            <v>0</v>
          </cell>
          <cell r="J6978">
            <v>0</v>
          </cell>
          <cell r="K6978">
            <v>0</v>
          </cell>
          <cell r="L6978">
            <v>0</v>
          </cell>
          <cell r="M6978">
            <v>0</v>
          </cell>
          <cell r="N6978">
            <v>0</v>
          </cell>
          <cell r="O6978">
            <v>0</v>
          </cell>
          <cell r="P6978">
            <v>0</v>
          </cell>
          <cell r="Q6978">
            <v>0</v>
          </cell>
          <cell r="R6978">
            <v>0</v>
          </cell>
          <cell r="S6978">
            <v>0</v>
          </cell>
          <cell r="T6978">
            <v>0</v>
          </cell>
          <cell r="U6978">
            <v>0</v>
          </cell>
          <cell r="AO6978" t="e">
            <v>#N/A</v>
          </cell>
          <cell r="AQ6978" t="e">
            <v>#N/A</v>
          </cell>
        </row>
        <row r="6979">
          <cell r="G6979">
            <v>160</v>
          </cell>
          <cell r="H6979">
            <v>37</v>
          </cell>
          <cell r="I6979">
            <v>0</v>
          </cell>
          <cell r="J6979">
            <v>0</v>
          </cell>
          <cell r="K6979">
            <v>35</v>
          </cell>
          <cell r="L6979">
            <v>16</v>
          </cell>
          <cell r="M6979">
            <v>0</v>
          </cell>
          <cell r="N6979">
            <v>0</v>
          </cell>
          <cell r="O6979">
            <v>35</v>
          </cell>
          <cell r="P6979">
            <v>88</v>
          </cell>
          <cell r="Q6979">
            <v>8</v>
          </cell>
          <cell r="R6979">
            <v>29</v>
          </cell>
          <cell r="S6979">
            <v>0</v>
          </cell>
          <cell r="T6979">
            <v>0</v>
          </cell>
          <cell r="U6979">
            <v>0</v>
          </cell>
          <cell r="AO6979" t="e">
            <v>#N/A</v>
          </cell>
          <cell r="AQ6979" t="e">
            <v>#N/A</v>
          </cell>
        </row>
        <row r="6980">
          <cell r="G6980">
            <v>2657.8796546976741</v>
          </cell>
          <cell r="H6980">
            <v>868.01596518636188</v>
          </cell>
          <cell r="I6980">
            <v>449.52068381661445</v>
          </cell>
          <cell r="J6980">
            <v>164.56547848438467</v>
          </cell>
          <cell r="K6980">
            <v>818.17133379259712</v>
          </cell>
          <cell r="L6980">
            <v>259.86476876564359</v>
          </cell>
          <cell r="M6980">
            <v>158.21066522465466</v>
          </cell>
          <cell r="N6980">
            <v>52.631799163179913</v>
          </cell>
          <cell r="O6980">
            <v>994.27751918069703</v>
          </cell>
          <cell r="P6980">
            <v>832.40139166171139</v>
          </cell>
          <cell r="Q6980">
            <v>736.39387612621351</v>
          </cell>
          <cell r="R6980">
            <v>94.806867729052414</v>
          </cell>
          <cell r="S6980">
            <v>0</v>
          </cell>
          <cell r="T6980">
            <v>0</v>
          </cell>
          <cell r="U6980">
            <v>0</v>
          </cell>
          <cell r="AO6980" t="str">
            <v>Hessen_2008_I 01a_1</v>
          </cell>
          <cell r="AQ6980" t="str">
            <v>Westliche Flächenländer_2008_I 01a_1</v>
          </cell>
        </row>
        <row r="6981">
          <cell r="G6981">
            <v>36882.04320838234</v>
          </cell>
          <cell r="H6981">
            <v>11795.755024517075</v>
          </cell>
          <cell r="I6981">
            <v>5136.7404067647039</v>
          </cell>
          <cell r="J6981">
            <v>2121.5553028455588</v>
          </cell>
          <cell r="K6981">
            <v>11830.54348744854</v>
          </cell>
          <cell r="L6981">
            <v>4139.1757908516465</v>
          </cell>
          <cell r="M6981">
            <v>1823.1324496169968</v>
          </cell>
          <cell r="N6981">
            <v>800.94896498568596</v>
          </cell>
          <cell r="O6981">
            <v>11691.844185190828</v>
          </cell>
          <cell r="P6981">
            <v>12110.202987972592</v>
          </cell>
          <cell r="Q6981">
            <v>10772.224597937698</v>
          </cell>
          <cell r="R6981">
            <v>2307.7714372812125</v>
          </cell>
          <cell r="S6981">
            <v>0</v>
          </cell>
          <cell r="T6981">
            <v>0</v>
          </cell>
          <cell r="U6981">
            <v>0</v>
          </cell>
          <cell r="AO6981" t="str">
            <v>Hessen_2008_I 01a_2</v>
          </cell>
          <cell r="AQ6981" t="str">
            <v>Westliche Flächenländer_2008_I 01a_2</v>
          </cell>
        </row>
        <row r="6982">
          <cell r="G6982">
            <v>51403.781894090658</v>
          </cell>
          <cell r="H6982">
            <v>21853.943214513463</v>
          </cell>
          <cell r="I6982">
            <v>3739.5553095440036</v>
          </cell>
          <cell r="J6982">
            <v>1850.2274722786826</v>
          </cell>
          <cell r="K6982">
            <v>18174.347048528514</v>
          </cell>
          <cell r="L6982">
            <v>8106.8321823121114</v>
          </cell>
          <cell r="M6982">
            <v>1455.9821053767905</v>
          </cell>
          <cell r="N6982">
            <v>731.84940908757255</v>
          </cell>
          <cell r="O6982">
            <v>16907.096271822415</v>
          </cell>
          <cell r="P6982">
            <v>16719.744568256225</v>
          </cell>
          <cell r="Q6982">
            <v>15010.641355399792</v>
          </cell>
          <cell r="R6982">
            <v>2766.2996986122339</v>
          </cell>
          <cell r="S6982">
            <v>0</v>
          </cell>
          <cell r="T6982">
            <v>0</v>
          </cell>
          <cell r="U6982">
            <v>0</v>
          </cell>
          <cell r="AO6982" t="str">
            <v>Hessen_2008_I 01a_3</v>
          </cell>
          <cell r="AQ6982" t="str">
            <v>Westliche Flächenländer_2008_I 01a_3</v>
          </cell>
        </row>
        <row r="6983">
          <cell r="G6983">
            <v>11483.506756454794</v>
          </cell>
          <cell r="H6983">
            <v>5610.414729501832</v>
          </cell>
          <cell r="I6983">
            <v>632.88047098289917</v>
          </cell>
          <cell r="J6983">
            <v>348.73517714362595</v>
          </cell>
          <cell r="K6983">
            <v>3559.4851774823096</v>
          </cell>
          <cell r="L6983">
            <v>1809.5216117814939</v>
          </cell>
          <cell r="M6983">
            <v>200.96339689149548</v>
          </cell>
          <cell r="N6983">
            <v>111.12794538647876</v>
          </cell>
          <cell r="O6983">
            <v>3435.0481754209231</v>
          </cell>
          <cell r="P6983">
            <v>3784.327070615449</v>
          </cell>
          <cell r="Q6983">
            <v>4007.5800746442801</v>
          </cell>
          <cell r="R6983">
            <v>256.55143577414105</v>
          </cell>
          <cell r="S6983">
            <v>0</v>
          </cell>
          <cell r="T6983">
            <v>0</v>
          </cell>
          <cell r="U6983">
            <v>0</v>
          </cell>
          <cell r="AO6983" t="str">
            <v>Hessen_2008_I 01a_4</v>
          </cell>
          <cell r="AQ6983" t="str">
            <v>Westliche Flächenländer_2008_I 01a_4</v>
          </cell>
        </row>
        <row r="6984">
          <cell r="G6984">
            <v>11959.716695587049</v>
          </cell>
          <cell r="H6984">
            <v>6888.6174336635913</v>
          </cell>
          <cell r="I6984">
            <v>487.02419897669506</v>
          </cell>
          <cell r="J6984">
            <v>294.86926342299034</v>
          </cell>
          <cell r="K6984">
            <v>4658.8512684922262</v>
          </cell>
          <cell r="L6984">
            <v>2794.7178566692874</v>
          </cell>
          <cell r="M6984">
            <v>203.6495869454215</v>
          </cell>
          <cell r="N6984">
            <v>124.53393158628789</v>
          </cell>
          <cell r="O6984">
            <v>3701.1689576476729</v>
          </cell>
          <cell r="P6984">
            <v>4451.1185914210419</v>
          </cell>
          <cell r="Q6984">
            <v>3676.5249422731931</v>
          </cell>
          <cell r="R6984">
            <v>130.90420424513997</v>
          </cell>
          <cell r="S6984">
            <v>0</v>
          </cell>
          <cell r="T6984">
            <v>0</v>
          </cell>
          <cell r="U6984">
            <v>0</v>
          </cell>
          <cell r="AO6984" t="str">
            <v>Hessen_2008_I 01a_5</v>
          </cell>
          <cell r="AQ6984" t="str">
            <v>Westliche Flächenländer_2008_I 01a_5</v>
          </cell>
        </row>
        <row r="6985">
          <cell r="G6985">
            <v>0</v>
          </cell>
          <cell r="H6985">
            <v>0</v>
          </cell>
          <cell r="I6985">
            <v>0</v>
          </cell>
          <cell r="J6985">
            <v>0</v>
          </cell>
          <cell r="K6985">
            <v>0</v>
          </cell>
          <cell r="L6985">
            <v>0</v>
          </cell>
          <cell r="M6985">
            <v>0</v>
          </cell>
          <cell r="N6985">
            <v>0</v>
          </cell>
          <cell r="O6985">
            <v>0</v>
          </cell>
          <cell r="P6985">
            <v>0</v>
          </cell>
          <cell r="Q6985">
            <v>0</v>
          </cell>
          <cell r="R6985">
            <v>0</v>
          </cell>
          <cell r="S6985">
            <v>0</v>
          </cell>
          <cell r="T6985">
            <v>0</v>
          </cell>
          <cell r="U6985">
            <v>0</v>
          </cell>
          <cell r="AO6985" t="str">
            <v>Hessen_2008_I 01a_6</v>
          </cell>
          <cell r="AQ6985" t="str">
            <v>Westliche Flächenländer_2008_I 01a_6</v>
          </cell>
        </row>
        <row r="6986">
          <cell r="G6986">
            <v>272.07179078748499</v>
          </cell>
          <cell r="H6986">
            <v>90.253632617674967</v>
          </cell>
          <cell r="I6986">
            <v>26.27892991508325</v>
          </cell>
          <cell r="J6986">
            <v>8.0473058247577836</v>
          </cell>
          <cell r="K6986">
            <v>55.601684255812536</v>
          </cell>
          <cell r="L6986">
            <v>16.887789619817816</v>
          </cell>
          <cell r="M6986">
            <v>4.0617959446411325</v>
          </cell>
          <cell r="N6986">
            <v>1.907949790794979</v>
          </cell>
          <cell r="O6986">
            <v>59.564890737463791</v>
          </cell>
          <cell r="P6986">
            <v>104.20539007297772</v>
          </cell>
          <cell r="Q6986">
            <v>107.6351536188234</v>
          </cell>
          <cell r="R6986">
            <v>0.66635635822007078</v>
          </cell>
          <cell r="S6986">
            <v>0</v>
          </cell>
          <cell r="T6986">
            <v>0</v>
          </cell>
          <cell r="U6986">
            <v>0</v>
          </cell>
          <cell r="AO6986" t="str">
            <v>Hessen_2008_I 01a_7</v>
          </cell>
          <cell r="AQ6986" t="str">
            <v>Westliche Flächenländer_2008_I 01a_7</v>
          </cell>
        </row>
        <row r="6987">
          <cell r="G6987">
            <v>114659</v>
          </cell>
          <cell r="H6987">
            <v>47107</v>
          </cell>
          <cell r="I6987">
            <v>10472</v>
          </cell>
          <cell r="J6987">
            <v>4788</v>
          </cell>
          <cell r="K6987">
            <v>39097</v>
          </cell>
          <cell r="L6987">
            <v>17127</v>
          </cell>
          <cell r="M6987">
            <v>3846</v>
          </cell>
          <cell r="N6987">
            <v>1823</v>
          </cell>
          <cell r="O6987">
            <v>36789</v>
          </cell>
          <cell r="P6987">
            <v>38002</v>
          </cell>
          <cell r="Q6987">
            <v>34311</v>
          </cell>
          <cell r="R6987">
            <v>5557</v>
          </cell>
          <cell r="S6987">
            <v>0</v>
          </cell>
          <cell r="T6987">
            <v>0</v>
          </cell>
          <cell r="U6987">
            <v>0</v>
          </cell>
          <cell r="AO6987" t="str">
            <v>Hessen_2008_I 01a_8</v>
          </cell>
          <cell r="AQ6987" t="str">
            <v>Westliche Flächenländer_2008_I 01a_8</v>
          </cell>
        </row>
        <row r="6988">
          <cell r="G6988">
            <v>2657.8796546976741</v>
          </cell>
          <cell r="H6988">
            <v>868.01596518636188</v>
          </cell>
          <cell r="I6988">
            <v>449.52068381661445</v>
          </cell>
          <cell r="J6988">
            <v>164.56547848438467</v>
          </cell>
          <cell r="K6988">
            <v>818.17133379259712</v>
          </cell>
          <cell r="L6988">
            <v>259.86476876564359</v>
          </cell>
          <cell r="M6988">
            <v>158.21066522465466</v>
          </cell>
          <cell r="N6988">
            <v>52.631799163179913</v>
          </cell>
          <cell r="O6988">
            <v>994.27751918069703</v>
          </cell>
          <cell r="P6988">
            <v>832.40139166171139</v>
          </cell>
          <cell r="Q6988">
            <v>736.39387612621351</v>
          </cell>
          <cell r="R6988">
            <v>94.806867729052414</v>
          </cell>
          <cell r="S6988">
            <v>0</v>
          </cell>
          <cell r="T6988">
            <v>0</v>
          </cell>
          <cell r="U6988">
            <v>0</v>
          </cell>
          <cell r="AO6988" t="e">
            <v>#N/A</v>
          </cell>
          <cell r="AQ6988" t="e">
            <v>#N/A</v>
          </cell>
        </row>
        <row r="6989">
          <cell r="G6989">
            <v>36882.04320838234</v>
          </cell>
          <cell r="H6989">
            <v>11795.755024517075</v>
          </cell>
          <cell r="I6989">
            <v>5136.7404067647039</v>
          </cell>
          <cell r="J6989">
            <v>2121.5553028455588</v>
          </cell>
          <cell r="K6989">
            <v>11830.54348744854</v>
          </cell>
          <cell r="L6989">
            <v>4139.1757908516465</v>
          </cell>
          <cell r="M6989">
            <v>1823.1324496169968</v>
          </cell>
          <cell r="N6989">
            <v>800.94896498568596</v>
          </cell>
          <cell r="O6989">
            <v>11691.844185190828</v>
          </cell>
          <cell r="P6989">
            <v>12110.202987972592</v>
          </cell>
          <cell r="Q6989">
            <v>10772.224597937698</v>
          </cell>
          <cell r="R6989">
            <v>2307.7714372812125</v>
          </cell>
          <cell r="S6989">
            <v>0</v>
          </cell>
          <cell r="T6989">
            <v>0</v>
          </cell>
          <cell r="U6989">
            <v>0</v>
          </cell>
          <cell r="AO6989" t="e">
            <v>#N/A</v>
          </cell>
          <cell r="AQ6989" t="e">
            <v>#N/A</v>
          </cell>
        </row>
        <row r="6990">
          <cell r="G6990">
            <v>51403.781894090658</v>
          </cell>
          <cell r="H6990">
            <v>21853.943214513463</v>
          </cell>
          <cell r="I6990">
            <v>3739.5553095440036</v>
          </cell>
          <cell r="J6990">
            <v>1850.2274722786826</v>
          </cell>
          <cell r="K6990">
            <v>18174.347048528514</v>
          </cell>
          <cell r="L6990">
            <v>8106.8321823121114</v>
          </cell>
          <cell r="M6990">
            <v>1455.9821053767905</v>
          </cell>
          <cell r="N6990">
            <v>731.84940908757255</v>
          </cell>
          <cell r="O6990">
            <v>16907.096271822415</v>
          </cell>
          <cell r="P6990">
            <v>16719.744568256225</v>
          </cell>
          <cell r="Q6990">
            <v>15010.641355399792</v>
          </cell>
          <cell r="R6990">
            <v>2766.2996986122339</v>
          </cell>
          <cell r="S6990">
            <v>0</v>
          </cell>
          <cell r="T6990">
            <v>0</v>
          </cell>
          <cell r="U6990">
            <v>0</v>
          </cell>
          <cell r="AO6990" t="e">
            <v>#N/A</v>
          </cell>
          <cell r="AQ6990" t="e">
            <v>#N/A</v>
          </cell>
        </row>
        <row r="6991">
          <cell r="G6991">
            <v>11483.506756454794</v>
          </cell>
          <cell r="H6991">
            <v>5610.414729501832</v>
          </cell>
          <cell r="I6991">
            <v>632.88047098289917</v>
          </cell>
          <cell r="J6991">
            <v>348.73517714362595</v>
          </cell>
          <cell r="K6991">
            <v>3559.4851774823096</v>
          </cell>
          <cell r="L6991">
            <v>1809.5216117814939</v>
          </cell>
          <cell r="M6991">
            <v>200.96339689149548</v>
          </cell>
          <cell r="N6991">
            <v>111.12794538647876</v>
          </cell>
          <cell r="O6991">
            <v>3435.0481754209231</v>
          </cell>
          <cell r="P6991">
            <v>3784.327070615449</v>
          </cell>
          <cell r="Q6991">
            <v>4007.5800746442801</v>
          </cell>
          <cell r="R6991">
            <v>256.55143577414105</v>
          </cell>
          <cell r="S6991">
            <v>0</v>
          </cell>
          <cell r="T6991">
            <v>0</v>
          </cell>
          <cell r="U6991">
            <v>0</v>
          </cell>
          <cell r="AO6991" t="e">
            <v>#N/A</v>
          </cell>
          <cell r="AQ6991" t="e">
            <v>#N/A</v>
          </cell>
        </row>
        <row r="6992">
          <cell r="G6992">
            <v>11959.716695587049</v>
          </cell>
          <cell r="H6992">
            <v>6888.6174336635913</v>
          </cell>
          <cell r="I6992">
            <v>487.02419897669506</v>
          </cell>
          <cell r="J6992">
            <v>294.86926342299034</v>
          </cell>
          <cell r="K6992">
            <v>4658.8512684922262</v>
          </cell>
          <cell r="L6992">
            <v>2794.7178566692874</v>
          </cell>
          <cell r="M6992">
            <v>203.6495869454215</v>
          </cell>
          <cell r="N6992">
            <v>124.53393158628789</v>
          </cell>
          <cell r="O6992">
            <v>3701.1689576476729</v>
          </cell>
          <cell r="P6992">
            <v>4451.1185914210419</v>
          </cell>
          <cell r="Q6992">
            <v>3676.5249422731931</v>
          </cell>
          <cell r="R6992">
            <v>130.90420424513997</v>
          </cell>
          <cell r="S6992">
            <v>0</v>
          </cell>
          <cell r="T6992">
            <v>0</v>
          </cell>
          <cell r="U6992">
            <v>0</v>
          </cell>
          <cell r="AO6992" t="e">
            <v>#N/A</v>
          </cell>
          <cell r="AQ6992" t="e">
            <v>#N/A</v>
          </cell>
        </row>
        <row r="6993">
          <cell r="G6993">
            <v>0</v>
          </cell>
          <cell r="H6993">
            <v>0</v>
          </cell>
          <cell r="I6993">
            <v>0</v>
          </cell>
          <cell r="J6993">
            <v>0</v>
          </cell>
          <cell r="K6993">
            <v>0</v>
          </cell>
          <cell r="L6993">
            <v>0</v>
          </cell>
          <cell r="M6993">
            <v>0</v>
          </cell>
          <cell r="N6993">
            <v>0</v>
          </cell>
          <cell r="O6993">
            <v>0</v>
          </cell>
          <cell r="P6993">
            <v>0</v>
          </cell>
          <cell r="Q6993">
            <v>0</v>
          </cell>
          <cell r="R6993">
            <v>0</v>
          </cell>
          <cell r="S6993">
            <v>0</v>
          </cell>
          <cell r="T6993">
            <v>0</v>
          </cell>
          <cell r="U6993">
            <v>0</v>
          </cell>
          <cell r="AO6993" t="e">
            <v>#N/A</v>
          </cell>
          <cell r="AQ6993" t="e">
            <v>#N/A</v>
          </cell>
        </row>
        <row r="6994">
          <cell r="G6994">
            <v>272.07179078748499</v>
          </cell>
          <cell r="H6994">
            <v>90.253632617674967</v>
          </cell>
          <cell r="I6994">
            <v>26.27892991508325</v>
          </cell>
          <cell r="J6994">
            <v>8.0473058247577836</v>
          </cell>
          <cell r="K6994">
            <v>55.601684255812536</v>
          </cell>
          <cell r="L6994">
            <v>16.887789619817816</v>
          </cell>
          <cell r="M6994">
            <v>4.0617959446411325</v>
          </cell>
          <cell r="N6994">
            <v>1.907949790794979</v>
          </cell>
          <cell r="O6994">
            <v>59.564890737463791</v>
          </cell>
          <cell r="P6994">
            <v>104.20539007297772</v>
          </cell>
          <cell r="Q6994">
            <v>107.6351536188234</v>
          </cell>
          <cell r="R6994">
            <v>0.66635635822007078</v>
          </cell>
          <cell r="S6994">
            <v>0</v>
          </cell>
          <cell r="T6994">
            <v>0</v>
          </cell>
          <cell r="U6994">
            <v>0</v>
          </cell>
          <cell r="AO6994" t="e">
            <v>#N/A</v>
          </cell>
          <cell r="AQ6994" t="e">
            <v>#N/A</v>
          </cell>
        </row>
        <row r="6995">
          <cell r="G6995">
            <v>114659</v>
          </cell>
          <cell r="H6995">
            <v>47107</v>
          </cell>
          <cell r="I6995">
            <v>10472</v>
          </cell>
          <cell r="J6995">
            <v>4788</v>
          </cell>
          <cell r="K6995">
            <v>39097</v>
          </cell>
          <cell r="L6995">
            <v>17127</v>
          </cell>
          <cell r="M6995">
            <v>3846</v>
          </cell>
          <cell r="N6995">
            <v>1823</v>
          </cell>
          <cell r="O6995">
            <v>36789</v>
          </cell>
          <cell r="P6995">
            <v>38002</v>
          </cell>
          <cell r="Q6995">
            <v>34311</v>
          </cell>
          <cell r="R6995">
            <v>5557</v>
          </cell>
          <cell r="S6995">
            <v>0</v>
          </cell>
          <cell r="T6995">
            <v>0</v>
          </cell>
          <cell r="U6995">
            <v>0</v>
          </cell>
          <cell r="AO6995" t="e">
            <v>#N/A</v>
          </cell>
          <cell r="AQ6995" t="e">
            <v>#N/A</v>
          </cell>
        </row>
        <row r="6996">
          <cell r="G6996">
            <v>19.00462962962963</v>
          </cell>
          <cell r="H6996">
            <v>2</v>
          </cell>
          <cell r="I6996">
            <v>4</v>
          </cell>
          <cell r="J6996">
            <v>0</v>
          </cell>
          <cell r="K6996">
            <v>13.00462962962963</v>
          </cell>
          <cell r="L6996">
            <v>2</v>
          </cell>
          <cell r="M6996">
            <v>4</v>
          </cell>
          <cell r="N6996">
            <v>0</v>
          </cell>
          <cell r="O6996">
            <v>19.00462962962963</v>
          </cell>
          <cell r="P6996">
            <v>0</v>
          </cell>
          <cell r="Q6996">
            <v>0</v>
          </cell>
          <cell r="R6996">
            <v>0</v>
          </cell>
          <cell r="S6996">
            <v>0</v>
          </cell>
          <cell r="T6996">
            <v>0</v>
          </cell>
          <cell r="U6996">
            <v>0</v>
          </cell>
          <cell r="AO6996" t="str">
            <v>Hessen_2008_I 01b_1</v>
          </cell>
          <cell r="AQ6996" t="str">
            <v>Westliche Flächenländer_2008_I 01b_1</v>
          </cell>
        </row>
        <row r="6997">
          <cell r="G6997">
            <v>194.87100168350167</v>
          </cell>
          <cell r="H6997">
            <v>7</v>
          </cell>
          <cell r="I6997">
            <v>17.59090909090909</v>
          </cell>
          <cell r="J6997">
            <v>0</v>
          </cell>
          <cell r="K6997">
            <v>168.87100168350167</v>
          </cell>
          <cell r="L6997">
            <v>6</v>
          </cell>
          <cell r="M6997">
            <v>13.590909090909092</v>
          </cell>
          <cell r="N6997">
            <v>0</v>
          </cell>
          <cell r="O6997">
            <v>194.87100168350167</v>
          </cell>
          <cell r="P6997">
            <v>0</v>
          </cell>
          <cell r="Q6997">
            <v>0</v>
          </cell>
          <cell r="R6997">
            <v>0</v>
          </cell>
          <cell r="S6997">
            <v>0</v>
          </cell>
          <cell r="T6997">
            <v>0</v>
          </cell>
          <cell r="U6997">
            <v>0</v>
          </cell>
          <cell r="AO6997" t="str">
            <v>Hessen_2008_I 01b_2</v>
          </cell>
          <cell r="AQ6997" t="str">
            <v>Westliche Flächenländer_2008_I 01b_2</v>
          </cell>
        </row>
        <row r="6998">
          <cell r="G6998">
            <v>271.9770622895623</v>
          </cell>
          <cell r="H6998">
            <v>22</v>
          </cell>
          <cell r="I6998">
            <v>11.363636363636363</v>
          </cell>
          <cell r="J6998">
            <v>0</v>
          </cell>
          <cell r="K6998">
            <v>253.9770622895623</v>
          </cell>
          <cell r="L6998">
            <v>22</v>
          </cell>
          <cell r="M6998">
            <v>7.3636363636363633</v>
          </cell>
          <cell r="N6998">
            <v>0</v>
          </cell>
          <cell r="O6998">
            <v>271.9770622895623</v>
          </cell>
          <cell r="P6998">
            <v>0</v>
          </cell>
          <cell r="Q6998">
            <v>0</v>
          </cell>
          <cell r="R6998">
            <v>0</v>
          </cell>
          <cell r="S6998">
            <v>0</v>
          </cell>
          <cell r="T6998">
            <v>0</v>
          </cell>
          <cell r="U6998">
            <v>0</v>
          </cell>
          <cell r="AO6998" t="str">
            <v>Hessen_2008_I 01b_3</v>
          </cell>
          <cell r="AQ6998" t="str">
            <v>Westliche Flächenländer_2008_I 01b_3</v>
          </cell>
        </row>
        <row r="6999">
          <cell r="G6999">
            <v>27.11026936026936</v>
          </cell>
          <cell r="H6999">
            <v>0</v>
          </cell>
          <cell r="I6999">
            <v>2.0454545454545454</v>
          </cell>
          <cell r="J6999">
            <v>0</v>
          </cell>
          <cell r="K6999">
            <v>14.11026936026936</v>
          </cell>
          <cell r="L6999">
            <v>0</v>
          </cell>
          <cell r="M6999">
            <v>2.0454545454545454</v>
          </cell>
          <cell r="N6999">
            <v>0</v>
          </cell>
          <cell r="O6999">
            <v>27.11026936026936</v>
          </cell>
          <cell r="P6999">
            <v>0</v>
          </cell>
          <cell r="Q6999">
            <v>0</v>
          </cell>
          <cell r="R6999">
            <v>0</v>
          </cell>
          <cell r="S6999">
            <v>0</v>
          </cell>
          <cell r="T6999">
            <v>0</v>
          </cell>
          <cell r="U6999">
            <v>0</v>
          </cell>
          <cell r="AO6999" t="str">
            <v>Hessen_2008_I 01b_4</v>
          </cell>
          <cell r="AQ6999" t="str">
            <v>Westliche Flächenländer_2008_I 01b_4</v>
          </cell>
        </row>
        <row r="7000">
          <cell r="G7000">
            <v>10.032407407407408</v>
          </cell>
          <cell r="H7000">
            <v>2</v>
          </cell>
          <cell r="I7000">
            <v>1</v>
          </cell>
          <cell r="J7000">
            <v>0</v>
          </cell>
          <cell r="K7000">
            <v>7.0324074074074074</v>
          </cell>
          <cell r="L7000">
            <v>1</v>
          </cell>
          <cell r="M7000">
            <v>1</v>
          </cell>
          <cell r="N7000">
            <v>0</v>
          </cell>
          <cell r="O7000">
            <v>10.032407407407408</v>
          </cell>
          <cell r="P7000">
            <v>0</v>
          </cell>
          <cell r="Q7000">
            <v>0</v>
          </cell>
          <cell r="R7000">
            <v>0</v>
          </cell>
          <cell r="S7000">
            <v>0</v>
          </cell>
          <cell r="T7000">
            <v>0</v>
          </cell>
          <cell r="U7000">
            <v>0</v>
          </cell>
          <cell r="AO7000" t="str">
            <v>Hessen_2008_I 01b_5</v>
          </cell>
          <cell r="AQ7000" t="str">
            <v>Westliche Flächenländer_2008_I 01b_5</v>
          </cell>
        </row>
        <row r="7001">
          <cell r="G7001">
            <v>0</v>
          </cell>
          <cell r="H7001">
            <v>0</v>
          </cell>
          <cell r="I7001">
            <v>0</v>
          </cell>
          <cell r="J7001">
            <v>0</v>
          </cell>
          <cell r="K7001">
            <v>0</v>
          </cell>
          <cell r="L7001">
            <v>0</v>
          </cell>
          <cell r="M7001">
            <v>0</v>
          </cell>
          <cell r="N7001">
            <v>0</v>
          </cell>
          <cell r="O7001">
            <v>0</v>
          </cell>
          <cell r="P7001">
            <v>0</v>
          </cell>
          <cell r="Q7001">
            <v>0</v>
          </cell>
          <cell r="R7001">
            <v>0</v>
          </cell>
          <cell r="S7001">
            <v>0</v>
          </cell>
          <cell r="T7001">
            <v>0</v>
          </cell>
          <cell r="U7001">
            <v>0</v>
          </cell>
          <cell r="AO7001" t="str">
            <v>Hessen_2008_I 01b_6</v>
          </cell>
          <cell r="AQ7001" t="str">
            <v>Westliche Flächenländer_2008_I 01b_6</v>
          </cell>
        </row>
        <row r="7002">
          <cell r="G7002">
            <v>4.6296296296296294E-3</v>
          </cell>
          <cell r="H7002">
            <v>0</v>
          </cell>
          <cell r="I7002">
            <v>0</v>
          </cell>
          <cell r="J7002">
            <v>0</v>
          </cell>
          <cell r="K7002">
            <v>4.6296296296296294E-3</v>
          </cell>
          <cell r="L7002">
            <v>0</v>
          </cell>
          <cell r="M7002">
            <v>0</v>
          </cell>
          <cell r="N7002">
            <v>0</v>
          </cell>
          <cell r="O7002">
            <v>4.6296296296296294E-3</v>
          </cell>
          <cell r="P7002">
            <v>0</v>
          </cell>
          <cell r="Q7002">
            <v>0</v>
          </cell>
          <cell r="R7002">
            <v>0</v>
          </cell>
          <cell r="S7002">
            <v>0</v>
          </cell>
          <cell r="T7002">
            <v>0</v>
          </cell>
          <cell r="U7002">
            <v>0</v>
          </cell>
          <cell r="AO7002" t="str">
            <v>Hessen_2008_I 01b_7</v>
          </cell>
          <cell r="AQ7002" t="str">
            <v>Westliche Flächenländer_2008_I 01b_7</v>
          </cell>
        </row>
        <row r="7003">
          <cell r="G7003">
            <v>523</v>
          </cell>
          <cell r="H7003">
            <v>33</v>
          </cell>
          <cell r="I7003">
            <v>36</v>
          </cell>
          <cell r="J7003">
            <v>0</v>
          </cell>
          <cell r="K7003">
            <v>457</v>
          </cell>
          <cell r="L7003">
            <v>31</v>
          </cell>
          <cell r="M7003">
            <v>28</v>
          </cell>
          <cell r="N7003">
            <v>0</v>
          </cell>
          <cell r="O7003">
            <v>523</v>
          </cell>
          <cell r="P7003">
            <v>0</v>
          </cell>
          <cell r="Q7003">
            <v>0</v>
          </cell>
          <cell r="R7003">
            <v>0</v>
          </cell>
          <cell r="S7003">
            <v>0</v>
          </cell>
          <cell r="T7003">
            <v>0</v>
          </cell>
          <cell r="U7003">
            <v>0</v>
          </cell>
          <cell r="AO7003" t="str">
            <v>Hessen_2008_I 01b_8</v>
          </cell>
          <cell r="AQ7003" t="str">
            <v>Westliche Flächenländer_2008_I 01b_8</v>
          </cell>
        </row>
        <row r="7004">
          <cell r="G7004">
            <v>19.00462962962963</v>
          </cell>
          <cell r="H7004">
            <v>2</v>
          </cell>
          <cell r="I7004">
            <v>4</v>
          </cell>
          <cell r="J7004">
            <v>0</v>
          </cell>
          <cell r="K7004">
            <v>13.00462962962963</v>
          </cell>
          <cell r="L7004">
            <v>2</v>
          </cell>
          <cell r="M7004">
            <v>4</v>
          </cell>
          <cell r="N7004">
            <v>0</v>
          </cell>
          <cell r="O7004">
            <v>19.00462962962963</v>
          </cell>
          <cell r="P7004">
            <v>0</v>
          </cell>
          <cell r="Q7004">
            <v>0</v>
          </cell>
          <cell r="R7004">
            <v>0</v>
          </cell>
          <cell r="S7004">
            <v>0</v>
          </cell>
          <cell r="T7004">
            <v>0</v>
          </cell>
          <cell r="U7004">
            <v>0</v>
          </cell>
          <cell r="AO7004" t="e">
            <v>#N/A</v>
          </cell>
          <cell r="AQ7004" t="e">
            <v>#N/A</v>
          </cell>
        </row>
        <row r="7005">
          <cell r="G7005">
            <v>194.87100168350167</v>
          </cell>
          <cell r="H7005">
            <v>7</v>
          </cell>
          <cell r="I7005">
            <v>17.59090909090909</v>
          </cell>
          <cell r="J7005">
            <v>0</v>
          </cell>
          <cell r="K7005">
            <v>168.87100168350167</v>
          </cell>
          <cell r="L7005">
            <v>6</v>
          </cell>
          <cell r="M7005">
            <v>13.590909090909092</v>
          </cell>
          <cell r="N7005">
            <v>0</v>
          </cell>
          <cell r="O7005">
            <v>194.87100168350167</v>
          </cell>
          <cell r="P7005">
            <v>0</v>
          </cell>
          <cell r="Q7005">
            <v>0</v>
          </cell>
          <cell r="R7005">
            <v>0</v>
          </cell>
          <cell r="S7005">
            <v>0</v>
          </cell>
          <cell r="T7005">
            <v>0</v>
          </cell>
          <cell r="U7005">
            <v>0</v>
          </cell>
          <cell r="AO7005" t="e">
            <v>#N/A</v>
          </cell>
          <cell r="AQ7005" t="e">
            <v>#N/A</v>
          </cell>
        </row>
        <row r="7006">
          <cell r="G7006">
            <v>271.9770622895623</v>
          </cell>
          <cell r="H7006">
            <v>22</v>
          </cell>
          <cell r="I7006">
            <v>11.363636363636363</v>
          </cell>
          <cell r="J7006">
            <v>0</v>
          </cell>
          <cell r="K7006">
            <v>253.9770622895623</v>
          </cell>
          <cell r="L7006">
            <v>22</v>
          </cell>
          <cell r="M7006">
            <v>7.3636363636363633</v>
          </cell>
          <cell r="N7006">
            <v>0</v>
          </cell>
          <cell r="O7006">
            <v>271.9770622895623</v>
          </cell>
          <cell r="P7006">
            <v>0</v>
          </cell>
          <cell r="Q7006">
            <v>0</v>
          </cell>
          <cell r="R7006">
            <v>0</v>
          </cell>
          <cell r="S7006">
            <v>0</v>
          </cell>
          <cell r="T7006">
            <v>0</v>
          </cell>
          <cell r="U7006">
            <v>0</v>
          </cell>
          <cell r="AO7006" t="e">
            <v>#N/A</v>
          </cell>
          <cell r="AQ7006" t="e">
            <v>#N/A</v>
          </cell>
        </row>
        <row r="7007">
          <cell r="G7007">
            <v>27.11026936026936</v>
          </cell>
          <cell r="H7007">
            <v>0</v>
          </cell>
          <cell r="I7007">
            <v>2.0454545454545454</v>
          </cell>
          <cell r="J7007">
            <v>0</v>
          </cell>
          <cell r="K7007">
            <v>14.11026936026936</v>
          </cell>
          <cell r="L7007">
            <v>0</v>
          </cell>
          <cell r="M7007">
            <v>2.0454545454545454</v>
          </cell>
          <cell r="N7007">
            <v>0</v>
          </cell>
          <cell r="O7007">
            <v>27.11026936026936</v>
          </cell>
          <cell r="P7007">
            <v>0</v>
          </cell>
          <cell r="Q7007">
            <v>0</v>
          </cell>
          <cell r="R7007">
            <v>0</v>
          </cell>
          <cell r="S7007">
            <v>0</v>
          </cell>
          <cell r="T7007">
            <v>0</v>
          </cell>
          <cell r="U7007">
            <v>0</v>
          </cell>
          <cell r="AO7007" t="e">
            <v>#N/A</v>
          </cell>
          <cell r="AQ7007" t="e">
            <v>#N/A</v>
          </cell>
        </row>
        <row r="7008">
          <cell r="G7008">
            <v>10.032407407407408</v>
          </cell>
          <cell r="H7008">
            <v>2</v>
          </cell>
          <cell r="I7008">
            <v>1</v>
          </cell>
          <cell r="J7008">
            <v>0</v>
          </cell>
          <cell r="K7008">
            <v>7.0324074074074074</v>
          </cell>
          <cell r="L7008">
            <v>1</v>
          </cell>
          <cell r="M7008">
            <v>1</v>
          </cell>
          <cell r="N7008">
            <v>0</v>
          </cell>
          <cell r="O7008">
            <v>10.032407407407408</v>
          </cell>
          <cell r="P7008">
            <v>0</v>
          </cell>
          <cell r="Q7008">
            <v>0</v>
          </cell>
          <cell r="R7008">
            <v>0</v>
          </cell>
          <cell r="S7008">
            <v>0</v>
          </cell>
          <cell r="T7008">
            <v>0</v>
          </cell>
          <cell r="U7008">
            <v>0</v>
          </cell>
          <cell r="AO7008" t="e">
            <v>#N/A</v>
          </cell>
          <cell r="AQ7008" t="e">
            <v>#N/A</v>
          </cell>
        </row>
        <row r="7009">
          <cell r="G7009">
            <v>0</v>
          </cell>
          <cell r="H7009">
            <v>0</v>
          </cell>
          <cell r="I7009">
            <v>0</v>
          </cell>
          <cell r="J7009">
            <v>0</v>
          </cell>
          <cell r="K7009">
            <v>0</v>
          </cell>
          <cell r="L7009">
            <v>0</v>
          </cell>
          <cell r="M7009">
            <v>0</v>
          </cell>
          <cell r="N7009">
            <v>0</v>
          </cell>
          <cell r="O7009">
            <v>0</v>
          </cell>
          <cell r="P7009">
            <v>0</v>
          </cell>
          <cell r="Q7009">
            <v>0</v>
          </cell>
          <cell r="R7009">
            <v>0</v>
          </cell>
          <cell r="S7009">
            <v>0</v>
          </cell>
          <cell r="T7009">
            <v>0</v>
          </cell>
          <cell r="U7009">
            <v>0</v>
          </cell>
          <cell r="AO7009" t="e">
            <v>#N/A</v>
          </cell>
          <cell r="AQ7009" t="e">
            <v>#N/A</v>
          </cell>
        </row>
        <row r="7010">
          <cell r="G7010">
            <v>4.6296296296296294E-3</v>
          </cell>
          <cell r="H7010">
            <v>0</v>
          </cell>
          <cell r="I7010">
            <v>0</v>
          </cell>
          <cell r="J7010">
            <v>0</v>
          </cell>
          <cell r="K7010">
            <v>4.6296296296296294E-3</v>
          </cell>
          <cell r="L7010">
            <v>0</v>
          </cell>
          <cell r="M7010">
            <v>0</v>
          </cell>
          <cell r="N7010">
            <v>0</v>
          </cell>
          <cell r="O7010">
            <v>4.6296296296296294E-3</v>
          </cell>
          <cell r="P7010">
            <v>0</v>
          </cell>
          <cell r="Q7010">
            <v>0</v>
          </cell>
          <cell r="R7010">
            <v>0</v>
          </cell>
          <cell r="S7010">
            <v>0</v>
          </cell>
          <cell r="T7010">
            <v>0</v>
          </cell>
          <cell r="U7010">
            <v>0</v>
          </cell>
          <cell r="AO7010" t="e">
            <v>#N/A</v>
          </cell>
          <cell r="AQ7010" t="e">
            <v>#N/A</v>
          </cell>
        </row>
        <row r="7011">
          <cell r="G7011">
            <v>523</v>
          </cell>
          <cell r="H7011">
            <v>33</v>
          </cell>
          <cell r="I7011">
            <v>36</v>
          </cell>
          <cell r="J7011">
            <v>0</v>
          </cell>
          <cell r="K7011">
            <v>457</v>
          </cell>
          <cell r="L7011">
            <v>31</v>
          </cell>
          <cell r="M7011">
            <v>28</v>
          </cell>
          <cell r="N7011">
            <v>0</v>
          </cell>
          <cell r="O7011">
            <v>523</v>
          </cell>
          <cell r="P7011">
            <v>0</v>
          </cell>
          <cell r="Q7011">
            <v>0</v>
          </cell>
          <cell r="R7011">
            <v>0</v>
          </cell>
          <cell r="S7011">
            <v>0</v>
          </cell>
          <cell r="T7011">
            <v>0</v>
          </cell>
          <cell r="U7011">
            <v>0</v>
          </cell>
          <cell r="AO7011" t="e">
            <v>#N/A</v>
          </cell>
          <cell r="AQ7011" t="e">
            <v>#N/A</v>
          </cell>
        </row>
        <row r="7012">
          <cell r="G7012">
            <v>0</v>
          </cell>
          <cell r="H7012">
            <v>0</v>
          </cell>
          <cell r="I7012">
            <v>0</v>
          </cell>
          <cell r="J7012">
            <v>0</v>
          </cell>
          <cell r="K7012">
            <v>0</v>
          </cell>
          <cell r="L7012">
            <v>0</v>
          </cell>
          <cell r="M7012">
            <v>0</v>
          </cell>
          <cell r="N7012">
            <v>0</v>
          </cell>
          <cell r="O7012">
            <v>0</v>
          </cell>
          <cell r="P7012">
            <v>0</v>
          </cell>
          <cell r="Q7012">
            <v>0</v>
          </cell>
          <cell r="R7012">
            <v>0</v>
          </cell>
          <cell r="S7012">
            <v>0</v>
          </cell>
          <cell r="T7012">
            <v>0</v>
          </cell>
          <cell r="U7012">
            <v>0</v>
          </cell>
          <cell r="AO7012" t="str">
            <v>Hessen_2008_I 03_1</v>
          </cell>
          <cell r="AQ7012" t="str">
            <v>Westliche Flächenländer_2008_I 03_1</v>
          </cell>
        </row>
        <row r="7013">
          <cell r="G7013">
            <v>0</v>
          </cell>
          <cell r="H7013">
            <v>0</v>
          </cell>
          <cell r="I7013">
            <v>0</v>
          </cell>
          <cell r="J7013">
            <v>0</v>
          </cell>
          <cell r="K7013">
            <v>0</v>
          </cell>
          <cell r="L7013">
            <v>0</v>
          </cell>
          <cell r="M7013">
            <v>0</v>
          </cell>
          <cell r="N7013">
            <v>0</v>
          </cell>
          <cell r="O7013">
            <v>0</v>
          </cell>
          <cell r="P7013">
            <v>0</v>
          </cell>
          <cell r="Q7013">
            <v>0</v>
          </cell>
          <cell r="R7013">
            <v>0</v>
          </cell>
          <cell r="S7013">
            <v>0</v>
          </cell>
          <cell r="T7013">
            <v>0</v>
          </cell>
          <cell r="U7013">
            <v>0</v>
          </cell>
          <cell r="AO7013" t="str">
            <v>Hessen_2008_I 03_2</v>
          </cell>
          <cell r="AQ7013" t="str">
            <v>Westliche Flächenländer_2008_I 03_2</v>
          </cell>
        </row>
        <row r="7014">
          <cell r="G7014">
            <v>4965</v>
          </cell>
          <cell r="H7014">
            <v>2547</v>
          </cell>
          <cell r="I7014">
            <v>895</v>
          </cell>
          <cell r="J7014">
            <v>480</v>
          </cell>
          <cell r="K7014">
            <v>2271</v>
          </cell>
          <cell r="L7014">
            <v>1139</v>
          </cell>
          <cell r="M7014">
            <v>383</v>
          </cell>
          <cell r="N7014">
            <v>200</v>
          </cell>
          <cell r="O7014">
            <v>2680</v>
          </cell>
          <cell r="P7014">
            <v>2285</v>
          </cell>
          <cell r="Q7014">
            <v>0</v>
          </cell>
          <cell r="R7014">
            <v>0</v>
          </cell>
          <cell r="S7014">
            <v>0</v>
          </cell>
          <cell r="T7014">
            <v>0</v>
          </cell>
          <cell r="U7014">
            <v>0</v>
          </cell>
          <cell r="AO7014" t="str">
            <v>Hessen_2008_I 03_3</v>
          </cell>
          <cell r="AQ7014" t="str">
            <v>Westliche Flächenländer_2008_I 03_3</v>
          </cell>
        </row>
        <row r="7015">
          <cell r="G7015">
            <v>73</v>
          </cell>
          <cell r="H7015">
            <v>63</v>
          </cell>
          <cell r="I7015">
            <v>6</v>
          </cell>
          <cell r="J7015">
            <v>6</v>
          </cell>
          <cell r="K7015">
            <v>28</v>
          </cell>
          <cell r="L7015">
            <v>22</v>
          </cell>
          <cell r="M7015">
            <v>3</v>
          </cell>
          <cell r="N7015">
            <v>3</v>
          </cell>
          <cell r="O7015">
            <v>37</v>
          </cell>
          <cell r="P7015">
            <v>36</v>
          </cell>
          <cell r="Q7015">
            <v>0</v>
          </cell>
          <cell r="R7015">
            <v>0</v>
          </cell>
          <cell r="S7015">
            <v>0</v>
          </cell>
          <cell r="T7015">
            <v>0</v>
          </cell>
          <cell r="U7015">
            <v>0</v>
          </cell>
          <cell r="AO7015" t="str">
            <v>Hessen_2008_I 03_4</v>
          </cell>
          <cell r="AQ7015" t="str">
            <v>Westliche Flächenländer_2008_I 03_4</v>
          </cell>
        </row>
        <row r="7016">
          <cell r="G7016">
            <v>152</v>
          </cell>
          <cell r="H7016">
            <v>95</v>
          </cell>
          <cell r="I7016">
            <v>7</v>
          </cell>
          <cell r="J7016">
            <v>5</v>
          </cell>
          <cell r="K7016">
            <v>50</v>
          </cell>
          <cell r="L7016">
            <v>27</v>
          </cell>
          <cell r="M7016">
            <v>3</v>
          </cell>
          <cell r="N7016">
            <v>2</v>
          </cell>
          <cell r="O7016">
            <v>97</v>
          </cell>
          <cell r="P7016">
            <v>55</v>
          </cell>
          <cell r="Q7016">
            <v>0</v>
          </cell>
          <cell r="R7016">
            <v>0</v>
          </cell>
          <cell r="S7016">
            <v>0</v>
          </cell>
          <cell r="T7016">
            <v>0</v>
          </cell>
          <cell r="U7016">
            <v>0</v>
          </cell>
          <cell r="AO7016" t="str">
            <v>Hessen_2008_I 03_5</v>
          </cell>
          <cell r="AQ7016" t="str">
            <v>Westliche Flächenländer_2008_I 03_5</v>
          </cell>
        </row>
        <row r="7017">
          <cell r="G7017">
            <v>0</v>
          </cell>
          <cell r="H7017">
            <v>0</v>
          </cell>
          <cell r="I7017">
            <v>0</v>
          </cell>
          <cell r="J7017">
            <v>0</v>
          </cell>
          <cell r="K7017">
            <v>0</v>
          </cell>
          <cell r="L7017">
            <v>0</v>
          </cell>
          <cell r="M7017">
            <v>0</v>
          </cell>
          <cell r="N7017">
            <v>0</v>
          </cell>
          <cell r="O7017">
            <v>0</v>
          </cell>
          <cell r="P7017">
            <v>0</v>
          </cell>
          <cell r="Q7017">
            <v>0</v>
          </cell>
          <cell r="R7017">
            <v>0</v>
          </cell>
          <cell r="S7017">
            <v>0</v>
          </cell>
          <cell r="T7017">
            <v>0</v>
          </cell>
          <cell r="U7017">
            <v>0</v>
          </cell>
          <cell r="AO7017" t="str">
            <v>Hessen_2008_I 03_6</v>
          </cell>
          <cell r="AQ7017" t="str">
            <v>Westliche Flächenländer_2008_I 03_6</v>
          </cell>
        </row>
        <row r="7018">
          <cell r="G7018">
            <v>0</v>
          </cell>
          <cell r="H7018">
            <v>0</v>
          </cell>
          <cell r="I7018">
            <v>0</v>
          </cell>
          <cell r="J7018">
            <v>0</v>
          </cell>
          <cell r="K7018">
            <v>0</v>
          </cell>
          <cell r="L7018">
            <v>0</v>
          </cell>
          <cell r="M7018">
            <v>0</v>
          </cell>
          <cell r="N7018">
            <v>0</v>
          </cell>
          <cell r="O7018">
            <v>0</v>
          </cell>
          <cell r="P7018">
            <v>0</v>
          </cell>
          <cell r="Q7018">
            <v>0</v>
          </cell>
          <cell r="R7018">
            <v>0</v>
          </cell>
          <cell r="S7018">
            <v>0</v>
          </cell>
          <cell r="T7018">
            <v>0</v>
          </cell>
          <cell r="U7018">
            <v>0</v>
          </cell>
          <cell r="AO7018" t="str">
            <v>Hessen_2008_I 03_7</v>
          </cell>
          <cell r="AQ7018" t="str">
            <v>Westliche Flächenländer_2008_I 03_7</v>
          </cell>
        </row>
        <row r="7019">
          <cell r="G7019">
            <v>5190</v>
          </cell>
          <cell r="H7019">
            <v>2705</v>
          </cell>
          <cell r="I7019">
            <v>908</v>
          </cell>
          <cell r="J7019">
            <v>491</v>
          </cell>
          <cell r="K7019">
            <v>2349</v>
          </cell>
          <cell r="L7019">
            <v>1188</v>
          </cell>
          <cell r="M7019">
            <v>389</v>
          </cell>
          <cell r="N7019">
            <v>205</v>
          </cell>
          <cell r="O7019">
            <v>2814</v>
          </cell>
          <cell r="P7019">
            <v>2376</v>
          </cell>
          <cell r="Q7019">
            <v>0</v>
          </cell>
          <cell r="R7019">
            <v>0</v>
          </cell>
          <cell r="S7019">
            <v>0</v>
          </cell>
          <cell r="T7019">
            <v>0</v>
          </cell>
          <cell r="U7019">
            <v>0</v>
          </cell>
          <cell r="AO7019" t="str">
            <v>Hessen_2008_I 03_8</v>
          </cell>
          <cell r="AQ7019" t="str">
            <v>Westliche Flächenländer_2008_I 03_8</v>
          </cell>
        </row>
        <row r="7020">
          <cell r="G7020">
            <v>0</v>
          </cell>
          <cell r="H7020">
            <v>0</v>
          </cell>
          <cell r="I7020">
            <v>0</v>
          </cell>
          <cell r="J7020">
            <v>0</v>
          </cell>
          <cell r="K7020">
            <v>0</v>
          </cell>
          <cell r="L7020">
            <v>0</v>
          </cell>
          <cell r="M7020">
            <v>0</v>
          </cell>
          <cell r="N7020">
            <v>0</v>
          </cell>
          <cell r="O7020">
            <v>0</v>
          </cell>
          <cell r="P7020">
            <v>0</v>
          </cell>
          <cell r="Q7020">
            <v>0</v>
          </cell>
          <cell r="R7020">
            <v>0</v>
          </cell>
          <cell r="S7020">
            <v>0</v>
          </cell>
          <cell r="T7020">
            <v>0</v>
          </cell>
          <cell r="U7020">
            <v>0</v>
          </cell>
          <cell r="AO7020" t="str">
            <v>Hessen_2008_I 02_1</v>
          </cell>
          <cell r="AQ7020" t="str">
            <v>Westliche Flächenländer_2008_I 02_1</v>
          </cell>
        </row>
        <row r="7021">
          <cell r="G7021">
            <v>460</v>
          </cell>
          <cell r="H7021">
            <v>340</v>
          </cell>
          <cell r="I7021">
            <v>36</v>
          </cell>
          <cell r="J7021">
            <v>29</v>
          </cell>
          <cell r="K7021">
            <v>78</v>
          </cell>
          <cell r="L7021">
            <v>44</v>
          </cell>
          <cell r="M7021">
            <v>5</v>
          </cell>
          <cell r="N7021">
            <v>3</v>
          </cell>
          <cell r="O7021">
            <v>80</v>
          </cell>
          <cell r="P7021">
            <v>160</v>
          </cell>
          <cell r="Q7021">
            <v>185</v>
          </cell>
          <cell r="R7021">
            <v>35</v>
          </cell>
          <cell r="S7021">
            <v>0</v>
          </cell>
          <cell r="T7021">
            <v>0</v>
          </cell>
          <cell r="U7021">
            <v>0</v>
          </cell>
          <cell r="AO7021" t="str">
            <v>Hessen_2008_I 02_2</v>
          </cell>
          <cell r="AQ7021" t="str">
            <v>Westliche Flächenländer_2008_I 02_2</v>
          </cell>
        </row>
        <row r="7022">
          <cell r="G7022">
            <v>105</v>
          </cell>
          <cell r="H7022">
            <v>82</v>
          </cell>
          <cell r="I7022">
            <v>13</v>
          </cell>
          <cell r="J7022">
            <v>11</v>
          </cell>
          <cell r="K7022">
            <v>23</v>
          </cell>
          <cell r="L7022">
            <v>14</v>
          </cell>
          <cell r="M7022">
            <v>3</v>
          </cell>
          <cell r="N7022">
            <v>1</v>
          </cell>
          <cell r="O7022">
            <v>22</v>
          </cell>
          <cell r="P7022">
            <v>53</v>
          </cell>
          <cell r="Q7022">
            <v>27</v>
          </cell>
          <cell r="R7022">
            <v>3</v>
          </cell>
          <cell r="S7022">
            <v>0</v>
          </cell>
          <cell r="T7022">
            <v>0</v>
          </cell>
          <cell r="U7022">
            <v>0</v>
          </cell>
          <cell r="AO7022" t="str">
            <v>Hessen_2008_I 02_3</v>
          </cell>
          <cell r="AQ7022" t="str">
            <v>Westliche Flächenländer_2008_I 02_3</v>
          </cell>
        </row>
        <row r="7023">
          <cell r="G7023">
            <v>41</v>
          </cell>
          <cell r="H7023">
            <v>33</v>
          </cell>
          <cell r="I7023">
            <v>1</v>
          </cell>
          <cell r="J7023">
            <v>1</v>
          </cell>
          <cell r="K7023">
            <v>5</v>
          </cell>
          <cell r="L7023">
            <v>4</v>
          </cell>
          <cell r="M7023">
            <v>0</v>
          </cell>
          <cell r="N7023">
            <v>0</v>
          </cell>
          <cell r="O7023">
            <v>4</v>
          </cell>
          <cell r="P7023">
            <v>17</v>
          </cell>
          <cell r="Q7023">
            <v>16</v>
          </cell>
          <cell r="R7023">
            <v>4</v>
          </cell>
          <cell r="S7023">
            <v>0</v>
          </cell>
          <cell r="T7023">
            <v>0</v>
          </cell>
          <cell r="U7023">
            <v>0</v>
          </cell>
          <cell r="AO7023" t="str">
            <v>Hessen_2008_I 02_4</v>
          </cell>
          <cell r="AQ7023" t="str">
            <v>Westliche Flächenländer_2008_I 02_4</v>
          </cell>
        </row>
        <row r="7024">
          <cell r="G7024">
            <v>53</v>
          </cell>
          <cell r="H7024">
            <v>50</v>
          </cell>
          <cell r="I7024">
            <v>8</v>
          </cell>
          <cell r="J7024">
            <v>6</v>
          </cell>
          <cell r="K7024">
            <v>33</v>
          </cell>
          <cell r="L7024">
            <v>30</v>
          </cell>
          <cell r="M7024">
            <v>5</v>
          </cell>
          <cell r="N7024">
            <v>3</v>
          </cell>
          <cell r="O7024">
            <v>28</v>
          </cell>
          <cell r="P7024">
            <v>12</v>
          </cell>
          <cell r="Q7024">
            <v>12</v>
          </cell>
          <cell r="R7024">
            <v>1</v>
          </cell>
          <cell r="S7024">
            <v>0</v>
          </cell>
          <cell r="T7024">
            <v>0</v>
          </cell>
          <cell r="U7024">
            <v>0</v>
          </cell>
          <cell r="AO7024" t="str">
            <v>Hessen_2008_I 02_5</v>
          </cell>
          <cell r="AQ7024" t="str">
            <v>Westliche Flächenländer_2008_I 02_5</v>
          </cell>
        </row>
        <row r="7025">
          <cell r="G7025">
            <v>0</v>
          </cell>
          <cell r="H7025">
            <v>0</v>
          </cell>
          <cell r="I7025">
            <v>0</v>
          </cell>
          <cell r="J7025">
            <v>0</v>
          </cell>
          <cell r="K7025">
            <v>0</v>
          </cell>
          <cell r="L7025">
            <v>0</v>
          </cell>
          <cell r="M7025">
            <v>0</v>
          </cell>
          <cell r="N7025">
            <v>0</v>
          </cell>
          <cell r="O7025">
            <v>0</v>
          </cell>
          <cell r="P7025">
            <v>0</v>
          </cell>
          <cell r="Q7025">
            <v>0</v>
          </cell>
          <cell r="R7025">
            <v>0</v>
          </cell>
          <cell r="S7025">
            <v>0</v>
          </cell>
          <cell r="T7025">
            <v>0</v>
          </cell>
          <cell r="U7025">
            <v>0</v>
          </cell>
          <cell r="AO7025" t="str">
            <v>Hessen_2008_I 02_6</v>
          </cell>
          <cell r="AQ7025" t="str">
            <v>Westliche Flächenländer_2008_I 02_6</v>
          </cell>
        </row>
        <row r="7026">
          <cell r="G7026">
            <v>0</v>
          </cell>
          <cell r="H7026">
            <v>0</v>
          </cell>
          <cell r="I7026">
            <v>0</v>
          </cell>
          <cell r="J7026">
            <v>0</v>
          </cell>
          <cell r="K7026">
            <v>0</v>
          </cell>
          <cell r="L7026">
            <v>0</v>
          </cell>
          <cell r="M7026">
            <v>0</v>
          </cell>
          <cell r="N7026">
            <v>0</v>
          </cell>
          <cell r="O7026">
            <v>0</v>
          </cell>
          <cell r="P7026">
            <v>0</v>
          </cell>
          <cell r="Q7026">
            <v>0</v>
          </cell>
          <cell r="R7026">
            <v>0</v>
          </cell>
          <cell r="S7026">
            <v>0</v>
          </cell>
          <cell r="T7026">
            <v>0</v>
          </cell>
          <cell r="U7026">
            <v>0</v>
          </cell>
          <cell r="AO7026" t="str">
            <v>Hessen_2008_I 02_7</v>
          </cell>
          <cell r="AQ7026" t="str">
            <v>Westliche Flächenländer_2008_I 02_7</v>
          </cell>
        </row>
        <row r="7027">
          <cell r="G7027">
            <v>659</v>
          </cell>
          <cell r="H7027">
            <v>505</v>
          </cell>
          <cell r="I7027">
            <v>58</v>
          </cell>
          <cell r="J7027">
            <v>47</v>
          </cell>
          <cell r="K7027">
            <v>139</v>
          </cell>
          <cell r="L7027">
            <v>92</v>
          </cell>
          <cell r="M7027">
            <v>13</v>
          </cell>
          <cell r="N7027">
            <v>7</v>
          </cell>
          <cell r="O7027">
            <v>134</v>
          </cell>
          <cell r="P7027">
            <v>242</v>
          </cell>
          <cell r="Q7027">
            <v>240</v>
          </cell>
          <cell r="R7027">
            <v>43</v>
          </cell>
          <cell r="S7027">
            <v>0</v>
          </cell>
          <cell r="T7027">
            <v>0</v>
          </cell>
          <cell r="U7027">
            <v>0</v>
          </cell>
          <cell r="AO7027" t="str">
            <v>Hessen_2008_I 02_8</v>
          </cell>
          <cell r="AQ7027" t="str">
            <v>Westliche Flächenländer_2008_I 02_8</v>
          </cell>
        </row>
        <row r="7028">
          <cell r="G7028">
            <v>0</v>
          </cell>
          <cell r="H7028">
            <v>0</v>
          </cell>
          <cell r="I7028">
            <v>0</v>
          </cell>
          <cell r="J7028">
            <v>0</v>
          </cell>
          <cell r="K7028">
            <v>0</v>
          </cell>
          <cell r="L7028">
            <v>0</v>
          </cell>
          <cell r="M7028">
            <v>0</v>
          </cell>
          <cell r="N7028">
            <v>0</v>
          </cell>
          <cell r="O7028">
            <v>0</v>
          </cell>
          <cell r="P7028">
            <v>0</v>
          </cell>
          <cell r="Q7028">
            <v>0</v>
          </cell>
          <cell r="R7028">
            <v>0</v>
          </cell>
          <cell r="S7028">
            <v>0</v>
          </cell>
          <cell r="T7028">
            <v>0</v>
          </cell>
          <cell r="U7028">
            <v>0</v>
          </cell>
          <cell r="AO7028" t="str">
            <v>Hessen_2008_I 05a_1</v>
          </cell>
          <cell r="AQ7028" t="str">
            <v>Westliche Flächenländer_2008_I 05a_1</v>
          </cell>
        </row>
        <row r="7029">
          <cell r="G7029">
            <v>0</v>
          </cell>
          <cell r="H7029">
            <v>0</v>
          </cell>
          <cell r="I7029">
            <v>0</v>
          </cell>
          <cell r="J7029">
            <v>0</v>
          </cell>
          <cell r="K7029">
            <v>0</v>
          </cell>
          <cell r="L7029">
            <v>0</v>
          </cell>
          <cell r="M7029">
            <v>0</v>
          </cell>
          <cell r="N7029">
            <v>0</v>
          </cell>
          <cell r="O7029">
            <v>0</v>
          </cell>
          <cell r="P7029">
            <v>0</v>
          </cell>
          <cell r="Q7029">
            <v>0</v>
          </cell>
          <cell r="R7029">
            <v>0</v>
          </cell>
          <cell r="S7029">
            <v>0</v>
          </cell>
          <cell r="T7029">
            <v>0</v>
          </cell>
          <cell r="U7029">
            <v>0</v>
          </cell>
          <cell r="AO7029" t="str">
            <v>Hessen_2008_I 05a_2</v>
          </cell>
          <cell r="AQ7029" t="str">
            <v>Westliche Flächenländer_2008_I 05a_2</v>
          </cell>
        </row>
        <row r="7030">
          <cell r="G7030">
            <v>3364</v>
          </cell>
          <cell r="H7030">
            <v>2868</v>
          </cell>
          <cell r="I7030">
            <v>250</v>
          </cell>
          <cell r="J7030">
            <v>223</v>
          </cell>
          <cell r="K7030">
            <v>1488</v>
          </cell>
          <cell r="L7030">
            <v>1236</v>
          </cell>
          <cell r="M7030">
            <v>99</v>
          </cell>
          <cell r="N7030">
            <v>84</v>
          </cell>
          <cell r="O7030">
            <v>1706</v>
          </cell>
          <cell r="P7030">
            <v>1658</v>
          </cell>
          <cell r="Q7030">
            <v>0</v>
          </cell>
          <cell r="R7030">
            <v>0</v>
          </cell>
          <cell r="S7030">
            <v>0</v>
          </cell>
          <cell r="T7030">
            <v>0</v>
          </cell>
          <cell r="U7030">
            <v>0</v>
          </cell>
          <cell r="AO7030" t="str">
            <v>Hessen_2008_I 05a_3</v>
          </cell>
          <cell r="AQ7030" t="str">
            <v>Westliche Flächenländer_2008_I 05a_3</v>
          </cell>
        </row>
        <row r="7031">
          <cell r="G7031">
            <v>20</v>
          </cell>
          <cell r="H7031">
            <v>18</v>
          </cell>
          <cell r="I7031">
            <v>0</v>
          </cell>
          <cell r="J7031">
            <v>0</v>
          </cell>
          <cell r="K7031">
            <v>10</v>
          </cell>
          <cell r="L7031">
            <v>10</v>
          </cell>
          <cell r="M7031">
            <v>0</v>
          </cell>
          <cell r="N7031">
            <v>0</v>
          </cell>
          <cell r="O7031">
            <v>12</v>
          </cell>
          <cell r="P7031">
            <v>8</v>
          </cell>
          <cell r="Q7031">
            <v>0</v>
          </cell>
          <cell r="R7031">
            <v>0</v>
          </cell>
          <cell r="S7031">
            <v>0</v>
          </cell>
          <cell r="T7031">
            <v>0</v>
          </cell>
          <cell r="U7031">
            <v>0</v>
          </cell>
          <cell r="AO7031" t="str">
            <v>Hessen_2008_I 05a_4</v>
          </cell>
          <cell r="AQ7031" t="str">
            <v>Westliche Flächenländer_2008_I 05a_4</v>
          </cell>
        </row>
        <row r="7032">
          <cell r="G7032">
            <v>8</v>
          </cell>
          <cell r="H7032">
            <v>7</v>
          </cell>
          <cell r="I7032">
            <v>0</v>
          </cell>
          <cell r="J7032">
            <v>0</v>
          </cell>
          <cell r="K7032">
            <v>4</v>
          </cell>
          <cell r="L7032">
            <v>3</v>
          </cell>
          <cell r="M7032">
            <v>0</v>
          </cell>
          <cell r="N7032">
            <v>0</v>
          </cell>
          <cell r="O7032">
            <v>2</v>
          </cell>
          <cell r="P7032">
            <v>6</v>
          </cell>
          <cell r="Q7032">
            <v>0</v>
          </cell>
          <cell r="R7032">
            <v>0</v>
          </cell>
          <cell r="S7032">
            <v>0</v>
          </cell>
          <cell r="T7032">
            <v>0</v>
          </cell>
          <cell r="U7032">
            <v>0</v>
          </cell>
          <cell r="AO7032" t="str">
            <v>Hessen_2008_I 05a_5</v>
          </cell>
          <cell r="AQ7032" t="str">
            <v>Westliche Flächenländer_2008_I 05a_5</v>
          </cell>
        </row>
        <row r="7033">
          <cell r="G7033">
            <v>0</v>
          </cell>
          <cell r="H7033">
            <v>0</v>
          </cell>
          <cell r="I7033">
            <v>0</v>
          </cell>
          <cell r="J7033">
            <v>0</v>
          </cell>
          <cell r="K7033">
            <v>0</v>
          </cell>
          <cell r="L7033">
            <v>0</v>
          </cell>
          <cell r="M7033">
            <v>0</v>
          </cell>
          <cell r="N7033">
            <v>0</v>
          </cell>
          <cell r="O7033">
            <v>0</v>
          </cell>
          <cell r="P7033">
            <v>0</v>
          </cell>
          <cell r="Q7033">
            <v>0</v>
          </cell>
          <cell r="R7033">
            <v>0</v>
          </cell>
          <cell r="S7033">
            <v>0</v>
          </cell>
          <cell r="T7033">
            <v>0</v>
          </cell>
          <cell r="U7033">
            <v>0</v>
          </cell>
          <cell r="AO7033" t="str">
            <v>Hessen_2008_I 05a_6</v>
          </cell>
          <cell r="AQ7033" t="str">
            <v>Westliche Flächenländer_2008_I 05a_6</v>
          </cell>
        </row>
        <row r="7034">
          <cell r="G7034">
            <v>0</v>
          </cell>
          <cell r="H7034">
            <v>0</v>
          </cell>
          <cell r="I7034">
            <v>0</v>
          </cell>
          <cell r="J7034">
            <v>0</v>
          </cell>
          <cell r="K7034">
            <v>0</v>
          </cell>
          <cell r="L7034">
            <v>0</v>
          </cell>
          <cell r="M7034">
            <v>0</v>
          </cell>
          <cell r="N7034">
            <v>0</v>
          </cell>
          <cell r="O7034">
            <v>0</v>
          </cell>
          <cell r="P7034">
            <v>0</v>
          </cell>
          <cell r="Q7034">
            <v>0</v>
          </cell>
          <cell r="R7034">
            <v>0</v>
          </cell>
          <cell r="S7034">
            <v>0</v>
          </cell>
          <cell r="T7034">
            <v>0</v>
          </cell>
          <cell r="U7034">
            <v>0</v>
          </cell>
          <cell r="AO7034" t="str">
            <v>Hessen_2008_I 05a_7</v>
          </cell>
          <cell r="AQ7034" t="str">
            <v>Westliche Flächenländer_2008_I 05a_7</v>
          </cell>
        </row>
        <row r="7035">
          <cell r="G7035">
            <v>3392</v>
          </cell>
          <cell r="H7035">
            <v>2893</v>
          </cell>
          <cell r="I7035">
            <v>250</v>
          </cell>
          <cell r="J7035">
            <v>223</v>
          </cell>
          <cell r="K7035">
            <v>1502</v>
          </cell>
          <cell r="L7035">
            <v>1249</v>
          </cell>
          <cell r="M7035">
            <v>99</v>
          </cell>
          <cell r="N7035">
            <v>84</v>
          </cell>
          <cell r="O7035">
            <v>1720</v>
          </cell>
          <cell r="P7035">
            <v>1672</v>
          </cell>
          <cell r="Q7035">
            <v>0</v>
          </cell>
          <cell r="R7035">
            <v>0</v>
          </cell>
          <cell r="S7035">
            <v>0</v>
          </cell>
          <cell r="T7035">
            <v>0</v>
          </cell>
          <cell r="U7035">
            <v>0</v>
          </cell>
          <cell r="AO7035" t="str">
            <v>Hessen_2008_I 05a_8</v>
          </cell>
          <cell r="AQ7035" t="str">
            <v>Westliche Flächenländer_2008_I 05a_8</v>
          </cell>
        </row>
        <row r="7036">
          <cell r="G7036">
            <v>0</v>
          </cell>
          <cell r="H7036">
            <v>0</v>
          </cell>
          <cell r="I7036">
            <v>0</v>
          </cell>
          <cell r="J7036">
            <v>0</v>
          </cell>
          <cell r="K7036">
            <v>0</v>
          </cell>
          <cell r="L7036">
            <v>0</v>
          </cell>
          <cell r="M7036">
            <v>0</v>
          </cell>
          <cell r="N7036">
            <v>0</v>
          </cell>
          <cell r="O7036">
            <v>0</v>
          </cell>
          <cell r="P7036">
            <v>0</v>
          </cell>
          <cell r="Q7036">
            <v>0</v>
          </cell>
          <cell r="R7036">
            <v>0</v>
          </cell>
          <cell r="S7036">
            <v>0</v>
          </cell>
          <cell r="T7036">
            <v>0</v>
          </cell>
          <cell r="U7036">
            <v>0</v>
          </cell>
          <cell r="AO7036" t="str">
            <v>Hessen_2008_I 05c_1</v>
          </cell>
          <cell r="AQ7036" t="str">
            <v>Westliche Flächenländer_2008_I 05c_1</v>
          </cell>
        </row>
        <row r="7037">
          <cell r="G7037">
            <v>0</v>
          </cell>
          <cell r="H7037">
            <v>0</v>
          </cell>
          <cell r="I7037">
            <v>0</v>
          </cell>
          <cell r="J7037">
            <v>0</v>
          </cell>
          <cell r="K7037">
            <v>0</v>
          </cell>
          <cell r="L7037">
            <v>0</v>
          </cell>
          <cell r="M7037">
            <v>0</v>
          </cell>
          <cell r="N7037">
            <v>0</v>
          </cell>
          <cell r="O7037">
            <v>0</v>
          </cell>
          <cell r="P7037">
            <v>0</v>
          </cell>
          <cell r="Q7037">
            <v>0</v>
          </cell>
          <cell r="R7037">
            <v>0</v>
          </cell>
          <cell r="S7037">
            <v>0</v>
          </cell>
          <cell r="T7037">
            <v>0</v>
          </cell>
          <cell r="U7037">
            <v>0</v>
          </cell>
          <cell r="AO7037" t="str">
            <v>Hessen_2008_I 05c_2</v>
          </cell>
          <cell r="AQ7037" t="str">
            <v>Westliche Flächenländer_2008_I 05c_2</v>
          </cell>
        </row>
        <row r="7038">
          <cell r="G7038">
            <v>4807</v>
          </cell>
          <cell r="H7038">
            <v>4129</v>
          </cell>
          <cell r="I7038">
            <v>305</v>
          </cell>
          <cell r="J7038">
            <v>281</v>
          </cell>
          <cell r="K7038">
            <v>1000</v>
          </cell>
          <cell r="L7038">
            <v>795</v>
          </cell>
          <cell r="M7038">
            <v>68</v>
          </cell>
          <cell r="N7038">
            <v>62</v>
          </cell>
          <cell r="O7038">
            <v>1595</v>
          </cell>
          <cell r="P7038">
            <v>1638</v>
          </cell>
          <cell r="Q7038">
            <v>1568</v>
          </cell>
          <cell r="R7038">
            <v>0</v>
          </cell>
          <cell r="S7038">
            <v>6</v>
          </cell>
          <cell r="T7038">
            <v>0</v>
          </cell>
          <cell r="U7038">
            <v>0</v>
          </cell>
          <cell r="AO7038" t="str">
            <v>Hessen_2008_I 05c_3</v>
          </cell>
          <cell r="AQ7038" t="str">
            <v>Westliche Flächenländer_2008_I 05c_3</v>
          </cell>
        </row>
        <row r="7039">
          <cell r="G7039">
            <v>198</v>
          </cell>
          <cell r="H7039">
            <v>173</v>
          </cell>
          <cell r="I7039">
            <v>7</v>
          </cell>
          <cell r="J7039">
            <v>7</v>
          </cell>
          <cell r="K7039">
            <v>35</v>
          </cell>
          <cell r="L7039">
            <v>31</v>
          </cell>
          <cell r="M7039">
            <v>0</v>
          </cell>
          <cell r="N7039">
            <v>0</v>
          </cell>
          <cell r="O7039">
            <v>49</v>
          </cell>
          <cell r="P7039">
            <v>57</v>
          </cell>
          <cell r="Q7039">
            <v>92</v>
          </cell>
          <cell r="R7039">
            <v>0</v>
          </cell>
          <cell r="S7039">
            <v>0</v>
          </cell>
          <cell r="T7039">
            <v>0</v>
          </cell>
          <cell r="U7039">
            <v>0</v>
          </cell>
          <cell r="AO7039" t="str">
            <v>Hessen_2008_I 05c_4</v>
          </cell>
          <cell r="AQ7039" t="str">
            <v>Westliche Flächenländer_2008_I 05c_4</v>
          </cell>
        </row>
        <row r="7040">
          <cell r="G7040">
            <v>300</v>
          </cell>
          <cell r="H7040">
            <v>219</v>
          </cell>
          <cell r="I7040">
            <v>28</v>
          </cell>
          <cell r="J7040">
            <v>24</v>
          </cell>
          <cell r="K7040">
            <v>127</v>
          </cell>
          <cell r="L7040">
            <v>89</v>
          </cell>
          <cell r="M7040">
            <v>12</v>
          </cell>
          <cell r="N7040">
            <v>10</v>
          </cell>
          <cell r="O7040">
            <v>120</v>
          </cell>
          <cell r="P7040">
            <v>97</v>
          </cell>
          <cell r="Q7040">
            <v>83</v>
          </cell>
          <cell r="R7040">
            <v>0</v>
          </cell>
          <cell r="S7040">
            <v>0</v>
          </cell>
          <cell r="T7040">
            <v>0</v>
          </cell>
          <cell r="U7040">
            <v>0</v>
          </cell>
          <cell r="AO7040" t="str">
            <v>Hessen_2008_I 05c_5</v>
          </cell>
          <cell r="AQ7040" t="str">
            <v>Westliche Flächenländer_2008_I 05c_5</v>
          </cell>
        </row>
        <row r="7041">
          <cell r="G7041">
            <v>0</v>
          </cell>
          <cell r="H7041">
            <v>0</v>
          </cell>
          <cell r="I7041">
            <v>0</v>
          </cell>
          <cell r="J7041">
            <v>0</v>
          </cell>
          <cell r="K7041">
            <v>0</v>
          </cell>
          <cell r="L7041">
            <v>0</v>
          </cell>
          <cell r="M7041">
            <v>0</v>
          </cell>
          <cell r="N7041">
            <v>0</v>
          </cell>
          <cell r="O7041">
            <v>0</v>
          </cell>
          <cell r="P7041">
            <v>0</v>
          </cell>
          <cell r="Q7041">
            <v>0</v>
          </cell>
          <cell r="R7041">
            <v>0</v>
          </cell>
          <cell r="S7041">
            <v>0</v>
          </cell>
          <cell r="T7041">
            <v>0</v>
          </cell>
          <cell r="U7041">
            <v>0</v>
          </cell>
          <cell r="AO7041" t="str">
            <v>Hessen_2008_I 05c_6</v>
          </cell>
          <cell r="AQ7041" t="str">
            <v>Westliche Flächenländer_2008_I 05c_6</v>
          </cell>
        </row>
        <row r="7042">
          <cell r="G7042">
            <v>0</v>
          </cell>
          <cell r="H7042">
            <v>0</v>
          </cell>
          <cell r="I7042">
            <v>0</v>
          </cell>
          <cell r="J7042">
            <v>0</v>
          </cell>
          <cell r="K7042">
            <v>0</v>
          </cell>
          <cell r="L7042">
            <v>0</v>
          </cell>
          <cell r="M7042">
            <v>0</v>
          </cell>
          <cell r="N7042">
            <v>0</v>
          </cell>
          <cell r="O7042">
            <v>0</v>
          </cell>
          <cell r="P7042">
            <v>0</v>
          </cell>
          <cell r="Q7042">
            <v>0</v>
          </cell>
          <cell r="R7042">
            <v>0</v>
          </cell>
          <cell r="S7042">
            <v>0</v>
          </cell>
          <cell r="T7042">
            <v>0</v>
          </cell>
          <cell r="U7042">
            <v>0</v>
          </cell>
          <cell r="AO7042" t="str">
            <v>Hessen_2008_I 05c_7</v>
          </cell>
          <cell r="AQ7042" t="str">
            <v>Westliche Flächenländer_2008_I 05c_7</v>
          </cell>
        </row>
        <row r="7043">
          <cell r="G7043">
            <v>5305</v>
          </cell>
          <cell r="H7043">
            <v>4521</v>
          </cell>
          <cell r="I7043">
            <v>340</v>
          </cell>
          <cell r="J7043">
            <v>312</v>
          </cell>
          <cell r="K7043">
            <v>1162</v>
          </cell>
          <cell r="L7043">
            <v>915</v>
          </cell>
          <cell r="M7043">
            <v>80</v>
          </cell>
          <cell r="N7043">
            <v>72</v>
          </cell>
          <cell r="O7043">
            <v>1764</v>
          </cell>
          <cell r="P7043">
            <v>1792</v>
          </cell>
          <cell r="Q7043">
            <v>1743</v>
          </cell>
          <cell r="R7043">
            <v>0</v>
          </cell>
          <cell r="S7043">
            <v>6</v>
          </cell>
          <cell r="T7043">
            <v>0</v>
          </cell>
          <cell r="U7043">
            <v>0</v>
          </cell>
          <cell r="AO7043" t="str">
            <v>Hessen_2008_I 05c_8</v>
          </cell>
          <cell r="AQ7043" t="str">
            <v>Westliche Flächenländer_2008_I 05c_8</v>
          </cell>
        </row>
        <row r="7044">
          <cell r="G7044">
            <v>0</v>
          </cell>
          <cell r="H7044">
            <v>0</v>
          </cell>
          <cell r="I7044">
            <v>0</v>
          </cell>
          <cell r="J7044">
            <v>0</v>
          </cell>
          <cell r="K7044">
            <v>0</v>
          </cell>
          <cell r="L7044">
            <v>0</v>
          </cell>
          <cell r="M7044">
            <v>0</v>
          </cell>
          <cell r="N7044">
            <v>0</v>
          </cell>
          <cell r="O7044">
            <v>0</v>
          </cell>
          <cell r="P7044">
            <v>0</v>
          </cell>
          <cell r="Q7044">
            <v>0</v>
          </cell>
          <cell r="R7044">
            <v>0</v>
          </cell>
          <cell r="S7044">
            <v>0</v>
          </cell>
          <cell r="T7044">
            <v>0</v>
          </cell>
          <cell r="U7044">
            <v>0</v>
          </cell>
          <cell r="AO7044" t="e">
            <v>#N/A</v>
          </cell>
          <cell r="AQ7044" t="e">
            <v>#N/A</v>
          </cell>
        </row>
        <row r="7045">
          <cell r="G7045">
            <v>0</v>
          </cell>
          <cell r="H7045">
            <v>0</v>
          </cell>
          <cell r="I7045">
            <v>0</v>
          </cell>
          <cell r="J7045">
            <v>0</v>
          </cell>
          <cell r="K7045">
            <v>0</v>
          </cell>
          <cell r="L7045">
            <v>0</v>
          </cell>
          <cell r="M7045">
            <v>0</v>
          </cell>
          <cell r="N7045">
            <v>0</v>
          </cell>
          <cell r="O7045">
            <v>0</v>
          </cell>
          <cell r="P7045">
            <v>0</v>
          </cell>
          <cell r="Q7045">
            <v>0</v>
          </cell>
          <cell r="R7045">
            <v>0</v>
          </cell>
          <cell r="S7045">
            <v>0</v>
          </cell>
          <cell r="T7045">
            <v>0</v>
          </cell>
          <cell r="U7045">
            <v>0</v>
          </cell>
          <cell r="AO7045" t="e">
            <v>#N/A</v>
          </cell>
          <cell r="AQ7045" t="e">
            <v>#N/A</v>
          </cell>
        </row>
        <row r="7046">
          <cell r="G7046">
            <v>271</v>
          </cell>
          <cell r="H7046">
            <v>234</v>
          </cell>
          <cell r="I7046">
            <v>8</v>
          </cell>
          <cell r="J7046">
            <v>7</v>
          </cell>
          <cell r="K7046">
            <v>65</v>
          </cell>
          <cell r="L7046">
            <v>54</v>
          </cell>
          <cell r="M7046">
            <v>4</v>
          </cell>
          <cell r="N7046">
            <v>4</v>
          </cell>
          <cell r="O7046">
            <v>60</v>
          </cell>
          <cell r="P7046">
            <v>91</v>
          </cell>
          <cell r="Q7046">
            <v>114</v>
          </cell>
          <cell r="R7046">
            <v>0</v>
          </cell>
          <cell r="S7046">
            <v>6</v>
          </cell>
          <cell r="T7046">
            <v>0</v>
          </cell>
          <cell r="U7046">
            <v>0</v>
          </cell>
          <cell r="AO7046" t="e">
            <v>#N/A</v>
          </cell>
          <cell r="AQ7046" t="e">
            <v>#N/A</v>
          </cell>
        </row>
        <row r="7047">
          <cell r="G7047">
            <v>5</v>
          </cell>
          <cell r="H7047">
            <v>3</v>
          </cell>
          <cell r="I7047">
            <v>0</v>
          </cell>
          <cell r="J7047">
            <v>0</v>
          </cell>
          <cell r="K7047">
            <v>1</v>
          </cell>
          <cell r="L7047">
            <v>1</v>
          </cell>
          <cell r="M7047">
            <v>0</v>
          </cell>
          <cell r="N7047">
            <v>0</v>
          </cell>
          <cell r="O7047">
            <v>1</v>
          </cell>
          <cell r="P7047">
            <v>4</v>
          </cell>
          <cell r="Q7047">
            <v>0</v>
          </cell>
          <cell r="R7047">
            <v>0</v>
          </cell>
          <cell r="S7047">
            <v>0</v>
          </cell>
          <cell r="T7047">
            <v>0</v>
          </cell>
          <cell r="U7047">
            <v>0</v>
          </cell>
          <cell r="AO7047" t="e">
            <v>#N/A</v>
          </cell>
          <cell r="AQ7047" t="e">
            <v>#N/A</v>
          </cell>
        </row>
        <row r="7048">
          <cell r="G7048">
            <v>9</v>
          </cell>
          <cell r="H7048">
            <v>6</v>
          </cell>
          <cell r="I7048">
            <v>0</v>
          </cell>
          <cell r="J7048">
            <v>0</v>
          </cell>
          <cell r="K7048">
            <v>4</v>
          </cell>
          <cell r="L7048">
            <v>3</v>
          </cell>
          <cell r="M7048">
            <v>0</v>
          </cell>
          <cell r="N7048">
            <v>0</v>
          </cell>
          <cell r="O7048">
            <v>4</v>
          </cell>
          <cell r="P7048">
            <v>0</v>
          </cell>
          <cell r="Q7048">
            <v>5</v>
          </cell>
          <cell r="R7048">
            <v>0</v>
          </cell>
          <cell r="S7048">
            <v>0</v>
          </cell>
          <cell r="T7048">
            <v>0</v>
          </cell>
          <cell r="U7048">
            <v>0</v>
          </cell>
          <cell r="AO7048" t="e">
            <v>#N/A</v>
          </cell>
          <cell r="AQ7048" t="e">
            <v>#N/A</v>
          </cell>
        </row>
        <row r="7049">
          <cell r="G7049">
            <v>0</v>
          </cell>
          <cell r="H7049">
            <v>0</v>
          </cell>
          <cell r="I7049">
            <v>0</v>
          </cell>
          <cell r="J7049">
            <v>0</v>
          </cell>
          <cell r="K7049">
            <v>0</v>
          </cell>
          <cell r="L7049">
            <v>0</v>
          </cell>
          <cell r="M7049">
            <v>0</v>
          </cell>
          <cell r="N7049">
            <v>0</v>
          </cell>
          <cell r="O7049">
            <v>0</v>
          </cell>
          <cell r="P7049">
            <v>0</v>
          </cell>
          <cell r="Q7049">
            <v>0</v>
          </cell>
          <cell r="R7049">
            <v>0</v>
          </cell>
          <cell r="S7049">
            <v>0</v>
          </cell>
          <cell r="T7049">
            <v>0</v>
          </cell>
          <cell r="U7049">
            <v>0</v>
          </cell>
          <cell r="AO7049" t="e">
            <v>#N/A</v>
          </cell>
          <cell r="AQ7049" t="e">
            <v>#N/A</v>
          </cell>
        </row>
        <row r="7050">
          <cell r="G7050">
            <v>0</v>
          </cell>
          <cell r="H7050">
            <v>0</v>
          </cell>
          <cell r="I7050">
            <v>0</v>
          </cell>
          <cell r="J7050">
            <v>0</v>
          </cell>
          <cell r="K7050">
            <v>0</v>
          </cell>
          <cell r="L7050">
            <v>0</v>
          </cell>
          <cell r="M7050">
            <v>0</v>
          </cell>
          <cell r="N7050">
            <v>0</v>
          </cell>
          <cell r="O7050">
            <v>0</v>
          </cell>
          <cell r="P7050">
            <v>0</v>
          </cell>
          <cell r="Q7050">
            <v>0</v>
          </cell>
          <cell r="R7050">
            <v>0</v>
          </cell>
          <cell r="S7050">
            <v>0</v>
          </cell>
          <cell r="T7050">
            <v>0</v>
          </cell>
          <cell r="U7050">
            <v>0</v>
          </cell>
          <cell r="AO7050" t="e">
            <v>#N/A</v>
          </cell>
          <cell r="AQ7050" t="e">
            <v>#N/A</v>
          </cell>
        </row>
        <row r="7051">
          <cell r="G7051">
            <v>285</v>
          </cell>
          <cell r="H7051">
            <v>243</v>
          </cell>
          <cell r="I7051">
            <v>8</v>
          </cell>
          <cell r="J7051">
            <v>7</v>
          </cell>
          <cell r="K7051">
            <v>70</v>
          </cell>
          <cell r="L7051">
            <v>58</v>
          </cell>
          <cell r="M7051">
            <v>4</v>
          </cell>
          <cell r="N7051">
            <v>4</v>
          </cell>
          <cell r="O7051">
            <v>65</v>
          </cell>
          <cell r="P7051">
            <v>95</v>
          </cell>
          <cell r="Q7051">
            <v>119</v>
          </cell>
          <cell r="R7051">
            <v>0</v>
          </cell>
          <cell r="S7051">
            <v>6</v>
          </cell>
          <cell r="T7051">
            <v>0</v>
          </cell>
          <cell r="U7051">
            <v>0</v>
          </cell>
          <cell r="AO7051" t="e">
            <v>#N/A</v>
          </cell>
          <cell r="AQ7051" t="e">
            <v>#N/A</v>
          </cell>
        </row>
        <row r="7052">
          <cell r="G7052">
            <v>569.1011411619578</v>
          </cell>
          <cell r="H7052">
            <v>227.77167630057804</v>
          </cell>
          <cell r="I7052">
            <v>206.37179487179486</v>
          </cell>
          <cell r="J7052">
            <v>89.5</v>
          </cell>
          <cell r="K7052">
            <v>522.63960270041935</v>
          </cell>
          <cell r="L7052">
            <v>204.77167630057804</v>
          </cell>
          <cell r="M7052">
            <v>191.37179487179486</v>
          </cell>
          <cell r="N7052">
            <v>78.5</v>
          </cell>
          <cell r="O7052">
            <v>569.1011411619578</v>
          </cell>
          <cell r="P7052">
            <v>0</v>
          </cell>
          <cell r="Q7052">
            <v>0</v>
          </cell>
          <cell r="R7052">
            <v>0</v>
          </cell>
          <cell r="S7052">
            <v>0</v>
          </cell>
          <cell r="T7052">
            <v>0</v>
          </cell>
          <cell r="U7052">
            <v>0</v>
          </cell>
          <cell r="AO7052" t="str">
            <v>Hessen_2008_II 03b_1</v>
          </cell>
          <cell r="AQ7052" t="str">
            <v>Westliche Flächenländer_2008_II 03b_1</v>
          </cell>
        </row>
        <row r="7053">
          <cell r="G7053">
            <v>528.27439159864446</v>
          </cell>
          <cell r="H7053">
            <v>197.44797687861274</v>
          </cell>
          <cell r="I7053">
            <v>137.9871794871795</v>
          </cell>
          <cell r="J7053">
            <v>49.5</v>
          </cell>
          <cell r="K7053">
            <v>455.73593006018291</v>
          </cell>
          <cell r="L7053">
            <v>172.44797687861274</v>
          </cell>
          <cell r="M7053">
            <v>115.98717948717947</v>
          </cell>
          <cell r="N7053">
            <v>41.5</v>
          </cell>
          <cell r="O7053">
            <v>528.27439159864446</v>
          </cell>
          <cell r="P7053">
            <v>0</v>
          </cell>
          <cell r="Q7053">
            <v>0</v>
          </cell>
          <cell r="R7053">
            <v>0</v>
          </cell>
          <cell r="S7053">
            <v>0</v>
          </cell>
          <cell r="T7053">
            <v>0</v>
          </cell>
          <cell r="U7053">
            <v>0</v>
          </cell>
          <cell r="AO7053" t="str">
            <v>Hessen_2008_II 03b_2</v>
          </cell>
          <cell r="AQ7053" t="str">
            <v>Westliche Flächenländer_2008_II 03b_2</v>
          </cell>
        </row>
        <row r="7054">
          <cell r="G7054">
            <v>6.5587840601984011</v>
          </cell>
          <cell r="H7054">
            <v>4.413294797687862</v>
          </cell>
          <cell r="I7054">
            <v>0.87179487179487181</v>
          </cell>
          <cell r="J7054">
            <v>0.5</v>
          </cell>
          <cell r="K7054">
            <v>5.5587840601984011</v>
          </cell>
          <cell r="L7054">
            <v>3.413294797687862</v>
          </cell>
          <cell r="M7054">
            <v>0.87179487179487181</v>
          </cell>
          <cell r="N7054">
            <v>0.5</v>
          </cell>
          <cell r="O7054">
            <v>6.5587840601984011</v>
          </cell>
          <cell r="P7054">
            <v>0</v>
          </cell>
          <cell r="Q7054">
            <v>0</v>
          </cell>
          <cell r="R7054">
            <v>0</v>
          </cell>
          <cell r="S7054">
            <v>0</v>
          </cell>
          <cell r="T7054">
            <v>0</v>
          </cell>
          <cell r="U7054">
            <v>0</v>
          </cell>
          <cell r="AO7054" t="str">
            <v>Hessen_2008_II 03b_3</v>
          </cell>
          <cell r="AQ7054" t="str">
            <v>Westliche Flächenländer_2008_II 03b_3</v>
          </cell>
        </row>
        <row r="7055">
          <cell r="G7055">
            <v>0</v>
          </cell>
          <cell r="H7055">
            <v>0</v>
          </cell>
          <cell r="I7055">
            <v>0</v>
          </cell>
          <cell r="J7055">
            <v>0</v>
          </cell>
          <cell r="K7055">
            <v>0</v>
          </cell>
          <cell r="L7055">
            <v>0</v>
          </cell>
          <cell r="M7055">
            <v>0</v>
          </cell>
          <cell r="N7055">
            <v>0</v>
          </cell>
          <cell r="O7055">
            <v>0</v>
          </cell>
          <cell r="P7055">
            <v>0</v>
          </cell>
          <cell r="Q7055">
            <v>0</v>
          </cell>
          <cell r="R7055">
            <v>0</v>
          </cell>
          <cell r="S7055">
            <v>0</v>
          </cell>
          <cell r="T7055">
            <v>0</v>
          </cell>
          <cell r="U7055">
            <v>0</v>
          </cell>
          <cell r="AO7055" t="str">
            <v>Hessen_2008_II 03b_4</v>
          </cell>
          <cell r="AQ7055" t="str">
            <v>Westliche Flächenländer_2008_II 03b_4</v>
          </cell>
        </row>
        <row r="7056">
          <cell r="G7056">
            <v>0</v>
          </cell>
          <cell r="H7056">
            <v>0</v>
          </cell>
          <cell r="I7056">
            <v>0</v>
          </cell>
          <cell r="J7056">
            <v>0</v>
          </cell>
          <cell r="K7056">
            <v>0</v>
          </cell>
          <cell r="L7056">
            <v>0</v>
          </cell>
          <cell r="M7056">
            <v>0</v>
          </cell>
          <cell r="N7056">
            <v>0</v>
          </cell>
          <cell r="O7056">
            <v>0</v>
          </cell>
          <cell r="P7056">
            <v>0</v>
          </cell>
          <cell r="Q7056">
            <v>0</v>
          </cell>
          <cell r="R7056">
            <v>0</v>
          </cell>
          <cell r="S7056">
            <v>0</v>
          </cell>
          <cell r="T7056">
            <v>0</v>
          </cell>
          <cell r="U7056">
            <v>0</v>
          </cell>
          <cell r="AO7056" t="str">
            <v>Hessen_2008_II 03b_5</v>
          </cell>
          <cell r="AQ7056" t="str">
            <v>Westliche Flächenländer_2008_II 03b_5</v>
          </cell>
        </row>
        <row r="7057">
          <cell r="G7057">
            <v>0</v>
          </cell>
          <cell r="H7057">
            <v>0</v>
          </cell>
          <cell r="I7057">
            <v>0</v>
          </cell>
          <cell r="J7057">
            <v>0</v>
          </cell>
          <cell r="K7057">
            <v>0</v>
          </cell>
          <cell r="L7057">
            <v>0</v>
          </cell>
          <cell r="M7057">
            <v>0</v>
          </cell>
          <cell r="N7057">
            <v>0</v>
          </cell>
          <cell r="O7057">
            <v>0</v>
          </cell>
          <cell r="P7057">
            <v>0</v>
          </cell>
          <cell r="Q7057">
            <v>0</v>
          </cell>
          <cell r="R7057">
            <v>0</v>
          </cell>
          <cell r="S7057">
            <v>0</v>
          </cell>
          <cell r="T7057">
            <v>0</v>
          </cell>
          <cell r="U7057">
            <v>0</v>
          </cell>
          <cell r="AO7057" t="str">
            <v>Hessen_2008_II 03b_6</v>
          </cell>
          <cell r="AQ7057" t="str">
            <v>Westliche Flächenländer_2008_II 03b_6</v>
          </cell>
        </row>
        <row r="7058">
          <cell r="G7058">
            <v>106.06568317919937</v>
          </cell>
          <cell r="H7058">
            <v>59.367052023121396</v>
          </cell>
          <cell r="I7058">
            <v>27.76923076923077</v>
          </cell>
          <cell r="J7058">
            <v>15.5</v>
          </cell>
          <cell r="K7058">
            <v>105.06568317919937</v>
          </cell>
          <cell r="L7058">
            <v>58.367052023121396</v>
          </cell>
          <cell r="M7058">
            <v>27.76923076923077</v>
          </cell>
          <cell r="N7058">
            <v>15.5</v>
          </cell>
          <cell r="O7058">
            <v>106.06568317919937</v>
          </cell>
          <cell r="P7058">
            <v>0</v>
          </cell>
          <cell r="Q7058">
            <v>0</v>
          </cell>
          <cell r="R7058">
            <v>0</v>
          </cell>
          <cell r="S7058">
            <v>0</v>
          </cell>
          <cell r="T7058">
            <v>0</v>
          </cell>
          <cell r="U7058">
            <v>0</v>
          </cell>
          <cell r="AO7058" t="str">
            <v>Hessen_2008_II 03b_7</v>
          </cell>
          <cell r="AQ7058" t="str">
            <v>Westliche Flächenländer_2008_II 03b_7</v>
          </cell>
        </row>
        <row r="7059">
          <cell r="G7059">
            <v>1210</v>
          </cell>
          <cell r="H7059">
            <v>489</v>
          </cell>
          <cell r="I7059">
            <v>373</v>
          </cell>
          <cell r="J7059">
            <v>155</v>
          </cell>
          <cell r="K7059">
            <v>1089</v>
          </cell>
          <cell r="L7059">
            <v>439</v>
          </cell>
          <cell r="M7059">
            <v>336</v>
          </cell>
          <cell r="N7059">
            <v>136</v>
          </cell>
          <cell r="O7059">
            <v>1210</v>
          </cell>
          <cell r="P7059">
            <v>0</v>
          </cell>
          <cell r="Q7059">
            <v>0</v>
          </cell>
          <cell r="R7059">
            <v>0</v>
          </cell>
          <cell r="S7059">
            <v>0</v>
          </cell>
          <cell r="T7059">
            <v>0</v>
          </cell>
          <cell r="U7059">
            <v>0</v>
          </cell>
          <cell r="AO7059" t="str">
            <v>Hessen_2008_II 03b_8</v>
          </cell>
          <cell r="AQ7059" t="str">
            <v>Westliche Flächenländer_2008_II 03b_8</v>
          </cell>
        </row>
        <row r="7060">
          <cell r="G7060">
            <v>39</v>
          </cell>
          <cell r="H7060">
            <v>16</v>
          </cell>
          <cell r="I7060">
            <v>10</v>
          </cell>
          <cell r="J7060">
            <v>6</v>
          </cell>
          <cell r="K7060">
            <v>28</v>
          </cell>
          <cell r="L7060">
            <v>11</v>
          </cell>
          <cell r="M7060">
            <v>8</v>
          </cell>
          <cell r="N7060">
            <v>5</v>
          </cell>
          <cell r="O7060">
            <v>39</v>
          </cell>
          <cell r="P7060">
            <v>0</v>
          </cell>
          <cell r="Q7060">
            <v>0</v>
          </cell>
          <cell r="R7060">
            <v>0</v>
          </cell>
          <cell r="S7060">
            <v>0</v>
          </cell>
          <cell r="T7060">
            <v>0</v>
          </cell>
          <cell r="U7060">
            <v>0</v>
          </cell>
          <cell r="AO7060" t="str">
            <v>Hessen_2008_II 02b_1</v>
          </cell>
          <cell r="AQ7060" t="str">
            <v>Westliche Flächenländer_2008_II 02b_1</v>
          </cell>
        </row>
        <row r="7061">
          <cell r="G7061">
            <v>1902.6148630166292</v>
          </cell>
          <cell r="H7061">
            <v>812.76077426700829</v>
          </cell>
          <cell r="I7061">
            <v>481.92307692307691</v>
          </cell>
          <cell r="J7061">
            <v>227</v>
          </cell>
          <cell r="K7061">
            <v>1719.8251194268855</v>
          </cell>
          <cell r="L7061">
            <v>743.89410760034161</v>
          </cell>
          <cell r="M7061">
            <v>440</v>
          </cell>
          <cell r="N7061">
            <v>209</v>
          </cell>
          <cell r="O7061">
            <v>1902.6148630166292</v>
          </cell>
          <cell r="P7061">
            <v>0</v>
          </cell>
          <cell r="Q7061">
            <v>0</v>
          </cell>
          <cell r="R7061">
            <v>0</v>
          </cell>
          <cell r="S7061">
            <v>0</v>
          </cell>
          <cell r="T7061">
            <v>0</v>
          </cell>
          <cell r="U7061">
            <v>0</v>
          </cell>
          <cell r="AO7061" t="str">
            <v>Hessen_2008_II 02b_2</v>
          </cell>
          <cell r="AQ7061" t="str">
            <v>Westliche Flächenländer_2008_II 02b_2</v>
          </cell>
        </row>
        <row r="7062">
          <cell r="G7062">
            <v>150.23760505844072</v>
          </cell>
          <cell r="H7062">
            <v>64.172559066325078</v>
          </cell>
          <cell r="I7062">
            <v>16</v>
          </cell>
          <cell r="J7062">
            <v>11</v>
          </cell>
          <cell r="K7062">
            <v>147.17093839177403</v>
          </cell>
          <cell r="L7062">
            <v>61.105892399658408</v>
          </cell>
          <cell r="M7062">
            <v>15</v>
          </cell>
          <cell r="N7062">
            <v>10</v>
          </cell>
          <cell r="O7062">
            <v>150.23760505844072</v>
          </cell>
          <cell r="P7062">
            <v>0</v>
          </cell>
          <cell r="Q7062">
            <v>0</v>
          </cell>
          <cell r="R7062">
            <v>0</v>
          </cell>
          <cell r="S7062">
            <v>0</v>
          </cell>
          <cell r="T7062">
            <v>0</v>
          </cell>
          <cell r="U7062">
            <v>0</v>
          </cell>
          <cell r="AO7062" t="str">
            <v>Hessen_2008_II 02b_3</v>
          </cell>
          <cell r="AQ7062" t="str">
            <v>Westliche Flächenländer_2008_II 02b_3</v>
          </cell>
        </row>
        <row r="7063">
          <cell r="G7063">
            <v>11</v>
          </cell>
          <cell r="H7063">
            <v>11</v>
          </cell>
          <cell r="I7063">
            <v>0</v>
          </cell>
          <cell r="J7063">
            <v>0</v>
          </cell>
          <cell r="K7063">
            <v>8</v>
          </cell>
          <cell r="L7063">
            <v>8</v>
          </cell>
          <cell r="M7063">
            <v>0</v>
          </cell>
          <cell r="N7063">
            <v>0</v>
          </cell>
          <cell r="O7063">
            <v>11</v>
          </cell>
          <cell r="P7063">
            <v>0</v>
          </cell>
          <cell r="Q7063">
            <v>0</v>
          </cell>
          <cell r="R7063">
            <v>0</v>
          </cell>
          <cell r="S7063">
            <v>0</v>
          </cell>
          <cell r="T7063">
            <v>0</v>
          </cell>
          <cell r="U7063">
            <v>0</v>
          </cell>
          <cell r="AO7063" t="str">
            <v>Hessen_2008_II 02b_4</v>
          </cell>
          <cell r="AQ7063" t="str">
            <v>Westliche Flächenländer_2008_II 02b_4</v>
          </cell>
        </row>
        <row r="7064">
          <cell r="G7064">
            <v>10</v>
          </cell>
          <cell r="H7064">
            <v>8</v>
          </cell>
          <cell r="I7064">
            <v>0</v>
          </cell>
          <cell r="J7064">
            <v>0</v>
          </cell>
          <cell r="K7064">
            <v>10</v>
          </cell>
          <cell r="L7064">
            <v>8</v>
          </cell>
          <cell r="M7064">
            <v>0</v>
          </cell>
          <cell r="N7064">
            <v>0</v>
          </cell>
          <cell r="O7064">
            <v>10</v>
          </cell>
          <cell r="P7064">
            <v>0</v>
          </cell>
          <cell r="Q7064">
            <v>0</v>
          </cell>
          <cell r="R7064">
            <v>0</v>
          </cell>
          <cell r="S7064">
            <v>0</v>
          </cell>
          <cell r="T7064">
            <v>0</v>
          </cell>
          <cell r="U7064">
            <v>0</v>
          </cell>
          <cell r="AO7064" t="str">
            <v>Hessen_2008_II 02b_5</v>
          </cell>
          <cell r="AQ7064" t="str">
            <v>Westliche Flächenländer_2008_II 02b_5</v>
          </cell>
        </row>
        <row r="7065">
          <cell r="G7065">
            <v>0</v>
          </cell>
          <cell r="H7065">
            <v>0</v>
          </cell>
          <cell r="I7065">
            <v>0</v>
          </cell>
          <cell r="J7065">
            <v>0</v>
          </cell>
          <cell r="K7065">
            <v>0</v>
          </cell>
          <cell r="L7065">
            <v>0</v>
          </cell>
          <cell r="M7065">
            <v>0</v>
          </cell>
          <cell r="N7065">
            <v>0</v>
          </cell>
          <cell r="O7065">
            <v>0</v>
          </cell>
          <cell r="P7065">
            <v>0</v>
          </cell>
          <cell r="Q7065">
            <v>0</v>
          </cell>
          <cell r="R7065">
            <v>0</v>
          </cell>
          <cell r="S7065">
            <v>0</v>
          </cell>
          <cell r="T7065">
            <v>0</v>
          </cell>
          <cell r="U7065">
            <v>0</v>
          </cell>
          <cell r="AO7065" t="str">
            <v>Hessen_2008_II 02b_6</v>
          </cell>
          <cell r="AQ7065" t="str">
            <v>Westliche Flächenländer_2008_II 02b_6</v>
          </cell>
        </row>
        <row r="7066">
          <cell r="G7066">
            <v>0.14753192493008527</v>
          </cell>
          <cell r="H7066">
            <v>6.6666666666666666E-2</v>
          </cell>
          <cell r="I7066">
            <v>7.6923076923076927E-2</v>
          </cell>
          <cell r="J7066">
            <v>0</v>
          </cell>
          <cell r="K7066">
            <v>3.9421813403416562E-3</v>
          </cell>
          <cell r="L7066">
            <v>0</v>
          </cell>
          <cell r="M7066">
            <v>0</v>
          </cell>
          <cell r="N7066">
            <v>0</v>
          </cell>
          <cell r="O7066">
            <v>0.14753192493008527</v>
          </cell>
          <cell r="P7066">
            <v>0</v>
          </cell>
          <cell r="Q7066">
            <v>0</v>
          </cell>
          <cell r="R7066">
            <v>0</v>
          </cell>
          <cell r="S7066">
            <v>0</v>
          </cell>
          <cell r="T7066">
            <v>0</v>
          </cell>
          <cell r="U7066">
            <v>0</v>
          </cell>
          <cell r="AO7066" t="str">
            <v>Hessen_2008_II 02b_7</v>
          </cell>
          <cell r="AQ7066" t="str">
            <v>Westliche Flächenländer_2008_II 02b_7</v>
          </cell>
        </row>
        <row r="7067">
          <cell r="G7067">
            <v>2113</v>
          </cell>
          <cell r="H7067">
            <v>912</v>
          </cell>
          <cell r="I7067">
            <v>508</v>
          </cell>
          <cell r="J7067">
            <v>244</v>
          </cell>
          <cell r="K7067">
            <v>1913</v>
          </cell>
          <cell r="L7067">
            <v>832</v>
          </cell>
          <cell r="M7067">
            <v>463</v>
          </cell>
          <cell r="N7067">
            <v>224</v>
          </cell>
          <cell r="O7067">
            <v>2113</v>
          </cell>
          <cell r="P7067">
            <v>0</v>
          </cell>
          <cell r="Q7067">
            <v>0</v>
          </cell>
          <cell r="R7067">
            <v>0</v>
          </cell>
          <cell r="S7067">
            <v>0</v>
          </cell>
          <cell r="T7067">
            <v>0</v>
          </cell>
          <cell r="U7067">
            <v>0</v>
          </cell>
          <cell r="AO7067" t="str">
            <v>Hessen_2008_II 02b_8</v>
          </cell>
          <cell r="AQ7067" t="str">
            <v>Westliche Flächenländer_2008_II 02b_8</v>
          </cell>
        </row>
        <row r="7068">
          <cell r="G7068">
            <v>0</v>
          </cell>
          <cell r="H7068">
            <v>0</v>
          </cell>
          <cell r="I7068">
            <v>0</v>
          </cell>
          <cell r="J7068">
            <v>0</v>
          </cell>
          <cell r="K7068">
            <v>0</v>
          </cell>
          <cell r="L7068">
            <v>0</v>
          </cell>
          <cell r="M7068">
            <v>0</v>
          </cell>
          <cell r="N7068">
            <v>0</v>
          </cell>
          <cell r="O7068">
            <v>0</v>
          </cell>
          <cell r="P7068">
            <v>0</v>
          </cell>
          <cell r="Q7068">
            <v>0</v>
          </cell>
          <cell r="R7068">
            <v>0</v>
          </cell>
          <cell r="S7068">
            <v>0</v>
          </cell>
          <cell r="T7068">
            <v>0</v>
          </cell>
          <cell r="U7068">
            <v>0</v>
          </cell>
          <cell r="AO7068" t="str">
            <v>Hessen_2008_II 02a_1</v>
          </cell>
          <cell r="AQ7068" t="str">
            <v>Westliche Flächenländer_2008_II 02a_1</v>
          </cell>
        </row>
        <row r="7069">
          <cell r="G7069">
            <v>13343.058704902269</v>
          </cell>
          <cell r="H7069">
            <v>6684.3596920931959</v>
          </cell>
          <cell r="I7069">
            <v>3074.9212598425197</v>
          </cell>
          <cell r="J7069">
            <v>1494.9212598425197</v>
          </cell>
          <cell r="K7069">
            <v>6157.2714573116991</v>
          </cell>
          <cell r="L7069">
            <v>3060.5018125323668</v>
          </cell>
          <cell r="M7069">
            <v>1509</v>
          </cell>
          <cell r="N7069">
            <v>703</v>
          </cell>
          <cell r="O7069">
            <v>7318.0587049022688</v>
          </cell>
          <cell r="P7069">
            <v>6025</v>
          </cell>
          <cell r="Q7069">
            <v>0</v>
          </cell>
          <cell r="R7069">
            <v>0</v>
          </cell>
          <cell r="S7069">
            <v>0</v>
          </cell>
          <cell r="T7069">
            <v>0</v>
          </cell>
          <cell r="U7069">
            <v>0</v>
          </cell>
          <cell r="AO7069" t="str">
            <v>Hessen_2008_II 02a_2</v>
          </cell>
          <cell r="AQ7069" t="str">
            <v>Westliche Flächenländer_2008_II 02a_2</v>
          </cell>
        </row>
        <row r="7070">
          <cell r="G7070">
            <v>1945.9329188202537</v>
          </cell>
          <cell r="H7070">
            <v>1044.6340594719518</v>
          </cell>
          <cell r="I7070">
            <v>399.0787401574803</v>
          </cell>
          <cell r="J7070">
            <v>201.07874015748033</v>
          </cell>
          <cell r="K7070">
            <v>1644.7267199825633</v>
          </cell>
          <cell r="L7070">
            <v>893.49663386846191</v>
          </cell>
          <cell r="M7070">
            <v>324</v>
          </cell>
          <cell r="N7070">
            <v>170</v>
          </cell>
          <cell r="O7070">
            <v>1837.9329188202537</v>
          </cell>
          <cell r="P7070">
            <v>108</v>
          </cell>
          <cell r="Q7070">
            <v>0</v>
          </cell>
          <cell r="R7070">
            <v>0</v>
          </cell>
          <cell r="S7070">
            <v>0</v>
          </cell>
          <cell r="T7070">
            <v>0</v>
          </cell>
          <cell r="U7070">
            <v>0</v>
          </cell>
          <cell r="AO7070" t="str">
            <v>Hessen_2008_II 02a_3</v>
          </cell>
          <cell r="AQ7070" t="str">
            <v>Westliche Flächenländer_2008_II 02a_3</v>
          </cell>
        </row>
        <row r="7071">
          <cell r="G7071">
            <v>3.0081071709116447</v>
          </cell>
          <cell r="H7071">
            <v>3.0062484348521648</v>
          </cell>
          <cell r="I7071">
            <v>0</v>
          </cell>
          <cell r="J7071">
            <v>0</v>
          </cell>
          <cell r="K7071">
            <v>1.0015535991714137</v>
          </cell>
          <cell r="L7071">
            <v>1.0015535991714137</v>
          </cell>
          <cell r="M7071">
            <v>0</v>
          </cell>
          <cell r="N7071">
            <v>0</v>
          </cell>
          <cell r="O7071">
            <v>3.0081071709116447</v>
          </cell>
          <cell r="P7071">
            <v>0</v>
          </cell>
          <cell r="Q7071">
            <v>0</v>
          </cell>
          <cell r="R7071">
            <v>0</v>
          </cell>
          <cell r="S7071">
            <v>0</v>
          </cell>
          <cell r="T7071">
            <v>0</v>
          </cell>
          <cell r="U7071">
            <v>0</v>
          </cell>
          <cell r="AO7071" t="str">
            <v>Hessen_2008_II 02a_4</v>
          </cell>
          <cell r="AQ7071" t="str">
            <v>Westliche Flächenländer_2008_II 02a_4</v>
          </cell>
        </row>
        <row r="7072">
          <cell r="G7072">
            <v>2.6910656620021526E-4</v>
          </cell>
          <cell r="H7072">
            <v>0</v>
          </cell>
          <cell r="I7072">
            <v>0</v>
          </cell>
          <cell r="J7072">
            <v>0</v>
          </cell>
          <cell r="K7072">
            <v>2.6910656620021526E-4</v>
          </cell>
          <cell r="L7072">
            <v>0</v>
          </cell>
          <cell r="M7072">
            <v>0</v>
          </cell>
          <cell r="N7072">
            <v>0</v>
          </cell>
          <cell r="O7072">
            <v>2.6910656620021526E-4</v>
          </cell>
          <cell r="P7072">
            <v>0</v>
          </cell>
          <cell r="Q7072">
            <v>0</v>
          </cell>
          <cell r="R7072">
            <v>0</v>
          </cell>
          <cell r="S7072">
            <v>0</v>
          </cell>
          <cell r="T7072">
            <v>0</v>
          </cell>
          <cell r="U7072">
            <v>0</v>
          </cell>
          <cell r="AO7072" t="str">
            <v>Hessen_2008_II 02a_5</v>
          </cell>
          <cell r="AQ7072" t="str">
            <v>Westliche Flächenländer_2008_II 02a_5</v>
          </cell>
        </row>
        <row r="7073">
          <cell r="G7073">
            <v>0</v>
          </cell>
          <cell r="H7073">
            <v>0</v>
          </cell>
          <cell r="I7073">
            <v>0</v>
          </cell>
          <cell r="J7073">
            <v>0</v>
          </cell>
          <cell r="K7073">
            <v>0</v>
          </cell>
          <cell r="L7073">
            <v>0</v>
          </cell>
          <cell r="M7073">
            <v>0</v>
          </cell>
          <cell r="N7073">
            <v>0</v>
          </cell>
          <cell r="O7073">
            <v>0</v>
          </cell>
          <cell r="P7073">
            <v>0</v>
          </cell>
          <cell r="Q7073">
            <v>0</v>
          </cell>
          <cell r="R7073">
            <v>0</v>
          </cell>
          <cell r="S7073">
            <v>0</v>
          </cell>
          <cell r="T7073">
            <v>0</v>
          </cell>
          <cell r="U7073">
            <v>0</v>
          </cell>
          <cell r="AO7073" t="str">
            <v>Hessen_2008_II 02a_6</v>
          </cell>
          <cell r="AQ7073" t="str">
            <v>Westliche Flächenländer_2008_II 02a_6</v>
          </cell>
        </row>
        <row r="7074">
          <cell r="G7074">
            <v>0</v>
          </cell>
          <cell r="H7074">
            <v>0</v>
          </cell>
          <cell r="I7074">
            <v>0</v>
          </cell>
          <cell r="J7074">
            <v>0</v>
          </cell>
          <cell r="K7074">
            <v>0</v>
          </cell>
          <cell r="L7074">
            <v>0</v>
          </cell>
          <cell r="M7074">
            <v>0</v>
          </cell>
          <cell r="N7074">
            <v>0</v>
          </cell>
          <cell r="O7074">
            <v>0</v>
          </cell>
          <cell r="P7074">
            <v>0</v>
          </cell>
          <cell r="Q7074">
            <v>0</v>
          </cell>
          <cell r="R7074">
            <v>0</v>
          </cell>
          <cell r="S7074">
            <v>0</v>
          </cell>
          <cell r="T7074">
            <v>0</v>
          </cell>
          <cell r="U7074">
            <v>0</v>
          </cell>
          <cell r="AO7074" t="str">
            <v>Hessen_2008_II 02a_7</v>
          </cell>
          <cell r="AQ7074" t="str">
            <v>Westliche Flächenländer_2008_II 02a_7</v>
          </cell>
        </row>
        <row r="7075">
          <cell r="G7075">
            <v>15292</v>
          </cell>
          <cell r="H7075">
            <v>7732</v>
          </cell>
          <cell r="I7075">
            <v>3474</v>
          </cell>
          <cell r="J7075">
            <v>1696</v>
          </cell>
          <cell r="K7075">
            <v>7803</v>
          </cell>
          <cell r="L7075">
            <v>3955</v>
          </cell>
          <cell r="M7075">
            <v>1833</v>
          </cell>
          <cell r="N7075">
            <v>873</v>
          </cell>
          <cell r="O7075">
            <v>9159</v>
          </cell>
          <cell r="P7075">
            <v>6133</v>
          </cell>
          <cell r="Q7075">
            <v>0</v>
          </cell>
          <cell r="R7075">
            <v>0</v>
          </cell>
          <cell r="S7075">
            <v>0</v>
          </cell>
          <cell r="T7075">
            <v>0</v>
          </cell>
          <cell r="U7075">
            <v>0</v>
          </cell>
          <cell r="AO7075" t="str">
            <v>Hessen_2008_II 02a_8</v>
          </cell>
          <cell r="AQ7075" t="str">
            <v>Westliche Flächenländer_2008_II 02a_8</v>
          </cell>
        </row>
        <row r="7076">
          <cell r="G7076">
            <v>1455.6479703831205</v>
          </cell>
          <cell r="H7076">
            <v>584.16984851949701</v>
          </cell>
          <cell r="I7076">
            <v>551.24369822421977</v>
          </cell>
          <cell r="J7076">
            <v>230.24669142149861</v>
          </cell>
          <cell r="K7076">
            <v>1285.5634570462539</v>
          </cell>
          <cell r="L7076">
            <v>505.25677662407213</v>
          </cell>
          <cell r="M7076">
            <v>473.65258711310861</v>
          </cell>
          <cell r="N7076">
            <v>191.46891364372084</v>
          </cell>
          <cell r="O7076">
            <v>1313.1984040632906</v>
          </cell>
          <cell r="P7076">
            <v>142.44956631982973</v>
          </cell>
          <cell r="Q7076">
            <v>0</v>
          </cell>
          <cell r="R7076">
            <v>0</v>
          </cell>
          <cell r="S7076">
            <v>0</v>
          </cell>
          <cell r="T7076">
            <v>0</v>
          </cell>
          <cell r="U7076">
            <v>0</v>
          </cell>
          <cell r="AO7076" t="str">
            <v>Hessen_2008_II 03c_1</v>
          </cell>
          <cell r="AQ7076" t="str">
            <v>Westliche Flächenländer_2008_II 03c_1</v>
          </cell>
        </row>
        <row r="7077">
          <cell r="G7077">
            <v>1043.3162401108934</v>
          </cell>
          <cell r="H7077">
            <v>443.1085739413881</v>
          </cell>
          <cell r="I7077">
            <v>371.36730611467669</v>
          </cell>
          <cell r="J7077">
            <v>154.8214557745406</v>
          </cell>
          <cell r="K7077">
            <v>749.81276398771115</v>
          </cell>
          <cell r="L7077">
            <v>313.36946718757548</v>
          </cell>
          <cell r="M7077">
            <v>269.41212092949149</v>
          </cell>
          <cell r="N7077">
            <v>113.05293725602209</v>
          </cell>
          <cell r="O7077">
            <v>754.73961367623747</v>
          </cell>
          <cell r="P7077">
            <v>288.57662643465585</v>
          </cell>
          <cell r="Q7077">
            <v>0</v>
          </cell>
          <cell r="R7077">
            <v>0</v>
          </cell>
          <cell r="S7077">
            <v>0</v>
          </cell>
          <cell r="T7077">
            <v>0</v>
          </cell>
          <cell r="U7077">
            <v>0</v>
          </cell>
          <cell r="AO7077" t="str">
            <v>Hessen_2008_II 03c_2</v>
          </cell>
          <cell r="AQ7077" t="str">
            <v>Westliche Flächenländer_2008_II 03c_2</v>
          </cell>
        </row>
        <row r="7078">
          <cell r="G7078">
            <v>28.491149724234305</v>
          </cell>
          <cell r="H7078">
            <v>13.393567212480059</v>
          </cell>
          <cell r="I7078">
            <v>7.8326030269291378</v>
          </cell>
          <cell r="J7078">
            <v>3.1632152718270969</v>
          </cell>
          <cell r="K7078">
            <v>20.587227419576706</v>
          </cell>
          <cell r="L7078">
            <v>8.1163340970116487</v>
          </cell>
          <cell r="M7078">
            <v>5.3788993232254345</v>
          </cell>
          <cell r="N7078">
            <v>0.70951156812339322</v>
          </cell>
          <cell r="O7078">
            <v>17.940876797884883</v>
          </cell>
          <cell r="P7078">
            <v>10.550272926349422</v>
          </cell>
          <cell r="Q7078">
            <v>0</v>
          </cell>
          <cell r="R7078">
            <v>0</v>
          </cell>
          <cell r="S7078">
            <v>0</v>
          </cell>
          <cell r="T7078">
            <v>0</v>
          </cell>
          <cell r="U7078">
            <v>0</v>
          </cell>
          <cell r="AO7078" t="str">
            <v>Hessen_2008_II 03c_3</v>
          </cell>
          <cell r="AQ7078" t="str">
            <v>Westliche Flächenländer_2008_II 03c_3</v>
          </cell>
        </row>
        <row r="7079">
          <cell r="G7079">
            <v>0</v>
          </cell>
          <cell r="H7079">
            <v>0</v>
          </cell>
          <cell r="I7079">
            <v>0</v>
          </cell>
          <cell r="J7079">
            <v>0</v>
          </cell>
          <cell r="K7079">
            <v>0</v>
          </cell>
          <cell r="L7079">
            <v>0</v>
          </cell>
          <cell r="M7079">
            <v>0</v>
          </cell>
          <cell r="N7079">
            <v>0</v>
          </cell>
          <cell r="O7079">
            <v>0</v>
          </cell>
          <cell r="P7079">
            <v>0</v>
          </cell>
          <cell r="Q7079">
            <v>0</v>
          </cell>
          <cell r="R7079">
            <v>0</v>
          </cell>
          <cell r="S7079">
            <v>0</v>
          </cell>
          <cell r="T7079">
            <v>0</v>
          </cell>
          <cell r="U7079">
            <v>0</v>
          </cell>
          <cell r="AO7079" t="str">
            <v>Hessen_2008_II 03c_4</v>
          </cell>
          <cell r="AQ7079" t="str">
            <v>Westliche Flächenländer_2008_II 03c_4</v>
          </cell>
        </row>
        <row r="7080">
          <cell r="G7080">
            <v>0</v>
          </cell>
          <cell r="H7080">
            <v>0</v>
          </cell>
          <cell r="I7080">
            <v>0</v>
          </cell>
          <cell r="J7080">
            <v>0</v>
          </cell>
          <cell r="K7080">
            <v>0</v>
          </cell>
          <cell r="L7080">
            <v>0</v>
          </cell>
          <cell r="M7080">
            <v>0</v>
          </cell>
          <cell r="N7080">
            <v>0</v>
          </cell>
          <cell r="O7080">
            <v>0</v>
          </cell>
          <cell r="P7080">
            <v>0</v>
          </cell>
          <cell r="Q7080">
            <v>0</v>
          </cell>
          <cell r="R7080">
            <v>0</v>
          </cell>
          <cell r="S7080">
            <v>0</v>
          </cell>
          <cell r="T7080">
            <v>0</v>
          </cell>
          <cell r="U7080">
            <v>0</v>
          </cell>
          <cell r="AO7080" t="str">
            <v>Hessen_2008_II 03c_5</v>
          </cell>
          <cell r="AQ7080" t="str">
            <v>Westliche Flächenländer_2008_II 03c_5</v>
          </cell>
        </row>
        <row r="7081">
          <cell r="G7081">
            <v>0</v>
          </cell>
          <cell r="H7081">
            <v>0</v>
          </cell>
          <cell r="I7081">
            <v>0</v>
          </cell>
          <cell r="J7081">
            <v>0</v>
          </cell>
          <cell r="K7081">
            <v>0</v>
          </cell>
          <cell r="L7081">
            <v>0</v>
          </cell>
          <cell r="M7081">
            <v>0</v>
          </cell>
          <cell r="N7081">
            <v>0</v>
          </cell>
          <cell r="O7081">
            <v>0</v>
          </cell>
          <cell r="P7081">
            <v>0</v>
          </cell>
          <cell r="Q7081">
            <v>0</v>
          </cell>
          <cell r="R7081">
            <v>0</v>
          </cell>
          <cell r="S7081">
            <v>0</v>
          </cell>
          <cell r="T7081">
            <v>0</v>
          </cell>
          <cell r="U7081">
            <v>0</v>
          </cell>
          <cell r="AO7081" t="str">
            <v>Hessen_2008_II 03c_6</v>
          </cell>
          <cell r="AQ7081" t="str">
            <v>Westliche Flächenländer_2008_II 03c_6</v>
          </cell>
        </row>
        <row r="7082">
          <cell r="G7082">
            <v>195.54463978175218</v>
          </cell>
          <cell r="H7082">
            <v>82.328010326634882</v>
          </cell>
          <cell r="I7082">
            <v>55.556392634174493</v>
          </cell>
          <cell r="J7082">
            <v>23.768637532133678</v>
          </cell>
          <cell r="K7082">
            <v>188.03655154645807</v>
          </cell>
          <cell r="L7082">
            <v>75.257422091340771</v>
          </cell>
          <cell r="M7082">
            <v>55.556392634174493</v>
          </cell>
          <cell r="N7082">
            <v>23.768637532133678</v>
          </cell>
          <cell r="O7082">
            <v>186.12110546258717</v>
          </cell>
          <cell r="P7082">
            <v>9.423534319165018</v>
          </cell>
          <cell r="Q7082">
            <v>0</v>
          </cell>
          <cell r="R7082">
            <v>0</v>
          </cell>
          <cell r="S7082">
            <v>0</v>
          </cell>
          <cell r="T7082">
            <v>0</v>
          </cell>
          <cell r="U7082">
            <v>0</v>
          </cell>
          <cell r="AO7082" t="str">
            <v>Hessen_2008_II 03c_7</v>
          </cell>
          <cell r="AQ7082" t="str">
            <v>Westliche Flächenländer_2008_II 03c_7</v>
          </cell>
        </row>
        <row r="7083">
          <cell r="G7083">
            <v>2723</v>
          </cell>
          <cell r="H7083">
            <v>1123</v>
          </cell>
          <cell r="I7083">
            <v>986</v>
          </cell>
          <cell r="J7083">
            <v>412</v>
          </cell>
          <cell r="K7083">
            <v>2244</v>
          </cell>
          <cell r="L7083">
            <v>902</v>
          </cell>
          <cell r="M7083">
            <v>804</v>
          </cell>
          <cell r="N7083">
            <v>329</v>
          </cell>
          <cell r="O7083">
            <v>2272</v>
          </cell>
          <cell r="P7083">
            <v>451</v>
          </cell>
          <cell r="Q7083">
            <v>0</v>
          </cell>
          <cell r="R7083">
            <v>0</v>
          </cell>
          <cell r="S7083">
            <v>0</v>
          </cell>
          <cell r="T7083">
            <v>0</v>
          </cell>
          <cell r="U7083">
            <v>0</v>
          </cell>
          <cell r="AO7083" t="str">
            <v>Hessen_2008_II 03c_8</v>
          </cell>
          <cell r="AQ7083" t="str">
            <v>Westliche Flächenländer_2008_II 03c_8</v>
          </cell>
        </row>
        <row r="7084">
          <cell r="G7084">
            <v>199.39901563105792</v>
          </cell>
          <cell r="H7084">
            <v>77.898363961220923</v>
          </cell>
          <cell r="I7084">
            <v>44.229432132623621</v>
          </cell>
          <cell r="J7084">
            <v>14.354954954954955</v>
          </cell>
          <cell r="K7084">
            <v>133.52684159203667</v>
          </cell>
          <cell r="L7084">
            <v>54.918352693034656</v>
          </cell>
          <cell r="M7084">
            <v>32.749399399399401</v>
          </cell>
          <cell r="N7084">
            <v>11.054954954954955</v>
          </cell>
          <cell r="O7084">
            <v>152.07584785306472</v>
          </cell>
          <cell r="P7084">
            <v>41.37955288701329</v>
          </cell>
          <cell r="Q7084">
            <v>5.958392955421024</v>
          </cell>
          <cell r="R7084">
            <v>0</v>
          </cell>
          <cell r="S7084">
            <v>0</v>
          </cell>
          <cell r="T7084">
            <v>0</v>
          </cell>
          <cell r="U7084">
            <v>0</v>
          </cell>
          <cell r="AO7084" t="str">
            <v>Hessen_2008_II 03d_1</v>
          </cell>
          <cell r="AQ7084" t="str">
            <v>Westliche Flächenländer_2008_II 03d_1</v>
          </cell>
        </row>
        <row r="7085">
          <cell r="G7085">
            <v>499.77405912409785</v>
          </cell>
          <cell r="H7085">
            <v>169.32212487400582</v>
          </cell>
          <cell r="I7085">
            <v>87.394202795266622</v>
          </cell>
          <cell r="J7085">
            <v>28.33063063063063</v>
          </cell>
          <cell r="K7085">
            <v>294.9345890818683</v>
          </cell>
          <cell r="L7085">
            <v>103.89834586218134</v>
          </cell>
          <cell r="M7085">
            <v>47.221371371371383</v>
          </cell>
          <cell r="N7085">
            <v>18.730630630630628</v>
          </cell>
          <cell r="O7085">
            <v>401.14674011315799</v>
          </cell>
          <cell r="P7085">
            <v>86.85982500402082</v>
          </cell>
          <cell r="Q7085">
            <v>11.668464501926252</v>
          </cell>
          <cell r="R7085">
            <v>0</v>
          </cell>
          <cell r="S7085">
            <v>0</v>
          </cell>
          <cell r="T7085">
            <v>0</v>
          </cell>
          <cell r="U7085">
            <v>0</v>
          </cell>
          <cell r="AO7085" t="str">
            <v>Hessen_2008_II 03d_2</v>
          </cell>
          <cell r="AQ7085" t="str">
            <v>Westliche Flächenländer_2008_II 03d_2</v>
          </cell>
        </row>
        <row r="7086">
          <cell r="G7086">
            <v>150.44690072837761</v>
          </cell>
          <cell r="H7086">
            <v>74.920897694735032</v>
          </cell>
          <cell r="I7086">
            <v>16.80179049753518</v>
          </cell>
          <cell r="J7086">
            <v>7.9990990990990989</v>
          </cell>
          <cell r="K7086">
            <v>104.86024583731741</v>
          </cell>
          <cell r="L7086">
            <v>57.617358860267124</v>
          </cell>
          <cell r="M7086">
            <v>11.454654654654654</v>
          </cell>
          <cell r="N7086">
            <v>5.8990990990990992</v>
          </cell>
          <cell r="O7086">
            <v>119.93970738044486</v>
          </cell>
          <cell r="P7086">
            <v>24.223431080160225</v>
          </cell>
          <cell r="Q7086">
            <v>6.3731425426527242</v>
          </cell>
          <cell r="R7086">
            <v>0</v>
          </cell>
          <cell r="S7086">
            <v>0</v>
          </cell>
          <cell r="T7086">
            <v>0</v>
          </cell>
          <cell r="U7086">
            <v>0</v>
          </cell>
          <cell r="AO7086" t="str">
            <v>Hessen_2008_II 03d_3</v>
          </cell>
          <cell r="AQ7086" t="str">
            <v>Westliche Flächenländer_2008_II 03d_3</v>
          </cell>
        </row>
        <row r="7087">
          <cell r="G7087">
            <v>0.44432817097337396</v>
          </cell>
          <cell r="H7087">
            <v>0.18393657541571221</v>
          </cell>
          <cell r="I7087">
            <v>6.4814814814814811E-2</v>
          </cell>
          <cell r="J7087">
            <v>0</v>
          </cell>
          <cell r="K7087">
            <v>0.44463588015186367</v>
          </cell>
          <cell r="L7087">
            <v>0.18421388776984071</v>
          </cell>
          <cell r="M7087">
            <v>6.4814814814814811E-2</v>
          </cell>
          <cell r="N7087">
            <v>0</v>
          </cell>
          <cell r="O7087">
            <v>0.44380788037504454</v>
          </cell>
          <cell r="P7087">
            <v>0</v>
          </cell>
          <cell r="Q7087">
            <v>0</v>
          </cell>
          <cell r="R7087">
            <v>0</v>
          </cell>
          <cell r="S7087">
            <v>0</v>
          </cell>
          <cell r="T7087">
            <v>0</v>
          </cell>
          <cell r="U7087">
            <v>0</v>
          </cell>
          <cell r="AO7087" t="str">
            <v>Hessen_2008_II 03d_4</v>
          </cell>
          <cell r="AQ7087" t="str">
            <v>Westliche Flächenländer_2008_II 03d_4</v>
          </cell>
        </row>
        <row r="7088">
          <cell r="G7088">
            <v>0</v>
          </cell>
          <cell r="H7088">
            <v>0</v>
          </cell>
          <cell r="I7088">
            <v>0</v>
          </cell>
          <cell r="J7088">
            <v>0</v>
          </cell>
          <cell r="K7088">
            <v>0</v>
          </cell>
          <cell r="L7088">
            <v>0</v>
          </cell>
          <cell r="M7088">
            <v>0</v>
          </cell>
          <cell r="N7088">
            <v>0</v>
          </cell>
          <cell r="O7088">
            <v>0</v>
          </cell>
          <cell r="P7088">
            <v>0</v>
          </cell>
          <cell r="Q7088">
            <v>0</v>
          </cell>
          <cell r="R7088">
            <v>0</v>
          </cell>
          <cell r="S7088">
            <v>0</v>
          </cell>
          <cell r="T7088">
            <v>0</v>
          </cell>
          <cell r="U7088">
            <v>0</v>
          </cell>
          <cell r="AO7088" t="str">
            <v>Hessen_2008_II 03d_5</v>
          </cell>
          <cell r="AQ7088" t="str">
            <v>Westliche Flächenländer_2008_II 03d_5</v>
          </cell>
        </row>
        <row r="7089">
          <cell r="G7089">
            <v>0</v>
          </cell>
          <cell r="H7089">
            <v>0</v>
          </cell>
          <cell r="I7089">
            <v>0</v>
          </cell>
          <cell r="J7089">
            <v>0</v>
          </cell>
          <cell r="K7089">
            <v>0</v>
          </cell>
          <cell r="L7089">
            <v>0</v>
          </cell>
          <cell r="M7089">
            <v>0</v>
          </cell>
          <cell r="N7089">
            <v>0</v>
          </cell>
          <cell r="O7089">
            <v>0</v>
          </cell>
          <cell r="P7089">
            <v>0</v>
          </cell>
          <cell r="Q7089">
            <v>0</v>
          </cell>
          <cell r="R7089">
            <v>0</v>
          </cell>
          <cell r="S7089">
            <v>0</v>
          </cell>
          <cell r="T7089">
            <v>0</v>
          </cell>
          <cell r="U7089">
            <v>0</v>
          </cell>
          <cell r="AO7089" t="str">
            <v>Hessen_2008_II 03d_6</v>
          </cell>
          <cell r="AQ7089" t="str">
            <v>Westliche Flächenländer_2008_II 03d_6</v>
          </cell>
        </row>
        <row r="7090">
          <cell r="G7090">
            <v>3.9356963454931027</v>
          </cell>
          <cell r="H7090">
            <v>1.6746768946225044</v>
          </cell>
          <cell r="I7090">
            <v>0.50975975975975985</v>
          </cell>
          <cell r="J7090">
            <v>0.31531531531531537</v>
          </cell>
          <cell r="K7090">
            <v>3.2336876086257447</v>
          </cell>
          <cell r="L7090">
            <v>1.3817286967470299</v>
          </cell>
          <cell r="M7090">
            <v>0.50975975975975985</v>
          </cell>
          <cell r="N7090">
            <v>0.31531531531531537</v>
          </cell>
          <cell r="O7090">
            <v>3.3938967729573521</v>
          </cell>
          <cell r="P7090">
            <v>0.53719102880566516</v>
          </cell>
          <cell r="Q7090">
            <v>0</v>
          </cell>
          <cell r="R7090">
            <v>0</v>
          </cell>
          <cell r="S7090">
            <v>0</v>
          </cell>
          <cell r="T7090">
            <v>0</v>
          </cell>
          <cell r="U7090">
            <v>0</v>
          </cell>
          <cell r="AO7090" t="str">
            <v>Hessen_2008_II 03d_7</v>
          </cell>
          <cell r="AQ7090" t="str">
            <v>Westliche Flächenländer_2008_II 03d_7</v>
          </cell>
        </row>
        <row r="7091">
          <cell r="G7091">
            <v>854</v>
          </cell>
          <cell r="H7091">
            <v>324</v>
          </cell>
          <cell r="I7091">
            <v>149</v>
          </cell>
          <cell r="J7091">
            <v>51</v>
          </cell>
          <cell r="K7091">
            <v>537</v>
          </cell>
          <cell r="L7091">
            <v>218</v>
          </cell>
          <cell r="M7091">
            <v>92</v>
          </cell>
          <cell r="N7091">
            <v>36</v>
          </cell>
          <cell r="O7091">
            <v>677</v>
          </cell>
          <cell r="P7091">
            <v>153</v>
          </cell>
          <cell r="Q7091">
            <v>24</v>
          </cell>
          <cell r="R7091">
            <v>0</v>
          </cell>
          <cell r="S7091">
            <v>0</v>
          </cell>
          <cell r="T7091">
            <v>0</v>
          </cell>
          <cell r="U7091">
            <v>0</v>
          </cell>
          <cell r="AO7091" t="str">
            <v>Hessen_2008_II 03d_8</v>
          </cell>
          <cell r="AQ7091" t="str">
            <v>Westliche Flächenländer_2008_II 03d_8</v>
          </cell>
        </row>
        <row r="7092">
          <cell r="G7092">
            <v>199.39901563105792</v>
          </cell>
          <cell r="H7092">
            <v>77.898363961220923</v>
          </cell>
          <cell r="I7092">
            <v>44.229432132623621</v>
          </cell>
          <cell r="J7092">
            <v>14.354954954954955</v>
          </cell>
          <cell r="K7092">
            <v>133.52684159203667</v>
          </cell>
          <cell r="L7092">
            <v>54.918352693034656</v>
          </cell>
          <cell r="M7092">
            <v>32.749399399399401</v>
          </cell>
          <cell r="N7092">
            <v>11.054954954954955</v>
          </cell>
          <cell r="O7092">
            <v>152.07584785306472</v>
          </cell>
          <cell r="P7092">
            <v>41.37955288701329</v>
          </cell>
          <cell r="Q7092">
            <v>5.958392955421024</v>
          </cell>
          <cell r="R7092">
            <v>0</v>
          </cell>
          <cell r="S7092">
            <v>0</v>
          </cell>
          <cell r="T7092">
            <v>0</v>
          </cell>
          <cell r="U7092">
            <v>0</v>
          </cell>
          <cell r="AO7092" t="e">
            <v>#N/A</v>
          </cell>
          <cell r="AQ7092" t="e">
            <v>#N/A</v>
          </cell>
        </row>
        <row r="7093">
          <cell r="G7093">
            <v>499.77405912409785</v>
          </cell>
          <cell r="H7093">
            <v>169.32212487400582</v>
          </cell>
          <cell r="I7093">
            <v>87.394202795266622</v>
          </cell>
          <cell r="J7093">
            <v>28.33063063063063</v>
          </cell>
          <cell r="K7093">
            <v>294.9345890818683</v>
          </cell>
          <cell r="L7093">
            <v>103.89834586218134</v>
          </cell>
          <cell r="M7093">
            <v>47.221371371371383</v>
          </cell>
          <cell r="N7093">
            <v>18.730630630630628</v>
          </cell>
          <cell r="O7093">
            <v>401.14674011315799</v>
          </cell>
          <cell r="P7093">
            <v>86.85982500402082</v>
          </cell>
          <cell r="Q7093">
            <v>11.668464501926252</v>
          </cell>
          <cell r="R7093">
            <v>0</v>
          </cell>
          <cell r="S7093">
            <v>0</v>
          </cell>
          <cell r="T7093">
            <v>0</v>
          </cell>
          <cell r="U7093">
            <v>0</v>
          </cell>
          <cell r="AO7093" t="e">
            <v>#N/A</v>
          </cell>
          <cell r="AQ7093" t="e">
            <v>#N/A</v>
          </cell>
        </row>
        <row r="7094">
          <cell r="G7094">
            <v>150.44690072837761</v>
          </cell>
          <cell r="H7094">
            <v>74.920897694735032</v>
          </cell>
          <cell r="I7094">
            <v>16.80179049753518</v>
          </cell>
          <cell r="J7094">
            <v>7.9990990990990989</v>
          </cell>
          <cell r="K7094">
            <v>104.86024583731741</v>
          </cell>
          <cell r="L7094">
            <v>57.617358860267124</v>
          </cell>
          <cell r="M7094">
            <v>11.454654654654654</v>
          </cell>
          <cell r="N7094">
            <v>5.8990990990990992</v>
          </cell>
          <cell r="O7094">
            <v>119.93970738044486</v>
          </cell>
          <cell r="P7094">
            <v>24.223431080160225</v>
          </cell>
          <cell r="Q7094">
            <v>6.3731425426527242</v>
          </cell>
          <cell r="R7094">
            <v>0</v>
          </cell>
          <cell r="S7094">
            <v>0</v>
          </cell>
          <cell r="T7094">
            <v>0</v>
          </cell>
          <cell r="U7094">
            <v>0</v>
          </cell>
          <cell r="AO7094" t="e">
            <v>#N/A</v>
          </cell>
          <cell r="AQ7094" t="e">
            <v>#N/A</v>
          </cell>
        </row>
        <row r="7095">
          <cell r="G7095">
            <v>0.44432817097337396</v>
          </cell>
          <cell r="H7095">
            <v>0.18393657541571221</v>
          </cell>
          <cell r="I7095">
            <v>6.4814814814814811E-2</v>
          </cell>
          <cell r="J7095">
            <v>0</v>
          </cell>
          <cell r="K7095">
            <v>0.44463588015186367</v>
          </cell>
          <cell r="L7095">
            <v>0.18421388776984071</v>
          </cell>
          <cell r="M7095">
            <v>6.4814814814814811E-2</v>
          </cell>
          <cell r="N7095">
            <v>0</v>
          </cell>
          <cell r="O7095">
            <v>0.44380788037504454</v>
          </cell>
          <cell r="P7095">
            <v>0</v>
          </cell>
          <cell r="Q7095">
            <v>0</v>
          </cell>
          <cell r="R7095">
            <v>0</v>
          </cell>
          <cell r="S7095">
            <v>0</v>
          </cell>
          <cell r="T7095">
            <v>0</v>
          </cell>
          <cell r="U7095">
            <v>0</v>
          </cell>
          <cell r="AO7095" t="e">
            <v>#N/A</v>
          </cell>
          <cell r="AQ7095" t="e">
            <v>#N/A</v>
          </cell>
        </row>
        <row r="7096">
          <cell r="G7096">
            <v>0</v>
          </cell>
          <cell r="H7096">
            <v>0</v>
          </cell>
          <cell r="I7096">
            <v>0</v>
          </cell>
          <cell r="J7096">
            <v>0</v>
          </cell>
          <cell r="K7096">
            <v>0</v>
          </cell>
          <cell r="L7096">
            <v>0</v>
          </cell>
          <cell r="M7096">
            <v>0</v>
          </cell>
          <cell r="N7096">
            <v>0</v>
          </cell>
          <cell r="O7096">
            <v>0</v>
          </cell>
          <cell r="P7096">
            <v>0</v>
          </cell>
          <cell r="Q7096">
            <v>0</v>
          </cell>
          <cell r="R7096">
            <v>0</v>
          </cell>
          <cell r="S7096">
            <v>0</v>
          </cell>
          <cell r="T7096">
            <v>0</v>
          </cell>
          <cell r="U7096">
            <v>0</v>
          </cell>
          <cell r="AO7096" t="e">
            <v>#N/A</v>
          </cell>
          <cell r="AQ7096" t="e">
            <v>#N/A</v>
          </cell>
        </row>
        <row r="7097">
          <cell r="G7097">
            <v>0</v>
          </cell>
          <cell r="H7097">
            <v>0</v>
          </cell>
          <cell r="I7097">
            <v>0</v>
          </cell>
          <cell r="J7097">
            <v>0</v>
          </cell>
          <cell r="K7097">
            <v>0</v>
          </cell>
          <cell r="L7097">
            <v>0</v>
          </cell>
          <cell r="M7097">
            <v>0</v>
          </cell>
          <cell r="N7097">
            <v>0</v>
          </cell>
          <cell r="O7097">
            <v>0</v>
          </cell>
          <cell r="P7097">
            <v>0</v>
          </cell>
          <cell r="Q7097">
            <v>0</v>
          </cell>
          <cell r="R7097">
            <v>0</v>
          </cell>
          <cell r="S7097">
            <v>0</v>
          </cell>
          <cell r="T7097">
            <v>0</v>
          </cell>
          <cell r="U7097">
            <v>0</v>
          </cell>
          <cell r="AO7097" t="e">
            <v>#N/A</v>
          </cell>
          <cell r="AQ7097" t="e">
            <v>#N/A</v>
          </cell>
        </row>
        <row r="7098">
          <cell r="G7098">
            <v>3.9356963454931027</v>
          </cell>
          <cell r="H7098">
            <v>1.6746768946225044</v>
          </cell>
          <cell r="I7098">
            <v>0.50975975975975985</v>
          </cell>
          <cell r="J7098">
            <v>0.31531531531531537</v>
          </cell>
          <cell r="K7098">
            <v>3.2336876086257447</v>
          </cell>
          <cell r="L7098">
            <v>1.3817286967470299</v>
          </cell>
          <cell r="M7098">
            <v>0.50975975975975985</v>
          </cell>
          <cell r="N7098">
            <v>0.31531531531531537</v>
          </cell>
          <cell r="O7098">
            <v>3.3938967729573521</v>
          </cell>
          <cell r="P7098">
            <v>0.53719102880566516</v>
          </cell>
          <cell r="Q7098">
            <v>0</v>
          </cell>
          <cell r="R7098">
            <v>0</v>
          </cell>
          <cell r="S7098">
            <v>0</v>
          </cell>
          <cell r="T7098">
            <v>0</v>
          </cell>
          <cell r="U7098">
            <v>0</v>
          </cell>
          <cell r="AO7098" t="e">
            <v>#N/A</v>
          </cell>
          <cell r="AQ7098" t="e">
            <v>#N/A</v>
          </cell>
        </row>
        <row r="7099">
          <cell r="G7099">
            <v>854</v>
          </cell>
          <cell r="H7099">
            <v>324</v>
          </cell>
          <cell r="I7099">
            <v>149</v>
          </cell>
          <cell r="J7099">
            <v>51</v>
          </cell>
          <cell r="K7099">
            <v>537</v>
          </cell>
          <cell r="L7099">
            <v>218</v>
          </cell>
          <cell r="M7099">
            <v>92</v>
          </cell>
          <cell r="N7099">
            <v>36</v>
          </cell>
          <cell r="O7099">
            <v>677</v>
          </cell>
          <cell r="P7099">
            <v>153</v>
          </cell>
          <cell r="Q7099">
            <v>24</v>
          </cell>
          <cell r="R7099">
            <v>0</v>
          </cell>
          <cell r="S7099">
            <v>0</v>
          </cell>
          <cell r="T7099">
            <v>0</v>
          </cell>
          <cell r="U7099">
            <v>0</v>
          </cell>
          <cell r="AO7099" t="e">
            <v>#N/A</v>
          </cell>
          <cell r="AQ7099" t="e">
            <v>#N/A</v>
          </cell>
        </row>
        <row r="7100">
          <cell r="G7100">
            <v>1615.7226654652584</v>
          </cell>
          <cell r="H7100">
            <v>592.45106238511323</v>
          </cell>
          <cell r="I7100">
            <v>309.01866410339659</v>
          </cell>
          <cell r="J7100">
            <v>105.04146466583059</v>
          </cell>
          <cell r="K7100">
            <v>1064.6762692884204</v>
          </cell>
          <cell r="L7100">
            <v>387.49806311338591</v>
          </cell>
          <cell r="M7100">
            <v>216.28881619328314</v>
          </cell>
          <cell r="N7100">
            <v>77.420770800298712</v>
          </cell>
          <cell r="O7100">
            <v>1093.3746191128546</v>
          </cell>
          <cell r="P7100">
            <v>318.6074618480942</v>
          </cell>
          <cell r="Q7100">
            <v>140.3271628446775</v>
          </cell>
          <cell r="R7100">
            <v>64.046714285714287</v>
          </cell>
          <cell r="S7100">
            <v>0</v>
          </cell>
          <cell r="AO7100" t="str">
            <v>Hessen_2008_II 03c_1</v>
          </cell>
          <cell r="AQ7100" t="str">
            <v>Westliche Flächenländer_2008_II 03c_1</v>
          </cell>
        </row>
        <row r="7101">
          <cell r="G7101">
            <v>1983.8913414129356</v>
          </cell>
          <cell r="H7101">
            <v>814.93001518802407</v>
          </cell>
          <cell r="I7101">
            <v>385.57070825163584</v>
          </cell>
          <cell r="J7101">
            <v>149.60905066057973</v>
          </cell>
          <cell r="K7101">
            <v>1528.5192545259908</v>
          </cell>
          <cell r="L7101">
            <v>631.98557782137129</v>
          </cell>
          <cell r="M7101">
            <v>308.46340290024017</v>
          </cell>
          <cell r="N7101">
            <v>129.55044816022047</v>
          </cell>
          <cell r="O7101">
            <v>1675.6623756511242</v>
          </cell>
          <cell r="P7101">
            <v>237.130130360929</v>
          </cell>
          <cell r="Q7101">
            <v>50.664202253791544</v>
          </cell>
          <cell r="R7101">
            <v>17.262857142857143</v>
          </cell>
          <cell r="S7101">
            <v>0</v>
          </cell>
          <cell r="AO7101" t="str">
            <v>Hessen_2008_II 03c_2</v>
          </cell>
          <cell r="AQ7101" t="str">
            <v>Westliche Flächenländer_2008_II 03c_2</v>
          </cell>
        </row>
        <row r="7102">
          <cell r="G7102">
            <v>536.90821697009721</v>
          </cell>
          <cell r="H7102">
            <v>292.73443477265522</v>
          </cell>
          <cell r="I7102">
            <v>75.504877248103952</v>
          </cell>
          <cell r="J7102">
            <v>31.319324531622495</v>
          </cell>
          <cell r="K7102">
            <v>419.22119619263822</v>
          </cell>
          <cell r="L7102">
            <v>213.9083153168261</v>
          </cell>
          <cell r="M7102">
            <v>67.55814168116521</v>
          </cell>
          <cell r="N7102">
            <v>29.336150545769577</v>
          </cell>
          <cell r="O7102">
            <v>460.41814665480132</v>
          </cell>
          <cell r="P7102">
            <v>56.527025980586522</v>
          </cell>
          <cell r="Q7102">
            <v>15.274884910485934</v>
          </cell>
          <cell r="R7102">
            <v>3.7857142857142865</v>
          </cell>
          <cell r="S7102">
            <v>0</v>
          </cell>
          <cell r="AO7102" t="str">
            <v>Hessen_2008_II 03c_3</v>
          </cell>
          <cell r="AQ7102" t="str">
            <v>Westliche Flächenländer_2008_II 03c_3</v>
          </cell>
        </row>
        <row r="7103">
          <cell r="G7103">
            <v>3.9368522399348262</v>
          </cell>
          <cell r="H7103">
            <v>2.6264657217849954</v>
          </cell>
          <cell r="I7103">
            <v>0.27499871735672876</v>
          </cell>
          <cell r="J7103">
            <v>0.27488889906995922</v>
          </cell>
          <cell r="K7103">
            <v>3.940716744480715</v>
          </cell>
          <cell r="L7103">
            <v>2.6270954458859115</v>
          </cell>
          <cell r="M7103">
            <v>0.27533791471351204</v>
          </cell>
          <cell r="N7103">
            <v>0.27510941851872905</v>
          </cell>
          <cell r="O7103">
            <v>3.5650188114329939</v>
          </cell>
          <cell r="P7103">
            <v>0.3632075471698113</v>
          </cell>
          <cell r="Q7103">
            <v>0</v>
          </cell>
          <cell r="R7103">
            <v>0</v>
          </cell>
          <cell r="S7103">
            <v>0</v>
          </cell>
          <cell r="AO7103" t="str">
            <v>Hessen_2008_II 03c_4</v>
          </cell>
          <cell r="AQ7103" t="str">
            <v>Westliche Flächenländer_2008_II 03c_4</v>
          </cell>
        </row>
        <row r="7104">
          <cell r="G7104">
            <v>4.1023242317845998</v>
          </cell>
          <cell r="H7104">
            <v>2.3161482698515625</v>
          </cell>
          <cell r="I7104">
            <v>0.19036549141159756</v>
          </cell>
          <cell r="J7104">
            <v>0.19028947064929075</v>
          </cell>
          <cell r="K7104">
            <v>1.5197245742884686</v>
          </cell>
          <cell r="L7104">
            <v>1.516082955771568</v>
          </cell>
          <cell r="M7104">
            <v>0.19060029785771568</v>
          </cell>
          <cell r="N7104">
            <v>0.19044212333667193</v>
          </cell>
          <cell r="O7104">
            <v>1.3252525252525253</v>
          </cell>
          <cell r="P7104">
            <v>0.80503978779840835</v>
          </cell>
          <cell r="Q7104">
            <v>1.9707416879795396</v>
          </cell>
          <cell r="R7104">
            <v>0</v>
          </cell>
          <cell r="S7104">
            <v>0</v>
          </cell>
          <cell r="AO7104" t="str">
            <v>Hessen_2008_II 03c_5</v>
          </cell>
          <cell r="AQ7104" t="str">
            <v>Westliche Flächenländer_2008_II 03c_5</v>
          </cell>
        </row>
        <row r="7105">
          <cell r="G7105">
            <v>0</v>
          </cell>
          <cell r="H7105">
            <v>0</v>
          </cell>
          <cell r="I7105">
            <v>0</v>
          </cell>
          <cell r="J7105">
            <v>0</v>
          </cell>
          <cell r="K7105">
            <v>0</v>
          </cell>
          <cell r="L7105">
            <v>0</v>
          </cell>
          <cell r="M7105">
            <v>0</v>
          </cell>
          <cell r="N7105">
            <v>0</v>
          </cell>
          <cell r="O7105">
            <v>0</v>
          </cell>
          <cell r="P7105">
            <v>0</v>
          </cell>
          <cell r="Q7105">
            <v>0</v>
          </cell>
          <cell r="R7105">
            <v>0</v>
          </cell>
          <cell r="S7105">
            <v>0</v>
          </cell>
          <cell r="AO7105" t="str">
            <v>Hessen_2008_II 03c_6</v>
          </cell>
          <cell r="AQ7105" t="str">
            <v>Westliche Flächenländer_2008_II 03c_6</v>
          </cell>
        </row>
        <row r="7106">
          <cell r="G7106">
            <v>419.43859967998856</v>
          </cell>
          <cell r="H7106">
            <v>161.94187366257057</v>
          </cell>
          <cell r="I7106">
            <v>33.440386188095331</v>
          </cell>
          <cell r="J7106">
            <v>13.564981772248007</v>
          </cell>
          <cell r="K7106">
            <v>137.122838674181</v>
          </cell>
          <cell r="L7106">
            <v>52.46486534675941</v>
          </cell>
          <cell r="M7106">
            <v>12.223701012740234</v>
          </cell>
          <cell r="N7106">
            <v>5.2270789518558516</v>
          </cell>
          <cell r="O7106">
            <v>187.65458724453438</v>
          </cell>
          <cell r="P7106">
            <v>113.56713447542204</v>
          </cell>
          <cell r="Q7106">
            <v>47.763008303065469</v>
          </cell>
          <cell r="R7106">
            <v>73.904714285714306</v>
          </cell>
          <cell r="S7106">
            <v>0</v>
          </cell>
          <cell r="AO7106" t="str">
            <v>Hessen_2008_II 03c_7</v>
          </cell>
          <cell r="AQ7106" t="str">
            <v>Westliche Flächenländer_2008_II 03c_7</v>
          </cell>
        </row>
        <row r="7107">
          <cell r="G7107">
            <v>4564</v>
          </cell>
          <cell r="H7107">
            <v>1867</v>
          </cell>
          <cell r="I7107">
            <v>804</v>
          </cell>
          <cell r="J7107">
            <v>300</v>
          </cell>
          <cell r="K7107">
            <v>3155</v>
          </cell>
          <cell r="L7107">
            <v>1290</v>
          </cell>
          <cell r="M7107">
            <v>605</v>
          </cell>
          <cell r="N7107">
            <v>242</v>
          </cell>
          <cell r="O7107">
            <v>3422</v>
          </cell>
          <cell r="P7107">
            <v>727</v>
          </cell>
          <cell r="Q7107">
            <v>256</v>
          </cell>
          <cell r="R7107">
            <v>159</v>
          </cell>
          <cell r="S7107">
            <v>0</v>
          </cell>
          <cell r="AO7107" t="str">
            <v>Hessen_2008_II 03c_8</v>
          </cell>
          <cell r="AQ7107" t="str">
            <v>Westliche Flächenländer_2008_II 03c_8</v>
          </cell>
        </row>
        <row r="7108">
          <cell r="G7108">
            <v>1615.7226654652584</v>
          </cell>
          <cell r="H7108">
            <v>592.45106238511323</v>
          </cell>
          <cell r="I7108">
            <v>309.01866410339659</v>
          </cell>
          <cell r="J7108">
            <v>105.04146466583059</v>
          </cell>
          <cell r="K7108">
            <v>1064.6762692884204</v>
          </cell>
          <cell r="L7108">
            <v>387.49806311338591</v>
          </cell>
          <cell r="M7108">
            <v>216.28881619328314</v>
          </cell>
          <cell r="N7108">
            <v>77.420770800298712</v>
          </cell>
          <cell r="O7108">
            <v>1093.3746191128546</v>
          </cell>
          <cell r="P7108">
            <v>318.6074618480942</v>
          </cell>
          <cell r="Q7108">
            <v>140.3271628446775</v>
          </cell>
          <cell r="R7108">
            <v>64.046714285714287</v>
          </cell>
          <cell r="S7108">
            <v>0</v>
          </cell>
          <cell r="AO7108" t="e">
            <v>#N/A</v>
          </cell>
          <cell r="AQ7108" t="e">
            <v>#N/A</v>
          </cell>
        </row>
        <row r="7109">
          <cell r="G7109">
            <v>1983.8913414129356</v>
          </cell>
          <cell r="H7109">
            <v>814.93001518802407</v>
          </cell>
          <cell r="I7109">
            <v>385.57070825163584</v>
          </cell>
          <cell r="J7109">
            <v>149.60905066057973</v>
          </cell>
          <cell r="K7109">
            <v>1528.5192545259908</v>
          </cell>
          <cell r="L7109">
            <v>631.98557782137129</v>
          </cell>
          <cell r="M7109">
            <v>308.46340290024017</v>
          </cell>
          <cell r="N7109">
            <v>129.55044816022047</v>
          </cell>
          <cell r="O7109">
            <v>1675.6623756511242</v>
          </cell>
          <cell r="P7109">
            <v>237.130130360929</v>
          </cell>
          <cell r="Q7109">
            <v>50.664202253791544</v>
          </cell>
          <cell r="R7109">
            <v>17.262857142857143</v>
          </cell>
          <cell r="S7109">
            <v>0</v>
          </cell>
          <cell r="AO7109" t="e">
            <v>#N/A</v>
          </cell>
          <cell r="AQ7109" t="e">
            <v>#N/A</v>
          </cell>
        </row>
        <row r="7110">
          <cell r="G7110">
            <v>536.90821697009721</v>
          </cell>
          <cell r="H7110">
            <v>292.73443477265522</v>
          </cell>
          <cell r="I7110">
            <v>75.504877248103952</v>
          </cell>
          <cell r="J7110">
            <v>31.319324531622495</v>
          </cell>
          <cell r="K7110">
            <v>419.22119619263822</v>
          </cell>
          <cell r="L7110">
            <v>213.9083153168261</v>
          </cell>
          <cell r="M7110">
            <v>67.55814168116521</v>
          </cell>
          <cell r="N7110">
            <v>29.336150545769577</v>
          </cell>
          <cell r="O7110">
            <v>460.41814665480132</v>
          </cell>
          <cell r="P7110">
            <v>56.527025980586522</v>
          </cell>
          <cell r="Q7110">
            <v>15.274884910485934</v>
          </cell>
          <cell r="R7110">
            <v>3.7857142857142865</v>
          </cell>
          <cell r="S7110">
            <v>0</v>
          </cell>
          <cell r="AO7110" t="e">
            <v>#N/A</v>
          </cell>
          <cell r="AQ7110" t="e">
            <v>#N/A</v>
          </cell>
        </row>
        <row r="7111">
          <cell r="G7111">
            <v>3.9368522399348262</v>
          </cell>
          <cell r="H7111">
            <v>2.6264657217849954</v>
          </cell>
          <cell r="I7111">
            <v>0.27499871735672876</v>
          </cell>
          <cell r="J7111">
            <v>0.27488889906995922</v>
          </cell>
          <cell r="K7111">
            <v>3.940716744480715</v>
          </cell>
          <cell r="L7111">
            <v>2.6270954458859115</v>
          </cell>
          <cell r="M7111">
            <v>0.27533791471351204</v>
          </cell>
          <cell r="N7111">
            <v>0.27510941851872905</v>
          </cell>
          <cell r="O7111">
            <v>3.5650188114329939</v>
          </cell>
          <cell r="P7111">
            <v>0.3632075471698113</v>
          </cell>
          <cell r="Q7111">
            <v>0</v>
          </cell>
          <cell r="R7111">
            <v>0</v>
          </cell>
          <cell r="S7111">
            <v>0</v>
          </cell>
          <cell r="AO7111" t="e">
            <v>#N/A</v>
          </cell>
          <cell r="AQ7111" t="e">
            <v>#N/A</v>
          </cell>
        </row>
        <row r="7112">
          <cell r="G7112">
            <v>4.1023242317845998</v>
          </cell>
          <cell r="H7112">
            <v>2.3161482698515625</v>
          </cell>
          <cell r="I7112">
            <v>0.19036549141159756</v>
          </cell>
          <cell r="J7112">
            <v>0.19028947064929075</v>
          </cell>
          <cell r="K7112">
            <v>1.5197245742884686</v>
          </cell>
          <cell r="L7112">
            <v>1.516082955771568</v>
          </cell>
          <cell r="M7112">
            <v>0.19060029785771568</v>
          </cell>
          <cell r="N7112">
            <v>0.19044212333667193</v>
          </cell>
          <cell r="O7112">
            <v>1.3252525252525253</v>
          </cell>
          <cell r="P7112">
            <v>0.80503978779840835</v>
          </cell>
          <cell r="Q7112">
            <v>1.9707416879795396</v>
          </cell>
          <cell r="R7112">
            <v>0</v>
          </cell>
          <cell r="S7112">
            <v>0</v>
          </cell>
          <cell r="AO7112" t="e">
            <v>#N/A</v>
          </cell>
          <cell r="AQ7112" t="e">
            <v>#N/A</v>
          </cell>
        </row>
        <row r="7113">
          <cell r="G7113">
            <v>0</v>
          </cell>
          <cell r="H7113">
            <v>0</v>
          </cell>
          <cell r="I7113">
            <v>0</v>
          </cell>
          <cell r="J7113">
            <v>0</v>
          </cell>
          <cell r="K7113">
            <v>0</v>
          </cell>
          <cell r="L7113">
            <v>0</v>
          </cell>
          <cell r="M7113">
            <v>0</v>
          </cell>
          <cell r="N7113">
            <v>0</v>
          </cell>
          <cell r="O7113">
            <v>0</v>
          </cell>
          <cell r="P7113">
            <v>0</v>
          </cell>
          <cell r="Q7113">
            <v>0</v>
          </cell>
          <cell r="R7113">
            <v>0</v>
          </cell>
          <cell r="S7113">
            <v>0</v>
          </cell>
          <cell r="AO7113" t="e">
            <v>#N/A</v>
          </cell>
          <cell r="AQ7113" t="e">
            <v>#N/A</v>
          </cell>
        </row>
        <row r="7114">
          <cell r="G7114">
            <v>419.43859967998856</v>
          </cell>
          <cell r="H7114">
            <v>161.94187366257057</v>
          </cell>
          <cell r="I7114">
            <v>33.440386188095331</v>
          </cell>
          <cell r="J7114">
            <v>13.564981772248007</v>
          </cell>
          <cell r="K7114">
            <v>137.122838674181</v>
          </cell>
          <cell r="L7114">
            <v>52.46486534675941</v>
          </cell>
          <cell r="M7114">
            <v>12.223701012740234</v>
          </cell>
          <cell r="N7114">
            <v>5.2270789518558516</v>
          </cell>
          <cell r="O7114">
            <v>187.65458724453438</v>
          </cell>
          <cell r="P7114">
            <v>113.56713447542204</v>
          </cell>
          <cell r="Q7114">
            <v>47.763008303065469</v>
          </cell>
          <cell r="R7114">
            <v>73.904714285714306</v>
          </cell>
          <cell r="S7114">
            <v>0</v>
          </cell>
          <cell r="AO7114" t="e">
            <v>#N/A</v>
          </cell>
          <cell r="AQ7114" t="e">
            <v>#N/A</v>
          </cell>
        </row>
        <row r="7115">
          <cell r="G7115">
            <v>4564</v>
          </cell>
          <cell r="H7115">
            <v>1867</v>
          </cell>
          <cell r="I7115">
            <v>804</v>
          </cell>
          <cell r="J7115">
            <v>300</v>
          </cell>
          <cell r="K7115">
            <v>3155</v>
          </cell>
          <cell r="L7115">
            <v>1290</v>
          </cell>
          <cell r="M7115">
            <v>605</v>
          </cell>
          <cell r="N7115">
            <v>242</v>
          </cell>
          <cell r="O7115">
            <v>3422</v>
          </cell>
          <cell r="P7115">
            <v>727</v>
          </cell>
          <cell r="Q7115">
            <v>256</v>
          </cell>
          <cell r="R7115">
            <v>159</v>
          </cell>
          <cell r="S7115">
            <v>0</v>
          </cell>
          <cell r="T7115">
            <v>0</v>
          </cell>
          <cell r="U7115">
            <v>0</v>
          </cell>
          <cell r="AO7115" t="e">
            <v>#N/A</v>
          </cell>
          <cell r="AQ7115" t="e">
            <v>#N/A</v>
          </cell>
        </row>
        <row r="7116">
          <cell r="G7116">
            <v>0</v>
          </cell>
          <cell r="H7116">
            <v>0</v>
          </cell>
          <cell r="I7116">
            <v>0</v>
          </cell>
          <cell r="J7116">
            <v>0</v>
          </cell>
          <cell r="K7116">
            <v>0</v>
          </cell>
          <cell r="L7116">
            <v>0</v>
          </cell>
          <cell r="M7116">
            <v>0</v>
          </cell>
          <cell r="N7116">
            <v>0</v>
          </cell>
          <cell r="O7116">
            <v>0</v>
          </cell>
          <cell r="P7116">
            <v>0</v>
          </cell>
          <cell r="Q7116">
            <v>0</v>
          </cell>
          <cell r="R7116">
            <v>0</v>
          </cell>
          <cell r="S7116">
            <v>0</v>
          </cell>
          <cell r="T7116">
            <v>0</v>
          </cell>
          <cell r="U7116">
            <v>0</v>
          </cell>
          <cell r="AO7116" t="str">
            <v>Hessen_2008_Sonstige_1</v>
          </cell>
          <cell r="AQ7116" t="str">
            <v>Westliche Flächenländer_2008_Sonstige_1</v>
          </cell>
        </row>
        <row r="7117">
          <cell r="G7117">
            <v>0</v>
          </cell>
          <cell r="H7117">
            <v>0</v>
          </cell>
          <cell r="I7117">
            <v>0</v>
          </cell>
          <cell r="J7117">
            <v>0</v>
          </cell>
          <cell r="K7117">
            <v>0</v>
          </cell>
          <cell r="L7117">
            <v>0</v>
          </cell>
          <cell r="M7117">
            <v>0</v>
          </cell>
          <cell r="N7117">
            <v>0</v>
          </cell>
          <cell r="O7117">
            <v>0</v>
          </cell>
          <cell r="P7117">
            <v>0</v>
          </cell>
          <cell r="Q7117">
            <v>0</v>
          </cell>
          <cell r="R7117">
            <v>0</v>
          </cell>
          <cell r="S7117">
            <v>0</v>
          </cell>
          <cell r="T7117">
            <v>0</v>
          </cell>
          <cell r="U7117">
            <v>0</v>
          </cell>
          <cell r="AO7117" t="str">
            <v>Hessen_2008_Sonstige_2</v>
          </cell>
          <cell r="AQ7117" t="str">
            <v>Westliche Flächenländer_2008_Sonstige_2</v>
          </cell>
        </row>
        <row r="7118">
          <cell r="G7118">
            <v>3077</v>
          </cell>
          <cell r="H7118">
            <v>1356</v>
          </cell>
          <cell r="I7118">
            <v>262</v>
          </cell>
          <cell r="J7118">
            <v>149</v>
          </cell>
          <cell r="K7118">
            <v>1623</v>
          </cell>
          <cell r="L7118">
            <v>699</v>
          </cell>
          <cell r="M7118">
            <v>116</v>
          </cell>
          <cell r="N7118">
            <v>68</v>
          </cell>
          <cell r="O7118">
            <v>3001</v>
          </cell>
          <cell r="P7118">
            <v>76</v>
          </cell>
          <cell r="Q7118">
            <v>0</v>
          </cell>
          <cell r="R7118">
            <v>0</v>
          </cell>
          <cell r="S7118">
            <v>0</v>
          </cell>
          <cell r="T7118">
            <v>0</v>
          </cell>
          <cell r="U7118">
            <v>0</v>
          </cell>
          <cell r="AO7118" t="str">
            <v>Hessen_2008_Sonstige_3</v>
          </cell>
          <cell r="AQ7118" t="str">
            <v>Westliche Flächenländer_2008_Sonstige_3</v>
          </cell>
        </row>
        <row r="7119">
          <cell r="G7119">
            <v>38</v>
          </cell>
          <cell r="H7119">
            <v>21</v>
          </cell>
          <cell r="I7119">
            <v>7</v>
          </cell>
          <cell r="J7119">
            <v>4</v>
          </cell>
          <cell r="K7119">
            <v>8</v>
          </cell>
          <cell r="L7119">
            <v>1</v>
          </cell>
          <cell r="M7119">
            <v>1</v>
          </cell>
          <cell r="N7119">
            <v>1</v>
          </cell>
          <cell r="O7119">
            <v>38</v>
          </cell>
          <cell r="P7119">
            <v>0</v>
          </cell>
          <cell r="Q7119">
            <v>0</v>
          </cell>
          <cell r="R7119">
            <v>0</v>
          </cell>
          <cell r="S7119">
            <v>0</v>
          </cell>
          <cell r="T7119">
            <v>0</v>
          </cell>
          <cell r="U7119">
            <v>0</v>
          </cell>
          <cell r="AO7119" t="str">
            <v>Hessen_2008_Sonstige_4</v>
          </cell>
          <cell r="AQ7119" t="str">
            <v>Westliche Flächenländer_2008_Sonstige_4</v>
          </cell>
        </row>
        <row r="7120">
          <cell r="G7120">
            <v>1</v>
          </cell>
          <cell r="H7120">
            <v>1</v>
          </cell>
          <cell r="I7120">
            <v>0</v>
          </cell>
          <cell r="J7120">
            <v>0</v>
          </cell>
          <cell r="K7120">
            <v>1</v>
          </cell>
          <cell r="L7120">
            <v>1</v>
          </cell>
          <cell r="M7120">
            <v>0</v>
          </cell>
          <cell r="N7120">
            <v>0</v>
          </cell>
          <cell r="O7120">
            <v>1</v>
          </cell>
          <cell r="P7120">
            <v>0</v>
          </cell>
          <cell r="Q7120">
            <v>0</v>
          </cell>
          <cell r="R7120">
            <v>0</v>
          </cell>
          <cell r="S7120">
            <v>0</v>
          </cell>
          <cell r="T7120">
            <v>0</v>
          </cell>
          <cell r="U7120">
            <v>0</v>
          </cell>
          <cell r="AO7120" t="str">
            <v>Hessen_2008_Sonstige_5</v>
          </cell>
          <cell r="AQ7120" t="str">
            <v>Westliche Flächenländer_2008_Sonstige_5</v>
          </cell>
        </row>
        <row r="7121">
          <cell r="G7121">
            <v>0</v>
          </cell>
          <cell r="H7121">
            <v>0</v>
          </cell>
          <cell r="I7121">
            <v>0</v>
          </cell>
          <cell r="J7121">
            <v>0</v>
          </cell>
          <cell r="K7121">
            <v>0</v>
          </cell>
          <cell r="L7121">
            <v>0</v>
          </cell>
          <cell r="M7121">
            <v>0</v>
          </cell>
          <cell r="N7121">
            <v>0</v>
          </cell>
          <cell r="O7121">
            <v>0</v>
          </cell>
          <cell r="P7121">
            <v>0</v>
          </cell>
          <cell r="Q7121">
            <v>0</v>
          </cell>
          <cell r="R7121">
            <v>0</v>
          </cell>
          <cell r="S7121">
            <v>0</v>
          </cell>
          <cell r="T7121">
            <v>0</v>
          </cell>
          <cell r="U7121">
            <v>0</v>
          </cell>
          <cell r="AO7121" t="str">
            <v>Hessen_2008_Sonstige_6</v>
          </cell>
          <cell r="AQ7121" t="str">
            <v>Westliche Flächenländer_2008_Sonstige_6</v>
          </cell>
        </row>
        <row r="7122">
          <cell r="G7122">
            <v>0</v>
          </cell>
          <cell r="H7122">
            <v>0</v>
          </cell>
          <cell r="I7122">
            <v>0</v>
          </cell>
          <cell r="J7122">
            <v>0</v>
          </cell>
          <cell r="K7122">
            <v>0</v>
          </cell>
          <cell r="L7122">
            <v>0</v>
          </cell>
          <cell r="M7122">
            <v>0</v>
          </cell>
          <cell r="N7122">
            <v>0</v>
          </cell>
          <cell r="O7122">
            <v>0</v>
          </cell>
          <cell r="P7122">
            <v>0</v>
          </cell>
          <cell r="Q7122">
            <v>0</v>
          </cell>
          <cell r="R7122">
            <v>0</v>
          </cell>
          <cell r="S7122">
            <v>0</v>
          </cell>
          <cell r="T7122">
            <v>0</v>
          </cell>
          <cell r="U7122">
            <v>0</v>
          </cell>
          <cell r="AO7122" t="str">
            <v>Hessen_2008_Sonstige_7</v>
          </cell>
          <cell r="AQ7122" t="str">
            <v>Westliche Flächenländer_2008_Sonstige_7</v>
          </cell>
        </row>
        <row r="7123">
          <cell r="G7123">
            <v>3116</v>
          </cell>
          <cell r="H7123">
            <v>1378</v>
          </cell>
          <cell r="I7123">
            <v>269</v>
          </cell>
          <cell r="J7123">
            <v>153</v>
          </cell>
          <cell r="K7123">
            <v>1632</v>
          </cell>
          <cell r="L7123">
            <v>701</v>
          </cell>
          <cell r="M7123">
            <v>117</v>
          </cell>
          <cell r="N7123">
            <v>69</v>
          </cell>
          <cell r="O7123">
            <v>3040</v>
          </cell>
          <cell r="P7123">
            <v>76</v>
          </cell>
          <cell r="Q7123">
            <v>0</v>
          </cell>
          <cell r="R7123">
            <v>0</v>
          </cell>
          <cell r="S7123">
            <v>0</v>
          </cell>
          <cell r="T7123">
            <v>0</v>
          </cell>
          <cell r="U7123">
            <v>0</v>
          </cell>
          <cell r="AO7123" t="str">
            <v>Hessen_2008_Sonstige_8</v>
          </cell>
          <cell r="AQ7123" t="str">
            <v>Westliche Flächenländer_2008_Sonstige_8</v>
          </cell>
        </row>
        <row r="7124">
          <cell r="G7124">
            <v>0</v>
          </cell>
          <cell r="H7124">
            <v>0</v>
          </cell>
          <cell r="I7124">
            <v>0</v>
          </cell>
          <cell r="J7124">
            <v>0</v>
          </cell>
          <cell r="K7124">
            <v>0</v>
          </cell>
          <cell r="L7124">
            <v>0</v>
          </cell>
          <cell r="M7124">
            <v>0</v>
          </cell>
          <cell r="N7124">
            <v>0</v>
          </cell>
          <cell r="O7124">
            <v>0</v>
          </cell>
          <cell r="P7124">
            <v>0</v>
          </cell>
          <cell r="Q7124">
            <v>0</v>
          </cell>
          <cell r="R7124">
            <v>0</v>
          </cell>
          <cell r="S7124">
            <v>0</v>
          </cell>
          <cell r="T7124">
            <v>0</v>
          </cell>
          <cell r="U7124">
            <v>0</v>
          </cell>
          <cell r="AO7124" t="e">
            <v>#N/A</v>
          </cell>
          <cell r="AQ7124" t="e">
            <v>#N/A</v>
          </cell>
        </row>
        <row r="7125">
          <cell r="G7125">
            <v>0</v>
          </cell>
          <cell r="H7125">
            <v>0</v>
          </cell>
          <cell r="I7125">
            <v>0</v>
          </cell>
          <cell r="J7125">
            <v>0</v>
          </cell>
          <cell r="K7125">
            <v>0</v>
          </cell>
          <cell r="L7125">
            <v>0</v>
          </cell>
          <cell r="M7125">
            <v>0</v>
          </cell>
          <cell r="N7125">
            <v>0</v>
          </cell>
          <cell r="O7125">
            <v>0</v>
          </cell>
          <cell r="P7125">
            <v>0</v>
          </cell>
          <cell r="Q7125">
            <v>0</v>
          </cell>
          <cell r="R7125">
            <v>0</v>
          </cell>
          <cell r="S7125">
            <v>0</v>
          </cell>
          <cell r="T7125">
            <v>0</v>
          </cell>
          <cell r="U7125">
            <v>0</v>
          </cell>
          <cell r="AO7125" t="e">
            <v>#N/A</v>
          </cell>
          <cell r="AQ7125" t="e">
            <v>#N/A</v>
          </cell>
        </row>
        <row r="7126">
          <cell r="G7126">
            <v>182</v>
          </cell>
          <cell r="H7126">
            <v>106</v>
          </cell>
          <cell r="I7126">
            <v>14</v>
          </cell>
          <cell r="J7126">
            <v>4</v>
          </cell>
          <cell r="K7126">
            <v>103</v>
          </cell>
          <cell r="L7126">
            <v>60</v>
          </cell>
          <cell r="M7126">
            <v>6</v>
          </cell>
          <cell r="N7126">
            <v>4</v>
          </cell>
          <cell r="O7126">
            <v>106</v>
          </cell>
          <cell r="P7126">
            <v>76</v>
          </cell>
          <cell r="Q7126">
            <v>0</v>
          </cell>
          <cell r="R7126">
            <v>0</v>
          </cell>
          <cell r="S7126">
            <v>0</v>
          </cell>
          <cell r="T7126">
            <v>0</v>
          </cell>
          <cell r="U7126">
            <v>0</v>
          </cell>
          <cell r="AO7126" t="e">
            <v>#N/A</v>
          </cell>
          <cell r="AQ7126" t="e">
            <v>#N/A</v>
          </cell>
        </row>
        <row r="7127">
          <cell r="G7127">
            <v>0</v>
          </cell>
          <cell r="H7127">
            <v>0</v>
          </cell>
          <cell r="I7127">
            <v>0</v>
          </cell>
          <cell r="J7127">
            <v>0</v>
          </cell>
          <cell r="K7127">
            <v>0</v>
          </cell>
          <cell r="L7127">
            <v>0</v>
          </cell>
          <cell r="M7127">
            <v>0</v>
          </cell>
          <cell r="N7127">
            <v>0</v>
          </cell>
          <cell r="O7127">
            <v>0</v>
          </cell>
          <cell r="P7127">
            <v>0</v>
          </cell>
          <cell r="Q7127">
            <v>0</v>
          </cell>
          <cell r="R7127">
            <v>0</v>
          </cell>
          <cell r="S7127">
            <v>0</v>
          </cell>
          <cell r="T7127">
            <v>0</v>
          </cell>
          <cell r="U7127">
            <v>0</v>
          </cell>
          <cell r="AO7127" t="e">
            <v>#N/A</v>
          </cell>
          <cell r="AQ7127" t="e">
            <v>#N/A</v>
          </cell>
        </row>
        <row r="7128">
          <cell r="G7128">
            <v>0</v>
          </cell>
          <cell r="H7128">
            <v>0</v>
          </cell>
          <cell r="I7128">
            <v>0</v>
          </cell>
          <cell r="J7128">
            <v>0</v>
          </cell>
          <cell r="K7128">
            <v>0</v>
          </cell>
          <cell r="L7128">
            <v>0</v>
          </cell>
          <cell r="M7128">
            <v>0</v>
          </cell>
          <cell r="N7128">
            <v>0</v>
          </cell>
          <cell r="O7128">
            <v>0</v>
          </cell>
          <cell r="P7128">
            <v>0</v>
          </cell>
          <cell r="Q7128">
            <v>0</v>
          </cell>
          <cell r="R7128">
            <v>0</v>
          </cell>
          <cell r="S7128">
            <v>0</v>
          </cell>
          <cell r="T7128">
            <v>0</v>
          </cell>
          <cell r="U7128">
            <v>0</v>
          </cell>
          <cell r="AO7128" t="e">
            <v>#N/A</v>
          </cell>
          <cell r="AQ7128" t="e">
            <v>#N/A</v>
          </cell>
        </row>
        <row r="7129">
          <cell r="G7129">
            <v>0</v>
          </cell>
          <cell r="H7129">
            <v>0</v>
          </cell>
          <cell r="I7129">
            <v>0</v>
          </cell>
          <cell r="J7129">
            <v>0</v>
          </cell>
          <cell r="K7129">
            <v>0</v>
          </cell>
          <cell r="L7129">
            <v>0</v>
          </cell>
          <cell r="M7129">
            <v>0</v>
          </cell>
          <cell r="N7129">
            <v>0</v>
          </cell>
          <cell r="O7129">
            <v>0</v>
          </cell>
          <cell r="P7129">
            <v>0</v>
          </cell>
          <cell r="Q7129">
            <v>0</v>
          </cell>
          <cell r="R7129">
            <v>0</v>
          </cell>
          <cell r="S7129">
            <v>0</v>
          </cell>
          <cell r="T7129">
            <v>0</v>
          </cell>
          <cell r="U7129">
            <v>0</v>
          </cell>
          <cell r="AO7129" t="e">
            <v>#N/A</v>
          </cell>
          <cell r="AQ7129" t="e">
            <v>#N/A</v>
          </cell>
        </row>
        <row r="7130">
          <cell r="G7130">
            <v>0</v>
          </cell>
          <cell r="H7130">
            <v>0</v>
          </cell>
          <cell r="I7130">
            <v>0</v>
          </cell>
          <cell r="J7130">
            <v>0</v>
          </cell>
          <cell r="K7130">
            <v>0</v>
          </cell>
          <cell r="L7130">
            <v>0</v>
          </cell>
          <cell r="M7130">
            <v>0</v>
          </cell>
          <cell r="N7130">
            <v>0</v>
          </cell>
          <cell r="O7130">
            <v>0</v>
          </cell>
          <cell r="P7130">
            <v>0</v>
          </cell>
          <cell r="Q7130">
            <v>0</v>
          </cell>
          <cell r="R7130">
            <v>0</v>
          </cell>
          <cell r="S7130">
            <v>0</v>
          </cell>
          <cell r="T7130">
            <v>0</v>
          </cell>
          <cell r="U7130">
            <v>0</v>
          </cell>
          <cell r="AO7130" t="e">
            <v>#N/A</v>
          </cell>
          <cell r="AQ7130" t="e">
            <v>#N/A</v>
          </cell>
        </row>
        <row r="7131">
          <cell r="G7131">
            <v>182</v>
          </cell>
          <cell r="H7131">
            <v>106</v>
          </cell>
          <cell r="I7131">
            <v>14</v>
          </cell>
          <cell r="J7131">
            <v>4</v>
          </cell>
          <cell r="K7131">
            <v>103</v>
          </cell>
          <cell r="L7131">
            <v>60</v>
          </cell>
          <cell r="M7131">
            <v>6</v>
          </cell>
          <cell r="N7131">
            <v>4</v>
          </cell>
          <cell r="O7131">
            <v>106</v>
          </cell>
          <cell r="P7131">
            <v>76</v>
          </cell>
          <cell r="Q7131">
            <v>0</v>
          </cell>
          <cell r="R7131">
            <v>0</v>
          </cell>
          <cell r="S7131">
            <v>0</v>
          </cell>
          <cell r="T7131">
            <v>0</v>
          </cell>
          <cell r="U7131">
            <v>0</v>
          </cell>
          <cell r="AO7131" t="e">
            <v>#N/A</v>
          </cell>
          <cell r="AQ7131" t="e">
            <v>#N/A</v>
          </cell>
        </row>
        <row r="7132">
          <cell r="G7132">
            <v>0</v>
          </cell>
          <cell r="H7132">
            <v>0</v>
          </cell>
          <cell r="I7132">
            <v>0</v>
          </cell>
          <cell r="J7132">
            <v>0</v>
          </cell>
          <cell r="K7132">
            <v>0</v>
          </cell>
          <cell r="L7132">
            <v>0</v>
          </cell>
          <cell r="M7132">
            <v>0</v>
          </cell>
          <cell r="N7132">
            <v>0</v>
          </cell>
          <cell r="O7132">
            <v>0</v>
          </cell>
          <cell r="P7132">
            <v>0</v>
          </cell>
          <cell r="Q7132">
            <v>0</v>
          </cell>
          <cell r="R7132">
            <v>0</v>
          </cell>
          <cell r="S7132">
            <v>0</v>
          </cell>
          <cell r="T7132">
            <v>0</v>
          </cell>
          <cell r="U7132">
            <v>0</v>
          </cell>
          <cell r="AO7132" t="str">
            <v>Hessen_2008_III 01_1</v>
          </cell>
          <cell r="AQ7132" t="str">
            <v>Westliche Flächenländer_2008_III 01_1</v>
          </cell>
        </row>
        <row r="7133">
          <cell r="G7133">
            <v>0</v>
          </cell>
          <cell r="H7133">
            <v>0</v>
          </cell>
          <cell r="I7133">
            <v>0</v>
          </cell>
          <cell r="J7133">
            <v>0</v>
          </cell>
          <cell r="K7133">
            <v>0</v>
          </cell>
          <cell r="L7133">
            <v>0</v>
          </cell>
          <cell r="M7133">
            <v>0</v>
          </cell>
          <cell r="N7133">
            <v>0</v>
          </cell>
          <cell r="O7133">
            <v>0</v>
          </cell>
          <cell r="P7133">
            <v>0</v>
          </cell>
          <cell r="Q7133">
            <v>0</v>
          </cell>
          <cell r="R7133">
            <v>0</v>
          </cell>
          <cell r="S7133">
            <v>0</v>
          </cell>
          <cell r="T7133">
            <v>0</v>
          </cell>
          <cell r="U7133">
            <v>0</v>
          </cell>
          <cell r="AO7133" t="str">
            <v>Hessen_2008_III 01_2</v>
          </cell>
          <cell r="AQ7133" t="str">
            <v>Westliche Flächenländer_2008_III 01_2</v>
          </cell>
        </row>
        <row r="7134">
          <cell r="G7134">
            <v>16750</v>
          </cell>
          <cell r="H7134">
            <v>8017</v>
          </cell>
          <cell r="I7134">
            <v>2270</v>
          </cell>
          <cell r="J7134">
            <v>1084</v>
          </cell>
          <cell r="K7134">
            <v>8374</v>
          </cell>
          <cell r="L7134">
            <v>4032</v>
          </cell>
          <cell r="M7134">
            <v>1150</v>
          </cell>
          <cell r="N7134">
            <v>548</v>
          </cell>
          <cell r="O7134">
            <v>9228</v>
          </cell>
          <cell r="P7134">
            <v>7522</v>
          </cell>
          <cell r="Q7134">
            <v>0</v>
          </cell>
          <cell r="R7134">
            <v>0</v>
          </cell>
          <cell r="S7134">
            <v>0</v>
          </cell>
          <cell r="T7134">
            <v>0</v>
          </cell>
          <cell r="U7134">
            <v>0</v>
          </cell>
          <cell r="AO7134" t="str">
            <v>Hessen_2008_III 01_3</v>
          </cell>
          <cell r="AQ7134" t="str">
            <v>Westliche Flächenländer_2008_III 01_3</v>
          </cell>
        </row>
        <row r="7135">
          <cell r="G7135">
            <v>87</v>
          </cell>
          <cell r="H7135">
            <v>36</v>
          </cell>
          <cell r="I7135">
            <v>12</v>
          </cell>
          <cell r="J7135">
            <v>4</v>
          </cell>
          <cell r="K7135">
            <v>6</v>
          </cell>
          <cell r="L7135">
            <v>3</v>
          </cell>
          <cell r="M7135">
            <v>1</v>
          </cell>
          <cell r="N7135">
            <v>1</v>
          </cell>
          <cell r="O7135">
            <v>10</v>
          </cell>
          <cell r="P7135">
            <v>77</v>
          </cell>
          <cell r="Q7135">
            <v>0</v>
          </cell>
          <cell r="R7135">
            <v>0</v>
          </cell>
          <cell r="S7135">
            <v>0</v>
          </cell>
          <cell r="T7135">
            <v>0</v>
          </cell>
          <cell r="U7135">
            <v>0</v>
          </cell>
          <cell r="AO7135" t="str">
            <v>Hessen_2008_III 01_4</v>
          </cell>
          <cell r="AQ7135" t="str">
            <v>Westliche Flächenländer_2008_III 01_4</v>
          </cell>
        </row>
        <row r="7136">
          <cell r="G7136">
            <v>2</v>
          </cell>
          <cell r="H7136">
            <v>2</v>
          </cell>
          <cell r="I7136">
            <v>0</v>
          </cell>
          <cell r="J7136">
            <v>0</v>
          </cell>
          <cell r="K7136">
            <v>0</v>
          </cell>
          <cell r="L7136">
            <v>0</v>
          </cell>
          <cell r="M7136">
            <v>0</v>
          </cell>
          <cell r="N7136">
            <v>0</v>
          </cell>
          <cell r="O7136">
            <v>2</v>
          </cell>
          <cell r="P7136">
            <v>0</v>
          </cell>
          <cell r="Q7136">
            <v>0</v>
          </cell>
          <cell r="R7136">
            <v>0</v>
          </cell>
          <cell r="S7136">
            <v>0</v>
          </cell>
          <cell r="T7136">
            <v>0</v>
          </cell>
          <cell r="U7136">
            <v>0</v>
          </cell>
          <cell r="AO7136" t="str">
            <v>Hessen_2008_III 01_5</v>
          </cell>
          <cell r="AQ7136" t="str">
            <v>Westliche Flächenländer_2008_III 01_5</v>
          </cell>
        </row>
        <row r="7137">
          <cell r="G7137">
            <v>0</v>
          </cell>
          <cell r="H7137">
            <v>0</v>
          </cell>
          <cell r="I7137">
            <v>0</v>
          </cell>
          <cell r="J7137">
            <v>0</v>
          </cell>
          <cell r="K7137">
            <v>0</v>
          </cell>
          <cell r="L7137">
            <v>0</v>
          </cell>
          <cell r="M7137">
            <v>0</v>
          </cell>
          <cell r="N7137">
            <v>0</v>
          </cell>
          <cell r="O7137">
            <v>0</v>
          </cell>
          <cell r="P7137">
            <v>0</v>
          </cell>
          <cell r="Q7137">
            <v>0</v>
          </cell>
          <cell r="R7137">
            <v>0</v>
          </cell>
          <cell r="S7137">
            <v>0</v>
          </cell>
          <cell r="T7137">
            <v>0</v>
          </cell>
          <cell r="U7137">
            <v>0</v>
          </cell>
          <cell r="AO7137" t="str">
            <v>Hessen_2008_III 01_6</v>
          </cell>
          <cell r="AQ7137" t="str">
            <v>Westliche Flächenländer_2008_III 01_6</v>
          </cell>
        </row>
        <row r="7138">
          <cell r="G7138">
            <v>0</v>
          </cell>
          <cell r="H7138">
            <v>0</v>
          </cell>
          <cell r="I7138">
            <v>0</v>
          </cell>
          <cell r="J7138">
            <v>0</v>
          </cell>
          <cell r="K7138">
            <v>0</v>
          </cell>
          <cell r="L7138">
            <v>0</v>
          </cell>
          <cell r="M7138">
            <v>0</v>
          </cell>
          <cell r="N7138">
            <v>0</v>
          </cell>
          <cell r="O7138">
            <v>0</v>
          </cell>
          <cell r="P7138">
            <v>0</v>
          </cell>
          <cell r="Q7138">
            <v>0</v>
          </cell>
          <cell r="R7138">
            <v>0</v>
          </cell>
          <cell r="S7138">
            <v>0</v>
          </cell>
          <cell r="T7138">
            <v>0</v>
          </cell>
          <cell r="U7138">
            <v>0</v>
          </cell>
          <cell r="AO7138" t="str">
            <v>Hessen_2008_III 01_7</v>
          </cell>
          <cell r="AQ7138" t="str">
            <v>Westliche Flächenländer_2008_III 01_7</v>
          </cell>
        </row>
        <row r="7139">
          <cell r="G7139">
            <v>16839</v>
          </cell>
          <cell r="H7139">
            <v>8055</v>
          </cell>
          <cell r="I7139">
            <v>2282</v>
          </cell>
          <cell r="J7139">
            <v>1088</v>
          </cell>
          <cell r="K7139">
            <v>8380</v>
          </cell>
          <cell r="L7139">
            <v>4035</v>
          </cell>
          <cell r="M7139">
            <v>1151</v>
          </cell>
          <cell r="N7139">
            <v>549</v>
          </cell>
          <cell r="O7139">
            <v>9240</v>
          </cell>
          <cell r="P7139">
            <v>7599</v>
          </cell>
          <cell r="Q7139">
            <v>0</v>
          </cell>
          <cell r="R7139">
            <v>0</v>
          </cell>
          <cell r="S7139">
            <v>0</v>
          </cell>
          <cell r="T7139">
            <v>0</v>
          </cell>
          <cell r="U7139">
            <v>0</v>
          </cell>
          <cell r="AO7139" t="str">
            <v>Hessen_2008_III 01_8</v>
          </cell>
          <cell r="AQ7139" t="str">
            <v>Westliche Flächenländer_2008_III 01_8</v>
          </cell>
        </row>
        <row r="7140">
          <cell r="G7140">
            <v>0</v>
          </cell>
          <cell r="H7140">
            <v>0</v>
          </cell>
          <cell r="I7140">
            <v>0</v>
          </cell>
          <cell r="J7140">
            <v>0</v>
          </cell>
          <cell r="K7140">
            <v>0</v>
          </cell>
          <cell r="L7140">
            <v>0</v>
          </cell>
          <cell r="M7140">
            <v>0</v>
          </cell>
          <cell r="N7140">
            <v>0</v>
          </cell>
          <cell r="O7140">
            <v>0</v>
          </cell>
          <cell r="P7140">
            <v>0</v>
          </cell>
          <cell r="Q7140">
            <v>0</v>
          </cell>
          <cell r="R7140">
            <v>0</v>
          </cell>
          <cell r="S7140">
            <v>0</v>
          </cell>
          <cell r="T7140">
            <v>0</v>
          </cell>
          <cell r="U7140">
            <v>0</v>
          </cell>
          <cell r="AO7140" t="str">
            <v>Hessen_2008_III 02_1</v>
          </cell>
          <cell r="AQ7140" t="str">
            <v>Westliche Flächenländer_2008_III 02_1</v>
          </cell>
        </row>
        <row r="7141">
          <cell r="G7141">
            <v>0</v>
          </cell>
          <cell r="H7141">
            <v>0</v>
          </cell>
          <cell r="I7141">
            <v>0</v>
          </cell>
          <cell r="J7141">
            <v>0</v>
          </cell>
          <cell r="K7141">
            <v>0</v>
          </cell>
          <cell r="L7141">
            <v>0</v>
          </cell>
          <cell r="M7141">
            <v>0</v>
          </cell>
          <cell r="N7141">
            <v>0</v>
          </cell>
          <cell r="O7141">
            <v>0</v>
          </cell>
          <cell r="P7141">
            <v>0</v>
          </cell>
          <cell r="Q7141">
            <v>0</v>
          </cell>
          <cell r="R7141">
            <v>0</v>
          </cell>
          <cell r="S7141">
            <v>0</v>
          </cell>
          <cell r="T7141">
            <v>0</v>
          </cell>
          <cell r="U7141">
            <v>0</v>
          </cell>
          <cell r="AO7141" t="str">
            <v>Hessen_2008_III 02_2</v>
          </cell>
          <cell r="AQ7141" t="str">
            <v>Westliche Flächenländer_2008_III 02_2</v>
          </cell>
        </row>
        <row r="7142">
          <cell r="G7142">
            <v>11812</v>
          </cell>
          <cell r="H7142">
            <v>5159</v>
          </cell>
          <cell r="I7142">
            <v>1114</v>
          </cell>
          <cell r="J7142">
            <v>531</v>
          </cell>
          <cell r="K7142">
            <v>4705</v>
          </cell>
          <cell r="L7142">
            <v>2072</v>
          </cell>
          <cell r="M7142">
            <v>497</v>
          </cell>
          <cell r="N7142">
            <v>253</v>
          </cell>
          <cell r="O7142">
            <v>4902</v>
          </cell>
          <cell r="P7142">
            <v>3815</v>
          </cell>
          <cell r="Q7142">
            <v>3095</v>
          </cell>
          <cell r="R7142">
            <v>0</v>
          </cell>
          <cell r="S7142">
            <v>0</v>
          </cell>
          <cell r="T7142">
            <v>0</v>
          </cell>
          <cell r="U7142">
            <v>0</v>
          </cell>
          <cell r="AO7142" t="str">
            <v>Hessen_2008_III 02_3</v>
          </cell>
          <cell r="AQ7142" t="str">
            <v>Westliche Flächenländer_2008_III 02_3</v>
          </cell>
        </row>
        <row r="7143">
          <cell r="G7143">
            <v>57</v>
          </cell>
          <cell r="H7143">
            <v>30</v>
          </cell>
          <cell r="I7143">
            <v>1</v>
          </cell>
          <cell r="J7143">
            <v>1</v>
          </cell>
          <cell r="K7143">
            <v>12</v>
          </cell>
          <cell r="L7143">
            <v>9</v>
          </cell>
          <cell r="M7143">
            <v>1</v>
          </cell>
          <cell r="N7143">
            <v>1</v>
          </cell>
          <cell r="O7143">
            <v>7</v>
          </cell>
          <cell r="P7143">
            <v>20</v>
          </cell>
          <cell r="Q7143">
            <v>30</v>
          </cell>
          <cell r="R7143">
            <v>0</v>
          </cell>
          <cell r="S7143">
            <v>0</v>
          </cell>
          <cell r="T7143">
            <v>0</v>
          </cell>
          <cell r="U7143">
            <v>0</v>
          </cell>
          <cell r="AO7143" t="str">
            <v>Hessen_2008_III 02_4</v>
          </cell>
          <cell r="AQ7143" t="str">
            <v>Westliche Flächenländer_2008_III 02_4</v>
          </cell>
        </row>
        <row r="7144">
          <cell r="G7144">
            <v>6</v>
          </cell>
          <cell r="H7144">
            <v>1</v>
          </cell>
          <cell r="I7144">
            <v>0</v>
          </cell>
          <cell r="J7144">
            <v>0</v>
          </cell>
          <cell r="K7144">
            <v>1</v>
          </cell>
          <cell r="L7144">
            <v>0</v>
          </cell>
          <cell r="M7144">
            <v>0</v>
          </cell>
          <cell r="N7144">
            <v>0</v>
          </cell>
          <cell r="O7144">
            <v>1</v>
          </cell>
          <cell r="P7144">
            <v>0</v>
          </cell>
          <cell r="Q7144">
            <v>5</v>
          </cell>
          <cell r="R7144">
            <v>0</v>
          </cell>
          <cell r="S7144">
            <v>0</v>
          </cell>
          <cell r="T7144">
            <v>0</v>
          </cell>
          <cell r="U7144">
            <v>0</v>
          </cell>
          <cell r="AO7144" t="str">
            <v>Hessen_2008_III 02_5</v>
          </cell>
          <cell r="AQ7144" t="str">
            <v>Westliche Flächenländer_2008_III 02_5</v>
          </cell>
        </row>
        <row r="7145">
          <cell r="G7145">
            <v>0</v>
          </cell>
          <cell r="H7145">
            <v>0</v>
          </cell>
          <cell r="I7145">
            <v>0</v>
          </cell>
          <cell r="J7145">
            <v>0</v>
          </cell>
          <cell r="K7145">
            <v>0</v>
          </cell>
          <cell r="L7145">
            <v>0</v>
          </cell>
          <cell r="M7145">
            <v>0</v>
          </cell>
          <cell r="N7145">
            <v>0</v>
          </cell>
          <cell r="O7145">
            <v>0</v>
          </cell>
          <cell r="P7145">
            <v>0</v>
          </cell>
          <cell r="Q7145">
            <v>0</v>
          </cell>
          <cell r="R7145">
            <v>0</v>
          </cell>
          <cell r="S7145">
            <v>0</v>
          </cell>
          <cell r="T7145">
            <v>0</v>
          </cell>
          <cell r="U7145">
            <v>0</v>
          </cell>
          <cell r="AO7145" t="str">
            <v>Hessen_2008_III 02_6</v>
          </cell>
          <cell r="AQ7145" t="str">
            <v>Westliche Flächenländer_2008_III 02_6</v>
          </cell>
        </row>
        <row r="7146">
          <cell r="G7146">
            <v>0</v>
          </cell>
          <cell r="H7146">
            <v>0</v>
          </cell>
          <cell r="I7146">
            <v>0</v>
          </cell>
          <cell r="J7146">
            <v>0</v>
          </cell>
          <cell r="K7146">
            <v>0</v>
          </cell>
          <cell r="L7146">
            <v>0</v>
          </cell>
          <cell r="M7146">
            <v>0</v>
          </cell>
          <cell r="N7146">
            <v>0</v>
          </cell>
          <cell r="O7146">
            <v>0</v>
          </cell>
          <cell r="P7146">
            <v>0</v>
          </cell>
          <cell r="Q7146">
            <v>0</v>
          </cell>
          <cell r="R7146">
            <v>0</v>
          </cell>
          <cell r="S7146">
            <v>0</v>
          </cell>
          <cell r="T7146">
            <v>0</v>
          </cell>
          <cell r="U7146">
            <v>0</v>
          </cell>
          <cell r="AO7146" t="str">
            <v>Hessen_2008_III 02_7</v>
          </cell>
          <cell r="AQ7146" t="str">
            <v>Westliche Flächenländer_2008_III 02_7</v>
          </cell>
        </row>
        <row r="7147">
          <cell r="G7147">
            <v>11875</v>
          </cell>
          <cell r="H7147">
            <v>5190</v>
          </cell>
          <cell r="I7147">
            <v>1115</v>
          </cell>
          <cell r="J7147">
            <v>532</v>
          </cell>
          <cell r="K7147">
            <v>4718</v>
          </cell>
          <cell r="L7147">
            <v>2081</v>
          </cell>
          <cell r="M7147">
            <v>498</v>
          </cell>
          <cell r="N7147">
            <v>254</v>
          </cell>
          <cell r="O7147">
            <v>4910</v>
          </cell>
          <cell r="P7147">
            <v>3835</v>
          </cell>
          <cell r="Q7147">
            <v>3130</v>
          </cell>
          <cell r="R7147">
            <v>0</v>
          </cell>
          <cell r="S7147">
            <v>0</v>
          </cell>
          <cell r="T7147">
            <v>0</v>
          </cell>
          <cell r="U7147">
            <v>0</v>
          </cell>
          <cell r="AO7147" t="str">
            <v>Hessen_2008_III 02_8</v>
          </cell>
          <cell r="AQ7147" t="str">
            <v>Westliche Flächenländer_2008_III 02_8</v>
          </cell>
        </row>
        <row r="7148">
          <cell r="G7148">
            <v>0</v>
          </cell>
          <cell r="H7148">
            <v>0</v>
          </cell>
          <cell r="I7148">
            <v>0</v>
          </cell>
          <cell r="J7148">
            <v>0</v>
          </cell>
          <cell r="K7148">
            <v>0</v>
          </cell>
          <cell r="L7148">
            <v>0</v>
          </cell>
          <cell r="M7148">
            <v>0</v>
          </cell>
          <cell r="N7148">
            <v>0</v>
          </cell>
          <cell r="O7148">
            <v>0</v>
          </cell>
          <cell r="P7148">
            <v>0</v>
          </cell>
          <cell r="Q7148">
            <v>0</v>
          </cell>
          <cell r="R7148">
            <v>0</v>
          </cell>
          <cell r="S7148">
            <v>0</v>
          </cell>
          <cell r="T7148">
            <v>0</v>
          </cell>
          <cell r="U7148">
            <v>0</v>
          </cell>
          <cell r="AO7148" t="str">
            <v>Hessen_2008_Sonstige_1</v>
          </cell>
          <cell r="AQ7148" t="str">
            <v>Westliche Flächenländer_2008_Sonstige_1</v>
          </cell>
        </row>
        <row r="7149">
          <cell r="G7149">
            <v>3535</v>
          </cell>
          <cell r="H7149">
            <v>634</v>
          </cell>
          <cell r="I7149">
            <v>161</v>
          </cell>
          <cell r="J7149">
            <v>29</v>
          </cell>
          <cell r="K7149">
            <v>1628</v>
          </cell>
          <cell r="L7149">
            <v>270</v>
          </cell>
          <cell r="M7149">
            <v>69</v>
          </cell>
          <cell r="N7149">
            <v>10</v>
          </cell>
          <cell r="O7149">
            <v>1547</v>
          </cell>
          <cell r="P7149">
            <v>1458</v>
          </cell>
          <cell r="Q7149">
            <v>300</v>
          </cell>
          <cell r="R7149">
            <v>229</v>
          </cell>
          <cell r="S7149">
            <v>1</v>
          </cell>
          <cell r="T7149">
            <v>0</v>
          </cell>
          <cell r="U7149">
            <v>0</v>
          </cell>
          <cell r="AO7149" t="str">
            <v>Hessen_2008_Sonstige_2</v>
          </cell>
          <cell r="AQ7149" t="str">
            <v>Westliche Flächenländer_2008_Sonstige_2</v>
          </cell>
        </row>
        <row r="7150">
          <cell r="G7150">
            <v>2126</v>
          </cell>
          <cell r="H7150">
            <v>444</v>
          </cell>
          <cell r="I7150">
            <v>168</v>
          </cell>
          <cell r="J7150">
            <v>58</v>
          </cell>
          <cell r="K7150">
            <v>665</v>
          </cell>
          <cell r="L7150">
            <v>127</v>
          </cell>
          <cell r="M7150">
            <v>36</v>
          </cell>
          <cell r="N7150">
            <v>11</v>
          </cell>
          <cell r="O7150">
            <v>950</v>
          </cell>
          <cell r="P7150">
            <v>532</v>
          </cell>
          <cell r="Q7150">
            <v>336</v>
          </cell>
          <cell r="R7150">
            <v>296</v>
          </cell>
          <cell r="S7150">
            <v>12</v>
          </cell>
          <cell r="T7150">
            <v>0</v>
          </cell>
          <cell r="U7150">
            <v>0</v>
          </cell>
          <cell r="AO7150" t="str">
            <v>Hessen_2008_Sonstige_3</v>
          </cell>
          <cell r="AQ7150" t="str">
            <v>Westliche Flächenländer_2008_Sonstige_3</v>
          </cell>
        </row>
        <row r="7151">
          <cell r="G7151">
            <v>388</v>
          </cell>
          <cell r="H7151">
            <v>117</v>
          </cell>
          <cell r="I7151">
            <v>6</v>
          </cell>
          <cell r="J7151">
            <v>3</v>
          </cell>
          <cell r="K7151">
            <v>74</v>
          </cell>
          <cell r="L7151">
            <v>21</v>
          </cell>
          <cell r="M7151">
            <v>2</v>
          </cell>
          <cell r="N7151">
            <v>0</v>
          </cell>
          <cell r="O7151">
            <v>139</v>
          </cell>
          <cell r="P7151">
            <v>129</v>
          </cell>
          <cell r="Q7151">
            <v>67</v>
          </cell>
          <cell r="R7151">
            <v>53</v>
          </cell>
          <cell r="S7151">
            <v>0</v>
          </cell>
          <cell r="T7151">
            <v>0</v>
          </cell>
          <cell r="U7151">
            <v>0</v>
          </cell>
          <cell r="AO7151" t="str">
            <v>Hessen_2008_Sonstige_4</v>
          </cell>
          <cell r="AQ7151" t="str">
            <v>Westliche Flächenländer_2008_Sonstige_4</v>
          </cell>
        </row>
        <row r="7152">
          <cell r="G7152">
            <v>508</v>
          </cell>
          <cell r="H7152">
            <v>281</v>
          </cell>
          <cell r="I7152">
            <v>190</v>
          </cell>
          <cell r="J7152">
            <v>104</v>
          </cell>
          <cell r="K7152">
            <v>162</v>
          </cell>
          <cell r="L7152">
            <v>82</v>
          </cell>
          <cell r="M7152">
            <v>81</v>
          </cell>
          <cell r="N7152">
            <v>41</v>
          </cell>
          <cell r="O7152">
            <v>194</v>
          </cell>
          <cell r="P7152">
            <v>111</v>
          </cell>
          <cell r="Q7152">
            <v>99</v>
          </cell>
          <cell r="R7152">
            <v>70</v>
          </cell>
          <cell r="S7152">
            <v>34</v>
          </cell>
          <cell r="T7152">
            <v>0</v>
          </cell>
          <cell r="U7152">
            <v>0</v>
          </cell>
          <cell r="AO7152" t="str">
            <v>Hessen_2008_Sonstige_5</v>
          </cell>
          <cell r="AQ7152" t="str">
            <v>Westliche Flächenländer_2008_Sonstige_5</v>
          </cell>
        </row>
        <row r="7153">
          <cell r="G7153">
            <v>0</v>
          </cell>
          <cell r="H7153">
            <v>0</v>
          </cell>
          <cell r="I7153">
            <v>0</v>
          </cell>
          <cell r="J7153">
            <v>0</v>
          </cell>
          <cell r="K7153">
            <v>0</v>
          </cell>
          <cell r="L7153">
            <v>0</v>
          </cell>
          <cell r="M7153">
            <v>0</v>
          </cell>
          <cell r="N7153">
            <v>0</v>
          </cell>
          <cell r="O7153">
            <v>0</v>
          </cell>
          <cell r="P7153">
            <v>0</v>
          </cell>
          <cell r="Q7153">
            <v>0</v>
          </cell>
          <cell r="R7153">
            <v>0</v>
          </cell>
          <cell r="S7153">
            <v>0</v>
          </cell>
          <cell r="T7153">
            <v>0</v>
          </cell>
          <cell r="U7153">
            <v>0</v>
          </cell>
          <cell r="AO7153" t="str">
            <v>Hessen_2008_Sonstige_6</v>
          </cell>
          <cell r="AQ7153" t="str">
            <v>Westliche Flächenländer_2008_Sonstige_6</v>
          </cell>
        </row>
        <row r="7154">
          <cell r="G7154">
            <v>0</v>
          </cell>
          <cell r="H7154">
            <v>0</v>
          </cell>
          <cell r="I7154">
            <v>0</v>
          </cell>
          <cell r="J7154">
            <v>0</v>
          </cell>
          <cell r="K7154">
            <v>0</v>
          </cell>
          <cell r="L7154">
            <v>0</v>
          </cell>
          <cell r="M7154">
            <v>0</v>
          </cell>
          <cell r="N7154">
            <v>0</v>
          </cell>
          <cell r="O7154">
            <v>0</v>
          </cell>
          <cell r="P7154">
            <v>0</v>
          </cell>
          <cell r="Q7154">
            <v>0</v>
          </cell>
          <cell r="R7154">
            <v>0</v>
          </cell>
          <cell r="S7154">
            <v>0</v>
          </cell>
          <cell r="T7154">
            <v>0</v>
          </cell>
          <cell r="U7154">
            <v>0</v>
          </cell>
          <cell r="AO7154" t="str">
            <v>Hessen_2008_Sonstige_7</v>
          </cell>
          <cell r="AQ7154" t="str">
            <v>Westliche Flächenländer_2008_Sonstige_7</v>
          </cell>
        </row>
        <row r="7155">
          <cell r="G7155">
            <v>6557</v>
          </cell>
          <cell r="H7155">
            <v>1476</v>
          </cell>
          <cell r="I7155">
            <v>525</v>
          </cell>
          <cell r="J7155">
            <v>194</v>
          </cell>
          <cell r="K7155">
            <v>2529</v>
          </cell>
          <cell r="L7155">
            <v>500</v>
          </cell>
          <cell r="M7155">
            <v>188</v>
          </cell>
          <cell r="N7155">
            <v>62</v>
          </cell>
          <cell r="O7155">
            <v>2830</v>
          </cell>
          <cell r="P7155">
            <v>2230</v>
          </cell>
          <cell r="Q7155">
            <v>802</v>
          </cell>
          <cell r="R7155">
            <v>648</v>
          </cell>
          <cell r="S7155">
            <v>47</v>
          </cell>
          <cell r="T7155">
            <v>0</v>
          </cell>
          <cell r="U7155">
            <v>0</v>
          </cell>
          <cell r="AO7155" t="str">
            <v>Hessen_2008_Sonstige_8</v>
          </cell>
          <cell r="AQ7155" t="str">
            <v>Westliche Flächenländer_2008_Sonstige_8</v>
          </cell>
        </row>
        <row r="7156">
          <cell r="G7156">
            <v>0</v>
          </cell>
          <cell r="H7156">
            <v>0</v>
          </cell>
          <cell r="I7156">
            <v>0</v>
          </cell>
          <cell r="J7156">
            <v>0</v>
          </cell>
          <cell r="K7156">
            <v>0</v>
          </cell>
          <cell r="L7156">
            <v>0</v>
          </cell>
          <cell r="M7156">
            <v>0</v>
          </cell>
          <cell r="N7156">
            <v>0</v>
          </cell>
          <cell r="O7156">
            <v>0</v>
          </cell>
          <cell r="P7156">
            <v>0</v>
          </cell>
          <cell r="Q7156">
            <v>0</v>
          </cell>
          <cell r="R7156">
            <v>0</v>
          </cell>
          <cell r="S7156">
            <v>0</v>
          </cell>
          <cell r="T7156">
            <v>0</v>
          </cell>
          <cell r="U7156">
            <v>0</v>
          </cell>
          <cell r="AO7156" t="e">
            <v>#N/A</v>
          </cell>
          <cell r="AQ7156" t="e">
            <v>#N/A</v>
          </cell>
        </row>
        <row r="7157">
          <cell r="G7157">
            <v>1756</v>
          </cell>
          <cell r="H7157">
            <v>396</v>
          </cell>
          <cell r="I7157">
            <v>100</v>
          </cell>
          <cell r="J7157">
            <v>14</v>
          </cell>
          <cell r="K7157">
            <v>664</v>
          </cell>
          <cell r="L7157">
            <v>132</v>
          </cell>
          <cell r="M7157">
            <v>35</v>
          </cell>
          <cell r="N7157">
            <v>1</v>
          </cell>
          <cell r="O7157">
            <v>589</v>
          </cell>
          <cell r="P7157">
            <v>638</v>
          </cell>
          <cell r="Q7157">
            <v>300</v>
          </cell>
          <cell r="R7157">
            <v>229</v>
          </cell>
          <cell r="S7157">
            <v>0</v>
          </cell>
          <cell r="T7157">
            <v>0</v>
          </cell>
          <cell r="U7157">
            <v>0</v>
          </cell>
          <cell r="AO7157" t="e">
            <v>#N/A</v>
          </cell>
          <cell r="AQ7157" t="e">
            <v>#N/A</v>
          </cell>
        </row>
        <row r="7158">
          <cell r="G7158">
            <v>1271</v>
          </cell>
          <cell r="H7158">
            <v>224</v>
          </cell>
          <cell r="I7158">
            <v>55</v>
          </cell>
          <cell r="J7158">
            <v>5</v>
          </cell>
          <cell r="K7158">
            <v>303</v>
          </cell>
          <cell r="L7158">
            <v>50</v>
          </cell>
          <cell r="M7158">
            <v>17</v>
          </cell>
          <cell r="N7158">
            <v>3</v>
          </cell>
          <cell r="O7158">
            <v>466</v>
          </cell>
          <cell r="P7158">
            <v>231</v>
          </cell>
          <cell r="Q7158">
            <v>302</v>
          </cell>
          <cell r="R7158">
            <v>272</v>
          </cell>
          <cell r="S7158">
            <v>0</v>
          </cell>
          <cell r="T7158">
            <v>0</v>
          </cell>
          <cell r="U7158">
            <v>0</v>
          </cell>
          <cell r="AO7158" t="e">
            <v>#N/A</v>
          </cell>
          <cell r="AQ7158" t="e">
            <v>#N/A</v>
          </cell>
        </row>
        <row r="7159">
          <cell r="G7159">
            <v>261</v>
          </cell>
          <cell r="H7159">
            <v>75</v>
          </cell>
          <cell r="I7159">
            <v>2</v>
          </cell>
          <cell r="J7159">
            <v>1</v>
          </cell>
          <cell r="K7159">
            <v>48</v>
          </cell>
          <cell r="L7159">
            <v>14</v>
          </cell>
          <cell r="M7159">
            <v>0</v>
          </cell>
          <cell r="N7159">
            <v>0</v>
          </cell>
          <cell r="O7159">
            <v>85</v>
          </cell>
          <cell r="P7159">
            <v>56</v>
          </cell>
          <cell r="Q7159">
            <v>67</v>
          </cell>
          <cell r="R7159">
            <v>53</v>
          </cell>
          <cell r="S7159">
            <v>0</v>
          </cell>
          <cell r="T7159">
            <v>0</v>
          </cell>
          <cell r="U7159">
            <v>0</v>
          </cell>
          <cell r="AO7159" t="e">
            <v>#N/A</v>
          </cell>
          <cell r="AQ7159" t="e">
            <v>#N/A</v>
          </cell>
        </row>
        <row r="7160">
          <cell r="G7160">
            <v>167</v>
          </cell>
          <cell r="H7160">
            <v>85</v>
          </cell>
          <cell r="I7160">
            <v>4</v>
          </cell>
          <cell r="J7160">
            <v>3</v>
          </cell>
          <cell r="K7160">
            <v>47</v>
          </cell>
          <cell r="L7160">
            <v>25</v>
          </cell>
          <cell r="M7160">
            <v>2</v>
          </cell>
          <cell r="N7160">
            <v>2</v>
          </cell>
          <cell r="O7160">
            <v>67</v>
          </cell>
          <cell r="P7160">
            <v>38</v>
          </cell>
          <cell r="Q7160">
            <v>40</v>
          </cell>
          <cell r="R7160">
            <v>22</v>
          </cell>
          <cell r="S7160">
            <v>0</v>
          </cell>
          <cell r="T7160">
            <v>0</v>
          </cell>
          <cell r="U7160">
            <v>0</v>
          </cell>
          <cell r="AO7160" t="e">
            <v>#N/A</v>
          </cell>
          <cell r="AQ7160" t="e">
            <v>#N/A</v>
          </cell>
        </row>
        <row r="7161">
          <cell r="G7161">
            <v>0</v>
          </cell>
          <cell r="H7161">
            <v>0</v>
          </cell>
          <cell r="I7161">
            <v>0</v>
          </cell>
          <cell r="J7161">
            <v>0</v>
          </cell>
          <cell r="K7161">
            <v>0</v>
          </cell>
          <cell r="L7161">
            <v>0</v>
          </cell>
          <cell r="M7161">
            <v>0</v>
          </cell>
          <cell r="N7161">
            <v>0</v>
          </cell>
          <cell r="O7161">
            <v>0</v>
          </cell>
          <cell r="P7161">
            <v>0</v>
          </cell>
          <cell r="Q7161">
            <v>0</v>
          </cell>
          <cell r="R7161">
            <v>0</v>
          </cell>
          <cell r="S7161">
            <v>0</v>
          </cell>
          <cell r="T7161">
            <v>0</v>
          </cell>
          <cell r="U7161">
            <v>0</v>
          </cell>
          <cell r="AO7161" t="e">
            <v>#N/A</v>
          </cell>
          <cell r="AQ7161" t="e">
            <v>#N/A</v>
          </cell>
        </row>
        <row r="7162">
          <cell r="G7162">
            <v>0</v>
          </cell>
          <cell r="H7162">
            <v>0</v>
          </cell>
          <cell r="I7162">
            <v>0</v>
          </cell>
          <cell r="J7162">
            <v>0</v>
          </cell>
          <cell r="K7162">
            <v>0</v>
          </cell>
          <cell r="L7162">
            <v>0</v>
          </cell>
          <cell r="M7162">
            <v>0</v>
          </cell>
          <cell r="N7162">
            <v>0</v>
          </cell>
          <cell r="O7162">
            <v>0</v>
          </cell>
          <cell r="P7162">
            <v>0</v>
          </cell>
          <cell r="Q7162">
            <v>0</v>
          </cell>
          <cell r="R7162">
            <v>0</v>
          </cell>
          <cell r="S7162">
            <v>0</v>
          </cell>
          <cell r="T7162">
            <v>0</v>
          </cell>
          <cell r="U7162">
            <v>0</v>
          </cell>
          <cell r="AO7162" t="e">
            <v>#N/A</v>
          </cell>
          <cell r="AQ7162" t="e">
            <v>#N/A</v>
          </cell>
        </row>
        <row r="7163">
          <cell r="G7163">
            <v>3455</v>
          </cell>
          <cell r="H7163">
            <v>780</v>
          </cell>
          <cell r="I7163">
            <v>161</v>
          </cell>
          <cell r="J7163">
            <v>23</v>
          </cell>
          <cell r="K7163">
            <v>1062</v>
          </cell>
          <cell r="L7163">
            <v>221</v>
          </cell>
          <cell r="M7163">
            <v>54</v>
          </cell>
          <cell r="N7163">
            <v>6</v>
          </cell>
          <cell r="O7163">
            <v>1207</v>
          </cell>
          <cell r="P7163">
            <v>963</v>
          </cell>
          <cell r="Q7163">
            <v>709</v>
          </cell>
          <cell r="R7163">
            <v>576</v>
          </cell>
          <cell r="S7163">
            <v>0</v>
          </cell>
          <cell r="T7163">
            <v>0</v>
          </cell>
          <cell r="U7163">
            <v>0</v>
          </cell>
          <cell r="AO7163" t="e">
            <v>#N/A</v>
          </cell>
          <cell r="AQ7163" t="e">
            <v>#N/A</v>
          </cell>
        </row>
        <row r="7164">
          <cell r="G7164">
            <v>1842.9659456025449</v>
          </cell>
          <cell r="H7164">
            <v>446.27426292678558</v>
          </cell>
          <cell r="I7164">
            <v>272.13775056262102</v>
          </cell>
          <cell r="J7164">
            <v>72.223731154333066</v>
          </cell>
          <cell r="K7164">
            <v>628.52580316165222</v>
          </cell>
          <cell r="L7164">
            <v>158.94497335488893</v>
          </cell>
          <cell r="M7164">
            <v>97.213077143676514</v>
          </cell>
          <cell r="N7164">
            <v>25.102667493796524</v>
          </cell>
          <cell r="O7164">
            <v>571.3656037331408</v>
          </cell>
          <cell r="P7164">
            <v>596.43130390270437</v>
          </cell>
          <cell r="Q7164">
            <v>577.95052034534297</v>
          </cell>
          <cell r="R7164">
            <v>97.218517621356781</v>
          </cell>
          <cell r="S7164">
            <v>0</v>
          </cell>
          <cell r="T7164">
            <v>0</v>
          </cell>
          <cell r="U7164">
            <v>0</v>
          </cell>
          <cell r="AO7164" t="str">
            <v>Hessen_2007_I 01a_1</v>
          </cell>
          <cell r="AQ7164" t="str">
            <v>Westliche Flächenländer_2007_I 01a_1</v>
          </cell>
        </row>
        <row r="7165">
          <cell r="G7165">
            <v>36032.529769603789</v>
          </cell>
          <cell r="H7165">
            <v>11169.549242763687</v>
          </cell>
          <cell r="I7165">
            <v>4782.7194222012877</v>
          </cell>
          <cell r="J7165">
            <v>1880.8263321440904</v>
          </cell>
          <cell r="K7165">
            <v>12639.813819479858</v>
          </cell>
          <cell r="L7165">
            <v>4093.6633734506913</v>
          </cell>
          <cell r="M7165">
            <v>1777.6105534843707</v>
          </cell>
          <cell r="N7165">
            <v>695.29652605459057</v>
          </cell>
          <cell r="O7165">
            <v>11170.986731993584</v>
          </cell>
          <cell r="P7165">
            <v>11661.055791441382</v>
          </cell>
          <cell r="Q7165">
            <v>11299.730946950827</v>
          </cell>
          <cell r="R7165">
            <v>1900.7562992179967</v>
          </cell>
          <cell r="S7165">
            <v>0</v>
          </cell>
          <cell r="T7165">
            <v>0</v>
          </cell>
          <cell r="U7165">
            <v>0</v>
          </cell>
          <cell r="AO7165" t="str">
            <v>Hessen_2007_I 01a_2</v>
          </cell>
          <cell r="AQ7165" t="str">
            <v>Westliche Flächenländer_2007_I 01a_2</v>
          </cell>
        </row>
        <row r="7166">
          <cell r="G7166">
            <v>50522.722240250092</v>
          </cell>
          <cell r="H7166">
            <v>21803.467828658482</v>
          </cell>
          <cell r="I7166">
            <v>3523.0668864813942</v>
          </cell>
          <cell r="J7166">
            <v>1765.4689837725859</v>
          </cell>
          <cell r="K7166">
            <v>16354.270474247833</v>
          </cell>
          <cell r="L7166">
            <v>7281.103167475002</v>
          </cell>
          <cell r="M7166">
            <v>1165.5649555491827</v>
          </cell>
          <cell r="N7166">
            <v>578.7822580645161</v>
          </cell>
          <cell r="O7166">
            <v>15663.309332394867</v>
          </cell>
          <cell r="P7166">
            <v>16350.455728369219</v>
          </cell>
          <cell r="Q7166">
            <v>15843.826999456116</v>
          </cell>
          <cell r="R7166">
            <v>2665.1301800298907</v>
          </cell>
          <cell r="S7166">
            <v>0</v>
          </cell>
          <cell r="T7166">
            <v>0</v>
          </cell>
          <cell r="U7166">
            <v>0</v>
          </cell>
          <cell r="AO7166" t="str">
            <v>Hessen_2007_I 01a_3</v>
          </cell>
          <cell r="AQ7166" t="str">
            <v>Westliche Flächenländer_2007_I 01a_3</v>
          </cell>
        </row>
        <row r="7167">
          <cell r="G7167">
            <v>9518.2572704378945</v>
          </cell>
          <cell r="H7167">
            <v>4507.4208262389102</v>
          </cell>
          <cell r="I7167">
            <v>503.65792641440305</v>
          </cell>
          <cell r="J7167">
            <v>272.84520658303603</v>
          </cell>
          <cell r="K7167">
            <v>3563.2615502294743</v>
          </cell>
          <cell r="L7167">
            <v>1696.6782827375605</v>
          </cell>
          <cell r="M7167">
            <v>186.98637797533698</v>
          </cell>
          <cell r="N7167">
            <v>93.306141439205959</v>
          </cell>
          <cell r="O7167">
            <v>2950.8981567388946</v>
          </cell>
          <cell r="P7167">
            <v>3080.3534966201546</v>
          </cell>
          <cell r="Q7167">
            <v>2984.9068862918593</v>
          </cell>
          <cell r="R7167">
            <v>502.09873078698519</v>
          </cell>
          <cell r="S7167">
            <v>0</v>
          </cell>
          <cell r="T7167">
            <v>0</v>
          </cell>
          <cell r="U7167">
            <v>0</v>
          </cell>
          <cell r="AO7167" t="str">
            <v>Hessen_2007_I 01a_4</v>
          </cell>
          <cell r="AQ7167" t="str">
            <v>Westliche Flächenländer_2007_I 01a_4</v>
          </cell>
        </row>
        <row r="7168">
          <cell r="G7168">
            <v>12940.471935172785</v>
          </cell>
          <cell r="H7168">
            <v>7219.590465095439</v>
          </cell>
          <cell r="I7168">
            <v>572.20008373894382</v>
          </cell>
          <cell r="J7168">
            <v>352.59224306594547</v>
          </cell>
          <cell r="K7168">
            <v>4622.5964813870478</v>
          </cell>
          <cell r="L7168">
            <v>2551.6599006047541</v>
          </cell>
          <cell r="M7168">
            <v>217.24146831086895</v>
          </cell>
          <cell r="N7168">
            <v>128.35514888337468</v>
          </cell>
          <cell r="O7168">
            <v>4011.870418698611</v>
          </cell>
          <cell r="P7168">
            <v>4187.8704095577177</v>
          </cell>
          <cell r="Q7168">
            <v>4058.106719927604</v>
          </cell>
          <cell r="R7168">
            <v>682.62438698885262</v>
          </cell>
          <cell r="S7168">
            <v>0</v>
          </cell>
          <cell r="T7168">
            <v>0</v>
          </cell>
          <cell r="U7168">
            <v>0</v>
          </cell>
          <cell r="AO7168" t="str">
            <v>Hessen_2007_I 01a_5</v>
          </cell>
          <cell r="AQ7168" t="str">
            <v>Westliche Flächenländer_2007_I 01a_5</v>
          </cell>
        </row>
        <row r="7169">
          <cell r="G7169">
            <v>0</v>
          </cell>
          <cell r="H7169">
            <v>0</v>
          </cell>
          <cell r="I7169">
            <v>0</v>
          </cell>
          <cell r="J7169">
            <v>0</v>
          </cell>
          <cell r="K7169">
            <v>0</v>
          </cell>
          <cell r="L7169">
            <v>0</v>
          </cell>
          <cell r="M7169">
            <v>0</v>
          </cell>
          <cell r="N7169">
            <v>0</v>
          </cell>
          <cell r="O7169">
            <v>0</v>
          </cell>
          <cell r="P7169">
            <v>0</v>
          </cell>
          <cell r="Q7169">
            <v>0</v>
          </cell>
          <cell r="R7169">
            <v>0</v>
          </cell>
          <cell r="S7169">
            <v>0</v>
          </cell>
          <cell r="T7169">
            <v>0</v>
          </cell>
          <cell r="U7169">
            <v>0</v>
          </cell>
          <cell r="AO7169" t="str">
            <v>Hessen_2007_I 01a_6</v>
          </cell>
          <cell r="AQ7169" t="str">
            <v>Westliche Flächenländer_2007_I 01a_6</v>
          </cell>
        </row>
        <row r="7170">
          <cell r="G7170">
            <v>534.05283893289209</v>
          </cell>
          <cell r="H7170">
            <v>177.69737431669506</v>
          </cell>
          <cell r="I7170">
            <v>47.21793060135029</v>
          </cell>
          <cell r="J7170">
            <v>14.043503280009206</v>
          </cell>
          <cell r="K7170">
            <v>203.53187149413566</v>
          </cell>
          <cell r="L7170">
            <v>65.950302377103171</v>
          </cell>
          <cell r="M7170">
            <v>14.383567536564382</v>
          </cell>
          <cell r="N7170">
            <v>6.157258064516129</v>
          </cell>
          <cell r="O7170">
            <v>165.56975644090184</v>
          </cell>
          <cell r="P7170">
            <v>172.83327010882232</v>
          </cell>
          <cell r="Q7170">
            <v>167.47792702824992</v>
          </cell>
          <cell r="R7170">
            <v>28.171885354918029</v>
          </cell>
          <cell r="S7170">
            <v>0</v>
          </cell>
          <cell r="T7170">
            <v>0</v>
          </cell>
          <cell r="U7170">
            <v>0</v>
          </cell>
          <cell r="AO7170" t="str">
            <v>Hessen_2007_I 01a_7</v>
          </cell>
          <cell r="AQ7170" t="str">
            <v>Westliche Flächenländer_2007_I 01a_7</v>
          </cell>
        </row>
        <row r="7171">
          <cell r="G7171">
            <v>111391</v>
          </cell>
          <cell r="H7171">
            <v>45324</v>
          </cell>
          <cell r="I7171">
            <v>9701</v>
          </cell>
          <cell r="J7171">
            <v>4358</v>
          </cell>
          <cell r="K7171">
            <v>38012</v>
          </cell>
          <cell r="L7171">
            <v>15848</v>
          </cell>
          <cell r="M7171">
            <v>3459</v>
          </cell>
          <cell r="N7171">
            <v>1527</v>
          </cell>
          <cell r="O7171">
            <v>34534</v>
          </cell>
          <cell r="P7171">
            <v>36049</v>
          </cell>
          <cell r="Q7171">
            <v>34932</v>
          </cell>
          <cell r="R7171">
            <v>5876</v>
          </cell>
          <cell r="S7171">
            <v>0</v>
          </cell>
          <cell r="T7171">
            <v>0</v>
          </cell>
          <cell r="U7171">
            <v>0</v>
          </cell>
          <cell r="AO7171" t="str">
            <v>Hessen_2007_I 01a_8</v>
          </cell>
          <cell r="AQ7171" t="str">
            <v>Westliche Flächenländer_2007_I 01a_8</v>
          </cell>
        </row>
        <row r="7172">
          <cell r="G7172">
            <v>1842.9659456025449</v>
          </cell>
          <cell r="H7172">
            <v>446.27426292678558</v>
          </cell>
          <cell r="I7172">
            <v>272.13775056262102</v>
          </cell>
          <cell r="J7172">
            <v>72.223731154333066</v>
          </cell>
          <cell r="K7172">
            <v>628.52580316165222</v>
          </cell>
          <cell r="L7172">
            <v>158.94497335488893</v>
          </cell>
          <cell r="M7172">
            <v>97.213077143676514</v>
          </cell>
          <cell r="N7172">
            <v>25.102667493796524</v>
          </cell>
          <cell r="O7172">
            <v>571.3656037331408</v>
          </cell>
          <cell r="P7172">
            <v>596.43130390270437</v>
          </cell>
          <cell r="Q7172">
            <v>577.95052034534297</v>
          </cell>
          <cell r="R7172">
            <v>97.218517621356781</v>
          </cell>
          <cell r="S7172">
            <v>0</v>
          </cell>
          <cell r="T7172">
            <v>0</v>
          </cell>
          <cell r="U7172">
            <v>0</v>
          </cell>
          <cell r="AO7172" t="e">
            <v>#N/A</v>
          </cell>
          <cell r="AQ7172" t="e">
            <v>#N/A</v>
          </cell>
        </row>
        <row r="7173">
          <cell r="G7173">
            <v>36032.529769603789</v>
          </cell>
          <cell r="H7173">
            <v>11169.549242763687</v>
          </cell>
          <cell r="I7173">
            <v>4782.7194222012877</v>
          </cell>
          <cell r="J7173">
            <v>1880.8263321440904</v>
          </cell>
          <cell r="K7173">
            <v>12639.813819479858</v>
          </cell>
          <cell r="L7173">
            <v>4093.6633734506913</v>
          </cell>
          <cell r="M7173">
            <v>1777.6105534843707</v>
          </cell>
          <cell r="N7173">
            <v>695.29652605459057</v>
          </cell>
          <cell r="O7173">
            <v>11170.986731993584</v>
          </cell>
          <cell r="P7173">
            <v>11661.055791441382</v>
          </cell>
          <cell r="Q7173">
            <v>11299.730946950827</v>
          </cell>
          <cell r="R7173">
            <v>1900.7562992179967</v>
          </cell>
          <cell r="S7173">
            <v>0</v>
          </cell>
          <cell r="T7173">
            <v>0</v>
          </cell>
          <cell r="U7173">
            <v>0</v>
          </cell>
          <cell r="AO7173" t="e">
            <v>#N/A</v>
          </cell>
          <cell r="AQ7173" t="e">
            <v>#N/A</v>
          </cell>
        </row>
        <row r="7174">
          <cell r="G7174">
            <v>50522.722240250092</v>
          </cell>
          <cell r="H7174">
            <v>21803.467828658482</v>
          </cell>
          <cell r="I7174">
            <v>3523.0668864813942</v>
          </cell>
          <cell r="J7174">
            <v>1765.4689837725859</v>
          </cell>
          <cell r="K7174">
            <v>16354.270474247833</v>
          </cell>
          <cell r="L7174">
            <v>7281.103167475002</v>
          </cell>
          <cell r="M7174">
            <v>1165.5649555491827</v>
          </cell>
          <cell r="N7174">
            <v>578.7822580645161</v>
          </cell>
          <cell r="O7174">
            <v>15663.309332394867</v>
          </cell>
          <cell r="P7174">
            <v>16350.455728369219</v>
          </cell>
          <cell r="Q7174">
            <v>15843.826999456116</v>
          </cell>
          <cell r="R7174">
            <v>2665.1301800298907</v>
          </cell>
          <cell r="S7174">
            <v>0</v>
          </cell>
          <cell r="T7174">
            <v>0</v>
          </cell>
          <cell r="U7174">
            <v>0</v>
          </cell>
          <cell r="AO7174" t="e">
            <v>#N/A</v>
          </cell>
          <cell r="AQ7174" t="e">
            <v>#N/A</v>
          </cell>
        </row>
        <row r="7175">
          <cell r="G7175">
            <v>9518.2572704378945</v>
          </cell>
          <cell r="H7175">
            <v>4507.4208262389102</v>
          </cell>
          <cell r="I7175">
            <v>503.65792641440305</v>
          </cell>
          <cell r="J7175">
            <v>272.84520658303603</v>
          </cell>
          <cell r="K7175">
            <v>3563.2615502294743</v>
          </cell>
          <cell r="L7175">
            <v>1696.6782827375605</v>
          </cell>
          <cell r="M7175">
            <v>186.98637797533698</v>
          </cell>
          <cell r="N7175">
            <v>93.306141439205959</v>
          </cell>
          <cell r="O7175">
            <v>2950.8981567388946</v>
          </cell>
          <cell r="P7175">
            <v>3080.3534966201546</v>
          </cell>
          <cell r="Q7175">
            <v>2984.9068862918593</v>
          </cell>
          <cell r="R7175">
            <v>502.09873078698519</v>
          </cell>
          <cell r="S7175">
            <v>0</v>
          </cell>
          <cell r="T7175">
            <v>0</v>
          </cell>
          <cell r="U7175">
            <v>0</v>
          </cell>
          <cell r="AO7175" t="e">
            <v>#N/A</v>
          </cell>
          <cell r="AQ7175" t="e">
            <v>#N/A</v>
          </cell>
        </row>
        <row r="7176">
          <cell r="G7176">
            <v>12940.471935172785</v>
          </cell>
          <cell r="H7176">
            <v>7219.590465095439</v>
          </cell>
          <cell r="I7176">
            <v>572.20008373894382</v>
          </cell>
          <cell r="J7176">
            <v>352.59224306594547</v>
          </cell>
          <cell r="K7176">
            <v>4622.5964813870478</v>
          </cell>
          <cell r="L7176">
            <v>2551.6599006047541</v>
          </cell>
          <cell r="M7176">
            <v>217.24146831086895</v>
          </cell>
          <cell r="N7176">
            <v>128.35514888337468</v>
          </cell>
          <cell r="O7176">
            <v>4011.870418698611</v>
          </cell>
          <cell r="P7176">
            <v>4187.8704095577177</v>
          </cell>
          <cell r="Q7176">
            <v>4058.106719927604</v>
          </cell>
          <cell r="R7176">
            <v>682.62438698885262</v>
          </cell>
          <cell r="S7176">
            <v>0</v>
          </cell>
          <cell r="T7176">
            <v>0</v>
          </cell>
          <cell r="U7176">
            <v>0</v>
          </cell>
          <cell r="AO7176" t="e">
            <v>#N/A</v>
          </cell>
          <cell r="AQ7176" t="e">
            <v>#N/A</v>
          </cell>
        </row>
        <row r="7177">
          <cell r="G7177">
            <v>0</v>
          </cell>
          <cell r="H7177">
            <v>0</v>
          </cell>
          <cell r="I7177">
            <v>0</v>
          </cell>
          <cell r="J7177">
            <v>0</v>
          </cell>
          <cell r="K7177">
            <v>0</v>
          </cell>
          <cell r="L7177">
            <v>0</v>
          </cell>
          <cell r="M7177">
            <v>0</v>
          </cell>
          <cell r="N7177">
            <v>0</v>
          </cell>
          <cell r="O7177">
            <v>0</v>
          </cell>
          <cell r="P7177">
            <v>0</v>
          </cell>
          <cell r="Q7177">
            <v>0</v>
          </cell>
          <cell r="R7177">
            <v>0</v>
          </cell>
          <cell r="S7177">
            <v>0</v>
          </cell>
          <cell r="T7177">
            <v>0</v>
          </cell>
          <cell r="U7177">
            <v>0</v>
          </cell>
          <cell r="AO7177" t="e">
            <v>#N/A</v>
          </cell>
          <cell r="AQ7177" t="e">
            <v>#N/A</v>
          </cell>
        </row>
        <row r="7178">
          <cell r="G7178">
            <v>534.05283893289209</v>
          </cell>
          <cell r="H7178">
            <v>177.69737431669506</v>
          </cell>
          <cell r="I7178">
            <v>47.21793060135029</v>
          </cell>
          <cell r="J7178">
            <v>14.043503280009206</v>
          </cell>
          <cell r="K7178">
            <v>203.53187149413566</v>
          </cell>
          <cell r="L7178">
            <v>65.950302377103171</v>
          </cell>
          <cell r="M7178">
            <v>14.383567536564382</v>
          </cell>
          <cell r="N7178">
            <v>6.157258064516129</v>
          </cell>
          <cell r="O7178">
            <v>165.56975644090184</v>
          </cell>
          <cell r="P7178">
            <v>172.83327010882232</v>
          </cell>
          <cell r="Q7178">
            <v>167.47792702824992</v>
          </cell>
          <cell r="R7178">
            <v>28.171885354918029</v>
          </cell>
          <cell r="S7178">
            <v>0</v>
          </cell>
          <cell r="T7178">
            <v>0</v>
          </cell>
          <cell r="U7178">
            <v>0</v>
          </cell>
          <cell r="AO7178" t="e">
            <v>#N/A</v>
          </cell>
          <cell r="AQ7178" t="e">
            <v>#N/A</v>
          </cell>
        </row>
        <row r="7179">
          <cell r="G7179">
            <v>111391</v>
          </cell>
          <cell r="H7179">
            <v>45324</v>
          </cell>
          <cell r="I7179">
            <v>9701</v>
          </cell>
          <cell r="J7179">
            <v>4358</v>
          </cell>
          <cell r="K7179">
            <v>38012</v>
          </cell>
          <cell r="L7179">
            <v>15848</v>
          </cell>
          <cell r="M7179">
            <v>3459</v>
          </cell>
          <cell r="N7179">
            <v>1527</v>
          </cell>
          <cell r="O7179">
            <v>34534</v>
          </cell>
          <cell r="P7179">
            <v>36049</v>
          </cell>
          <cell r="Q7179">
            <v>34932</v>
          </cell>
          <cell r="R7179">
            <v>5876</v>
          </cell>
          <cell r="S7179">
            <v>0</v>
          </cell>
          <cell r="T7179">
            <v>0</v>
          </cell>
          <cell r="U7179">
            <v>0</v>
          </cell>
          <cell r="AO7179" t="e">
            <v>#N/A</v>
          </cell>
          <cell r="AQ7179" t="e">
            <v>#N/A</v>
          </cell>
        </row>
        <row r="7180">
          <cell r="G7180">
            <v>10.508213552361395</v>
          </cell>
          <cell r="H7180">
            <v>1.8181818181818183</v>
          </cell>
          <cell r="I7180">
            <v>1.3333333333333335</v>
          </cell>
          <cell r="J7180">
            <v>0</v>
          </cell>
          <cell r="K7180">
            <v>9.9721936148300721</v>
          </cell>
          <cell r="L7180">
            <v>1.8181818181818183</v>
          </cell>
          <cell r="M7180">
            <v>1.1111111111111112</v>
          </cell>
          <cell r="N7180">
            <v>0</v>
          </cell>
          <cell r="O7180">
            <v>10.508213552361395</v>
          </cell>
          <cell r="P7180">
            <v>0</v>
          </cell>
          <cell r="Q7180">
            <v>0</v>
          </cell>
          <cell r="R7180">
            <v>0</v>
          </cell>
          <cell r="S7180">
            <v>0</v>
          </cell>
          <cell r="T7180">
            <v>0</v>
          </cell>
          <cell r="U7180">
            <v>0</v>
          </cell>
          <cell r="AO7180" t="str">
            <v>Hessen_2007_I 01b_1</v>
          </cell>
          <cell r="AQ7180" t="str">
            <v>Westliche Flächenländer_2007_I 01b_1</v>
          </cell>
        </row>
        <row r="7181">
          <cell r="G7181">
            <v>138.43429158110882</v>
          </cell>
          <cell r="H7181">
            <v>5.4545454545454541</v>
          </cell>
          <cell r="I7181">
            <v>16.666666666666668</v>
          </cell>
          <cell r="J7181">
            <v>0</v>
          </cell>
          <cell r="K7181">
            <v>130.07209062821835</v>
          </cell>
          <cell r="L7181">
            <v>5.4545454545454541</v>
          </cell>
          <cell r="M7181">
            <v>13.888888888888889</v>
          </cell>
          <cell r="N7181">
            <v>0</v>
          </cell>
          <cell r="O7181">
            <v>138.43429158110882</v>
          </cell>
          <cell r="P7181">
            <v>0</v>
          </cell>
          <cell r="Q7181">
            <v>0</v>
          </cell>
          <cell r="R7181">
            <v>0</v>
          </cell>
          <cell r="S7181">
            <v>0</v>
          </cell>
          <cell r="T7181">
            <v>0</v>
          </cell>
          <cell r="U7181">
            <v>0</v>
          </cell>
          <cell r="AO7181" t="str">
            <v>Hessen_2007_I 01b_2</v>
          </cell>
          <cell r="AQ7181" t="str">
            <v>Westliche Flächenländer_2007_I 01b_2</v>
          </cell>
        </row>
        <row r="7182">
          <cell r="G7182">
            <v>255.85215605749485</v>
          </cell>
          <cell r="H7182">
            <v>12</v>
          </cell>
          <cell r="I7182">
            <v>10.666666666666668</v>
          </cell>
          <cell r="J7182">
            <v>2</v>
          </cell>
          <cell r="K7182">
            <v>242.8012358393409</v>
          </cell>
          <cell r="L7182">
            <v>12</v>
          </cell>
          <cell r="M7182">
            <v>8.8888888888888893</v>
          </cell>
          <cell r="N7182">
            <v>2</v>
          </cell>
          <cell r="O7182">
            <v>255.85215605749485</v>
          </cell>
          <cell r="P7182">
            <v>0</v>
          </cell>
          <cell r="Q7182">
            <v>0</v>
          </cell>
          <cell r="R7182">
            <v>0</v>
          </cell>
          <cell r="S7182">
            <v>0</v>
          </cell>
          <cell r="T7182">
            <v>0</v>
          </cell>
          <cell r="U7182">
            <v>0</v>
          </cell>
          <cell r="AO7182" t="str">
            <v>Hessen_2007_I 01b_3</v>
          </cell>
          <cell r="AQ7182" t="str">
            <v>Westliche Flächenländer_2007_I 01b_3</v>
          </cell>
        </row>
        <row r="7183">
          <cell r="G7183">
            <v>26.955852156057496</v>
          </cell>
          <cell r="H7183">
            <v>2.5454545454545454</v>
          </cell>
          <cell r="I7183">
            <v>1.3333333333333335</v>
          </cell>
          <cell r="J7183">
            <v>0</v>
          </cell>
          <cell r="K7183">
            <v>25.580844490216272</v>
          </cell>
          <cell r="L7183">
            <v>2.5454545454545454</v>
          </cell>
          <cell r="M7183">
            <v>1.1111111111111112</v>
          </cell>
          <cell r="N7183">
            <v>0</v>
          </cell>
          <cell r="O7183">
            <v>26.955852156057496</v>
          </cell>
          <cell r="P7183">
            <v>0</v>
          </cell>
          <cell r="Q7183">
            <v>0</v>
          </cell>
          <cell r="R7183">
            <v>0</v>
          </cell>
          <cell r="S7183">
            <v>0</v>
          </cell>
          <cell r="T7183">
            <v>0</v>
          </cell>
          <cell r="U7183">
            <v>0</v>
          </cell>
          <cell r="AO7183" t="str">
            <v>Hessen_2007_I 01b_4</v>
          </cell>
          <cell r="AQ7183" t="str">
            <v>Westliche Flächenländer_2007_I 01b_4</v>
          </cell>
        </row>
        <row r="7184">
          <cell r="G7184">
            <v>12.335728952772074</v>
          </cell>
          <cell r="H7184">
            <v>2.1818181818181817</v>
          </cell>
          <cell r="I7184">
            <v>0</v>
          </cell>
          <cell r="J7184">
            <v>0</v>
          </cell>
          <cell r="K7184">
            <v>11.706488156539649</v>
          </cell>
          <cell r="L7184">
            <v>2.1818181818181817</v>
          </cell>
          <cell r="M7184">
            <v>0</v>
          </cell>
          <cell r="N7184">
            <v>0</v>
          </cell>
          <cell r="O7184">
            <v>12.335728952772074</v>
          </cell>
          <cell r="P7184">
            <v>0</v>
          </cell>
          <cell r="Q7184">
            <v>0</v>
          </cell>
          <cell r="R7184">
            <v>0</v>
          </cell>
          <cell r="S7184">
            <v>0</v>
          </cell>
          <cell r="T7184">
            <v>0</v>
          </cell>
          <cell r="U7184">
            <v>0</v>
          </cell>
          <cell r="AO7184" t="str">
            <v>Hessen_2007_I 01b_5</v>
          </cell>
          <cell r="AQ7184" t="str">
            <v>Westliche Flächenländer_2007_I 01b_5</v>
          </cell>
        </row>
        <row r="7185">
          <cell r="G7185">
            <v>0</v>
          </cell>
          <cell r="H7185">
            <v>0</v>
          </cell>
          <cell r="I7185">
            <v>0</v>
          </cell>
          <cell r="J7185">
            <v>0</v>
          </cell>
          <cell r="K7185">
            <v>0</v>
          </cell>
          <cell r="L7185">
            <v>0</v>
          </cell>
          <cell r="M7185">
            <v>0</v>
          </cell>
          <cell r="N7185">
            <v>0</v>
          </cell>
          <cell r="O7185">
            <v>0</v>
          </cell>
          <cell r="P7185">
            <v>0</v>
          </cell>
          <cell r="Q7185">
            <v>0</v>
          </cell>
          <cell r="R7185">
            <v>0</v>
          </cell>
          <cell r="S7185">
            <v>0</v>
          </cell>
          <cell r="T7185">
            <v>0</v>
          </cell>
          <cell r="U7185">
            <v>0</v>
          </cell>
          <cell r="AO7185" t="str">
            <v>Hessen_2007_I 01b_6</v>
          </cell>
          <cell r="AQ7185" t="str">
            <v>Westliche Flächenländer_2007_I 01b_6</v>
          </cell>
        </row>
        <row r="7186">
          <cell r="G7186">
            <v>0.91375770020533886</v>
          </cell>
          <cell r="H7186">
            <v>0</v>
          </cell>
          <cell r="I7186">
            <v>0</v>
          </cell>
          <cell r="J7186">
            <v>0</v>
          </cell>
          <cell r="K7186">
            <v>0.86714727085478882</v>
          </cell>
          <cell r="L7186">
            <v>0</v>
          </cell>
          <cell r="M7186">
            <v>0</v>
          </cell>
          <cell r="N7186">
            <v>0</v>
          </cell>
          <cell r="O7186">
            <v>0.91375770020533886</v>
          </cell>
          <cell r="P7186">
            <v>0</v>
          </cell>
          <cell r="Q7186">
            <v>0</v>
          </cell>
          <cell r="R7186">
            <v>0</v>
          </cell>
          <cell r="S7186">
            <v>0</v>
          </cell>
          <cell r="T7186">
            <v>0</v>
          </cell>
          <cell r="U7186">
            <v>0</v>
          </cell>
          <cell r="AO7186" t="str">
            <v>Hessen_2007_I 01b_7</v>
          </cell>
          <cell r="AQ7186" t="str">
            <v>Westliche Flächenländer_2007_I 01b_7</v>
          </cell>
        </row>
        <row r="7187">
          <cell r="G7187">
            <v>445</v>
          </cell>
          <cell r="H7187">
            <v>24</v>
          </cell>
          <cell r="I7187">
            <v>30</v>
          </cell>
          <cell r="J7187">
            <v>2</v>
          </cell>
          <cell r="K7187">
            <v>421</v>
          </cell>
          <cell r="L7187">
            <v>24</v>
          </cell>
          <cell r="M7187">
            <v>25</v>
          </cell>
          <cell r="N7187">
            <v>2</v>
          </cell>
          <cell r="O7187">
            <v>445</v>
          </cell>
          <cell r="P7187">
            <v>0</v>
          </cell>
          <cell r="Q7187">
            <v>0</v>
          </cell>
          <cell r="R7187">
            <v>0</v>
          </cell>
          <cell r="S7187">
            <v>0</v>
          </cell>
          <cell r="T7187">
            <v>0</v>
          </cell>
          <cell r="U7187">
            <v>0</v>
          </cell>
          <cell r="AO7187" t="str">
            <v>Hessen_2007_I 01b_8</v>
          </cell>
          <cell r="AQ7187" t="str">
            <v>Westliche Flächenländer_2007_I 01b_8</v>
          </cell>
        </row>
        <row r="7188">
          <cell r="G7188">
            <v>10.508213552361395</v>
          </cell>
          <cell r="H7188">
            <v>1.8181818181818183</v>
          </cell>
          <cell r="I7188">
            <v>1.3333333333333335</v>
          </cell>
          <cell r="J7188">
            <v>0</v>
          </cell>
          <cell r="K7188">
            <v>9.9721936148300721</v>
          </cell>
          <cell r="L7188">
            <v>1.8181818181818183</v>
          </cell>
          <cell r="M7188">
            <v>1.1111111111111112</v>
          </cell>
          <cell r="N7188">
            <v>0</v>
          </cell>
          <cell r="O7188">
            <v>10.508213552361395</v>
          </cell>
          <cell r="P7188">
            <v>0</v>
          </cell>
          <cell r="Q7188">
            <v>0</v>
          </cell>
          <cell r="R7188">
            <v>0</v>
          </cell>
          <cell r="S7188">
            <v>0</v>
          </cell>
          <cell r="T7188">
            <v>0</v>
          </cell>
          <cell r="U7188">
            <v>0</v>
          </cell>
          <cell r="AO7188" t="e">
            <v>#N/A</v>
          </cell>
          <cell r="AQ7188" t="e">
            <v>#N/A</v>
          </cell>
        </row>
        <row r="7189">
          <cell r="G7189">
            <v>138.43429158110882</v>
          </cell>
          <cell r="H7189">
            <v>5.4545454545454541</v>
          </cell>
          <cell r="I7189">
            <v>16.666666666666668</v>
          </cell>
          <cell r="J7189">
            <v>0</v>
          </cell>
          <cell r="K7189">
            <v>130.07209062821835</v>
          </cell>
          <cell r="L7189">
            <v>5.4545454545454541</v>
          </cell>
          <cell r="M7189">
            <v>13.888888888888889</v>
          </cell>
          <cell r="N7189">
            <v>0</v>
          </cell>
          <cell r="O7189">
            <v>138.43429158110882</v>
          </cell>
          <cell r="P7189">
            <v>0</v>
          </cell>
          <cell r="Q7189">
            <v>0</v>
          </cell>
          <cell r="R7189">
            <v>0</v>
          </cell>
          <cell r="S7189">
            <v>0</v>
          </cell>
          <cell r="T7189">
            <v>0</v>
          </cell>
          <cell r="U7189">
            <v>0</v>
          </cell>
          <cell r="AO7189" t="e">
            <v>#N/A</v>
          </cell>
          <cell r="AQ7189" t="e">
            <v>#N/A</v>
          </cell>
        </row>
        <row r="7190">
          <cell r="G7190">
            <v>255.85215605749485</v>
          </cell>
          <cell r="H7190">
            <v>12</v>
          </cell>
          <cell r="I7190">
            <v>10.666666666666668</v>
          </cell>
          <cell r="J7190">
            <v>2</v>
          </cell>
          <cell r="K7190">
            <v>242.8012358393409</v>
          </cell>
          <cell r="L7190">
            <v>12</v>
          </cell>
          <cell r="M7190">
            <v>8.8888888888888893</v>
          </cell>
          <cell r="N7190">
            <v>2</v>
          </cell>
          <cell r="O7190">
            <v>255.85215605749485</v>
          </cell>
          <cell r="P7190">
            <v>0</v>
          </cell>
          <cell r="Q7190">
            <v>0</v>
          </cell>
          <cell r="R7190">
            <v>0</v>
          </cell>
          <cell r="S7190">
            <v>0</v>
          </cell>
          <cell r="T7190">
            <v>0</v>
          </cell>
          <cell r="U7190">
            <v>0</v>
          </cell>
          <cell r="AO7190" t="e">
            <v>#N/A</v>
          </cell>
          <cell r="AQ7190" t="e">
            <v>#N/A</v>
          </cell>
        </row>
        <row r="7191">
          <cell r="G7191">
            <v>26.955852156057496</v>
          </cell>
          <cell r="H7191">
            <v>2.5454545454545454</v>
          </cell>
          <cell r="I7191">
            <v>1.3333333333333335</v>
          </cell>
          <cell r="J7191">
            <v>0</v>
          </cell>
          <cell r="K7191">
            <v>25.580844490216272</v>
          </cell>
          <cell r="L7191">
            <v>2.5454545454545454</v>
          </cell>
          <cell r="M7191">
            <v>1.1111111111111112</v>
          </cell>
          <cell r="N7191">
            <v>0</v>
          </cell>
          <cell r="O7191">
            <v>26.955852156057496</v>
          </cell>
          <cell r="P7191">
            <v>0</v>
          </cell>
          <cell r="Q7191">
            <v>0</v>
          </cell>
          <cell r="R7191">
            <v>0</v>
          </cell>
          <cell r="S7191">
            <v>0</v>
          </cell>
          <cell r="T7191">
            <v>0</v>
          </cell>
          <cell r="U7191">
            <v>0</v>
          </cell>
          <cell r="AO7191" t="e">
            <v>#N/A</v>
          </cell>
          <cell r="AQ7191" t="e">
            <v>#N/A</v>
          </cell>
        </row>
        <row r="7192">
          <cell r="G7192">
            <v>12.335728952772074</v>
          </cell>
          <cell r="H7192">
            <v>2.1818181818181817</v>
          </cell>
          <cell r="I7192">
            <v>0</v>
          </cell>
          <cell r="J7192">
            <v>0</v>
          </cell>
          <cell r="K7192">
            <v>11.706488156539649</v>
          </cell>
          <cell r="L7192">
            <v>2.1818181818181817</v>
          </cell>
          <cell r="M7192">
            <v>0</v>
          </cell>
          <cell r="N7192">
            <v>0</v>
          </cell>
          <cell r="O7192">
            <v>12.335728952772074</v>
          </cell>
          <cell r="P7192">
            <v>0</v>
          </cell>
          <cell r="Q7192">
            <v>0</v>
          </cell>
          <cell r="R7192">
            <v>0</v>
          </cell>
          <cell r="S7192">
            <v>0</v>
          </cell>
          <cell r="T7192">
            <v>0</v>
          </cell>
          <cell r="U7192">
            <v>0</v>
          </cell>
          <cell r="AO7192" t="e">
            <v>#N/A</v>
          </cell>
          <cell r="AQ7192" t="e">
            <v>#N/A</v>
          </cell>
        </row>
        <row r="7193">
          <cell r="G7193">
            <v>0</v>
          </cell>
          <cell r="H7193">
            <v>0</v>
          </cell>
          <cell r="I7193">
            <v>0</v>
          </cell>
          <cell r="J7193">
            <v>0</v>
          </cell>
          <cell r="K7193">
            <v>0</v>
          </cell>
          <cell r="L7193">
            <v>0</v>
          </cell>
          <cell r="M7193">
            <v>0</v>
          </cell>
          <cell r="N7193">
            <v>0</v>
          </cell>
          <cell r="O7193">
            <v>0</v>
          </cell>
          <cell r="P7193">
            <v>0</v>
          </cell>
          <cell r="Q7193">
            <v>0</v>
          </cell>
          <cell r="R7193">
            <v>0</v>
          </cell>
          <cell r="S7193">
            <v>0</v>
          </cell>
          <cell r="T7193">
            <v>0</v>
          </cell>
          <cell r="U7193">
            <v>0</v>
          </cell>
          <cell r="AO7193" t="e">
            <v>#N/A</v>
          </cell>
          <cell r="AQ7193" t="e">
            <v>#N/A</v>
          </cell>
        </row>
        <row r="7194">
          <cell r="G7194">
            <v>0.91375770020533886</v>
          </cell>
          <cell r="H7194">
            <v>0</v>
          </cell>
          <cell r="I7194">
            <v>0</v>
          </cell>
          <cell r="J7194">
            <v>0</v>
          </cell>
          <cell r="K7194">
            <v>0.86714727085478882</v>
          </cell>
          <cell r="L7194">
            <v>0</v>
          </cell>
          <cell r="M7194">
            <v>0</v>
          </cell>
          <cell r="N7194">
            <v>0</v>
          </cell>
          <cell r="O7194">
            <v>0.91375770020533886</v>
          </cell>
          <cell r="P7194">
            <v>0</v>
          </cell>
          <cell r="Q7194">
            <v>0</v>
          </cell>
          <cell r="R7194">
            <v>0</v>
          </cell>
          <cell r="S7194">
            <v>0</v>
          </cell>
          <cell r="T7194">
            <v>0</v>
          </cell>
          <cell r="U7194">
            <v>0</v>
          </cell>
          <cell r="AO7194" t="e">
            <v>#N/A</v>
          </cell>
          <cell r="AQ7194" t="e">
            <v>#N/A</v>
          </cell>
        </row>
        <row r="7195">
          <cell r="G7195">
            <v>445</v>
          </cell>
          <cell r="H7195">
            <v>24</v>
          </cell>
          <cell r="I7195">
            <v>30</v>
          </cell>
          <cell r="J7195">
            <v>2</v>
          </cell>
          <cell r="K7195">
            <v>421</v>
          </cell>
          <cell r="L7195">
            <v>24</v>
          </cell>
          <cell r="M7195">
            <v>25</v>
          </cell>
          <cell r="N7195">
            <v>2</v>
          </cell>
          <cell r="O7195">
            <v>445</v>
          </cell>
          <cell r="P7195">
            <v>0</v>
          </cell>
          <cell r="Q7195">
            <v>0</v>
          </cell>
          <cell r="R7195">
            <v>0</v>
          </cell>
          <cell r="S7195">
            <v>0</v>
          </cell>
          <cell r="T7195">
            <v>0</v>
          </cell>
          <cell r="U7195">
            <v>0</v>
          </cell>
          <cell r="AO7195" t="e">
            <v>#N/A</v>
          </cell>
          <cell r="AQ7195" t="e">
            <v>#N/A</v>
          </cell>
        </row>
        <row r="7196">
          <cell r="G7196">
            <v>0</v>
          </cell>
          <cell r="H7196">
            <v>0</v>
          </cell>
          <cell r="I7196">
            <v>0</v>
          </cell>
          <cell r="J7196">
            <v>0</v>
          </cell>
          <cell r="K7196">
            <v>0</v>
          </cell>
          <cell r="L7196">
            <v>0</v>
          </cell>
          <cell r="M7196">
            <v>0</v>
          </cell>
          <cell r="N7196">
            <v>0</v>
          </cell>
          <cell r="O7196">
            <v>0</v>
          </cell>
          <cell r="P7196">
            <v>0</v>
          </cell>
          <cell r="Q7196">
            <v>0</v>
          </cell>
          <cell r="R7196">
            <v>0</v>
          </cell>
          <cell r="S7196">
            <v>0</v>
          </cell>
          <cell r="T7196">
            <v>0</v>
          </cell>
          <cell r="U7196">
            <v>0</v>
          </cell>
          <cell r="AO7196" t="str">
            <v>Hessen_2007_I 03_1</v>
          </cell>
          <cell r="AQ7196" t="str">
            <v>Westliche Flächenländer_2007_I 03_1</v>
          </cell>
        </row>
        <row r="7197">
          <cell r="G7197">
            <v>0</v>
          </cell>
          <cell r="H7197">
            <v>0</v>
          </cell>
          <cell r="I7197">
            <v>0</v>
          </cell>
          <cell r="J7197">
            <v>0</v>
          </cell>
          <cell r="K7197">
            <v>0</v>
          </cell>
          <cell r="L7197">
            <v>0</v>
          </cell>
          <cell r="M7197">
            <v>0</v>
          </cell>
          <cell r="N7197">
            <v>0</v>
          </cell>
          <cell r="O7197">
            <v>0</v>
          </cell>
          <cell r="P7197">
            <v>0</v>
          </cell>
          <cell r="Q7197">
            <v>0</v>
          </cell>
          <cell r="R7197">
            <v>0</v>
          </cell>
          <cell r="S7197">
            <v>0</v>
          </cell>
          <cell r="T7197">
            <v>0</v>
          </cell>
          <cell r="U7197">
            <v>0</v>
          </cell>
          <cell r="AO7197" t="str">
            <v>Hessen_2007_I 03_2</v>
          </cell>
          <cell r="AQ7197" t="str">
            <v>Westliche Flächenländer_2007_I 03_2</v>
          </cell>
        </row>
        <row r="7198">
          <cell r="G7198">
            <v>4762.1706956092748</v>
          </cell>
          <cell r="H7198">
            <v>2511.4004340748779</v>
          </cell>
          <cell r="I7198">
            <v>758.2953439888812</v>
          </cell>
          <cell r="J7198">
            <v>448.60762331838561</v>
          </cell>
          <cell r="K7198">
            <v>2210.2578167855186</v>
          </cell>
          <cell r="L7198">
            <v>1196.1347869177403</v>
          </cell>
          <cell r="M7198">
            <v>368.768115942029</v>
          </cell>
          <cell r="N7198">
            <v>219.33624454148472</v>
          </cell>
          <cell r="O7198">
            <v>2484.8524913665515</v>
          </cell>
          <cell r="P7198">
            <v>2277.3182042427234</v>
          </cell>
          <cell r="Q7198">
            <v>0</v>
          </cell>
          <cell r="R7198">
            <v>0</v>
          </cell>
          <cell r="S7198">
            <v>0</v>
          </cell>
          <cell r="T7198">
            <v>0</v>
          </cell>
          <cell r="U7198">
            <v>0</v>
          </cell>
          <cell r="AO7198" t="str">
            <v>Hessen_2007_I 03_3</v>
          </cell>
          <cell r="AQ7198" t="str">
            <v>Westliche Flächenländer_2007_I 03_3</v>
          </cell>
        </row>
        <row r="7199">
          <cell r="G7199">
            <v>133.3813517513567</v>
          </cell>
          <cell r="H7199">
            <v>101.60282148670646</v>
          </cell>
          <cell r="I7199">
            <v>10.965948575399583</v>
          </cell>
          <cell r="J7199">
            <v>8.4843049327354265</v>
          </cell>
          <cell r="K7199">
            <v>60.62168586578899</v>
          </cell>
          <cell r="L7199">
            <v>48.731417244796823</v>
          </cell>
          <cell r="M7199">
            <v>4.0579710144927539</v>
          </cell>
          <cell r="N7199">
            <v>3.0393013100436681</v>
          </cell>
          <cell r="O7199">
            <v>69.597039960532811</v>
          </cell>
          <cell r="P7199">
            <v>63.784311790823878</v>
          </cell>
          <cell r="Q7199">
            <v>0</v>
          </cell>
          <cell r="R7199">
            <v>0</v>
          </cell>
          <cell r="S7199">
            <v>0</v>
          </cell>
          <cell r="T7199">
            <v>0</v>
          </cell>
          <cell r="U7199">
            <v>0</v>
          </cell>
          <cell r="AO7199" t="str">
            <v>Hessen_2007_I 03_4</v>
          </cell>
          <cell r="AQ7199" t="str">
            <v>Westliche Flächenländer_2007_I 03_4</v>
          </cell>
        </row>
        <row r="7200">
          <cell r="G7200">
            <v>244.44795263936854</v>
          </cell>
          <cell r="H7200">
            <v>167.99674443841562</v>
          </cell>
          <cell r="I7200">
            <v>19.738707435719252</v>
          </cell>
          <cell r="J7200">
            <v>15.908071748878923</v>
          </cell>
          <cell r="K7200">
            <v>149.12049734869262</v>
          </cell>
          <cell r="L7200">
            <v>96.133795837462841</v>
          </cell>
          <cell r="M7200">
            <v>12.17391304347826</v>
          </cell>
          <cell r="N7200">
            <v>9.6244541484716155</v>
          </cell>
          <cell r="O7200">
            <v>127.55046867291564</v>
          </cell>
          <cell r="P7200">
            <v>116.8974839664529</v>
          </cell>
          <cell r="Q7200">
            <v>0</v>
          </cell>
          <cell r="R7200">
            <v>0</v>
          </cell>
          <cell r="S7200">
            <v>0</v>
          </cell>
          <cell r="T7200">
            <v>0</v>
          </cell>
          <cell r="U7200">
            <v>0</v>
          </cell>
          <cell r="AO7200" t="str">
            <v>Hessen_2007_I 03_5</v>
          </cell>
          <cell r="AQ7200" t="str">
            <v>Westliche Flächenländer_2007_I 03_5</v>
          </cell>
        </row>
        <row r="7201">
          <cell r="G7201">
            <v>0</v>
          </cell>
          <cell r="H7201">
            <v>0</v>
          </cell>
          <cell r="I7201">
            <v>0</v>
          </cell>
          <cell r="J7201">
            <v>0</v>
          </cell>
          <cell r="K7201">
            <v>0</v>
          </cell>
          <cell r="L7201">
            <v>0</v>
          </cell>
          <cell r="M7201">
            <v>0</v>
          </cell>
          <cell r="N7201">
            <v>0</v>
          </cell>
          <cell r="O7201">
            <v>0</v>
          </cell>
          <cell r="P7201">
            <v>0</v>
          </cell>
          <cell r="Q7201">
            <v>0</v>
          </cell>
          <cell r="R7201">
            <v>0</v>
          </cell>
          <cell r="S7201">
            <v>0</v>
          </cell>
          <cell r="T7201">
            <v>0</v>
          </cell>
          <cell r="U7201">
            <v>0</v>
          </cell>
          <cell r="AO7201" t="str">
            <v>Hessen_2007_I 03_6</v>
          </cell>
          <cell r="AQ7201" t="str">
            <v>Westliche Flächenländer_2007_I 03_6</v>
          </cell>
        </row>
        <row r="7202">
          <cell r="G7202">
            <v>0</v>
          </cell>
          <cell r="H7202">
            <v>0</v>
          </cell>
          <cell r="I7202">
            <v>0</v>
          </cell>
          <cell r="J7202">
            <v>0</v>
          </cell>
          <cell r="K7202">
            <v>0</v>
          </cell>
          <cell r="L7202">
            <v>0</v>
          </cell>
          <cell r="M7202">
            <v>0</v>
          </cell>
          <cell r="N7202">
            <v>0</v>
          </cell>
          <cell r="O7202">
            <v>0</v>
          </cell>
          <cell r="P7202">
            <v>0</v>
          </cell>
          <cell r="Q7202">
            <v>0</v>
          </cell>
          <cell r="R7202">
            <v>0</v>
          </cell>
          <cell r="S7202">
            <v>0</v>
          </cell>
          <cell r="T7202">
            <v>0</v>
          </cell>
          <cell r="U7202">
            <v>0</v>
          </cell>
          <cell r="AO7202" t="str">
            <v>Hessen_2007_I 03_7</v>
          </cell>
          <cell r="AQ7202" t="str">
            <v>Westliche Flächenländer_2007_I 03_7</v>
          </cell>
        </row>
        <row r="7203">
          <cell r="G7203">
            <v>5140</v>
          </cell>
          <cell r="H7203">
            <v>2781</v>
          </cell>
          <cell r="I7203">
            <v>789</v>
          </cell>
          <cell r="J7203">
            <v>473</v>
          </cell>
          <cell r="K7203">
            <v>2420</v>
          </cell>
          <cell r="L7203">
            <v>1341</v>
          </cell>
          <cell r="M7203">
            <v>385</v>
          </cell>
          <cell r="N7203">
            <v>232</v>
          </cell>
          <cell r="O7203">
            <v>2682</v>
          </cell>
          <cell r="P7203">
            <v>2458</v>
          </cell>
          <cell r="Q7203">
            <v>0</v>
          </cell>
          <cell r="R7203">
            <v>0</v>
          </cell>
          <cell r="S7203">
            <v>0</v>
          </cell>
          <cell r="T7203">
            <v>0</v>
          </cell>
          <cell r="U7203">
            <v>0</v>
          </cell>
          <cell r="AO7203" t="str">
            <v>Hessen_2007_I 03_8</v>
          </cell>
          <cell r="AQ7203" t="str">
            <v>Westliche Flächenländer_2007_I 03_8</v>
          </cell>
        </row>
        <row r="7204">
          <cell r="G7204">
            <v>0.9273591310251188</v>
          </cell>
          <cell r="H7204">
            <v>0.45424013434089</v>
          </cell>
          <cell r="I7204">
            <v>0.51094890510948898</v>
          </cell>
          <cell r="J7204">
            <v>0.52500000000000002</v>
          </cell>
          <cell r="K7204">
            <v>0.42213114754098363</v>
          </cell>
          <cell r="L7204">
            <v>0.42705570291777184</v>
          </cell>
          <cell r="M7204">
            <v>0.16901408450704225</v>
          </cell>
          <cell r="N7204">
            <v>0.14754098360655737</v>
          </cell>
          <cell r="O7204">
            <v>0.17651052274270196</v>
          </cell>
          <cell r="P7204">
            <v>0.3408010862186015</v>
          </cell>
          <cell r="Q7204">
            <v>0.35573659198913782</v>
          </cell>
          <cell r="R7204">
            <v>5.4310930074677528E-2</v>
          </cell>
          <cell r="S7204">
            <v>0</v>
          </cell>
          <cell r="T7204">
            <v>0</v>
          </cell>
          <cell r="U7204">
            <v>0</v>
          </cell>
          <cell r="AO7204" t="str">
            <v>Hessen_2007_I 02_1</v>
          </cell>
          <cell r="AQ7204" t="str">
            <v>Westliche Flächenländer_2007_I 02_1</v>
          </cell>
        </row>
        <row r="7205">
          <cell r="G7205">
            <v>200.30957230142565</v>
          </cell>
          <cell r="H7205">
            <v>157.16708648194793</v>
          </cell>
          <cell r="I7205">
            <v>35.255474452554751</v>
          </cell>
          <cell r="J7205">
            <v>33.075000000000003</v>
          </cell>
          <cell r="K7205">
            <v>54.032786885245905</v>
          </cell>
          <cell r="L7205">
            <v>40.143236074270554</v>
          </cell>
          <cell r="M7205">
            <v>6.253521126760563</v>
          </cell>
          <cell r="N7205">
            <v>4.721311475409836</v>
          </cell>
          <cell r="O7205">
            <v>38.126272912423623</v>
          </cell>
          <cell r="P7205">
            <v>73.613034623217928</v>
          </cell>
          <cell r="Q7205">
            <v>76.839103869653769</v>
          </cell>
          <cell r="R7205">
            <v>11.731160896130346</v>
          </cell>
          <cell r="S7205">
            <v>0</v>
          </cell>
          <cell r="T7205">
            <v>0</v>
          </cell>
          <cell r="U7205">
            <v>0</v>
          </cell>
          <cell r="AO7205" t="str">
            <v>Hessen_2007_I 02_2</v>
          </cell>
          <cell r="AQ7205" t="str">
            <v>Westliche Flächenländer_2007_I 02_2</v>
          </cell>
        </row>
        <row r="7206">
          <cell r="G7206">
            <v>390.41819416157506</v>
          </cell>
          <cell r="H7206">
            <v>303.4324097397145</v>
          </cell>
          <cell r="I7206">
            <v>28.613138686131386</v>
          </cell>
          <cell r="J7206">
            <v>23.625</v>
          </cell>
          <cell r="K7206">
            <v>111.02049180327867</v>
          </cell>
          <cell r="L7206">
            <v>85.83819628647214</v>
          </cell>
          <cell r="M7206">
            <v>4.225352112676056</v>
          </cell>
          <cell r="N7206">
            <v>2.9508196721311473</v>
          </cell>
          <cell r="O7206">
            <v>74.310930074677529</v>
          </cell>
          <cell r="P7206">
            <v>143.47725729803125</v>
          </cell>
          <cell r="Q7206">
            <v>149.76510522742703</v>
          </cell>
          <cell r="R7206">
            <v>22.86490156143924</v>
          </cell>
          <cell r="S7206">
            <v>0</v>
          </cell>
          <cell r="T7206">
            <v>0</v>
          </cell>
          <cell r="U7206">
            <v>0</v>
          </cell>
          <cell r="AO7206" t="str">
            <v>Hessen_2007_I 02_3</v>
          </cell>
          <cell r="AQ7206" t="str">
            <v>Westliche Flächenländer_2007_I 02_3</v>
          </cell>
        </row>
        <row r="7207">
          <cell r="G7207">
            <v>31.530210454854039</v>
          </cell>
          <cell r="H7207">
            <v>28.162888329135178</v>
          </cell>
          <cell r="I7207">
            <v>3.5766423357664232</v>
          </cell>
          <cell r="J7207">
            <v>3.6749999999999998</v>
          </cell>
          <cell r="K7207">
            <v>14.774590163934425</v>
          </cell>
          <cell r="L7207">
            <v>13.238726790450929</v>
          </cell>
          <cell r="M7207">
            <v>0.84507042253521125</v>
          </cell>
          <cell r="N7207">
            <v>0.73770491803278682</v>
          </cell>
          <cell r="O7207">
            <v>6.0013577732518675</v>
          </cell>
          <cell r="P7207">
            <v>11.587236931432452</v>
          </cell>
          <cell r="Q7207">
            <v>12.095044127630686</v>
          </cell>
          <cell r="R7207">
            <v>1.8465716225390361</v>
          </cell>
          <cell r="S7207">
            <v>0</v>
          </cell>
          <cell r="T7207">
            <v>0</v>
          </cell>
          <cell r="U7207">
            <v>0</v>
          </cell>
          <cell r="AO7207" t="str">
            <v>Hessen_2007_I 02_4</v>
          </cell>
          <cell r="AQ7207" t="str">
            <v>Westliche Flächenländer_2007_I 02_4</v>
          </cell>
        </row>
        <row r="7208">
          <cell r="G7208">
            <v>59.814663951120167</v>
          </cell>
          <cell r="H7208">
            <v>51.783375314861459</v>
          </cell>
          <cell r="I7208">
            <v>2.0437956204379559</v>
          </cell>
          <cell r="J7208">
            <v>2.1</v>
          </cell>
          <cell r="K7208">
            <v>25.75</v>
          </cell>
          <cell r="L7208">
            <v>21.352785145888596</v>
          </cell>
          <cell r="M7208">
            <v>0.50704225352112675</v>
          </cell>
          <cell r="N7208">
            <v>0.44262295081967212</v>
          </cell>
          <cell r="O7208">
            <v>11.384928716904277</v>
          </cell>
          <cell r="P7208">
            <v>21.981670061099798</v>
          </cell>
          <cell r="Q7208">
            <v>22.945010183299388</v>
          </cell>
          <cell r="R7208">
            <v>3.5030549898167007</v>
          </cell>
          <cell r="S7208">
            <v>0</v>
          </cell>
          <cell r="T7208">
            <v>0</v>
          </cell>
          <cell r="U7208">
            <v>0</v>
          </cell>
          <cell r="AO7208" t="str">
            <v>Hessen_2007_I 02_5</v>
          </cell>
          <cell r="AQ7208" t="str">
            <v>Westliche Flächenländer_2007_I 02_5</v>
          </cell>
        </row>
        <row r="7209">
          <cell r="G7209">
            <v>0</v>
          </cell>
          <cell r="H7209">
            <v>0</v>
          </cell>
          <cell r="I7209">
            <v>0</v>
          </cell>
          <cell r="J7209">
            <v>0</v>
          </cell>
          <cell r="K7209">
            <v>0</v>
          </cell>
          <cell r="L7209">
            <v>0</v>
          </cell>
          <cell r="M7209">
            <v>0</v>
          </cell>
          <cell r="N7209">
            <v>0</v>
          </cell>
          <cell r="O7209">
            <v>0</v>
          </cell>
          <cell r="P7209">
            <v>0</v>
          </cell>
          <cell r="Q7209">
            <v>0</v>
          </cell>
          <cell r="R7209">
            <v>0</v>
          </cell>
          <cell r="S7209">
            <v>0</v>
          </cell>
          <cell r="T7209">
            <v>0</v>
          </cell>
          <cell r="U7209">
            <v>0</v>
          </cell>
          <cell r="AO7209" t="str">
            <v>Hessen_2007_I 02_6</v>
          </cell>
          <cell r="AQ7209" t="str">
            <v>Westliche Flächenländer_2007_I 02_6</v>
          </cell>
        </row>
        <row r="7210">
          <cell r="G7210">
            <v>0</v>
          </cell>
          <cell r="H7210">
            <v>0</v>
          </cell>
          <cell r="I7210">
            <v>0</v>
          </cell>
          <cell r="J7210">
            <v>0</v>
          </cell>
          <cell r="K7210">
            <v>0</v>
          </cell>
          <cell r="L7210">
            <v>0</v>
          </cell>
          <cell r="M7210">
            <v>0</v>
          </cell>
          <cell r="N7210">
            <v>0</v>
          </cell>
          <cell r="O7210">
            <v>0</v>
          </cell>
          <cell r="P7210">
            <v>0</v>
          </cell>
          <cell r="Q7210">
            <v>0</v>
          </cell>
          <cell r="R7210">
            <v>0</v>
          </cell>
          <cell r="S7210">
            <v>0</v>
          </cell>
          <cell r="T7210">
            <v>0</v>
          </cell>
          <cell r="U7210">
            <v>0</v>
          </cell>
          <cell r="AO7210" t="str">
            <v>Hessen_2007_I 02_7</v>
          </cell>
          <cell r="AQ7210" t="str">
            <v>Westliche Flächenländer_2007_I 02_7</v>
          </cell>
        </row>
        <row r="7211">
          <cell r="G7211">
            <v>683</v>
          </cell>
          <cell r="H7211">
            <v>541</v>
          </cell>
          <cell r="I7211">
            <v>70</v>
          </cell>
          <cell r="J7211">
            <v>63</v>
          </cell>
          <cell r="K7211">
            <v>206</v>
          </cell>
          <cell r="L7211">
            <v>161</v>
          </cell>
          <cell r="M7211">
            <v>12</v>
          </cell>
          <cell r="N7211">
            <v>9</v>
          </cell>
          <cell r="O7211">
            <v>130</v>
          </cell>
          <cell r="P7211">
            <v>251</v>
          </cell>
          <cell r="Q7211">
            <v>262</v>
          </cell>
          <cell r="R7211">
            <v>40</v>
          </cell>
          <cell r="S7211">
            <v>0</v>
          </cell>
          <cell r="T7211">
            <v>0</v>
          </cell>
          <cell r="U7211">
            <v>0</v>
          </cell>
          <cell r="AO7211" t="str">
            <v>Hessen_2007_I 02_8</v>
          </cell>
          <cell r="AQ7211" t="str">
            <v>Westliche Flächenländer_2007_I 02_8</v>
          </cell>
        </row>
        <row r="7212">
          <cell r="G7212">
            <v>0</v>
          </cell>
          <cell r="H7212">
            <v>0</v>
          </cell>
          <cell r="I7212">
            <v>0</v>
          </cell>
          <cell r="J7212">
            <v>0</v>
          </cell>
          <cell r="K7212">
            <v>0</v>
          </cell>
          <cell r="L7212">
            <v>0</v>
          </cell>
          <cell r="M7212">
            <v>0</v>
          </cell>
          <cell r="N7212">
            <v>0</v>
          </cell>
          <cell r="O7212">
            <v>0</v>
          </cell>
          <cell r="P7212">
            <v>0</v>
          </cell>
          <cell r="Q7212">
            <v>0</v>
          </cell>
          <cell r="R7212">
            <v>0</v>
          </cell>
          <cell r="S7212">
            <v>0</v>
          </cell>
          <cell r="T7212">
            <v>0</v>
          </cell>
          <cell r="U7212">
            <v>0</v>
          </cell>
          <cell r="AO7212" t="str">
            <v>Hessen_2007_I 05a_1</v>
          </cell>
          <cell r="AQ7212" t="str">
            <v>Westliche Flächenländer_2007_I 05a_1</v>
          </cell>
        </row>
        <row r="7213">
          <cell r="G7213">
            <v>0</v>
          </cell>
          <cell r="H7213">
            <v>0</v>
          </cell>
          <cell r="I7213">
            <v>0</v>
          </cell>
          <cell r="J7213">
            <v>0</v>
          </cell>
          <cell r="K7213">
            <v>0</v>
          </cell>
          <cell r="L7213">
            <v>0</v>
          </cell>
          <cell r="M7213">
            <v>0</v>
          </cell>
          <cell r="N7213">
            <v>0</v>
          </cell>
          <cell r="O7213">
            <v>0</v>
          </cell>
          <cell r="P7213">
            <v>0</v>
          </cell>
          <cell r="Q7213">
            <v>0</v>
          </cell>
          <cell r="R7213">
            <v>0</v>
          </cell>
          <cell r="S7213">
            <v>0</v>
          </cell>
          <cell r="T7213">
            <v>0</v>
          </cell>
          <cell r="U7213">
            <v>0</v>
          </cell>
          <cell r="AO7213" t="str">
            <v>Hessen_2007_I 05a_2</v>
          </cell>
          <cell r="AQ7213" t="str">
            <v>Westliche Flächenländer_2007_I 05a_2</v>
          </cell>
        </row>
        <row r="7214">
          <cell r="G7214">
            <v>3512.8014616321557</v>
          </cell>
          <cell r="H7214">
            <v>3070.8650269023829</v>
          </cell>
          <cell r="I7214">
            <v>233.81986143187066</v>
          </cell>
          <cell r="J7214">
            <v>211.82188295165395</v>
          </cell>
          <cell r="K7214">
            <v>1611.172972972973</v>
          </cell>
          <cell r="L7214">
            <v>1389.6896046852123</v>
          </cell>
          <cell r="M7214">
            <v>97.604838709677423</v>
          </cell>
          <cell r="N7214">
            <v>88.593607305936075</v>
          </cell>
          <cell r="O7214">
            <v>1769.3373934226552</v>
          </cell>
          <cell r="P7214">
            <v>1743.4640682095005</v>
          </cell>
          <cell r="Q7214">
            <v>0</v>
          </cell>
          <cell r="R7214">
            <v>0</v>
          </cell>
          <cell r="S7214">
            <v>0</v>
          </cell>
          <cell r="T7214">
            <v>0</v>
          </cell>
          <cell r="U7214">
            <v>0</v>
          </cell>
          <cell r="AO7214" t="str">
            <v>Hessen_2007_I 05a_3</v>
          </cell>
          <cell r="AQ7214" t="str">
            <v>Westliche Flächenländer_2007_I 05a_3</v>
          </cell>
        </row>
        <row r="7215">
          <cell r="G7215">
            <v>13.854378129652185</v>
          </cell>
          <cell r="H7215">
            <v>13.28762490392006</v>
          </cell>
          <cell r="I7215">
            <v>2.1801385681293302</v>
          </cell>
          <cell r="J7215">
            <v>2.1781170483460564</v>
          </cell>
          <cell r="K7215">
            <v>3.7459459459459459</v>
          </cell>
          <cell r="L7215">
            <v>3.6764275256222545</v>
          </cell>
          <cell r="M7215">
            <v>0.39516129032258063</v>
          </cell>
          <cell r="N7215">
            <v>0.40639269406392692</v>
          </cell>
          <cell r="O7215">
            <v>6.9782108539721204</v>
          </cell>
          <cell r="P7215">
            <v>6.8761672756800643</v>
          </cell>
          <cell r="Q7215">
            <v>0</v>
          </cell>
          <cell r="R7215">
            <v>0</v>
          </cell>
          <cell r="S7215">
            <v>0</v>
          </cell>
          <cell r="T7215">
            <v>0</v>
          </cell>
          <cell r="U7215">
            <v>0</v>
          </cell>
          <cell r="AO7215" t="str">
            <v>Hessen_2007_I 05a_4</v>
          </cell>
          <cell r="AQ7215" t="str">
            <v>Westliche Flächenländer_2007_I 05a_4</v>
          </cell>
        </row>
        <row r="7216">
          <cell r="G7216">
            <v>2.8664230613073487</v>
          </cell>
          <cell r="H7216">
            <v>2.3727901614142968</v>
          </cell>
          <cell r="I7216">
            <v>0</v>
          </cell>
          <cell r="J7216">
            <v>0</v>
          </cell>
          <cell r="K7216">
            <v>1.6648648648648647</v>
          </cell>
          <cell r="L7216">
            <v>1.225475841874085</v>
          </cell>
          <cell r="M7216">
            <v>0</v>
          </cell>
          <cell r="N7216">
            <v>0</v>
          </cell>
          <cell r="O7216">
            <v>1.4437677628907837</v>
          </cell>
          <cell r="P7216">
            <v>1.4226552984165652</v>
          </cell>
          <cell r="Q7216">
            <v>0</v>
          </cell>
          <cell r="R7216">
            <v>0</v>
          </cell>
          <cell r="S7216">
            <v>0</v>
          </cell>
          <cell r="T7216">
            <v>0</v>
          </cell>
          <cell r="U7216">
            <v>0</v>
          </cell>
          <cell r="AO7216" t="str">
            <v>Hessen_2007_I 05a_5</v>
          </cell>
          <cell r="AQ7216" t="str">
            <v>Westliche Flächenländer_2007_I 05a_5</v>
          </cell>
        </row>
        <row r="7217">
          <cell r="G7217">
            <v>0</v>
          </cell>
          <cell r="H7217">
            <v>0</v>
          </cell>
          <cell r="I7217">
            <v>0</v>
          </cell>
          <cell r="J7217">
            <v>0</v>
          </cell>
          <cell r="K7217">
            <v>0</v>
          </cell>
          <cell r="L7217">
            <v>0</v>
          </cell>
          <cell r="M7217">
            <v>0</v>
          </cell>
          <cell r="N7217">
            <v>0</v>
          </cell>
          <cell r="O7217">
            <v>0</v>
          </cell>
          <cell r="P7217">
            <v>0</v>
          </cell>
          <cell r="Q7217">
            <v>0</v>
          </cell>
          <cell r="R7217">
            <v>0</v>
          </cell>
          <cell r="S7217">
            <v>0</v>
          </cell>
          <cell r="T7217">
            <v>0</v>
          </cell>
          <cell r="U7217">
            <v>0</v>
          </cell>
          <cell r="AO7217" t="str">
            <v>Hessen_2007_I 05a_6</v>
          </cell>
          <cell r="AQ7217" t="str">
            <v>Westliche Flächenländer_2007_I 05a_6</v>
          </cell>
        </row>
        <row r="7218">
          <cell r="G7218">
            <v>0.47773717688455813</v>
          </cell>
          <cell r="H7218">
            <v>0.47455803228285937</v>
          </cell>
          <cell r="I7218">
            <v>0</v>
          </cell>
          <cell r="J7218">
            <v>0</v>
          </cell>
          <cell r="K7218">
            <v>0.41621621621621618</v>
          </cell>
          <cell r="L7218">
            <v>0.40849194729136162</v>
          </cell>
          <cell r="M7218">
            <v>0</v>
          </cell>
          <cell r="N7218">
            <v>0</v>
          </cell>
          <cell r="O7218">
            <v>0.24062796048179727</v>
          </cell>
          <cell r="P7218">
            <v>0.23710921640276086</v>
          </cell>
          <cell r="Q7218">
            <v>0</v>
          </cell>
          <cell r="R7218">
            <v>0</v>
          </cell>
          <cell r="S7218">
            <v>0</v>
          </cell>
          <cell r="T7218">
            <v>0</v>
          </cell>
          <cell r="U7218">
            <v>0</v>
          </cell>
          <cell r="AO7218" t="str">
            <v>Hessen_2007_I 05a_7</v>
          </cell>
          <cell r="AQ7218" t="str">
            <v>Westliche Flächenländer_2007_I 05a_7</v>
          </cell>
        </row>
        <row r="7219">
          <cell r="G7219">
            <v>3530</v>
          </cell>
          <cell r="H7219">
            <v>3087</v>
          </cell>
          <cell r="I7219">
            <v>236</v>
          </cell>
          <cell r="J7219">
            <v>214</v>
          </cell>
          <cell r="K7219">
            <v>1617</v>
          </cell>
          <cell r="L7219">
            <v>1395</v>
          </cell>
          <cell r="M7219">
            <v>98</v>
          </cell>
          <cell r="N7219">
            <v>89</v>
          </cell>
          <cell r="O7219">
            <v>1778</v>
          </cell>
          <cell r="P7219">
            <v>1752</v>
          </cell>
          <cell r="Q7219">
            <v>0</v>
          </cell>
          <cell r="R7219">
            <v>0</v>
          </cell>
          <cell r="S7219">
            <v>0</v>
          </cell>
          <cell r="T7219">
            <v>0</v>
          </cell>
          <cell r="U7219">
            <v>0</v>
          </cell>
          <cell r="AO7219" t="str">
            <v>Hessen_2007_I 05a_8</v>
          </cell>
          <cell r="AQ7219" t="str">
            <v>Westliche Flächenländer_2007_I 05a_8</v>
          </cell>
        </row>
        <row r="7220">
          <cell r="G7220">
            <v>0</v>
          </cell>
          <cell r="H7220">
            <v>0</v>
          </cell>
          <cell r="I7220">
            <v>0</v>
          </cell>
          <cell r="J7220">
            <v>0</v>
          </cell>
          <cell r="K7220">
            <v>0</v>
          </cell>
          <cell r="L7220">
            <v>0</v>
          </cell>
          <cell r="M7220">
            <v>0</v>
          </cell>
          <cell r="N7220">
            <v>0</v>
          </cell>
          <cell r="O7220">
            <v>0</v>
          </cell>
          <cell r="P7220">
            <v>0</v>
          </cell>
          <cell r="Q7220">
            <v>0</v>
          </cell>
          <cell r="R7220">
            <v>0</v>
          </cell>
          <cell r="S7220">
            <v>0</v>
          </cell>
          <cell r="T7220">
            <v>0</v>
          </cell>
          <cell r="U7220">
            <v>0</v>
          </cell>
          <cell r="AO7220" t="str">
            <v>Hessen_2007_I 05c_1</v>
          </cell>
          <cell r="AQ7220" t="str">
            <v>Westliche Flächenländer_2007_I 05c_1</v>
          </cell>
        </row>
        <row r="7221">
          <cell r="G7221">
            <v>0</v>
          </cell>
          <cell r="H7221">
            <v>0</v>
          </cell>
          <cell r="I7221">
            <v>0</v>
          </cell>
          <cell r="J7221">
            <v>0</v>
          </cell>
          <cell r="K7221">
            <v>0</v>
          </cell>
          <cell r="L7221">
            <v>0</v>
          </cell>
          <cell r="M7221">
            <v>0</v>
          </cell>
          <cell r="N7221">
            <v>0</v>
          </cell>
          <cell r="O7221">
            <v>0</v>
          </cell>
          <cell r="P7221">
            <v>0</v>
          </cell>
          <cell r="Q7221">
            <v>0</v>
          </cell>
          <cell r="R7221">
            <v>0</v>
          </cell>
          <cell r="S7221">
            <v>0</v>
          </cell>
          <cell r="T7221">
            <v>0</v>
          </cell>
          <cell r="U7221">
            <v>0</v>
          </cell>
          <cell r="AO7221" t="str">
            <v>Hessen_2007_I 05c_2</v>
          </cell>
          <cell r="AQ7221" t="str">
            <v>Westliche Flächenländer_2007_I 05c_2</v>
          </cell>
        </row>
        <row r="7222">
          <cell r="G7222">
            <v>4219.3895508707601</v>
          </cell>
          <cell r="H7222">
            <v>3687.9802955665023</v>
          </cell>
          <cell r="I7222">
            <v>243.21276595744681</v>
          </cell>
          <cell r="J7222">
            <v>228.40350877192984</v>
          </cell>
          <cell r="K7222">
            <v>1225.4404101995565</v>
          </cell>
          <cell r="L7222">
            <v>1062.3908450704225</v>
          </cell>
          <cell r="M7222">
            <v>64.5</v>
          </cell>
          <cell r="N7222">
            <v>62.403061224489797</v>
          </cell>
          <cell r="O7222">
            <v>1504.1081576535287</v>
          </cell>
          <cell r="P7222">
            <v>1368.9074243813016</v>
          </cell>
          <cell r="Q7222">
            <v>1321.4262144821264</v>
          </cell>
          <cell r="R7222">
            <v>24.947754353803848</v>
          </cell>
          <cell r="S7222">
            <v>0</v>
          </cell>
          <cell r="T7222">
            <v>0</v>
          </cell>
          <cell r="U7222">
            <v>0</v>
          </cell>
          <cell r="AO7222" t="str">
            <v>Hessen_2007_I 05c_3</v>
          </cell>
          <cell r="AQ7222" t="str">
            <v>Westliche Flächenländer_2007_I 05c_3</v>
          </cell>
        </row>
        <row r="7223">
          <cell r="G7223">
            <v>596.97260413484059</v>
          </cell>
          <cell r="H7223">
            <v>497.76096645554776</v>
          </cell>
          <cell r="I7223">
            <v>18.595744680851062</v>
          </cell>
          <cell r="J7223">
            <v>17.008771929824562</v>
          </cell>
          <cell r="K7223">
            <v>223.12804878048783</v>
          </cell>
          <cell r="L7223">
            <v>184.06690140845072</v>
          </cell>
          <cell r="M7223">
            <v>7.9629629629629628</v>
          </cell>
          <cell r="N7223">
            <v>7.4387755102040822</v>
          </cell>
          <cell r="O7223">
            <v>212.8059883898564</v>
          </cell>
          <cell r="P7223">
            <v>193.67736021998167</v>
          </cell>
          <cell r="Q7223">
            <v>186.95956818413282</v>
          </cell>
          <cell r="R7223">
            <v>3.5296873408697422</v>
          </cell>
          <cell r="S7223">
            <v>0</v>
          </cell>
          <cell r="T7223">
            <v>0</v>
          </cell>
          <cell r="U7223">
            <v>0</v>
          </cell>
          <cell r="AO7223" t="str">
            <v>Hessen_2007_I 05c_4</v>
          </cell>
          <cell r="AQ7223" t="str">
            <v>Westliche Flächenländer_2007_I 05c_4</v>
          </cell>
        </row>
        <row r="7224">
          <cell r="G7224">
            <v>426.63784499439862</v>
          </cell>
          <cell r="H7224">
            <v>324.25873797794981</v>
          </cell>
          <cell r="I7224">
            <v>37.191489361702125</v>
          </cell>
          <cell r="J7224">
            <v>31.587719298245613</v>
          </cell>
          <cell r="K7224">
            <v>142.43154101995566</v>
          </cell>
          <cell r="L7224">
            <v>106.54225352112675</v>
          </cell>
          <cell r="M7224">
            <v>13.537037037037038</v>
          </cell>
          <cell r="N7224">
            <v>11.158163265306122</v>
          </cell>
          <cell r="O7224">
            <v>152.08585395661473</v>
          </cell>
          <cell r="P7224">
            <v>138.41521539871675</v>
          </cell>
          <cell r="Q7224">
            <v>133.6142173337407</v>
          </cell>
          <cell r="R7224">
            <v>2.5225583053264078</v>
          </cell>
          <cell r="S7224">
            <v>0</v>
          </cell>
          <cell r="T7224">
            <v>0</v>
          </cell>
          <cell r="U7224">
            <v>0</v>
          </cell>
          <cell r="AO7224" t="str">
            <v>Hessen_2007_I 05c_5</v>
          </cell>
          <cell r="AQ7224" t="str">
            <v>Westliche Flächenländer_2007_I 05c_5</v>
          </cell>
        </row>
        <row r="7225">
          <cell r="G7225">
            <v>0</v>
          </cell>
          <cell r="H7225">
            <v>0</v>
          </cell>
          <cell r="I7225">
            <v>0</v>
          </cell>
          <cell r="J7225">
            <v>0</v>
          </cell>
          <cell r="K7225">
            <v>0</v>
          </cell>
          <cell r="L7225">
            <v>0</v>
          </cell>
          <cell r="M7225">
            <v>0</v>
          </cell>
          <cell r="N7225">
            <v>0</v>
          </cell>
          <cell r="O7225">
            <v>0</v>
          </cell>
          <cell r="P7225">
            <v>0</v>
          </cell>
          <cell r="Q7225">
            <v>0</v>
          </cell>
          <cell r="R7225">
            <v>0</v>
          </cell>
          <cell r="S7225">
            <v>0</v>
          </cell>
          <cell r="T7225">
            <v>0</v>
          </cell>
          <cell r="U7225">
            <v>0</v>
          </cell>
          <cell r="AO7225" t="str">
            <v>Hessen_2007_I 05c_6</v>
          </cell>
          <cell r="AQ7225" t="str">
            <v>Westliche Flächenländer_2007_I 05c_6</v>
          </cell>
        </row>
        <row r="7226">
          <cell r="G7226">
            <v>0</v>
          </cell>
          <cell r="H7226">
            <v>0</v>
          </cell>
          <cell r="I7226">
            <v>0</v>
          </cell>
          <cell r="J7226">
            <v>0</v>
          </cell>
          <cell r="K7226">
            <v>0</v>
          </cell>
          <cell r="L7226">
            <v>0</v>
          </cell>
          <cell r="M7226">
            <v>0</v>
          </cell>
          <cell r="N7226">
            <v>0</v>
          </cell>
          <cell r="O7226">
            <v>0</v>
          </cell>
          <cell r="P7226">
            <v>0</v>
          </cell>
          <cell r="Q7226">
            <v>0</v>
          </cell>
          <cell r="R7226">
            <v>0</v>
          </cell>
          <cell r="S7226">
            <v>0</v>
          </cell>
          <cell r="T7226">
            <v>0</v>
          </cell>
          <cell r="U7226">
            <v>0</v>
          </cell>
          <cell r="AO7226" t="str">
            <v>Hessen_2007_I 05c_7</v>
          </cell>
          <cell r="AQ7226" t="str">
            <v>Westliche Flächenländer_2007_I 05c_7</v>
          </cell>
        </row>
        <row r="7227">
          <cell r="G7227">
            <v>5243</v>
          </cell>
          <cell r="H7227">
            <v>4510</v>
          </cell>
          <cell r="I7227">
            <v>299</v>
          </cell>
          <cell r="J7227">
            <v>277</v>
          </cell>
          <cell r="K7227">
            <v>1591</v>
          </cell>
          <cell r="L7227">
            <v>1353</v>
          </cell>
          <cell r="M7227">
            <v>86</v>
          </cell>
          <cell r="N7227">
            <v>81</v>
          </cell>
          <cell r="O7227">
            <v>1869</v>
          </cell>
          <cell r="P7227">
            <v>1701</v>
          </cell>
          <cell r="Q7227">
            <v>1642</v>
          </cell>
          <cell r="R7227">
            <v>31</v>
          </cell>
          <cell r="S7227">
            <v>0</v>
          </cell>
          <cell r="T7227">
            <v>0</v>
          </cell>
          <cell r="U7227">
            <v>0</v>
          </cell>
          <cell r="AO7227" t="str">
            <v>Hessen_2007_I 05c_8</v>
          </cell>
          <cell r="AQ7227" t="str">
            <v>Westliche Flächenländer_2007_I 05c_8</v>
          </cell>
        </row>
        <row r="7228">
          <cell r="G7228">
            <v>0</v>
          </cell>
          <cell r="H7228">
            <v>0</v>
          </cell>
          <cell r="I7228">
            <v>0</v>
          </cell>
          <cell r="J7228">
            <v>0</v>
          </cell>
          <cell r="K7228">
            <v>0</v>
          </cell>
          <cell r="L7228">
            <v>0</v>
          </cell>
          <cell r="M7228">
            <v>0</v>
          </cell>
          <cell r="N7228">
            <v>0</v>
          </cell>
          <cell r="O7228">
            <v>0</v>
          </cell>
          <cell r="P7228">
            <v>0</v>
          </cell>
          <cell r="Q7228">
            <v>0</v>
          </cell>
          <cell r="R7228">
            <v>0</v>
          </cell>
          <cell r="S7228">
            <v>0</v>
          </cell>
          <cell r="T7228">
            <v>0</v>
          </cell>
          <cell r="U7228">
            <v>0</v>
          </cell>
          <cell r="AO7228" t="e">
            <v>#N/A</v>
          </cell>
          <cell r="AQ7228" t="e">
            <v>#N/A</v>
          </cell>
        </row>
        <row r="7229">
          <cell r="G7229">
            <v>0</v>
          </cell>
          <cell r="H7229">
            <v>0</v>
          </cell>
          <cell r="I7229">
            <v>0</v>
          </cell>
          <cell r="J7229">
            <v>0</v>
          </cell>
          <cell r="K7229">
            <v>0</v>
          </cell>
          <cell r="L7229">
            <v>0</v>
          </cell>
          <cell r="M7229">
            <v>0</v>
          </cell>
          <cell r="N7229">
            <v>0</v>
          </cell>
          <cell r="O7229">
            <v>0</v>
          </cell>
          <cell r="P7229">
            <v>0</v>
          </cell>
          <cell r="Q7229">
            <v>0</v>
          </cell>
          <cell r="R7229">
            <v>0</v>
          </cell>
          <cell r="S7229">
            <v>0</v>
          </cell>
          <cell r="T7229">
            <v>0</v>
          </cell>
          <cell r="U7229">
            <v>0</v>
          </cell>
          <cell r="AO7229" t="e">
            <v>#N/A</v>
          </cell>
          <cell r="AQ7229" t="e">
            <v>#N/A</v>
          </cell>
        </row>
        <row r="7230">
          <cell r="G7230">
            <v>206.02016498625113</v>
          </cell>
          <cell r="H7230">
            <v>187.26108374384236</v>
          </cell>
          <cell r="I7230">
            <v>4.0671031096563013</v>
          </cell>
          <cell r="J7230">
            <v>3.2982456140350878</v>
          </cell>
          <cell r="K7230">
            <v>103.21119733924613</v>
          </cell>
          <cell r="L7230">
            <v>92.654929577464785</v>
          </cell>
          <cell r="M7230">
            <v>0</v>
          </cell>
          <cell r="N7230">
            <v>0</v>
          </cell>
          <cell r="O7230">
            <v>107.83868010999083</v>
          </cell>
          <cell r="P7230">
            <v>51.505041246562783</v>
          </cell>
          <cell r="Q7230">
            <v>21.728689275893675</v>
          </cell>
          <cell r="R7230">
            <v>24.947754353803848</v>
          </cell>
          <cell r="S7230">
            <v>0</v>
          </cell>
          <cell r="T7230">
            <v>0</v>
          </cell>
          <cell r="U7230">
            <v>0</v>
          </cell>
          <cell r="AO7230" t="e">
            <v>#N/A</v>
          </cell>
          <cell r="AQ7230" t="e">
            <v>#N/A</v>
          </cell>
        </row>
        <row r="7231">
          <cell r="G7231">
            <v>29.14838578266626</v>
          </cell>
          <cell r="H7231">
            <v>25.274337321135352</v>
          </cell>
          <cell r="I7231">
            <v>0.31096563011456629</v>
          </cell>
          <cell r="J7231">
            <v>0.24561403508771928</v>
          </cell>
          <cell r="K7231">
            <v>18.792682926829269</v>
          </cell>
          <cell r="L7231">
            <v>16.053137003841229</v>
          </cell>
          <cell r="M7231">
            <v>0</v>
          </cell>
          <cell r="N7231">
            <v>0</v>
          </cell>
          <cell r="O7231">
            <v>15.25735818311437</v>
          </cell>
          <cell r="P7231">
            <v>7.287096445666565</v>
          </cell>
          <cell r="Q7231">
            <v>3.074243813015582</v>
          </cell>
          <cell r="R7231">
            <v>3.5296873408697422</v>
          </cell>
          <cell r="S7231">
            <v>0</v>
          </cell>
          <cell r="T7231">
            <v>0</v>
          </cell>
          <cell r="U7231">
            <v>0</v>
          </cell>
          <cell r="AO7231" t="e">
            <v>#N/A</v>
          </cell>
          <cell r="AQ7231" t="e">
            <v>#N/A</v>
          </cell>
        </row>
        <row r="7232">
          <cell r="G7232">
            <v>20.831449231082594</v>
          </cell>
          <cell r="H7232">
            <v>16.464578935022285</v>
          </cell>
          <cell r="I7232">
            <v>0.62193126022913259</v>
          </cell>
          <cell r="J7232">
            <v>0.45614035087719296</v>
          </cell>
          <cell r="K7232">
            <v>11.996119733924612</v>
          </cell>
          <cell r="L7232">
            <v>9.291933418693981</v>
          </cell>
          <cell r="M7232">
            <v>0</v>
          </cell>
          <cell r="N7232">
            <v>0</v>
          </cell>
          <cell r="O7232">
            <v>10.903961706894796</v>
          </cell>
          <cell r="P7232">
            <v>5.2078623077706485</v>
          </cell>
          <cell r="Q7232">
            <v>2.1970669110907424</v>
          </cell>
          <cell r="R7232">
            <v>2.5225583053264078</v>
          </cell>
          <cell r="S7232">
            <v>0</v>
          </cell>
          <cell r="T7232">
            <v>0</v>
          </cell>
          <cell r="U7232">
            <v>0</v>
          </cell>
          <cell r="AO7232" t="e">
            <v>#N/A</v>
          </cell>
          <cell r="AQ7232" t="e">
            <v>#N/A</v>
          </cell>
        </row>
        <row r="7233">
          <cell r="G7233">
            <v>0</v>
          </cell>
          <cell r="H7233">
            <v>0</v>
          </cell>
          <cell r="I7233">
            <v>0</v>
          </cell>
          <cell r="J7233">
            <v>0</v>
          </cell>
          <cell r="K7233">
            <v>0</v>
          </cell>
          <cell r="L7233">
            <v>0</v>
          </cell>
          <cell r="M7233">
            <v>0</v>
          </cell>
          <cell r="N7233">
            <v>0</v>
          </cell>
          <cell r="O7233">
            <v>0</v>
          </cell>
          <cell r="P7233">
            <v>0</v>
          </cell>
          <cell r="Q7233">
            <v>0</v>
          </cell>
          <cell r="R7233">
            <v>0</v>
          </cell>
          <cell r="S7233">
            <v>0</v>
          </cell>
          <cell r="T7233">
            <v>0</v>
          </cell>
          <cell r="U7233">
            <v>0</v>
          </cell>
          <cell r="AO7233" t="e">
            <v>#N/A</v>
          </cell>
          <cell r="AQ7233" t="e">
            <v>#N/A</v>
          </cell>
        </row>
        <row r="7234">
          <cell r="G7234">
            <v>0</v>
          </cell>
          <cell r="H7234">
            <v>0</v>
          </cell>
          <cell r="I7234">
            <v>0</v>
          </cell>
          <cell r="J7234">
            <v>0</v>
          </cell>
          <cell r="K7234">
            <v>0</v>
          </cell>
          <cell r="L7234">
            <v>0</v>
          </cell>
          <cell r="M7234">
            <v>0</v>
          </cell>
          <cell r="N7234">
            <v>0</v>
          </cell>
          <cell r="O7234">
            <v>0</v>
          </cell>
          <cell r="P7234">
            <v>0</v>
          </cell>
          <cell r="Q7234">
            <v>0</v>
          </cell>
          <cell r="R7234">
            <v>0</v>
          </cell>
          <cell r="S7234">
            <v>0</v>
          </cell>
          <cell r="T7234">
            <v>0</v>
          </cell>
          <cell r="U7234">
            <v>0</v>
          </cell>
          <cell r="AO7234" t="e">
            <v>#N/A</v>
          </cell>
          <cell r="AQ7234" t="e">
            <v>#N/A</v>
          </cell>
        </row>
        <row r="7235">
          <cell r="G7235">
            <v>256</v>
          </cell>
          <cell r="H7235">
            <v>229</v>
          </cell>
          <cell r="I7235">
            <v>5</v>
          </cell>
          <cell r="J7235">
            <v>4</v>
          </cell>
          <cell r="K7235">
            <v>134</v>
          </cell>
          <cell r="L7235">
            <v>118</v>
          </cell>
          <cell r="M7235">
            <v>0</v>
          </cell>
          <cell r="N7235">
            <v>0</v>
          </cell>
          <cell r="O7235">
            <v>134</v>
          </cell>
          <cell r="P7235">
            <v>64</v>
          </cell>
          <cell r="Q7235">
            <v>27</v>
          </cell>
          <cell r="R7235">
            <v>31</v>
          </cell>
          <cell r="S7235">
            <v>0</v>
          </cell>
          <cell r="T7235">
            <v>0</v>
          </cell>
          <cell r="U7235">
            <v>0</v>
          </cell>
          <cell r="AO7235" t="e">
            <v>#N/A</v>
          </cell>
          <cell r="AQ7235" t="e">
            <v>#N/A</v>
          </cell>
        </row>
        <row r="7236">
          <cell r="G7236">
            <v>488.66666666666663</v>
          </cell>
          <cell r="H7236">
            <v>206.86648501362396</v>
          </cell>
          <cell r="I7236">
            <v>165.11525029103609</v>
          </cell>
          <cell r="J7236">
            <v>88.673846153846156</v>
          </cell>
          <cell r="K7236">
            <v>457.49473684210528</v>
          </cell>
          <cell r="L7236">
            <v>195.071761416589</v>
          </cell>
          <cell r="M7236">
            <v>154.79277108433737</v>
          </cell>
          <cell r="N7236">
            <v>84.231746031746027</v>
          </cell>
          <cell r="O7236">
            <v>488.66666666666663</v>
          </cell>
          <cell r="P7236">
            <v>0</v>
          </cell>
          <cell r="Q7236">
            <v>0</v>
          </cell>
          <cell r="R7236">
            <v>0</v>
          </cell>
          <cell r="S7236">
            <v>0</v>
          </cell>
          <cell r="T7236">
            <v>0</v>
          </cell>
          <cell r="U7236">
            <v>0</v>
          </cell>
          <cell r="AO7236" t="str">
            <v>Hessen_2007_II 03b_1</v>
          </cell>
          <cell r="AQ7236" t="str">
            <v>Westliche Flächenländer_2007_II 03b_1</v>
          </cell>
        </row>
        <row r="7237">
          <cell r="G7237">
            <v>279</v>
          </cell>
          <cell r="H7237">
            <v>130.88283378746596</v>
          </cell>
          <cell r="I7237">
            <v>85.77415599534342</v>
          </cell>
          <cell r="J7237">
            <v>43.098461538461535</v>
          </cell>
          <cell r="K7237">
            <v>269.53684210526313</v>
          </cell>
          <cell r="L7237">
            <v>128.60577819198508</v>
          </cell>
          <cell r="M7237">
            <v>83.59518072289157</v>
          </cell>
          <cell r="N7237">
            <v>43.361904761904768</v>
          </cell>
          <cell r="O7237">
            <v>279</v>
          </cell>
          <cell r="P7237">
            <v>0</v>
          </cell>
          <cell r="Q7237">
            <v>0</v>
          </cell>
          <cell r="R7237">
            <v>0</v>
          </cell>
          <cell r="S7237">
            <v>0</v>
          </cell>
          <cell r="T7237">
            <v>0</v>
          </cell>
          <cell r="U7237">
            <v>0</v>
          </cell>
          <cell r="AO7237" t="str">
            <v>Hessen_2007_II 03b_2</v>
          </cell>
          <cell r="AQ7237" t="str">
            <v>Westliche Flächenländer_2007_II 03b_2</v>
          </cell>
        </row>
        <row r="7238">
          <cell r="G7238">
            <v>7</v>
          </cell>
          <cell r="H7238">
            <v>4.3760217983651231</v>
          </cell>
          <cell r="I7238">
            <v>1.7869615832363215</v>
          </cell>
          <cell r="J7238">
            <v>0.99076923076923074</v>
          </cell>
          <cell r="K7238">
            <v>6.5263157894736841</v>
          </cell>
          <cell r="L7238">
            <v>3.9328984156570361</v>
          </cell>
          <cell r="M7238">
            <v>1.7710843373493976</v>
          </cell>
          <cell r="N7238">
            <v>0.99682539682539684</v>
          </cell>
          <cell r="O7238">
            <v>7</v>
          </cell>
          <cell r="P7238">
            <v>0</v>
          </cell>
          <cell r="Q7238">
            <v>0</v>
          </cell>
          <cell r="R7238">
            <v>0</v>
          </cell>
          <cell r="S7238">
            <v>0</v>
          </cell>
          <cell r="T7238">
            <v>0</v>
          </cell>
          <cell r="U7238">
            <v>0</v>
          </cell>
          <cell r="AO7238" t="str">
            <v>Hessen_2007_II 03b_3</v>
          </cell>
          <cell r="AQ7238" t="str">
            <v>Westliche Flächenländer_2007_II 03b_3</v>
          </cell>
        </row>
        <row r="7239">
          <cell r="G7239">
            <v>0</v>
          </cell>
          <cell r="H7239">
            <v>0</v>
          </cell>
          <cell r="I7239">
            <v>0</v>
          </cell>
          <cell r="J7239">
            <v>0</v>
          </cell>
          <cell r="K7239">
            <v>0</v>
          </cell>
          <cell r="L7239">
            <v>0</v>
          </cell>
          <cell r="M7239">
            <v>0</v>
          </cell>
          <cell r="N7239">
            <v>0</v>
          </cell>
          <cell r="O7239">
            <v>0</v>
          </cell>
          <cell r="P7239">
            <v>0</v>
          </cell>
          <cell r="Q7239">
            <v>0</v>
          </cell>
          <cell r="R7239">
            <v>0</v>
          </cell>
          <cell r="S7239">
            <v>0</v>
          </cell>
          <cell r="T7239">
            <v>0</v>
          </cell>
          <cell r="U7239">
            <v>0</v>
          </cell>
          <cell r="AO7239" t="str">
            <v>Hessen_2007_II 03b_4</v>
          </cell>
          <cell r="AQ7239" t="str">
            <v>Westliche Flächenländer_2007_II 03b_4</v>
          </cell>
        </row>
        <row r="7240">
          <cell r="G7240">
            <v>0</v>
          </cell>
          <cell r="H7240">
            <v>0</v>
          </cell>
          <cell r="I7240">
            <v>0</v>
          </cell>
          <cell r="J7240">
            <v>0</v>
          </cell>
          <cell r="K7240">
            <v>0</v>
          </cell>
          <cell r="L7240">
            <v>0</v>
          </cell>
          <cell r="M7240">
            <v>0</v>
          </cell>
          <cell r="N7240">
            <v>0</v>
          </cell>
          <cell r="O7240">
            <v>0</v>
          </cell>
          <cell r="P7240">
            <v>0</v>
          </cell>
          <cell r="Q7240">
            <v>0</v>
          </cell>
          <cell r="R7240">
            <v>0</v>
          </cell>
          <cell r="S7240">
            <v>0</v>
          </cell>
          <cell r="T7240">
            <v>0</v>
          </cell>
          <cell r="U7240">
            <v>0</v>
          </cell>
          <cell r="AO7240" t="str">
            <v>Hessen_2007_II 03b_5</v>
          </cell>
          <cell r="AQ7240" t="str">
            <v>Westliche Flächenländer_2007_II 03b_5</v>
          </cell>
        </row>
        <row r="7241">
          <cell r="G7241">
            <v>0</v>
          </cell>
          <cell r="H7241">
            <v>0</v>
          </cell>
          <cell r="I7241">
            <v>0</v>
          </cell>
          <cell r="J7241">
            <v>0</v>
          </cell>
          <cell r="K7241">
            <v>0</v>
          </cell>
          <cell r="L7241">
            <v>0</v>
          </cell>
          <cell r="M7241">
            <v>0</v>
          </cell>
          <cell r="N7241">
            <v>0</v>
          </cell>
          <cell r="O7241">
            <v>0</v>
          </cell>
          <cell r="P7241">
            <v>0</v>
          </cell>
          <cell r="Q7241">
            <v>0</v>
          </cell>
          <cell r="R7241">
            <v>0</v>
          </cell>
          <cell r="S7241">
            <v>0</v>
          </cell>
          <cell r="T7241">
            <v>0</v>
          </cell>
          <cell r="U7241">
            <v>0</v>
          </cell>
          <cell r="AO7241" t="str">
            <v>Hessen_2007_II 03b_6</v>
          </cell>
          <cell r="AQ7241" t="str">
            <v>Westliche Flächenländer_2007_II 03b_6</v>
          </cell>
        </row>
        <row r="7242">
          <cell r="G7242">
            <v>169.33333333333334</v>
          </cell>
          <cell r="H7242">
            <v>95.874659400544971</v>
          </cell>
          <cell r="I7242">
            <v>54.323632130384169</v>
          </cell>
          <cell r="J7242">
            <v>28.236923076923077</v>
          </cell>
          <cell r="K7242">
            <v>165.44210526315791</v>
          </cell>
          <cell r="L7242">
            <v>94.389561975768871</v>
          </cell>
          <cell r="M7242">
            <v>53.840963855421684</v>
          </cell>
          <cell r="N7242">
            <v>28.409523809523808</v>
          </cell>
          <cell r="O7242">
            <v>169.33333333333334</v>
          </cell>
          <cell r="P7242">
            <v>0</v>
          </cell>
          <cell r="Q7242">
            <v>0</v>
          </cell>
          <cell r="R7242">
            <v>0</v>
          </cell>
          <cell r="S7242">
            <v>0</v>
          </cell>
          <cell r="T7242">
            <v>0</v>
          </cell>
          <cell r="U7242">
            <v>0</v>
          </cell>
          <cell r="AO7242" t="str">
            <v>Hessen_2007_II 03b_7</v>
          </cell>
          <cell r="AQ7242" t="str">
            <v>Westliche Flächenländer_2007_II 03b_7</v>
          </cell>
        </row>
        <row r="7243">
          <cell r="G7243">
            <v>944</v>
          </cell>
          <cell r="H7243">
            <v>438</v>
          </cell>
          <cell r="I7243">
            <v>307</v>
          </cell>
          <cell r="J7243">
            <v>161</v>
          </cell>
          <cell r="K7243">
            <v>899</v>
          </cell>
          <cell r="L7243">
            <v>422</v>
          </cell>
          <cell r="M7243">
            <v>294</v>
          </cell>
          <cell r="N7243">
            <v>157</v>
          </cell>
          <cell r="O7243">
            <v>944</v>
          </cell>
          <cell r="P7243">
            <v>0</v>
          </cell>
          <cell r="Q7243">
            <v>0</v>
          </cell>
          <cell r="R7243">
            <v>0</v>
          </cell>
          <cell r="S7243">
            <v>0</v>
          </cell>
          <cell r="T7243">
            <v>0</v>
          </cell>
          <cell r="U7243">
            <v>0</v>
          </cell>
          <cell r="AO7243" t="str">
            <v>Hessen_2007_II 03b_8</v>
          </cell>
          <cell r="AQ7243" t="str">
            <v>Westliche Flächenländer_2007_II 03b_8</v>
          </cell>
        </row>
        <row r="7244">
          <cell r="G7244">
            <v>87.773887865227692</v>
          </cell>
          <cell r="H7244">
            <v>34.434086629001882</v>
          </cell>
          <cell r="I7244">
            <v>28.056466302367944</v>
          </cell>
          <cell r="J7244">
            <v>13.815426997245179</v>
          </cell>
          <cell r="K7244">
            <v>77.456081081081081</v>
          </cell>
          <cell r="L7244">
            <v>30.627211321968481</v>
          </cell>
          <cell r="M7244">
            <v>25.691489361702128</v>
          </cell>
          <cell r="N7244">
            <v>13.56125356125356</v>
          </cell>
          <cell r="O7244">
            <v>87.773887865227692</v>
          </cell>
          <cell r="P7244">
            <v>0</v>
          </cell>
          <cell r="Q7244">
            <v>0</v>
          </cell>
          <cell r="R7244">
            <v>0</v>
          </cell>
          <cell r="S7244">
            <v>0</v>
          </cell>
          <cell r="T7244">
            <v>0</v>
          </cell>
          <cell r="U7244">
            <v>0</v>
          </cell>
          <cell r="AO7244" t="str">
            <v>Hessen_2007_II 02b_1</v>
          </cell>
          <cell r="AQ7244" t="str">
            <v>Westliche Flächenländer_2007_II 02b_1</v>
          </cell>
        </row>
        <row r="7245">
          <cell r="G7245">
            <v>2420.5612003158726</v>
          </cell>
          <cell r="H7245">
            <v>995.03860640301309</v>
          </cell>
          <cell r="I7245">
            <v>579.57741347905289</v>
          </cell>
          <cell r="J7245">
            <v>263.30578512396693</v>
          </cell>
          <cell r="K7245">
            <v>2263.6283783783783</v>
          </cell>
          <cell r="L7245">
            <v>934.47024766806055</v>
          </cell>
          <cell r="M7245">
            <v>548.08510638297878</v>
          </cell>
          <cell r="N7245">
            <v>250.88319088319088</v>
          </cell>
          <cell r="O7245">
            <v>2420.5612003158726</v>
          </cell>
          <cell r="P7245">
            <v>0</v>
          </cell>
          <cell r="Q7245">
            <v>0</v>
          </cell>
          <cell r="R7245">
            <v>0</v>
          </cell>
          <cell r="S7245">
            <v>0</v>
          </cell>
          <cell r="T7245">
            <v>0</v>
          </cell>
          <cell r="U7245">
            <v>0</v>
          </cell>
          <cell r="AO7245" t="str">
            <v>Hessen_2007_II 02b_2</v>
          </cell>
          <cell r="AQ7245" t="str">
            <v>Westliche Flächenländer_2007_II 02b_2</v>
          </cell>
        </row>
        <row r="7246">
          <cell r="G7246">
            <v>181.61345090813373</v>
          </cell>
          <cell r="H7246">
            <v>94.427495291902062</v>
          </cell>
          <cell r="I7246">
            <v>19.216757741347905</v>
          </cell>
          <cell r="J7246">
            <v>15.034435261707989</v>
          </cell>
          <cell r="K7246">
            <v>170.60810810810813</v>
          </cell>
          <cell r="L7246">
            <v>88.478610485686715</v>
          </cell>
          <cell r="M7246">
            <v>17.872340425531913</v>
          </cell>
          <cell r="N7246">
            <v>13.96011396011396</v>
          </cell>
          <cell r="O7246">
            <v>181.61345090813373</v>
          </cell>
          <cell r="P7246">
            <v>0</v>
          </cell>
          <cell r="Q7246">
            <v>0</v>
          </cell>
          <cell r="R7246">
            <v>0</v>
          </cell>
          <cell r="S7246">
            <v>0</v>
          </cell>
          <cell r="T7246">
            <v>0</v>
          </cell>
          <cell r="U7246">
            <v>0</v>
          </cell>
          <cell r="AO7246" t="str">
            <v>Hessen_2007_II 02b_3</v>
          </cell>
          <cell r="AQ7246" t="str">
            <v>Westliche Flächenländer_2007_II 02b_3</v>
          </cell>
        </row>
        <row r="7247">
          <cell r="G7247">
            <v>0</v>
          </cell>
          <cell r="H7247">
            <v>0</v>
          </cell>
          <cell r="I7247">
            <v>0</v>
          </cell>
          <cell r="J7247">
            <v>0</v>
          </cell>
          <cell r="K7247">
            <v>0</v>
          </cell>
          <cell r="L7247">
            <v>0</v>
          </cell>
          <cell r="M7247">
            <v>0</v>
          </cell>
          <cell r="N7247">
            <v>0</v>
          </cell>
          <cell r="O7247">
            <v>0</v>
          </cell>
          <cell r="P7247">
            <v>0</v>
          </cell>
          <cell r="Q7247">
            <v>0</v>
          </cell>
          <cell r="R7247">
            <v>0</v>
          </cell>
          <cell r="S7247">
            <v>0</v>
          </cell>
          <cell r="T7247">
            <v>0</v>
          </cell>
          <cell r="U7247">
            <v>0</v>
          </cell>
          <cell r="AO7247" t="str">
            <v>Hessen_2007_II 02b_4</v>
          </cell>
          <cell r="AQ7247" t="str">
            <v>Westliche Flächenländer_2007_II 02b_4</v>
          </cell>
        </row>
        <row r="7248">
          <cell r="G7248">
            <v>0</v>
          </cell>
          <cell r="H7248">
            <v>0</v>
          </cell>
          <cell r="I7248">
            <v>0</v>
          </cell>
          <cell r="J7248">
            <v>0</v>
          </cell>
          <cell r="K7248">
            <v>0</v>
          </cell>
          <cell r="L7248">
            <v>0</v>
          </cell>
          <cell r="M7248">
            <v>0</v>
          </cell>
          <cell r="N7248">
            <v>0</v>
          </cell>
          <cell r="O7248">
            <v>0</v>
          </cell>
          <cell r="P7248">
            <v>0</v>
          </cell>
          <cell r="Q7248">
            <v>0</v>
          </cell>
          <cell r="R7248">
            <v>0</v>
          </cell>
          <cell r="S7248">
            <v>0</v>
          </cell>
          <cell r="T7248">
            <v>0</v>
          </cell>
          <cell r="U7248">
            <v>0</v>
          </cell>
          <cell r="AO7248" t="str">
            <v>Hessen_2007_II 02b_5</v>
          </cell>
          <cell r="AQ7248" t="str">
            <v>Westliche Flächenländer_2007_II 02b_5</v>
          </cell>
        </row>
        <row r="7249">
          <cell r="G7249">
            <v>0</v>
          </cell>
          <cell r="H7249">
            <v>0</v>
          </cell>
          <cell r="I7249">
            <v>0</v>
          </cell>
          <cell r="J7249">
            <v>0</v>
          </cell>
          <cell r="K7249">
            <v>0</v>
          </cell>
          <cell r="L7249">
            <v>0</v>
          </cell>
          <cell r="M7249">
            <v>0</v>
          </cell>
          <cell r="N7249">
            <v>0</v>
          </cell>
          <cell r="O7249">
            <v>0</v>
          </cell>
          <cell r="P7249">
            <v>0</v>
          </cell>
          <cell r="Q7249">
            <v>0</v>
          </cell>
          <cell r="R7249">
            <v>0</v>
          </cell>
          <cell r="S7249">
            <v>0</v>
          </cell>
          <cell r="T7249">
            <v>0</v>
          </cell>
          <cell r="U7249">
            <v>0</v>
          </cell>
          <cell r="AO7249" t="str">
            <v>Hessen_2007_II 02b_6</v>
          </cell>
          <cell r="AQ7249" t="str">
            <v>Westliche Flächenländer_2007_II 02b_6</v>
          </cell>
        </row>
        <row r="7250">
          <cell r="G7250">
            <v>21.051460910765993</v>
          </cell>
          <cell r="H7250">
            <v>7.0998116760828625</v>
          </cell>
          <cell r="I7250">
            <v>6.14936247723133</v>
          </cell>
          <cell r="J7250">
            <v>2.8443526170798901</v>
          </cell>
          <cell r="K7250">
            <v>13.307432432432432</v>
          </cell>
          <cell r="L7250">
            <v>4.4239305242843354</v>
          </cell>
          <cell r="M7250">
            <v>3.3510638297872339</v>
          </cell>
          <cell r="N7250">
            <v>1.5954415954415955</v>
          </cell>
          <cell r="O7250">
            <v>21.051460910765993</v>
          </cell>
          <cell r="P7250">
            <v>0</v>
          </cell>
          <cell r="Q7250">
            <v>0</v>
          </cell>
          <cell r="R7250">
            <v>0</v>
          </cell>
          <cell r="S7250">
            <v>0</v>
          </cell>
          <cell r="T7250">
            <v>0</v>
          </cell>
          <cell r="U7250">
            <v>0</v>
          </cell>
          <cell r="AO7250" t="str">
            <v>Hessen_2007_II 02b_7</v>
          </cell>
          <cell r="AQ7250" t="str">
            <v>Westliche Flächenländer_2007_II 02b_7</v>
          </cell>
        </row>
        <row r="7251">
          <cell r="G7251">
            <v>2711</v>
          </cell>
          <cell r="H7251">
            <v>1131</v>
          </cell>
          <cell r="I7251">
            <v>633</v>
          </cell>
          <cell r="J7251">
            <v>295</v>
          </cell>
          <cell r="K7251">
            <v>2525</v>
          </cell>
          <cell r="L7251">
            <v>1058</v>
          </cell>
          <cell r="M7251">
            <v>595</v>
          </cell>
          <cell r="N7251">
            <v>280</v>
          </cell>
          <cell r="O7251">
            <v>2711</v>
          </cell>
          <cell r="P7251">
            <v>0</v>
          </cell>
          <cell r="Q7251">
            <v>0</v>
          </cell>
          <cell r="R7251">
            <v>0</v>
          </cell>
          <cell r="S7251">
            <v>0</v>
          </cell>
          <cell r="T7251">
            <v>0</v>
          </cell>
          <cell r="U7251">
            <v>0</v>
          </cell>
          <cell r="AO7251" t="str">
            <v>Hessen_2007_II 02b_8</v>
          </cell>
          <cell r="AQ7251" t="str">
            <v>Westliche Flächenländer_2007_II 02b_8</v>
          </cell>
        </row>
        <row r="7252">
          <cell r="G7252">
            <v>0</v>
          </cell>
          <cell r="H7252">
            <v>0</v>
          </cell>
          <cell r="I7252">
            <v>0</v>
          </cell>
          <cell r="J7252">
            <v>0</v>
          </cell>
          <cell r="K7252">
            <v>0</v>
          </cell>
          <cell r="L7252">
            <v>0</v>
          </cell>
          <cell r="M7252">
            <v>0</v>
          </cell>
          <cell r="N7252">
            <v>0</v>
          </cell>
          <cell r="O7252">
            <v>0</v>
          </cell>
          <cell r="P7252">
            <v>0</v>
          </cell>
          <cell r="Q7252">
            <v>0</v>
          </cell>
          <cell r="R7252">
            <v>0</v>
          </cell>
          <cell r="S7252">
            <v>0</v>
          </cell>
          <cell r="T7252">
            <v>0</v>
          </cell>
          <cell r="U7252">
            <v>0</v>
          </cell>
          <cell r="AO7252" t="str">
            <v>Hessen_2007_II 02a_1</v>
          </cell>
          <cell r="AQ7252" t="str">
            <v>Westliche Flächenländer_2007_II 02a_1</v>
          </cell>
        </row>
        <row r="7253">
          <cell r="G7253">
            <v>13244.387068858943</v>
          </cell>
          <cell r="H7253">
            <v>6718.5221195916383</v>
          </cell>
          <cell r="I7253">
            <v>2768.3333865814698</v>
          </cell>
          <cell r="J7253">
            <v>1338.1846861649688</v>
          </cell>
          <cell r="K7253">
            <v>6015.2742102115162</v>
          </cell>
          <cell r="L7253">
            <v>3058.3077005233363</v>
          </cell>
          <cell r="M7253">
            <v>1306.4898618865707</v>
          </cell>
          <cell r="N7253">
            <v>619.92499999999995</v>
          </cell>
          <cell r="O7253">
            <v>7885.7833168500429</v>
          </cell>
          <cell r="P7253">
            <v>5358.6037520089012</v>
          </cell>
          <cell r="Q7253">
            <v>0</v>
          </cell>
          <cell r="R7253">
            <v>0</v>
          </cell>
          <cell r="S7253">
            <v>0</v>
          </cell>
          <cell r="T7253">
            <v>0</v>
          </cell>
          <cell r="U7253">
            <v>0</v>
          </cell>
          <cell r="AO7253" t="str">
            <v>Hessen_2007_II 02a_2</v>
          </cell>
          <cell r="AQ7253" t="str">
            <v>Westliche Flächenländer_2007_II 02a_2</v>
          </cell>
        </row>
        <row r="7254">
          <cell r="G7254">
            <v>2367.1908764989489</v>
          </cell>
          <cell r="H7254">
            <v>1267.3796791443849</v>
          </cell>
          <cell r="I7254">
            <v>438.05015974440897</v>
          </cell>
          <cell r="J7254">
            <v>225.17778508051268</v>
          </cell>
          <cell r="K7254">
            <v>1982.0193572943288</v>
          </cell>
          <cell r="L7254">
            <v>1087.151874399231</v>
          </cell>
          <cell r="M7254">
            <v>386.51777843079634</v>
          </cell>
          <cell r="N7254">
            <v>200.11785714285713</v>
          </cell>
          <cell r="O7254">
            <v>1409.4388985041414</v>
          </cell>
          <cell r="P7254">
            <v>957.7519779948077</v>
          </cell>
          <cell r="Q7254">
            <v>0</v>
          </cell>
          <cell r="R7254">
            <v>0</v>
          </cell>
          <cell r="S7254">
            <v>0</v>
          </cell>
          <cell r="T7254">
            <v>0</v>
          </cell>
          <cell r="U7254">
            <v>0</v>
          </cell>
          <cell r="AO7254" t="str">
            <v>Hessen_2007_II 02a_3</v>
          </cell>
          <cell r="AQ7254" t="str">
            <v>Westliche Flächenländer_2007_II 02a_3</v>
          </cell>
        </row>
        <row r="7255">
          <cell r="G7255">
            <v>14.973049820744221</v>
          </cell>
          <cell r="H7255">
            <v>13.125911521633448</v>
          </cell>
          <cell r="I7255">
            <v>3.5905750798722047</v>
          </cell>
          <cell r="J7255">
            <v>3.6069668090699967</v>
          </cell>
          <cell r="K7255">
            <v>7.8357892447392752</v>
          </cell>
          <cell r="L7255">
            <v>7.0968706611128907</v>
          </cell>
          <cell r="M7255">
            <v>1.4942697619747281</v>
          </cell>
          <cell r="N7255">
            <v>1.4678571428571427</v>
          </cell>
          <cell r="O7255">
            <v>8.915038941772778</v>
          </cell>
          <cell r="P7255">
            <v>6.0580108789714426</v>
          </cell>
          <cell r="Q7255">
            <v>0</v>
          </cell>
          <cell r="R7255">
            <v>0</v>
          </cell>
          <cell r="S7255">
            <v>0</v>
          </cell>
          <cell r="T7255">
            <v>0</v>
          </cell>
          <cell r="U7255">
            <v>0</v>
          </cell>
          <cell r="AO7255" t="str">
            <v>Hessen_2007_II 02a_4</v>
          </cell>
          <cell r="AQ7255" t="str">
            <v>Westliche Flächenländer_2007_II 02a_4</v>
          </cell>
        </row>
        <row r="7256">
          <cell r="G7256">
            <v>1.4490048213623439</v>
          </cell>
          <cell r="H7256">
            <v>0.97228974234321819</v>
          </cell>
          <cell r="I7256">
            <v>1.0258785942492012</v>
          </cell>
          <cell r="J7256">
            <v>1.0305619454485706</v>
          </cell>
          <cell r="K7256">
            <v>0.870643249415475</v>
          </cell>
          <cell r="L7256">
            <v>0.44355441631955567</v>
          </cell>
          <cell r="M7256">
            <v>0.49808992065824276</v>
          </cell>
          <cell r="N7256">
            <v>0.48928571428571432</v>
          </cell>
          <cell r="O7256">
            <v>0.86274570404252693</v>
          </cell>
          <cell r="P7256">
            <v>0.58625911731981706</v>
          </cell>
          <cell r="Q7256">
            <v>0</v>
          </cell>
          <cell r="R7256">
            <v>0</v>
          </cell>
          <cell r="S7256">
            <v>0</v>
          </cell>
          <cell r="T7256">
            <v>0</v>
          </cell>
          <cell r="U7256">
            <v>0</v>
          </cell>
          <cell r="AO7256" t="str">
            <v>Hessen_2007_II 02a_5</v>
          </cell>
          <cell r="AQ7256" t="str">
            <v>Westliche Flächenländer_2007_II 02a_5</v>
          </cell>
        </row>
        <row r="7257">
          <cell r="G7257">
            <v>0</v>
          </cell>
          <cell r="H7257">
            <v>0</v>
          </cell>
          <cell r="I7257">
            <v>0</v>
          </cell>
          <cell r="J7257">
            <v>0</v>
          </cell>
          <cell r="K7257">
            <v>0</v>
          </cell>
          <cell r="L7257">
            <v>0</v>
          </cell>
          <cell r="M7257">
            <v>0</v>
          </cell>
          <cell r="N7257">
            <v>0</v>
          </cell>
          <cell r="O7257">
            <v>0</v>
          </cell>
          <cell r="P7257">
            <v>0</v>
          </cell>
          <cell r="Q7257">
            <v>0</v>
          </cell>
          <cell r="R7257">
            <v>0</v>
          </cell>
          <cell r="S7257">
            <v>0</v>
          </cell>
          <cell r="T7257">
            <v>0</v>
          </cell>
          <cell r="U7257">
            <v>0</v>
          </cell>
          <cell r="AO7257" t="str">
            <v>Hessen_2007_II 02a_6</v>
          </cell>
          <cell r="AQ7257" t="str">
            <v>Westliche Flächenländer_2007_II 02a_6</v>
          </cell>
        </row>
        <row r="7258">
          <cell r="G7258">
            <v>0</v>
          </cell>
          <cell r="H7258">
            <v>0</v>
          </cell>
          <cell r="I7258">
            <v>0</v>
          </cell>
          <cell r="J7258">
            <v>0</v>
          </cell>
          <cell r="K7258">
            <v>0</v>
          </cell>
          <cell r="L7258">
            <v>0</v>
          </cell>
          <cell r="M7258">
            <v>0</v>
          </cell>
          <cell r="N7258">
            <v>0</v>
          </cell>
          <cell r="O7258">
            <v>0</v>
          </cell>
          <cell r="P7258">
            <v>0</v>
          </cell>
          <cell r="Q7258">
            <v>0</v>
          </cell>
          <cell r="R7258">
            <v>0</v>
          </cell>
          <cell r="S7258">
            <v>0</v>
          </cell>
          <cell r="T7258">
            <v>0</v>
          </cell>
          <cell r="U7258">
            <v>0</v>
          </cell>
          <cell r="AO7258" t="str">
            <v>Hessen_2007_II 02a_7</v>
          </cell>
          <cell r="AQ7258" t="str">
            <v>Westliche Flächenländer_2007_II 02a_7</v>
          </cell>
        </row>
        <row r="7259">
          <cell r="G7259">
            <v>15628</v>
          </cell>
          <cell r="H7259">
            <v>8000</v>
          </cell>
          <cell r="I7259">
            <v>3211</v>
          </cell>
          <cell r="J7259">
            <v>1568</v>
          </cell>
          <cell r="K7259">
            <v>8006</v>
          </cell>
          <cell r="L7259">
            <v>4153</v>
          </cell>
          <cell r="M7259">
            <v>1695</v>
          </cell>
          <cell r="N7259">
            <v>822</v>
          </cell>
          <cell r="O7259">
            <v>9305</v>
          </cell>
          <cell r="P7259">
            <v>6323</v>
          </cell>
          <cell r="Q7259">
            <v>0</v>
          </cell>
          <cell r="R7259">
            <v>0</v>
          </cell>
          <cell r="S7259">
            <v>0</v>
          </cell>
          <cell r="T7259">
            <v>0</v>
          </cell>
          <cell r="U7259">
            <v>0</v>
          </cell>
          <cell r="AO7259" t="str">
            <v>Hessen_2007_II 02a_8</v>
          </cell>
          <cell r="AQ7259" t="str">
            <v>Westliche Flächenländer_2007_II 02a_8</v>
          </cell>
        </row>
        <row r="7260">
          <cell r="G7260">
            <v>1861.5591165006497</v>
          </cell>
          <cell r="H7260">
            <v>724.4396859386153</v>
          </cell>
          <cell r="I7260">
            <v>680.30540540540539</v>
          </cell>
          <cell r="J7260">
            <v>280.93333333333334</v>
          </cell>
          <cell r="K7260">
            <v>1645.2857142857142</v>
          </cell>
          <cell r="L7260">
            <v>625.38297872340422</v>
          </cell>
          <cell r="M7260">
            <v>586.79748743718596</v>
          </cell>
          <cell r="N7260">
            <v>234.82435597189698</v>
          </cell>
          <cell r="O7260">
            <v>1595.289158365815</v>
          </cell>
          <cell r="P7260">
            <v>266.26995813483472</v>
          </cell>
          <cell r="Q7260">
            <v>0</v>
          </cell>
          <cell r="R7260">
            <v>0</v>
          </cell>
          <cell r="S7260">
            <v>0</v>
          </cell>
          <cell r="T7260">
            <v>0</v>
          </cell>
          <cell r="U7260">
            <v>0</v>
          </cell>
          <cell r="AO7260" t="str">
            <v>Hessen_2007_II 03c_1</v>
          </cell>
          <cell r="AQ7260" t="str">
            <v>Westliche Flächenländer_2007_II 03c_1</v>
          </cell>
        </row>
        <row r="7261">
          <cell r="G7261">
            <v>827.46210480727586</v>
          </cell>
          <cell r="H7261">
            <v>312.43397573162025</v>
          </cell>
          <cell r="I7261">
            <v>270.95675675675676</v>
          </cell>
          <cell r="J7261">
            <v>108.26666666666667</v>
          </cell>
          <cell r="K7261">
            <v>684.2463054187192</v>
          </cell>
          <cell r="L7261">
            <v>258.31914893617022</v>
          </cell>
          <cell r="M7261">
            <v>208.75125628140702</v>
          </cell>
          <cell r="N7261">
            <v>82.751756440281028</v>
          </cell>
          <cell r="O7261">
            <v>709.10524036379377</v>
          </cell>
          <cell r="P7261">
            <v>118.35686444348202</v>
          </cell>
          <cell r="Q7261">
            <v>0</v>
          </cell>
          <cell r="R7261">
            <v>0</v>
          </cell>
          <cell r="S7261">
            <v>0</v>
          </cell>
          <cell r="T7261">
            <v>0</v>
          </cell>
          <cell r="U7261">
            <v>0</v>
          </cell>
          <cell r="AO7261" t="str">
            <v>Hessen_2007_II 03c_2</v>
          </cell>
          <cell r="AQ7261" t="str">
            <v>Westliche Flächenländer_2007_II 03c_2</v>
          </cell>
        </row>
        <row r="7262">
          <cell r="G7262">
            <v>40.127760935469901</v>
          </cell>
          <cell r="H7262">
            <v>18.586723768736618</v>
          </cell>
          <cell r="I7262">
            <v>7.2837837837837842</v>
          </cell>
          <cell r="J7262">
            <v>4.2</v>
          </cell>
          <cell r="K7262">
            <v>33.094827586206897</v>
          </cell>
          <cell r="L7262">
            <v>14.148936170212766</v>
          </cell>
          <cell r="M7262">
            <v>5.0467336683417088</v>
          </cell>
          <cell r="N7262">
            <v>2.1662763466042154</v>
          </cell>
          <cell r="O7262">
            <v>34.38804677349502</v>
          </cell>
          <cell r="P7262">
            <v>5.7397141619748808</v>
          </cell>
          <cell r="Q7262">
            <v>0</v>
          </cell>
          <cell r="R7262">
            <v>0</v>
          </cell>
          <cell r="S7262">
            <v>0</v>
          </cell>
          <cell r="T7262">
            <v>0</v>
          </cell>
          <cell r="U7262">
            <v>0</v>
          </cell>
          <cell r="AO7262" t="str">
            <v>Hessen_2007_II 03c_3</v>
          </cell>
          <cell r="AQ7262" t="str">
            <v>Westliche Flächenländer_2007_II 03c_3</v>
          </cell>
        </row>
        <row r="7263">
          <cell r="G7263">
            <v>0</v>
          </cell>
          <cell r="H7263">
            <v>0</v>
          </cell>
          <cell r="I7263">
            <v>0</v>
          </cell>
          <cell r="J7263">
            <v>0</v>
          </cell>
          <cell r="K7263">
            <v>0</v>
          </cell>
          <cell r="L7263">
            <v>0</v>
          </cell>
          <cell r="M7263">
            <v>0</v>
          </cell>
          <cell r="N7263">
            <v>0</v>
          </cell>
          <cell r="O7263">
            <v>0</v>
          </cell>
          <cell r="P7263">
            <v>0</v>
          </cell>
          <cell r="Q7263">
            <v>0</v>
          </cell>
          <cell r="R7263">
            <v>0</v>
          </cell>
          <cell r="S7263">
            <v>0</v>
          </cell>
          <cell r="T7263">
            <v>0</v>
          </cell>
          <cell r="U7263">
            <v>0</v>
          </cell>
          <cell r="AO7263" t="str">
            <v>Hessen_2007_II 03c_4</v>
          </cell>
          <cell r="AQ7263" t="str">
            <v>Westliche Flächenländer_2007_II 03c_4</v>
          </cell>
        </row>
        <row r="7264">
          <cell r="G7264">
            <v>0</v>
          </cell>
          <cell r="H7264">
            <v>0</v>
          </cell>
          <cell r="I7264">
            <v>0</v>
          </cell>
          <cell r="J7264">
            <v>0</v>
          </cell>
          <cell r="K7264">
            <v>0</v>
          </cell>
          <cell r="L7264">
            <v>0</v>
          </cell>
          <cell r="M7264">
            <v>0</v>
          </cell>
          <cell r="N7264">
            <v>0</v>
          </cell>
          <cell r="O7264">
            <v>0</v>
          </cell>
          <cell r="P7264">
            <v>0</v>
          </cell>
          <cell r="Q7264">
            <v>0</v>
          </cell>
          <cell r="R7264">
            <v>0</v>
          </cell>
          <cell r="S7264">
            <v>0</v>
          </cell>
          <cell r="T7264">
            <v>0</v>
          </cell>
          <cell r="U7264">
            <v>0</v>
          </cell>
          <cell r="AO7264" t="str">
            <v>Hessen_2007_II 03c_5</v>
          </cell>
          <cell r="AQ7264" t="str">
            <v>Westliche Flächenländer_2007_II 03c_5</v>
          </cell>
        </row>
        <row r="7265">
          <cell r="G7265">
            <v>0</v>
          </cell>
          <cell r="H7265">
            <v>0</v>
          </cell>
          <cell r="I7265">
            <v>0</v>
          </cell>
          <cell r="J7265">
            <v>0</v>
          </cell>
          <cell r="K7265">
            <v>0</v>
          </cell>
          <cell r="L7265">
            <v>0</v>
          </cell>
          <cell r="M7265">
            <v>0</v>
          </cell>
          <cell r="N7265">
            <v>0</v>
          </cell>
          <cell r="O7265">
            <v>0</v>
          </cell>
          <cell r="P7265">
            <v>0</v>
          </cell>
          <cell r="Q7265">
            <v>0</v>
          </cell>
          <cell r="R7265">
            <v>0</v>
          </cell>
          <cell r="S7265">
            <v>0</v>
          </cell>
          <cell r="T7265">
            <v>0</v>
          </cell>
          <cell r="U7265">
            <v>0</v>
          </cell>
          <cell r="AO7265" t="str">
            <v>Hessen_2007_II 03c_6</v>
          </cell>
          <cell r="AQ7265" t="str">
            <v>Westliche Flächenländer_2007_II 03c_6</v>
          </cell>
        </row>
        <row r="7266">
          <cell r="G7266">
            <v>465.85101775660462</v>
          </cell>
          <cell r="H7266">
            <v>184.53961456102786</v>
          </cell>
          <cell r="I7266">
            <v>119.45405405405405</v>
          </cell>
          <cell r="J7266">
            <v>54.6</v>
          </cell>
          <cell r="K7266">
            <v>429.3731527093596</v>
          </cell>
          <cell r="L7266">
            <v>166.14893617021275</v>
          </cell>
          <cell r="M7266">
            <v>112.40452261306532</v>
          </cell>
          <cell r="N7266">
            <v>50.257611241217802</v>
          </cell>
          <cell r="O7266">
            <v>399.21755449689618</v>
          </cell>
          <cell r="P7266">
            <v>66.633463259708392</v>
          </cell>
          <cell r="Q7266">
            <v>0</v>
          </cell>
          <cell r="R7266">
            <v>0</v>
          </cell>
          <cell r="S7266">
            <v>0</v>
          </cell>
          <cell r="T7266">
            <v>0</v>
          </cell>
          <cell r="U7266">
            <v>0</v>
          </cell>
          <cell r="AO7266" t="str">
            <v>Hessen_2007_II 03c_7</v>
          </cell>
          <cell r="AQ7266" t="str">
            <v>Westliche Flächenländer_2007_II 03c_7</v>
          </cell>
        </row>
        <row r="7267">
          <cell r="G7267">
            <v>3195</v>
          </cell>
          <cell r="H7267">
            <v>1240</v>
          </cell>
          <cell r="I7267">
            <v>1078</v>
          </cell>
          <cell r="J7267">
            <v>448</v>
          </cell>
          <cell r="K7267">
            <v>2792</v>
          </cell>
          <cell r="L7267">
            <v>1064</v>
          </cell>
          <cell r="M7267">
            <v>913</v>
          </cell>
          <cell r="N7267">
            <v>370</v>
          </cell>
          <cell r="O7267">
            <v>2738</v>
          </cell>
          <cell r="P7267">
            <v>457</v>
          </cell>
          <cell r="Q7267">
            <v>0</v>
          </cell>
          <cell r="R7267">
            <v>0</v>
          </cell>
          <cell r="S7267">
            <v>0</v>
          </cell>
          <cell r="T7267">
            <v>0</v>
          </cell>
          <cell r="U7267">
            <v>0</v>
          </cell>
          <cell r="AO7267" t="str">
            <v>Hessen_2007_II 03c_8</v>
          </cell>
          <cell r="AQ7267" t="str">
            <v>Westliche Flächenländer_2007_II 03c_8</v>
          </cell>
        </row>
        <row r="7268">
          <cell r="G7268">
            <v>407.11568123393317</v>
          </cell>
          <cell r="H7268">
            <v>123.53283384750991</v>
          </cell>
          <cell r="I7268">
            <v>96.124721603563472</v>
          </cell>
          <cell r="J7268">
            <v>27.262833675564679</v>
          </cell>
          <cell r="K7268">
            <v>259.53956670467505</v>
          </cell>
          <cell r="L7268">
            <v>85.202090592334486</v>
          </cell>
          <cell r="M7268">
            <v>55.080412371134024</v>
          </cell>
          <cell r="N7268">
            <v>17.365994236311241</v>
          </cell>
          <cell r="O7268">
            <v>325.15509854327337</v>
          </cell>
          <cell r="P7268">
            <v>64.493573264781489</v>
          </cell>
          <cell r="Q7268">
            <v>17.46700942587832</v>
          </cell>
          <cell r="R7268">
            <v>0</v>
          </cell>
          <cell r="S7268">
            <v>0</v>
          </cell>
          <cell r="T7268">
            <v>0</v>
          </cell>
          <cell r="U7268">
            <v>0</v>
          </cell>
          <cell r="AO7268" t="str">
            <v>Hessen_2007_II 03d_1</v>
          </cell>
          <cell r="AQ7268" t="str">
            <v>Westliche Flächenländer_2007_II 03d_1</v>
          </cell>
        </row>
        <row r="7269">
          <cell r="G7269">
            <v>578.89357326478148</v>
          </cell>
          <cell r="H7269">
            <v>187.90656676950198</v>
          </cell>
          <cell r="I7269">
            <v>126.81069042316258</v>
          </cell>
          <cell r="J7269">
            <v>34.406570841889121</v>
          </cell>
          <cell r="K7269">
            <v>389.77514253135689</v>
          </cell>
          <cell r="L7269">
            <v>135.73693379790942</v>
          </cell>
          <cell r="M7269">
            <v>76.288659793814418</v>
          </cell>
          <cell r="N7269">
            <v>22.270893371757925</v>
          </cell>
          <cell r="O7269">
            <v>462.3506426735218</v>
          </cell>
          <cell r="P7269">
            <v>91.705912596401021</v>
          </cell>
          <cell r="Q7269">
            <v>24.837017994858609</v>
          </cell>
          <cell r="R7269">
            <v>0</v>
          </cell>
          <cell r="S7269">
            <v>0</v>
          </cell>
          <cell r="T7269">
            <v>0</v>
          </cell>
          <cell r="U7269">
            <v>0</v>
          </cell>
          <cell r="AO7269" t="str">
            <v>Hessen_2007_II 03d_2</v>
          </cell>
          <cell r="AQ7269" t="str">
            <v>Westliche Flächenländer_2007_II 03d_2</v>
          </cell>
        </row>
        <row r="7270">
          <cell r="G7270">
            <v>206.46580976863751</v>
          </cell>
          <cell r="H7270">
            <v>89.18818862935214</v>
          </cell>
          <cell r="I7270">
            <v>21.443207126948774</v>
          </cell>
          <cell r="J7270">
            <v>7.4353182751540041</v>
          </cell>
          <cell r="K7270">
            <v>153.89783352337514</v>
          </cell>
          <cell r="L7270">
            <v>71.059233449477347</v>
          </cell>
          <cell r="M7270">
            <v>13.731958762886599</v>
          </cell>
          <cell r="N7270">
            <v>5.0374639769452454</v>
          </cell>
          <cell r="O7270">
            <v>164.90008568980289</v>
          </cell>
          <cell r="P7270">
            <v>32.707455012853472</v>
          </cell>
          <cell r="Q7270">
            <v>8.8582690659811476</v>
          </cell>
          <cell r="R7270">
            <v>0</v>
          </cell>
          <cell r="S7270">
            <v>0</v>
          </cell>
          <cell r="T7270">
            <v>0</v>
          </cell>
          <cell r="U7270">
            <v>0</v>
          </cell>
          <cell r="AO7270" t="str">
            <v>Hessen_2007_II 03d_3</v>
          </cell>
          <cell r="AQ7270" t="str">
            <v>Westliche Flächenländer_2007_II 03d_3</v>
          </cell>
        </row>
        <row r="7271">
          <cell r="G7271">
            <v>1.038560411311054</v>
          </cell>
          <cell r="H7271">
            <v>0.3596297928602909</v>
          </cell>
          <cell r="I7271">
            <v>0.18485523385300667</v>
          </cell>
          <cell r="J7271">
            <v>0</v>
          </cell>
          <cell r="K7271">
            <v>0.93158494868871156</v>
          </cell>
          <cell r="L7271">
            <v>0.34494773519163763</v>
          </cell>
          <cell r="M7271">
            <v>0.15257731958762888</v>
          </cell>
          <cell r="N7271">
            <v>0</v>
          </cell>
          <cell r="O7271">
            <v>0.82947729220222799</v>
          </cell>
          <cell r="P7271">
            <v>0.16452442159383035</v>
          </cell>
          <cell r="Q7271">
            <v>4.4558697514995721E-2</v>
          </cell>
          <cell r="R7271">
            <v>0</v>
          </cell>
          <cell r="S7271">
            <v>0</v>
          </cell>
          <cell r="T7271">
            <v>0</v>
          </cell>
          <cell r="U7271">
            <v>0</v>
          </cell>
          <cell r="AO7271" t="str">
            <v>Hessen_2007_II 03d_4</v>
          </cell>
          <cell r="AQ7271" t="str">
            <v>Westliche Flächenländer_2007_II 03d_4</v>
          </cell>
        </row>
        <row r="7272">
          <cell r="G7272">
            <v>0</v>
          </cell>
          <cell r="H7272">
            <v>0</v>
          </cell>
          <cell r="I7272">
            <v>0</v>
          </cell>
          <cell r="J7272">
            <v>0</v>
          </cell>
          <cell r="K7272">
            <v>0</v>
          </cell>
          <cell r="L7272">
            <v>0</v>
          </cell>
          <cell r="M7272">
            <v>0</v>
          </cell>
          <cell r="N7272">
            <v>0</v>
          </cell>
          <cell r="O7272">
            <v>0</v>
          </cell>
          <cell r="P7272">
            <v>0</v>
          </cell>
          <cell r="Q7272">
            <v>0</v>
          </cell>
          <cell r="R7272">
            <v>0</v>
          </cell>
          <cell r="S7272">
            <v>0</v>
          </cell>
          <cell r="T7272">
            <v>0</v>
          </cell>
          <cell r="U7272">
            <v>0</v>
          </cell>
          <cell r="AO7272" t="str">
            <v>Hessen_2007_II 03d_5</v>
          </cell>
          <cell r="AQ7272" t="str">
            <v>Westliche Flächenländer_2007_II 03d_5</v>
          </cell>
        </row>
        <row r="7273">
          <cell r="G7273">
            <v>0</v>
          </cell>
          <cell r="H7273">
            <v>0</v>
          </cell>
          <cell r="I7273">
            <v>0</v>
          </cell>
          <cell r="J7273">
            <v>0</v>
          </cell>
          <cell r="K7273">
            <v>0</v>
          </cell>
          <cell r="L7273">
            <v>0</v>
          </cell>
          <cell r="M7273">
            <v>0</v>
          </cell>
          <cell r="N7273">
            <v>0</v>
          </cell>
          <cell r="O7273">
            <v>0</v>
          </cell>
          <cell r="P7273">
            <v>0</v>
          </cell>
          <cell r="Q7273">
            <v>0</v>
          </cell>
          <cell r="R7273">
            <v>0</v>
          </cell>
          <cell r="S7273">
            <v>0</v>
          </cell>
          <cell r="T7273">
            <v>0</v>
          </cell>
          <cell r="U7273">
            <v>0</v>
          </cell>
          <cell r="AO7273" t="str">
            <v>Hessen_2007_II 03d_6</v>
          </cell>
          <cell r="AQ7273" t="str">
            <v>Westliche Flächenländer_2007_II 03d_6</v>
          </cell>
        </row>
        <row r="7274">
          <cell r="G7274">
            <v>18.486375321336759</v>
          </cell>
          <cell r="H7274">
            <v>7.0127809607756717</v>
          </cell>
          <cell r="I7274">
            <v>4.4365256124721606</v>
          </cell>
          <cell r="J7274">
            <v>1.8952772073921971</v>
          </cell>
          <cell r="K7274">
            <v>12.85587229190422</v>
          </cell>
          <cell r="L7274">
            <v>4.6567944250871083</v>
          </cell>
          <cell r="M7274">
            <v>2.7463917525773196</v>
          </cell>
          <cell r="N7274">
            <v>1.3256484149855907</v>
          </cell>
          <cell r="O7274">
            <v>14.764695801199657</v>
          </cell>
          <cell r="P7274">
            <v>2.9285347043701799</v>
          </cell>
          <cell r="Q7274">
            <v>0.79314481576692375</v>
          </cell>
          <cell r="R7274">
            <v>0</v>
          </cell>
          <cell r="S7274">
            <v>0</v>
          </cell>
          <cell r="T7274">
            <v>0</v>
          </cell>
          <cell r="U7274">
            <v>0</v>
          </cell>
          <cell r="AO7274" t="str">
            <v>Hessen_2007_II 03d_7</v>
          </cell>
          <cell r="AQ7274" t="str">
            <v>Westliche Flächenländer_2007_II 03d_7</v>
          </cell>
        </row>
        <row r="7275">
          <cell r="G7275">
            <v>1212</v>
          </cell>
          <cell r="H7275">
            <v>408</v>
          </cell>
          <cell r="I7275">
            <v>249</v>
          </cell>
          <cell r="J7275">
            <v>71</v>
          </cell>
          <cell r="K7275">
            <v>817</v>
          </cell>
          <cell r="L7275">
            <v>297</v>
          </cell>
          <cell r="M7275">
            <v>148</v>
          </cell>
          <cell r="N7275">
            <v>46</v>
          </cell>
          <cell r="O7275">
            <v>968</v>
          </cell>
          <cell r="P7275">
            <v>192</v>
          </cell>
          <cell r="Q7275">
            <v>52</v>
          </cell>
          <cell r="R7275">
            <v>0</v>
          </cell>
          <cell r="S7275">
            <v>0</v>
          </cell>
          <cell r="T7275">
            <v>0</v>
          </cell>
          <cell r="U7275">
            <v>0</v>
          </cell>
          <cell r="AO7275" t="str">
            <v>Hessen_2007_II 03d_8</v>
          </cell>
          <cell r="AQ7275" t="str">
            <v>Westliche Flächenländer_2007_II 03d_8</v>
          </cell>
        </row>
        <row r="7276">
          <cell r="G7276">
            <v>407.11568123393317</v>
          </cell>
          <cell r="H7276">
            <v>123.53283384750991</v>
          </cell>
          <cell r="I7276">
            <v>96.124721603563472</v>
          </cell>
          <cell r="J7276">
            <v>27.262833675564679</v>
          </cell>
          <cell r="K7276">
            <v>259.53956670467505</v>
          </cell>
          <cell r="L7276">
            <v>85.202090592334486</v>
          </cell>
          <cell r="M7276">
            <v>55.080412371134024</v>
          </cell>
          <cell r="N7276">
            <v>17.365994236311241</v>
          </cell>
          <cell r="O7276">
            <v>325.15509854327337</v>
          </cell>
          <cell r="P7276">
            <v>64.493573264781489</v>
          </cell>
          <cell r="Q7276">
            <v>17.46700942587832</v>
          </cell>
          <cell r="R7276">
            <v>0</v>
          </cell>
          <cell r="S7276">
            <v>0</v>
          </cell>
          <cell r="T7276">
            <v>0</v>
          </cell>
          <cell r="U7276">
            <v>0</v>
          </cell>
          <cell r="AO7276" t="e">
            <v>#N/A</v>
          </cell>
          <cell r="AQ7276" t="e">
            <v>#N/A</v>
          </cell>
        </row>
        <row r="7277">
          <cell r="G7277">
            <v>578.89357326478148</v>
          </cell>
          <cell r="H7277">
            <v>187.90656676950198</v>
          </cell>
          <cell r="I7277">
            <v>126.81069042316258</v>
          </cell>
          <cell r="J7277">
            <v>34.406570841889121</v>
          </cell>
          <cell r="K7277">
            <v>389.77514253135689</v>
          </cell>
          <cell r="L7277">
            <v>135.73693379790942</v>
          </cell>
          <cell r="M7277">
            <v>76.288659793814418</v>
          </cell>
          <cell r="N7277">
            <v>22.270893371757925</v>
          </cell>
          <cell r="O7277">
            <v>462.3506426735218</v>
          </cell>
          <cell r="P7277">
            <v>91.705912596401021</v>
          </cell>
          <cell r="Q7277">
            <v>24.837017994858609</v>
          </cell>
          <cell r="R7277">
            <v>0</v>
          </cell>
          <cell r="S7277">
            <v>0</v>
          </cell>
          <cell r="T7277">
            <v>0</v>
          </cell>
          <cell r="U7277">
            <v>0</v>
          </cell>
          <cell r="AO7277" t="e">
            <v>#N/A</v>
          </cell>
          <cell r="AQ7277" t="e">
            <v>#N/A</v>
          </cell>
        </row>
        <row r="7278">
          <cell r="G7278">
            <v>206.46580976863751</v>
          </cell>
          <cell r="H7278">
            <v>89.18818862935214</v>
          </cell>
          <cell r="I7278">
            <v>21.443207126948774</v>
          </cell>
          <cell r="J7278">
            <v>7.4353182751540041</v>
          </cell>
          <cell r="K7278">
            <v>153.89783352337514</v>
          </cell>
          <cell r="L7278">
            <v>71.059233449477347</v>
          </cell>
          <cell r="M7278">
            <v>13.731958762886599</v>
          </cell>
          <cell r="N7278">
            <v>5.0374639769452454</v>
          </cell>
          <cell r="O7278">
            <v>164.90008568980289</v>
          </cell>
          <cell r="P7278">
            <v>32.707455012853472</v>
          </cell>
          <cell r="Q7278">
            <v>8.8582690659811476</v>
          </cell>
          <cell r="R7278">
            <v>0</v>
          </cell>
          <cell r="S7278">
            <v>0</v>
          </cell>
          <cell r="T7278">
            <v>0</v>
          </cell>
          <cell r="U7278">
            <v>0</v>
          </cell>
          <cell r="AO7278" t="e">
            <v>#N/A</v>
          </cell>
          <cell r="AQ7278" t="e">
            <v>#N/A</v>
          </cell>
        </row>
        <row r="7279">
          <cell r="G7279">
            <v>1.038560411311054</v>
          </cell>
          <cell r="H7279">
            <v>0.3596297928602909</v>
          </cell>
          <cell r="I7279">
            <v>0.18485523385300667</v>
          </cell>
          <cell r="J7279">
            <v>0</v>
          </cell>
          <cell r="K7279">
            <v>0.93158494868871156</v>
          </cell>
          <cell r="L7279">
            <v>0.34494773519163763</v>
          </cell>
          <cell r="M7279">
            <v>0.15257731958762888</v>
          </cell>
          <cell r="N7279">
            <v>0</v>
          </cell>
          <cell r="O7279">
            <v>0.82947729220222799</v>
          </cell>
          <cell r="P7279">
            <v>0.16452442159383035</v>
          </cell>
          <cell r="Q7279">
            <v>4.4558697514995721E-2</v>
          </cell>
          <cell r="R7279">
            <v>0</v>
          </cell>
          <cell r="S7279">
            <v>0</v>
          </cell>
          <cell r="T7279">
            <v>0</v>
          </cell>
          <cell r="U7279">
            <v>0</v>
          </cell>
          <cell r="AO7279" t="e">
            <v>#N/A</v>
          </cell>
          <cell r="AQ7279" t="e">
            <v>#N/A</v>
          </cell>
        </row>
        <row r="7280">
          <cell r="G7280">
            <v>0</v>
          </cell>
          <cell r="H7280">
            <v>0</v>
          </cell>
          <cell r="I7280">
            <v>0</v>
          </cell>
          <cell r="J7280">
            <v>0</v>
          </cell>
          <cell r="K7280">
            <v>0</v>
          </cell>
          <cell r="L7280">
            <v>0</v>
          </cell>
          <cell r="M7280">
            <v>0</v>
          </cell>
          <cell r="N7280">
            <v>0</v>
          </cell>
          <cell r="O7280">
            <v>0</v>
          </cell>
          <cell r="P7280">
            <v>0</v>
          </cell>
          <cell r="Q7280">
            <v>0</v>
          </cell>
          <cell r="R7280">
            <v>0</v>
          </cell>
          <cell r="S7280">
            <v>0</v>
          </cell>
          <cell r="T7280">
            <v>0</v>
          </cell>
          <cell r="U7280">
            <v>0</v>
          </cell>
          <cell r="AO7280" t="e">
            <v>#N/A</v>
          </cell>
          <cell r="AQ7280" t="e">
            <v>#N/A</v>
          </cell>
        </row>
        <row r="7281">
          <cell r="G7281">
            <v>0</v>
          </cell>
          <cell r="H7281">
            <v>0</v>
          </cell>
          <cell r="I7281">
            <v>0</v>
          </cell>
          <cell r="J7281">
            <v>0</v>
          </cell>
          <cell r="K7281">
            <v>0</v>
          </cell>
          <cell r="L7281">
            <v>0</v>
          </cell>
          <cell r="M7281">
            <v>0</v>
          </cell>
          <cell r="N7281">
            <v>0</v>
          </cell>
          <cell r="O7281">
            <v>0</v>
          </cell>
          <cell r="P7281">
            <v>0</v>
          </cell>
          <cell r="Q7281">
            <v>0</v>
          </cell>
          <cell r="R7281">
            <v>0</v>
          </cell>
          <cell r="S7281">
            <v>0</v>
          </cell>
          <cell r="T7281">
            <v>0</v>
          </cell>
          <cell r="U7281">
            <v>0</v>
          </cell>
          <cell r="AO7281" t="e">
            <v>#N/A</v>
          </cell>
          <cell r="AQ7281" t="e">
            <v>#N/A</v>
          </cell>
        </row>
        <row r="7282">
          <cell r="G7282">
            <v>18.486375321336759</v>
          </cell>
          <cell r="H7282">
            <v>7.0127809607756717</v>
          </cell>
          <cell r="I7282">
            <v>4.4365256124721606</v>
          </cell>
          <cell r="J7282">
            <v>1.8952772073921971</v>
          </cell>
          <cell r="K7282">
            <v>12.85587229190422</v>
          </cell>
          <cell r="L7282">
            <v>4.6567944250871083</v>
          </cell>
          <cell r="M7282">
            <v>2.7463917525773196</v>
          </cell>
          <cell r="N7282">
            <v>1.3256484149855907</v>
          </cell>
          <cell r="O7282">
            <v>14.764695801199657</v>
          </cell>
          <cell r="P7282">
            <v>2.9285347043701799</v>
          </cell>
          <cell r="Q7282">
            <v>0.79314481576692375</v>
          </cell>
          <cell r="R7282">
            <v>0</v>
          </cell>
          <cell r="S7282">
            <v>0</v>
          </cell>
          <cell r="T7282">
            <v>0</v>
          </cell>
          <cell r="U7282">
            <v>0</v>
          </cell>
          <cell r="AO7282" t="e">
            <v>#N/A</v>
          </cell>
          <cell r="AQ7282" t="e">
            <v>#N/A</v>
          </cell>
        </row>
        <row r="7283">
          <cell r="G7283">
            <v>1212</v>
          </cell>
          <cell r="H7283">
            <v>408</v>
          </cell>
          <cell r="I7283">
            <v>249</v>
          </cell>
          <cell r="J7283">
            <v>71</v>
          </cell>
          <cell r="K7283">
            <v>817</v>
          </cell>
          <cell r="L7283">
            <v>297</v>
          </cell>
          <cell r="M7283">
            <v>148</v>
          </cell>
          <cell r="N7283">
            <v>46</v>
          </cell>
          <cell r="O7283">
            <v>968</v>
          </cell>
          <cell r="P7283">
            <v>192</v>
          </cell>
          <cell r="Q7283">
            <v>52</v>
          </cell>
          <cell r="R7283">
            <v>0</v>
          </cell>
          <cell r="S7283">
            <v>0</v>
          </cell>
          <cell r="T7283">
            <v>0</v>
          </cell>
          <cell r="U7283">
            <v>0</v>
          </cell>
          <cell r="AO7283" t="e">
            <v>#N/A</v>
          </cell>
          <cell r="AQ7283" t="e">
            <v>#N/A</v>
          </cell>
        </row>
        <row r="7284">
          <cell r="G7284">
            <v>1783.8020193608827</v>
          </cell>
          <cell r="H7284">
            <v>638.75283566341329</v>
          </cell>
          <cell r="I7284">
            <v>282.06858407079642</v>
          </cell>
          <cell r="J7284">
            <v>84.075901328273247</v>
          </cell>
          <cell r="K7284">
            <v>1228.0490339773482</v>
          </cell>
          <cell r="L7284">
            <v>426.39835728952767</v>
          </cell>
          <cell r="M7284">
            <v>209.18918918918919</v>
          </cell>
          <cell r="N7284">
            <v>56.673170731707316</v>
          </cell>
          <cell r="O7284">
            <v>1301.9890704694494</v>
          </cell>
          <cell r="P7284">
            <v>308.37649630477779</v>
          </cell>
          <cell r="Q7284">
            <v>150.33860726553556</v>
          </cell>
          <cell r="R7284">
            <v>23.097845321120015</v>
          </cell>
          <cell r="S7284">
            <v>0</v>
          </cell>
          <cell r="T7284">
            <v>0</v>
          </cell>
          <cell r="U7284">
            <v>0</v>
          </cell>
          <cell r="AO7284" t="str">
            <v>Hessen_2007_II 03c_1</v>
          </cell>
          <cell r="AQ7284" t="str">
            <v>Westliche Flächenländer_2007_II 03c_1</v>
          </cell>
        </row>
        <row r="7285">
          <cell r="G7285">
            <v>1563.4041844488393</v>
          </cell>
          <cell r="H7285">
            <v>599.05381165919289</v>
          </cell>
          <cell r="I7285">
            <v>269.22566371681415</v>
          </cell>
          <cell r="J7285">
            <v>86.851992409867179</v>
          </cell>
          <cell r="K7285">
            <v>1296.4391738840773</v>
          </cell>
          <cell r="L7285">
            <v>497.74127310061601</v>
          </cell>
          <cell r="M7285">
            <v>236.15135135135134</v>
          </cell>
          <cell r="N7285">
            <v>73.521951219512204</v>
          </cell>
          <cell r="O7285">
            <v>1141.1216821067972</v>
          </cell>
          <cell r="P7285">
            <v>270.27500780680754</v>
          </cell>
          <cell r="Q7285">
            <v>131.76350577703758</v>
          </cell>
          <cell r="R7285">
            <v>20.243988758197148</v>
          </cell>
          <cell r="S7285">
            <v>0</v>
          </cell>
          <cell r="T7285">
            <v>0</v>
          </cell>
          <cell r="U7285">
            <v>0</v>
          </cell>
          <cell r="AO7285" t="str">
            <v>Hessen_2007_II 03c_2</v>
          </cell>
          <cell r="AQ7285" t="str">
            <v>Westliche Flächenländer_2007_II 03c_2</v>
          </cell>
        </row>
        <row r="7286">
          <cell r="G7286">
            <v>329.90944103258039</v>
          </cell>
          <cell r="H7286">
            <v>176.63835399630705</v>
          </cell>
          <cell r="I7286">
            <v>20.929203539823007</v>
          </cell>
          <cell r="J7286">
            <v>9.1214421252371913</v>
          </cell>
          <cell r="K7286">
            <v>278.65796135909392</v>
          </cell>
          <cell r="L7286">
            <v>147.66324435318276</v>
          </cell>
          <cell r="M7286">
            <v>19.98918918918919</v>
          </cell>
          <cell r="N7286">
            <v>8.4243902439024385</v>
          </cell>
          <cell r="O7286">
            <v>240.79941709170396</v>
          </cell>
          <cell r="P7286">
            <v>57.033413136254808</v>
          </cell>
          <cell r="Q7286">
            <v>27.804725720828561</v>
          </cell>
          <cell r="R7286">
            <v>4.2718850837930669</v>
          </cell>
          <cell r="S7286">
            <v>0</v>
          </cell>
          <cell r="T7286">
            <v>0</v>
          </cell>
          <cell r="U7286">
            <v>0</v>
          </cell>
          <cell r="AO7286" t="str">
            <v>Hessen_2007_II 03c_3</v>
          </cell>
          <cell r="AQ7286" t="str">
            <v>Westliche Flächenländer_2007_II 03c_3</v>
          </cell>
        </row>
        <row r="7287">
          <cell r="G7287">
            <v>5.4984906838763399</v>
          </cell>
          <cell r="H7287">
            <v>3.5684515958849912</v>
          </cell>
          <cell r="I7287">
            <v>0.47566371681415931</v>
          </cell>
          <cell r="J7287">
            <v>0.396584440227704</v>
          </cell>
          <cell r="K7287">
            <v>5.0974017321785476</v>
          </cell>
          <cell r="L7287">
            <v>3.3182751540041067</v>
          </cell>
          <cell r="M7287">
            <v>0.46486486486486489</v>
          </cell>
          <cell r="N7287">
            <v>0.38292682926829269</v>
          </cell>
          <cell r="O7287">
            <v>4.0133236181950664</v>
          </cell>
          <cell r="P7287">
            <v>0.95055688560424689</v>
          </cell>
          <cell r="Q7287">
            <v>0.46341209534714273</v>
          </cell>
          <cell r="R7287">
            <v>7.1198084729884453E-2</v>
          </cell>
          <cell r="S7287">
            <v>0</v>
          </cell>
          <cell r="T7287">
            <v>0</v>
          </cell>
          <cell r="U7287">
            <v>0</v>
          </cell>
          <cell r="AO7287" t="str">
            <v>Hessen_2007_II 03c_4</v>
          </cell>
          <cell r="AQ7287" t="str">
            <v>Westliche Flächenländer_2007_II 03c_4</v>
          </cell>
        </row>
        <row r="7288">
          <cell r="G7288">
            <v>3.6656604559175601</v>
          </cell>
          <cell r="H7288">
            <v>2.676338696913743</v>
          </cell>
          <cell r="I7288">
            <v>0.47566371681415931</v>
          </cell>
          <cell r="J7288">
            <v>0.396584440227704</v>
          </cell>
          <cell r="K7288">
            <v>2.1239173884077283</v>
          </cell>
          <cell r="L7288">
            <v>2.0739219712525667</v>
          </cell>
          <cell r="M7288">
            <v>0.46486486486486489</v>
          </cell>
          <cell r="N7288">
            <v>0.38292682926829269</v>
          </cell>
          <cell r="O7288">
            <v>2.6755490787967107</v>
          </cell>
          <cell r="P7288">
            <v>0.63370459040283122</v>
          </cell>
          <cell r="Q7288">
            <v>0.30894139689809513</v>
          </cell>
          <cell r="R7288">
            <v>4.7465389819922973E-2</v>
          </cell>
          <cell r="S7288">
            <v>0</v>
          </cell>
          <cell r="T7288">
            <v>0</v>
          </cell>
          <cell r="U7288">
            <v>0</v>
          </cell>
          <cell r="AO7288" t="str">
            <v>Hessen_2007_II 03c_5</v>
          </cell>
          <cell r="AQ7288" t="str">
            <v>Westliche Flächenländer_2007_II 03c_5</v>
          </cell>
        </row>
        <row r="7289">
          <cell r="G7289">
            <v>0</v>
          </cell>
          <cell r="H7289">
            <v>0</v>
          </cell>
          <cell r="I7289">
            <v>0</v>
          </cell>
          <cell r="J7289">
            <v>0</v>
          </cell>
          <cell r="K7289">
            <v>0</v>
          </cell>
          <cell r="L7289">
            <v>0</v>
          </cell>
          <cell r="M7289">
            <v>0</v>
          </cell>
          <cell r="N7289">
            <v>0</v>
          </cell>
          <cell r="O7289">
            <v>0</v>
          </cell>
          <cell r="P7289">
            <v>0</v>
          </cell>
          <cell r="Q7289">
            <v>0</v>
          </cell>
          <cell r="R7289">
            <v>0</v>
          </cell>
          <cell r="S7289">
            <v>0</v>
          </cell>
          <cell r="T7289">
            <v>0</v>
          </cell>
          <cell r="U7289">
            <v>0</v>
          </cell>
          <cell r="AO7289" t="str">
            <v>Hessen_2007_II 03c_6</v>
          </cell>
          <cell r="AQ7289" t="str">
            <v>Westliche Flächenländer_2007_II 03c_6</v>
          </cell>
        </row>
        <row r="7290">
          <cell r="G7290">
            <v>715.7202040179036</v>
          </cell>
          <cell r="H7290">
            <v>270.310208388288</v>
          </cell>
          <cell r="I7290">
            <v>71.825221238938056</v>
          </cell>
          <cell r="J7290">
            <v>28.157495256166985</v>
          </cell>
          <cell r="K7290">
            <v>377.63251165889409</v>
          </cell>
          <cell r="L7290">
            <v>134.80492813141683</v>
          </cell>
          <cell r="M7290">
            <v>49.740540540540543</v>
          </cell>
          <cell r="N7290">
            <v>17.614634146341462</v>
          </cell>
          <cell r="O7290">
            <v>522.40095763505769</v>
          </cell>
          <cell r="P7290">
            <v>123.7308212761528</v>
          </cell>
          <cell r="Q7290">
            <v>60.320807744353068</v>
          </cell>
          <cell r="R7290">
            <v>9.2676173623399603</v>
          </cell>
          <cell r="S7290">
            <v>0</v>
          </cell>
          <cell r="T7290">
            <v>0</v>
          </cell>
          <cell r="U7290">
            <v>0</v>
          </cell>
          <cell r="AO7290" t="str">
            <v>Hessen_2007_II 03c_7</v>
          </cell>
          <cell r="AQ7290" t="str">
            <v>Westliche Flächenländer_2007_II 03c_7</v>
          </cell>
        </row>
        <row r="7291">
          <cell r="G7291">
            <v>4402</v>
          </cell>
          <cell r="H7291">
            <v>1691</v>
          </cell>
          <cell r="I7291">
            <v>645</v>
          </cell>
          <cell r="J7291">
            <v>209</v>
          </cell>
          <cell r="K7291">
            <v>3188</v>
          </cell>
          <cell r="L7291">
            <v>1212</v>
          </cell>
          <cell r="M7291">
            <v>516</v>
          </cell>
          <cell r="N7291">
            <v>157</v>
          </cell>
          <cell r="O7291">
            <v>3213</v>
          </cell>
          <cell r="P7291">
            <v>761</v>
          </cell>
          <cell r="Q7291">
            <v>371</v>
          </cell>
          <cell r="R7291">
            <v>57</v>
          </cell>
          <cell r="S7291">
            <v>0</v>
          </cell>
          <cell r="T7291">
            <v>0</v>
          </cell>
          <cell r="U7291">
            <v>0</v>
          </cell>
          <cell r="AO7291" t="str">
            <v>Hessen_2007_II 03c_8</v>
          </cell>
          <cell r="AQ7291" t="str">
            <v>Westliche Flächenländer_2007_II 03c_8</v>
          </cell>
        </row>
        <row r="7292">
          <cell r="G7292">
            <v>1783.8020193608827</v>
          </cell>
          <cell r="H7292">
            <v>638.75283566341329</v>
          </cell>
          <cell r="I7292">
            <v>282.06858407079642</v>
          </cell>
          <cell r="J7292">
            <v>84.075901328273247</v>
          </cell>
          <cell r="K7292">
            <v>1228.0490339773482</v>
          </cell>
          <cell r="L7292">
            <v>426.39835728952767</v>
          </cell>
          <cell r="M7292">
            <v>209.18918918918919</v>
          </cell>
          <cell r="N7292">
            <v>56.673170731707316</v>
          </cell>
          <cell r="O7292">
            <v>1301.9890704694494</v>
          </cell>
          <cell r="P7292">
            <v>308.37649630477779</v>
          </cell>
          <cell r="Q7292">
            <v>150.33860726553556</v>
          </cell>
          <cell r="R7292">
            <v>23.097845321120015</v>
          </cell>
          <cell r="S7292">
            <v>0</v>
          </cell>
          <cell r="T7292">
            <v>0</v>
          </cell>
          <cell r="U7292">
            <v>0</v>
          </cell>
          <cell r="AO7292" t="e">
            <v>#N/A</v>
          </cell>
          <cell r="AQ7292" t="e">
            <v>#N/A</v>
          </cell>
        </row>
        <row r="7293">
          <cell r="G7293">
            <v>1563.4041844488393</v>
          </cell>
          <cell r="H7293">
            <v>599.05381165919289</v>
          </cell>
          <cell r="I7293">
            <v>269.22566371681415</v>
          </cell>
          <cell r="J7293">
            <v>86.851992409867179</v>
          </cell>
          <cell r="K7293">
            <v>1296.4391738840773</v>
          </cell>
          <cell r="L7293">
            <v>497.74127310061601</v>
          </cell>
          <cell r="M7293">
            <v>236.15135135135134</v>
          </cell>
          <cell r="N7293">
            <v>73.521951219512204</v>
          </cell>
          <cell r="O7293">
            <v>1141.1216821067972</v>
          </cell>
          <cell r="P7293">
            <v>270.27500780680754</v>
          </cell>
          <cell r="Q7293">
            <v>131.76350577703758</v>
          </cell>
          <cell r="R7293">
            <v>20.243988758197148</v>
          </cell>
          <cell r="S7293">
            <v>0</v>
          </cell>
          <cell r="T7293">
            <v>0</v>
          </cell>
          <cell r="U7293">
            <v>0</v>
          </cell>
          <cell r="AO7293" t="e">
            <v>#N/A</v>
          </cell>
          <cell r="AQ7293" t="e">
            <v>#N/A</v>
          </cell>
        </row>
        <row r="7294">
          <cell r="G7294">
            <v>329.90944103258039</v>
          </cell>
          <cell r="H7294">
            <v>176.63835399630705</v>
          </cell>
          <cell r="I7294">
            <v>20.929203539823007</v>
          </cell>
          <cell r="J7294">
            <v>9.1214421252371913</v>
          </cell>
          <cell r="K7294">
            <v>278.65796135909392</v>
          </cell>
          <cell r="L7294">
            <v>147.66324435318276</v>
          </cell>
          <cell r="M7294">
            <v>19.98918918918919</v>
          </cell>
          <cell r="N7294">
            <v>8.4243902439024385</v>
          </cell>
          <cell r="O7294">
            <v>240.79941709170396</v>
          </cell>
          <cell r="P7294">
            <v>57.033413136254808</v>
          </cell>
          <cell r="Q7294">
            <v>27.804725720828561</v>
          </cell>
          <cell r="R7294">
            <v>4.2718850837930669</v>
          </cell>
          <cell r="S7294">
            <v>0</v>
          </cell>
          <cell r="T7294">
            <v>0</v>
          </cell>
          <cell r="U7294">
            <v>0</v>
          </cell>
          <cell r="AO7294" t="e">
            <v>#N/A</v>
          </cell>
          <cell r="AQ7294" t="e">
            <v>#N/A</v>
          </cell>
        </row>
        <row r="7295">
          <cell r="G7295">
            <v>5.4984906838763399</v>
          </cell>
          <cell r="H7295">
            <v>3.5684515958849912</v>
          </cell>
          <cell r="I7295">
            <v>0.47566371681415931</v>
          </cell>
          <cell r="J7295">
            <v>0.396584440227704</v>
          </cell>
          <cell r="K7295">
            <v>5.0974017321785476</v>
          </cell>
          <cell r="L7295">
            <v>3.3182751540041067</v>
          </cell>
          <cell r="M7295">
            <v>0.46486486486486489</v>
          </cell>
          <cell r="N7295">
            <v>0.38292682926829269</v>
          </cell>
          <cell r="O7295">
            <v>4.0133236181950664</v>
          </cell>
          <cell r="P7295">
            <v>0.95055688560424689</v>
          </cell>
          <cell r="Q7295">
            <v>0.46341209534714273</v>
          </cell>
          <cell r="R7295">
            <v>7.1198084729884453E-2</v>
          </cell>
          <cell r="S7295">
            <v>0</v>
          </cell>
          <cell r="T7295">
            <v>0</v>
          </cell>
          <cell r="U7295">
            <v>0</v>
          </cell>
          <cell r="AO7295" t="e">
            <v>#N/A</v>
          </cell>
          <cell r="AQ7295" t="e">
            <v>#N/A</v>
          </cell>
        </row>
        <row r="7296">
          <cell r="G7296">
            <v>3.6656604559175601</v>
          </cell>
          <cell r="H7296">
            <v>2.676338696913743</v>
          </cell>
          <cell r="I7296">
            <v>0.47566371681415931</v>
          </cell>
          <cell r="J7296">
            <v>0.396584440227704</v>
          </cell>
          <cell r="K7296">
            <v>2.1239173884077283</v>
          </cell>
          <cell r="L7296">
            <v>2.0739219712525667</v>
          </cell>
          <cell r="M7296">
            <v>0.46486486486486489</v>
          </cell>
          <cell r="N7296">
            <v>0.38292682926829269</v>
          </cell>
          <cell r="O7296">
            <v>2.6755490787967107</v>
          </cell>
          <cell r="P7296">
            <v>0.63370459040283122</v>
          </cell>
          <cell r="Q7296">
            <v>0.30894139689809513</v>
          </cell>
          <cell r="R7296">
            <v>4.7465389819922973E-2</v>
          </cell>
          <cell r="S7296">
            <v>0</v>
          </cell>
          <cell r="T7296">
            <v>0</v>
          </cell>
          <cell r="U7296">
            <v>0</v>
          </cell>
          <cell r="AO7296" t="e">
            <v>#N/A</v>
          </cell>
          <cell r="AQ7296" t="e">
            <v>#N/A</v>
          </cell>
        </row>
        <row r="7297">
          <cell r="G7297">
            <v>0</v>
          </cell>
          <cell r="H7297">
            <v>0</v>
          </cell>
          <cell r="I7297">
            <v>0</v>
          </cell>
          <cell r="J7297">
            <v>0</v>
          </cell>
          <cell r="K7297">
            <v>0</v>
          </cell>
          <cell r="L7297">
            <v>0</v>
          </cell>
          <cell r="M7297">
            <v>0</v>
          </cell>
          <cell r="N7297">
            <v>0</v>
          </cell>
          <cell r="O7297">
            <v>0</v>
          </cell>
          <cell r="P7297">
            <v>0</v>
          </cell>
          <cell r="Q7297">
            <v>0</v>
          </cell>
          <cell r="R7297">
            <v>0</v>
          </cell>
          <cell r="S7297">
            <v>0</v>
          </cell>
          <cell r="T7297">
            <v>0</v>
          </cell>
          <cell r="U7297">
            <v>0</v>
          </cell>
          <cell r="AO7297" t="e">
            <v>#N/A</v>
          </cell>
          <cell r="AQ7297" t="e">
            <v>#N/A</v>
          </cell>
        </row>
        <row r="7298">
          <cell r="G7298">
            <v>715.7202040179036</v>
          </cell>
          <cell r="H7298">
            <v>270.310208388288</v>
          </cell>
          <cell r="I7298">
            <v>71.825221238938056</v>
          </cell>
          <cell r="J7298">
            <v>28.157495256166985</v>
          </cell>
          <cell r="K7298">
            <v>377.63251165889409</v>
          </cell>
          <cell r="L7298">
            <v>134.80492813141683</v>
          </cell>
          <cell r="M7298">
            <v>49.740540540540543</v>
          </cell>
          <cell r="N7298">
            <v>17.614634146341462</v>
          </cell>
          <cell r="O7298">
            <v>522.40095763505769</v>
          </cell>
          <cell r="P7298">
            <v>123.7308212761528</v>
          </cell>
          <cell r="Q7298">
            <v>60.320807744353068</v>
          </cell>
          <cell r="R7298">
            <v>9.2676173623399603</v>
          </cell>
          <cell r="S7298">
            <v>0</v>
          </cell>
          <cell r="T7298">
            <v>0</v>
          </cell>
          <cell r="U7298">
            <v>0</v>
          </cell>
          <cell r="AO7298" t="e">
            <v>#N/A</v>
          </cell>
          <cell r="AQ7298" t="e">
            <v>#N/A</v>
          </cell>
        </row>
        <row r="7299">
          <cell r="G7299">
            <v>4402</v>
          </cell>
          <cell r="H7299">
            <v>1691</v>
          </cell>
          <cell r="I7299">
            <v>645</v>
          </cell>
          <cell r="J7299">
            <v>209</v>
          </cell>
          <cell r="K7299">
            <v>3188</v>
          </cell>
          <cell r="L7299">
            <v>1212</v>
          </cell>
          <cell r="M7299">
            <v>516</v>
          </cell>
          <cell r="N7299">
            <v>157</v>
          </cell>
          <cell r="O7299">
            <v>3213</v>
          </cell>
          <cell r="P7299">
            <v>761</v>
          </cell>
          <cell r="Q7299">
            <v>371</v>
          </cell>
          <cell r="R7299">
            <v>57</v>
          </cell>
          <cell r="S7299">
            <v>0</v>
          </cell>
          <cell r="T7299">
            <v>0</v>
          </cell>
          <cell r="U7299">
            <v>0</v>
          </cell>
          <cell r="AO7299" t="e">
            <v>#N/A</v>
          </cell>
          <cell r="AQ7299" t="e">
            <v>#N/A</v>
          </cell>
        </row>
        <row r="7300">
          <cell r="G7300">
            <v>0</v>
          </cell>
          <cell r="H7300">
            <v>0</v>
          </cell>
          <cell r="I7300">
            <v>0</v>
          </cell>
          <cell r="J7300">
            <v>0</v>
          </cell>
          <cell r="K7300">
            <v>0</v>
          </cell>
          <cell r="L7300">
            <v>0</v>
          </cell>
          <cell r="M7300">
            <v>0</v>
          </cell>
          <cell r="N7300">
            <v>0</v>
          </cell>
          <cell r="O7300">
            <v>0</v>
          </cell>
          <cell r="P7300">
            <v>0</v>
          </cell>
          <cell r="Q7300">
            <v>0</v>
          </cell>
          <cell r="R7300">
            <v>0</v>
          </cell>
          <cell r="S7300">
            <v>0</v>
          </cell>
          <cell r="T7300">
            <v>0</v>
          </cell>
          <cell r="U7300">
            <v>0</v>
          </cell>
          <cell r="AO7300" t="str">
            <v>Hessen_2007_Sonstige_1</v>
          </cell>
          <cell r="AQ7300" t="str">
            <v>Westliche Flächenländer_2007_Sonstige_1</v>
          </cell>
        </row>
        <row r="7301">
          <cell r="G7301">
            <v>0</v>
          </cell>
          <cell r="H7301">
            <v>0</v>
          </cell>
          <cell r="I7301">
            <v>0</v>
          </cell>
          <cell r="J7301">
            <v>0</v>
          </cell>
          <cell r="K7301">
            <v>0</v>
          </cell>
          <cell r="L7301">
            <v>0</v>
          </cell>
          <cell r="M7301">
            <v>0</v>
          </cell>
          <cell r="N7301">
            <v>0</v>
          </cell>
          <cell r="O7301">
            <v>0</v>
          </cell>
          <cell r="P7301">
            <v>0</v>
          </cell>
          <cell r="Q7301">
            <v>0</v>
          </cell>
          <cell r="R7301">
            <v>0</v>
          </cell>
          <cell r="S7301">
            <v>0</v>
          </cell>
          <cell r="T7301">
            <v>0</v>
          </cell>
          <cell r="U7301">
            <v>0</v>
          </cell>
          <cell r="AO7301" t="str">
            <v>Hessen_2007_Sonstige_2</v>
          </cell>
          <cell r="AQ7301" t="str">
            <v>Westliche Flächenländer_2007_Sonstige_2</v>
          </cell>
        </row>
        <row r="7302">
          <cell r="G7302">
            <v>3021.6521272312443</v>
          </cell>
          <cell r="H7302">
            <v>1334.9933607334808</v>
          </cell>
          <cell r="I7302">
            <v>245.30198019801981</v>
          </cell>
          <cell r="J7302">
            <v>118.727969348659</v>
          </cell>
          <cell r="K7302">
            <v>2091.3874816146431</v>
          </cell>
          <cell r="L7302">
            <v>889.79883495145634</v>
          </cell>
          <cell r="M7302">
            <v>128.02603036876357</v>
          </cell>
          <cell r="N7302">
            <v>60.149253731343286</v>
          </cell>
          <cell r="O7302">
            <v>2906.0751576969533</v>
          </cell>
          <cell r="P7302">
            <v>71.501006576298479</v>
          </cell>
          <cell r="Q7302">
            <v>44.075962957992218</v>
          </cell>
          <cell r="R7302">
            <v>0</v>
          </cell>
          <cell r="S7302">
            <v>0</v>
          </cell>
          <cell r="T7302">
            <v>0</v>
          </cell>
          <cell r="U7302">
            <v>0</v>
          </cell>
          <cell r="AO7302" t="str">
            <v>Hessen_2007_Sonstige_3</v>
          </cell>
          <cell r="AQ7302" t="str">
            <v>Westliche Flächenländer_2007_Sonstige_3</v>
          </cell>
        </row>
        <row r="7303">
          <cell r="G7303">
            <v>38.091531338075427</v>
          </cell>
          <cell r="H7303">
            <v>29.316471704078406</v>
          </cell>
          <cell r="I7303">
            <v>2.8762376237623761</v>
          </cell>
          <cell r="J7303">
            <v>2.8045977011494254</v>
          </cell>
          <cell r="K7303">
            <v>27.978427847687531</v>
          </cell>
          <cell r="L7303">
            <v>22.704466019417477</v>
          </cell>
          <cell r="M7303">
            <v>1.4099783080260304</v>
          </cell>
          <cell r="N7303">
            <v>1.5422885572139304</v>
          </cell>
          <cell r="O7303">
            <v>36.634545698563954</v>
          </cell>
          <cell r="P7303">
            <v>0.9013555227486244</v>
          </cell>
          <cell r="Q7303">
            <v>0.55563011676285068</v>
          </cell>
          <cell r="R7303">
            <v>0</v>
          </cell>
          <cell r="S7303">
            <v>0</v>
          </cell>
          <cell r="T7303">
            <v>0</v>
          </cell>
          <cell r="U7303">
            <v>0</v>
          </cell>
          <cell r="AO7303" t="str">
            <v>Hessen_2007_Sonstige_4</v>
          </cell>
          <cell r="AQ7303" t="str">
            <v>Westliche Flächenländer_2007_Sonstige_4</v>
          </cell>
        </row>
        <row r="7304">
          <cell r="G7304">
            <v>0.82807676821903109</v>
          </cell>
          <cell r="H7304">
            <v>0.87511855833069874</v>
          </cell>
          <cell r="I7304">
            <v>0</v>
          </cell>
          <cell r="J7304">
            <v>0</v>
          </cell>
          <cell r="K7304">
            <v>0.69946069619218831</v>
          </cell>
          <cell r="L7304">
            <v>0.72077669902912622</v>
          </cell>
          <cell r="M7304">
            <v>0</v>
          </cell>
          <cell r="N7304">
            <v>0</v>
          </cell>
          <cell r="O7304">
            <v>0.79640316736008598</v>
          </cell>
          <cell r="P7304">
            <v>1.959468527714401E-2</v>
          </cell>
          <cell r="Q7304">
            <v>1.2078915581801101E-2</v>
          </cell>
          <cell r="R7304">
            <v>0</v>
          </cell>
          <cell r="S7304">
            <v>0</v>
          </cell>
          <cell r="T7304">
            <v>0</v>
          </cell>
          <cell r="U7304">
            <v>0</v>
          </cell>
          <cell r="AO7304" t="str">
            <v>Hessen_2007_Sonstige_5</v>
          </cell>
          <cell r="AQ7304" t="str">
            <v>Westliche Flächenländer_2007_Sonstige_5</v>
          </cell>
        </row>
        <row r="7305">
          <cell r="G7305">
            <v>0</v>
          </cell>
          <cell r="H7305">
            <v>0</v>
          </cell>
          <cell r="I7305">
            <v>0</v>
          </cell>
          <cell r="J7305">
            <v>0</v>
          </cell>
          <cell r="K7305">
            <v>0</v>
          </cell>
          <cell r="L7305">
            <v>0</v>
          </cell>
          <cell r="M7305">
            <v>0</v>
          </cell>
          <cell r="N7305">
            <v>0</v>
          </cell>
          <cell r="O7305">
            <v>0</v>
          </cell>
          <cell r="P7305">
            <v>0</v>
          </cell>
          <cell r="Q7305">
            <v>0</v>
          </cell>
          <cell r="R7305">
            <v>0</v>
          </cell>
          <cell r="S7305">
            <v>0</v>
          </cell>
          <cell r="T7305">
            <v>0</v>
          </cell>
          <cell r="U7305">
            <v>0</v>
          </cell>
          <cell r="AO7305" t="str">
            <v>Hessen_2007_Sonstige_6</v>
          </cell>
          <cell r="AQ7305" t="str">
            <v>Westliche Flächenländer_2007_Sonstige_6</v>
          </cell>
        </row>
        <row r="7306">
          <cell r="G7306">
            <v>24.428264662461412</v>
          </cell>
          <cell r="H7306">
            <v>18.815049004110023</v>
          </cell>
          <cell r="I7306">
            <v>0.82178217821782185</v>
          </cell>
          <cell r="J7306">
            <v>0.46743295019157088</v>
          </cell>
          <cell r="K7306">
            <v>19.934629841477367</v>
          </cell>
          <cell r="L7306">
            <v>14.775922330097087</v>
          </cell>
          <cell r="M7306">
            <v>0.56399132321041212</v>
          </cell>
          <cell r="N7306">
            <v>0.30845771144278605</v>
          </cell>
          <cell r="O7306">
            <v>23.493893437122534</v>
          </cell>
          <cell r="P7306">
            <v>0.57804321567574823</v>
          </cell>
          <cell r="Q7306">
            <v>0.35632800966313244</v>
          </cell>
          <cell r="R7306">
            <v>0</v>
          </cell>
          <cell r="S7306">
            <v>0</v>
          </cell>
          <cell r="T7306">
            <v>0</v>
          </cell>
          <cell r="U7306">
            <v>0</v>
          </cell>
          <cell r="AO7306" t="str">
            <v>Hessen_2007_Sonstige_7</v>
          </cell>
          <cell r="AQ7306" t="str">
            <v>Westliche Flächenländer_2007_Sonstige_7</v>
          </cell>
        </row>
        <row r="7307">
          <cell r="G7307">
            <v>3085</v>
          </cell>
          <cell r="H7307">
            <v>1384</v>
          </cell>
          <cell r="I7307">
            <v>249</v>
          </cell>
          <cell r="J7307">
            <v>122</v>
          </cell>
          <cell r="K7307">
            <v>2140</v>
          </cell>
          <cell r="L7307">
            <v>928</v>
          </cell>
          <cell r="M7307">
            <v>130</v>
          </cell>
          <cell r="N7307">
            <v>62</v>
          </cell>
          <cell r="O7307">
            <v>2967</v>
          </cell>
          <cell r="P7307">
            <v>73</v>
          </cell>
          <cell r="Q7307">
            <v>45</v>
          </cell>
          <cell r="R7307">
            <v>0</v>
          </cell>
          <cell r="S7307">
            <v>0</v>
          </cell>
          <cell r="T7307">
            <v>0</v>
          </cell>
          <cell r="U7307">
            <v>0</v>
          </cell>
          <cell r="AO7307" t="str">
            <v>Hessen_2007_Sonstige_8</v>
          </cell>
          <cell r="AQ7307" t="str">
            <v>Westliche Flächenländer_2007_Sonstige_8</v>
          </cell>
        </row>
        <row r="7308">
          <cell r="G7308">
            <v>0</v>
          </cell>
          <cell r="H7308">
            <v>0</v>
          </cell>
          <cell r="I7308">
            <v>0</v>
          </cell>
          <cell r="J7308">
            <v>0</v>
          </cell>
          <cell r="K7308">
            <v>0</v>
          </cell>
          <cell r="L7308">
            <v>0</v>
          </cell>
          <cell r="M7308">
            <v>0</v>
          </cell>
          <cell r="N7308">
            <v>0</v>
          </cell>
          <cell r="O7308">
            <v>0</v>
          </cell>
          <cell r="P7308">
            <v>0</v>
          </cell>
          <cell r="Q7308">
            <v>0</v>
          </cell>
          <cell r="R7308">
            <v>0</v>
          </cell>
          <cell r="S7308">
            <v>0</v>
          </cell>
          <cell r="T7308">
            <v>0</v>
          </cell>
          <cell r="U7308">
            <v>0</v>
          </cell>
          <cell r="AO7308" t="e">
            <v>#N/A</v>
          </cell>
          <cell r="AQ7308" t="e">
            <v>#N/A</v>
          </cell>
        </row>
        <row r="7309">
          <cell r="G7309">
            <v>0</v>
          </cell>
          <cell r="H7309">
            <v>0</v>
          </cell>
          <cell r="I7309">
            <v>0</v>
          </cell>
          <cell r="J7309">
            <v>0</v>
          </cell>
          <cell r="K7309">
            <v>0</v>
          </cell>
          <cell r="L7309">
            <v>0</v>
          </cell>
          <cell r="M7309">
            <v>0</v>
          </cell>
          <cell r="N7309">
            <v>0</v>
          </cell>
          <cell r="O7309">
            <v>0</v>
          </cell>
          <cell r="P7309">
            <v>0</v>
          </cell>
          <cell r="Q7309">
            <v>0</v>
          </cell>
          <cell r="R7309">
            <v>0</v>
          </cell>
          <cell r="S7309">
            <v>0</v>
          </cell>
          <cell r="T7309">
            <v>0</v>
          </cell>
          <cell r="U7309">
            <v>0</v>
          </cell>
          <cell r="AO7309" t="e">
            <v>#N/A</v>
          </cell>
          <cell r="AQ7309" t="e">
            <v>#N/A</v>
          </cell>
        </row>
        <row r="7310">
          <cell r="G7310">
            <v>366.32022547309089</v>
          </cell>
          <cell r="H7310">
            <v>199.67024976288334</v>
          </cell>
          <cell r="I7310">
            <v>35.465346534653463</v>
          </cell>
          <cell r="J7310">
            <v>14.597701149425287</v>
          </cell>
          <cell r="K7310">
            <v>163.20640627553522</v>
          </cell>
          <cell r="L7310">
            <v>99.718834951456316</v>
          </cell>
          <cell r="M7310">
            <v>15.757049891540131</v>
          </cell>
          <cell r="N7310">
            <v>6.7910447761194028</v>
          </cell>
          <cell r="O7310">
            <v>250.74325593880016</v>
          </cell>
          <cell r="P7310">
            <v>71.501006576298479</v>
          </cell>
          <cell r="Q7310">
            <v>44.075962957992218</v>
          </cell>
          <cell r="R7310">
            <v>0</v>
          </cell>
          <cell r="S7310">
            <v>0</v>
          </cell>
          <cell r="T7310">
            <v>0</v>
          </cell>
          <cell r="U7310">
            <v>0</v>
          </cell>
          <cell r="AO7310" t="e">
            <v>#N/A</v>
          </cell>
          <cell r="AQ7310" t="e">
            <v>#N/A</v>
          </cell>
        </row>
        <row r="7311">
          <cell r="G7311">
            <v>4.6179036370956918</v>
          </cell>
          <cell r="H7311">
            <v>4.3847613025608601</v>
          </cell>
          <cell r="I7311">
            <v>0.41584158415841582</v>
          </cell>
          <cell r="J7311">
            <v>0.34482758620689657</v>
          </cell>
          <cell r="K7311">
            <v>2.1833632946559893</v>
          </cell>
          <cell r="L7311">
            <v>2.544466019417476</v>
          </cell>
          <cell r="M7311">
            <v>0.17353579175704989</v>
          </cell>
          <cell r="N7311">
            <v>0.17412935323383086</v>
          </cell>
          <cell r="O7311">
            <v>3.160917997584217</v>
          </cell>
          <cell r="P7311">
            <v>0.9013555227486244</v>
          </cell>
          <cell r="Q7311">
            <v>0.55563011676285068</v>
          </cell>
          <cell r="R7311">
            <v>0</v>
          </cell>
          <cell r="S7311">
            <v>0</v>
          </cell>
          <cell r="T7311">
            <v>0</v>
          </cell>
          <cell r="U7311">
            <v>0</v>
          </cell>
          <cell r="AO7311" t="e">
            <v>#N/A</v>
          </cell>
          <cell r="AQ7311" t="e">
            <v>#N/A</v>
          </cell>
        </row>
        <row r="7312">
          <cell r="G7312">
            <v>0.10038920950208026</v>
          </cell>
          <cell r="H7312">
            <v>0.13088839709136896</v>
          </cell>
          <cell r="I7312">
            <v>0</v>
          </cell>
          <cell r="J7312">
            <v>0</v>
          </cell>
          <cell r="K7312">
            <v>5.4584082366399743E-2</v>
          </cell>
          <cell r="L7312">
            <v>8.0776699029126223E-2</v>
          </cell>
          <cell r="M7312">
            <v>0</v>
          </cell>
          <cell r="N7312">
            <v>0</v>
          </cell>
          <cell r="O7312">
            <v>6.8715608643135154E-2</v>
          </cell>
          <cell r="P7312">
            <v>1.959468527714401E-2</v>
          </cell>
          <cell r="Q7312">
            <v>1.2078915581801101E-2</v>
          </cell>
          <cell r="R7312">
            <v>0</v>
          </cell>
          <cell r="S7312">
            <v>0</v>
          </cell>
          <cell r="T7312">
            <v>0</v>
          </cell>
          <cell r="U7312">
            <v>0</v>
          </cell>
          <cell r="AO7312" t="e">
            <v>#N/A</v>
          </cell>
          <cell r="AQ7312" t="e">
            <v>#N/A</v>
          </cell>
        </row>
        <row r="7313">
          <cell r="G7313">
            <v>0</v>
          </cell>
          <cell r="H7313">
            <v>0</v>
          </cell>
          <cell r="I7313">
            <v>0</v>
          </cell>
          <cell r="J7313">
            <v>0</v>
          </cell>
          <cell r="K7313">
            <v>0</v>
          </cell>
          <cell r="L7313">
            <v>0</v>
          </cell>
          <cell r="M7313">
            <v>0</v>
          </cell>
          <cell r="N7313">
            <v>0</v>
          </cell>
          <cell r="O7313">
            <v>0</v>
          </cell>
          <cell r="P7313">
            <v>0</v>
          </cell>
          <cell r="Q7313">
            <v>0</v>
          </cell>
          <cell r="R7313">
            <v>0</v>
          </cell>
          <cell r="S7313">
            <v>0</v>
          </cell>
          <cell r="T7313">
            <v>0</v>
          </cell>
          <cell r="U7313">
            <v>0</v>
          </cell>
          <cell r="AO7313" t="e">
            <v>#N/A</v>
          </cell>
          <cell r="AQ7313" t="e">
            <v>#N/A</v>
          </cell>
        </row>
        <row r="7314">
          <cell r="G7314">
            <v>2.9614816803113673</v>
          </cell>
          <cell r="H7314">
            <v>2.8141005374644323</v>
          </cell>
          <cell r="I7314">
            <v>0.11881188118811881</v>
          </cell>
          <cell r="J7314">
            <v>5.7471264367816091E-2</v>
          </cell>
          <cell r="K7314">
            <v>1.5556463474423925</v>
          </cell>
          <cell r="L7314">
            <v>1.6559223300970873</v>
          </cell>
          <cell r="M7314">
            <v>6.9414316702819959E-2</v>
          </cell>
          <cell r="N7314">
            <v>3.482587064676617E-2</v>
          </cell>
          <cell r="O7314">
            <v>2.0271104549724868</v>
          </cell>
          <cell r="P7314">
            <v>0.57804321567574823</v>
          </cell>
          <cell r="Q7314">
            <v>0.35632800966313244</v>
          </cell>
          <cell r="R7314">
            <v>0</v>
          </cell>
          <cell r="S7314">
            <v>0</v>
          </cell>
          <cell r="T7314">
            <v>0</v>
          </cell>
          <cell r="U7314">
            <v>0</v>
          </cell>
          <cell r="AO7314" t="e">
            <v>#N/A</v>
          </cell>
          <cell r="AQ7314" t="e">
            <v>#N/A</v>
          </cell>
        </row>
        <row r="7315">
          <cell r="G7315">
            <v>374</v>
          </cell>
          <cell r="H7315">
            <v>207</v>
          </cell>
          <cell r="I7315">
            <v>36</v>
          </cell>
          <cell r="J7315">
            <v>15</v>
          </cell>
          <cell r="K7315">
            <v>167</v>
          </cell>
          <cell r="L7315">
            <v>104</v>
          </cell>
          <cell r="M7315">
            <v>16</v>
          </cell>
          <cell r="N7315">
            <v>7</v>
          </cell>
          <cell r="O7315">
            <v>256</v>
          </cell>
          <cell r="P7315">
            <v>73</v>
          </cell>
          <cell r="Q7315">
            <v>45</v>
          </cell>
          <cell r="R7315">
            <v>0</v>
          </cell>
          <cell r="S7315">
            <v>0</v>
          </cell>
          <cell r="T7315">
            <v>0</v>
          </cell>
          <cell r="U7315">
            <v>0</v>
          </cell>
          <cell r="AO7315" t="e">
            <v>#N/A</v>
          </cell>
          <cell r="AQ7315" t="e">
            <v>#N/A</v>
          </cell>
        </row>
        <row r="7316">
          <cell r="G7316">
            <v>0</v>
          </cell>
          <cell r="H7316">
            <v>0</v>
          </cell>
          <cell r="I7316">
            <v>0</v>
          </cell>
          <cell r="J7316">
            <v>0</v>
          </cell>
          <cell r="K7316">
            <v>0</v>
          </cell>
          <cell r="L7316">
            <v>0</v>
          </cell>
          <cell r="M7316">
            <v>0</v>
          </cell>
          <cell r="N7316">
            <v>0</v>
          </cell>
          <cell r="O7316">
            <v>0</v>
          </cell>
          <cell r="P7316">
            <v>0</v>
          </cell>
          <cell r="Q7316">
            <v>0</v>
          </cell>
          <cell r="R7316">
            <v>0</v>
          </cell>
          <cell r="S7316">
            <v>0</v>
          </cell>
          <cell r="T7316">
            <v>0</v>
          </cell>
          <cell r="U7316">
            <v>0</v>
          </cell>
          <cell r="AO7316" t="str">
            <v>Hessen_2007_III 01_1</v>
          </cell>
          <cell r="AQ7316" t="str">
            <v>Westliche Flächenländer_2007_III 01_1</v>
          </cell>
        </row>
        <row r="7317">
          <cell r="G7317">
            <v>0</v>
          </cell>
          <cell r="H7317">
            <v>0</v>
          </cell>
          <cell r="I7317">
            <v>0</v>
          </cell>
          <cell r="J7317">
            <v>0</v>
          </cell>
          <cell r="K7317">
            <v>0</v>
          </cell>
          <cell r="L7317">
            <v>0</v>
          </cell>
          <cell r="M7317">
            <v>0</v>
          </cell>
          <cell r="N7317">
            <v>0</v>
          </cell>
          <cell r="O7317">
            <v>0</v>
          </cell>
          <cell r="P7317">
            <v>0</v>
          </cell>
          <cell r="Q7317">
            <v>0</v>
          </cell>
          <cell r="R7317">
            <v>0</v>
          </cell>
          <cell r="S7317">
            <v>0</v>
          </cell>
          <cell r="T7317">
            <v>0</v>
          </cell>
          <cell r="U7317">
            <v>0</v>
          </cell>
          <cell r="AO7317" t="str">
            <v>Hessen_2007_III 01_2</v>
          </cell>
          <cell r="AQ7317" t="str">
            <v>Westliche Flächenländer_2007_III 01_2</v>
          </cell>
        </row>
        <row r="7318">
          <cell r="G7318">
            <v>15497.153384168972</v>
          </cell>
          <cell r="H7318">
            <v>7357.9384993849935</v>
          </cell>
          <cell r="I7318">
            <v>1937.1948658109684</v>
          </cell>
          <cell r="J7318">
            <v>938.39770554493316</v>
          </cell>
          <cell r="K7318">
            <v>7468.0846853977046</v>
          </cell>
          <cell r="L7318">
            <v>3602.513535911602</v>
          </cell>
          <cell r="M7318">
            <v>951.23157283807313</v>
          </cell>
          <cell r="N7318">
            <v>484.17977528089887</v>
          </cell>
          <cell r="O7318">
            <v>8190.0398137526145</v>
          </cell>
          <cell r="P7318">
            <v>7307.1135704163571</v>
          </cell>
          <cell r="Q7318">
            <v>0</v>
          </cell>
          <cell r="R7318">
            <v>0</v>
          </cell>
          <cell r="S7318">
            <v>0</v>
          </cell>
          <cell r="T7318">
            <v>0</v>
          </cell>
          <cell r="U7318">
            <v>0</v>
          </cell>
          <cell r="AO7318" t="str">
            <v>Hessen_2007_III 01_3</v>
          </cell>
          <cell r="AQ7318" t="str">
            <v>Westliche Flächenländer_2007_III 01_3</v>
          </cell>
        </row>
        <row r="7319">
          <cell r="G7319">
            <v>12.56441055401849</v>
          </cell>
          <cell r="H7319">
            <v>5.8633239273569204</v>
          </cell>
          <cell r="I7319">
            <v>2.2683780630105015</v>
          </cell>
          <cell r="J7319">
            <v>0.60038240917782026</v>
          </cell>
          <cell r="K7319">
            <v>2.4647144176230049</v>
          </cell>
          <cell r="L7319">
            <v>1.9922651933701658</v>
          </cell>
          <cell r="M7319">
            <v>0.55368543238537438</v>
          </cell>
          <cell r="N7319">
            <v>0.6067415730337079</v>
          </cell>
          <cell r="O7319">
            <v>6.6401241649234093</v>
          </cell>
          <cell r="P7319">
            <v>5.924286389095081</v>
          </cell>
          <cell r="Q7319">
            <v>0</v>
          </cell>
          <cell r="R7319">
            <v>0</v>
          </cell>
          <cell r="S7319">
            <v>0</v>
          </cell>
          <cell r="T7319">
            <v>0</v>
          </cell>
          <cell r="U7319">
            <v>0</v>
          </cell>
          <cell r="AO7319" t="str">
            <v>Hessen_2007_III 01_4</v>
          </cell>
          <cell r="AQ7319" t="str">
            <v>Westliche Flächenländer_2007_III 01_4</v>
          </cell>
        </row>
        <row r="7320">
          <cell r="G7320">
            <v>5.2351710641743709</v>
          </cell>
          <cell r="H7320">
            <v>2.6651472397076912</v>
          </cell>
          <cell r="I7320">
            <v>4.536756126021003</v>
          </cell>
          <cell r="J7320">
            <v>3.0019120458891013</v>
          </cell>
          <cell r="K7320">
            <v>2.4647144176230049</v>
          </cell>
          <cell r="L7320">
            <v>0.99613259668508292</v>
          </cell>
          <cell r="M7320">
            <v>2.2147417295414975</v>
          </cell>
          <cell r="N7320">
            <v>1.2134831460674158</v>
          </cell>
          <cell r="O7320">
            <v>2.7667184020514206</v>
          </cell>
          <cell r="P7320">
            <v>2.4684526621229503</v>
          </cell>
          <cell r="Q7320">
            <v>0</v>
          </cell>
          <cell r="R7320">
            <v>0</v>
          </cell>
          <cell r="S7320">
            <v>0</v>
          </cell>
          <cell r="T7320">
            <v>0</v>
          </cell>
          <cell r="U7320">
            <v>0</v>
          </cell>
          <cell r="AO7320" t="str">
            <v>Hessen_2007_III 01_5</v>
          </cell>
          <cell r="AQ7320" t="str">
            <v>Westliche Flächenländer_2007_III 01_5</v>
          </cell>
        </row>
        <row r="7321">
          <cell r="G7321">
            <v>0</v>
          </cell>
          <cell r="H7321">
            <v>0</v>
          </cell>
          <cell r="I7321">
            <v>0</v>
          </cell>
          <cell r="J7321">
            <v>0</v>
          </cell>
          <cell r="K7321">
            <v>0</v>
          </cell>
          <cell r="L7321">
            <v>0</v>
          </cell>
          <cell r="M7321">
            <v>0</v>
          </cell>
          <cell r="N7321">
            <v>0</v>
          </cell>
          <cell r="O7321">
            <v>0</v>
          </cell>
          <cell r="P7321">
            <v>0</v>
          </cell>
          <cell r="Q7321">
            <v>0</v>
          </cell>
          <cell r="R7321">
            <v>0</v>
          </cell>
          <cell r="S7321">
            <v>0</v>
          </cell>
          <cell r="T7321">
            <v>0</v>
          </cell>
          <cell r="U7321">
            <v>0</v>
          </cell>
          <cell r="AO7321" t="str">
            <v>Hessen_2007_III 01_6</v>
          </cell>
          <cell r="AQ7321" t="str">
            <v>Westliche Flächenländer_2007_III 01_6</v>
          </cell>
        </row>
        <row r="7322">
          <cell r="G7322">
            <v>1.0470342128348742</v>
          </cell>
          <cell r="H7322">
            <v>0.53302944794153828</v>
          </cell>
          <cell r="I7322">
            <v>0</v>
          </cell>
          <cell r="J7322">
            <v>0</v>
          </cell>
          <cell r="K7322">
            <v>0.98588576704920183</v>
          </cell>
          <cell r="L7322">
            <v>0.49806629834254146</v>
          </cell>
          <cell r="M7322">
            <v>0</v>
          </cell>
          <cell r="N7322">
            <v>0</v>
          </cell>
          <cell r="O7322">
            <v>0.55334368041028414</v>
          </cell>
          <cell r="P7322">
            <v>0.4936905324245901</v>
          </cell>
          <cell r="Q7322">
            <v>0</v>
          </cell>
          <cell r="R7322">
            <v>0</v>
          </cell>
          <cell r="S7322">
            <v>0</v>
          </cell>
          <cell r="T7322">
            <v>0</v>
          </cell>
          <cell r="U7322">
            <v>0</v>
          </cell>
          <cell r="AO7322" t="str">
            <v>Hessen_2007_III 01_7</v>
          </cell>
          <cell r="AQ7322" t="str">
            <v>Westliche Flächenländer_2007_III 01_7</v>
          </cell>
        </row>
        <row r="7323">
          <cell r="G7323">
            <v>15516</v>
          </cell>
          <cell r="H7323">
            <v>7367</v>
          </cell>
          <cell r="I7323">
            <v>1944</v>
          </cell>
          <cell r="J7323">
            <v>942</v>
          </cell>
          <cell r="K7323">
            <v>7474</v>
          </cell>
          <cell r="L7323">
            <v>3606</v>
          </cell>
          <cell r="M7323">
            <v>954</v>
          </cell>
          <cell r="N7323">
            <v>486</v>
          </cell>
          <cell r="O7323">
            <v>8200</v>
          </cell>
          <cell r="P7323">
            <v>7316</v>
          </cell>
          <cell r="Q7323">
            <v>0</v>
          </cell>
          <cell r="R7323">
            <v>0</v>
          </cell>
          <cell r="S7323">
            <v>0</v>
          </cell>
          <cell r="T7323">
            <v>0</v>
          </cell>
          <cell r="U7323">
            <v>0</v>
          </cell>
          <cell r="AO7323" t="str">
            <v>Hessen_2007_III 01_8</v>
          </cell>
          <cell r="AQ7323" t="str">
            <v>Westliche Flächenländer_2007_III 01_8</v>
          </cell>
        </row>
        <row r="7324">
          <cell r="G7324">
            <v>0</v>
          </cell>
          <cell r="H7324">
            <v>0</v>
          </cell>
          <cell r="I7324">
            <v>0</v>
          </cell>
          <cell r="J7324">
            <v>0</v>
          </cell>
          <cell r="K7324">
            <v>0</v>
          </cell>
          <cell r="L7324">
            <v>0</v>
          </cell>
          <cell r="M7324">
            <v>0</v>
          </cell>
          <cell r="N7324">
            <v>0</v>
          </cell>
          <cell r="O7324">
            <v>0</v>
          </cell>
          <cell r="P7324">
            <v>0</v>
          </cell>
          <cell r="Q7324">
            <v>0</v>
          </cell>
          <cell r="R7324">
            <v>0</v>
          </cell>
          <cell r="S7324">
            <v>0</v>
          </cell>
          <cell r="T7324">
            <v>0</v>
          </cell>
          <cell r="U7324">
            <v>0</v>
          </cell>
          <cell r="AO7324" t="str">
            <v>Hessen_2007_III 02_1</v>
          </cell>
          <cell r="AQ7324" t="str">
            <v>Westliche Flächenländer_2007_III 02_1</v>
          </cell>
        </row>
        <row r="7325">
          <cell r="G7325">
            <v>0</v>
          </cell>
          <cell r="H7325">
            <v>0</v>
          </cell>
          <cell r="I7325">
            <v>0</v>
          </cell>
          <cell r="J7325">
            <v>0</v>
          </cell>
          <cell r="K7325">
            <v>0</v>
          </cell>
          <cell r="L7325">
            <v>0</v>
          </cell>
          <cell r="M7325">
            <v>0</v>
          </cell>
          <cell r="N7325">
            <v>0</v>
          </cell>
          <cell r="O7325">
            <v>0</v>
          </cell>
          <cell r="P7325">
            <v>0</v>
          </cell>
          <cell r="Q7325">
            <v>0</v>
          </cell>
          <cell r="R7325">
            <v>0</v>
          </cell>
          <cell r="S7325">
            <v>0</v>
          </cell>
          <cell r="T7325">
            <v>0</v>
          </cell>
          <cell r="U7325">
            <v>0</v>
          </cell>
          <cell r="AO7325" t="str">
            <v>Hessen_2007_III 02_2</v>
          </cell>
          <cell r="AQ7325" t="str">
            <v>Westliche Flächenländer_2007_III 02_2</v>
          </cell>
        </row>
        <row r="7326">
          <cell r="G7326">
            <v>10878.384303868175</v>
          </cell>
          <cell r="H7326">
            <v>4756.1125494811167</v>
          </cell>
          <cell r="I7326">
            <v>944.93739424703892</v>
          </cell>
          <cell r="J7326">
            <v>429.7925925925926</v>
          </cell>
          <cell r="K7326">
            <v>4073.9146706586826</v>
          </cell>
          <cell r="L7326">
            <v>1817.3822777619994</v>
          </cell>
          <cell r="M7326">
            <v>397.31170662905498</v>
          </cell>
          <cell r="N7326">
            <v>178.90909090909091</v>
          </cell>
          <cell r="O7326">
            <v>4370.3812316715539</v>
          </cell>
          <cell r="P7326">
            <v>3476.4846622911141</v>
          </cell>
          <cell r="Q7326">
            <v>3031.5184099055068</v>
          </cell>
          <cell r="R7326">
            <v>0</v>
          </cell>
          <cell r="S7326">
            <v>0</v>
          </cell>
          <cell r="T7326">
            <v>0</v>
          </cell>
          <cell r="U7326">
            <v>0</v>
          </cell>
          <cell r="AO7326" t="str">
            <v>Hessen_2007_III 02_3</v>
          </cell>
          <cell r="AQ7326" t="str">
            <v>Westliche Flächenländer_2007_III 02_3</v>
          </cell>
        </row>
        <row r="7327">
          <cell r="G7327">
            <v>41.898896802122607</v>
          </cell>
          <cell r="H7327">
            <v>24.0958596341072</v>
          </cell>
          <cell r="I7327">
            <v>2.1500282007896221</v>
          </cell>
          <cell r="J7327">
            <v>1.6037037037037039</v>
          </cell>
          <cell r="K7327">
            <v>22.504990019960079</v>
          </cell>
          <cell r="L7327">
            <v>14.05595001420051</v>
          </cell>
          <cell r="M7327">
            <v>1.688293370944993</v>
          </cell>
          <cell r="N7327">
            <v>1.0909090909090908</v>
          </cell>
          <cell r="O7327">
            <v>16.832844574780058</v>
          </cell>
          <cell r="P7327">
            <v>13.389936228645906</v>
          </cell>
          <cell r="Q7327">
            <v>11.676115998696643</v>
          </cell>
          <cell r="R7327">
            <v>0</v>
          </cell>
          <cell r="S7327">
            <v>0</v>
          </cell>
          <cell r="T7327">
            <v>0</v>
          </cell>
          <cell r="U7327">
            <v>0</v>
          </cell>
          <cell r="AO7327" t="str">
            <v>Hessen_2007_III 02_4</v>
          </cell>
          <cell r="AQ7327" t="str">
            <v>Westliche Flächenländer_2007_III 02_4</v>
          </cell>
        </row>
        <row r="7328">
          <cell r="G7328">
            <v>55.183912861332217</v>
          </cell>
          <cell r="H7328">
            <v>11.278913020220392</v>
          </cell>
          <cell r="I7328">
            <v>5.3750705019740552</v>
          </cell>
          <cell r="J7328">
            <v>1.6037037037037039</v>
          </cell>
          <cell r="K7328">
            <v>3.068862275449102</v>
          </cell>
          <cell r="L7328">
            <v>1.5617722238000569</v>
          </cell>
          <cell r="M7328">
            <v>0</v>
          </cell>
          <cell r="N7328">
            <v>0</v>
          </cell>
          <cell r="O7328">
            <v>22.170087976539591</v>
          </cell>
          <cell r="P7328">
            <v>17.635525764558022</v>
          </cell>
          <cell r="Q7328">
            <v>15.378299120234605</v>
          </cell>
          <cell r="R7328">
            <v>0</v>
          </cell>
          <cell r="S7328">
            <v>0</v>
          </cell>
          <cell r="T7328">
            <v>0</v>
          </cell>
          <cell r="U7328">
            <v>0</v>
          </cell>
          <cell r="AO7328" t="str">
            <v>Hessen_2007_III 02_5</v>
          </cell>
          <cell r="AQ7328" t="str">
            <v>Westliche Flächenländer_2007_III 02_5</v>
          </cell>
        </row>
        <row r="7329">
          <cell r="G7329">
            <v>0</v>
          </cell>
          <cell r="H7329">
            <v>0</v>
          </cell>
          <cell r="I7329">
            <v>0</v>
          </cell>
          <cell r="J7329">
            <v>0</v>
          </cell>
          <cell r="K7329">
            <v>0</v>
          </cell>
          <cell r="L7329">
            <v>0</v>
          </cell>
          <cell r="M7329">
            <v>0</v>
          </cell>
          <cell r="N7329">
            <v>0</v>
          </cell>
          <cell r="O7329">
            <v>0</v>
          </cell>
          <cell r="P7329">
            <v>0</v>
          </cell>
          <cell r="Q7329">
            <v>0</v>
          </cell>
          <cell r="R7329">
            <v>0</v>
          </cell>
          <cell r="S7329">
            <v>0</v>
          </cell>
          <cell r="T7329">
            <v>0</v>
          </cell>
          <cell r="U7329">
            <v>0</v>
          </cell>
          <cell r="AO7329" t="str">
            <v>Hessen_2007_III 02_6</v>
          </cell>
          <cell r="AQ7329" t="str">
            <v>Westliche Flächenländer_2007_III 02_6</v>
          </cell>
        </row>
        <row r="7330">
          <cell r="G7330">
            <v>1.5328864683703394</v>
          </cell>
          <cell r="H7330">
            <v>0.51267786455547237</v>
          </cell>
          <cell r="I7330">
            <v>0.53750705019740552</v>
          </cell>
          <cell r="J7330">
            <v>0</v>
          </cell>
          <cell r="K7330">
            <v>0.51147704590818355</v>
          </cell>
          <cell r="L7330">
            <v>0</v>
          </cell>
          <cell r="M7330">
            <v>0</v>
          </cell>
          <cell r="N7330">
            <v>0</v>
          </cell>
          <cell r="O7330">
            <v>0.61583577712609971</v>
          </cell>
          <cell r="P7330">
            <v>0.48987571568216731</v>
          </cell>
          <cell r="Q7330">
            <v>0.42717497556207235</v>
          </cell>
          <cell r="R7330">
            <v>0</v>
          </cell>
          <cell r="S7330">
            <v>0</v>
          </cell>
          <cell r="T7330">
            <v>0</v>
          </cell>
          <cell r="U7330">
            <v>0</v>
          </cell>
          <cell r="AO7330" t="str">
            <v>Hessen_2007_III 02_7</v>
          </cell>
          <cell r="AQ7330" t="str">
            <v>Westliche Flächenländer_2007_III 02_7</v>
          </cell>
        </row>
        <row r="7331">
          <cell r="G7331">
            <v>10977</v>
          </cell>
          <cell r="H7331">
            <v>4792</v>
          </cell>
          <cell r="I7331">
            <v>953</v>
          </cell>
          <cell r="J7331">
            <v>433</v>
          </cell>
          <cell r="K7331">
            <v>4100</v>
          </cell>
          <cell r="L7331">
            <v>1833</v>
          </cell>
          <cell r="M7331">
            <v>399</v>
          </cell>
          <cell r="N7331">
            <v>180</v>
          </cell>
          <cell r="O7331">
            <v>4410</v>
          </cell>
          <cell r="P7331">
            <v>3508</v>
          </cell>
          <cell r="Q7331">
            <v>3059</v>
          </cell>
          <cell r="R7331">
            <v>0</v>
          </cell>
          <cell r="S7331">
            <v>0</v>
          </cell>
          <cell r="T7331">
            <v>0</v>
          </cell>
          <cell r="U7331">
            <v>0</v>
          </cell>
          <cell r="AO7331" t="str">
            <v>Hessen_2007_III 02_8</v>
          </cell>
          <cell r="AQ7331" t="str">
            <v>Westliche Flächenländer_2007_III 02_8</v>
          </cell>
        </row>
        <row r="7332">
          <cell r="G7332">
            <v>0</v>
          </cell>
          <cell r="H7332">
            <v>0</v>
          </cell>
          <cell r="I7332">
            <v>0</v>
          </cell>
          <cell r="J7332">
            <v>0</v>
          </cell>
          <cell r="K7332">
            <v>0</v>
          </cell>
          <cell r="L7332">
            <v>0</v>
          </cell>
          <cell r="M7332">
            <v>0</v>
          </cell>
          <cell r="N7332">
            <v>0</v>
          </cell>
          <cell r="O7332">
            <v>0</v>
          </cell>
          <cell r="P7332">
            <v>0</v>
          </cell>
          <cell r="Q7332">
            <v>0</v>
          </cell>
          <cell r="R7332">
            <v>0</v>
          </cell>
          <cell r="S7332">
            <v>0</v>
          </cell>
          <cell r="T7332">
            <v>0</v>
          </cell>
          <cell r="U7332">
            <v>0</v>
          </cell>
          <cell r="AO7332" t="str">
            <v>Hessen_2007_Sonstige_1</v>
          </cell>
          <cell r="AQ7332" t="str">
            <v>Westliche Flächenländer_2007_Sonstige_1</v>
          </cell>
        </row>
        <row r="7333">
          <cell r="G7333">
            <v>961.922646558015</v>
          </cell>
          <cell r="H7333">
            <v>84.987874920229743</v>
          </cell>
          <cell r="I7333">
            <v>77.686746987951807</v>
          </cell>
          <cell r="J7333">
            <v>9.6999999999999993</v>
          </cell>
          <cell r="K7333">
            <v>444.31393986723936</v>
          </cell>
          <cell r="L7333">
            <v>38.87577639751553</v>
          </cell>
          <cell r="M7333">
            <v>30.293670886075951</v>
          </cell>
          <cell r="N7333">
            <v>5.4630872483221484</v>
          </cell>
          <cell r="O7333">
            <v>413.75893943079541</v>
          </cell>
          <cell r="P7333">
            <v>338.84480661639503</v>
          </cell>
          <cell r="Q7333">
            <v>117.09267818049136</v>
          </cell>
          <cell r="R7333">
            <v>85.458769155923122</v>
          </cell>
          <cell r="S7333">
            <v>6.767453174410119</v>
          </cell>
          <cell r="T7333">
            <v>0</v>
          </cell>
          <cell r="U7333">
            <v>0</v>
          </cell>
          <cell r="AO7333" t="str">
            <v>Hessen_2007_Sonstige_2</v>
          </cell>
          <cell r="AQ7333" t="str">
            <v>Westliche Flächenländer_2007_Sonstige_2</v>
          </cell>
        </row>
        <row r="7334">
          <cell r="G7334">
            <v>3727.759993513338</v>
          </cell>
          <cell r="H7334">
            <v>802.87428206764514</v>
          </cell>
          <cell r="I7334">
            <v>189.39017608897129</v>
          </cell>
          <cell r="J7334">
            <v>54.11578947368421</v>
          </cell>
          <cell r="K7334">
            <v>1567.7500976181179</v>
          </cell>
          <cell r="L7334">
            <v>319.84161490683232</v>
          </cell>
          <cell r="M7334">
            <v>73.779746835443035</v>
          </cell>
          <cell r="N7334">
            <v>23.34228187919463</v>
          </cell>
          <cell r="O7334">
            <v>1603.4491202464931</v>
          </cell>
          <cell r="P7334">
            <v>1313.1327333171166</v>
          </cell>
          <cell r="Q7334">
            <v>453.77183167112622</v>
          </cell>
          <cell r="R7334">
            <v>331.18024811481388</v>
          </cell>
          <cell r="S7334">
            <v>26.226060163788208</v>
          </cell>
          <cell r="T7334">
            <v>0</v>
          </cell>
          <cell r="U7334">
            <v>0</v>
          </cell>
          <cell r="AO7334" t="str">
            <v>Hessen_2007_Sonstige_3</v>
          </cell>
          <cell r="AQ7334" t="str">
            <v>Westliche Flächenländer_2007_Sonstige_3</v>
          </cell>
        </row>
        <row r="7335">
          <cell r="G7335">
            <v>636.32595475553399</v>
          </cell>
          <cell r="H7335">
            <v>182.79514996809189</v>
          </cell>
          <cell r="I7335">
            <v>27.121408711770158</v>
          </cell>
          <cell r="J7335">
            <v>3.5736842105263156</v>
          </cell>
          <cell r="K7335">
            <v>303.63139398672394</v>
          </cell>
          <cell r="L7335">
            <v>75.100931677018636</v>
          </cell>
          <cell r="M7335">
            <v>12.215189873417723</v>
          </cell>
          <cell r="N7335">
            <v>1.9865771812080537</v>
          </cell>
          <cell r="O7335">
            <v>273.70761371928972</v>
          </cell>
          <cell r="P7335">
            <v>224.15081488688884</v>
          </cell>
          <cell r="Q7335">
            <v>77.458525906105578</v>
          </cell>
          <cell r="R7335">
            <v>56.532230600827056</v>
          </cell>
          <cell r="S7335">
            <v>4.4767696424227683</v>
          </cell>
          <cell r="T7335">
            <v>0</v>
          </cell>
          <cell r="U7335">
            <v>0</v>
          </cell>
          <cell r="AO7335" t="str">
            <v>Hessen_2007_Sonstige_4</v>
          </cell>
          <cell r="AQ7335" t="str">
            <v>Westliche Flächenländer_2007_Sonstige_4</v>
          </cell>
        </row>
        <row r="7336">
          <cell r="G7336">
            <v>770.62839536203683</v>
          </cell>
          <cell r="H7336">
            <v>408.79642629227828</v>
          </cell>
          <cell r="I7336">
            <v>189.39017608897129</v>
          </cell>
          <cell r="J7336">
            <v>118.95263157894738</v>
          </cell>
          <cell r="K7336">
            <v>271.75009761811793</v>
          </cell>
          <cell r="L7336">
            <v>132.97282608695653</v>
          </cell>
          <cell r="M7336">
            <v>72.313924050632906</v>
          </cell>
          <cell r="N7336">
            <v>40.724832214765101</v>
          </cell>
          <cell r="O7336">
            <v>331.47612097624261</v>
          </cell>
          <cell r="P7336">
            <v>271.45990432173841</v>
          </cell>
          <cell r="Q7336">
            <v>93.806859644855265</v>
          </cell>
          <cell r="R7336">
            <v>68.463877402091953</v>
          </cell>
          <cell r="S7336">
            <v>5.4216330171085705</v>
          </cell>
          <cell r="T7336">
            <v>0</v>
          </cell>
          <cell r="U7336">
            <v>0</v>
          </cell>
          <cell r="AO7336" t="str">
            <v>Hessen_2007_Sonstige_5</v>
          </cell>
          <cell r="AQ7336" t="str">
            <v>Westliche Flächenländer_2007_Sonstige_5</v>
          </cell>
        </row>
        <row r="7337">
          <cell r="G7337">
            <v>0</v>
          </cell>
          <cell r="H7337">
            <v>0</v>
          </cell>
          <cell r="I7337">
            <v>0</v>
          </cell>
          <cell r="J7337">
            <v>0</v>
          </cell>
          <cell r="K7337">
            <v>0</v>
          </cell>
          <cell r="L7337">
            <v>0</v>
          </cell>
          <cell r="M7337">
            <v>0</v>
          </cell>
          <cell r="N7337">
            <v>0</v>
          </cell>
          <cell r="O7337">
            <v>0</v>
          </cell>
          <cell r="P7337">
            <v>0</v>
          </cell>
          <cell r="Q7337">
            <v>0</v>
          </cell>
          <cell r="R7337">
            <v>0</v>
          </cell>
          <cell r="S7337">
            <v>0</v>
          </cell>
          <cell r="T7337">
            <v>0</v>
          </cell>
          <cell r="U7337">
            <v>0</v>
          </cell>
          <cell r="AO7337" t="str">
            <v>Hessen_2007_Sonstige_6</v>
          </cell>
          <cell r="AQ7337" t="str">
            <v>Westliche Flächenländer_2007_Sonstige_6</v>
          </cell>
        </row>
        <row r="7338">
          <cell r="G7338">
            <v>15.363009811075974</v>
          </cell>
          <cell r="H7338">
            <v>8.5462667517549455</v>
          </cell>
          <cell r="I7338">
            <v>12.411492122335495</v>
          </cell>
          <cell r="J7338">
            <v>7.6578947368421044</v>
          </cell>
          <cell r="K7338">
            <v>4.5544709098008589</v>
          </cell>
          <cell r="L7338">
            <v>2.2088509316770186</v>
          </cell>
          <cell r="M7338">
            <v>4.3974683544303801</v>
          </cell>
          <cell r="N7338">
            <v>2.4832214765100673</v>
          </cell>
          <cell r="O7338">
            <v>6.608205627179113</v>
          </cell>
          <cell r="P7338">
            <v>5.4117408578610231</v>
          </cell>
          <cell r="Q7338">
            <v>1.8701045974215518</v>
          </cell>
          <cell r="R7338">
            <v>1.3648747263439551</v>
          </cell>
          <cell r="S7338">
            <v>0.10808400227033163</v>
          </cell>
          <cell r="T7338">
            <v>0</v>
          </cell>
          <cell r="U7338">
            <v>0</v>
          </cell>
          <cell r="AO7338" t="str">
            <v>Hessen_2007_Sonstige_7</v>
          </cell>
          <cell r="AQ7338" t="str">
            <v>Westliche Flächenländer_2007_Sonstige_7</v>
          </cell>
        </row>
        <row r="7339">
          <cell r="G7339">
            <v>6112</v>
          </cell>
          <cell r="H7339">
            <v>1488</v>
          </cell>
          <cell r="I7339">
            <v>496</v>
          </cell>
          <cell r="J7339">
            <v>194</v>
          </cell>
          <cell r="K7339">
            <v>2592</v>
          </cell>
          <cell r="L7339">
            <v>569</v>
          </cell>
          <cell r="M7339">
            <v>193</v>
          </cell>
          <cell r="N7339">
            <v>74</v>
          </cell>
          <cell r="O7339">
            <v>2629</v>
          </cell>
          <cell r="P7339">
            <v>2153</v>
          </cell>
          <cell r="Q7339">
            <v>744</v>
          </cell>
          <cell r="R7339">
            <v>543</v>
          </cell>
          <cell r="S7339">
            <v>43</v>
          </cell>
          <cell r="T7339">
            <v>0</v>
          </cell>
          <cell r="U7339">
            <v>0</v>
          </cell>
          <cell r="AO7339" t="str">
            <v>Hessen_2007_Sonstige_8</v>
          </cell>
          <cell r="AQ7339" t="str">
            <v>Westliche Flächenländer_2007_Sonstige_8</v>
          </cell>
        </row>
        <row r="7340">
          <cell r="G7340">
            <v>0</v>
          </cell>
          <cell r="H7340">
            <v>0</v>
          </cell>
          <cell r="I7340">
            <v>0</v>
          </cell>
          <cell r="J7340">
            <v>0</v>
          </cell>
          <cell r="K7340">
            <v>0</v>
          </cell>
          <cell r="L7340">
            <v>0</v>
          </cell>
          <cell r="M7340">
            <v>0</v>
          </cell>
          <cell r="N7340">
            <v>0</v>
          </cell>
          <cell r="O7340">
            <v>0</v>
          </cell>
          <cell r="P7340">
            <v>0</v>
          </cell>
          <cell r="Q7340">
            <v>0</v>
          </cell>
          <cell r="R7340">
            <v>0</v>
          </cell>
          <cell r="S7340">
            <v>0</v>
          </cell>
          <cell r="T7340">
            <v>0</v>
          </cell>
          <cell r="U7340">
            <v>0</v>
          </cell>
          <cell r="AO7340" t="e">
            <v>#N/A</v>
          </cell>
          <cell r="AQ7340" t="e">
            <v>#N/A</v>
          </cell>
        </row>
        <row r="7341">
          <cell r="G7341">
            <v>496.070055947458</v>
          </cell>
          <cell r="H7341">
            <v>40.951818761965541</v>
          </cell>
          <cell r="I7341">
            <v>26.313253012048193</v>
          </cell>
          <cell r="J7341">
            <v>1.45</v>
          </cell>
          <cell r="K7341">
            <v>196.95860991800077</v>
          </cell>
          <cell r="L7341">
            <v>15.372670807453417</v>
          </cell>
          <cell r="M7341">
            <v>9.1037974683544309</v>
          </cell>
          <cell r="N7341">
            <v>0.66442953020134232</v>
          </cell>
          <cell r="O7341">
            <v>187.12794940403793</v>
          </cell>
          <cell r="P7341">
            <v>128.58161031379225</v>
          </cell>
          <cell r="Q7341">
            <v>103.24300656774507</v>
          </cell>
          <cell r="R7341">
            <v>77.117489661882743</v>
          </cell>
          <cell r="S7341">
            <v>0</v>
          </cell>
          <cell r="T7341">
            <v>0</v>
          </cell>
          <cell r="U7341">
            <v>0</v>
          </cell>
          <cell r="AO7341" t="e">
            <v>#N/A</v>
          </cell>
          <cell r="AQ7341" t="e">
            <v>#N/A</v>
          </cell>
        </row>
        <row r="7342">
          <cell r="G7342">
            <v>1922.431200843266</v>
          </cell>
          <cell r="H7342">
            <v>386.8688576898532</v>
          </cell>
          <cell r="I7342">
            <v>64.148285449490274</v>
          </cell>
          <cell r="J7342">
            <v>8.0894736842105264</v>
          </cell>
          <cell r="K7342">
            <v>694.96329558766104</v>
          </cell>
          <cell r="L7342">
            <v>126.47515527950311</v>
          </cell>
          <cell r="M7342">
            <v>22.172151898734175</v>
          </cell>
          <cell r="N7342">
            <v>2.8389261744966441</v>
          </cell>
          <cell r="O7342">
            <v>725.1810589475391</v>
          </cell>
          <cell r="P7342">
            <v>498.29514311197596</v>
          </cell>
          <cell r="Q7342">
            <v>400.09989459174568</v>
          </cell>
          <cell r="R7342">
            <v>298.85510419200517</v>
          </cell>
          <cell r="S7342">
            <v>0</v>
          </cell>
          <cell r="T7342">
            <v>0</v>
          </cell>
          <cell r="U7342">
            <v>0</v>
          </cell>
          <cell r="AO7342" t="e">
            <v>#N/A</v>
          </cell>
          <cell r="AQ7342" t="e">
            <v>#N/A</v>
          </cell>
        </row>
        <row r="7343">
          <cell r="G7343">
            <v>328.15762588178063</v>
          </cell>
          <cell r="H7343">
            <v>88.080727504786211</v>
          </cell>
          <cell r="I7343">
            <v>9.1862835959221503</v>
          </cell>
          <cell r="J7343">
            <v>0.53421052631578947</v>
          </cell>
          <cell r="K7343">
            <v>134.59586099180009</v>
          </cell>
          <cell r="L7343">
            <v>29.697204968944099</v>
          </cell>
          <cell r="M7343">
            <v>3.6708860759493671</v>
          </cell>
          <cell r="N7343">
            <v>0.24161073825503354</v>
          </cell>
          <cell r="O7343">
            <v>123.78788615908539</v>
          </cell>
          <cell r="P7343">
            <v>85.058623206032607</v>
          </cell>
          <cell r="Q7343">
            <v>68.296764777426418</v>
          </cell>
          <cell r="R7343">
            <v>51.014351739236197</v>
          </cell>
          <cell r="S7343">
            <v>0</v>
          </cell>
          <cell r="T7343">
            <v>0</v>
          </cell>
          <cell r="U7343">
            <v>0</v>
          </cell>
          <cell r="AO7343" t="e">
            <v>#N/A</v>
          </cell>
          <cell r="AQ7343" t="e">
            <v>#N/A</v>
          </cell>
        </row>
        <row r="7344">
          <cell r="G7344">
            <v>397.41830860293521</v>
          </cell>
          <cell r="H7344">
            <v>196.98053605615829</v>
          </cell>
          <cell r="I7344">
            <v>64.148285449490274</v>
          </cell>
          <cell r="J7344">
            <v>17.781578947368423</v>
          </cell>
          <cell r="K7344">
            <v>120.46329558766108</v>
          </cell>
          <cell r="L7344">
            <v>52.581521739130437</v>
          </cell>
          <cell r="M7344">
            <v>21.731645569620252</v>
          </cell>
          <cell r="N7344">
            <v>4.9530201342281881</v>
          </cell>
          <cell r="O7344">
            <v>149.91445714749048</v>
          </cell>
          <cell r="P7344">
            <v>103.01102732506284</v>
          </cell>
          <cell r="Q7344">
            <v>82.71142463309819</v>
          </cell>
          <cell r="R7344">
            <v>61.781399497283708</v>
          </cell>
          <cell r="S7344">
            <v>0</v>
          </cell>
          <cell r="T7344">
            <v>0</v>
          </cell>
          <cell r="U7344">
            <v>0</v>
          </cell>
          <cell r="AO7344" t="e">
            <v>#N/A</v>
          </cell>
          <cell r="AQ7344" t="e">
            <v>#N/A</v>
          </cell>
        </row>
        <row r="7345">
          <cell r="G7345">
            <v>0</v>
          </cell>
          <cell r="H7345">
            <v>0</v>
          </cell>
          <cell r="I7345">
            <v>0</v>
          </cell>
          <cell r="J7345">
            <v>0</v>
          </cell>
          <cell r="K7345">
            <v>0</v>
          </cell>
          <cell r="L7345">
            <v>0</v>
          </cell>
          <cell r="M7345">
            <v>0</v>
          </cell>
          <cell r="N7345">
            <v>0</v>
          </cell>
          <cell r="O7345">
            <v>0</v>
          </cell>
          <cell r="P7345">
            <v>0</v>
          </cell>
          <cell r="Q7345">
            <v>0</v>
          </cell>
          <cell r="R7345">
            <v>0</v>
          </cell>
          <cell r="S7345">
            <v>0</v>
          </cell>
          <cell r="T7345">
            <v>0</v>
          </cell>
          <cell r="U7345">
            <v>0</v>
          </cell>
          <cell r="AO7345" t="e">
            <v>#N/A</v>
          </cell>
          <cell r="AQ7345" t="e">
            <v>#N/A</v>
          </cell>
        </row>
        <row r="7346">
          <cell r="G7346">
            <v>7.9228087245601229</v>
          </cell>
          <cell r="H7346">
            <v>4.1180599872367578</v>
          </cell>
          <cell r="I7346">
            <v>4.2038924930491195</v>
          </cell>
          <cell r="J7346">
            <v>1.1447368421052631</v>
          </cell>
          <cell r="K7346">
            <v>2.018937914877001</v>
          </cell>
          <cell r="L7346">
            <v>0.87344720496894412</v>
          </cell>
          <cell r="M7346">
            <v>1.3215189873417721</v>
          </cell>
          <cell r="N7346">
            <v>0.30201342281879195</v>
          </cell>
          <cell r="O7346">
            <v>2.9886483418470768</v>
          </cell>
          <cell r="P7346">
            <v>2.053596043136301</v>
          </cell>
          <cell r="Q7346">
            <v>1.6489094299845941</v>
          </cell>
          <cell r="R7346">
            <v>1.2316549095921512</v>
          </cell>
          <cell r="S7346">
            <v>0</v>
          </cell>
          <cell r="T7346">
            <v>0</v>
          </cell>
          <cell r="U7346">
            <v>0</v>
          </cell>
          <cell r="AO7346" t="e">
            <v>#N/A</v>
          </cell>
          <cell r="AQ7346" t="e">
            <v>#N/A</v>
          </cell>
        </row>
        <row r="7347">
          <cell r="G7347">
            <v>3152</v>
          </cell>
          <cell r="H7347">
            <v>717</v>
          </cell>
          <cell r="I7347">
            <v>168</v>
          </cell>
          <cell r="J7347">
            <v>29</v>
          </cell>
          <cell r="K7347">
            <v>1149</v>
          </cell>
          <cell r="L7347">
            <v>225</v>
          </cell>
          <cell r="M7347">
            <v>58</v>
          </cell>
          <cell r="N7347">
            <v>9</v>
          </cell>
          <cell r="O7347">
            <v>1189</v>
          </cell>
          <cell r="P7347">
            <v>817</v>
          </cell>
          <cell r="Q7347">
            <v>656</v>
          </cell>
          <cell r="R7347">
            <v>490</v>
          </cell>
          <cell r="S7347">
            <v>0</v>
          </cell>
          <cell r="T7347">
            <v>0</v>
          </cell>
          <cell r="U7347">
            <v>0</v>
          </cell>
          <cell r="AO7347" t="e">
            <v>#N/A</v>
          </cell>
          <cell r="AQ7347" t="e">
            <v>#N/A</v>
          </cell>
        </row>
        <row r="7348">
          <cell r="G7348">
            <v>1431</v>
          </cell>
          <cell r="H7348">
            <v>334</v>
          </cell>
          <cell r="I7348">
            <v>216</v>
          </cell>
          <cell r="J7348">
            <v>53</v>
          </cell>
          <cell r="K7348">
            <v>554</v>
          </cell>
          <cell r="L7348">
            <v>146</v>
          </cell>
          <cell r="M7348">
            <v>90</v>
          </cell>
          <cell r="N7348">
            <v>24</v>
          </cell>
          <cell r="O7348">
            <v>518</v>
          </cell>
          <cell r="P7348">
            <v>478</v>
          </cell>
          <cell r="Q7348">
            <v>367</v>
          </cell>
          <cell r="R7348">
            <v>68</v>
          </cell>
          <cell r="S7348">
            <v>0</v>
          </cell>
          <cell r="T7348">
            <v>0</v>
          </cell>
          <cell r="U7348">
            <v>0</v>
          </cell>
          <cell r="AO7348" t="str">
            <v>Hessen_2006_I 01a_1</v>
          </cell>
          <cell r="AQ7348" t="str">
            <v>Westliche Flächenländer_2006_I 01a_1</v>
          </cell>
        </row>
        <row r="7349">
          <cell r="G7349">
            <v>35280</v>
          </cell>
          <cell r="H7349">
            <v>10892</v>
          </cell>
          <cell r="I7349">
            <v>4690</v>
          </cell>
          <cell r="J7349">
            <v>1871</v>
          </cell>
          <cell r="K7349">
            <v>13325</v>
          </cell>
          <cell r="L7349">
            <v>4386</v>
          </cell>
          <cell r="M7349">
            <v>1832</v>
          </cell>
          <cell r="N7349">
            <v>741</v>
          </cell>
          <cell r="O7349">
            <v>11742</v>
          </cell>
          <cell r="P7349">
            <v>11190</v>
          </cell>
          <cell r="Q7349">
            <v>9873</v>
          </cell>
          <cell r="R7349">
            <v>2475</v>
          </cell>
          <cell r="S7349">
            <v>0</v>
          </cell>
          <cell r="T7349">
            <v>0</v>
          </cell>
          <cell r="U7349">
            <v>0</v>
          </cell>
          <cell r="AO7349" t="str">
            <v>Hessen_2006_I 01a_2</v>
          </cell>
          <cell r="AQ7349" t="str">
            <v>Westliche Flächenländer_2006_I 01a_2</v>
          </cell>
        </row>
        <row r="7350">
          <cell r="G7350">
            <v>50008</v>
          </cell>
          <cell r="H7350">
            <v>21488</v>
          </cell>
          <cell r="I7350">
            <v>3455</v>
          </cell>
          <cell r="J7350">
            <v>1742</v>
          </cell>
          <cell r="K7350">
            <v>17111</v>
          </cell>
          <cell r="L7350">
            <v>7769</v>
          </cell>
          <cell r="M7350">
            <v>1201</v>
          </cell>
          <cell r="N7350">
            <v>619</v>
          </cell>
          <cell r="O7350">
            <v>15457</v>
          </cell>
          <cell r="P7350">
            <v>15749</v>
          </cell>
          <cell r="Q7350">
            <v>15540</v>
          </cell>
          <cell r="R7350">
            <v>3262</v>
          </cell>
          <cell r="S7350">
            <v>0</v>
          </cell>
          <cell r="T7350">
            <v>0</v>
          </cell>
          <cell r="U7350">
            <v>0</v>
          </cell>
          <cell r="AO7350" t="str">
            <v>Hessen_2006_I 01a_3</v>
          </cell>
          <cell r="AQ7350" t="str">
            <v>Westliche Flächenländer_2006_I 01a_3</v>
          </cell>
        </row>
        <row r="7351">
          <cell r="G7351">
            <v>9793</v>
          </cell>
          <cell r="H7351">
            <v>4654</v>
          </cell>
          <cell r="I7351">
            <v>505</v>
          </cell>
          <cell r="J7351">
            <v>269</v>
          </cell>
          <cell r="K7351">
            <v>3852</v>
          </cell>
          <cell r="L7351">
            <v>1907</v>
          </cell>
          <cell r="M7351">
            <v>198</v>
          </cell>
          <cell r="N7351">
            <v>94</v>
          </cell>
          <cell r="O7351">
            <v>3235</v>
          </cell>
          <cell r="P7351">
            <v>3379</v>
          </cell>
          <cell r="Q7351">
            <v>3016</v>
          </cell>
          <cell r="R7351">
            <v>163</v>
          </cell>
          <cell r="S7351">
            <v>0</v>
          </cell>
          <cell r="T7351">
            <v>0</v>
          </cell>
          <cell r="U7351">
            <v>0</v>
          </cell>
          <cell r="AO7351" t="str">
            <v>Hessen_2006_I 01a_4</v>
          </cell>
          <cell r="AQ7351" t="str">
            <v>Westliche Flächenländer_2006_I 01a_4</v>
          </cell>
        </row>
        <row r="7352">
          <cell r="G7352">
            <v>12900</v>
          </cell>
          <cell r="H7352">
            <v>7197</v>
          </cell>
          <cell r="I7352">
            <v>555</v>
          </cell>
          <cell r="J7352">
            <v>348</v>
          </cell>
          <cell r="K7352">
            <v>4932</v>
          </cell>
          <cell r="L7352">
            <v>2822</v>
          </cell>
          <cell r="M7352">
            <v>213</v>
          </cell>
          <cell r="N7352">
            <v>138</v>
          </cell>
          <cell r="O7352">
            <v>4008</v>
          </cell>
          <cell r="P7352">
            <v>4559</v>
          </cell>
          <cell r="Q7352">
            <v>4169</v>
          </cell>
          <cell r="R7352">
            <v>164</v>
          </cell>
          <cell r="S7352">
            <v>0</v>
          </cell>
          <cell r="T7352">
            <v>0</v>
          </cell>
          <cell r="U7352">
            <v>0</v>
          </cell>
          <cell r="AO7352" t="str">
            <v>Hessen_2006_I 01a_5</v>
          </cell>
          <cell r="AQ7352" t="str">
            <v>Westliche Flächenländer_2006_I 01a_5</v>
          </cell>
        </row>
        <row r="7353">
          <cell r="G7353">
            <v>0</v>
          </cell>
          <cell r="H7353">
            <v>0</v>
          </cell>
          <cell r="I7353">
            <v>0</v>
          </cell>
          <cell r="J7353">
            <v>0</v>
          </cell>
          <cell r="K7353">
            <v>0</v>
          </cell>
          <cell r="L7353">
            <v>0</v>
          </cell>
          <cell r="M7353">
            <v>0</v>
          </cell>
          <cell r="N7353">
            <v>0</v>
          </cell>
          <cell r="O7353">
            <v>0</v>
          </cell>
          <cell r="P7353">
            <v>0</v>
          </cell>
          <cell r="Q7353">
            <v>0</v>
          </cell>
          <cell r="R7353">
            <v>0</v>
          </cell>
          <cell r="S7353">
            <v>0</v>
          </cell>
          <cell r="T7353">
            <v>0</v>
          </cell>
          <cell r="U7353">
            <v>0</v>
          </cell>
          <cell r="AO7353" t="str">
            <v>Hessen_2006_I 01a_6</v>
          </cell>
          <cell r="AQ7353" t="str">
            <v>Westliche Flächenländer_2006_I 01a_6</v>
          </cell>
        </row>
        <row r="7354">
          <cell r="G7354">
            <v>559</v>
          </cell>
          <cell r="H7354">
            <v>187</v>
          </cell>
          <cell r="I7354">
            <v>47</v>
          </cell>
          <cell r="J7354">
            <v>16</v>
          </cell>
          <cell r="K7354">
            <v>203</v>
          </cell>
          <cell r="L7354">
            <v>62</v>
          </cell>
          <cell r="M7354">
            <v>13</v>
          </cell>
          <cell r="N7354">
            <v>6</v>
          </cell>
          <cell r="O7354">
            <v>205</v>
          </cell>
          <cell r="P7354">
            <v>194</v>
          </cell>
          <cell r="Q7354">
            <v>159</v>
          </cell>
          <cell r="R7354">
            <v>1</v>
          </cell>
          <cell r="S7354">
            <v>0</v>
          </cell>
          <cell r="T7354">
            <v>0</v>
          </cell>
          <cell r="U7354">
            <v>0</v>
          </cell>
          <cell r="AO7354" t="str">
            <v>Hessen_2006_I 01a_7</v>
          </cell>
          <cell r="AQ7354" t="str">
            <v>Westliche Flächenländer_2006_I 01a_7</v>
          </cell>
        </row>
        <row r="7355">
          <cell r="G7355">
            <v>109971</v>
          </cell>
          <cell r="H7355">
            <v>44752</v>
          </cell>
          <cell r="I7355">
            <v>9468</v>
          </cell>
          <cell r="J7355">
            <v>4299</v>
          </cell>
          <cell r="K7355">
            <v>39977</v>
          </cell>
          <cell r="L7355">
            <v>17092</v>
          </cell>
          <cell r="M7355">
            <v>3547</v>
          </cell>
          <cell r="N7355">
            <v>1622</v>
          </cell>
          <cell r="O7355">
            <v>35165</v>
          </cell>
          <cell r="P7355">
            <v>35549</v>
          </cell>
          <cell r="Q7355">
            <v>33124</v>
          </cell>
          <cell r="R7355">
            <v>6133</v>
          </cell>
          <cell r="S7355">
            <v>0</v>
          </cell>
          <cell r="T7355">
            <v>0</v>
          </cell>
          <cell r="U7355">
            <v>0</v>
          </cell>
          <cell r="AO7355" t="str">
            <v>Hessen_2006_I 01a_8</v>
          </cell>
          <cell r="AQ7355" t="str">
            <v>Westliche Flächenländer_2006_I 01a_8</v>
          </cell>
        </row>
        <row r="7356">
          <cell r="G7356">
            <v>1431</v>
          </cell>
          <cell r="H7356">
            <v>334</v>
          </cell>
          <cell r="I7356">
            <v>216</v>
          </cell>
          <cell r="J7356">
            <v>53</v>
          </cell>
          <cell r="K7356">
            <v>554</v>
          </cell>
          <cell r="L7356">
            <v>146</v>
          </cell>
          <cell r="M7356">
            <v>90</v>
          </cell>
          <cell r="N7356">
            <v>24</v>
          </cell>
          <cell r="O7356">
            <v>518</v>
          </cell>
          <cell r="P7356">
            <v>478</v>
          </cell>
          <cell r="Q7356">
            <v>367</v>
          </cell>
          <cell r="R7356">
            <v>68</v>
          </cell>
          <cell r="S7356">
            <v>0</v>
          </cell>
          <cell r="T7356">
            <v>0</v>
          </cell>
          <cell r="U7356">
            <v>0</v>
          </cell>
          <cell r="AO7356" t="e">
            <v>#N/A</v>
          </cell>
          <cell r="AQ7356" t="e">
            <v>#N/A</v>
          </cell>
        </row>
        <row r="7357">
          <cell r="G7357">
            <v>35280</v>
          </cell>
          <cell r="H7357">
            <v>10892</v>
          </cell>
          <cell r="I7357">
            <v>4690</v>
          </cell>
          <cell r="J7357">
            <v>1871</v>
          </cell>
          <cell r="K7357">
            <v>13325</v>
          </cell>
          <cell r="L7357">
            <v>4386</v>
          </cell>
          <cell r="M7357">
            <v>1832</v>
          </cell>
          <cell r="N7357">
            <v>741</v>
          </cell>
          <cell r="O7357">
            <v>11742</v>
          </cell>
          <cell r="P7357">
            <v>11190</v>
          </cell>
          <cell r="Q7357">
            <v>9873</v>
          </cell>
          <cell r="R7357">
            <v>2475</v>
          </cell>
          <cell r="S7357">
            <v>0</v>
          </cell>
          <cell r="T7357">
            <v>0</v>
          </cell>
          <cell r="U7357">
            <v>0</v>
          </cell>
          <cell r="AO7357" t="e">
            <v>#N/A</v>
          </cell>
          <cell r="AQ7357" t="e">
            <v>#N/A</v>
          </cell>
        </row>
        <row r="7358">
          <cell r="G7358">
            <v>50008</v>
          </cell>
          <cell r="H7358">
            <v>21488</v>
          </cell>
          <cell r="I7358">
            <v>3455</v>
          </cell>
          <cell r="J7358">
            <v>1742</v>
          </cell>
          <cell r="K7358">
            <v>17111</v>
          </cell>
          <cell r="L7358">
            <v>7769</v>
          </cell>
          <cell r="M7358">
            <v>1201</v>
          </cell>
          <cell r="N7358">
            <v>619</v>
          </cell>
          <cell r="O7358">
            <v>15457</v>
          </cell>
          <cell r="P7358">
            <v>15749</v>
          </cell>
          <cell r="Q7358">
            <v>15540</v>
          </cell>
          <cell r="R7358">
            <v>3262</v>
          </cell>
          <cell r="S7358">
            <v>0</v>
          </cell>
          <cell r="T7358">
            <v>0</v>
          </cell>
          <cell r="U7358">
            <v>0</v>
          </cell>
          <cell r="AO7358" t="e">
            <v>#N/A</v>
          </cell>
          <cell r="AQ7358" t="e">
            <v>#N/A</v>
          </cell>
        </row>
        <row r="7359">
          <cell r="G7359">
            <v>9793</v>
          </cell>
          <cell r="H7359">
            <v>4654</v>
          </cell>
          <cell r="I7359">
            <v>505</v>
          </cell>
          <cell r="J7359">
            <v>269</v>
          </cell>
          <cell r="K7359">
            <v>3852</v>
          </cell>
          <cell r="L7359">
            <v>1907</v>
          </cell>
          <cell r="M7359">
            <v>198</v>
          </cell>
          <cell r="N7359">
            <v>94</v>
          </cell>
          <cell r="O7359">
            <v>3235</v>
          </cell>
          <cell r="P7359">
            <v>3379</v>
          </cell>
          <cell r="Q7359">
            <v>3016</v>
          </cell>
          <cell r="R7359">
            <v>163</v>
          </cell>
          <cell r="S7359">
            <v>0</v>
          </cell>
          <cell r="T7359">
            <v>0</v>
          </cell>
          <cell r="U7359">
            <v>0</v>
          </cell>
          <cell r="AO7359" t="e">
            <v>#N/A</v>
          </cell>
          <cell r="AQ7359" t="e">
            <v>#N/A</v>
          </cell>
        </row>
        <row r="7360">
          <cell r="G7360">
            <v>12900</v>
          </cell>
          <cell r="H7360">
            <v>7197</v>
          </cell>
          <cell r="I7360">
            <v>555</v>
          </cell>
          <cell r="J7360">
            <v>348</v>
          </cell>
          <cell r="K7360">
            <v>4932</v>
          </cell>
          <cell r="L7360">
            <v>2822</v>
          </cell>
          <cell r="M7360">
            <v>213</v>
          </cell>
          <cell r="N7360">
            <v>138</v>
          </cell>
          <cell r="O7360">
            <v>4008</v>
          </cell>
          <cell r="P7360">
            <v>4559</v>
          </cell>
          <cell r="Q7360">
            <v>4169</v>
          </cell>
          <cell r="R7360">
            <v>164</v>
          </cell>
          <cell r="S7360">
            <v>0</v>
          </cell>
          <cell r="T7360">
            <v>0</v>
          </cell>
          <cell r="U7360">
            <v>0</v>
          </cell>
          <cell r="AO7360" t="e">
            <v>#N/A</v>
          </cell>
          <cell r="AQ7360" t="e">
            <v>#N/A</v>
          </cell>
        </row>
        <row r="7361">
          <cell r="G7361">
            <v>0</v>
          </cell>
          <cell r="H7361">
            <v>0</v>
          </cell>
          <cell r="I7361">
            <v>0</v>
          </cell>
          <cell r="J7361">
            <v>0</v>
          </cell>
          <cell r="K7361">
            <v>0</v>
          </cell>
          <cell r="L7361">
            <v>0</v>
          </cell>
          <cell r="M7361">
            <v>0</v>
          </cell>
          <cell r="N7361">
            <v>0</v>
          </cell>
          <cell r="O7361">
            <v>0</v>
          </cell>
          <cell r="P7361">
            <v>0</v>
          </cell>
          <cell r="Q7361">
            <v>0</v>
          </cell>
          <cell r="R7361">
            <v>0</v>
          </cell>
          <cell r="S7361">
            <v>0</v>
          </cell>
          <cell r="T7361">
            <v>0</v>
          </cell>
          <cell r="U7361">
            <v>0</v>
          </cell>
          <cell r="AO7361" t="e">
            <v>#N/A</v>
          </cell>
          <cell r="AQ7361" t="e">
            <v>#N/A</v>
          </cell>
        </row>
        <row r="7362">
          <cell r="G7362">
            <v>559</v>
          </cell>
          <cell r="H7362">
            <v>187</v>
          </cell>
          <cell r="I7362">
            <v>47</v>
          </cell>
          <cell r="J7362">
            <v>16</v>
          </cell>
          <cell r="K7362">
            <v>203</v>
          </cell>
          <cell r="L7362">
            <v>62</v>
          </cell>
          <cell r="M7362">
            <v>13</v>
          </cell>
          <cell r="N7362">
            <v>6</v>
          </cell>
          <cell r="O7362">
            <v>205</v>
          </cell>
          <cell r="P7362">
            <v>194</v>
          </cell>
          <cell r="Q7362">
            <v>159</v>
          </cell>
          <cell r="R7362">
            <v>1</v>
          </cell>
          <cell r="S7362">
            <v>0</v>
          </cell>
          <cell r="T7362">
            <v>0</v>
          </cell>
          <cell r="U7362">
            <v>0</v>
          </cell>
          <cell r="AO7362" t="e">
            <v>#N/A</v>
          </cell>
          <cell r="AQ7362" t="e">
            <v>#N/A</v>
          </cell>
        </row>
        <row r="7363">
          <cell r="G7363">
            <v>109971</v>
          </cell>
          <cell r="H7363">
            <v>44752</v>
          </cell>
          <cell r="I7363">
            <v>9468</v>
          </cell>
          <cell r="J7363">
            <v>4299</v>
          </cell>
          <cell r="K7363">
            <v>39977</v>
          </cell>
          <cell r="L7363">
            <v>17092</v>
          </cell>
          <cell r="M7363">
            <v>3547</v>
          </cell>
          <cell r="N7363">
            <v>1622</v>
          </cell>
          <cell r="O7363">
            <v>35165</v>
          </cell>
          <cell r="P7363">
            <v>35549</v>
          </cell>
          <cell r="Q7363">
            <v>33124</v>
          </cell>
          <cell r="R7363">
            <v>6133</v>
          </cell>
          <cell r="S7363">
            <v>0</v>
          </cell>
          <cell r="T7363">
            <v>0</v>
          </cell>
          <cell r="U7363">
            <v>0</v>
          </cell>
          <cell r="AO7363" t="e">
            <v>#N/A</v>
          </cell>
          <cell r="AQ7363" t="e">
            <v>#N/A</v>
          </cell>
        </row>
        <row r="7364">
          <cell r="G7364">
            <v>3</v>
          </cell>
          <cell r="H7364">
            <v>1</v>
          </cell>
          <cell r="I7364">
            <v>0</v>
          </cell>
          <cell r="J7364">
            <v>0</v>
          </cell>
          <cell r="K7364">
            <v>3</v>
          </cell>
          <cell r="L7364">
            <v>1</v>
          </cell>
          <cell r="M7364">
            <v>0</v>
          </cell>
          <cell r="N7364">
            <v>0</v>
          </cell>
          <cell r="O7364">
            <v>3</v>
          </cell>
          <cell r="P7364">
            <v>0</v>
          </cell>
          <cell r="Q7364">
            <v>0</v>
          </cell>
          <cell r="R7364">
            <v>0</v>
          </cell>
          <cell r="S7364">
            <v>0</v>
          </cell>
          <cell r="T7364">
            <v>0</v>
          </cell>
          <cell r="U7364">
            <v>0</v>
          </cell>
          <cell r="AO7364" t="str">
            <v>Hessen_2006_I 01b_1</v>
          </cell>
          <cell r="AQ7364" t="str">
            <v>Westliche Flächenländer_2006_I 01b_1</v>
          </cell>
        </row>
        <row r="7365">
          <cell r="G7365">
            <v>141</v>
          </cell>
          <cell r="H7365">
            <v>6</v>
          </cell>
          <cell r="I7365">
            <v>13</v>
          </cell>
          <cell r="J7365">
            <v>0</v>
          </cell>
          <cell r="K7365">
            <v>140</v>
          </cell>
          <cell r="L7365">
            <v>6</v>
          </cell>
          <cell r="M7365">
            <v>13</v>
          </cell>
          <cell r="N7365">
            <v>0</v>
          </cell>
          <cell r="O7365">
            <v>141</v>
          </cell>
          <cell r="P7365">
            <v>0</v>
          </cell>
          <cell r="Q7365">
            <v>0</v>
          </cell>
          <cell r="R7365">
            <v>0</v>
          </cell>
          <cell r="S7365">
            <v>0</v>
          </cell>
          <cell r="T7365">
            <v>0</v>
          </cell>
          <cell r="U7365">
            <v>0</v>
          </cell>
          <cell r="AO7365" t="str">
            <v>Hessen_2006_I 01b_2</v>
          </cell>
          <cell r="AQ7365" t="str">
            <v>Westliche Flächenländer_2006_I 01b_2</v>
          </cell>
        </row>
        <row r="7366">
          <cell r="G7366">
            <v>291</v>
          </cell>
          <cell r="H7366">
            <v>18</v>
          </cell>
          <cell r="I7366">
            <v>8</v>
          </cell>
          <cell r="J7366">
            <v>0</v>
          </cell>
          <cell r="K7366">
            <v>291</v>
          </cell>
          <cell r="L7366">
            <v>18</v>
          </cell>
          <cell r="M7366">
            <v>8</v>
          </cell>
          <cell r="N7366">
            <v>0</v>
          </cell>
          <cell r="O7366">
            <v>291</v>
          </cell>
          <cell r="P7366">
            <v>0</v>
          </cell>
          <cell r="Q7366">
            <v>0</v>
          </cell>
          <cell r="R7366">
            <v>0</v>
          </cell>
          <cell r="S7366">
            <v>0</v>
          </cell>
          <cell r="T7366">
            <v>0</v>
          </cell>
          <cell r="U7366">
            <v>0</v>
          </cell>
          <cell r="AO7366" t="str">
            <v>Hessen_2006_I 01b_3</v>
          </cell>
          <cell r="AQ7366" t="str">
            <v>Westliche Flächenländer_2006_I 01b_3</v>
          </cell>
        </row>
        <row r="7367">
          <cell r="G7367">
            <v>32</v>
          </cell>
          <cell r="H7367">
            <v>3</v>
          </cell>
          <cell r="I7367">
            <v>1</v>
          </cell>
          <cell r="J7367">
            <v>0</v>
          </cell>
          <cell r="K7367">
            <v>32</v>
          </cell>
          <cell r="L7367">
            <v>3</v>
          </cell>
          <cell r="M7367">
            <v>1</v>
          </cell>
          <cell r="N7367">
            <v>0</v>
          </cell>
          <cell r="O7367">
            <v>32</v>
          </cell>
          <cell r="P7367">
            <v>0</v>
          </cell>
          <cell r="Q7367">
            <v>0</v>
          </cell>
          <cell r="R7367">
            <v>0</v>
          </cell>
          <cell r="S7367">
            <v>0</v>
          </cell>
          <cell r="T7367">
            <v>0</v>
          </cell>
          <cell r="U7367">
            <v>0</v>
          </cell>
          <cell r="AO7367" t="str">
            <v>Hessen_2006_I 01b_4</v>
          </cell>
          <cell r="AQ7367" t="str">
            <v>Westliche Flächenländer_2006_I 01b_4</v>
          </cell>
        </row>
        <row r="7368">
          <cell r="G7368">
            <v>18</v>
          </cell>
          <cell r="H7368">
            <v>4</v>
          </cell>
          <cell r="I7368">
            <v>0</v>
          </cell>
          <cell r="J7368">
            <v>0</v>
          </cell>
          <cell r="K7368">
            <v>18</v>
          </cell>
          <cell r="L7368">
            <v>4</v>
          </cell>
          <cell r="M7368">
            <v>0</v>
          </cell>
          <cell r="N7368">
            <v>0</v>
          </cell>
          <cell r="O7368">
            <v>18</v>
          </cell>
          <cell r="P7368">
            <v>0</v>
          </cell>
          <cell r="Q7368">
            <v>0</v>
          </cell>
          <cell r="R7368">
            <v>0</v>
          </cell>
          <cell r="S7368">
            <v>0</v>
          </cell>
          <cell r="T7368">
            <v>0</v>
          </cell>
          <cell r="U7368">
            <v>0</v>
          </cell>
          <cell r="AO7368" t="str">
            <v>Hessen_2006_I 01b_5</v>
          </cell>
          <cell r="AQ7368" t="str">
            <v>Westliche Flächenländer_2006_I 01b_5</v>
          </cell>
        </row>
        <row r="7369">
          <cell r="G7369">
            <v>0</v>
          </cell>
          <cell r="H7369">
            <v>0</v>
          </cell>
          <cell r="I7369">
            <v>0</v>
          </cell>
          <cell r="J7369">
            <v>0</v>
          </cell>
          <cell r="K7369">
            <v>0</v>
          </cell>
          <cell r="L7369">
            <v>0</v>
          </cell>
          <cell r="M7369">
            <v>0</v>
          </cell>
          <cell r="N7369">
            <v>0</v>
          </cell>
          <cell r="O7369">
            <v>0</v>
          </cell>
          <cell r="P7369">
            <v>0</v>
          </cell>
          <cell r="Q7369">
            <v>0</v>
          </cell>
          <cell r="R7369">
            <v>0</v>
          </cell>
          <cell r="S7369">
            <v>0</v>
          </cell>
          <cell r="T7369">
            <v>0</v>
          </cell>
          <cell r="U7369">
            <v>0</v>
          </cell>
          <cell r="AO7369" t="str">
            <v>Hessen_2006_I 01b_6</v>
          </cell>
          <cell r="AQ7369" t="str">
            <v>Westliche Flächenländer_2006_I 01b_6</v>
          </cell>
        </row>
        <row r="7370">
          <cell r="G7370">
            <v>2</v>
          </cell>
          <cell r="H7370">
            <v>0</v>
          </cell>
          <cell r="I7370">
            <v>0</v>
          </cell>
          <cell r="J7370">
            <v>0</v>
          </cell>
          <cell r="K7370">
            <v>2</v>
          </cell>
          <cell r="L7370">
            <v>0</v>
          </cell>
          <cell r="M7370">
            <v>0</v>
          </cell>
          <cell r="N7370">
            <v>0</v>
          </cell>
          <cell r="O7370">
            <v>2</v>
          </cell>
          <cell r="P7370">
            <v>0</v>
          </cell>
          <cell r="Q7370">
            <v>0</v>
          </cell>
          <cell r="R7370">
            <v>0</v>
          </cell>
          <cell r="S7370">
            <v>0</v>
          </cell>
          <cell r="T7370">
            <v>0</v>
          </cell>
          <cell r="U7370">
            <v>0</v>
          </cell>
          <cell r="AO7370" t="str">
            <v>Hessen_2006_I 01b_7</v>
          </cell>
          <cell r="AQ7370" t="str">
            <v>Westliche Flächenländer_2006_I 01b_7</v>
          </cell>
        </row>
        <row r="7371">
          <cell r="G7371">
            <v>487</v>
          </cell>
          <cell r="H7371">
            <v>32</v>
          </cell>
          <cell r="I7371">
            <v>22</v>
          </cell>
          <cell r="J7371">
            <v>0</v>
          </cell>
          <cell r="K7371">
            <v>486</v>
          </cell>
          <cell r="L7371">
            <v>32</v>
          </cell>
          <cell r="M7371">
            <v>22</v>
          </cell>
          <cell r="N7371">
            <v>0</v>
          </cell>
          <cell r="O7371">
            <v>487</v>
          </cell>
          <cell r="P7371">
            <v>0</v>
          </cell>
          <cell r="Q7371">
            <v>0</v>
          </cell>
          <cell r="R7371">
            <v>0</v>
          </cell>
          <cell r="S7371">
            <v>0</v>
          </cell>
          <cell r="T7371">
            <v>0</v>
          </cell>
          <cell r="U7371">
            <v>0</v>
          </cell>
          <cell r="AO7371" t="str">
            <v>Hessen_2006_I 01b_8</v>
          </cell>
          <cell r="AQ7371" t="str">
            <v>Westliche Flächenländer_2006_I 01b_8</v>
          </cell>
        </row>
        <row r="7372">
          <cell r="G7372">
            <v>3</v>
          </cell>
          <cell r="H7372">
            <v>1</v>
          </cell>
          <cell r="I7372">
            <v>0</v>
          </cell>
          <cell r="J7372">
            <v>0</v>
          </cell>
          <cell r="K7372">
            <v>3</v>
          </cell>
          <cell r="L7372">
            <v>1</v>
          </cell>
          <cell r="M7372">
            <v>0</v>
          </cell>
          <cell r="N7372">
            <v>0</v>
          </cell>
          <cell r="O7372">
            <v>3</v>
          </cell>
          <cell r="P7372">
            <v>0</v>
          </cell>
          <cell r="Q7372">
            <v>0</v>
          </cell>
          <cell r="R7372">
            <v>0</v>
          </cell>
          <cell r="S7372">
            <v>0</v>
          </cell>
          <cell r="T7372">
            <v>0</v>
          </cell>
          <cell r="U7372">
            <v>0</v>
          </cell>
          <cell r="AO7372" t="e">
            <v>#N/A</v>
          </cell>
          <cell r="AQ7372" t="e">
            <v>#N/A</v>
          </cell>
        </row>
        <row r="7373">
          <cell r="G7373">
            <v>141</v>
          </cell>
          <cell r="H7373">
            <v>6</v>
          </cell>
          <cell r="I7373">
            <v>13</v>
          </cell>
          <cell r="J7373">
            <v>0</v>
          </cell>
          <cell r="K7373">
            <v>140</v>
          </cell>
          <cell r="L7373">
            <v>6</v>
          </cell>
          <cell r="M7373">
            <v>13</v>
          </cell>
          <cell r="N7373">
            <v>0</v>
          </cell>
          <cell r="O7373">
            <v>141</v>
          </cell>
          <cell r="P7373">
            <v>0</v>
          </cell>
          <cell r="Q7373">
            <v>0</v>
          </cell>
          <cell r="R7373">
            <v>0</v>
          </cell>
          <cell r="S7373">
            <v>0</v>
          </cell>
          <cell r="T7373">
            <v>0</v>
          </cell>
          <cell r="U7373">
            <v>0</v>
          </cell>
          <cell r="AO7373" t="e">
            <v>#N/A</v>
          </cell>
          <cell r="AQ7373" t="e">
            <v>#N/A</v>
          </cell>
        </row>
        <row r="7374">
          <cell r="G7374">
            <v>291</v>
          </cell>
          <cell r="H7374">
            <v>18</v>
          </cell>
          <cell r="I7374">
            <v>8</v>
          </cell>
          <cell r="J7374">
            <v>0</v>
          </cell>
          <cell r="K7374">
            <v>291</v>
          </cell>
          <cell r="L7374">
            <v>18</v>
          </cell>
          <cell r="M7374">
            <v>8</v>
          </cell>
          <cell r="N7374">
            <v>0</v>
          </cell>
          <cell r="O7374">
            <v>291</v>
          </cell>
          <cell r="P7374">
            <v>0</v>
          </cell>
          <cell r="Q7374">
            <v>0</v>
          </cell>
          <cell r="R7374">
            <v>0</v>
          </cell>
          <cell r="S7374">
            <v>0</v>
          </cell>
          <cell r="T7374">
            <v>0</v>
          </cell>
          <cell r="U7374">
            <v>0</v>
          </cell>
          <cell r="AO7374" t="e">
            <v>#N/A</v>
          </cell>
          <cell r="AQ7374" t="e">
            <v>#N/A</v>
          </cell>
        </row>
        <row r="7375">
          <cell r="G7375">
            <v>32</v>
          </cell>
          <cell r="H7375">
            <v>3</v>
          </cell>
          <cell r="I7375">
            <v>1</v>
          </cell>
          <cell r="J7375">
            <v>0</v>
          </cell>
          <cell r="K7375">
            <v>32</v>
          </cell>
          <cell r="L7375">
            <v>3</v>
          </cell>
          <cell r="M7375">
            <v>1</v>
          </cell>
          <cell r="N7375">
            <v>0</v>
          </cell>
          <cell r="O7375">
            <v>32</v>
          </cell>
          <cell r="P7375">
            <v>0</v>
          </cell>
          <cell r="Q7375">
            <v>0</v>
          </cell>
          <cell r="R7375">
            <v>0</v>
          </cell>
          <cell r="S7375">
            <v>0</v>
          </cell>
          <cell r="T7375">
            <v>0</v>
          </cell>
          <cell r="U7375">
            <v>0</v>
          </cell>
          <cell r="AO7375" t="e">
            <v>#N/A</v>
          </cell>
          <cell r="AQ7375" t="e">
            <v>#N/A</v>
          </cell>
        </row>
        <row r="7376">
          <cell r="G7376">
            <v>18</v>
          </cell>
          <cell r="H7376">
            <v>4</v>
          </cell>
          <cell r="I7376">
            <v>0</v>
          </cell>
          <cell r="J7376">
            <v>0</v>
          </cell>
          <cell r="K7376">
            <v>18</v>
          </cell>
          <cell r="L7376">
            <v>4</v>
          </cell>
          <cell r="M7376">
            <v>0</v>
          </cell>
          <cell r="N7376">
            <v>0</v>
          </cell>
          <cell r="O7376">
            <v>18</v>
          </cell>
          <cell r="P7376">
            <v>0</v>
          </cell>
          <cell r="Q7376">
            <v>0</v>
          </cell>
          <cell r="R7376">
            <v>0</v>
          </cell>
          <cell r="S7376">
            <v>0</v>
          </cell>
          <cell r="T7376">
            <v>0</v>
          </cell>
          <cell r="U7376">
            <v>0</v>
          </cell>
          <cell r="AO7376" t="e">
            <v>#N/A</v>
          </cell>
          <cell r="AQ7376" t="e">
            <v>#N/A</v>
          </cell>
        </row>
        <row r="7377">
          <cell r="G7377">
            <v>0</v>
          </cell>
          <cell r="H7377">
            <v>0</v>
          </cell>
          <cell r="I7377">
            <v>0</v>
          </cell>
          <cell r="J7377">
            <v>0</v>
          </cell>
          <cell r="K7377">
            <v>0</v>
          </cell>
          <cell r="L7377">
            <v>0</v>
          </cell>
          <cell r="M7377">
            <v>0</v>
          </cell>
          <cell r="N7377">
            <v>0</v>
          </cell>
          <cell r="O7377">
            <v>0</v>
          </cell>
          <cell r="P7377">
            <v>0</v>
          </cell>
          <cell r="Q7377">
            <v>0</v>
          </cell>
          <cell r="R7377">
            <v>0</v>
          </cell>
          <cell r="S7377">
            <v>0</v>
          </cell>
          <cell r="T7377">
            <v>0</v>
          </cell>
          <cell r="U7377">
            <v>0</v>
          </cell>
          <cell r="AO7377" t="e">
            <v>#N/A</v>
          </cell>
          <cell r="AQ7377" t="e">
            <v>#N/A</v>
          </cell>
        </row>
        <row r="7378">
          <cell r="G7378">
            <v>2</v>
          </cell>
          <cell r="H7378">
            <v>0</v>
          </cell>
          <cell r="I7378">
            <v>0</v>
          </cell>
          <cell r="J7378">
            <v>0</v>
          </cell>
          <cell r="K7378">
            <v>2</v>
          </cell>
          <cell r="L7378">
            <v>0</v>
          </cell>
          <cell r="M7378">
            <v>0</v>
          </cell>
          <cell r="N7378">
            <v>0</v>
          </cell>
          <cell r="O7378">
            <v>2</v>
          </cell>
          <cell r="P7378">
            <v>0</v>
          </cell>
          <cell r="Q7378">
            <v>0</v>
          </cell>
          <cell r="R7378">
            <v>0</v>
          </cell>
          <cell r="S7378">
            <v>0</v>
          </cell>
          <cell r="T7378">
            <v>0</v>
          </cell>
          <cell r="U7378">
            <v>0</v>
          </cell>
          <cell r="AO7378" t="e">
            <v>#N/A</v>
          </cell>
          <cell r="AQ7378" t="e">
            <v>#N/A</v>
          </cell>
        </row>
        <row r="7379">
          <cell r="G7379">
            <v>487</v>
          </cell>
          <cell r="H7379">
            <v>32</v>
          </cell>
          <cell r="I7379">
            <v>22</v>
          </cell>
          <cell r="J7379">
            <v>0</v>
          </cell>
          <cell r="K7379">
            <v>486</v>
          </cell>
          <cell r="L7379">
            <v>32</v>
          </cell>
          <cell r="M7379">
            <v>22</v>
          </cell>
          <cell r="N7379">
            <v>0</v>
          </cell>
          <cell r="O7379">
            <v>487</v>
          </cell>
          <cell r="P7379">
            <v>0</v>
          </cell>
          <cell r="Q7379">
            <v>0</v>
          </cell>
          <cell r="R7379">
            <v>0</v>
          </cell>
          <cell r="S7379">
            <v>0</v>
          </cell>
          <cell r="T7379">
            <v>0</v>
          </cell>
          <cell r="U7379">
            <v>0</v>
          </cell>
          <cell r="AO7379" t="e">
            <v>#N/A</v>
          </cell>
          <cell r="AQ7379" t="e">
            <v>#N/A</v>
          </cell>
        </row>
        <row r="7380">
          <cell r="G7380">
            <v>0</v>
          </cell>
          <cell r="H7380">
            <v>0</v>
          </cell>
          <cell r="I7380">
            <v>0</v>
          </cell>
          <cell r="J7380">
            <v>0</v>
          </cell>
          <cell r="K7380">
            <v>0</v>
          </cell>
          <cell r="L7380">
            <v>0</v>
          </cell>
          <cell r="M7380">
            <v>0</v>
          </cell>
          <cell r="N7380">
            <v>0</v>
          </cell>
          <cell r="O7380">
            <v>0</v>
          </cell>
          <cell r="P7380">
            <v>0</v>
          </cell>
          <cell r="Q7380">
            <v>0</v>
          </cell>
          <cell r="R7380">
            <v>0</v>
          </cell>
          <cell r="S7380">
            <v>0</v>
          </cell>
          <cell r="T7380">
            <v>0</v>
          </cell>
          <cell r="U7380">
            <v>0</v>
          </cell>
          <cell r="AO7380" t="str">
            <v>Hessen_2006_I 03_1</v>
          </cell>
          <cell r="AQ7380" t="str">
            <v>Westliche Flächenländer_2006_I 03_1</v>
          </cell>
        </row>
        <row r="7381">
          <cell r="G7381">
            <v>0</v>
          </cell>
          <cell r="H7381">
            <v>0</v>
          </cell>
          <cell r="I7381">
            <v>0</v>
          </cell>
          <cell r="J7381">
            <v>0</v>
          </cell>
          <cell r="K7381">
            <v>0</v>
          </cell>
          <cell r="L7381">
            <v>0</v>
          </cell>
          <cell r="M7381">
            <v>0</v>
          </cell>
          <cell r="N7381">
            <v>0</v>
          </cell>
          <cell r="O7381">
            <v>0</v>
          </cell>
          <cell r="P7381">
            <v>0</v>
          </cell>
          <cell r="Q7381">
            <v>0</v>
          </cell>
          <cell r="R7381">
            <v>0</v>
          </cell>
          <cell r="S7381">
            <v>0</v>
          </cell>
          <cell r="T7381">
            <v>0</v>
          </cell>
          <cell r="U7381">
            <v>0</v>
          </cell>
          <cell r="AO7381" t="str">
            <v>Hessen_2006_I 03_2</v>
          </cell>
          <cell r="AQ7381" t="str">
            <v>Westliche Flächenländer_2006_I 03_2</v>
          </cell>
        </row>
        <row r="7382">
          <cell r="G7382">
            <v>4920</v>
          </cell>
          <cell r="H7382">
            <v>2590</v>
          </cell>
          <cell r="I7382">
            <v>708</v>
          </cell>
          <cell r="J7382">
            <v>420</v>
          </cell>
          <cell r="K7382">
            <v>2618</v>
          </cell>
          <cell r="L7382">
            <v>1412</v>
          </cell>
          <cell r="M7382">
            <v>380</v>
          </cell>
          <cell r="N7382">
            <v>219</v>
          </cell>
          <cell r="O7382">
            <v>2881</v>
          </cell>
          <cell r="P7382">
            <v>2039</v>
          </cell>
          <cell r="Q7382">
            <v>0</v>
          </cell>
          <cell r="R7382">
            <v>0</v>
          </cell>
          <cell r="S7382">
            <v>0</v>
          </cell>
          <cell r="T7382">
            <v>0</v>
          </cell>
          <cell r="U7382">
            <v>0</v>
          </cell>
          <cell r="AO7382" t="str">
            <v>Hessen_2006_I 03_3</v>
          </cell>
          <cell r="AQ7382" t="str">
            <v>Westliche Flächenländer_2006_I 03_3</v>
          </cell>
        </row>
        <row r="7383">
          <cell r="G7383">
            <v>128</v>
          </cell>
          <cell r="H7383">
            <v>100</v>
          </cell>
          <cell r="I7383">
            <v>8</v>
          </cell>
          <cell r="J7383">
            <v>5</v>
          </cell>
          <cell r="K7383">
            <v>70</v>
          </cell>
          <cell r="L7383">
            <v>59</v>
          </cell>
          <cell r="M7383">
            <v>4</v>
          </cell>
          <cell r="N7383">
            <v>2</v>
          </cell>
          <cell r="O7383">
            <v>75</v>
          </cell>
          <cell r="P7383">
            <v>53</v>
          </cell>
          <cell r="Q7383">
            <v>0</v>
          </cell>
          <cell r="R7383">
            <v>0</v>
          </cell>
          <cell r="S7383">
            <v>0</v>
          </cell>
          <cell r="T7383">
            <v>0</v>
          </cell>
          <cell r="U7383">
            <v>0</v>
          </cell>
          <cell r="AO7383" t="str">
            <v>Hessen_2006_I 03_4</v>
          </cell>
          <cell r="AQ7383" t="str">
            <v>Westliche Flächenländer_2006_I 03_4</v>
          </cell>
        </row>
        <row r="7384">
          <cell r="G7384">
            <v>216</v>
          </cell>
          <cell r="H7384">
            <v>153</v>
          </cell>
          <cell r="I7384">
            <v>15</v>
          </cell>
          <cell r="J7384">
            <v>13</v>
          </cell>
          <cell r="K7384">
            <v>146</v>
          </cell>
          <cell r="L7384">
            <v>99</v>
          </cell>
          <cell r="M7384">
            <v>9</v>
          </cell>
          <cell r="N7384">
            <v>7</v>
          </cell>
          <cell r="O7384">
            <v>137</v>
          </cell>
          <cell r="P7384">
            <v>79</v>
          </cell>
          <cell r="Q7384">
            <v>0</v>
          </cell>
          <cell r="R7384">
            <v>0</v>
          </cell>
          <cell r="S7384">
            <v>0</v>
          </cell>
          <cell r="T7384">
            <v>0</v>
          </cell>
          <cell r="U7384">
            <v>0</v>
          </cell>
          <cell r="AO7384" t="str">
            <v>Hessen_2006_I 03_5</v>
          </cell>
          <cell r="AQ7384" t="str">
            <v>Westliche Flächenländer_2006_I 03_5</v>
          </cell>
        </row>
        <row r="7385">
          <cell r="G7385">
            <v>0</v>
          </cell>
          <cell r="H7385">
            <v>0</v>
          </cell>
          <cell r="I7385">
            <v>0</v>
          </cell>
          <cell r="J7385">
            <v>0</v>
          </cell>
          <cell r="K7385">
            <v>0</v>
          </cell>
          <cell r="L7385">
            <v>0</v>
          </cell>
          <cell r="M7385">
            <v>0</v>
          </cell>
          <cell r="N7385">
            <v>0</v>
          </cell>
          <cell r="O7385">
            <v>0</v>
          </cell>
          <cell r="P7385">
            <v>0</v>
          </cell>
          <cell r="Q7385">
            <v>0</v>
          </cell>
          <cell r="R7385">
            <v>0</v>
          </cell>
          <cell r="S7385">
            <v>0</v>
          </cell>
          <cell r="T7385">
            <v>0</v>
          </cell>
          <cell r="U7385">
            <v>0</v>
          </cell>
          <cell r="AO7385" t="str">
            <v>Hessen_2006_I 03_6</v>
          </cell>
          <cell r="AQ7385" t="str">
            <v>Westliche Flächenländer_2006_I 03_6</v>
          </cell>
        </row>
        <row r="7386">
          <cell r="G7386">
            <v>0</v>
          </cell>
          <cell r="H7386">
            <v>0</v>
          </cell>
          <cell r="I7386">
            <v>0</v>
          </cell>
          <cell r="J7386">
            <v>0</v>
          </cell>
          <cell r="K7386">
            <v>0</v>
          </cell>
          <cell r="L7386">
            <v>0</v>
          </cell>
          <cell r="M7386">
            <v>0</v>
          </cell>
          <cell r="N7386">
            <v>0</v>
          </cell>
          <cell r="O7386">
            <v>0</v>
          </cell>
          <cell r="P7386">
            <v>0</v>
          </cell>
          <cell r="Q7386">
            <v>0</v>
          </cell>
          <cell r="R7386">
            <v>0</v>
          </cell>
          <cell r="S7386">
            <v>0</v>
          </cell>
          <cell r="T7386">
            <v>0</v>
          </cell>
          <cell r="U7386">
            <v>0</v>
          </cell>
          <cell r="AO7386" t="str">
            <v>Hessen_2006_I 03_7</v>
          </cell>
          <cell r="AQ7386" t="str">
            <v>Westliche Flächenländer_2006_I 03_7</v>
          </cell>
        </row>
        <row r="7387">
          <cell r="G7387">
            <v>5264</v>
          </cell>
          <cell r="H7387">
            <v>2843</v>
          </cell>
          <cell r="I7387">
            <v>731</v>
          </cell>
          <cell r="J7387">
            <v>438</v>
          </cell>
          <cell r="K7387">
            <v>2834</v>
          </cell>
          <cell r="L7387">
            <v>1570</v>
          </cell>
          <cell r="M7387">
            <v>393</v>
          </cell>
          <cell r="N7387">
            <v>228</v>
          </cell>
          <cell r="O7387">
            <v>3093</v>
          </cell>
          <cell r="P7387">
            <v>2171</v>
          </cell>
          <cell r="Q7387">
            <v>0</v>
          </cell>
          <cell r="R7387">
            <v>0</v>
          </cell>
          <cell r="S7387">
            <v>0</v>
          </cell>
          <cell r="T7387">
            <v>0</v>
          </cell>
          <cell r="U7387">
            <v>0</v>
          </cell>
          <cell r="AO7387" t="str">
            <v>Hessen_2006_I 03_8</v>
          </cell>
          <cell r="AQ7387" t="str">
            <v>Westliche Flächenländer_2006_I 03_8</v>
          </cell>
        </row>
        <row r="7388">
          <cell r="G7388">
            <v>0</v>
          </cell>
          <cell r="H7388">
            <v>0</v>
          </cell>
          <cell r="I7388">
            <v>0</v>
          </cell>
          <cell r="J7388">
            <v>0</v>
          </cell>
          <cell r="K7388">
            <v>0</v>
          </cell>
          <cell r="L7388">
            <v>0</v>
          </cell>
          <cell r="M7388">
            <v>0</v>
          </cell>
          <cell r="N7388">
            <v>0</v>
          </cell>
          <cell r="O7388">
            <v>0</v>
          </cell>
          <cell r="P7388">
            <v>0</v>
          </cell>
          <cell r="Q7388">
            <v>0</v>
          </cell>
          <cell r="R7388">
            <v>0</v>
          </cell>
          <cell r="S7388">
            <v>0</v>
          </cell>
          <cell r="T7388">
            <v>0</v>
          </cell>
          <cell r="U7388">
            <v>0</v>
          </cell>
          <cell r="AO7388" t="str">
            <v>Hessen_2006_I 02_1</v>
          </cell>
          <cell r="AQ7388" t="str">
            <v>Westliche Flächenländer_2006_I 02_1</v>
          </cell>
        </row>
        <row r="7389">
          <cell r="G7389">
            <v>210</v>
          </cell>
          <cell r="H7389">
            <v>167</v>
          </cell>
          <cell r="I7389">
            <v>43</v>
          </cell>
          <cell r="J7389">
            <v>38</v>
          </cell>
          <cell r="K7389">
            <v>62</v>
          </cell>
          <cell r="L7389">
            <v>46</v>
          </cell>
          <cell r="M7389">
            <v>22</v>
          </cell>
          <cell r="N7389">
            <v>18</v>
          </cell>
          <cell r="O7389">
            <v>27</v>
          </cell>
          <cell r="P7389">
            <v>89</v>
          </cell>
          <cell r="Q7389">
            <v>93</v>
          </cell>
          <cell r="R7389">
            <v>1</v>
          </cell>
          <cell r="S7389">
            <v>0</v>
          </cell>
          <cell r="T7389">
            <v>0</v>
          </cell>
          <cell r="U7389">
            <v>0</v>
          </cell>
          <cell r="AO7389" t="str">
            <v>Hessen_2006_I 02_2</v>
          </cell>
          <cell r="AQ7389" t="str">
            <v>Westliche Flächenländer_2006_I 02_2</v>
          </cell>
        </row>
        <row r="7390">
          <cell r="G7390">
            <v>414</v>
          </cell>
          <cell r="H7390">
            <v>330</v>
          </cell>
          <cell r="I7390">
            <v>28</v>
          </cell>
          <cell r="J7390">
            <v>23</v>
          </cell>
          <cell r="K7390">
            <v>119</v>
          </cell>
          <cell r="L7390">
            <v>90</v>
          </cell>
          <cell r="M7390">
            <v>14</v>
          </cell>
          <cell r="N7390">
            <v>12</v>
          </cell>
          <cell r="O7390">
            <v>74</v>
          </cell>
          <cell r="P7390">
            <v>142</v>
          </cell>
          <cell r="Q7390">
            <v>164</v>
          </cell>
          <cell r="R7390">
            <v>34</v>
          </cell>
          <cell r="S7390">
            <v>0</v>
          </cell>
          <cell r="T7390">
            <v>0</v>
          </cell>
          <cell r="U7390">
            <v>0</v>
          </cell>
          <cell r="AO7390" t="str">
            <v>Hessen_2006_I 02_3</v>
          </cell>
          <cell r="AQ7390" t="str">
            <v>Westliche Flächenländer_2006_I 02_3</v>
          </cell>
        </row>
        <row r="7391">
          <cell r="G7391">
            <v>39</v>
          </cell>
          <cell r="H7391">
            <v>35</v>
          </cell>
          <cell r="I7391">
            <v>5</v>
          </cell>
          <cell r="J7391">
            <v>5</v>
          </cell>
          <cell r="K7391">
            <v>19</v>
          </cell>
          <cell r="L7391">
            <v>15</v>
          </cell>
          <cell r="M7391">
            <v>3</v>
          </cell>
          <cell r="N7391">
            <v>3</v>
          </cell>
          <cell r="O7391">
            <v>8</v>
          </cell>
          <cell r="P7391">
            <v>19</v>
          </cell>
          <cell r="Q7391">
            <v>12</v>
          </cell>
          <cell r="R7391">
            <v>0</v>
          </cell>
          <cell r="S7391">
            <v>0</v>
          </cell>
          <cell r="T7391">
            <v>0</v>
          </cell>
          <cell r="U7391">
            <v>0</v>
          </cell>
          <cell r="AO7391" t="str">
            <v>Hessen_2006_I 02_4</v>
          </cell>
          <cell r="AQ7391" t="str">
            <v>Westliche Flächenländer_2006_I 02_4</v>
          </cell>
        </row>
        <row r="7392">
          <cell r="G7392">
            <v>71</v>
          </cell>
          <cell r="H7392">
            <v>59</v>
          </cell>
          <cell r="I7392">
            <v>3</v>
          </cell>
          <cell r="J7392">
            <v>3</v>
          </cell>
          <cell r="K7392">
            <v>41</v>
          </cell>
          <cell r="L7392">
            <v>31</v>
          </cell>
          <cell r="M7392">
            <v>3</v>
          </cell>
          <cell r="N7392">
            <v>3</v>
          </cell>
          <cell r="O7392">
            <v>25</v>
          </cell>
          <cell r="P7392">
            <v>21</v>
          </cell>
          <cell r="Q7392">
            <v>25</v>
          </cell>
          <cell r="R7392">
            <v>0</v>
          </cell>
          <cell r="S7392">
            <v>0</v>
          </cell>
          <cell r="T7392">
            <v>0</v>
          </cell>
          <cell r="U7392">
            <v>0</v>
          </cell>
          <cell r="AO7392" t="str">
            <v>Hessen_2006_I 02_5</v>
          </cell>
          <cell r="AQ7392" t="str">
            <v>Westliche Flächenländer_2006_I 02_5</v>
          </cell>
        </row>
        <row r="7393">
          <cell r="G7393">
            <v>0</v>
          </cell>
          <cell r="H7393">
            <v>0</v>
          </cell>
          <cell r="I7393">
            <v>0</v>
          </cell>
          <cell r="J7393">
            <v>0</v>
          </cell>
          <cell r="K7393">
            <v>0</v>
          </cell>
          <cell r="L7393">
            <v>0</v>
          </cell>
          <cell r="M7393">
            <v>0</v>
          </cell>
          <cell r="N7393">
            <v>0</v>
          </cell>
          <cell r="O7393">
            <v>0</v>
          </cell>
          <cell r="P7393">
            <v>0</v>
          </cell>
          <cell r="Q7393">
            <v>0</v>
          </cell>
          <cell r="R7393">
            <v>0</v>
          </cell>
          <cell r="S7393">
            <v>0</v>
          </cell>
          <cell r="T7393">
            <v>0</v>
          </cell>
          <cell r="U7393">
            <v>0</v>
          </cell>
          <cell r="AO7393" t="str">
            <v>Hessen_2006_I 02_6</v>
          </cell>
          <cell r="AQ7393" t="str">
            <v>Westliche Flächenländer_2006_I 02_6</v>
          </cell>
        </row>
        <row r="7394">
          <cell r="G7394">
            <v>0</v>
          </cell>
          <cell r="H7394">
            <v>0</v>
          </cell>
          <cell r="I7394">
            <v>0</v>
          </cell>
          <cell r="J7394">
            <v>0</v>
          </cell>
          <cell r="K7394">
            <v>0</v>
          </cell>
          <cell r="L7394">
            <v>0</v>
          </cell>
          <cell r="M7394">
            <v>0</v>
          </cell>
          <cell r="N7394">
            <v>0</v>
          </cell>
          <cell r="O7394">
            <v>0</v>
          </cell>
          <cell r="P7394">
            <v>0</v>
          </cell>
          <cell r="Q7394">
            <v>0</v>
          </cell>
          <cell r="R7394">
            <v>0</v>
          </cell>
          <cell r="S7394">
            <v>0</v>
          </cell>
          <cell r="T7394">
            <v>0</v>
          </cell>
          <cell r="U7394">
            <v>0</v>
          </cell>
          <cell r="AO7394" t="str">
            <v>Hessen_2006_I 02_7</v>
          </cell>
          <cell r="AQ7394" t="str">
            <v>Westliche Flächenländer_2006_I 02_7</v>
          </cell>
        </row>
        <row r="7395">
          <cell r="G7395">
            <v>734</v>
          </cell>
          <cell r="H7395">
            <v>591</v>
          </cell>
          <cell r="I7395">
            <v>79</v>
          </cell>
          <cell r="J7395">
            <v>69</v>
          </cell>
          <cell r="K7395">
            <v>241</v>
          </cell>
          <cell r="L7395">
            <v>182</v>
          </cell>
          <cell r="M7395">
            <v>42</v>
          </cell>
          <cell r="N7395">
            <v>36</v>
          </cell>
          <cell r="O7395">
            <v>134</v>
          </cell>
          <cell r="P7395">
            <v>271</v>
          </cell>
          <cell r="Q7395">
            <v>294</v>
          </cell>
          <cell r="R7395">
            <v>35</v>
          </cell>
          <cell r="S7395">
            <v>0</v>
          </cell>
          <cell r="T7395">
            <v>0</v>
          </cell>
          <cell r="U7395">
            <v>0</v>
          </cell>
          <cell r="AO7395" t="str">
            <v>Hessen_2006_I 02_8</v>
          </cell>
          <cell r="AQ7395" t="str">
            <v>Westliche Flächenländer_2006_I 02_8</v>
          </cell>
        </row>
        <row r="7396">
          <cell r="G7396">
            <v>0</v>
          </cell>
          <cell r="H7396">
            <v>0</v>
          </cell>
          <cell r="I7396">
            <v>0</v>
          </cell>
          <cell r="J7396">
            <v>0</v>
          </cell>
          <cell r="K7396">
            <v>0</v>
          </cell>
          <cell r="L7396">
            <v>0</v>
          </cell>
          <cell r="M7396">
            <v>0</v>
          </cell>
          <cell r="N7396">
            <v>0</v>
          </cell>
          <cell r="O7396">
            <v>0</v>
          </cell>
          <cell r="P7396">
            <v>0</v>
          </cell>
          <cell r="Q7396">
            <v>0</v>
          </cell>
          <cell r="R7396">
            <v>0</v>
          </cell>
          <cell r="S7396">
            <v>0</v>
          </cell>
          <cell r="T7396">
            <v>0</v>
          </cell>
          <cell r="U7396">
            <v>0</v>
          </cell>
          <cell r="AO7396" t="str">
            <v>Hessen_2006_I 05a_1</v>
          </cell>
          <cell r="AQ7396" t="str">
            <v>Westliche Flächenländer_2006_I 05a_1</v>
          </cell>
        </row>
        <row r="7397">
          <cell r="G7397">
            <v>0</v>
          </cell>
          <cell r="H7397">
            <v>0</v>
          </cell>
          <cell r="I7397">
            <v>0</v>
          </cell>
          <cell r="J7397">
            <v>0</v>
          </cell>
          <cell r="K7397">
            <v>0</v>
          </cell>
          <cell r="L7397">
            <v>0</v>
          </cell>
          <cell r="M7397">
            <v>0</v>
          </cell>
          <cell r="N7397">
            <v>0</v>
          </cell>
          <cell r="O7397">
            <v>0</v>
          </cell>
          <cell r="P7397">
            <v>0</v>
          </cell>
          <cell r="Q7397">
            <v>0</v>
          </cell>
          <cell r="R7397">
            <v>0</v>
          </cell>
          <cell r="S7397">
            <v>0</v>
          </cell>
          <cell r="T7397">
            <v>0</v>
          </cell>
          <cell r="U7397">
            <v>0</v>
          </cell>
          <cell r="AO7397" t="str">
            <v>Hessen_2006_I 05a_2</v>
          </cell>
          <cell r="AQ7397" t="str">
            <v>Westliche Flächenländer_2006_I 05a_2</v>
          </cell>
        </row>
        <row r="7398">
          <cell r="G7398">
            <v>3729</v>
          </cell>
          <cell r="H7398">
            <v>3276</v>
          </cell>
          <cell r="I7398">
            <v>236</v>
          </cell>
          <cell r="J7398">
            <v>208</v>
          </cell>
          <cell r="K7398">
            <v>1908</v>
          </cell>
          <cell r="L7398">
            <v>1678</v>
          </cell>
          <cell r="M7398">
            <v>136</v>
          </cell>
          <cell r="N7398">
            <v>113</v>
          </cell>
          <cell r="O7398">
            <v>1950</v>
          </cell>
          <cell r="P7398">
            <v>1779</v>
          </cell>
          <cell r="Q7398">
            <v>0</v>
          </cell>
          <cell r="R7398">
            <v>0</v>
          </cell>
          <cell r="S7398">
            <v>0</v>
          </cell>
          <cell r="T7398">
            <v>0</v>
          </cell>
          <cell r="U7398">
            <v>0</v>
          </cell>
          <cell r="AO7398" t="str">
            <v>Hessen_2006_I 05a_3</v>
          </cell>
          <cell r="AQ7398" t="str">
            <v>Westliche Flächenländer_2006_I 05a_3</v>
          </cell>
        </row>
        <row r="7399">
          <cell r="G7399">
            <v>8</v>
          </cell>
          <cell r="H7399">
            <v>8</v>
          </cell>
          <cell r="I7399">
            <v>1</v>
          </cell>
          <cell r="J7399">
            <v>1</v>
          </cell>
          <cell r="K7399">
            <v>5</v>
          </cell>
          <cell r="L7399">
            <v>5</v>
          </cell>
          <cell r="M7399">
            <v>0</v>
          </cell>
          <cell r="N7399">
            <v>0</v>
          </cell>
          <cell r="O7399">
            <v>5</v>
          </cell>
          <cell r="P7399">
            <v>3</v>
          </cell>
          <cell r="Q7399">
            <v>0</v>
          </cell>
          <cell r="R7399">
            <v>0</v>
          </cell>
          <cell r="S7399">
            <v>0</v>
          </cell>
          <cell r="T7399">
            <v>0</v>
          </cell>
          <cell r="U7399">
            <v>0</v>
          </cell>
          <cell r="AO7399" t="str">
            <v>Hessen_2006_I 05a_4</v>
          </cell>
          <cell r="AQ7399" t="str">
            <v>Westliche Flächenländer_2006_I 05a_4</v>
          </cell>
        </row>
        <row r="7400">
          <cell r="G7400">
            <v>3</v>
          </cell>
          <cell r="H7400">
            <v>3</v>
          </cell>
          <cell r="I7400">
            <v>0</v>
          </cell>
          <cell r="J7400">
            <v>0</v>
          </cell>
          <cell r="K7400">
            <v>2</v>
          </cell>
          <cell r="L7400">
            <v>2</v>
          </cell>
          <cell r="M7400">
            <v>0</v>
          </cell>
          <cell r="N7400">
            <v>0</v>
          </cell>
          <cell r="O7400">
            <v>2</v>
          </cell>
          <cell r="P7400">
            <v>1</v>
          </cell>
          <cell r="Q7400">
            <v>0</v>
          </cell>
          <cell r="R7400">
            <v>0</v>
          </cell>
          <cell r="S7400">
            <v>0</v>
          </cell>
          <cell r="T7400">
            <v>0</v>
          </cell>
          <cell r="U7400">
            <v>0</v>
          </cell>
          <cell r="AO7400" t="str">
            <v>Hessen_2006_I 05a_5</v>
          </cell>
          <cell r="AQ7400" t="str">
            <v>Westliche Flächenländer_2006_I 05a_5</v>
          </cell>
        </row>
        <row r="7401">
          <cell r="G7401">
            <v>0</v>
          </cell>
          <cell r="H7401">
            <v>0</v>
          </cell>
          <cell r="I7401">
            <v>0</v>
          </cell>
          <cell r="J7401">
            <v>0</v>
          </cell>
          <cell r="K7401">
            <v>0</v>
          </cell>
          <cell r="L7401">
            <v>0</v>
          </cell>
          <cell r="M7401">
            <v>0</v>
          </cell>
          <cell r="N7401">
            <v>0</v>
          </cell>
          <cell r="O7401">
            <v>0</v>
          </cell>
          <cell r="P7401">
            <v>0</v>
          </cell>
          <cell r="Q7401">
            <v>0</v>
          </cell>
          <cell r="R7401">
            <v>0</v>
          </cell>
          <cell r="S7401">
            <v>0</v>
          </cell>
          <cell r="T7401">
            <v>0</v>
          </cell>
          <cell r="U7401">
            <v>0</v>
          </cell>
          <cell r="AO7401" t="str">
            <v>Hessen_2006_I 05a_6</v>
          </cell>
          <cell r="AQ7401" t="str">
            <v>Westliche Flächenländer_2006_I 05a_6</v>
          </cell>
        </row>
        <row r="7402">
          <cell r="G7402">
            <v>0</v>
          </cell>
          <cell r="H7402">
            <v>0</v>
          </cell>
          <cell r="I7402">
            <v>0</v>
          </cell>
          <cell r="J7402">
            <v>0</v>
          </cell>
          <cell r="K7402">
            <v>0</v>
          </cell>
          <cell r="L7402">
            <v>0</v>
          </cell>
          <cell r="M7402">
            <v>0</v>
          </cell>
          <cell r="N7402">
            <v>0</v>
          </cell>
          <cell r="O7402">
            <v>0</v>
          </cell>
          <cell r="P7402">
            <v>0</v>
          </cell>
          <cell r="Q7402">
            <v>0</v>
          </cell>
          <cell r="R7402">
            <v>0</v>
          </cell>
          <cell r="S7402">
            <v>0</v>
          </cell>
          <cell r="T7402">
            <v>0</v>
          </cell>
          <cell r="U7402">
            <v>0</v>
          </cell>
          <cell r="AO7402" t="str">
            <v>Hessen_2006_I 05a_7</v>
          </cell>
          <cell r="AQ7402" t="str">
            <v>Westliche Flächenländer_2006_I 05a_7</v>
          </cell>
        </row>
        <row r="7403">
          <cell r="G7403">
            <v>3740</v>
          </cell>
          <cell r="H7403">
            <v>3287</v>
          </cell>
          <cell r="I7403">
            <v>237</v>
          </cell>
          <cell r="J7403">
            <v>209</v>
          </cell>
          <cell r="K7403">
            <v>1915</v>
          </cell>
          <cell r="L7403">
            <v>1685</v>
          </cell>
          <cell r="M7403">
            <v>136</v>
          </cell>
          <cell r="N7403">
            <v>113</v>
          </cell>
          <cell r="O7403">
            <v>1957</v>
          </cell>
          <cell r="P7403">
            <v>1783</v>
          </cell>
          <cell r="Q7403">
            <v>0</v>
          </cell>
          <cell r="R7403">
            <v>0</v>
          </cell>
          <cell r="S7403">
            <v>0</v>
          </cell>
          <cell r="T7403">
            <v>0</v>
          </cell>
          <cell r="U7403">
            <v>0</v>
          </cell>
          <cell r="AO7403" t="str">
            <v>Hessen_2006_I 05a_8</v>
          </cell>
          <cell r="AQ7403" t="str">
            <v>Westliche Flächenländer_2006_I 05a_8</v>
          </cell>
        </row>
        <row r="7404">
          <cell r="G7404">
            <v>0</v>
          </cell>
          <cell r="H7404">
            <v>0</v>
          </cell>
          <cell r="I7404">
            <v>0</v>
          </cell>
          <cell r="J7404">
            <v>0</v>
          </cell>
          <cell r="K7404">
            <v>0</v>
          </cell>
          <cell r="L7404">
            <v>0</v>
          </cell>
          <cell r="M7404">
            <v>0</v>
          </cell>
          <cell r="N7404">
            <v>0</v>
          </cell>
          <cell r="O7404">
            <v>0</v>
          </cell>
          <cell r="P7404">
            <v>0</v>
          </cell>
          <cell r="Q7404">
            <v>0</v>
          </cell>
          <cell r="R7404">
            <v>0</v>
          </cell>
          <cell r="S7404">
            <v>0</v>
          </cell>
          <cell r="T7404">
            <v>0</v>
          </cell>
          <cell r="U7404">
            <v>0</v>
          </cell>
          <cell r="AO7404" t="str">
            <v>Hessen_2006_I 05c_1</v>
          </cell>
          <cell r="AQ7404" t="str">
            <v>Westliche Flächenländer_2006_I 05c_1</v>
          </cell>
        </row>
        <row r="7405">
          <cell r="G7405">
            <v>0</v>
          </cell>
          <cell r="H7405">
            <v>0</v>
          </cell>
          <cell r="I7405">
            <v>0</v>
          </cell>
          <cell r="J7405">
            <v>0</v>
          </cell>
          <cell r="K7405">
            <v>0</v>
          </cell>
          <cell r="L7405">
            <v>0</v>
          </cell>
          <cell r="M7405">
            <v>0</v>
          </cell>
          <cell r="N7405">
            <v>0</v>
          </cell>
          <cell r="O7405">
            <v>0</v>
          </cell>
          <cell r="P7405">
            <v>0</v>
          </cell>
          <cell r="Q7405">
            <v>0</v>
          </cell>
          <cell r="R7405">
            <v>0</v>
          </cell>
          <cell r="S7405">
            <v>0</v>
          </cell>
          <cell r="T7405">
            <v>0</v>
          </cell>
          <cell r="U7405">
            <v>0</v>
          </cell>
          <cell r="AO7405" t="str">
            <v>Hessen_2006_I 05c_2</v>
          </cell>
          <cell r="AQ7405" t="str">
            <v>Westliche Flächenländer_2006_I 05c_2</v>
          </cell>
        </row>
        <row r="7406">
          <cell r="G7406">
            <v>4079</v>
          </cell>
          <cell r="H7406">
            <v>3599</v>
          </cell>
          <cell r="I7406">
            <v>253</v>
          </cell>
          <cell r="J7406">
            <v>239</v>
          </cell>
          <cell r="K7406">
            <v>1418</v>
          </cell>
          <cell r="L7406">
            <v>1235</v>
          </cell>
          <cell r="M7406">
            <v>91</v>
          </cell>
          <cell r="N7406">
            <v>84</v>
          </cell>
          <cell r="O7406">
            <v>1488</v>
          </cell>
          <cell r="P7406">
            <v>1275</v>
          </cell>
          <cell r="Q7406">
            <v>1285</v>
          </cell>
          <cell r="R7406">
            <v>31</v>
          </cell>
          <cell r="S7406">
            <v>0</v>
          </cell>
          <cell r="T7406">
            <v>0</v>
          </cell>
          <cell r="U7406">
            <v>0</v>
          </cell>
          <cell r="AO7406" t="str">
            <v>Hessen_2006_I 05c_3</v>
          </cell>
          <cell r="AQ7406" t="str">
            <v>Westliche Flächenländer_2006_I 05c_3</v>
          </cell>
        </row>
        <row r="7407">
          <cell r="G7407">
            <v>541</v>
          </cell>
          <cell r="H7407">
            <v>439</v>
          </cell>
          <cell r="I7407">
            <v>11</v>
          </cell>
          <cell r="J7407">
            <v>9</v>
          </cell>
          <cell r="K7407">
            <v>233</v>
          </cell>
          <cell r="L7407">
            <v>188</v>
          </cell>
          <cell r="M7407">
            <v>6</v>
          </cell>
          <cell r="N7407">
            <v>5</v>
          </cell>
          <cell r="O7407">
            <v>217</v>
          </cell>
          <cell r="P7407">
            <v>172</v>
          </cell>
          <cell r="Q7407">
            <v>151</v>
          </cell>
          <cell r="R7407">
            <v>1</v>
          </cell>
          <cell r="S7407">
            <v>0</v>
          </cell>
          <cell r="T7407">
            <v>0</v>
          </cell>
          <cell r="U7407">
            <v>0</v>
          </cell>
          <cell r="AO7407" t="str">
            <v>Hessen_2006_I 05c_4</v>
          </cell>
          <cell r="AQ7407" t="str">
            <v>Westliche Flächenländer_2006_I 05c_4</v>
          </cell>
        </row>
        <row r="7408">
          <cell r="G7408">
            <v>426</v>
          </cell>
          <cell r="H7408">
            <v>321</v>
          </cell>
          <cell r="I7408">
            <v>40</v>
          </cell>
          <cell r="J7408">
            <v>33</v>
          </cell>
          <cell r="K7408">
            <v>169</v>
          </cell>
          <cell r="L7408">
            <v>128</v>
          </cell>
          <cell r="M7408">
            <v>20</v>
          </cell>
          <cell r="N7408">
            <v>15</v>
          </cell>
          <cell r="O7408">
            <v>146</v>
          </cell>
          <cell r="P7408">
            <v>146</v>
          </cell>
          <cell r="Q7408">
            <v>127</v>
          </cell>
          <cell r="R7408">
            <v>7</v>
          </cell>
          <cell r="S7408">
            <v>0</v>
          </cell>
          <cell r="T7408">
            <v>0</v>
          </cell>
          <cell r="U7408">
            <v>0</v>
          </cell>
          <cell r="AO7408" t="str">
            <v>Hessen_2006_I 05c_5</v>
          </cell>
          <cell r="AQ7408" t="str">
            <v>Westliche Flächenländer_2006_I 05c_5</v>
          </cell>
        </row>
        <row r="7409">
          <cell r="G7409">
            <v>0</v>
          </cell>
          <cell r="H7409">
            <v>0</v>
          </cell>
          <cell r="I7409">
            <v>0</v>
          </cell>
          <cell r="J7409">
            <v>0</v>
          </cell>
          <cell r="K7409">
            <v>0</v>
          </cell>
          <cell r="L7409">
            <v>0</v>
          </cell>
          <cell r="M7409">
            <v>0</v>
          </cell>
          <cell r="N7409">
            <v>0</v>
          </cell>
          <cell r="O7409">
            <v>0</v>
          </cell>
          <cell r="P7409">
            <v>0</v>
          </cell>
          <cell r="Q7409">
            <v>0</v>
          </cell>
          <cell r="R7409">
            <v>0</v>
          </cell>
          <cell r="S7409">
            <v>0</v>
          </cell>
          <cell r="T7409">
            <v>0</v>
          </cell>
          <cell r="U7409">
            <v>0</v>
          </cell>
          <cell r="AO7409" t="str">
            <v>Hessen_2006_I 05c_6</v>
          </cell>
          <cell r="AQ7409" t="str">
            <v>Westliche Flächenländer_2006_I 05c_6</v>
          </cell>
        </row>
        <row r="7410">
          <cell r="G7410">
            <v>0</v>
          </cell>
          <cell r="H7410">
            <v>0</v>
          </cell>
          <cell r="I7410">
            <v>0</v>
          </cell>
          <cell r="J7410">
            <v>0</v>
          </cell>
          <cell r="K7410">
            <v>0</v>
          </cell>
          <cell r="L7410">
            <v>0</v>
          </cell>
          <cell r="M7410">
            <v>0</v>
          </cell>
          <cell r="N7410">
            <v>0</v>
          </cell>
          <cell r="O7410">
            <v>0</v>
          </cell>
          <cell r="P7410">
            <v>0</v>
          </cell>
          <cell r="Q7410">
            <v>0</v>
          </cell>
          <cell r="R7410">
            <v>0</v>
          </cell>
          <cell r="S7410">
            <v>0</v>
          </cell>
          <cell r="T7410">
            <v>0</v>
          </cell>
          <cell r="U7410">
            <v>0</v>
          </cell>
          <cell r="AO7410" t="str">
            <v>Hessen_2006_I 05c_7</v>
          </cell>
          <cell r="AQ7410" t="str">
            <v>Westliche Flächenländer_2006_I 05c_7</v>
          </cell>
        </row>
        <row r="7411">
          <cell r="G7411">
            <v>5046</v>
          </cell>
          <cell r="H7411">
            <v>4359</v>
          </cell>
          <cell r="I7411">
            <v>304</v>
          </cell>
          <cell r="J7411">
            <v>281</v>
          </cell>
          <cell r="K7411">
            <v>1820</v>
          </cell>
          <cell r="L7411">
            <v>1551</v>
          </cell>
          <cell r="M7411">
            <v>117</v>
          </cell>
          <cell r="N7411">
            <v>104</v>
          </cell>
          <cell r="O7411">
            <v>1851</v>
          </cell>
          <cell r="P7411">
            <v>1593</v>
          </cell>
          <cell r="Q7411">
            <v>1563</v>
          </cell>
          <cell r="R7411">
            <v>39</v>
          </cell>
          <cell r="S7411">
            <v>0</v>
          </cell>
          <cell r="T7411">
            <v>0</v>
          </cell>
          <cell r="U7411">
            <v>0</v>
          </cell>
          <cell r="AO7411" t="str">
            <v>Hessen_2006_I 05c_8</v>
          </cell>
          <cell r="AQ7411" t="str">
            <v>Westliche Flächenländer_2006_I 05c_8</v>
          </cell>
        </row>
        <row r="7412">
          <cell r="G7412">
            <v>0</v>
          </cell>
          <cell r="H7412">
            <v>0</v>
          </cell>
          <cell r="I7412">
            <v>0</v>
          </cell>
          <cell r="J7412">
            <v>0</v>
          </cell>
          <cell r="K7412">
            <v>0</v>
          </cell>
          <cell r="L7412">
            <v>0</v>
          </cell>
          <cell r="M7412">
            <v>0</v>
          </cell>
          <cell r="N7412">
            <v>0</v>
          </cell>
          <cell r="O7412">
            <v>0</v>
          </cell>
          <cell r="P7412">
            <v>0</v>
          </cell>
          <cell r="Q7412">
            <v>0</v>
          </cell>
          <cell r="R7412">
            <v>0</v>
          </cell>
          <cell r="S7412">
            <v>0</v>
          </cell>
          <cell r="T7412">
            <v>0</v>
          </cell>
          <cell r="U7412">
            <v>0</v>
          </cell>
          <cell r="AO7412" t="e">
            <v>#N/A</v>
          </cell>
          <cell r="AQ7412" t="e">
            <v>#N/A</v>
          </cell>
        </row>
        <row r="7413">
          <cell r="G7413">
            <v>0</v>
          </cell>
          <cell r="H7413">
            <v>0</v>
          </cell>
          <cell r="I7413">
            <v>0</v>
          </cell>
          <cell r="J7413">
            <v>0</v>
          </cell>
          <cell r="K7413">
            <v>0</v>
          </cell>
          <cell r="L7413">
            <v>0</v>
          </cell>
          <cell r="M7413">
            <v>0</v>
          </cell>
          <cell r="N7413">
            <v>0</v>
          </cell>
          <cell r="O7413">
            <v>0</v>
          </cell>
          <cell r="P7413">
            <v>0</v>
          </cell>
          <cell r="Q7413">
            <v>0</v>
          </cell>
          <cell r="R7413">
            <v>0</v>
          </cell>
          <cell r="S7413">
            <v>0</v>
          </cell>
          <cell r="T7413">
            <v>0</v>
          </cell>
          <cell r="U7413">
            <v>0</v>
          </cell>
          <cell r="AO7413" t="e">
            <v>#N/A</v>
          </cell>
          <cell r="AQ7413" t="e">
            <v>#N/A</v>
          </cell>
        </row>
        <row r="7414">
          <cell r="G7414">
            <v>200</v>
          </cell>
          <cell r="H7414">
            <v>184</v>
          </cell>
          <cell r="I7414">
            <v>7</v>
          </cell>
          <cell r="J7414">
            <v>6</v>
          </cell>
          <cell r="K7414">
            <v>73</v>
          </cell>
          <cell r="L7414">
            <v>66</v>
          </cell>
          <cell r="M7414">
            <v>3</v>
          </cell>
          <cell r="N7414">
            <v>2</v>
          </cell>
          <cell r="O7414">
            <v>86</v>
          </cell>
          <cell r="P7414">
            <v>41</v>
          </cell>
          <cell r="Q7414">
            <v>42</v>
          </cell>
          <cell r="R7414">
            <v>31</v>
          </cell>
          <cell r="S7414">
            <v>0</v>
          </cell>
          <cell r="T7414">
            <v>0</v>
          </cell>
          <cell r="U7414">
            <v>0</v>
          </cell>
          <cell r="AO7414" t="e">
            <v>#N/A</v>
          </cell>
          <cell r="AQ7414" t="e">
            <v>#N/A</v>
          </cell>
        </row>
        <row r="7415">
          <cell r="G7415">
            <v>11</v>
          </cell>
          <cell r="H7415">
            <v>10</v>
          </cell>
          <cell r="I7415">
            <v>0</v>
          </cell>
          <cell r="J7415">
            <v>0</v>
          </cell>
          <cell r="K7415">
            <v>2</v>
          </cell>
          <cell r="L7415">
            <v>2</v>
          </cell>
          <cell r="M7415">
            <v>0</v>
          </cell>
          <cell r="N7415">
            <v>0</v>
          </cell>
          <cell r="O7415">
            <v>2</v>
          </cell>
          <cell r="P7415">
            <v>3</v>
          </cell>
          <cell r="Q7415">
            <v>5</v>
          </cell>
          <cell r="R7415">
            <v>1</v>
          </cell>
          <cell r="S7415">
            <v>0</v>
          </cell>
          <cell r="T7415">
            <v>0</v>
          </cell>
          <cell r="U7415">
            <v>0</v>
          </cell>
          <cell r="AO7415" t="e">
            <v>#N/A</v>
          </cell>
          <cell r="AQ7415" t="e">
            <v>#N/A</v>
          </cell>
        </row>
        <row r="7416">
          <cell r="G7416">
            <v>26</v>
          </cell>
          <cell r="H7416">
            <v>23</v>
          </cell>
          <cell r="I7416">
            <v>1</v>
          </cell>
          <cell r="J7416">
            <v>1</v>
          </cell>
          <cell r="K7416">
            <v>13</v>
          </cell>
          <cell r="L7416">
            <v>12</v>
          </cell>
          <cell r="M7416">
            <v>0</v>
          </cell>
          <cell r="N7416">
            <v>0</v>
          </cell>
          <cell r="O7416">
            <v>14</v>
          </cell>
          <cell r="P7416">
            <v>3</v>
          </cell>
          <cell r="Q7416">
            <v>2</v>
          </cell>
          <cell r="R7416">
            <v>7</v>
          </cell>
          <cell r="S7416">
            <v>0</v>
          </cell>
          <cell r="T7416">
            <v>0</v>
          </cell>
          <cell r="U7416">
            <v>0</v>
          </cell>
          <cell r="AO7416" t="e">
            <v>#N/A</v>
          </cell>
          <cell r="AQ7416" t="e">
            <v>#N/A</v>
          </cell>
        </row>
        <row r="7417">
          <cell r="G7417">
            <v>0</v>
          </cell>
          <cell r="H7417">
            <v>0</v>
          </cell>
          <cell r="I7417">
            <v>0</v>
          </cell>
          <cell r="J7417">
            <v>0</v>
          </cell>
          <cell r="K7417">
            <v>0</v>
          </cell>
          <cell r="L7417">
            <v>0</v>
          </cell>
          <cell r="M7417">
            <v>0</v>
          </cell>
          <cell r="N7417">
            <v>0</v>
          </cell>
          <cell r="O7417">
            <v>0</v>
          </cell>
          <cell r="P7417">
            <v>0</v>
          </cell>
          <cell r="Q7417">
            <v>0</v>
          </cell>
          <cell r="R7417">
            <v>0</v>
          </cell>
          <cell r="S7417">
            <v>0</v>
          </cell>
          <cell r="T7417">
            <v>0</v>
          </cell>
          <cell r="U7417">
            <v>0</v>
          </cell>
          <cell r="AO7417" t="e">
            <v>#N/A</v>
          </cell>
          <cell r="AQ7417" t="e">
            <v>#N/A</v>
          </cell>
        </row>
        <row r="7418">
          <cell r="G7418">
            <v>0</v>
          </cell>
          <cell r="H7418">
            <v>0</v>
          </cell>
          <cell r="I7418">
            <v>0</v>
          </cell>
          <cell r="J7418">
            <v>0</v>
          </cell>
          <cell r="K7418">
            <v>0</v>
          </cell>
          <cell r="L7418">
            <v>0</v>
          </cell>
          <cell r="M7418">
            <v>0</v>
          </cell>
          <cell r="N7418">
            <v>0</v>
          </cell>
          <cell r="O7418">
            <v>0</v>
          </cell>
          <cell r="P7418">
            <v>0</v>
          </cell>
          <cell r="Q7418">
            <v>0</v>
          </cell>
          <cell r="R7418">
            <v>0</v>
          </cell>
          <cell r="S7418">
            <v>0</v>
          </cell>
          <cell r="T7418">
            <v>0</v>
          </cell>
          <cell r="U7418">
            <v>0</v>
          </cell>
          <cell r="AO7418" t="e">
            <v>#N/A</v>
          </cell>
          <cell r="AQ7418" t="e">
            <v>#N/A</v>
          </cell>
        </row>
        <row r="7419">
          <cell r="G7419">
            <v>237</v>
          </cell>
          <cell r="H7419">
            <v>217</v>
          </cell>
          <cell r="I7419">
            <v>8</v>
          </cell>
          <cell r="J7419">
            <v>7</v>
          </cell>
          <cell r="K7419">
            <v>88</v>
          </cell>
          <cell r="L7419">
            <v>80</v>
          </cell>
          <cell r="M7419">
            <v>3</v>
          </cell>
          <cell r="N7419">
            <v>2</v>
          </cell>
          <cell r="O7419">
            <v>102</v>
          </cell>
          <cell r="P7419">
            <v>47</v>
          </cell>
          <cell r="Q7419">
            <v>49</v>
          </cell>
          <cell r="R7419">
            <v>39</v>
          </cell>
          <cell r="S7419">
            <v>0</v>
          </cell>
          <cell r="T7419">
            <v>0</v>
          </cell>
          <cell r="U7419">
            <v>0</v>
          </cell>
          <cell r="AO7419" t="e">
            <v>#N/A</v>
          </cell>
          <cell r="AQ7419" t="e">
            <v>#N/A</v>
          </cell>
        </row>
        <row r="7420">
          <cell r="G7420">
            <v>610</v>
          </cell>
          <cell r="H7420">
            <v>208</v>
          </cell>
          <cell r="I7420">
            <v>195</v>
          </cell>
          <cell r="J7420">
            <v>75</v>
          </cell>
          <cell r="K7420">
            <v>593</v>
          </cell>
          <cell r="L7420">
            <v>201</v>
          </cell>
          <cell r="M7420">
            <v>191</v>
          </cell>
          <cell r="N7420">
            <v>73</v>
          </cell>
          <cell r="O7420">
            <v>610</v>
          </cell>
          <cell r="P7420">
            <v>0</v>
          </cell>
          <cell r="Q7420">
            <v>0</v>
          </cell>
          <cell r="R7420">
            <v>0</v>
          </cell>
          <cell r="S7420">
            <v>0</v>
          </cell>
          <cell r="T7420">
            <v>0</v>
          </cell>
          <cell r="U7420">
            <v>0</v>
          </cell>
          <cell r="AO7420" t="str">
            <v>Hessen_2006_II 03b_1</v>
          </cell>
          <cell r="AQ7420" t="str">
            <v>Westliche Flächenländer_2006_II 03b_1</v>
          </cell>
        </row>
        <row r="7421">
          <cell r="G7421">
            <v>393</v>
          </cell>
          <cell r="H7421">
            <v>150</v>
          </cell>
          <cell r="I7421">
            <v>127</v>
          </cell>
          <cell r="J7421">
            <v>41</v>
          </cell>
          <cell r="K7421">
            <v>383</v>
          </cell>
          <cell r="L7421">
            <v>149</v>
          </cell>
          <cell r="M7421">
            <v>123</v>
          </cell>
          <cell r="N7421">
            <v>41</v>
          </cell>
          <cell r="O7421">
            <v>393</v>
          </cell>
          <cell r="P7421">
            <v>0</v>
          </cell>
          <cell r="Q7421">
            <v>0</v>
          </cell>
          <cell r="R7421">
            <v>0</v>
          </cell>
          <cell r="S7421">
            <v>0</v>
          </cell>
          <cell r="T7421">
            <v>0</v>
          </cell>
          <cell r="U7421">
            <v>0</v>
          </cell>
          <cell r="AO7421" t="str">
            <v>Hessen_2006_II 03b_2</v>
          </cell>
          <cell r="AQ7421" t="str">
            <v>Westliche Flächenländer_2006_II 03b_2</v>
          </cell>
        </row>
        <row r="7422">
          <cell r="G7422">
            <v>12</v>
          </cell>
          <cell r="H7422">
            <v>9</v>
          </cell>
          <cell r="I7422">
            <v>2</v>
          </cell>
          <cell r="J7422">
            <v>1</v>
          </cell>
          <cell r="K7422">
            <v>11</v>
          </cell>
          <cell r="L7422">
            <v>8</v>
          </cell>
          <cell r="M7422">
            <v>2</v>
          </cell>
          <cell r="N7422">
            <v>1</v>
          </cell>
          <cell r="O7422">
            <v>12</v>
          </cell>
          <cell r="P7422">
            <v>0</v>
          </cell>
          <cell r="Q7422">
            <v>0</v>
          </cell>
          <cell r="R7422">
            <v>0</v>
          </cell>
          <cell r="S7422">
            <v>0</v>
          </cell>
          <cell r="T7422">
            <v>0</v>
          </cell>
          <cell r="U7422">
            <v>0</v>
          </cell>
          <cell r="AO7422" t="str">
            <v>Hessen_2006_II 03b_3</v>
          </cell>
          <cell r="AQ7422" t="str">
            <v>Westliche Flächenländer_2006_II 03b_3</v>
          </cell>
        </row>
        <row r="7423">
          <cell r="G7423">
            <v>0</v>
          </cell>
          <cell r="H7423">
            <v>0</v>
          </cell>
          <cell r="I7423">
            <v>0</v>
          </cell>
          <cell r="J7423">
            <v>0</v>
          </cell>
          <cell r="K7423">
            <v>0</v>
          </cell>
          <cell r="L7423">
            <v>0</v>
          </cell>
          <cell r="M7423">
            <v>0</v>
          </cell>
          <cell r="N7423">
            <v>0</v>
          </cell>
          <cell r="O7423">
            <v>0</v>
          </cell>
          <cell r="P7423">
            <v>0</v>
          </cell>
          <cell r="Q7423">
            <v>0</v>
          </cell>
          <cell r="R7423">
            <v>0</v>
          </cell>
          <cell r="S7423">
            <v>0</v>
          </cell>
          <cell r="T7423">
            <v>0</v>
          </cell>
          <cell r="U7423">
            <v>0</v>
          </cell>
          <cell r="AO7423" t="str">
            <v>Hessen_2006_II 03b_4</v>
          </cell>
          <cell r="AQ7423" t="str">
            <v>Westliche Flächenländer_2006_II 03b_4</v>
          </cell>
        </row>
        <row r="7424">
          <cell r="G7424">
            <v>0</v>
          </cell>
          <cell r="H7424">
            <v>0</v>
          </cell>
          <cell r="I7424">
            <v>0</v>
          </cell>
          <cell r="J7424">
            <v>0</v>
          </cell>
          <cell r="K7424">
            <v>0</v>
          </cell>
          <cell r="L7424">
            <v>0</v>
          </cell>
          <cell r="M7424">
            <v>0</v>
          </cell>
          <cell r="N7424">
            <v>0</v>
          </cell>
          <cell r="O7424">
            <v>0</v>
          </cell>
          <cell r="P7424">
            <v>0</v>
          </cell>
          <cell r="Q7424">
            <v>0</v>
          </cell>
          <cell r="R7424">
            <v>0</v>
          </cell>
          <cell r="S7424">
            <v>0</v>
          </cell>
          <cell r="T7424">
            <v>0</v>
          </cell>
          <cell r="U7424">
            <v>0</v>
          </cell>
          <cell r="AO7424" t="str">
            <v>Hessen_2006_II 03b_5</v>
          </cell>
          <cell r="AQ7424" t="str">
            <v>Westliche Flächenländer_2006_II 03b_5</v>
          </cell>
        </row>
        <row r="7425">
          <cell r="G7425">
            <v>0</v>
          </cell>
          <cell r="H7425">
            <v>0</v>
          </cell>
          <cell r="I7425">
            <v>0</v>
          </cell>
          <cell r="J7425">
            <v>0</v>
          </cell>
          <cell r="K7425">
            <v>0</v>
          </cell>
          <cell r="L7425">
            <v>0</v>
          </cell>
          <cell r="M7425">
            <v>0</v>
          </cell>
          <cell r="N7425">
            <v>0</v>
          </cell>
          <cell r="O7425">
            <v>0</v>
          </cell>
          <cell r="P7425">
            <v>0</v>
          </cell>
          <cell r="Q7425">
            <v>0</v>
          </cell>
          <cell r="R7425">
            <v>0</v>
          </cell>
          <cell r="S7425">
            <v>0</v>
          </cell>
          <cell r="T7425">
            <v>0</v>
          </cell>
          <cell r="U7425">
            <v>0</v>
          </cell>
          <cell r="AO7425" t="str">
            <v>Hessen_2006_II 03b_6</v>
          </cell>
          <cell r="AQ7425" t="str">
            <v>Westliche Flächenländer_2006_II 03b_6</v>
          </cell>
        </row>
        <row r="7426">
          <cell r="G7426">
            <v>257</v>
          </cell>
          <cell r="H7426">
            <v>135</v>
          </cell>
          <cell r="I7426">
            <v>64</v>
          </cell>
          <cell r="J7426">
            <v>31</v>
          </cell>
          <cell r="K7426">
            <v>256</v>
          </cell>
          <cell r="L7426">
            <v>134</v>
          </cell>
          <cell r="M7426">
            <v>64</v>
          </cell>
          <cell r="N7426">
            <v>31</v>
          </cell>
          <cell r="O7426">
            <v>257</v>
          </cell>
          <cell r="P7426">
            <v>0</v>
          </cell>
          <cell r="Q7426">
            <v>0</v>
          </cell>
          <cell r="R7426">
            <v>0</v>
          </cell>
          <cell r="S7426">
            <v>0</v>
          </cell>
          <cell r="T7426">
            <v>0</v>
          </cell>
          <cell r="U7426">
            <v>0</v>
          </cell>
          <cell r="AO7426" t="str">
            <v>Hessen_2006_II 03b_7</v>
          </cell>
          <cell r="AQ7426" t="str">
            <v>Westliche Flächenländer_2006_II 03b_7</v>
          </cell>
        </row>
        <row r="7427">
          <cell r="G7427">
            <v>1272</v>
          </cell>
          <cell r="H7427">
            <v>502</v>
          </cell>
          <cell r="I7427">
            <v>388</v>
          </cell>
          <cell r="J7427">
            <v>148</v>
          </cell>
          <cell r="K7427">
            <v>1243</v>
          </cell>
          <cell r="L7427">
            <v>492</v>
          </cell>
          <cell r="M7427">
            <v>380</v>
          </cell>
          <cell r="N7427">
            <v>146</v>
          </cell>
          <cell r="O7427">
            <v>1272</v>
          </cell>
          <cell r="P7427">
            <v>0</v>
          </cell>
          <cell r="Q7427">
            <v>0</v>
          </cell>
          <cell r="R7427">
            <v>0</v>
          </cell>
          <cell r="S7427">
            <v>0</v>
          </cell>
          <cell r="T7427">
            <v>0</v>
          </cell>
          <cell r="U7427">
            <v>0</v>
          </cell>
          <cell r="AO7427" t="str">
            <v>Hessen_2006_II 03b_8</v>
          </cell>
          <cell r="AQ7427" t="str">
            <v>Westliche Flächenländer_2006_II 03b_8</v>
          </cell>
        </row>
        <row r="7428">
          <cell r="G7428">
            <v>0</v>
          </cell>
          <cell r="H7428">
            <v>0</v>
          </cell>
          <cell r="I7428">
            <v>0</v>
          </cell>
          <cell r="J7428">
            <v>0</v>
          </cell>
          <cell r="K7428">
            <v>0</v>
          </cell>
          <cell r="L7428">
            <v>0</v>
          </cell>
          <cell r="M7428">
            <v>0</v>
          </cell>
          <cell r="N7428">
            <v>0</v>
          </cell>
          <cell r="O7428">
            <v>0</v>
          </cell>
          <cell r="P7428">
            <v>0</v>
          </cell>
          <cell r="Q7428">
            <v>0</v>
          </cell>
          <cell r="R7428">
            <v>0</v>
          </cell>
          <cell r="S7428">
            <v>0</v>
          </cell>
          <cell r="T7428">
            <v>0</v>
          </cell>
          <cell r="U7428">
            <v>0</v>
          </cell>
          <cell r="AO7428" t="str">
            <v>Hessen_2006_II 02b_1</v>
          </cell>
          <cell r="AQ7428" t="str">
            <v>Westliche Flächenländer_2006_II 02b_1</v>
          </cell>
        </row>
        <row r="7429">
          <cell r="G7429">
            <v>3280</v>
          </cell>
          <cell r="H7429">
            <v>1376</v>
          </cell>
          <cell r="I7429">
            <v>745</v>
          </cell>
          <cell r="J7429">
            <v>303</v>
          </cell>
          <cell r="K7429">
            <v>3190</v>
          </cell>
          <cell r="L7429">
            <v>1343</v>
          </cell>
          <cell r="M7429">
            <v>726</v>
          </cell>
          <cell r="N7429">
            <v>296</v>
          </cell>
          <cell r="O7429">
            <v>3280</v>
          </cell>
          <cell r="P7429">
            <v>0</v>
          </cell>
          <cell r="Q7429">
            <v>0</v>
          </cell>
          <cell r="R7429">
            <v>0</v>
          </cell>
          <cell r="S7429">
            <v>0</v>
          </cell>
          <cell r="T7429">
            <v>0</v>
          </cell>
          <cell r="U7429">
            <v>0</v>
          </cell>
          <cell r="AO7429" t="str">
            <v>Hessen_2006_II 02b_2</v>
          </cell>
          <cell r="AQ7429" t="str">
            <v>Westliche Flächenländer_2006_II 02b_2</v>
          </cell>
        </row>
        <row r="7430">
          <cell r="G7430">
            <v>251</v>
          </cell>
          <cell r="H7430">
            <v>143</v>
          </cell>
          <cell r="I7430">
            <v>25</v>
          </cell>
          <cell r="J7430">
            <v>17</v>
          </cell>
          <cell r="K7430">
            <v>247</v>
          </cell>
          <cell r="L7430">
            <v>140</v>
          </cell>
          <cell r="M7430">
            <v>24</v>
          </cell>
          <cell r="N7430">
            <v>16</v>
          </cell>
          <cell r="O7430">
            <v>251</v>
          </cell>
          <cell r="P7430">
            <v>0</v>
          </cell>
          <cell r="Q7430">
            <v>0</v>
          </cell>
          <cell r="R7430">
            <v>0</v>
          </cell>
          <cell r="S7430">
            <v>0</v>
          </cell>
          <cell r="T7430">
            <v>0</v>
          </cell>
          <cell r="U7430">
            <v>0</v>
          </cell>
          <cell r="AO7430" t="str">
            <v>Hessen_2006_II 02b_3</v>
          </cell>
          <cell r="AQ7430" t="str">
            <v>Westliche Flächenländer_2006_II 02b_3</v>
          </cell>
        </row>
        <row r="7431">
          <cell r="G7431">
            <v>0</v>
          </cell>
          <cell r="H7431">
            <v>0</v>
          </cell>
          <cell r="I7431">
            <v>0</v>
          </cell>
          <cell r="J7431">
            <v>0</v>
          </cell>
          <cell r="K7431">
            <v>0</v>
          </cell>
          <cell r="L7431">
            <v>0</v>
          </cell>
          <cell r="M7431">
            <v>0</v>
          </cell>
          <cell r="N7431">
            <v>0</v>
          </cell>
          <cell r="O7431">
            <v>0</v>
          </cell>
          <cell r="P7431">
            <v>0</v>
          </cell>
          <cell r="Q7431">
            <v>0</v>
          </cell>
          <cell r="R7431">
            <v>0</v>
          </cell>
          <cell r="S7431">
            <v>0</v>
          </cell>
          <cell r="T7431">
            <v>0</v>
          </cell>
          <cell r="U7431">
            <v>0</v>
          </cell>
          <cell r="AO7431" t="str">
            <v>Hessen_2006_II 02b_4</v>
          </cell>
          <cell r="AQ7431" t="str">
            <v>Westliche Flächenländer_2006_II 02b_4</v>
          </cell>
        </row>
        <row r="7432">
          <cell r="G7432">
            <v>0</v>
          </cell>
          <cell r="H7432">
            <v>0</v>
          </cell>
          <cell r="I7432">
            <v>0</v>
          </cell>
          <cell r="J7432">
            <v>0</v>
          </cell>
          <cell r="K7432">
            <v>0</v>
          </cell>
          <cell r="L7432">
            <v>0</v>
          </cell>
          <cell r="M7432">
            <v>0</v>
          </cell>
          <cell r="N7432">
            <v>0</v>
          </cell>
          <cell r="O7432">
            <v>0</v>
          </cell>
          <cell r="P7432">
            <v>0</v>
          </cell>
          <cell r="Q7432">
            <v>0</v>
          </cell>
          <cell r="R7432">
            <v>0</v>
          </cell>
          <cell r="S7432">
            <v>0</v>
          </cell>
          <cell r="T7432">
            <v>0</v>
          </cell>
          <cell r="U7432">
            <v>0</v>
          </cell>
          <cell r="AO7432" t="str">
            <v>Hessen_2006_II 02b_5</v>
          </cell>
          <cell r="AQ7432" t="str">
            <v>Westliche Flächenländer_2006_II 02b_5</v>
          </cell>
        </row>
        <row r="7433">
          <cell r="G7433">
            <v>0</v>
          </cell>
          <cell r="H7433">
            <v>0</v>
          </cell>
          <cell r="I7433">
            <v>0</v>
          </cell>
          <cell r="J7433">
            <v>0</v>
          </cell>
          <cell r="K7433">
            <v>0</v>
          </cell>
          <cell r="L7433">
            <v>0</v>
          </cell>
          <cell r="M7433">
            <v>0</v>
          </cell>
          <cell r="N7433">
            <v>0</v>
          </cell>
          <cell r="O7433">
            <v>0</v>
          </cell>
          <cell r="P7433">
            <v>0</v>
          </cell>
          <cell r="Q7433">
            <v>0</v>
          </cell>
          <cell r="R7433">
            <v>0</v>
          </cell>
          <cell r="S7433">
            <v>0</v>
          </cell>
          <cell r="T7433">
            <v>0</v>
          </cell>
          <cell r="U7433">
            <v>0</v>
          </cell>
          <cell r="AO7433" t="str">
            <v>Hessen_2006_II 02b_6</v>
          </cell>
          <cell r="AQ7433" t="str">
            <v>Westliche Flächenländer_2006_II 02b_6</v>
          </cell>
        </row>
        <row r="7434">
          <cell r="G7434">
            <v>17</v>
          </cell>
          <cell r="H7434">
            <v>4</v>
          </cell>
          <cell r="I7434">
            <v>5</v>
          </cell>
          <cell r="J7434">
            <v>2</v>
          </cell>
          <cell r="K7434">
            <v>10</v>
          </cell>
          <cell r="L7434">
            <v>2</v>
          </cell>
          <cell r="M7434">
            <v>4</v>
          </cell>
          <cell r="N7434">
            <v>2</v>
          </cell>
          <cell r="O7434">
            <v>17</v>
          </cell>
          <cell r="P7434">
            <v>0</v>
          </cell>
          <cell r="Q7434">
            <v>0</v>
          </cell>
          <cell r="R7434">
            <v>0</v>
          </cell>
          <cell r="S7434">
            <v>0</v>
          </cell>
          <cell r="T7434">
            <v>0</v>
          </cell>
          <cell r="U7434">
            <v>0</v>
          </cell>
          <cell r="AO7434" t="str">
            <v>Hessen_2006_II 02b_7</v>
          </cell>
          <cell r="AQ7434" t="str">
            <v>Westliche Flächenländer_2006_II 02b_7</v>
          </cell>
        </row>
        <row r="7435">
          <cell r="G7435">
            <v>3548</v>
          </cell>
          <cell r="H7435">
            <v>1523</v>
          </cell>
          <cell r="I7435">
            <v>775</v>
          </cell>
          <cell r="J7435">
            <v>322</v>
          </cell>
          <cell r="K7435">
            <v>3447</v>
          </cell>
          <cell r="L7435">
            <v>1485</v>
          </cell>
          <cell r="M7435">
            <v>754</v>
          </cell>
          <cell r="N7435">
            <v>314</v>
          </cell>
          <cell r="O7435">
            <v>3548</v>
          </cell>
          <cell r="P7435">
            <v>0</v>
          </cell>
          <cell r="Q7435">
            <v>0</v>
          </cell>
          <cell r="R7435">
            <v>0</v>
          </cell>
          <cell r="S7435">
            <v>0</v>
          </cell>
          <cell r="T7435">
            <v>0</v>
          </cell>
          <cell r="U7435">
            <v>0</v>
          </cell>
          <cell r="AO7435" t="str">
            <v>Hessen_2006_II 02b_8</v>
          </cell>
          <cell r="AQ7435" t="str">
            <v>Westliche Flächenländer_2006_II 02b_8</v>
          </cell>
        </row>
        <row r="7436">
          <cell r="G7436">
            <v>0</v>
          </cell>
          <cell r="H7436">
            <v>0</v>
          </cell>
          <cell r="I7436">
            <v>0</v>
          </cell>
          <cell r="J7436">
            <v>0</v>
          </cell>
          <cell r="K7436">
            <v>0</v>
          </cell>
          <cell r="L7436">
            <v>0</v>
          </cell>
          <cell r="M7436">
            <v>0</v>
          </cell>
          <cell r="N7436">
            <v>0</v>
          </cell>
          <cell r="O7436">
            <v>0</v>
          </cell>
          <cell r="P7436">
            <v>0</v>
          </cell>
          <cell r="Q7436">
            <v>0</v>
          </cell>
          <cell r="R7436">
            <v>0</v>
          </cell>
          <cell r="S7436">
            <v>0</v>
          </cell>
          <cell r="T7436">
            <v>0</v>
          </cell>
          <cell r="U7436">
            <v>0</v>
          </cell>
          <cell r="AO7436" t="str">
            <v>Hessen_2006_II 02a_1</v>
          </cell>
          <cell r="AQ7436" t="str">
            <v>Westliche Flächenländer_2006_II 02a_1</v>
          </cell>
        </row>
        <row r="7437">
          <cell r="G7437">
            <v>14100</v>
          </cell>
          <cell r="H7437">
            <v>7011</v>
          </cell>
          <cell r="I7437">
            <v>2738</v>
          </cell>
          <cell r="J7437">
            <v>1290</v>
          </cell>
          <cell r="K7437">
            <v>7126</v>
          </cell>
          <cell r="L7437">
            <v>3556</v>
          </cell>
          <cell r="M7437">
            <v>1331</v>
          </cell>
          <cell r="N7437">
            <v>635</v>
          </cell>
          <cell r="O7437">
            <v>8270</v>
          </cell>
          <cell r="P7437">
            <v>5830</v>
          </cell>
          <cell r="Q7437">
            <v>0</v>
          </cell>
          <cell r="R7437">
            <v>0</v>
          </cell>
          <cell r="S7437">
            <v>0</v>
          </cell>
          <cell r="T7437">
            <v>0</v>
          </cell>
          <cell r="U7437">
            <v>0</v>
          </cell>
          <cell r="AO7437" t="str">
            <v>Hessen_2006_II 02a_2</v>
          </cell>
          <cell r="AQ7437" t="str">
            <v>Westliche Flächenländer_2006_II 02a_2</v>
          </cell>
        </row>
        <row r="7438">
          <cell r="G7438">
            <v>2384</v>
          </cell>
          <cell r="H7438">
            <v>1252</v>
          </cell>
          <cell r="I7438">
            <v>427</v>
          </cell>
          <cell r="J7438">
            <v>226</v>
          </cell>
          <cell r="K7438">
            <v>2209</v>
          </cell>
          <cell r="L7438">
            <v>1174</v>
          </cell>
          <cell r="M7438">
            <v>392</v>
          </cell>
          <cell r="N7438">
            <v>214</v>
          </cell>
          <cell r="O7438">
            <v>2280</v>
          </cell>
          <cell r="P7438">
            <v>104</v>
          </cell>
          <cell r="Q7438">
            <v>0</v>
          </cell>
          <cell r="R7438">
            <v>0</v>
          </cell>
          <cell r="S7438">
            <v>0</v>
          </cell>
          <cell r="T7438">
            <v>0</v>
          </cell>
          <cell r="U7438">
            <v>0</v>
          </cell>
          <cell r="AO7438" t="str">
            <v>Hessen_2006_II 02a_3</v>
          </cell>
          <cell r="AQ7438" t="str">
            <v>Westliche Flächenländer_2006_II 02a_3</v>
          </cell>
        </row>
        <row r="7439">
          <cell r="G7439">
            <v>15</v>
          </cell>
          <cell r="H7439">
            <v>13</v>
          </cell>
          <cell r="I7439">
            <v>3</v>
          </cell>
          <cell r="J7439">
            <v>3</v>
          </cell>
          <cell r="K7439">
            <v>3</v>
          </cell>
          <cell r="L7439">
            <v>3</v>
          </cell>
          <cell r="M7439">
            <v>0</v>
          </cell>
          <cell r="N7439">
            <v>0</v>
          </cell>
          <cell r="O7439">
            <v>6</v>
          </cell>
          <cell r="P7439">
            <v>9</v>
          </cell>
          <cell r="Q7439">
            <v>0</v>
          </cell>
          <cell r="R7439">
            <v>0</v>
          </cell>
          <cell r="S7439">
            <v>0</v>
          </cell>
          <cell r="T7439">
            <v>0</v>
          </cell>
          <cell r="U7439">
            <v>0</v>
          </cell>
          <cell r="AO7439" t="str">
            <v>Hessen_2006_II 02a_4</v>
          </cell>
          <cell r="AQ7439" t="str">
            <v>Westliche Flächenländer_2006_II 02a_4</v>
          </cell>
        </row>
        <row r="7440">
          <cell r="G7440">
            <v>2</v>
          </cell>
          <cell r="H7440">
            <v>1</v>
          </cell>
          <cell r="I7440">
            <v>1</v>
          </cell>
          <cell r="J7440">
            <v>1</v>
          </cell>
          <cell r="K7440">
            <v>1</v>
          </cell>
          <cell r="L7440">
            <v>0</v>
          </cell>
          <cell r="M7440">
            <v>0</v>
          </cell>
          <cell r="N7440">
            <v>0</v>
          </cell>
          <cell r="O7440">
            <v>1</v>
          </cell>
          <cell r="P7440">
            <v>1</v>
          </cell>
          <cell r="Q7440">
            <v>0</v>
          </cell>
          <cell r="R7440">
            <v>0</v>
          </cell>
          <cell r="S7440">
            <v>0</v>
          </cell>
          <cell r="T7440">
            <v>0</v>
          </cell>
          <cell r="U7440">
            <v>0</v>
          </cell>
          <cell r="AO7440" t="str">
            <v>Hessen_2006_II 02a_5</v>
          </cell>
          <cell r="AQ7440" t="str">
            <v>Westliche Flächenländer_2006_II 02a_5</v>
          </cell>
        </row>
        <row r="7441">
          <cell r="G7441">
            <v>0</v>
          </cell>
          <cell r="H7441">
            <v>0</v>
          </cell>
          <cell r="I7441">
            <v>0</v>
          </cell>
          <cell r="J7441">
            <v>0</v>
          </cell>
          <cell r="K7441">
            <v>0</v>
          </cell>
          <cell r="L7441">
            <v>0</v>
          </cell>
          <cell r="M7441">
            <v>0</v>
          </cell>
          <cell r="N7441">
            <v>0</v>
          </cell>
          <cell r="O7441">
            <v>0</v>
          </cell>
          <cell r="P7441">
            <v>0</v>
          </cell>
          <cell r="Q7441">
            <v>0</v>
          </cell>
          <cell r="R7441">
            <v>0</v>
          </cell>
          <cell r="S7441">
            <v>0</v>
          </cell>
          <cell r="T7441">
            <v>0</v>
          </cell>
          <cell r="U7441">
            <v>0</v>
          </cell>
          <cell r="AO7441" t="str">
            <v>Hessen_2006_II 02a_6</v>
          </cell>
          <cell r="AQ7441" t="str">
            <v>Westliche Flächenländer_2006_II 02a_6</v>
          </cell>
        </row>
        <row r="7442">
          <cell r="G7442">
            <v>0</v>
          </cell>
          <cell r="H7442">
            <v>0</v>
          </cell>
          <cell r="I7442">
            <v>0</v>
          </cell>
          <cell r="J7442">
            <v>0</v>
          </cell>
          <cell r="K7442">
            <v>0</v>
          </cell>
          <cell r="L7442">
            <v>0</v>
          </cell>
          <cell r="M7442">
            <v>0</v>
          </cell>
          <cell r="N7442">
            <v>0</v>
          </cell>
          <cell r="O7442">
            <v>0</v>
          </cell>
          <cell r="P7442">
            <v>0</v>
          </cell>
          <cell r="Q7442">
            <v>0</v>
          </cell>
          <cell r="R7442">
            <v>0</v>
          </cell>
          <cell r="S7442">
            <v>0</v>
          </cell>
          <cell r="T7442">
            <v>0</v>
          </cell>
          <cell r="U7442">
            <v>0</v>
          </cell>
          <cell r="AO7442" t="str">
            <v>Hessen_2006_II 02a_7</v>
          </cell>
          <cell r="AQ7442" t="str">
            <v>Westliche Flächenländer_2006_II 02a_7</v>
          </cell>
        </row>
        <row r="7443">
          <cell r="G7443">
            <v>16501</v>
          </cell>
          <cell r="H7443">
            <v>8277</v>
          </cell>
          <cell r="I7443">
            <v>3169</v>
          </cell>
          <cell r="J7443">
            <v>1520</v>
          </cell>
          <cell r="K7443">
            <v>9339</v>
          </cell>
          <cell r="L7443">
            <v>4733</v>
          </cell>
          <cell r="M7443">
            <v>1723</v>
          </cell>
          <cell r="N7443">
            <v>849</v>
          </cell>
          <cell r="O7443">
            <v>10557</v>
          </cell>
          <cell r="P7443">
            <v>5944</v>
          </cell>
          <cell r="Q7443">
            <v>0</v>
          </cell>
          <cell r="R7443">
            <v>0</v>
          </cell>
          <cell r="S7443">
            <v>0</v>
          </cell>
          <cell r="T7443">
            <v>0</v>
          </cell>
          <cell r="U7443">
            <v>0</v>
          </cell>
          <cell r="AO7443" t="str">
            <v>Hessen_2006_II 02a_8</v>
          </cell>
          <cell r="AQ7443" t="str">
            <v>Westliche Flächenländer_2006_II 02a_8</v>
          </cell>
        </row>
        <row r="7444">
          <cell r="G7444">
            <v>1910</v>
          </cell>
          <cell r="H7444">
            <v>798</v>
          </cell>
          <cell r="I7444">
            <v>655</v>
          </cell>
          <cell r="J7444">
            <v>299</v>
          </cell>
          <cell r="K7444">
            <v>1817</v>
          </cell>
          <cell r="L7444">
            <v>758</v>
          </cell>
          <cell r="M7444">
            <v>604</v>
          </cell>
          <cell r="N7444">
            <v>272</v>
          </cell>
          <cell r="O7444">
            <v>1732</v>
          </cell>
          <cell r="P7444">
            <v>178</v>
          </cell>
          <cell r="Q7444">
            <v>0</v>
          </cell>
          <cell r="R7444">
            <v>0</v>
          </cell>
          <cell r="S7444">
            <v>0</v>
          </cell>
          <cell r="T7444">
            <v>0</v>
          </cell>
          <cell r="U7444">
            <v>0</v>
          </cell>
          <cell r="AO7444" t="str">
            <v>Hessen_2006_II 03c_1</v>
          </cell>
          <cell r="AQ7444" t="str">
            <v>Westliche Flächenländer_2006_II 03c_1</v>
          </cell>
        </row>
        <row r="7445">
          <cell r="G7445">
            <v>829</v>
          </cell>
          <cell r="H7445">
            <v>316</v>
          </cell>
          <cell r="I7445">
            <v>266</v>
          </cell>
          <cell r="J7445">
            <v>119</v>
          </cell>
          <cell r="K7445">
            <v>749</v>
          </cell>
          <cell r="L7445">
            <v>291</v>
          </cell>
          <cell r="M7445">
            <v>230</v>
          </cell>
          <cell r="N7445">
            <v>102</v>
          </cell>
          <cell r="O7445">
            <v>691</v>
          </cell>
          <cell r="P7445">
            <v>138</v>
          </cell>
          <cell r="Q7445">
            <v>0</v>
          </cell>
          <cell r="R7445">
            <v>0</v>
          </cell>
          <cell r="S7445">
            <v>0</v>
          </cell>
          <cell r="T7445">
            <v>0</v>
          </cell>
          <cell r="U7445">
            <v>0</v>
          </cell>
          <cell r="AO7445" t="str">
            <v>Hessen_2006_II 03c_2</v>
          </cell>
          <cell r="AQ7445" t="str">
            <v>Westliche Flächenländer_2006_II 03c_2</v>
          </cell>
        </row>
        <row r="7446">
          <cell r="G7446">
            <v>45</v>
          </cell>
          <cell r="H7446">
            <v>22</v>
          </cell>
          <cell r="I7446">
            <v>7</v>
          </cell>
          <cell r="J7446">
            <v>5</v>
          </cell>
          <cell r="K7446">
            <v>38</v>
          </cell>
          <cell r="L7446">
            <v>18</v>
          </cell>
          <cell r="M7446">
            <v>4</v>
          </cell>
          <cell r="N7446">
            <v>2</v>
          </cell>
          <cell r="O7446">
            <v>19</v>
          </cell>
          <cell r="P7446">
            <v>26</v>
          </cell>
          <cell r="Q7446">
            <v>0</v>
          </cell>
          <cell r="R7446">
            <v>0</v>
          </cell>
          <cell r="S7446">
            <v>0</v>
          </cell>
          <cell r="T7446">
            <v>0</v>
          </cell>
          <cell r="U7446">
            <v>0</v>
          </cell>
          <cell r="AO7446" t="str">
            <v>Hessen_2006_II 03c_3</v>
          </cell>
          <cell r="AQ7446" t="str">
            <v>Westliche Flächenländer_2006_II 03c_3</v>
          </cell>
        </row>
        <row r="7447">
          <cell r="G7447">
            <v>0</v>
          </cell>
          <cell r="H7447">
            <v>0</v>
          </cell>
          <cell r="I7447">
            <v>0</v>
          </cell>
          <cell r="J7447">
            <v>0</v>
          </cell>
          <cell r="K7447">
            <v>0</v>
          </cell>
          <cell r="L7447">
            <v>0</v>
          </cell>
          <cell r="M7447">
            <v>0</v>
          </cell>
          <cell r="N7447">
            <v>0</v>
          </cell>
          <cell r="O7447">
            <v>0</v>
          </cell>
          <cell r="P7447">
            <v>0</v>
          </cell>
          <cell r="Q7447">
            <v>0</v>
          </cell>
          <cell r="R7447">
            <v>0</v>
          </cell>
          <cell r="S7447">
            <v>0</v>
          </cell>
          <cell r="T7447">
            <v>0</v>
          </cell>
          <cell r="U7447">
            <v>0</v>
          </cell>
          <cell r="AO7447" t="str">
            <v>Hessen_2006_II 03c_4</v>
          </cell>
          <cell r="AQ7447" t="str">
            <v>Westliche Flächenländer_2006_II 03c_4</v>
          </cell>
        </row>
        <row r="7448">
          <cell r="G7448">
            <v>0</v>
          </cell>
          <cell r="H7448">
            <v>0</v>
          </cell>
          <cell r="I7448">
            <v>0</v>
          </cell>
          <cell r="J7448">
            <v>0</v>
          </cell>
          <cell r="K7448">
            <v>0</v>
          </cell>
          <cell r="L7448">
            <v>0</v>
          </cell>
          <cell r="M7448">
            <v>0</v>
          </cell>
          <cell r="N7448">
            <v>0</v>
          </cell>
          <cell r="O7448">
            <v>0</v>
          </cell>
          <cell r="P7448">
            <v>0</v>
          </cell>
          <cell r="Q7448">
            <v>0</v>
          </cell>
          <cell r="R7448">
            <v>0</v>
          </cell>
          <cell r="S7448">
            <v>0</v>
          </cell>
          <cell r="T7448">
            <v>0</v>
          </cell>
          <cell r="U7448">
            <v>0</v>
          </cell>
          <cell r="AO7448" t="str">
            <v>Hessen_2006_II 03c_5</v>
          </cell>
          <cell r="AQ7448" t="str">
            <v>Westliche Flächenländer_2006_II 03c_5</v>
          </cell>
        </row>
        <row r="7449">
          <cell r="G7449">
            <v>0</v>
          </cell>
          <cell r="H7449">
            <v>0</v>
          </cell>
          <cell r="I7449">
            <v>0</v>
          </cell>
          <cell r="J7449">
            <v>0</v>
          </cell>
          <cell r="K7449">
            <v>0</v>
          </cell>
          <cell r="L7449">
            <v>0</v>
          </cell>
          <cell r="M7449">
            <v>0</v>
          </cell>
          <cell r="N7449">
            <v>0</v>
          </cell>
          <cell r="O7449">
            <v>0</v>
          </cell>
          <cell r="P7449">
            <v>0</v>
          </cell>
          <cell r="Q7449">
            <v>0</v>
          </cell>
          <cell r="R7449">
            <v>0</v>
          </cell>
          <cell r="S7449">
            <v>0</v>
          </cell>
          <cell r="T7449">
            <v>0</v>
          </cell>
          <cell r="U7449">
            <v>0</v>
          </cell>
          <cell r="AO7449" t="str">
            <v>Hessen_2006_II 03c_6</v>
          </cell>
          <cell r="AQ7449" t="str">
            <v>Westliche Flächenländer_2006_II 03c_6</v>
          </cell>
        </row>
        <row r="7450">
          <cell r="G7450">
            <v>561</v>
          </cell>
          <cell r="H7450">
            <v>243</v>
          </cell>
          <cell r="I7450">
            <v>144</v>
          </cell>
          <cell r="J7450">
            <v>67</v>
          </cell>
          <cell r="K7450">
            <v>555</v>
          </cell>
          <cell r="L7450">
            <v>238</v>
          </cell>
          <cell r="M7450">
            <v>144</v>
          </cell>
          <cell r="N7450">
            <v>67</v>
          </cell>
          <cell r="O7450">
            <v>538</v>
          </cell>
          <cell r="P7450">
            <v>23</v>
          </cell>
          <cell r="Q7450">
            <v>0</v>
          </cell>
          <cell r="R7450">
            <v>0</v>
          </cell>
          <cell r="S7450">
            <v>0</v>
          </cell>
          <cell r="T7450">
            <v>0</v>
          </cell>
          <cell r="U7450">
            <v>0</v>
          </cell>
          <cell r="AO7450" t="str">
            <v>Hessen_2006_II 03c_7</v>
          </cell>
          <cell r="AQ7450" t="str">
            <v>Westliche Flächenländer_2006_II 03c_7</v>
          </cell>
        </row>
        <row r="7451">
          <cell r="G7451">
            <v>3345</v>
          </cell>
          <cell r="H7451">
            <v>1379</v>
          </cell>
          <cell r="I7451">
            <v>1072</v>
          </cell>
          <cell r="J7451">
            <v>490</v>
          </cell>
          <cell r="K7451">
            <v>3159</v>
          </cell>
          <cell r="L7451">
            <v>1305</v>
          </cell>
          <cell r="M7451">
            <v>982</v>
          </cell>
          <cell r="N7451">
            <v>443</v>
          </cell>
          <cell r="O7451">
            <v>2980</v>
          </cell>
          <cell r="P7451">
            <v>365</v>
          </cell>
          <cell r="Q7451">
            <v>0</v>
          </cell>
          <cell r="R7451">
            <v>0</v>
          </cell>
          <cell r="S7451">
            <v>0</v>
          </cell>
          <cell r="T7451">
            <v>0</v>
          </cell>
          <cell r="U7451">
            <v>0</v>
          </cell>
          <cell r="AO7451" t="str">
            <v>Hessen_2006_II 03c_8</v>
          </cell>
          <cell r="AQ7451" t="str">
            <v>Westliche Flächenländer_2006_II 03c_8</v>
          </cell>
        </row>
        <row r="7452">
          <cell r="G7452">
            <v>817</v>
          </cell>
          <cell r="H7452">
            <v>254</v>
          </cell>
          <cell r="I7452">
            <v>198</v>
          </cell>
          <cell r="J7452">
            <v>60</v>
          </cell>
          <cell r="K7452">
            <v>582</v>
          </cell>
          <cell r="L7452">
            <v>201</v>
          </cell>
          <cell r="M7452">
            <v>135</v>
          </cell>
          <cell r="N7452">
            <v>49</v>
          </cell>
          <cell r="O7452">
            <v>503</v>
          </cell>
          <cell r="P7452">
            <v>226</v>
          </cell>
          <cell r="Q7452">
            <v>88</v>
          </cell>
          <cell r="R7452">
            <v>0</v>
          </cell>
          <cell r="S7452">
            <v>0</v>
          </cell>
          <cell r="T7452">
            <v>0</v>
          </cell>
          <cell r="U7452">
            <v>0</v>
          </cell>
          <cell r="AO7452" t="str">
            <v>Hessen_2006_II 03d_1</v>
          </cell>
          <cell r="AQ7452" t="str">
            <v>Westliche Flächenländer_2006_II 03d_1</v>
          </cell>
        </row>
        <row r="7453">
          <cell r="G7453">
            <v>1217</v>
          </cell>
          <cell r="H7453">
            <v>392</v>
          </cell>
          <cell r="I7453">
            <v>286</v>
          </cell>
          <cell r="J7453">
            <v>81</v>
          </cell>
          <cell r="K7453">
            <v>938</v>
          </cell>
          <cell r="L7453">
            <v>305</v>
          </cell>
          <cell r="M7453">
            <v>225</v>
          </cell>
          <cell r="N7453">
            <v>64</v>
          </cell>
          <cell r="O7453">
            <v>893</v>
          </cell>
          <cell r="P7453">
            <v>252</v>
          </cell>
          <cell r="Q7453">
            <v>72</v>
          </cell>
          <cell r="R7453">
            <v>0</v>
          </cell>
          <cell r="S7453">
            <v>0</v>
          </cell>
          <cell r="T7453">
            <v>0</v>
          </cell>
          <cell r="U7453">
            <v>0</v>
          </cell>
          <cell r="AO7453" t="str">
            <v>Hessen_2006_II 03d_2</v>
          </cell>
          <cell r="AQ7453" t="str">
            <v>Westliche Flächenländer_2006_II 03d_2</v>
          </cell>
        </row>
        <row r="7454">
          <cell r="G7454">
            <v>457</v>
          </cell>
          <cell r="H7454">
            <v>215</v>
          </cell>
          <cell r="I7454">
            <v>61</v>
          </cell>
          <cell r="J7454">
            <v>27</v>
          </cell>
          <cell r="K7454">
            <v>377</v>
          </cell>
          <cell r="L7454">
            <v>180</v>
          </cell>
          <cell r="M7454">
            <v>50</v>
          </cell>
          <cell r="N7454">
            <v>21</v>
          </cell>
          <cell r="O7454">
            <v>339</v>
          </cell>
          <cell r="P7454">
            <v>99</v>
          </cell>
          <cell r="Q7454">
            <v>19</v>
          </cell>
          <cell r="R7454">
            <v>0</v>
          </cell>
          <cell r="S7454">
            <v>0</v>
          </cell>
          <cell r="T7454">
            <v>0</v>
          </cell>
          <cell r="U7454">
            <v>0</v>
          </cell>
          <cell r="AO7454" t="str">
            <v>Hessen_2006_II 03d_3</v>
          </cell>
          <cell r="AQ7454" t="str">
            <v>Westliche Flächenländer_2006_II 03d_3</v>
          </cell>
        </row>
        <row r="7455">
          <cell r="G7455">
            <v>5</v>
          </cell>
          <cell r="H7455">
            <v>2</v>
          </cell>
          <cell r="I7455">
            <v>1</v>
          </cell>
          <cell r="J7455">
            <v>0</v>
          </cell>
          <cell r="K7455">
            <v>5</v>
          </cell>
          <cell r="L7455">
            <v>2</v>
          </cell>
          <cell r="M7455">
            <v>1</v>
          </cell>
          <cell r="N7455">
            <v>0</v>
          </cell>
          <cell r="O7455">
            <v>5</v>
          </cell>
          <cell r="P7455">
            <v>0</v>
          </cell>
          <cell r="Q7455">
            <v>0</v>
          </cell>
          <cell r="R7455">
            <v>0</v>
          </cell>
          <cell r="S7455">
            <v>0</v>
          </cell>
          <cell r="T7455">
            <v>0</v>
          </cell>
          <cell r="U7455">
            <v>0</v>
          </cell>
          <cell r="AO7455" t="str">
            <v>Hessen_2006_II 03d_4</v>
          </cell>
          <cell r="AQ7455" t="str">
            <v>Westliche Flächenländer_2006_II 03d_4</v>
          </cell>
        </row>
        <row r="7456">
          <cell r="G7456">
            <v>0</v>
          </cell>
          <cell r="H7456">
            <v>0</v>
          </cell>
          <cell r="I7456">
            <v>0</v>
          </cell>
          <cell r="J7456">
            <v>0</v>
          </cell>
          <cell r="K7456">
            <v>0</v>
          </cell>
          <cell r="L7456">
            <v>0</v>
          </cell>
          <cell r="M7456">
            <v>0</v>
          </cell>
          <cell r="N7456">
            <v>0</v>
          </cell>
          <cell r="O7456">
            <v>0</v>
          </cell>
          <cell r="P7456">
            <v>0</v>
          </cell>
          <cell r="Q7456">
            <v>0</v>
          </cell>
          <cell r="R7456">
            <v>0</v>
          </cell>
          <cell r="S7456">
            <v>0</v>
          </cell>
          <cell r="T7456">
            <v>0</v>
          </cell>
          <cell r="U7456">
            <v>0</v>
          </cell>
          <cell r="AO7456" t="str">
            <v>Hessen_2006_II 03d_5</v>
          </cell>
          <cell r="AQ7456" t="str">
            <v>Westliche Flächenländer_2006_II 03d_5</v>
          </cell>
        </row>
        <row r="7457">
          <cell r="G7457">
            <v>0</v>
          </cell>
          <cell r="H7457">
            <v>0</v>
          </cell>
          <cell r="I7457">
            <v>0</v>
          </cell>
          <cell r="J7457">
            <v>0</v>
          </cell>
          <cell r="K7457">
            <v>0</v>
          </cell>
          <cell r="L7457">
            <v>0</v>
          </cell>
          <cell r="M7457">
            <v>0</v>
          </cell>
          <cell r="N7457">
            <v>0</v>
          </cell>
          <cell r="O7457">
            <v>0</v>
          </cell>
          <cell r="P7457">
            <v>0</v>
          </cell>
          <cell r="Q7457">
            <v>0</v>
          </cell>
          <cell r="R7457">
            <v>0</v>
          </cell>
          <cell r="S7457">
            <v>0</v>
          </cell>
          <cell r="T7457">
            <v>0</v>
          </cell>
          <cell r="U7457">
            <v>0</v>
          </cell>
          <cell r="AO7457" t="str">
            <v>Hessen_2006_II 03d_6</v>
          </cell>
          <cell r="AQ7457" t="str">
            <v>Westliche Flächenländer_2006_II 03d_6</v>
          </cell>
        </row>
        <row r="7458">
          <cell r="G7458">
            <v>50</v>
          </cell>
          <cell r="H7458">
            <v>21</v>
          </cell>
          <cell r="I7458">
            <v>11</v>
          </cell>
          <cell r="J7458">
            <v>7</v>
          </cell>
          <cell r="K7458">
            <v>46</v>
          </cell>
          <cell r="L7458">
            <v>19</v>
          </cell>
          <cell r="M7458">
            <v>11</v>
          </cell>
          <cell r="N7458">
            <v>7</v>
          </cell>
          <cell r="O7458">
            <v>38</v>
          </cell>
          <cell r="P7458">
            <v>12</v>
          </cell>
          <cell r="Q7458">
            <v>0</v>
          </cell>
          <cell r="R7458">
            <v>0</v>
          </cell>
          <cell r="S7458">
            <v>0</v>
          </cell>
          <cell r="T7458">
            <v>0</v>
          </cell>
          <cell r="U7458">
            <v>0</v>
          </cell>
          <cell r="AO7458" t="str">
            <v>Hessen_2006_II 03d_7</v>
          </cell>
          <cell r="AQ7458" t="str">
            <v>Westliche Flächenländer_2006_II 03d_7</v>
          </cell>
        </row>
        <row r="7459">
          <cell r="G7459">
            <v>2546</v>
          </cell>
          <cell r="H7459">
            <v>884</v>
          </cell>
          <cell r="I7459">
            <v>557</v>
          </cell>
          <cell r="J7459">
            <v>175</v>
          </cell>
          <cell r="K7459">
            <v>1948</v>
          </cell>
          <cell r="L7459">
            <v>707</v>
          </cell>
          <cell r="M7459">
            <v>422</v>
          </cell>
          <cell r="N7459">
            <v>141</v>
          </cell>
          <cell r="O7459">
            <v>1778</v>
          </cell>
          <cell r="P7459">
            <v>589</v>
          </cell>
          <cell r="Q7459">
            <v>179</v>
          </cell>
          <cell r="R7459">
            <v>0</v>
          </cell>
          <cell r="S7459">
            <v>0</v>
          </cell>
          <cell r="T7459">
            <v>0</v>
          </cell>
          <cell r="U7459">
            <v>0</v>
          </cell>
          <cell r="AO7459" t="str">
            <v>Hessen_2006_II 03d_8</v>
          </cell>
          <cell r="AQ7459" t="str">
            <v>Westliche Flächenländer_2006_II 03d_8</v>
          </cell>
        </row>
        <row r="7460">
          <cell r="G7460">
            <v>817</v>
          </cell>
          <cell r="H7460">
            <v>254</v>
          </cell>
          <cell r="I7460">
            <v>198</v>
          </cell>
          <cell r="J7460">
            <v>60</v>
          </cell>
          <cell r="K7460">
            <v>582</v>
          </cell>
          <cell r="L7460">
            <v>201</v>
          </cell>
          <cell r="M7460">
            <v>135</v>
          </cell>
          <cell r="N7460">
            <v>49</v>
          </cell>
          <cell r="O7460">
            <v>503</v>
          </cell>
          <cell r="P7460">
            <v>226</v>
          </cell>
          <cell r="Q7460">
            <v>88</v>
          </cell>
          <cell r="R7460">
            <v>0</v>
          </cell>
          <cell r="S7460">
            <v>0</v>
          </cell>
          <cell r="T7460">
            <v>0</v>
          </cell>
          <cell r="U7460">
            <v>0</v>
          </cell>
          <cell r="AO7460" t="e">
            <v>#N/A</v>
          </cell>
          <cell r="AQ7460" t="e">
            <v>#N/A</v>
          </cell>
        </row>
        <row r="7461">
          <cell r="G7461">
            <v>1217</v>
          </cell>
          <cell r="H7461">
            <v>392</v>
          </cell>
          <cell r="I7461">
            <v>286</v>
          </cell>
          <cell r="J7461">
            <v>81</v>
          </cell>
          <cell r="K7461">
            <v>938</v>
          </cell>
          <cell r="L7461">
            <v>305</v>
          </cell>
          <cell r="M7461">
            <v>225</v>
          </cell>
          <cell r="N7461">
            <v>64</v>
          </cell>
          <cell r="O7461">
            <v>893</v>
          </cell>
          <cell r="P7461">
            <v>252</v>
          </cell>
          <cell r="Q7461">
            <v>72</v>
          </cell>
          <cell r="R7461">
            <v>0</v>
          </cell>
          <cell r="S7461">
            <v>0</v>
          </cell>
          <cell r="T7461">
            <v>0</v>
          </cell>
          <cell r="U7461">
            <v>0</v>
          </cell>
          <cell r="AO7461" t="e">
            <v>#N/A</v>
          </cell>
          <cell r="AQ7461" t="e">
            <v>#N/A</v>
          </cell>
        </row>
        <row r="7462">
          <cell r="G7462">
            <v>457</v>
          </cell>
          <cell r="H7462">
            <v>215</v>
          </cell>
          <cell r="I7462">
            <v>61</v>
          </cell>
          <cell r="J7462">
            <v>27</v>
          </cell>
          <cell r="K7462">
            <v>377</v>
          </cell>
          <cell r="L7462">
            <v>180</v>
          </cell>
          <cell r="M7462">
            <v>50</v>
          </cell>
          <cell r="N7462">
            <v>21</v>
          </cell>
          <cell r="O7462">
            <v>339</v>
          </cell>
          <cell r="P7462">
            <v>99</v>
          </cell>
          <cell r="Q7462">
            <v>19</v>
          </cell>
          <cell r="R7462">
            <v>0</v>
          </cell>
          <cell r="S7462">
            <v>0</v>
          </cell>
          <cell r="T7462">
            <v>0</v>
          </cell>
          <cell r="U7462">
            <v>0</v>
          </cell>
          <cell r="AO7462" t="e">
            <v>#N/A</v>
          </cell>
          <cell r="AQ7462" t="e">
            <v>#N/A</v>
          </cell>
        </row>
        <row r="7463">
          <cell r="G7463">
            <v>5</v>
          </cell>
          <cell r="H7463">
            <v>2</v>
          </cell>
          <cell r="I7463">
            <v>1</v>
          </cell>
          <cell r="J7463">
            <v>0</v>
          </cell>
          <cell r="K7463">
            <v>5</v>
          </cell>
          <cell r="L7463">
            <v>2</v>
          </cell>
          <cell r="M7463">
            <v>1</v>
          </cell>
          <cell r="N7463">
            <v>0</v>
          </cell>
          <cell r="O7463">
            <v>5</v>
          </cell>
          <cell r="P7463">
            <v>0</v>
          </cell>
          <cell r="Q7463">
            <v>0</v>
          </cell>
          <cell r="R7463">
            <v>0</v>
          </cell>
          <cell r="S7463">
            <v>0</v>
          </cell>
          <cell r="T7463">
            <v>0</v>
          </cell>
          <cell r="U7463">
            <v>0</v>
          </cell>
          <cell r="AO7463" t="e">
            <v>#N/A</v>
          </cell>
          <cell r="AQ7463" t="e">
            <v>#N/A</v>
          </cell>
        </row>
        <row r="7464">
          <cell r="G7464">
            <v>0</v>
          </cell>
          <cell r="H7464">
            <v>0</v>
          </cell>
          <cell r="I7464">
            <v>0</v>
          </cell>
          <cell r="J7464">
            <v>0</v>
          </cell>
          <cell r="K7464">
            <v>0</v>
          </cell>
          <cell r="L7464">
            <v>0</v>
          </cell>
          <cell r="M7464">
            <v>0</v>
          </cell>
          <cell r="N7464">
            <v>0</v>
          </cell>
          <cell r="O7464">
            <v>0</v>
          </cell>
          <cell r="P7464">
            <v>0</v>
          </cell>
          <cell r="Q7464">
            <v>0</v>
          </cell>
          <cell r="R7464">
            <v>0</v>
          </cell>
          <cell r="S7464">
            <v>0</v>
          </cell>
          <cell r="T7464">
            <v>0</v>
          </cell>
          <cell r="U7464">
            <v>0</v>
          </cell>
          <cell r="AO7464" t="e">
            <v>#N/A</v>
          </cell>
          <cell r="AQ7464" t="e">
            <v>#N/A</v>
          </cell>
        </row>
        <row r="7465">
          <cell r="G7465">
            <v>0</v>
          </cell>
          <cell r="H7465">
            <v>0</v>
          </cell>
          <cell r="I7465">
            <v>0</v>
          </cell>
          <cell r="J7465">
            <v>0</v>
          </cell>
          <cell r="K7465">
            <v>0</v>
          </cell>
          <cell r="L7465">
            <v>0</v>
          </cell>
          <cell r="M7465">
            <v>0</v>
          </cell>
          <cell r="N7465">
            <v>0</v>
          </cell>
          <cell r="O7465">
            <v>0</v>
          </cell>
          <cell r="P7465">
            <v>0</v>
          </cell>
          <cell r="Q7465">
            <v>0</v>
          </cell>
          <cell r="R7465">
            <v>0</v>
          </cell>
          <cell r="S7465">
            <v>0</v>
          </cell>
          <cell r="T7465">
            <v>0</v>
          </cell>
          <cell r="U7465">
            <v>0</v>
          </cell>
          <cell r="AO7465" t="e">
            <v>#N/A</v>
          </cell>
          <cell r="AQ7465" t="e">
            <v>#N/A</v>
          </cell>
        </row>
        <row r="7466">
          <cell r="G7466">
            <v>50</v>
          </cell>
          <cell r="H7466">
            <v>21</v>
          </cell>
          <cell r="I7466">
            <v>11</v>
          </cell>
          <cell r="J7466">
            <v>7</v>
          </cell>
          <cell r="K7466">
            <v>46</v>
          </cell>
          <cell r="L7466">
            <v>19</v>
          </cell>
          <cell r="M7466">
            <v>11</v>
          </cell>
          <cell r="N7466">
            <v>7</v>
          </cell>
          <cell r="O7466">
            <v>38</v>
          </cell>
          <cell r="P7466">
            <v>12</v>
          </cell>
          <cell r="Q7466">
            <v>0</v>
          </cell>
          <cell r="R7466">
            <v>0</v>
          </cell>
          <cell r="S7466">
            <v>0</v>
          </cell>
          <cell r="T7466">
            <v>0</v>
          </cell>
          <cell r="U7466">
            <v>0</v>
          </cell>
          <cell r="AO7466" t="e">
            <v>#N/A</v>
          </cell>
          <cell r="AQ7466" t="e">
            <v>#N/A</v>
          </cell>
        </row>
        <row r="7467">
          <cell r="G7467">
            <v>2546</v>
          </cell>
          <cell r="H7467">
            <v>884</v>
          </cell>
          <cell r="I7467">
            <v>557</v>
          </cell>
          <cell r="J7467">
            <v>175</v>
          </cell>
          <cell r="K7467">
            <v>1948</v>
          </cell>
          <cell r="L7467">
            <v>707</v>
          </cell>
          <cell r="M7467">
            <v>422</v>
          </cell>
          <cell r="N7467">
            <v>141</v>
          </cell>
          <cell r="O7467">
            <v>1778</v>
          </cell>
          <cell r="P7467">
            <v>589</v>
          </cell>
          <cell r="Q7467">
            <v>179</v>
          </cell>
          <cell r="R7467">
            <v>0</v>
          </cell>
          <cell r="S7467">
            <v>0</v>
          </cell>
          <cell r="T7467">
            <v>0</v>
          </cell>
          <cell r="U7467">
            <v>0</v>
          </cell>
          <cell r="AO7467" t="e">
            <v>#N/A</v>
          </cell>
          <cell r="AQ7467" t="e">
            <v>#N/A</v>
          </cell>
        </row>
        <row r="7468">
          <cell r="G7468">
            <v>1831</v>
          </cell>
          <cell r="H7468">
            <v>706</v>
          </cell>
          <cell r="I7468">
            <v>260</v>
          </cell>
          <cell r="J7468">
            <v>104</v>
          </cell>
          <cell r="K7468">
            <v>1329</v>
          </cell>
          <cell r="L7468">
            <v>478</v>
          </cell>
          <cell r="M7468">
            <v>190</v>
          </cell>
          <cell r="N7468">
            <v>65</v>
          </cell>
          <cell r="O7468">
            <v>1238</v>
          </cell>
          <cell r="P7468">
            <v>446</v>
          </cell>
          <cell r="Q7468">
            <v>128</v>
          </cell>
          <cell r="R7468">
            <v>19</v>
          </cell>
          <cell r="S7468">
            <v>0</v>
          </cell>
          <cell r="T7468">
            <v>0</v>
          </cell>
          <cell r="U7468">
            <v>0</v>
          </cell>
          <cell r="AO7468" t="str">
            <v>Hessen_2006_II 03c_1</v>
          </cell>
          <cell r="AQ7468" t="str">
            <v>Westliche Flächenländer_2006_II 03c_1</v>
          </cell>
        </row>
        <row r="7469">
          <cell r="G7469">
            <v>1745</v>
          </cell>
          <cell r="H7469">
            <v>681</v>
          </cell>
          <cell r="I7469">
            <v>296</v>
          </cell>
          <cell r="J7469">
            <v>116</v>
          </cell>
          <cell r="K7469">
            <v>1552</v>
          </cell>
          <cell r="L7469">
            <v>598</v>
          </cell>
          <cell r="M7469">
            <v>271</v>
          </cell>
          <cell r="N7469">
            <v>103</v>
          </cell>
          <cell r="O7469">
            <v>1326</v>
          </cell>
          <cell r="P7469">
            <v>378</v>
          </cell>
          <cell r="Q7469">
            <v>37</v>
          </cell>
          <cell r="R7469">
            <v>4</v>
          </cell>
          <cell r="S7469">
            <v>0</v>
          </cell>
          <cell r="T7469">
            <v>0</v>
          </cell>
          <cell r="U7469">
            <v>0</v>
          </cell>
          <cell r="AO7469" t="str">
            <v>Hessen_2006_II 03c_2</v>
          </cell>
          <cell r="AQ7469" t="str">
            <v>Westliche Flächenländer_2006_II 03c_2</v>
          </cell>
        </row>
        <row r="7470">
          <cell r="G7470">
            <v>332</v>
          </cell>
          <cell r="H7470">
            <v>201</v>
          </cell>
          <cell r="I7470">
            <v>30</v>
          </cell>
          <cell r="J7470">
            <v>17</v>
          </cell>
          <cell r="K7470">
            <v>294</v>
          </cell>
          <cell r="L7470">
            <v>174</v>
          </cell>
          <cell r="M7470">
            <v>29</v>
          </cell>
          <cell r="N7470">
            <v>16</v>
          </cell>
          <cell r="O7470">
            <v>244</v>
          </cell>
          <cell r="P7470">
            <v>73</v>
          </cell>
          <cell r="Q7470">
            <v>14</v>
          </cell>
          <cell r="R7470">
            <v>1</v>
          </cell>
          <cell r="S7470">
            <v>0</v>
          </cell>
          <cell r="T7470">
            <v>0</v>
          </cell>
          <cell r="U7470">
            <v>0</v>
          </cell>
          <cell r="AO7470" t="str">
            <v>Hessen_2006_II 03c_3</v>
          </cell>
          <cell r="AQ7470" t="str">
            <v>Westliche Flächenländer_2006_II 03c_3</v>
          </cell>
        </row>
        <row r="7471">
          <cell r="G7471">
            <v>12</v>
          </cell>
          <cell r="H7471">
            <v>8</v>
          </cell>
          <cell r="I7471">
            <v>1</v>
          </cell>
          <cell r="J7471">
            <v>1</v>
          </cell>
          <cell r="K7471">
            <v>12</v>
          </cell>
          <cell r="L7471">
            <v>8</v>
          </cell>
          <cell r="M7471">
            <v>1</v>
          </cell>
          <cell r="N7471">
            <v>1</v>
          </cell>
          <cell r="O7471">
            <v>11</v>
          </cell>
          <cell r="P7471">
            <v>1</v>
          </cell>
          <cell r="Q7471">
            <v>0</v>
          </cell>
          <cell r="R7471">
            <v>0</v>
          </cell>
          <cell r="S7471">
            <v>0</v>
          </cell>
          <cell r="T7471">
            <v>0</v>
          </cell>
          <cell r="U7471">
            <v>0</v>
          </cell>
          <cell r="AO7471" t="str">
            <v>Hessen_2006_II 03c_4</v>
          </cell>
          <cell r="AQ7471" t="str">
            <v>Westliche Flächenländer_2006_II 03c_4</v>
          </cell>
        </row>
        <row r="7472">
          <cell r="G7472">
            <v>8</v>
          </cell>
          <cell r="H7472">
            <v>6</v>
          </cell>
          <cell r="I7472">
            <v>1</v>
          </cell>
          <cell r="J7472">
            <v>1</v>
          </cell>
          <cell r="K7472">
            <v>5</v>
          </cell>
          <cell r="L7472">
            <v>5</v>
          </cell>
          <cell r="M7472">
            <v>1</v>
          </cell>
          <cell r="N7472">
            <v>1</v>
          </cell>
          <cell r="O7472">
            <v>4</v>
          </cell>
          <cell r="P7472">
            <v>2</v>
          </cell>
          <cell r="Q7472">
            <v>2</v>
          </cell>
          <cell r="R7472">
            <v>0</v>
          </cell>
          <cell r="S7472">
            <v>0</v>
          </cell>
          <cell r="T7472">
            <v>0</v>
          </cell>
          <cell r="U7472">
            <v>0</v>
          </cell>
          <cell r="AO7472" t="str">
            <v>Hessen_2006_II 03c_5</v>
          </cell>
          <cell r="AQ7472" t="str">
            <v>Westliche Flächenländer_2006_II 03c_5</v>
          </cell>
        </row>
        <row r="7473">
          <cell r="G7473">
            <v>0</v>
          </cell>
          <cell r="H7473">
            <v>0</v>
          </cell>
          <cell r="I7473">
            <v>0</v>
          </cell>
          <cell r="J7473">
            <v>0</v>
          </cell>
          <cell r="K7473">
            <v>0</v>
          </cell>
          <cell r="L7473">
            <v>0</v>
          </cell>
          <cell r="M7473">
            <v>0</v>
          </cell>
          <cell r="N7473">
            <v>0</v>
          </cell>
          <cell r="O7473">
            <v>0</v>
          </cell>
          <cell r="P7473">
            <v>0</v>
          </cell>
          <cell r="Q7473">
            <v>0</v>
          </cell>
          <cell r="R7473">
            <v>0</v>
          </cell>
          <cell r="S7473">
            <v>0</v>
          </cell>
          <cell r="T7473">
            <v>0</v>
          </cell>
          <cell r="U7473">
            <v>0</v>
          </cell>
          <cell r="AO7473" t="str">
            <v>Hessen_2006_II 03c_6</v>
          </cell>
          <cell r="AQ7473" t="str">
            <v>Westliche Flächenländer_2006_II 03c_6</v>
          </cell>
        </row>
        <row r="7474">
          <cell r="G7474">
            <v>778</v>
          </cell>
          <cell r="H7474">
            <v>305</v>
          </cell>
          <cell r="I7474">
            <v>62</v>
          </cell>
          <cell r="J7474">
            <v>31</v>
          </cell>
          <cell r="K7474">
            <v>401</v>
          </cell>
          <cell r="L7474">
            <v>148</v>
          </cell>
          <cell r="M7474">
            <v>40</v>
          </cell>
          <cell r="N7474">
            <v>19</v>
          </cell>
          <cell r="O7474">
            <v>523</v>
          </cell>
          <cell r="P7474">
            <v>184</v>
          </cell>
          <cell r="Q7474">
            <v>46</v>
          </cell>
          <cell r="R7474">
            <v>25</v>
          </cell>
          <cell r="S7474">
            <v>0</v>
          </cell>
          <cell r="T7474">
            <v>0</v>
          </cell>
          <cell r="U7474">
            <v>0</v>
          </cell>
          <cell r="AO7474" t="str">
            <v>Hessen_2006_II 03c_7</v>
          </cell>
          <cell r="AQ7474" t="str">
            <v>Westliche Flächenländer_2006_II 03c_7</v>
          </cell>
        </row>
        <row r="7475">
          <cell r="G7475">
            <v>4706</v>
          </cell>
          <cell r="H7475">
            <v>1907</v>
          </cell>
          <cell r="I7475">
            <v>650</v>
          </cell>
          <cell r="J7475">
            <v>270</v>
          </cell>
          <cell r="K7475">
            <v>3593</v>
          </cell>
          <cell r="L7475">
            <v>1411</v>
          </cell>
          <cell r="M7475">
            <v>532</v>
          </cell>
          <cell r="N7475">
            <v>205</v>
          </cell>
          <cell r="O7475">
            <v>3346</v>
          </cell>
          <cell r="P7475">
            <v>1084</v>
          </cell>
          <cell r="Q7475">
            <v>227</v>
          </cell>
          <cell r="R7475">
            <v>49</v>
          </cell>
          <cell r="S7475">
            <v>0</v>
          </cell>
          <cell r="T7475">
            <v>0</v>
          </cell>
          <cell r="U7475">
            <v>0</v>
          </cell>
          <cell r="AO7475" t="str">
            <v>Hessen_2006_II 03c_8</v>
          </cell>
          <cell r="AQ7475" t="str">
            <v>Westliche Flächenländer_2006_II 03c_8</v>
          </cell>
        </row>
        <row r="7476">
          <cell r="G7476">
            <v>1831</v>
          </cell>
          <cell r="H7476">
            <v>706</v>
          </cell>
          <cell r="I7476">
            <v>260</v>
          </cell>
          <cell r="J7476">
            <v>104</v>
          </cell>
          <cell r="K7476">
            <v>1329</v>
          </cell>
          <cell r="L7476">
            <v>478</v>
          </cell>
          <cell r="M7476">
            <v>190</v>
          </cell>
          <cell r="N7476">
            <v>65</v>
          </cell>
          <cell r="O7476">
            <v>1238</v>
          </cell>
          <cell r="P7476">
            <v>446</v>
          </cell>
          <cell r="Q7476">
            <v>128</v>
          </cell>
          <cell r="R7476">
            <v>19</v>
          </cell>
          <cell r="S7476">
            <v>0</v>
          </cell>
          <cell r="T7476">
            <v>0</v>
          </cell>
          <cell r="U7476">
            <v>0</v>
          </cell>
          <cell r="AO7476" t="e">
            <v>#N/A</v>
          </cell>
          <cell r="AQ7476" t="e">
            <v>#N/A</v>
          </cell>
        </row>
        <row r="7477">
          <cell r="G7477">
            <v>1745</v>
          </cell>
          <cell r="H7477">
            <v>681</v>
          </cell>
          <cell r="I7477">
            <v>296</v>
          </cell>
          <cell r="J7477">
            <v>116</v>
          </cell>
          <cell r="K7477">
            <v>1552</v>
          </cell>
          <cell r="L7477">
            <v>598</v>
          </cell>
          <cell r="M7477">
            <v>271</v>
          </cell>
          <cell r="N7477">
            <v>103</v>
          </cell>
          <cell r="O7477">
            <v>1326</v>
          </cell>
          <cell r="P7477">
            <v>378</v>
          </cell>
          <cell r="Q7477">
            <v>37</v>
          </cell>
          <cell r="R7477">
            <v>4</v>
          </cell>
          <cell r="S7477">
            <v>0</v>
          </cell>
          <cell r="T7477">
            <v>0</v>
          </cell>
          <cell r="U7477">
            <v>0</v>
          </cell>
          <cell r="AO7477" t="e">
            <v>#N/A</v>
          </cell>
          <cell r="AQ7477" t="e">
            <v>#N/A</v>
          </cell>
        </row>
        <row r="7478">
          <cell r="G7478">
            <v>332</v>
          </cell>
          <cell r="H7478">
            <v>201</v>
          </cell>
          <cell r="I7478">
            <v>30</v>
          </cell>
          <cell r="J7478">
            <v>17</v>
          </cell>
          <cell r="K7478">
            <v>294</v>
          </cell>
          <cell r="L7478">
            <v>174</v>
          </cell>
          <cell r="M7478">
            <v>29</v>
          </cell>
          <cell r="N7478">
            <v>16</v>
          </cell>
          <cell r="O7478">
            <v>244</v>
          </cell>
          <cell r="P7478">
            <v>73</v>
          </cell>
          <cell r="Q7478">
            <v>14</v>
          </cell>
          <cell r="R7478">
            <v>1</v>
          </cell>
          <cell r="S7478">
            <v>0</v>
          </cell>
          <cell r="T7478">
            <v>0</v>
          </cell>
          <cell r="U7478">
            <v>0</v>
          </cell>
          <cell r="AO7478" t="e">
            <v>#N/A</v>
          </cell>
          <cell r="AQ7478" t="e">
            <v>#N/A</v>
          </cell>
        </row>
        <row r="7479">
          <cell r="G7479">
            <v>12</v>
          </cell>
          <cell r="H7479">
            <v>8</v>
          </cell>
          <cell r="I7479">
            <v>1</v>
          </cell>
          <cell r="J7479">
            <v>1</v>
          </cell>
          <cell r="K7479">
            <v>12</v>
          </cell>
          <cell r="L7479">
            <v>8</v>
          </cell>
          <cell r="M7479">
            <v>1</v>
          </cell>
          <cell r="N7479">
            <v>1</v>
          </cell>
          <cell r="O7479">
            <v>11</v>
          </cell>
          <cell r="P7479">
            <v>1</v>
          </cell>
          <cell r="Q7479">
            <v>0</v>
          </cell>
          <cell r="R7479">
            <v>0</v>
          </cell>
          <cell r="S7479">
            <v>0</v>
          </cell>
          <cell r="T7479">
            <v>0</v>
          </cell>
          <cell r="U7479">
            <v>0</v>
          </cell>
          <cell r="AO7479" t="e">
            <v>#N/A</v>
          </cell>
          <cell r="AQ7479" t="e">
            <v>#N/A</v>
          </cell>
        </row>
        <row r="7480">
          <cell r="G7480">
            <v>8</v>
          </cell>
          <cell r="H7480">
            <v>6</v>
          </cell>
          <cell r="I7480">
            <v>1</v>
          </cell>
          <cell r="J7480">
            <v>1</v>
          </cell>
          <cell r="K7480">
            <v>5</v>
          </cell>
          <cell r="L7480">
            <v>5</v>
          </cell>
          <cell r="M7480">
            <v>1</v>
          </cell>
          <cell r="N7480">
            <v>1</v>
          </cell>
          <cell r="O7480">
            <v>4</v>
          </cell>
          <cell r="P7480">
            <v>2</v>
          </cell>
          <cell r="Q7480">
            <v>2</v>
          </cell>
          <cell r="R7480">
            <v>0</v>
          </cell>
          <cell r="S7480">
            <v>0</v>
          </cell>
          <cell r="T7480">
            <v>0</v>
          </cell>
          <cell r="U7480">
            <v>0</v>
          </cell>
          <cell r="AO7480" t="e">
            <v>#N/A</v>
          </cell>
          <cell r="AQ7480" t="e">
            <v>#N/A</v>
          </cell>
        </row>
        <row r="7481">
          <cell r="G7481">
            <v>0</v>
          </cell>
          <cell r="H7481">
            <v>0</v>
          </cell>
          <cell r="I7481">
            <v>0</v>
          </cell>
          <cell r="J7481">
            <v>0</v>
          </cell>
          <cell r="K7481">
            <v>0</v>
          </cell>
          <cell r="L7481">
            <v>0</v>
          </cell>
          <cell r="M7481">
            <v>0</v>
          </cell>
          <cell r="N7481">
            <v>0</v>
          </cell>
          <cell r="O7481">
            <v>0</v>
          </cell>
          <cell r="P7481">
            <v>0</v>
          </cell>
          <cell r="Q7481">
            <v>0</v>
          </cell>
          <cell r="R7481">
            <v>0</v>
          </cell>
          <cell r="S7481">
            <v>0</v>
          </cell>
          <cell r="T7481">
            <v>0</v>
          </cell>
          <cell r="U7481">
            <v>0</v>
          </cell>
          <cell r="AO7481" t="e">
            <v>#N/A</v>
          </cell>
          <cell r="AQ7481" t="e">
            <v>#N/A</v>
          </cell>
        </row>
        <row r="7482">
          <cell r="G7482">
            <v>778</v>
          </cell>
          <cell r="H7482">
            <v>305</v>
          </cell>
          <cell r="I7482">
            <v>62</v>
          </cell>
          <cell r="J7482">
            <v>31</v>
          </cell>
          <cell r="K7482">
            <v>401</v>
          </cell>
          <cell r="L7482">
            <v>148</v>
          </cell>
          <cell r="M7482">
            <v>40</v>
          </cell>
          <cell r="N7482">
            <v>19</v>
          </cell>
          <cell r="O7482">
            <v>523</v>
          </cell>
          <cell r="P7482">
            <v>184</v>
          </cell>
          <cell r="Q7482">
            <v>46</v>
          </cell>
          <cell r="R7482">
            <v>25</v>
          </cell>
          <cell r="S7482">
            <v>0</v>
          </cell>
          <cell r="T7482">
            <v>0</v>
          </cell>
          <cell r="U7482">
            <v>0</v>
          </cell>
          <cell r="AO7482" t="e">
            <v>#N/A</v>
          </cell>
          <cell r="AQ7482" t="e">
            <v>#N/A</v>
          </cell>
        </row>
        <row r="7483">
          <cell r="G7483">
            <v>4706</v>
          </cell>
          <cell r="H7483">
            <v>1907</v>
          </cell>
          <cell r="I7483">
            <v>650</v>
          </cell>
          <cell r="J7483">
            <v>270</v>
          </cell>
          <cell r="K7483">
            <v>3593</v>
          </cell>
          <cell r="L7483">
            <v>1411</v>
          </cell>
          <cell r="M7483">
            <v>532</v>
          </cell>
          <cell r="N7483">
            <v>205</v>
          </cell>
          <cell r="O7483">
            <v>3346</v>
          </cell>
          <cell r="P7483">
            <v>1084</v>
          </cell>
          <cell r="Q7483">
            <v>227</v>
          </cell>
          <cell r="R7483">
            <v>49</v>
          </cell>
          <cell r="S7483">
            <v>0</v>
          </cell>
          <cell r="T7483">
            <v>0</v>
          </cell>
          <cell r="U7483">
            <v>0</v>
          </cell>
          <cell r="AO7483" t="e">
            <v>#N/A</v>
          </cell>
          <cell r="AQ7483" t="e">
            <v>#N/A</v>
          </cell>
        </row>
        <row r="7484">
          <cell r="G7484">
            <v>0</v>
          </cell>
          <cell r="H7484">
            <v>0</v>
          </cell>
          <cell r="I7484">
            <v>0</v>
          </cell>
          <cell r="J7484">
            <v>0</v>
          </cell>
          <cell r="K7484">
            <v>0</v>
          </cell>
          <cell r="L7484">
            <v>0</v>
          </cell>
          <cell r="M7484">
            <v>0</v>
          </cell>
          <cell r="N7484">
            <v>0</v>
          </cell>
          <cell r="O7484">
            <v>0</v>
          </cell>
          <cell r="P7484">
            <v>0</v>
          </cell>
          <cell r="Q7484">
            <v>0</v>
          </cell>
          <cell r="R7484">
            <v>0</v>
          </cell>
          <cell r="S7484">
            <v>0</v>
          </cell>
          <cell r="T7484">
            <v>0</v>
          </cell>
          <cell r="U7484">
            <v>0</v>
          </cell>
          <cell r="AO7484" t="str">
            <v>Hessen_2006_Sonstige_1</v>
          </cell>
          <cell r="AQ7484" t="str">
            <v>Westliche Flächenländer_2006_Sonstige_1</v>
          </cell>
        </row>
        <row r="7485">
          <cell r="G7485">
            <v>0</v>
          </cell>
          <cell r="H7485">
            <v>0</v>
          </cell>
          <cell r="I7485">
            <v>0</v>
          </cell>
          <cell r="J7485">
            <v>0</v>
          </cell>
          <cell r="K7485">
            <v>0</v>
          </cell>
          <cell r="L7485">
            <v>0</v>
          </cell>
          <cell r="M7485">
            <v>0</v>
          </cell>
          <cell r="N7485">
            <v>0</v>
          </cell>
          <cell r="O7485">
            <v>0</v>
          </cell>
          <cell r="P7485">
            <v>0</v>
          </cell>
          <cell r="Q7485">
            <v>0</v>
          </cell>
          <cell r="R7485">
            <v>0</v>
          </cell>
          <cell r="S7485">
            <v>0</v>
          </cell>
          <cell r="T7485">
            <v>0</v>
          </cell>
          <cell r="U7485">
            <v>0</v>
          </cell>
          <cell r="AO7485" t="str">
            <v>Hessen_2006_Sonstige_2</v>
          </cell>
          <cell r="AQ7485" t="str">
            <v>Westliche Flächenländer_2006_Sonstige_2</v>
          </cell>
        </row>
        <row r="7486">
          <cell r="G7486">
            <v>3380</v>
          </cell>
          <cell r="H7486">
            <v>1457</v>
          </cell>
          <cell r="I7486">
            <v>264</v>
          </cell>
          <cell r="J7486">
            <v>118</v>
          </cell>
          <cell r="K7486">
            <v>2751</v>
          </cell>
          <cell r="L7486">
            <v>1177</v>
          </cell>
          <cell r="M7486">
            <v>195</v>
          </cell>
          <cell r="N7486">
            <v>92</v>
          </cell>
          <cell r="O7486">
            <v>3284</v>
          </cell>
          <cell r="P7486">
            <v>96</v>
          </cell>
          <cell r="Q7486">
            <v>0</v>
          </cell>
          <cell r="R7486">
            <v>0</v>
          </cell>
          <cell r="S7486">
            <v>0</v>
          </cell>
          <cell r="T7486">
            <v>0</v>
          </cell>
          <cell r="U7486">
            <v>0</v>
          </cell>
          <cell r="AO7486" t="str">
            <v>Hessen_2006_Sonstige_3</v>
          </cell>
          <cell r="AQ7486" t="str">
            <v>Westliche Flächenländer_2006_Sonstige_3</v>
          </cell>
        </row>
        <row r="7487">
          <cell r="G7487">
            <v>34</v>
          </cell>
          <cell r="H7487">
            <v>25</v>
          </cell>
          <cell r="I7487">
            <v>3</v>
          </cell>
          <cell r="J7487">
            <v>2</v>
          </cell>
          <cell r="K7487">
            <v>26</v>
          </cell>
          <cell r="L7487">
            <v>23</v>
          </cell>
          <cell r="M7487">
            <v>1</v>
          </cell>
          <cell r="N7487">
            <v>1</v>
          </cell>
          <cell r="O7487">
            <v>34</v>
          </cell>
          <cell r="P7487">
            <v>0</v>
          </cell>
          <cell r="Q7487">
            <v>0</v>
          </cell>
          <cell r="R7487">
            <v>0</v>
          </cell>
          <cell r="S7487">
            <v>0</v>
          </cell>
          <cell r="T7487">
            <v>0</v>
          </cell>
          <cell r="U7487">
            <v>0</v>
          </cell>
          <cell r="AO7487" t="str">
            <v>Hessen_2006_Sonstige_4</v>
          </cell>
          <cell r="AQ7487" t="str">
            <v>Westliche Flächenländer_2006_Sonstige_4</v>
          </cell>
        </row>
        <row r="7488">
          <cell r="G7488">
            <v>2</v>
          </cell>
          <cell r="H7488">
            <v>2</v>
          </cell>
          <cell r="I7488">
            <v>0</v>
          </cell>
          <cell r="J7488">
            <v>0</v>
          </cell>
          <cell r="K7488">
            <v>2</v>
          </cell>
          <cell r="L7488">
            <v>2</v>
          </cell>
          <cell r="M7488">
            <v>0</v>
          </cell>
          <cell r="N7488">
            <v>0</v>
          </cell>
          <cell r="O7488">
            <v>2</v>
          </cell>
          <cell r="P7488">
            <v>0</v>
          </cell>
          <cell r="Q7488">
            <v>0</v>
          </cell>
          <cell r="R7488">
            <v>0</v>
          </cell>
          <cell r="S7488">
            <v>0</v>
          </cell>
          <cell r="T7488">
            <v>0</v>
          </cell>
          <cell r="U7488">
            <v>0</v>
          </cell>
          <cell r="AO7488" t="str">
            <v>Hessen_2006_Sonstige_5</v>
          </cell>
          <cell r="AQ7488" t="str">
            <v>Westliche Flächenländer_2006_Sonstige_5</v>
          </cell>
        </row>
        <row r="7489">
          <cell r="G7489">
            <v>0</v>
          </cell>
          <cell r="H7489">
            <v>0</v>
          </cell>
          <cell r="I7489">
            <v>0</v>
          </cell>
          <cell r="J7489">
            <v>0</v>
          </cell>
          <cell r="K7489">
            <v>0</v>
          </cell>
          <cell r="L7489">
            <v>0</v>
          </cell>
          <cell r="M7489">
            <v>0</v>
          </cell>
          <cell r="N7489">
            <v>0</v>
          </cell>
          <cell r="O7489">
            <v>0</v>
          </cell>
          <cell r="P7489">
            <v>0</v>
          </cell>
          <cell r="Q7489">
            <v>0</v>
          </cell>
          <cell r="R7489">
            <v>0</v>
          </cell>
          <cell r="S7489">
            <v>0</v>
          </cell>
          <cell r="T7489">
            <v>0</v>
          </cell>
          <cell r="U7489">
            <v>0</v>
          </cell>
          <cell r="AO7489" t="str">
            <v>Hessen_2006_Sonstige_6</v>
          </cell>
          <cell r="AQ7489" t="str">
            <v>Westliche Flächenländer_2006_Sonstige_6</v>
          </cell>
        </row>
        <row r="7490">
          <cell r="G7490">
            <v>59</v>
          </cell>
          <cell r="H7490">
            <v>43</v>
          </cell>
          <cell r="I7490">
            <v>2</v>
          </cell>
          <cell r="J7490">
            <v>1</v>
          </cell>
          <cell r="K7490">
            <v>57</v>
          </cell>
          <cell r="L7490">
            <v>41</v>
          </cell>
          <cell r="M7490">
            <v>2</v>
          </cell>
          <cell r="N7490">
            <v>1</v>
          </cell>
          <cell r="O7490">
            <v>59</v>
          </cell>
          <cell r="P7490">
            <v>0</v>
          </cell>
          <cell r="Q7490">
            <v>0</v>
          </cell>
          <cell r="R7490">
            <v>0</v>
          </cell>
          <cell r="S7490">
            <v>0</v>
          </cell>
          <cell r="T7490">
            <v>0</v>
          </cell>
          <cell r="U7490">
            <v>0</v>
          </cell>
          <cell r="AO7490" t="str">
            <v>Hessen_2006_Sonstige_7</v>
          </cell>
          <cell r="AQ7490" t="str">
            <v>Westliche Flächenländer_2006_Sonstige_7</v>
          </cell>
        </row>
        <row r="7491">
          <cell r="G7491">
            <v>3475</v>
          </cell>
          <cell r="H7491">
            <v>1527</v>
          </cell>
          <cell r="I7491">
            <v>269</v>
          </cell>
          <cell r="J7491">
            <v>121</v>
          </cell>
          <cell r="K7491">
            <v>2836</v>
          </cell>
          <cell r="L7491">
            <v>1243</v>
          </cell>
          <cell r="M7491">
            <v>198</v>
          </cell>
          <cell r="N7491">
            <v>94</v>
          </cell>
          <cell r="O7491">
            <v>3379</v>
          </cell>
          <cell r="P7491">
            <v>96</v>
          </cell>
          <cell r="Q7491">
            <v>0</v>
          </cell>
          <cell r="R7491">
            <v>0</v>
          </cell>
          <cell r="S7491">
            <v>0</v>
          </cell>
          <cell r="T7491">
            <v>0</v>
          </cell>
          <cell r="U7491">
            <v>0</v>
          </cell>
          <cell r="AO7491" t="str">
            <v>Hessen_2006_Sonstige_8</v>
          </cell>
          <cell r="AQ7491" t="str">
            <v>Westliche Flächenländer_2006_Sonstige_8</v>
          </cell>
        </row>
        <row r="7492">
          <cell r="G7492">
            <v>0</v>
          </cell>
          <cell r="H7492">
            <v>0</v>
          </cell>
          <cell r="I7492">
            <v>0</v>
          </cell>
          <cell r="J7492">
            <v>0</v>
          </cell>
          <cell r="K7492">
            <v>0</v>
          </cell>
          <cell r="L7492">
            <v>0</v>
          </cell>
          <cell r="M7492">
            <v>0</v>
          </cell>
          <cell r="N7492">
            <v>0</v>
          </cell>
          <cell r="O7492">
            <v>0</v>
          </cell>
          <cell r="P7492">
            <v>0</v>
          </cell>
          <cell r="Q7492">
            <v>0</v>
          </cell>
          <cell r="R7492">
            <v>0</v>
          </cell>
          <cell r="S7492">
            <v>0</v>
          </cell>
          <cell r="T7492">
            <v>0</v>
          </cell>
          <cell r="U7492">
            <v>0</v>
          </cell>
          <cell r="AO7492" t="e">
            <v>#N/A</v>
          </cell>
          <cell r="AQ7492" t="e">
            <v>#N/A</v>
          </cell>
        </row>
        <row r="7493">
          <cell r="G7493">
            <v>0</v>
          </cell>
          <cell r="H7493">
            <v>0</v>
          </cell>
          <cell r="I7493">
            <v>0</v>
          </cell>
          <cell r="J7493">
            <v>0</v>
          </cell>
          <cell r="K7493">
            <v>0</v>
          </cell>
          <cell r="L7493">
            <v>0</v>
          </cell>
          <cell r="M7493">
            <v>0</v>
          </cell>
          <cell r="N7493">
            <v>0</v>
          </cell>
          <cell r="O7493">
            <v>0</v>
          </cell>
          <cell r="P7493">
            <v>0</v>
          </cell>
          <cell r="Q7493">
            <v>0</v>
          </cell>
          <cell r="R7493">
            <v>0</v>
          </cell>
          <cell r="S7493">
            <v>0</v>
          </cell>
          <cell r="T7493">
            <v>0</v>
          </cell>
          <cell r="U7493">
            <v>0</v>
          </cell>
          <cell r="AO7493" t="e">
            <v>#N/A</v>
          </cell>
          <cell r="AQ7493" t="e">
            <v>#N/A</v>
          </cell>
        </row>
        <row r="7494">
          <cell r="G7494">
            <v>358</v>
          </cell>
          <cell r="H7494">
            <v>187</v>
          </cell>
          <cell r="I7494">
            <v>25</v>
          </cell>
          <cell r="J7494">
            <v>9</v>
          </cell>
          <cell r="K7494">
            <v>149</v>
          </cell>
          <cell r="L7494">
            <v>80</v>
          </cell>
          <cell r="M7494">
            <v>10</v>
          </cell>
          <cell r="N7494">
            <v>3</v>
          </cell>
          <cell r="O7494">
            <v>262</v>
          </cell>
          <cell r="P7494">
            <v>96</v>
          </cell>
          <cell r="Q7494">
            <v>0</v>
          </cell>
          <cell r="R7494">
            <v>0</v>
          </cell>
          <cell r="S7494">
            <v>0</v>
          </cell>
          <cell r="T7494">
            <v>0</v>
          </cell>
          <cell r="U7494">
            <v>0</v>
          </cell>
          <cell r="AO7494" t="e">
            <v>#N/A</v>
          </cell>
          <cell r="AQ7494" t="e">
            <v>#N/A</v>
          </cell>
        </row>
        <row r="7495">
          <cell r="G7495">
            <v>0</v>
          </cell>
          <cell r="H7495">
            <v>0</v>
          </cell>
          <cell r="I7495">
            <v>0</v>
          </cell>
          <cell r="J7495">
            <v>0</v>
          </cell>
          <cell r="K7495">
            <v>0</v>
          </cell>
          <cell r="L7495">
            <v>0</v>
          </cell>
          <cell r="M7495">
            <v>0</v>
          </cell>
          <cell r="N7495">
            <v>0</v>
          </cell>
          <cell r="O7495">
            <v>0</v>
          </cell>
          <cell r="P7495">
            <v>0</v>
          </cell>
          <cell r="Q7495">
            <v>0</v>
          </cell>
          <cell r="R7495">
            <v>0</v>
          </cell>
          <cell r="S7495">
            <v>0</v>
          </cell>
          <cell r="T7495">
            <v>0</v>
          </cell>
          <cell r="U7495">
            <v>0</v>
          </cell>
          <cell r="AO7495" t="e">
            <v>#N/A</v>
          </cell>
          <cell r="AQ7495" t="e">
            <v>#N/A</v>
          </cell>
        </row>
        <row r="7496">
          <cell r="G7496">
            <v>1</v>
          </cell>
          <cell r="H7496">
            <v>1</v>
          </cell>
          <cell r="I7496">
            <v>0</v>
          </cell>
          <cell r="J7496">
            <v>0</v>
          </cell>
          <cell r="K7496">
            <v>1</v>
          </cell>
          <cell r="L7496">
            <v>1</v>
          </cell>
          <cell r="M7496">
            <v>0</v>
          </cell>
          <cell r="N7496">
            <v>0</v>
          </cell>
          <cell r="O7496">
            <v>1</v>
          </cell>
          <cell r="P7496">
            <v>0</v>
          </cell>
          <cell r="Q7496">
            <v>0</v>
          </cell>
          <cell r="R7496">
            <v>0</v>
          </cell>
          <cell r="S7496">
            <v>0</v>
          </cell>
          <cell r="T7496">
            <v>0</v>
          </cell>
          <cell r="U7496">
            <v>0</v>
          </cell>
          <cell r="AO7496" t="e">
            <v>#N/A</v>
          </cell>
          <cell r="AQ7496" t="e">
            <v>#N/A</v>
          </cell>
        </row>
        <row r="7497">
          <cell r="G7497">
            <v>0</v>
          </cell>
          <cell r="H7497">
            <v>0</v>
          </cell>
          <cell r="I7497">
            <v>0</v>
          </cell>
          <cell r="J7497">
            <v>0</v>
          </cell>
          <cell r="K7497">
            <v>0</v>
          </cell>
          <cell r="L7497">
            <v>0</v>
          </cell>
          <cell r="M7497">
            <v>0</v>
          </cell>
          <cell r="N7497">
            <v>0</v>
          </cell>
          <cell r="O7497">
            <v>0</v>
          </cell>
          <cell r="P7497">
            <v>0</v>
          </cell>
          <cell r="Q7497">
            <v>0</v>
          </cell>
          <cell r="R7497">
            <v>0</v>
          </cell>
          <cell r="S7497">
            <v>0</v>
          </cell>
          <cell r="T7497">
            <v>0</v>
          </cell>
          <cell r="U7497">
            <v>0</v>
          </cell>
          <cell r="AO7497" t="e">
            <v>#N/A</v>
          </cell>
          <cell r="AQ7497" t="e">
            <v>#N/A</v>
          </cell>
        </row>
        <row r="7498">
          <cell r="G7498">
            <v>0</v>
          </cell>
          <cell r="H7498">
            <v>0</v>
          </cell>
          <cell r="I7498">
            <v>0</v>
          </cell>
          <cell r="J7498">
            <v>0</v>
          </cell>
          <cell r="K7498">
            <v>0</v>
          </cell>
          <cell r="L7498">
            <v>0</v>
          </cell>
          <cell r="M7498">
            <v>0</v>
          </cell>
          <cell r="N7498">
            <v>0</v>
          </cell>
          <cell r="O7498">
            <v>0</v>
          </cell>
          <cell r="P7498">
            <v>0</v>
          </cell>
          <cell r="Q7498">
            <v>0</v>
          </cell>
          <cell r="R7498">
            <v>0</v>
          </cell>
          <cell r="S7498">
            <v>0</v>
          </cell>
          <cell r="T7498">
            <v>0</v>
          </cell>
          <cell r="U7498">
            <v>0</v>
          </cell>
          <cell r="AO7498" t="e">
            <v>#N/A</v>
          </cell>
          <cell r="AQ7498" t="e">
            <v>#N/A</v>
          </cell>
        </row>
        <row r="7499">
          <cell r="G7499">
            <v>359</v>
          </cell>
          <cell r="H7499">
            <v>188</v>
          </cell>
          <cell r="I7499">
            <v>25</v>
          </cell>
          <cell r="J7499">
            <v>9</v>
          </cell>
          <cell r="K7499">
            <v>150</v>
          </cell>
          <cell r="L7499">
            <v>81</v>
          </cell>
          <cell r="M7499">
            <v>10</v>
          </cell>
          <cell r="N7499">
            <v>3</v>
          </cell>
          <cell r="O7499">
            <v>263</v>
          </cell>
          <cell r="P7499">
            <v>96</v>
          </cell>
          <cell r="Q7499">
            <v>0</v>
          </cell>
          <cell r="R7499">
            <v>0</v>
          </cell>
          <cell r="S7499">
            <v>0</v>
          </cell>
          <cell r="T7499">
            <v>0</v>
          </cell>
          <cell r="U7499">
            <v>0</v>
          </cell>
          <cell r="AO7499" t="e">
            <v>#N/A</v>
          </cell>
          <cell r="AQ7499" t="e">
            <v>#N/A</v>
          </cell>
        </row>
        <row r="7500">
          <cell r="G7500">
            <v>0</v>
          </cell>
          <cell r="H7500">
            <v>0</v>
          </cell>
          <cell r="I7500">
            <v>0</v>
          </cell>
          <cell r="J7500">
            <v>0</v>
          </cell>
          <cell r="K7500">
            <v>0</v>
          </cell>
          <cell r="L7500">
            <v>0</v>
          </cell>
          <cell r="M7500">
            <v>0</v>
          </cell>
          <cell r="N7500">
            <v>0</v>
          </cell>
          <cell r="O7500">
            <v>0</v>
          </cell>
          <cell r="P7500">
            <v>0</v>
          </cell>
          <cell r="Q7500">
            <v>0</v>
          </cell>
          <cell r="R7500">
            <v>0</v>
          </cell>
          <cell r="S7500">
            <v>0</v>
          </cell>
          <cell r="T7500">
            <v>0</v>
          </cell>
          <cell r="U7500">
            <v>0</v>
          </cell>
          <cell r="AO7500" t="str">
            <v>Hessen_2006_III 01_1</v>
          </cell>
          <cell r="AQ7500" t="str">
            <v>Westliche Flächenländer_2006_III 01_1</v>
          </cell>
        </row>
        <row r="7501">
          <cell r="G7501">
            <v>0</v>
          </cell>
          <cell r="H7501">
            <v>0</v>
          </cell>
          <cell r="I7501">
            <v>0</v>
          </cell>
          <cell r="J7501">
            <v>0</v>
          </cell>
          <cell r="K7501">
            <v>0</v>
          </cell>
          <cell r="L7501">
            <v>0</v>
          </cell>
          <cell r="M7501">
            <v>0</v>
          </cell>
          <cell r="N7501">
            <v>0</v>
          </cell>
          <cell r="O7501">
            <v>0</v>
          </cell>
          <cell r="P7501">
            <v>0</v>
          </cell>
          <cell r="Q7501">
            <v>0</v>
          </cell>
          <cell r="R7501">
            <v>0</v>
          </cell>
          <cell r="S7501">
            <v>0</v>
          </cell>
          <cell r="T7501">
            <v>0</v>
          </cell>
          <cell r="U7501">
            <v>0</v>
          </cell>
          <cell r="AO7501" t="str">
            <v>Hessen_2006_III 01_2</v>
          </cell>
          <cell r="AQ7501" t="str">
            <v>Westliche Flächenländer_2006_III 01_2</v>
          </cell>
        </row>
        <row r="7502">
          <cell r="G7502">
            <v>15131</v>
          </cell>
          <cell r="H7502">
            <v>7034</v>
          </cell>
          <cell r="I7502">
            <v>1750</v>
          </cell>
          <cell r="J7502">
            <v>806</v>
          </cell>
          <cell r="K7502">
            <v>7702</v>
          </cell>
          <cell r="L7502">
            <v>3674</v>
          </cell>
          <cell r="M7502">
            <v>888</v>
          </cell>
          <cell r="N7502">
            <v>420</v>
          </cell>
          <cell r="O7502">
            <v>8412</v>
          </cell>
          <cell r="P7502">
            <v>6719</v>
          </cell>
          <cell r="Q7502">
            <v>0</v>
          </cell>
          <cell r="R7502">
            <v>0</v>
          </cell>
          <cell r="S7502">
            <v>0</v>
          </cell>
          <cell r="T7502">
            <v>0</v>
          </cell>
          <cell r="U7502">
            <v>0</v>
          </cell>
          <cell r="AO7502" t="str">
            <v>Hessen_2006_III 01_3</v>
          </cell>
          <cell r="AQ7502" t="str">
            <v>Westliche Flächenländer_2006_III 01_3</v>
          </cell>
        </row>
        <row r="7503">
          <cell r="G7503">
            <v>11</v>
          </cell>
          <cell r="H7503">
            <v>7</v>
          </cell>
          <cell r="I7503">
            <v>1</v>
          </cell>
          <cell r="J7503">
            <v>1</v>
          </cell>
          <cell r="K7503">
            <v>4</v>
          </cell>
          <cell r="L7503">
            <v>4</v>
          </cell>
          <cell r="M7503">
            <v>1</v>
          </cell>
          <cell r="N7503">
            <v>1</v>
          </cell>
          <cell r="O7503">
            <v>4</v>
          </cell>
          <cell r="P7503">
            <v>7</v>
          </cell>
          <cell r="Q7503">
            <v>0</v>
          </cell>
          <cell r="R7503">
            <v>0</v>
          </cell>
          <cell r="S7503">
            <v>0</v>
          </cell>
          <cell r="T7503">
            <v>0</v>
          </cell>
          <cell r="U7503">
            <v>0</v>
          </cell>
          <cell r="AO7503" t="str">
            <v>Hessen_2006_III 01_4</v>
          </cell>
          <cell r="AQ7503" t="str">
            <v>Westliche Flächenländer_2006_III 01_4</v>
          </cell>
        </row>
        <row r="7504">
          <cell r="G7504">
            <v>5</v>
          </cell>
          <cell r="H7504">
            <v>3</v>
          </cell>
          <cell r="I7504">
            <v>4</v>
          </cell>
          <cell r="J7504">
            <v>3</v>
          </cell>
          <cell r="K7504">
            <v>2</v>
          </cell>
          <cell r="L7504">
            <v>1</v>
          </cell>
          <cell r="M7504">
            <v>1</v>
          </cell>
          <cell r="N7504">
            <v>1</v>
          </cell>
          <cell r="O7504">
            <v>2</v>
          </cell>
          <cell r="P7504">
            <v>3</v>
          </cell>
          <cell r="Q7504">
            <v>0</v>
          </cell>
          <cell r="R7504">
            <v>0</v>
          </cell>
          <cell r="S7504">
            <v>0</v>
          </cell>
          <cell r="T7504">
            <v>0</v>
          </cell>
          <cell r="U7504">
            <v>0</v>
          </cell>
          <cell r="AO7504" t="str">
            <v>Hessen_2006_III 01_5</v>
          </cell>
          <cell r="AQ7504" t="str">
            <v>Westliche Flächenländer_2006_III 01_5</v>
          </cell>
        </row>
        <row r="7505">
          <cell r="G7505">
            <v>0</v>
          </cell>
          <cell r="H7505">
            <v>0</v>
          </cell>
          <cell r="I7505">
            <v>0</v>
          </cell>
          <cell r="J7505">
            <v>0</v>
          </cell>
          <cell r="K7505">
            <v>0</v>
          </cell>
          <cell r="L7505">
            <v>0</v>
          </cell>
          <cell r="M7505">
            <v>0</v>
          </cell>
          <cell r="N7505">
            <v>0</v>
          </cell>
          <cell r="O7505">
            <v>0</v>
          </cell>
          <cell r="P7505">
            <v>0</v>
          </cell>
          <cell r="Q7505">
            <v>0</v>
          </cell>
          <cell r="R7505">
            <v>0</v>
          </cell>
          <cell r="S7505">
            <v>0</v>
          </cell>
          <cell r="T7505">
            <v>0</v>
          </cell>
          <cell r="U7505">
            <v>0</v>
          </cell>
          <cell r="AO7505" t="str">
            <v>Hessen_2006_III 01_6</v>
          </cell>
          <cell r="AQ7505" t="str">
            <v>Westliche Flächenländer_2006_III 01_6</v>
          </cell>
        </row>
        <row r="7506">
          <cell r="G7506">
            <v>0</v>
          </cell>
          <cell r="H7506">
            <v>0</v>
          </cell>
          <cell r="I7506">
            <v>0</v>
          </cell>
          <cell r="J7506">
            <v>0</v>
          </cell>
          <cell r="K7506">
            <v>0</v>
          </cell>
          <cell r="L7506">
            <v>0</v>
          </cell>
          <cell r="M7506">
            <v>0</v>
          </cell>
          <cell r="N7506">
            <v>0</v>
          </cell>
          <cell r="O7506">
            <v>0</v>
          </cell>
          <cell r="P7506">
            <v>0</v>
          </cell>
          <cell r="Q7506">
            <v>0</v>
          </cell>
          <cell r="R7506">
            <v>0</v>
          </cell>
          <cell r="S7506">
            <v>0</v>
          </cell>
          <cell r="T7506">
            <v>0</v>
          </cell>
          <cell r="U7506">
            <v>0</v>
          </cell>
          <cell r="AO7506" t="str">
            <v>Hessen_2006_III 01_7</v>
          </cell>
          <cell r="AQ7506" t="str">
            <v>Westliche Flächenländer_2006_III 01_7</v>
          </cell>
        </row>
        <row r="7507">
          <cell r="G7507">
            <v>15147</v>
          </cell>
          <cell r="H7507">
            <v>7044</v>
          </cell>
          <cell r="I7507">
            <v>1755</v>
          </cell>
          <cell r="J7507">
            <v>810</v>
          </cell>
          <cell r="K7507">
            <v>7708</v>
          </cell>
          <cell r="L7507">
            <v>3679</v>
          </cell>
          <cell r="M7507">
            <v>890</v>
          </cell>
          <cell r="N7507">
            <v>422</v>
          </cell>
          <cell r="O7507">
            <v>8418</v>
          </cell>
          <cell r="P7507">
            <v>6729</v>
          </cell>
          <cell r="Q7507">
            <v>0</v>
          </cell>
          <cell r="R7507">
            <v>0</v>
          </cell>
          <cell r="S7507">
            <v>0</v>
          </cell>
          <cell r="T7507">
            <v>0</v>
          </cell>
          <cell r="U7507">
            <v>0</v>
          </cell>
          <cell r="AO7507" t="str">
            <v>Hessen_2006_III 01_8</v>
          </cell>
          <cell r="AQ7507" t="str">
            <v>Westliche Flächenländer_2006_III 01_8</v>
          </cell>
        </row>
        <row r="7508">
          <cell r="G7508">
            <v>0</v>
          </cell>
          <cell r="H7508">
            <v>0</v>
          </cell>
          <cell r="I7508">
            <v>0</v>
          </cell>
          <cell r="J7508">
            <v>0</v>
          </cell>
          <cell r="K7508">
            <v>0</v>
          </cell>
          <cell r="L7508">
            <v>0</v>
          </cell>
          <cell r="M7508">
            <v>0</v>
          </cell>
          <cell r="N7508">
            <v>0</v>
          </cell>
          <cell r="O7508">
            <v>0</v>
          </cell>
          <cell r="P7508">
            <v>0</v>
          </cell>
          <cell r="Q7508">
            <v>0</v>
          </cell>
          <cell r="R7508">
            <v>0</v>
          </cell>
          <cell r="S7508">
            <v>0</v>
          </cell>
          <cell r="T7508">
            <v>0</v>
          </cell>
          <cell r="U7508">
            <v>0</v>
          </cell>
          <cell r="AO7508" t="str">
            <v>Hessen_2006_III 02_1</v>
          </cell>
          <cell r="AQ7508" t="str">
            <v>Westliche Flächenländer_2006_III 02_1</v>
          </cell>
        </row>
        <row r="7509">
          <cell r="G7509">
            <v>0</v>
          </cell>
          <cell r="H7509">
            <v>0</v>
          </cell>
          <cell r="I7509">
            <v>0</v>
          </cell>
          <cell r="J7509">
            <v>0</v>
          </cell>
          <cell r="K7509">
            <v>0</v>
          </cell>
          <cell r="L7509">
            <v>0</v>
          </cell>
          <cell r="M7509">
            <v>0</v>
          </cell>
          <cell r="N7509">
            <v>0</v>
          </cell>
          <cell r="O7509">
            <v>0</v>
          </cell>
          <cell r="P7509">
            <v>0</v>
          </cell>
          <cell r="Q7509">
            <v>0</v>
          </cell>
          <cell r="R7509">
            <v>0</v>
          </cell>
          <cell r="S7509">
            <v>0</v>
          </cell>
          <cell r="T7509">
            <v>0</v>
          </cell>
          <cell r="U7509">
            <v>0</v>
          </cell>
          <cell r="AO7509" t="str">
            <v>Hessen_2006_III 02_2</v>
          </cell>
          <cell r="AQ7509" t="str">
            <v>Westliche Flächenländer_2006_III 02_2</v>
          </cell>
        </row>
        <row r="7510">
          <cell r="G7510">
            <v>10634</v>
          </cell>
          <cell r="H7510">
            <v>4628</v>
          </cell>
          <cell r="I7510">
            <v>884</v>
          </cell>
          <cell r="J7510">
            <v>397</v>
          </cell>
          <cell r="K7510">
            <v>4052</v>
          </cell>
          <cell r="L7510">
            <v>1778</v>
          </cell>
          <cell r="M7510">
            <v>351</v>
          </cell>
          <cell r="N7510">
            <v>160</v>
          </cell>
          <cell r="O7510">
            <v>4353</v>
          </cell>
          <cell r="P7510">
            <v>3429</v>
          </cell>
          <cell r="Q7510">
            <v>2852</v>
          </cell>
          <cell r="R7510">
            <v>0</v>
          </cell>
          <cell r="S7510">
            <v>0</v>
          </cell>
          <cell r="T7510">
            <v>0</v>
          </cell>
          <cell r="U7510">
            <v>0</v>
          </cell>
          <cell r="AO7510" t="str">
            <v>Hessen_2006_III 02_3</v>
          </cell>
          <cell r="AQ7510" t="str">
            <v>Westliche Flächenländer_2006_III 02_3</v>
          </cell>
        </row>
        <row r="7511">
          <cell r="G7511">
            <v>53</v>
          </cell>
          <cell r="H7511">
            <v>28</v>
          </cell>
          <cell r="I7511">
            <v>2</v>
          </cell>
          <cell r="J7511">
            <v>1</v>
          </cell>
          <cell r="K7511">
            <v>26</v>
          </cell>
          <cell r="L7511">
            <v>14</v>
          </cell>
          <cell r="M7511">
            <v>1</v>
          </cell>
          <cell r="N7511">
            <v>0</v>
          </cell>
          <cell r="O7511">
            <v>16</v>
          </cell>
          <cell r="P7511">
            <v>21</v>
          </cell>
          <cell r="Q7511">
            <v>16</v>
          </cell>
          <cell r="R7511">
            <v>0</v>
          </cell>
          <cell r="S7511">
            <v>0</v>
          </cell>
          <cell r="T7511">
            <v>0</v>
          </cell>
          <cell r="U7511">
            <v>0</v>
          </cell>
          <cell r="AO7511" t="str">
            <v>Hessen_2006_III 02_4</v>
          </cell>
          <cell r="AQ7511" t="str">
            <v>Westliche Flächenländer_2006_III 02_4</v>
          </cell>
        </row>
        <row r="7512">
          <cell r="G7512">
            <v>14</v>
          </cell>
          <cell r="H7512">
            <v>5</v>
          </cell>
          <cell r="I7512">
            <v>1</v>
          </cell>
          <cell r="J7512">
            <v>1</v>
          </cell>
          <cell r="K7512">
            <v>2</v>
          </cell>
          <cell r="L7512">
            <v>0</v>
          </cell>
          <cell r="M7512">
            <v>0</v>
          </cell>
          <cell r="N7512">
            <v>0</v>
          </cell>
          <cell r="O7512">
            <v>1</v>
          </cell>
          <cell r="P7512">
            <v>4</v>
          </cell>
          <cell r="Q7512">
            <v>9</v>
          </cell>
          <cell r="R7512">
            <v>0</v>
          </cell>
          <cell r="S7512">
            <v>0</v>
          </cell>
          <cell r="T7512">
            <v>0</v>
          </cell>
          <cell r="U7512">
            <v>0</v>
          </cell>
          <cell r="AO7512" t="str">
            <v>Hessen_2006_III 02_5</v>
          </cell>
          <cell r="AQ7512" t="str">
            <v>Westliche Flächenländer_2006_III 02_5</v>
          </cell>
        </row>
        <row r="7513">
          <cell r="G7513">
            <v>0</v>
          </cell>
          <cell r="H7513">
            <v>0</v>
          </cell>
          <cell r="I7513">
            <v>0</v>
          </cell>
          <cell r="J7513">
            <v>0</v>
          </cell>
          <cell r="K7513">
            <v>0</v>
          </cell>
          <cell r="L7513">
            <v>0</v>
          </cell>
          <cell r="M7513">
            <v>0</v>
          </cell>
          <cell r="N7513">
            <v>0</v>
          </cell>
          <cell r="O7513">
            <v>0</v>
          </cell>
          <cell r="P7513">
            <v>0</v>
          </cell>
          <cell r="Q7513">
            <v>0</v>
          </cell>
          <cell r="R7513">
            <v>0</v>
          </cell>
          <cell r="S7513">
            <v>0</v>
          </cell>
          <cell r="T7513">
            <v>0</v>
          </cell>
          <cell r="U7513">
            <v>0</v>
          </cell>
          <cell r="AO7513" t="str">
            <v>Hessen_2006_III 02_6</v>
          </cell>
          <cell r="AQ7513" t="str">
            <v>Westliche Flächenländer_2006_III 02_6</v>
          </cell>
        </row>
        <row r="7514">
          <cell r="G7514">
            <v>0</v>
          </cell>
          <cell r="H7514">
            <v>0</v>
          </cell>
          <cell r="I7514">
            <v>0</v>
          </cell>
          <cell r="J7514">
            <v>0</v>
          </cell>
          <cell r="K7514">
            <v>0</v>
          </cell>
          <cell r="L7514">
            <v>0</v>
          </cell>
          <cell r="M7514">
            <v>0</v>
          </cell>
          <cell r="N7514">
            <v>0</v>
          </cell>
          <cell r="O7514">
            <v>0</v>
          </cell>
          <cell r="P7514">
            <v>0</v>
          </cell>
          <cell r="Q7514">
            <v>0</v>
          </cell>
          <cell r="R7514">
            <v>0</v>
          </cell>
          <cell r="S7514">
            <v>0</v>
          </cell>
          <cell r="T7514">
            <v>0</v>
          </cell>
          <cell r="U7514">
            <v>0</v>
          </cell>
          <cell r="AO7514" t="str">
            <v>Hessen_2006_III 02_7</v>
          </cell>
          <cell r="AQ7514" t="str">
            <v>Westliche Flächenländer_2006_III 02_7</v>
          </cell>
        </row>
        <row r="7515">
          <cell r="G7515">
            <v>10701</v>
          </cell>
          <cell r="H7515">
            <v>4661</v>
          </cell>
          <cell r="I7515">
            <v>887</v>
          </cell>
          <cell r="J7515">
            <v>399</v>
          </cell>
          <cell r="K7515">
            <v>4080</v>
          </cell>
          <cell r="L7515">
            <v>1792</v>
          </cell>
          <cell r="M7515">
            <v>352</v>
          </cell>
          <cell r="N7515">
            <v>160</v>
          </cell>
          <cell r="O7515">
            <v>4370</v>
          </cell>
          <cell r="P7515">
            <v>3454</v>
          </cell>
          <cell r="Q7515">
            <v>2877</v>
          </cell>
          <cell r="R7515">
            <v>0</v>
          </cell>
          <cell r="S7515">
            <v>0</v>
          </cell>
          <cell r="T7515">
            <v>0</v>
          </cell>
          <cell r="U7515">
            <v>0</v>
          </cell>
          <cell r="AO7515" t="str">
            <v>Hessen_2006_III 02_8</v>
          </cell>
          <cell r="AQ7515" t="str">
            <v>Westliche Flächenländer_2006_III 02_8</v>
          </cell>
        </row>
        <row r="7516">
          <cell r="G7516">
            <v>0</v>
          </cell>
          <cell r="H7516">
            <v>0</v>
          </cell>
          <cell r="I7516">
            <v>0</v>
          </cell>
          <cell r="J7516">
            <v>0</v>
          </cell>
          <cell r="K7516">
            <v>0</v>
          </cell>
          <cell r="L7516">
            <v>0</v>
          </cell>
          <cell r="M7516">
            <v>0</v>
          </cell>
          <cell r="N7516">
            <v>0</v>
          </cell>
          <cell r="O7516">
            <v>0</v>
          </cell>
          <cell r="P7516">
            <v>0</v>
          </cell>
          <cell r="Q7516">
            <v>0</v>
          </cell>
          <cell r="R7516">
            <v>0</v>
          </cell>
          <cell r="S7516">
            <v>0</v>
          </cell>
          <cell r="T7516">
            <v>0</v>
          </cell>
          <cell r="U7516">
            <v>0</v>
          </cell>
          <cell r="AO7516" t="str">
            <v>Hessen_2006_Sonstige_1</v>
          </cell>
          <cell r="AQ7516" t="str">
            <v>Westliche Flächenländer_2006_Sonstige_1</v>
          </cell>
        </row>
        <row r="7517">
          <cell r="G7517">
            <v>1185</v>
          </cell>
          <cell r="H7517">
            <v>118</v>
          </cell>
          <cell r="I7517">
            <v>85</v>
          </cell>
          <cell r="J7517">
            <v>10</v>
          </cell>
          <cell r="K7517">
            <v>512</v>
          </cell>
          <cell r="L7517">
            <v>54</v>
          </cell>
          <cell r="M7517">
            <v>27</v>
          </cell>
          <cell r="N7517">
            <v>5</v>
          </cell>
          <cell r="O7517">
            <v>555</v>
          </cell>
          <cell r="P7517">
            <v>470</v>
          </cell>
          <cell r="Q7517">
            <v>77</v>
          </cell>
          <cell r="R7517">
            <v>83</v>
          </cell>
          <cell r="S7517">
            <v>0</v>
          </cell>
          <cell r="T7517">
            <v>0</v>
          </cell>
          <cell r="U7517">
            <v>0</v>
          </cell>
          <cell r="AO7517" t="str">
            <v>Hessen_2006_Sonstige_2</v>
          </cell>
          <cell r="AQ7517" t="str">
            <v>Westliche Flächenländer_2006_Sonstige_2</v>
          </cell>
        </row>
        <row r="7518">
          <cell r="G7518">
            <v>3415</v>
          </cell>
          <cell r="H7518">
            <v>799</v>
          </cell>
          <cell r="I7518">
            <v>180</v>
          </cell>
          <cell r="J7518">
            <v>50</v>
          </cell>
          <cell r="K7518">
            <v>1419</v>
          </cell>
          <cell r="L7518">
            <v>359</v>
          </cell>
          <cell r="M7518">
            <v>69</v>
          </cell>
          <cell r="N7518">
            <v>23</v>
          </cell>
          <cell r="O7518">
            <v>1468</v>
          </cell>
          <cell r="P7518">
            <v>1194</v>
          </cell>
          <cell r="Q7518">
            <v>480</v>
          </cell>
          <cell r="R7518">
            <v>273</v>
          </cell>
          <cell r="S7518">
            <v>0</v>
          </cell>
          <cell r="T7518">
            <v>0</v>
          </cell>
          <cell r="U7518">
            <v>0</v>
          </cell>
          <cell r="AO7518" t="str">
            <v>Hessen_2006_Sonstige_3</v>
          </cell>
          <cell r="AQ7518" t="str">
            <v>Westliche Flächenländer_2006_Sonstige_3</v>
          </cell>
        </row>
        <row r="7519">
          <cell r="G7519">
            <v>607</v>
          </cell>
          <cell r="H7519">
            <v>202</v>
          </cell>
          <cell r="I7519">
            <v>24</v>
          </cell>
          <cell r="J7519">
            <v>4</v>
          </cell>
          <cell r="K7519">
            <v>280</v>
          </cell>
          <cell r="L7519">
            <v>94</v>
          </cell>
          <cell r="M7519">
            <v>7</v>
          </cell>
          <cell r="N7519">
            <v>3</v>
          </cell>
          <cell r="O7519">
            <v>283</v>
          </cell>
          <cell r="P7519">
            <v>196</v>
          </cell>
          <cell r="Q7519">
            <v>80</v>
          </cell>
          <cell r="R7519">
            <v>48</v>
          </cell>
          <cell r="S7519">
            <v>0</v>
          </cell>
          <cell r="T7519">
            <v>0</v>
          </cell>
          <cell r="U7519">
            <v>0</v>
          </cell>
          <cell r="AO7519" t="str">
            <v>Hessen_2006_Sonstige_4</v>
          </cell>
          <cell r="AQ7519" t="str">
            <v>Westliche Flächenländer_2006_Sonstige_4</v>
          </cell>
        </row>
        <row r="7520">
          <cell r="G7520">
            <v>761</v>
          </cell>
          <cell r="H7520">
            <v>428</v>
          </cell>
          <cell r="I7520">
            <v>199</v>
          </cell>
          <cell r="J7520">
            <v>115</v>
          </cell>
          <cell r="K7520">
            <v>286</v>
          </cell>
          <cell r="L7520">
            <v>163</v>
          </cell>
          <cell r="M7520">
            <v>68</v>
          </cell>
          <cell r="N7520">
            <v>37</v>
          </cell>
          <cell r="O7520">
            <v>282</v>
          </cell>
          <cell r="P7520">
            <v>213</v>
          </cell>
          <cell r="Q7520">
            <v>170</v>
          </cell>
          <cell r="R7520">
            <v>96</v>
          </cell>
          <cell r="S7520">
            <v>0</v>
          </cell>
          <cell r="T7520">
            <v>0</v>
          </cell>
          <cell r="U7520">
            <v>0</v>
          </cell>
          <cell r="AO7520" t="str">
            <v>Hessen_2006_Sonstige_5</v>
          </cell>
          <cell r="AQ7520" t="str">
            <v>Westliche Flächenländer_2006_Sonstige_5</v>
          </cell>
        </row>
        <row r="7521">
          <cell r="G7521">
            <v>0</v>
          </cell>
          <cell r="H7521">
            <v>0</v>
          </cell>
          <cell r="I7521">
            <v>0</v>
          </cell>
          <cell r="J7521">
            <v>0</v>
          </cell>
          <cell r="K7521">
            <v>0</v>
          </cell>
          <cell r="L7521">
            <v>0</v>
          </cell>
          <cell r="M7521">
            <v>0</v>
          </cell>
          <cell r="N7521">
            <v>0</v>
          </cell>
          <cell r="O7521">
            <v>0</v>
          </cell>
          <cell r="P7521">
            <v>0</v>
          </cell>
          <cell r="Q7521">
            <v>0</v>
          </cell>
          <cell r="R7521">
            <v>0</v>
          </cell>
          <cell r="S7521">
            <v>0</v>
          </cell>
          <cell r="T7521">
            <v>0</v>
          </cell>
          <cell r="U7521">
            <v>0</v>
          </cell>
          <cell r="AO7521" t="str">
            <v>Hessen_2006_Sonstige_6</v>
          </cell>
          <cell r="AQ7521" t="str">
            <v>Westliche Flächenländer_2006_Sonstige_6</v>
          </cell>
        </row>
        <row r="7522">
          <cell r="G7522">
            <v>31</v>
          </cell>
          <cell r="H7522">
            <v>18</v>
          </cell>
          <cell r="I7522">
            <v>27</v>
          </cell>
          <cell r="J7522">
            <v>15</v>
          </cell>
          <cell r="K7522">
            <v>9</v>
          </cell>
          <cell r="L7522">
            <v>5</v>
          </cell>
          <cell r="M7522">
            <v>9</v>
          </cell>
          <cell r="N7522">
            <v>5</v>
          </cell>
          <cell r="O7522">
            <v>9</v>
          </cell>
          <cell r="P7522">
            <v>10</v>
          </cell>
          <cell r="Q7522">
            <v>7</v>
          </cell>
          <cell r="R7522">
            <v>5</v>
          </cell>
          <cell r="S7522">
            <v>0</v>
          </cell>
          <cell r="T7522">
            <v>0</v>
          </cell>
          <cell r="U7522">
            <v>0</v>
          </cell>
          <cell r="AO7522" t="str">
            <v>Hessen_2006_Sonstige_7</v>
          </cell>
          <cell r="AQ7522" t="str">
            <v>Westliche Flächenländer_2006_Sonstige_7</v>
          </cell>
        </row>
        <row r="7523">
          <cell r="G7523">
            <v>5999</v>
          </cell>
          <cell r="H7523">
            <v>1565</v>
          </cell>
          <cell r="I7523">
            <v>515</v>
          </cell>
          <cell r="J7523">
            <v>194</v>
          </cell>
          <cell r="K7523">
            <v>2506</v>
          </cell>
          <cell r="L7523">
            <v>675</v>
          </cell>
          <cell r="M7523">
            <v>180</v>
          </cell>
          <cell r="N7523">
            <v>73</v>
          </cell>
          <cell r="O7523">
            <v>2597</v>
          </cell>
          <cell r="P7523">
            <v>2083</v>
          </cell>
          <cell r="Q7523">
            <v>814</v>
          </cell>
          <cell r="R7523">
            <v>505</v>
          </cell>
          <cell r="S7523">
            <v>0</v>
          </cell>
          <cell r="T7523">
            <v>0</v>
          </cell>
          <cell r="U7523">
            <v>0</v>
          </cell>
          <cell r="AO7523" t="str">
            <v>Hessen_2006_Sonstige_8</v>
          </cell>
          <cell r="AQ7523" t="str">
            <v>Westliche Flächenländer_2006_Sonstige_8</v>
          </cell>
        </row>
        <row r="7524">
          <cell r="G7524">
            <v>0</v>
          </cell>
          <cell r="H7524">
            <v>0</v>
          </cell>
          <cell r="I7524">
            <v>0</v>
          </cell>
          <cell r="J7524">
            <v>0</v>
          </cell>
          <cell r="K7524">
            <v>0</v>
          </cell>
          <cell r="L7524">
            <v>0</v>
          </cell>
          <cell r="M7524">
            <v>0</v>
          </cell>
          <cell r="N7524">
            <v>0</v>
          </cell>
          <cell r="O7524">
            <v>0</v>
          </cell>
          <cell r="P7524">
            <v>0</v>
          </cell>
          <cell r="Q7524">
            <v>0</v>
          </cell>
          <cell r="R7524">
            <v>0</v>
          </cell>
          <cell r="S7524">
            <v>0</v>
          </cell>
          <cell r="T7524">
            <v>0</v>
          </cell>
          <cell r="U7524">
            <v>0</v>
          </cell>
          <cell r="AO7524" t="e">
            <v>#N/A</v>
          </cell>
          <cell r="AQ7524" t="e">
            <v>#N/A</v>
          </cell>
        </row>
        <row r="7525">
          <cell r="G7525">
            <v>363</v>
          </cell>
          <cell r="H7525">
            <v>44</v>
          </cell>
          <cell r="I7525">
            <v>51</v>
          </cell>
          <cell r="J7525">
            <v>3</v>
          </cell>
          <cell r="K7525">
            <v>103</v>
          </cell>
          <cell r="L7525">
            <v>4</v>
          </cell>
          <cell r="M7525">
            <v>12</v>
          </cell>
          <cell r="N7525">
            <v>1</v>
          </cell>
          <cell r="O7525">
            <v>108</v>
          </cell>
          <cell r="P7525">
            <v>97</v>
          </cell>
          <cell r="Q7525">
            <v>76</v>
          </cell>
          <cell r="R7525">
            <v>82</v>
          </cell>
          <cell r="S7525">
            <v>0</v>
          </cell>
          <cell r="T7525">
            <v>0</v>
          </cell>
          <cell r="U7525">
            <v>0</v>
          </cell>
          <cell r="AO7525" t="e">
            <v>#N/A</v>
          </cell>
          <cell r="AQ7525" t="e">
            <v>#N/A</v>
          </cell>
        </row>
        <row r="7526">
          <cell r="G7526">
            <v>1883</v>
          </cell>
          <cell r="H7526">
            <v>432</v>
          </cell>
          <cell r="I7526">
            <v>99</v>
          </cell>
          <cell r="J7526">
            <v>15</v>
          </cell>
          <cell r="K7526">
            <v>683</v>
          </cell>
          <cell r="L7526">
            <v>169</v>
          </cell>
          <cell r="M7526">
            <v>34</v>
          </cell>
          <cell r="N7526">
            <v>7</v>
          </cell>
          <cell r="O7526">
            <v>674</v>
          </cell>
          <cell r="P7526">
            <v>481</v>
          </cell>
          <cell r="Q7526">
            <v>468</v>
          </cell>
          <cell r="R7526">
            <v>260</v>
          </cell>
          <cell r="S7526">
            <v>0</v>
          </cell>
          <cell r="T7526">
            <v>0</v>
          </cell>
          <cell r="U7526">
            <v>0</v>
          </cell>
          <cell r="AO7526" t="e">
            <v>#N/A</v>
          </cell>
          <cell r="AQ7526" t="e">
            <v>#N/A</v>
          </cell>
        </row>
        <row r="7527">
          <cell r="G7527">
            <v>356</v>
          </cell>
          <cell r="H7527">
            <v>120</v>
          </cell>
          <cell r="I7527">
            <v>14</v>
          </cell>
          <cell r="J7527">
            <v>3</v>
          </cell>
          <cell r="K7527">
            <v>151</v>
          </cell>
          <cell r="L7527">
            <v>49</v>
          </cell>
          <cell r="M7527">
            <v>5</v>
          </cell>
          <cell r="N7527">
            <v>3</v>
          </cell>
          <cell r="O7527">
            <v>151</v>
          </cell>
          <cell r="P7527">
            <v>79</v>
          </cell>
          <cell r="Q7527">
            <v>79</v>
          </cell>
          <cell r="R7527">
            <v>47</v>
          </cell>
          <cell r="S7527">
            <v>0</v>
          </cell>
          <cell r="T7527">
            <v>0</v>
          </cell>
          <cell r="U7527">
            <v>0</v>
          </cell>
          <cell r="AO7527" t="e">
            <v>#N/A</v>
          </cell>
          <cell r="AQ7527" t="e">
            <v>#N/A</v>
          </cell>
        </row>
        <row r="7528">
          <cell r="G7528">
            <v>330</v>
          </cell>
          <cell r="H7528">
            <v>175</v>
          </cell>
          <cell r="I7528">
            <v>10</v>
          </cell>
          <cell r="J7528">
            <v>4</v>
          </cell>
          <cell r="K7528">
            <v>115</v>
          </cell>
          <cell r="L7528">
            <v>66</v>
          </cell>
          <cell r="M7528">
            <v>4</v>
          </cell>
          <cell r="N7528">
            <v>2</v>
          </cell>
          <cell r="O7528">
            <v>110</v>
          </cell>
          <cell r="P7528">
            <v>56</v>
          </cell>
          <cell r="Q7528">
            <v>119</v>
          </cell>
          <cell r="R7528">
            <v>45</v>
          </cell>
          <cell r="S7528">
            <v>0</v>
          </cell>
          <cell r="T7528">
            <v>0</v>
          </cell>
          <cell r="U7528">
            <v>0</v>
          </cell>
          <cell r="AO7528" t="e">
            <v>#N/A</v>
          </cell>
          <cell r="AQ7528" t="e">
            <v>#N/A</v>
          </cell>
        </row>
        <row r="7529">
          <cell r="G7529">
            <v>0</v>
          </cell>
          <cell r="H7529">
            <v>0</v>
          </cell>
          <cell r="I7529">
            <v>0</v>
          </cell>
          <cell r="J7529">
            <v>0</v>
          </cell>
          <cell r="K7529">
            <v>0</v>
          </cell>
          <cell r="L7529">
            <v>0</v>
          </cell>
          <cell r="M7529">
            <v>0</v>
          </cell>
          <cell r="N7529">
            <v>0</v>
          </cell>
          <cell r="O7529">
            <v>0</v>
          </cell>
          <cell r="P7529">
            <v>0</v>
          </cell>
          <cell r="Q7529">
            <v>0</v>
          </cell>
          <cell r="R7529">
            <v>0</v>
          </cell>
          <cell r="S7529">
            <v>0</v>
          </cell>
          <cell r="T7529">
            <v>0</v>
          </cell>
          <cell r="U7529">
            <v>0</v>
          </cell>
          <cell r="AO7529" t="e">
            <v>#N/A</v>
          </cell>
          <cell r="AQ7529" t="e">
            <v>#N/A</v>
          </cell>
        </row>
        <row r="7530">
          <cell r="G7530">
            <v>0</v>
          </cell>
          <cell r="H7530">
            <v>0</v>
          </cell>
          <cell r="I7530">
            <v>0</v>
          </cell>
          <cell r="J7530">
            <v>0</v>
          </cell>
          <cell r="K7530">
            <v>0</v>
          </cell>
          <cell r="L7530">
            <v>0</v>
          </cell>
          <cell r="M7530">
            <v>0</v>
          </cell>
          <cell r="N7530">
            <v>0</v>
          </cell>
          <cell r="O7530">
            <v>0</v>
          </cell>
          <cell r="P7530">
            <v>0</v>
          </cell>
          <cell r="Q7530">
            <v>0</v>
          </cell>
          <cell r="R7530">
            <v>0</v>
          </cell>
          <cell r="S7530">
            <v>0</v>
          </cell>
          <cell r="T7530">
            <v>0</v>
          </cell>
          <cell r="U7530">
            <v>0</v>
          </cell>
          <cell r="AO7530" t="e">
            <v>#N/A</v>
          </cell>
          <cell r="AQ7530" t="e">
            <v>#N/A</v>
          </cell>
        </row>
        <row r="7531">
          <cell r="G7531">
            <v>2932</v>
          </cell>
          <cell r="H7531">
            <v>771</v>
          </cell>
          <cell r="I7531">
            <v>174</v>
          </cell>
          <cell r="J7531">
            <v>25</v>
          </cell>
          <cell r="K7531">
            <v>1052</v>
          </cell>
          <cell r="L7531">
            <v>288</v>
          </cell>
          <cell r="M7531">
            <v>55</v>
          </cell>
          <cell r="N7531">
            <v>13</v>
          </cell>
          <cell r="O7531">
            <v>1043</v>
          </cell>
          <cell r="P7531">
            <v>713</v>
          </cell>
          <cell r="Q7531">
            <v>742</v>
          </cell>
          <cell r="R7531">
            <v>434</v>
          </cell>
          <cell r="S7531">
            <v>0</v>
          </cell>
          <cell r="T7531">
            <v>0</v>
          </cell>
          <cell r="U7531">
            <v>0</v>
          </cell>
          <cell r="AO7531" t="e">
            <v>#N/A</v>
          </cell>
          <cell r="AQ7531" t="e">
            <v>#N/A</v>
          </cell>
        </row>
        <row r="7532">
          <cell r="G7532">
            <v>2189</v>
          </cell>
          <cell r="H7532">
            <v>545</v>
          </cell>
          <cell r="I7532">
            <v>320</v>
          </cell>
          <cell r="J7532">
            <v>91</v>
          </cell>
          <cell r="K7532">
            <v>743</v>
          </cell>
          <cell r="L7532">
            <v>189</v>
          </cell>
          <cell r="M7532">
            <v>106</v>
          </cell>
          <cell r="N7532">
            <v>29</v>
          </cell>
          <cell r="O7532">
            <v>681</v>
          </cell>
          <cell r="P7532">
            <v>616</v>
          </cell>
          <cell r="Q7532">
            <v>722</v>
          </cell>
          <cell r="R7532">
            <v>170</v>
          </cell>
          <cell r="S7532">
            <v>0</v>
          </cell>
          <cell r="T7532">
            <v>0</v>
          </cell>
          <cell r="U7532">
            <v>0</v>
          </cell>
          <cell r="AO7532" t="str">
            <v>Hessen_2005_I 01a_1</v>
          </cell>
          <cell r="AQ7532" t="str">
            <v>Westliche Flächenländer_2005_I 01a_1</v>
          </cell>
        </row>
        <row r="7533">
          <cell r="G7533">
            <v>35496</v>
          </cell>
          <cell r="H7533">
            <v>11108</v>
          </cell>
          <cell r="I7533">
            <v>4730</v>
          </cell>
          <cell r="J7533">
            <v>1879</v>
          </cell>
          <cell r="K7533">
            <v>12758</v>
          </cell>
          <cell r="L7533">
            <v>4242</v>
          </cell>
          <cell r="M7533">
            <v>1752</v>
          </cell>
          <cell r="N7533">
            <v>727</v>
          </cell>
          <cell r="O7533">
            <v>11269</v>
          </cell>
          <cell r="P7533">
            <v>11003</v>
          </cell>
          <cell r="Q7533">
            <v>10754</v>
          </cell>
          <cell r="R7533">
            <v>2470</v>
          </cell>
          <cell r="S7533">
            <v>0</v>
          </cell>
          <cell r="T7533">
            <v>0</v>
          </cell>
          <cell r="U7533">
            <v>0</v>
          </cell>
          <cell r="AO7533" t="str">
            <v>Hessen_2005_I 01a_2</v>
          </cell>
          <cell r="AQ7533" t="str">
            <v>Westliche Flächenländer_2005_I 01a_2</v>
          </cell>
        </row>
        <row r="7534">
          <cell r="G7534">
            <v>49230</v>
          </cell>
          <cell r="H7534">
            <v>21457</v>
          </cell>
          <cell r="I7534">
            <v>3484</v>
          </cell>
          <cell r="J7534">
            <v>1778</v>
          </cell>
          <cell r="K7534">
            <v>16637</v>
          </cell>
          <cell r="L7534">
            <v>7577</v>
          </cell>
          <cell r="M7534">
            <v>1149</v>
          </cell>
          <cell r="N7534">
            <v>603</v>
          </cell>
          <cell r="O7534">
            <v>15011</v>
          </cell>
          <cell r="P7534">
            <v>15730</v>
          </cell>
          <cell r="Q7534">
            <v>15425</v>
          </cell>
          <cell r="R7534">
            <v>3064</v>
          </cell>
          <cell r="S7534">
            <v>0</v>
          </cell>
          <cell r="T7534">
            <v>0</v>
          </cell>
          <cell r="U7534">
            <v>0</v>
          </cell>
          <cell r="AO7534" t="str">
            <v>Hessen_2005_I 01a_3</v>
          </cell>
          <cell r="AQ7534" t="str">
            <v>Westliche Flächenländer_2005_I 01a_3</v>
          </cell>
        </row>
        <row r="7535">
          <cell r="G7535">
            <v>8903</v>
          </cell>
          <cell r="H7535">
            <v>4224</v>
          </cell>
          <cell r="I7535">
            <v>487</v>
          </cell>
          <cell r="J7535">
            <v>275</v>
          </cell>
          <cell r="K7535">
            <v>3501</v>
          </cell>
          <cell r="L7535">
            <v>1669</v>
          </cell>
          <cell r="M7535">
            <v>179</v>
          </cell>
          <cell r="N7535">
            <v>103</v>
          </cell>
          <cell r="O7535">
            <v>2933</v>
          </cell>
          <cell r="P7535">
            <v>3198</v>
          </cell>
          <cell r="Q7535">
            <v>2642</v>
          </cell>
          <cell r="R7535">
            <v>130</v>
          </cell>
          <cell r="S7535">
            <v>0</v>
          </cell>
          <cell r="T7535">
            <v>0</v>
          </cell>
          <cell r="U7535">
            <v>0</v>
          </cell>
          <cell r="AO7535" t="str">
            <v>Hessen_2005_I 01a_4</v>
          </cell>
          <cell r="AQ7535" t="str">
            <v>Westliche Flächenländer_2005_I 01a_4</v>
          </cell>
        </row>
        <row r="7536">
          <cell r="G7536">
            <v>12518</v>
          </cell>
          <cell r="H7536">
            <v>7023</v>
          </cell>
          <cell r="I7536">
            <v>572</v>
          </cell>
          <cell r="J7536">
            <v>355</v>
          </cell>
          <cell r="K7536">
            <v>4607</v>
          </cell>
          <cell r="L7536">
            <v>2556</v>
          </cell>
          <cell r="M7536">
            <v>225</v>
          </cell>
          <cell r="N7536">
            <v>133</v>
          </cell>
          <cell r="O7536">
            <v>3768</v>
          </cell>
          <cell r="P7536">
            <v>4618</v>
          </cell>
          <cell r="Q7536">
            <v>4026</v>
          </cell>
          <cell r="R7536">
            <v>106</v>
          </cell>
          <cell r="S7536">
            <v>0</v>
          </cell>
          <cell r="T7536">
            <v>0</v>
          </cell>
          <cell r="U7536">
            <v>0</v>
          </cell>
          <cell r="AO7536" t="str">
            <v>Hessen_2005_I 01a_5</v>
          </cell>
          <cell r="AQ7536" t="str">
            <v>Westliche Flächenländer_2005_I 01a_5</v>
          </cell>
        </row>
        <row r="7537">
          <cell r="G7537">
            <v>0</v>
          </cell>
          <cell r="H7537">
            <v>0</v>
          </cell>
          <cell r="I7537">
            <v>0</v>
          </cell>
          <cell r="J7537">
            <v>0</v>
          </cell>
          <cell r="K7537">
            <v>0</v>
          </cell>
          <cell r="L7537">
            <v>0</v>
          </cell>
          <cell r="M7537">
            <v>0</v>
          </cell>
          <cell r="N7537">
            <v>0</v>
          </cell>
          <cell r="O7537">
            <v>0</v>
          </cell>
          <cell r="P7537">
            <v>0</v>
          </cell>
          <cell r="Q7537">
            <v>0</v>
          </cell>
          <cell r="R7537">
            <v>0</v>
          </cell>
          <cell r="S7537">
            <v>0</v>
          </cell>
          <cell r="T7537">
            <v>0</v>
          </cell>
          <cell r="U7537">
            <v>0</v>
          </cell>
          <cell r="AO7537" t="str">
            <v>Hessen_2005_I 01a_6</v>
          </cell>
          <cell r="AQ7537" t="str">
            <v>Westliche Flächenländer_2005_I 01a_6</v>
          </cell>
        </row>
        <row r="7538">
          <cell r="G7538">
            <v>490</v>
          </cell>
          <cell r="H7538">
            <v>163</v>
          </cell>
          <cell r="I7538">
            <v>46</v>
          </cell>
          <cell r="J7538">
            <v>12</v>
          </cell>
          <cell r="K7538">
            <v>217</v>
          </cell>
          <cell r="L7538">
            <v>77</v>
          </cell>
          <cell r="M7538">
            <v>16</v>
          </cell>
          <cell r="N7538">
            <v>7</v>
          </cell>
          <cell r="O7538">
            <v>214</v>
          </cell>
          <cell r="P7538">
            <v>162</v>
          </cell>
          <cell r="Q7538">
            <v>104</v>
          </cell>
          <cell r="R7538">
            <v>10</v>
          </cell>
          <cell r="S7538">
            <v>0</v>
          </cell>
          <cell r="T7538">
            <v>0</v>
          </cell>
          <cell r="U7538">
            <v>0</v>
          </cell>
          <cell r="AO7538" t="str">
            <v>Hessen_2005_I 01a_7</v>
          </cell>
          <cell r="AQ7538" t="str">
            <v>Westliche Flächenländer_2005_I 01a_7</v>
          </cell>
        </row>
        <row r="7539">
          <cell r="G7539">
            <v>108826</v>
          </cell>
          <cell r="H7539">
            <v>44520</v>
          </cell>
          <cell r="I7539">
            <v>9639</v>
          </cell>
          <cell r="J7539">
            <v>4390</v>
          </cell>
          <cell r="K7539">
            <v>38463</v>
          </cell>
          <cell r="L7539">
            <v>16310</v>
          </cell>
          <cell r="M7539">
            <v>3427</v>
          </cell>
          <cell r="N7539">
            <v>1602</v>
          </cell>
          <cell r="O7539">
            <v>33876</v>
          </cell>
          <cell r="P7539">
            <v>35327</v>
          </cell>
          <cell r="Q7539">
            <v>33673</v>
          </cell>
          <cell r="R7539">
            <v>5950</v>
          </cell>
          <cell r="S7539">
            <v>0</v>
          </cell>
          <cell r="T7539">
            <v>0</v>
          </cell>
          <cell r="U7539">
            <v>0</v>
          </cell>
          <cell r="AO7539" t="str">
            <v>Hessen_2005_I 01a_8</v>
          </cell>
          <cell r="AQ7539" t="str">
            <v>Westliche Flächenländer_2005_I 01a_8</v>
          </cell>
        </row>
        <row r="7540">
          <cell r="G7540">
            <v>2189</v>
          </cell>
          <cell r="H7540">
            <v>545</v>
          </cell>
          <cell r="I7540">
            <v>320</v>
          </cell>
          <cell r="J7540">
            <v>91</v>
          </cell>
          <cell r="K7540">
            <v>743</v>
          </cell>
          <cell r="L7540">
            <v>189</v>
          </cell>
          <cell r="M7540">
            <v>106</v>
          </cell>
          <cell r="N7540">
            <v>29</v>
          </cell>
          <cell r="O7540">
            <v>681</v>
          </cell>
          <cell r="P7540">
            <v>616</v>
          </cell>
          <cell r="Q7540">
            <v>722</v>
          </cell>
          <cell r="R7540">
            <v>170</v>
          </cell>
          <cell r="S7540">
            <v>0</v>
          </cell>
          <cell r="T7540">
            <v>0</v>
          </cell>
          <cell r="U7540">
            <v>0</v>
          </cell>
          <cell r="AO7540" t="e">
            <v>#N/A</v>
          </cell>
          <cell r="AQ7540" t="e">
            <v>#N/A</v>
          </cell>
        </row>
        <row r="7541">
          <cell r="G7541">
            <v>35496</v>
          </cell>
          <cell r="H7541">
            <v>11108</v>
          </cell>
          <cell r="I7541">
            <v>4730</v>
          </cell>
          <cell r="J7541">
            <v>1879</v>
          </cell>
          <cell r="K7541">
            <v>12758</v>
          </cell>
          <cell r="L7541">
            <v>4242</v>
          </cell>
          <cell r="M7541">
            <v>1752</v>
          </cell>
          <cell r="N7541">
            <v>727</v>
          </cell>
          <cell r="O7541">
            <v>11269</v>
          </cell>
          <cell r="P7541">
            <v>11003</v>
          </cell>
          <cell r="Q7541">
            <v>10754</v>
          </cell>
          <cell r="R7541">
            <v>2470</v>
          </cell>
          <cell r="S7541">
            <v>0</v>
          </cell>
          <cell r="T7541">
            <v>0</v>
          </cell>
          <cell r="U7541">
            <v>0</v>
          </cell>
          <cell r="AO7541" t="e">
            <v>#N/A</v>
          </cell>
          <cell r="AQ7541" t="e">
            <v>#N/A</v>
          </cell>
        </row>
        <row r="7542">
          <cell r="G7542">
            <v>49230</v>
          </cell>
          <cell r="H7542">
            <v>21457</v>
          </cell>
          <cell r="I7542">
            <v>3484</v>
          </cell>
          <cell r="J7542">
            <v>1778</v>
          </cell>
          <cell r="K7542">
            <v>16637</v>
          </cell>
          <cell r="L7542">
            <v>7577</v>
          </cell>
          <cell r="M7542">
            <v>1149</v>
          </cell>
          <cell r="N7542">
            <v>603</v>
          </cell>
          <cell r="O7542">
            <v>15011</v>
          </cell>
          <cell r="P7542">
            <v>15730</v>
          </cell>
          <cell r="Q7542">
            <v>15425</v>
          </cell>
          <cell r="R7542">
            <v>3064</v>
          </cell>
          <cell r="S7542">
            <v>0</v>
          </cell>
          <cell r="T7542">
            <v>0</v>
          </cell>
          <cell r="U7542">
            <v>0</v>
          </cell>
          <cell r="AO7542" t="e">
            <v>#N/A</v>
          </cell>
          <cell r="AQ7542" t="e">
            <v>#N/A</v>
          </cell>
        </row>
        <row r="7543">
          <cell r="G7543">
            <v>8903</v>
          </cell>
          <cell r="H7543">
            <v>4224</v>
          </cell>
          <cell r="I7543">
            <v>487</v>
          </cell>
          <cell r="J7543">
            <v>275</v>
          </cell>
          <cell r="K7543">
            <v>3501</v>
          </cell>
          <cell r="L7543">
            <v>1669</v>
          </cell>
          <cell r="M7543">
            <v>179</v>
          </cell>
          <cell r="N7543">
            <v>103</v>
          </cell>
          <cell r="O7543">
            <v>2933</v>
          </cell>
          <cell r="P7543">
            <v>3198</v>
          </cell>
          <cell r="Q7543">
            <v>2642</v>
          </cell>
          <cell r="R7543">
            <v>130</v>
          </cell>
          <cell r="S7543">
            <v>0</v>
          </cell>
          <cell r="T7543">
            <v>0</v>
          </cell>
          <cell r="U7543">
            <v>0</v>
          </cell>
          <cell r="AO7543" t="e">
            <v>#N/A</v>
          </cell>
          <cell r="AQ7543" t="e">
            <v>#N/A</v>
          </cell>
        </row>
        <row r="7544">
          <cell r="G7544">
            <v>12518</v>
          </cell>
          <cell r="H7544">
            <v>7023</v>
          </cell>
          <cell r="I7544">
            <v>572</v>
          </cell>
          <cell r="J7544">
            <v>355</v>
          </cell>
          <cell r="K7544">
            <v>4607</v>
          </cell>
          <cell r="L7544">
            <v>2556</v>
          </cell>
          <cell r="M7544">
            <v>225</v>
          </cell>
          <cell r="N7544">
            <v>133</v>
          </cell>
          <cell r="O7544">
            <v>3768</v>
          </cell>
          <cell r="P7544">
            <v>4618</v>
          </cell>
          <cell r="Q7544">
            <v>4026</v>
          </cell>
          <cell r="R7544">
            <v>106</v>
          </cell>
          <cell r="S7544">
            <v>0</v>
          </cell>
          <cell r="T7544">
            <v>0</v>
          </cell>
          <cell r="U7544">
            <v>0</v>
          </cell>
          <cell r="AO7544" t="e">
            <v>#N/A</v>
          </cell>
          <cell r="AQ7544" t="e">
            <v>#N/A</v>
          </cell>
        </row>
        <row r="7545">
          <cell r="G7545">
            <v>0</v>
          </cell>
          <cell r="H7545">
            <v>0</v>
          </cell>
          <cell r="I7545">
            <v>0</v>
          </cell>
          <cell r="J7545">
            <v>0</v>
          </cell>
          <cell r="K7545">
            <v>0</v>
          </cell>
          <cell r="L7545">
            <v>0</v>
          </cell>
          <cell r="M7545">
            <v>0</v>
          </cell>
          <cell r="N7545">
            <v>0</v>
          </cell>
          <cell r="O7545">
            <v>0</v>
          </cell>
          <cell r="P7545">
            <v>0</v>
          </cell>
          <cell r="Q7545">
            <v>0</v>
          </cell>
          <cell r="R7545">
            <v>0</v>
          </cell>
          <cell r="S7545">
            <v>0</v>
          </cell>
          <cell r="T7545">
            <v>0</v>
          </cell>
          <cell r="U7545">
            <v>0</v>
          </cell>
          <cell r="AO7545" t="e">
            <v>#N/A</v>
          </cell>
          <cell r="AQ7545" t="e">
            <v>#N/A</v>
          </cell>
        </row>
        <row r="7546">
          <cell r="G7546">
            <v>490</v>
          </cell>
          <cell r="H7546">
            <v>163</v>
          </cell>
          <cell r="I7546">
            <v>46</v>
          </cell>
          <cell r="J7546">
            <v>12</v>
          </cell>
          <cell r="K7546">
            <v>217</v>
          </cell>
          <cell r="L7546">
            <v>77</v>
          </cell>
          <cell r="M7546">
            <v>16</v>
          </cell>
          <cell r="N7546">
            <v>7</v>
          </cell>
          <cell r="O7546">
            <v>214</v>
          </cell>
          <cell r="P7546">
            <v>162</v>
          </cell>
          <cell r="Q7546">
            <v>104</v>
          </cell>
          <cell r="R7546">
            <v>10</v>
          </cell>
          <cell r="S7546">
            <v>0</v>
          </cell>
          <cell r="T7546">
            <v>0</v>
          </cell>
          <cell r="U7546">
            <v>0</v>
          </cell>
          <cell r="AO7546" t="e">
            <v>#N/A</v>
          </cell>
          <cell r="AQ7546" t="e">
            <v>#N/A</v>
          </cell>
        </row>
        <row r="7547">
          <cell r="G7547">
            <v>108826</v>
          </cell>
          <cell r="H7547">
            <v>44520</v>
          </cell>
          <cell r="I7547">
            <v>9639</v>
          </cell>
          <cell r="J7547">
            <v>4390</v>
          </cell>
          <cell r="K7547">
            <v>38463</v>
          </cell>
          <cell r="L7547">
            <v>16310</v>
          </cell>
          <cell r="M7547">
            <v>3427</v>
          </cell>
          <cell r="N7547">
            <v>1602</v>
          </cell>
          <cell r="O7547">
            <v>33876</v>
          </cell>
          <cell r="P7547">
            <v>35327</v>
          </cell>
          <cell r="Q7547">
            <v>33673</v>
          </cell>
          <cell r="R7547">
            <v>5950</v>
          </cell>
          <cell r="S7547">
            <v>0</v>
          </cell>
          <cell r="T7547">
            <v>0</v>
          </cell>
          <cell r="U7547">
            <v>0</v>
          </cell>
          <cell r="AO7547" t="e">
            <v>#N/A</v>
          </cell>
          <cell r="AQ7547" t="e">
            <v>#N/A</v>
          </cell>
        </row>
        <row r="7548">
          <cell r="G7548">
            <v>20</v>
          </cell>
          <cell r="H7548">
            <v>4</v>
          </cell>
          <cell r="I7548">
            <v>2</v>
          </cell>
          <cell r="J7548">
            <v>0</v>
          </cell>
          <cell r="K7548">
            <v>20</v>
          </cell>
          <cell r="L7548">
            <v>4</v>
          </cell>
          <cell r="M7548">
            <v>2</v>
          </cell>
          <cell r="N7548">
            <v>0</v>
          </cell>
          <cell r="O7548">
            <v>20</v>
          </cell>
          <cell r="P7548">
            <v>0</v>
          </cell>
          <cell r="Q7548">
            <v>0</v>
          </cell>
          <cell r="R7548">
            <v>0</v>
          </cell>
          <cell r="S7548">
            <v>0</v>
          </cell>
          <cell r="T7548">
            <v>0</v>
          </cell>
          <cell r="U7548">
            <v>0</v>
          </cell>
          <cell r="AO7548" t="str">
            <v>Hessen_2005_I 01b_1</v>
          </cell>
          <cell r="AQ7548" t="str">
            <v>Westliche Flächenländer_2005_I 01b_1</v>
          </cell>
        </row>
        <row r="7549">
          <cell r="G7549">
            <v>162</v>
          </cell>
          <cell r="H7549">
            <v>9</v>
          </cell>
          <cell r="I7549">
            <v>12</v>
          </cell>
          <cell r="J7549">
            <v>0</v>
          </cell>
          <cell r="K7549">
            <v>160</v>
          </cell>
          <cell r="L7549">
            <v>9</v>
          </cell>
          <cell r="M7549">
            <v>12</v>
          </cell>
          <cell r="N7549">
            <v>0</v>
          </cell>
          <cell r="O7549">
            <v>162</v>
          </cell>
          <cell r="P7549">
            <v>0</v>
          </cell>
          <cell r="Q7549">
            <v>0</v>
          </cell>
          <cell r="R7549">
            <v>0</v>
          </cell>
          <cell r="S7549">
            <v>0</v>
          </cell>
          <cell r="T7549">
            <v>0</v>
          </cell>
          <cell r="U7549">
            <v>0</v>
          </cell>
          <cell r="AO7549" t="str">
            <v>Hessen_2005_I 01b_2</v>
          </cell>
          <cell r="AQ7549" t="str">
            <v>Westliche Flächenländer_2005_I 01b_2</v>
          </cell>
        </row>
        <row r="7550">
          <cell r="G7550">
            <v>269</v>
          </cell>
          <cell r="H7550">
            <v>15</v>
          </cell>
          <cell r="I7550">
            <v>8</v>
          </cell>
          <cell r="J7550">
            <v>1</v>
          </cell>
          <cell r="K7550">
            <v>269</v>
          </cell>
          <cell r="L7550">
            <v>15</v>
          </cell>
          <cell r="M7550">
            <v>8</v>
          </cell>
          <cell r="N7550">
            <v>1</v>
          </cell>
          <cell r="O7550">
            <v>269</v>
          </cell>
          <cell r="P7550">
            <v>0</v>
          </cell>
          <cell r="Q7550">
            <v>0</v>
          </cell>
          <cell r="R7550">
            <v>0</v>
          </cell>
          <cell r="S7550">
            <v>0</v>
          </cell>
          <cell r="T7550">
            <v>0</v>
          </cell>
          <cell r="U7550">
            <v>0</v>
          </cell>
          <cell r="AO7550" t="str">
            <v>Hessen_2005_I 01b_3</v>
          </cell>
          <cell r="AQ7550" t="str">
            <v>Westliche Flächenländer_2005_I 01b_3</v>
          </cell>
        </row>
        <row r="7551">
          <cell r="G7551">
            <v>27</v>
          </cell>
          <cell r="H7551">
            <v>4</v>
          </cell>
          <cell r="I7551">
            <v>1</v>
          </cell>
          <cell r="J7551">
            <v>0</v>
          </cell>
          <cell r="K7551">
            <v>27</v>
          </cell>
          <cell r="L7551">
            <v>4</v>
          </cell>
          <cell r="M7551">
            <v>1</v>
          </cell>
          <cell r="N7551">
            <v>0</v>
          </cell>
          <cell r="O7551">
            <v>27</v>
          </cell>
          <cell r="P7551">
            <v>0</v>
          </cell>
          <cell r="Q7551">
            <v>0</v>
          </cell>
          <cell r="R7551">
            <v>0</v>
          </cell>
          <cell r="S7551">
            <v>0</v>
          </cell>
          <cell r="T7551">
            <v>0</v>
          </cell>
          <cell r="U7551">
            <v>0</v>
          </cell>
          <cell r="AO7551" t="str">
            <v>Hessen_2005_I 01b_4</v>
          </cell>
          <cell r="AQ7551" t="str">
            <v>Westliche Flächenländer_2005_I 01b_4</v>
          </cell>
        </row>
        <row r="7552">
          <cell r="G7552">
            <v>9</v>
          </cell>
          <cell r="H7552">
            <v>2</v>
          </cell>
          <cell r="I7552">
            <v>0</v>
          </cell>
          <cell r="J7552">
            <v>0</v>
          </cell>
          <cell r="K7552">
            <v>9</v>
          </cell>
          <cell r="L7552">
            <v>2</v>
          </cell>
          <cell r="M7552">
            <v>0</v>
          </cell>
          <cell r="N7552">
            <v>0</v>
          </cell>
          <cell r="O7552">
            <v>9</v>
          </cell>
          <cell r="P7552">
            <v>0</v>
          </cell>
          <cell r="Q7552">
            <v>0</v>
          </cell>
          <cell r="R7552">
            <v>0</v>
          </cell>
          <cell r="S7552">
            <v>0</v>
          </cell>
          <cell r="T7552">
            <v>0</v>
          </cell>
          <cell r="U7552">
            <v>0</v>
          </cell>
          <cell r="AO7552" t="str">
            <v>Hessen_2005_I 01b_5</v>
          </cell>
          <cell r="AQ7552" t="str">
            <v>Westliche Flächenländer_2005_I 01b_5</v>
          </cell>
        </row>
        <row r="7553">
          <cell r="G7553">
            <v>0</v>
          </cell>
          <cell r="H7553">
            <v>0</v>
          </cell>
          <cell r="I7553">
            <v>0</v>
          </cell>
          <cell r="J7553">
            <v>0</v>
          </cell>
          <cell r="K7553">
            <v>0</v>
          </cell>
          <cell r="L7553">
            <v>0</v>
          </cell>
          <cell r="M7553">
            <v>0</v>
          </cell>
          <cell r="N7553">
            <v>0</v>
          </cell>
          <cell r="O7553">
            <v>0</v>
          </cell>
          <cell r="P7553">
            <v>0</v>
          </cell>
          <cell r="Q7553">
            <v>0</v>
          </cell>
          <cell r="R7553">
            <v>0</v>
          </cell>
          <cell r="S7553">
            <v>0</v>
          </cell>
          <cell r="T7553">
            <v>0</v>
          </cell>
          <cell r="U7553">
            <v>0</v>
          </cell>
          <cell r="AO7553" t="str">
            <v>Hessen_2005_I 01b_6</v>
          </cell>
          <cell r="AQ7553" t="str">
            <v>Westliche Flächenländer_2005_I 01b_6</v>
          </cell>
        </row>
        <row r="7554">
          <cell r="G7554">
            <v>0</v>
          </cell>
          <cell r="H7554">
            <v>0</v>
          </cell>
          <cell r="I7554">
            <v>0</v>
          </cell>
          <cell r="J7554">
            <v>0</v>
          </cell>
          <cell r="K7554">
            <v>0</v>
          </cell>
          <cell r="L7554">
            <v>0</v>
          </cell>
          <cell r="M7554">
            <v>0</v>
          </cell>
          <cell r="N7554">
            <v>0</v>
          </cell>
          <cell r="O7554">
            <v>0</v>
          </cell>
          <cell r="P7554">
            <v>0</v>
          </cell>
          <cell r="Q7554">
            <v>0</v>
          </cell>
          <cell r="R7554">
            <v>0</v>
          </cell>
          <cell r="S7554">
            <v>0</v>
          </cell>
          <cell r="T7554">
            <v>0</v>
          </cell>
          <cell r="U7554">
            <v>0</v>
          </cell>
          <cell r="AO7554" t="str">
            <v>Hessen_2005_I 01b_7</v>
          </cell>
          <cell r="AQ7554" t="str">
            <v>Westliche Flächenländer_2005_I 01b_7</v>
          </cell>
        </row>
        <row r="7555">
          <cell r="G7555">
            <v>487</v>
          </cell>
          <cell r="H7555">
            <v>34</v>
          </cell>
          <cell r="I7555">
            <v>23</v>
          </cell>
          <cell r="J7555">
            <v>1</v>
          </cell>
          <cell r="K7555">
            <v>485</v>
          </cell>
          <cell r="L7555">
            <v>34</v>
          </cell>
          <cell r="M7555">
            <v>23</v>
          </cell>
          <cell r="N7555">
            <v>1</v>
          </cell>
          <cell r="O7555">
            <v>487</v>
          </cell>
          <cell r="P7555">
            <v>0</v>
          </cell>
          <cell r="Q7555">
            <v>0</v>
          </cell>
          <cell r="R7555">
            <v>0</v>
          </cell>
          <cell r="S7555">
            <v>0</v>
          </cell>
          <cell r="T7555">
            <v>0</v>
          </cell>
          <cell r="U7555">
            <v>0</v>
          </cell>
          <cell r="AO7555" t="str">
            <v>Hessen_2005_I 01b_8</v>
          </cell>
          <cell r="AQ7555" t="str">
            <v>Westliche Flächenländer_2005_I 01b_8</v>
          </cell>
        </row>
        <row r="7556">
          <cell r="G7556">
            <v>20</v>
          </cell>
          <cell r="H7556">
            <v>4</v>
          </cell>
          <cell r="I7556">
            <v>2</v>
          </cell>
          <cell r="J7556">
            <v>0</v>
          </cell>
          <cell r="K7556">
            <v>20</v>
          </cell>
          <cell r="L7556">
            <v>4</v>
          </cell>
          <cell r="M7556">
            <v>2</v>
          </cell>
          <cell r="N7556">
            <v>0</v>
          </cell>
          <cell r="O7556">
            <v>20</v>
          </cell>
          <cell r="P7556">
            <v>0</v>
          </cell>
          <cell r="Q7556">
            <v>0</v>
          </cell>
          <cell r="R7556">
            <v>0</v>
          </cell>
          <cell r="S7556">
            <v>0</v>
          </cell>
          <cell r="T7556">
            <v>0</v>
          </cell>
          <cell r="U7556">
            <v>0</v>
          </cell>
          <cell r="AO7556" t="e">
            <v>#N/A</v>
          </cell>
          <cell r="AQ7556" t="e">
            <v>#N/A</v>
          </cell>
        </row>
        <row r="7557">
          <cell r="G7557">
            <v>162</v>
          </cell>
          <cell r="H7557">
            <v>9</v>
          </cell>
          <cell r="I7557">
            <v>12</v>
          </cell>
          <cell r="J7557">
            <v>0</v>
          </cell>
          <cell r="K7557">
            <v>160</v>
          </cell>
          <cell r="L7557">
            <v>9</v>
          </cell>
          <cell r="M7557">
            <v>12</v>
          </cell>
          <cell r="N7557">
            <v>0</v>
          </cell>
          <cell r="O7557">
            <v>162</v>
          </cell>
          <cell r="P7557">
            <v>0</v>
          </cell>
          <cell r="Q7557">
            <v>0</v>
          </cell>
          <cell r="R7557">
            <v>0</v>
          </cell>
          <cell r="S7557">
            <v>0</v>
          </cell>
          <cell r="T7557">
            <v>0</v>
          </cell>
          <cell r="U7557">
            <v>0</v>
          </cell>
          <cell r="AO7557" t="e">
            <v>#N/A</v>
          </cell>
          <cell r="AQ7557" t="e">
            <v>#N/A</v>
          </cell>
        </row>
        <row r="7558">
          <cell r="G7558">
            <v>269</v>
          </cell>
          <cell r="H7558">
            <v>15</v>
          </cell>
          <cell r="I7558">
            <v>8</v>
          </cell>
          <cell r="J7558">
            <v>1</v>
          </cell>
          <cell r="K7558">
            <v>269</v>
          </cell>
          <cell r="L7558">
            <v>15</v>
          </cell>
          <cell r="M7558">
            <v>8</v>
          </cell>
          <cell r="N7558">
            <v>1</v>
          </cell>
          <cell r="O7558">
            <v>269</v>
          </cell>
          <cell r="P7558">
            <v>0</v>
          </cell>
          <cell r="Q7558">
            <v>0</v>
          </cell>
          <cell r="R7558">
            <v>0</v>
          </cell>
          <cell r="S7558">
            <v>0</v>
          </cell>
          <cell r="T7558">
            <v>0</v>
          </cell>
          <cell r="U7558">
            <v>0</v>
          </cell>
          <cell r="AO7558" t="e">
            <v>#N/A</v>
          </cell>
          <cell r="AQ7558" t="e">
            <v>#N/A</v>
          </cell>
        </row>
        <row r="7559">
          <cell r="G7559">
            <v>27</v>
          </cell>
          <cell r="H7559">
            <v>4</v>
          </cell>
          <cell r="I7559">
            <v>1</v>
          </cell>
          <cell r="J7559">
            <v>0</v>
          </cell>
          <cell r="K7559">
            <v>27</v>
          </cell>
          <cell r="L7559">
            <v>4</v>
          </cell>
          <cell r="M7559">
            <v>1</v>
          </cell>
          <cell r="N7559">
            <v>0</v>
          </cell>
          <cell r="O7559">
            <v>27</v>
          </cell>
          <cell r="P7559">
            <v>0</v>
          </cell>
          <cell r="Q7559">
            <v>0</v>
          </cell>
          <cell r="R7559">
            <v>0</v>
          </cell>
          <cell r="S7559">
            <v>0</v>
          </cell>
          <cell r="T7559">
            <v>0</v>
          </cell>
          <cell r="U7559">
            <v>0</v>
          </cell>
          <cell r="AO7559" t="e">
            <v>#N/A</v>
          </cell>
          <cell r="AQ7559" t="e">
            <v>#N/A</v>
          </cell>
        </row>
        <row r="7560">
          <cell r="G7560">
            <v>9</v>
          </cell>
          <cell r="H7560">
            <v>2</v>
          </cell>
          <cell r="I7560">
            <v>0</v>
          </cell>
          <cell r="J7560">
            <v>0</v>
          </cell>
          <cell r="K7560">
            <v>9</v>
          </cell>
          <cell r="L7560">
            <v>2</v>
          </cell>
          <cell r="M7560">
            <v>0</v>
          </cell>
          <cell r="N7560">
            <v>0</v>
          </cell>
          <cell r="O7560">
            <v>9</v>
          </cell>
          <cell r="P7560">
            <v>0</v>
          </cell>
          <cell r="Q7560">
            <v>0</v>
          </cell>
          <cell r="R7560">
            <v>0</v>
          </cell>
          <cell r="S7560">
            <v>0</v>
          </cell>
          <cell r="T7560">
            <v>0</v>
          </cell>
          <cell r="U7560">
            <v>0</v>
          </cell>
          <cell r="AO7560" t="e">
            <v>#N/A</v>
          </cell>
          <cell r="AQ7560" t="e">
            <v>#N/A</v>
          </cell>
        </row>
        <row r="7561">
          <cell r="G7561">
            <v>0</v>
          </cell>
          <cell r="H7561">
            <v>0</v>
          </cell>
          <cell r="I7561">
            <v>0</v>
          </cell>
          <cell r="J7561">
            <v>0</v>
          </cell>
          <cell r="K7561">
            <v>0</v>
          </cell>
          <cell r="L7561">
            <v>0</v>
          </cell>
          <cell r="M7561">
            <v>0</v>
          </cell>
          <cell r="N7561">
            <v>0</v>
          </cell>
          <cell r="O7561">
            <v>0</v>
          </cell>
          <cell r="P7561">
            <v>0</v>
          </cell>
          <cell r="Q7561">
            <v>0</v>
          </cell>
          <cell r="R7561">
            <v>0</v>
          </cell>
          <cell r="S7561">
            <v>0</v>
          </cell>
          <cell r="T7561">
            <v>0</v>
          </cell>
          <cell r="U7561">
            <v>0</v>
          </cell>
          <cell r="AO7561" t="e">
            <v>#N/A</v>
          </cell>
          <cell r="AQ7561" t="e">
            <v>#N/A</v>
          </cell>
        </row>
        <row r="7562">
          <cell r="G7562">
            <v>0</v>
          </cell>
          <cell r="H7562">
            <v>0</v>
          </cell>
          <cell r="I7562">
            <v>0</v>
          </cell>
          <cell r="J7562">
            <v>0</v>
          </cell>
          <cell r="K7562">
            <v>0</v>
          </cell>
          <cell r="L7562">
            <v>0</v>
          </cell>
          <cell r="M7562">
            <v>0</v>
          </cell>
          <cell r="N7562">
            <v>0</v>
          </cell>
          <cell r="O7562">
            <v>0</v>
          </cell>
          <cell r="P7562">
            <v>0</v>
          </cell>
          <cell r="Q7562">
            <v>0</v>
          </cell>
          <cell r="R7562">
            <v>0</v>
          </cell>
          <cell r="S7562">
            <v>0</v>
          </cell>
          <cell r="T7562">
            <v>0</v>
          </cell>
          <cell r="U7562">
            <v>0</v>
          </cell>
          <cell r="AO7562" t="e">
            <v>#N/A</v>
          </cell>
          <cell r="AQ7562" t="e">
            <v>#N/A</v>
          </cell>
        </row>
        <row r="7563">
          <cell r="G7563">
            <v>487</v>
          </cell>
          <cell r="H7563">
            <v>34</v>
          </cell>
          <cell r="I7563">
            <v>23</v>
          </cell>
          <cell r="J7563">
            <v>1</v>
          </cell>
          <cell r="K7563">
            <v>485</v>
          </cell>
          <cell r="L7563">
            <v>34</v>
          </cell>
          <cell r="M7563">
            <v>23</v>
          </cell>
          <cell r="N7563">
            <v>1</v>
          </cell>
          <cell r="O7563">
            <v>487</v>
          </cell>
          <cell r="P7563">
            <v>0</v>
          </cell>
          <cell r="Q7563">
            <v>0</v>
          </cell>
          <cell r="R7563">
            <v>0</v>
          </cell>
          <cell r="S7563">
            <v>0</v>
          </cell>
          <cell r="T7563">
            <v>0</v>
          </cell>
          <cell r="U7563">
            <v>0</v>
          </cell>
          <cell r="AO7563" t="e">
            <v>#N/A</v>
          </cell>
          <cell r="AQ7563" t="e">
            <v>#N/A</v>
          </cell>
        </row>
        <row r="7564">
          <cell r="G7564">
            <v>0</v>
          </cell>
          <cell r="H7564">
            <v>0</v>
          </cell>
          <cell r="I7564">
            <v>0</v>
          </cell>
          <cell r="J7564">
            <v>0</v>
          </cell>
          <cell r="K7564">
            <v>0</v>
          </cell>
          <cell r="L7564">
            <v>0</v>
          </cell>
          <cell r="M7564">
            <v>0</v>
          </cell>
          <cell r="N7564">
            <v>0</v>
          </cell>
          <cell r="O7564">
            <v>0</v>
          </cell>
          <cell r="P7564">
            <v>0</v>
          </cell>
          <cell r="Q7564">
            <v>0</v>
          </cell>
          <cell r="R7564">
            <v>0</v>
          </cell>
          <cell r="S7564">
            <v>0</v>
          </cell>
          <cell r="T7564">
            <v>0</v>
          </cell>
          <cell r="U7564">
            <v>0</v>
          </cell>
          <cell r="AO7564" t="str">
            <v>Hessen_2005_I 03_1</v>
          </cell>
          <cell r="AQ7564" t="str">
            <v>Westliche Flächenländer_2005_I 03_1</v>
          </cell>
        </row>
        <row r="7565">
          <cell r="G7565">
            <v>0</v>
          </cell>
          <cell r="H7565">
            <v>0</v>
          </cell>
          <cell r="I7565">
            <v>0</v>
          </cell>
          <cell r="J7565">
            <v>0</v>
          </cell>
          <cell r="K7565">
            <v>0</v>
          </cell>
          <cell r="L7565">
            <v>0</v>
          </cell>
          <cell r="M7565">
            <v>0</v>
          </cell>
          <cell r="N7565">
            <v>0</v>
          </cell>
          <cell r="O7565">
            <v>0</v>
          </cell>
          <cell r="P7565">
            <v>0</v>
          </cell>
          <cell r="Q7565">
            <v>0</v>
          </cell>
          <cell r="R7565">
            <v>0</v>
          </cell>
          <cell r="S7565">
            <v>0</v>
          </cell>
          <cell r="T7565">
            <v>0</v>
          </cell>
          <cell r="U7565">
            <v>0</v>
          </cell>
          <cell r="AO7565" t="str">
            <v>Hessen_2005_I 03_2</v>
          </cell>
          <cell r="AQ7565" t="str">
            <v>Westliche Flächenländer_2005_I 03_2</v>
          </cell>
        </row>
        <row r="7566">
          <cell r="G7566">
            <v>4470</v>
          </cell>
          <cell r="H7566">
            <v>2403</v>
          </cell>
          <cell r="I7566">
            <v>675</v>
          </cell>
          <cell r="J7566">
            <v>426</v>
          </cell>
          <cell r="K7566">
            <v>2377</v>
          </cell>
          <cell r="L7566">
            <v>1288</v>
          </cell>
          <cell r="M7566">
            <v>347</v>
          </cell>
          <cell r="N7566">
            <v>214</v>
          </cell>
          <cell r="O7566">
            <v>2658</v>
          </cell>
          <cell r="P7566">
            <v>1812</v>
          </cell>
          <cell r="Q7566">
            <v>0</v>
          </cell>
          <cell r="R7566">
            <v>0</v>
          </cell>
          <cell r="S7566">
            <v>0</v>
          </cell>
          <cell r="T7566">
            <v>0</v>
          </cell>
          <cell r="U7566">
            <v>0</v>
          </cell>
          <cell r="AO7566" t="str">
            <v>Hessen_2005_I 03_3</v>
          </cell>
          <cell r="AQ7566" t="str">
            <v>Westliche Flächenländer_2005_I 03_3</v>
          </cell>
        </row>
        <row r="7567">
          <cell r="G7567">
            <v>135</v>
          </cell>
          <cell r="H7567">
            <v>102</v>
          </cell>
          <cell r="I7567">
            <v>12</v>
          </cell>
          <cell r="J7567">
            <v>11</v>
          </cell>
          <cell r="K7567">
            <v>67</v>
          </cell>
          <cell r="L7567">
            <v>51</v>
          </cell>
          <cell r="M7567">
            <v>4</v>
          </cell>
          <cell r="N7567">
            <v>4</v>
          </cell>
          <cell r="O7567">
            <v>69</v>
          </cell>
          <cell r="P7567">
            <v>66</v>
          </cell>
          <cell r="Q7567">
            <v>0</v>
          </cell>
          <cell r="R7567">
            <v>0</v>
          </cell>
          <cell r="S7567">
            <v>0</v>
          </cell>
          <cell r="T7567">
            <v>0</v>
          </cell>
          <cell r="U7567">
            <v>0</v>
          </cell>
          <cell r="AO7567" t="str">
            <v>Hessen_2005_I 03_4</v>
          </cell>
          <cell r="AQ7567" t="str">
            <v>Westliche Flächenländer_2005_I 03_4</v>
          </cell>
        </row>
        <row r="7568">
          <cell r="G7568">
            <v>266</v>
          </cell>
          <cell r="H7568">
            <v>181</v>
          </cell>
          <cell r="I7568">
            <v>21</v>
          </cell>
          <cell r="J7568">
            <v>17</v>
          </cell>
          <cell r="K7568">
            <v>191</v>
          </cell>
          <cell r="L7568">
            <v>118</v>
          </cell>
          <cell r="M7568">
            <v>15</v>
          </cell>
          <cell r="N7568">
            <v>12</v>
          </cell>
          <cell r="O7568">
            <v>172</v>
          </cell>
          <cell r="P7568">
            <v>94</v>
          </cell>
          <cell r="Q7568">
            <v>0</v>
          </cell>
          <cell r="R7568">
            <v>0</v>
          </cell>
          <cell r="S7568">
            <v>0</v>
          </cell>
          <cell r="T7568">
            <v>0</v>
          </cell>
          <cell r="U7568">
            <v>0</v>
          </cell>
          <cell r="AO7568" t="str">
            <v>Hessen_2005_I 03_5</v>
          </cell>
          <cell r="AQ7568" t="str">
            <v>Westliche Flächenländer_2005_I 03_5</v>
          </cell>
        </row>
        <row r="7569">
          <cell r="G7569">
            <v>0</v>
          </cell>
          <cell r="H7569">
            <v>0</v>
          </cell>
          <cell r="I7569">
            <v>0</v>
          </cell>
          <cell r="J7569">
            <v>0</v>
          </cell>
          <cell r="K7569">
            <v>0</v>
          </cell>
          <cell r="L7569">
            <v>0</v>
          </cell>
          <cell r="M7569">
            <v>0</v>
          </cell>
          <cell r="N7569">
            <v>0</v>
          </cell>
          <cell r="O7569">
            <v>0</v>
          </cell>
          <cell r="P7569">
            <v>0</v>
          </cell>
          <cell r="Q7569">
            <v>0</v>
          </cell>
          <cell r="R7569">
            <v>0</v>
          </cell>
          <cell r="S7569">
            <v>0</v>
          </cell>
          <cell r="T7569">
            <v>0</v>
          </cell>
          <cell r="U7569">
            <v>0</v>
          </cell>
          <cell r="AO7569" t="str">
            <v>Hessen_2005_I 03_6</v>
          </cell>
          <cell r="AQ7569" t="str">
            <v>Westliche Flächenländer_2005_I 03_6</v>
          </cell>
        </row>
        <row r="7570">
          <cell r="G7570">
            <v>0</v>
          </cell>
          <cell r="H7570">
            <v>0</v>
          </cell>
          <cell r="I7570">
            <v>0</v>
          </cell>
          <cell r="J7570">
            <v>0</v>
          </cell>
          <cell r="K7570">
            <v>0</v>
          </cell>
          <cell r="L7570">
            <v>0</v>
          </cell>
          <cell r="M7570">
            <v>0</v>
          </cell>
          <cell r="N7570">
            <v>0</v>
          </cell>
          <cell r="O7570">
            <v>0</v>
          </cell>
          <cell r="P7570">
            <v>0</v>
          </cell>
          <cell r="Q7570">
            <v>0</v>
          </cell>
          <cell r="R7570">
            <v>0</v>
          </cell>
          <cell r="S7570">
            <v>0</v>
          </cell>
          <cell r="T7570">
            <v>0</v>
          </cell>
          <cell r="U7570">
            <v>0</v>
          </cell>
          <cell r="AO7570" t="str">
            <v>Hessen_2005_I 03_7</v>
          </cell>
          <cell r="AQ7570" t="str">
            <v>Westliche Flächenländer_2005_I 03_7</v>
          </cell>
        </row>
        <row r="7571">
          <cell r="G7571">
            <v>4871</v>
          </cell>
          <cell r="H7571">
            <v>2686</v>
          </cell>
          <cell r="I7571">
            <v>708</v>
          </cell>
          <cell r="J7571">
            <v>454</v>
          </cell>
          <cell r="K7571">
            <v>2635</v>
          </cell>
          <cell r="L7571">
            <v>1457</v>
          </cell>
          <cell r="M7571">
            <v>366</v>
          </cell>
          <cell r="N7571">
            <v>230</v>
          </cell>
          <cell r="O7571">
            <v>2899</v>
          </cell>
          <cell r="P7571">
            <v>1972</v>
          </cell>
          <cell r="Q7571">
            <v>0</v>
          </cell>
          <cell r="R7571">
            <v>0</v>
          </cell>
          <cell r="S7571">
            <v>0</v>
          </cell>
          <cell r="T7571">
            <v>0</v>
          </cell>
          <cell r="U7571">
            <v>0</v>
          </cell>
          <cell r="AO7571" t="str">
            <v>Hessen_2005_I 03_8</v>
          </cell>
          <cell r="AQ7571" t="str">
            <v>Westliche Flächenländer_2005_I 03_8</v>
          </cell>
        </row>
        <row r="7572">
          <cell r="G7572">
            <v>2</v>
          </cell>
          <cell r="H7572">
            <v>1</v>
          </cell>
          <cell r="I7572">
            <v>1</v>
          </cell>
          <cell r="J7572">
            <v>1</v>
          </cell>
          <cell r="K7572">
            <v>1</v>
          </cell>
          <cell r="L7572">
            <v>1</v>
          </cell>
          <cell r="M7572">
            <v>1</v>
          </cell>
          <cell r="N7572">
            <v>1</v>
          </cell>
          <cell r="O7572">
            <v>0</v>
          </cell>
          <cell r="P7572">
            <v>1</v>
          </cell>
          <cell r="Q7572">
            <v>1</v>
          </cell>
          <cell r="R7572">
            <v>0</v>
          </cell>
          <cell r="S7572">
            <v>0</v>
          </cell>
          <cell r="T7572">
            <v>0</v>
          </cell>
          <cell r="U7572">
            <v>0</v>
          </cell>
          <cell r="AO7572" t="str">
            <v>Hessen_2005_I 02_1</v>
          </cell>
          <cell r="AQ7572" t="str">
            <v>Westliche Flächenländer_2005_I 02_1</v>
          </cell>
        </row>
        <row r="7573">
          <cell r="G7573">
            <v>222</v>
          </cell>
          <cell r="H7573">
            <v>179</v>
          </cell>
          <cell r="I7573">
            <v>26</v>
          </cell>
          <cell r="J7573">
            <v>25</v>
          </cell>
          <cell r="K7573">
            <v>66</v>
          </cell>
          <cell r="L7573">
            <v>48</v>
          </cell>
          <cell r="M7573">
            <v>15</v>
          </cell>
          <cell r="N7573">
            <v>14</v>
          </cell>
          <cell r="O7573">
            <v>29</v>
          </cell>
          <cell r="P7573">
            <v>91</v>
          </cell>
          <cell r="Q7573">
            <v>97</v>
          </cell>
          <cell r="R7573">
            <v>5</v>
          </cell>
          <cell r="S7573">
            <v>0</v>
          </cell>
          <cell r="T7573">
            <v>0</v>
          </cell>
          <cell r="U7573">
            <v>0</v>
          </cell>
          <cell r="AO7573" t="str">
            <v>Hessen_2005_I 02_2</v>
          </cell>
          <cell r="AQ7573" t="str">
            <v>Westliche Flächenländer_2005_I 02_2</v>
          </cell>
        </row>
        <row r="7574">
          <cell r="G7574">
            <v>428</v>
          </cell>
          <cell r="H7574">
            <v>338</v>
          </cell>
          <cell r="I7574">
            <v>28</v>
          </cell>
          <cell r="J7574">
            <v>22</v>
          </cell>
          <cell r="K7574">
            <v>144</v>
          </cell>
          <cell r="L7574">
            <v>111</v>
          </cell>
          <cell r="M7574">
            <v>11</v>
          </cell>
          <cell r="N7574">
            <v>8</v>
          </cell>
          <cell r="O7574">
            <v>93</v>
          </cell>
          <cell r="P7574">
            <v>158</v>
          </cell>
          <cell r="Q7574">
            <v>144</v>
          </cell>
          <cell r="R7574">
            <v>33</v>
          </cell>
          <cell r="S7574">
            <v>0</v>
          </cell>
          <cell r="T7574">
            <v>0</v>
          </cell>
          <cell r="U7574">
            <v>0</v>
          </cell>
          <cell r="AO7574" t="str">
            <v>Hessen_2005_I 02_3</v>
          </cell>
          <cell r="AQ7574" t="str">
            <v>Westliche Flächenländer_2005_I 02_3</v>
          </cell>
        </row>
        <row r="7575">
          <cell r="G7575">
            <v>29</v>
          </cell>
          <cell r="H7575">
            <v>27</v>
          </cell>
          <cell r="I7575">
            <v>2</v>
          </cell>
          <cell r="J7575">
            <v>2</v>
          </cell>
          <cell r="K7575">
            <v>16</v>
          </cell>
          <cell r="L7575">
            <v>16</v>
          </cell>
          <cell r="M7575">
            <v>2</v>
          </cell>
          <cell r="N7575">
            <v>2</v>
          </cell>
          <cell r="O7575">
            <v>1</v>
          </cell>
          <cell r="P7575">
            <v>15</v>
          </cell>
          <cell r="Q7575">
            <v>13</v>
          </cell>
          <cell r="R7575">
            <v>0</v>
          </cell>
          <cell r="S7575">
            <v>0</v>
          </cell>
          <cell r="T7575">
            <v>0</v>
          </cell>
          <cell r="U7575">
            <v>0</v>
          </cell>
          <cell r="AO7575" t="str">
            <v>Hessen_2005_I 02_4</v>
          </cell>
          <cell r="AQ7575" t="str">
            <v>Westliche Flächenländer_2005_I 02_4</v>
          </cell>
        </row>
        <row r="7576">
          <cell r="G7576">
            <v>58</v>
          </cell>
          <cell r="H7576">
            <v>55</v>
          </cell>
          <cell r="I7576">
            <v>1</v>
          </cell>
          <cell r="J7576">
            <v>1</v>
          </cell>
          <cell r="K7576">
            <v>20</v>
          </cell>
          <cell r="L7576">
            <v>19</v>
          </cell>
          <cell r="M7576">
            <v>0</v>
          </cell>
          <cell r="N7576">
            <v>0</v>
          </cell>
          <cell r="O7576">
            <v>5</v>
          </cell>
          <cell r="P7576">
            <v>23</v>
          </cell>
          <cell r="Q7576">
            <v>30</v>
          </cell>
          <cell r="R7576">
            <v>0</v>
          </cell>
          <cell r="S7576">
            <v>0</v>
          </cell>
          <cell r="T7576">
            <v>0</v>
          </cell>
          <cell r="U7576">
            <v>0</v>
          </cell>
          <cell r="AO7576" t="str">
            <v>Hessen_2005_I 02_5</v>
          </cell>
          <cell r="AQ7576" t="str">
            <v>Westliche Flächenländer_2005_I 02_5</v>
          </cell>
        </row>
        <row r="7577">
          <cell r="G7577">
            <v>0</v>
          </cell>
          <cell r="H7577">
            <v>0</v>
          </cell>
          <cell r="I7577">
            <v>0</v>
          </cell>
          <cell r="J7577">
            <v>0</v>
          </cell>
          <cell r="K7577">
            <v>0</v>
          </cell>
          <cell r="L7577">
            <v>0</v>
          </cell>
          <cell r="M7577">
            <v>0</v>
          </cell>
          <cell r="N7577">
            <v>0</v>
          </cell>
          <cell r="O7577">
            <v>0</v>
          </cell>
          <cell r="P7577">
            <v>0</v>
          </cell>
          <cell r="Q7577">
            <v>0</v>
          </cell>
          <cell r="R7577">
            <v>0</v>
          </cell>
          <cell r="S7577">
            <v>0</v>
          </cell>
          <cell r="T7577">
            <v>0</v>
          </cell>
          <cell r="U7577">
            <v>0</v>
          </cell>
          <cell r="AO7577" t="str">
            <v>Hessen_2005_I 02_6</v>
          </cell>
          <cell r="AQ7577" t="str">
            <v>Westliche Flächenländer_2005_I 02_6</v>
          </cell>
        </row>
        <row r="7578">
          <cell r="G7578">
            <v>0</v>
          </cell>
          <cell r="H7578">
            <v>0</v>
          </cell>
          <cell r="I7578">
            <v>0</v>
          </cell>
          <cell r="J7578">
            <v>0</v>
          </cell>
          <cell r="K7578">
            <v>0</v>
          </cell>
          <cell r="L7578">
            <v>0</v>
          </cell>
          <cell r="M7578">
            <v>0</v>
          </cell>
          <cell r="N7578">
            <v>0</v>
          </cell>
          <cell r="O7578">
            <v>0</v>
          </cell>
          <cell r="P7578">
            <v>0</v>
          </cell>
          <cell r="Q7578">
            <v>0</v>
          </cell>
          <cell r="R7578">
            <v>0</v>
          </cell>
          <cell r="S7578">
            <v>0</v>
          </cell>
          <cell r="T7578">
            <v>0</v>
          </cell>
          <cell r="U7578">
            <v>0</v>
          </cell>
          <cell r="AO7578" t="str">
            <v>Hessen_2005_I 02_7</v>
          </cell>
          <cell r="AQ7578" t="str">
            <v>Westliche Flächenländer_2005_I 02_7</v>
          </cell>
        </row>
        <row r="7579">
          <cell r="G7579">
            <v>739</v>
          </cell>
          <cell r="H7579">
            <v>600</v>
          </cell>
          <cell r="I7579">
            <v>58</v>
          </cell>
          <cell r="J7579">
            <v>51</v>
          </cell>
          <cell r="K7579">
            <v>247</v>
          </cell>
          <cell r="L7579">
            <v>195</v>
          </cell>
          <cell r="M7579">
            <v>29</v>
          </cell>
          <cell r="N7579">
            <v>25</v>
          </cell>
          <cell r="O7579">
            <v>128</v>
          </cell>
          <cell r="P7579">
            <v>288</v>
          </cell>
          <cell r="Q7579">
            <v>285</v>
          </cell>
          <cell r="R7579">
            <v>38</v>
          </cell>
          <cell r="S7579">
            <v>0</v>
          </cell>
          <cell r="T7579">
            <v>0</v>
          </cell>
          <cell r="U7579">
            <v>0</v>
          </cell>
          <cell r="AO7579" t="str">
            <v>Hessen_2005_I 02_8</v>
          </cell>
          <cell r="AQ7579" t="str">
            <v>Westliche Flächenländer_2005_I 02_8</v>
          </cell>
        </row>
        <row r="7580">
          <cell r="G7580">
            <v>0</v>
          </cell>
          <cell r="H7580">
            <v>0</v>
          </cell>
          <cell r="I7580">
            <v>0</v>
          </cell>
          <cell r="J7580">
            <v>0</v>
          </cell>
          <cell r="K7580">
            <v>0</v>
          </cell>
          <cell r="L7580">
            <v>0</v>
          </cell>
          <cell r="M7580">
            <v>0</v>
          </cell>
          <cell r="N7580">
            <v>0</v>
          </cell>
          <cell r="O7580">
            <v>0</v>
          </cell>
          <cell r="P7580">
            <v>0</v>
          </cell>
          <cell r="Q7580">
            <v>0</v>
          </cell>
          <cell r="R7580">
            <v>0</v>
          </cell>
          <cell r="S7580">
            <v>0</v>
          </cell>
          <cell r="T7580">
            <v>0</v>
          </cell>
          <cell r="U7580">
            <v>0</v>
          </cell>
          <cell r="AO7580" t="str">
            <v>Hessen_2005_I 05a_1</v>
          </cell>
          <cell r="AQ7580" t="str">
            <v>Westliche Flächenländer_2005_I 05a_1</v>
          </cell>
        </row>
        <row r="7581">
          <cell r="G7581">
            <v>0</v>
          </cell>
          <cell r="H7581">
            <v>0</v>
          </cell>
          <cell r="I7581">
            <v>0</v>
          </cell>
          <cell r="J7581">
            <v>0</v>
          </cell>
          <cell r="K7581">
            <v>0</v>
          </cell>
          <cell r="L7581">
            <v>0</v>
          </cell>
          <cell r="M7581">
            <v>0</v>
          </cell>
          <cell r="N7581">
            <v>0</v>
          </cell>
          <cell r="O7581">
            <v>0</v>
          </cell>
          <cell r="P7581">
            <v>0</v>
          </cell>
          <cell r="Q7581">
            <v>0</v>
          </cell>
          <cell r="R7581">
            <v>0</v>
          </cell>
          <cell r="S7581">
            <v>0</v>
          </cell>
          <cell r="T7581">
            <v>0</v>
          </cell>
          <cell r="U7581">
            <v>0</v>
          </cell>
          <cell r="AO7581" t="str">
            <v>Hessen_2005_I 05a_2</v>
          </cell>
          <cell r="AQ7581" t="str">
            <v>Westliche Flächenländer_2005_I 05a_2</v>
          </cell>
        </row>
        <row r="7582">
          <cell r="G7582">
            <v>3624</v>
          </cell>
          <cell r="H7582">
            <v>3195</v>
          </cell>
          <cell r="I7582">
            <v>193</v>
          </cell>
          <cell r="J7582">
            <v>181</v>
          </cell>
          <cell r="K7582">
            <v>1963</v>
          </cell>
          <cell r="L7582">
            <v>1724</v>
          </cell>
          <cell r="M7582">
            <v>111</v>
          </cell>
          <cell r="N7582">
            <v>105</v>
          </cell>
          <cell r="O7582">
            <v>1996</v>
          </cell>
          <cell r="P7582">
            <v>1628</v>
          </cell>
          <cell r="Q7582">
            <v>0</v>
          </cell>
          <cell r="R7582">
            <v>0</v>
          </cell>
          <cell r="S7582">
            <v>0</v>
          </cell>
          <cell r="T7582">
            <v>0</v>
          </cell>
          <cell r="U7582">
            <v>0</v>
          </cell>
          <cell r="AO7582" t="str">
            <v>Hessen_2005_I 05a_3</v>
          </cell>
          <cell r="AQ7582" t="str">
            <v>Westliche Flächenländer_2005_I 05a_3</v>
          </cell>
        </row>
        <row r="7583">
          <cell r="G7583">
            <v>21</v>
          </cell>
          <cell r="H7583">
            <v>20</v>
          </cell>
          <cell r="I7583">
            <v>3</v>
          </cell>
          <cell r="J7583">
            <v>3</v>
          </cell>
          <cell r="K7583">
            <v>4</v>
          </cell>
          <cell r="L7583">
            <v>4</v>
          </cell>
          <cell r="M7583">
            <v>1</v>
          </cell>
          <cell r="N7583">
            <v>1</v>
          </cell>
          <cell r="O7583">
            <v>4</v>
          </cell>
          <cell r="P7583">
            <v>17</v>
          </cell>
          <cell r="Q7583">
            <v>0</v>
          </cell>
          <cell r="R7583">
            <v>0</v>
          </cell>
          <cell r="S7583">
            <v>0</v>
          </cell>
          <cell r="T7583">
            <v>0</v>
          </cell>
          <cell r="U7583">
            <v>0</v>
          </cell>
          <cell r="AO7583" t="str">
            <v>Hessen_2005_I 05a_4</v>
          </cell>
          <cell r="AQ7583" t="str">
            <v>Westliche Flächenländer_2005_I 05a_4</v>
          </cell>
        </row>
        <row r="7584">
          <cell r="G7584">
            <v>3</v>
          </cell>
          <cell r="H7584">
            <v>2</v>
          </cell>
          <cell r="I7584">
            <v>0</v>
          </cell>
          <cell r="J7584">
            <v>0</v>
          </cell>
          <cell r="K7584">
            <v>2</v>
          </cell>
          <cell r="L7584">
            <v>1</v>
          </cell>
          <cell r="M7584">
            <v>0</v>
          </cell>
          <cell r="N7584">
            <v>0</v>
          </cell>
          <cell r="O7584">
            <v>2</v>
          </cell>
          <cell r="P7584">
            <v>1</v>
          </cell>
          <cell r="Q7584">
            <v>0</v>
          </cell>
          <cell r="R7584">
            <v>0</v>
          </cell>
          <cell r="S7584">
            <v>0</v>
          </cell>
          <cell r="T7584">
            <v>0</v>
          </cell>
          <cell r="U7584">
            <v>0</v>
          </cell>
          <cell r="AO7584" t="str">
            <v>Hessen_2005_I 05a_5</v>
          </cell>
          <cell r="AQ7584" t="str">
            <v>Westliche Flächenländer_2005_I 05a_5</v>
          </cell>
        </row>
        <row r="7585">
          <cell r="G7585">
            <v>0</v>
          </cell>
          <cell r="H7585">
            <v>0</v>
          </cell>
          <cell r="I7585">
            <v>0</v>
          </cell>
          <cell r="J7585">
            <v>0</v>
          </cell>
          <cell r="K7585">
            <v>0</v>
          </cell>
          <cell r="L7585">
            <v>0</v>
          </cell>
          <cell r="M7585">
            <v>0</v>
          </cell>
          <cell r="N7585">
            <v>0</v>
          </cell>
          <cell r="O7585">
            <v>0</v>
          </cell>
          <cell r="P7585">
            <v>0</v>
          </cell>
          <cell r="Q7585">
            <v>0</v>
          </cell>
          <cell r="R7585">
            <v>0</v>
          </cell>
          <cell r="S7585">
            <v>0</v>
          </cell>
          <cell r="T7585">
            <v>0</v>
          </cell>
          <cell r="U7585">
            <v>0</v>
          </cell>
          <cell r="AO7585" t="str">
            <v>Hessen_2005_I 05a_6</v>
          </cell>
          <cell r="AQ7585" t="str">
            <v>Westliche Flächenländer_2005_I 05a_6</v>
          </cell>
        </row>
        <row r="7586">
          <cell r="G7586">
            <v>1</v>
          </cell>
          <cell r="H7586">
            <v>1</v>
          </cell>
          <cell r="I7586">
            <v>0</v>
          </cell>
          <cell r="J7586">
            <v>0</v>
          </cell>
          <cell r="K7586">
            <v>1</v>
          </cell>
          <cell r="L7586">
            <v>1</v>
          </cell>
          <cell r="M7586">
            <v>0</v>
          </cell>
          <cell r="N7586">
            <v>0</v>
          </cell>
          <cell r="O7586">
            <v>1</v>
          </cell>
          <cell r="P7586">
            <v>0</v>
          </cell>
          <cell r="Q7586">
            <v>0</v>
          </cell>
          <cell r="R7586">
            <v>0</v>
          </cell>
          <cell r="S7586">
            <v>0</v>
          </cell>
          <cell r="T7586">
            <v>0</v>
          </cell>
          <cell r="U7586">
            <v>0</v>
          </cell>
          <cell r="AO7586" t="str">
            <v>Hessen_2005_I 05a_7</v>
          </cell>
          <cell r="AQ7586" t="str">
            <v>Westliche Flächenländer_2005_I 05a_7</v>
          </cell>
        </row>
        <row r="7587">
          <cell r="G7587">
            <v>3649</v>
          </cell>
          <cell r="H7587">
            <v>3218</v>
          </cell>
          <cell r="I7587">
            <v>196</v>
          </cell>
          <cell r="J7587">
            <v>184</v>
          </cell>
          <cell r="K7587">
            <v>1970</v>
          </cell>
          <cell r="L7587">
            <v>1730</v>
          </cell>
          <cell r="M7587">
            <v>112</v>
          </cell>
          <cell r="N7587">
            <v>106</v>
          </cell>
          <cell r="O7587">
            <v>2003</v>
          </cell>
          <cell r="P7587">
            <v>1646</v>
          </cell>
          <cell r="Q7587">
            <v>0</v>
          </cell>
          <cell r="R7587">
            <v>0</v>
          </cell>
          <cell r="S7587">
            <v>0</v>
          </cell>
          <cell r="T7587">
            <v>0</v>
          </cell>
          <cell r="U7587">
            <v>0</v>
          </cell>
          <cell r="AO7587" t="str">
            <v>Hessen_2005_I 05a_8</v>
          </cell>
          <cell r="AQ7587" t="str">
            <v>Westliche Flächenländer_2005_I 05a_8</v>
          </cell>
        </row>
        <row r="7588">
          <cell r="G7588">
            <v>0</v>
          </cell>
          <cell r="H7588">
            <v>0</v>
          </cell>
          <cell r="I7588">
            <v>0</v>
          </cell>
          <cell r="J7588">
            <v>0</v>
          </cell>
          <cell r="K7588">
            <v>0</v>
          </cell>
          <cell r="L7588">
            <v>0</v>
          </cell>
          <cell r="M7588">
            <v>0</v>
          </cell>
          <cell r="N7588">
            <v>0</v>
          </cell>
          <cell r="O7588">
            <v>0</v>
          </cell>
          <cell r="P7588">
            <v>0</v>
          </cell>
          <cell r="Q7588">
            <v>0</v>
          </cell>
          <cell r="R7588">
            <v>0</v>
          </cell>
          <cell r="S7588">
            <v>0</v>
          </cell>
          <cell r="T7588">
            <v>0</v>
          </cell>
          <cell r="U7588">
            <v>0</v>
          </cell>
          <cell r="AO7588" t="str">
            <v>Hessen_2005_I 05c_1</v>
          </cell>
          <cell r="AQ7588" t="str">
            <v>Westliche Flächenländer_2005_I 05c_1</v>
          </cell>
        </row>
        <row r="7589">
          <cell r="G7589">
            <v>0</v>
          </cell>
          <cell r="H7589">
            <v>0</v>
          </cell>
          <cell r="I7589">
            <v>0</v>
          </cell>
          <cell r="J7589">
            <v>0</v>
          </cell>
          <cell r="K7589">
            <v>0</v>
          </cell>
          <cell r="L7589">
            <v>0</v>
          </cell>
          <cell r="M7589">
            <v>0</v>
          </cell>
          <cell r="N7589">
            <v>0</v>
          </cell>
          <cell r="O7589">
            <v>0</v>
          </cell>
          <cell r="P7589">
            <v>0</v>
          </cell>
          <cell r="Q7589">
            <v>0</v>
          </cell>
          <cell r="R7589">
            <v>0</v>
          </cell>
          <cell r="S7589">
            <v>0</v>
          </cell>
          <cell r="T7589">
            <v>0</v>
          </cell>
          <cell r="U7589">
            <v>0</v>
          </cell>
          <cell r="AO7589" t="str">
            <v>Hessen_2005_I 05c_2</v>
          </cell>
          <cell r="AQ7589" t="str">
            <v>Westliche Flächenländer_2005_I 05c_2</v>
          </cell>
        </row>
        <row r="7590">
          <cell r="G7590">
            <v>3823</v>
          </cell>
          <cell r="H7590">
            <v>3373</v>
          </cell>
          <cell r="I7590">
            <v>244</v>
          </cell>
          <cell r="J7590">
            <v>231</v>
          </cell>
          <cell r="K7590">
            <v>1361</v>
          </cell>
          <cell r="L7590">
            <v>1218</v>
          </cell>
          <cell r="M7590">
            <v>71</v>
          </cell>
          <cell r="N7590">
            <v>67</v>
          </cell>
          <cell r="O7590">
            <v>1341</v>
          </cell>
          <cell r="P7590">
            <v>1261</v>
          </cell>
          <cell r="Q7590">
            <v>1207</v>
          </cell>
          <cell r="R7590">
            <v>14</v>
          </cell>
          <cell r="S7590">
            <v>0</v>
          </cell>
          <cell r="T7590">
            <v>0</v>
          </cell>
          <cell r="U7590">
            <v>0</v>
          </cell>
          <cell r="AO7590" t="str">
            <v>Hessen_2005_I 05c_3</v>
          </cell>
          <cell r="AQ7590" t="str">
            <v>Westliche Flächenländer_2005_I 05c_3</v>
          </cell>
        </row>
        <row r="7591">
          <cell r="G7591">
            <v>577</v>
          </cell>
          <cell r="H7591">
            <v>502</v>
          </cell>
          <cell r="I7591">
            <v>27</v>
          </cell>
          <cell r="J7591">
            <v>26</v>
          </cell>
          <cell r="K7591">
            <v>273</v>
          </cell>
          <cell r="L7591">
            <v>237</v>
          </cell>
          <cell r="M7591">
            <v>14</v>
          </cell>
          <cell r="N7591">
            <v>13</v>
          </cell>
          <cell r="O7591">
            <v>265</v>
          </cell>
          <cell r="P7591">
            <v>219</v>
          </cell>
          <cell r="Q7591">
            <v>91</v>
          </cell>
          <cell r="R7591">
            <v>2</v>
          </cell>
          <cell r="S7591">
            <v>0</v>
          </cell>
          <cell r="T7591">
            <v>0</v>
          </cell>
          <cell r="U7591">
            <v>0</v>
          </cell>
          <cell r="AO7591" t="str">
            <v>Hessen_2005_I 05c_4</v>
          </cell>
          <cell r="AQ7591" t="str">
            <v>Westliche Flächenländer_2005_I 05c_4</v>
          </cell>
        </row>
        <row r="7592">
          <cell r="G7592">
            <v>373</v>
          </cell>
          <cell r="H7592">
            <v>292</v>
          </cell>
          <cell r="I7592">
            <v>36</v>
          </cell>
          <cell r="J7592">
            <v>32</v>
          </cell>
          <cell r="K7592">
            <v>154</v>
          </cell>
          <cell r="L7592">
            <v>118</v>
          </cell>
          <cell r="M7592">
            <v>14</v>
          </cell>
          <cell r="N7592">
            <v>12</v>
          </cell>
          <cell r="O7592">
            <v>150</v>
          </cell>
          <cell r="P7592">
            <v>117</v>
          </cell>
          <cell r="Q7592">
            <v>105</v>
          </cell>
          <cell r="R7592">
            <v>1</v>
          </cell>
          <cell r="S7592">
            <v>0</v>
          </cell>
          <cell r="T7592">
            <v>0</v>
          </cell>
          <cell r="U7592">
            <v>0</v>
          </cell>
          <cell r="AO7592" t="str">
            <v>Hessen_2005_I 05c_5</v>
          </cell>
          <cell r="AQ7592" t="str">
            <v>Westliche Flächenländer_2005_I 05c_5</v>
          </cell>
        </row>
        <row r="7593">
          <cell r="G7593">
            <v>0</v>
          </cell>
          <cell r="H7593">
            <v>0</v>
          </cell>
          <cell r="I7593">
            <v>0</v>
          </cell>
          <cell r="J7593">
            <v>0</v>
          </cell>
          <cell r="K7593">
            <v>0</v>
          </cell>
          <cell r="L7593">
            <v>0</v>
          </cell>
          <cell r="M7593">
            <v>0</v>
          </cell>
          <cell r="N7593">
            <v>0</v>
          </cell>
          <cell r="O7593">
            <v>0</v>
          </cell>
          <cell r="P7593">
            <v>0</v>
          </cell>
          <cell r="Q7593">
            <v>0</v>
          </cell>
          <cell r="R7593">
            <v>0</v>
          </cell>
          <cell r="S7593">
            <v>0</v>
          </cell>
          <cell r="T7593">
            <v>0</v>
          </cell>
          <cell r="U7593">
            <v>0</v>
          </cell>
          <cell r="AO7593" t="str">
            <v>Hessen_2005_I 05c_6</v>
          </cell>
          <cell r="AQ7593" t="str">
            <v>Westliche Flächenländer_2005_I 05c_6</v>
          </cell>
        </row>
        <row r="7594">
          <cell r="G7594">
            <v>0</v>
          </cell>
          <cell r="H7594">
            <v>0</v>
          </cell>
          <cell r="I7594">
            <v>0</v>
          </cell>
          <cell r="J7594">
            <v>0</v>
          </cell>
          <cell r="K7594">
            <v>0</v>
          </cell>
          <cell r="L7594">
            <v>0</v>
          </cell>
          <cell r="M7594">
            <v>0</v>
          </cell>
          <cell r="N7594">
            <v>0</v>
          </cell>
          <cell r="O7594">
            <v>0</v>
          </cell>
          <cell r="P7594">
            <v>0</v>
          </cell>
          <cell r="Q7594">
            <v>0</v>
          </cell>
          <cell r="R7594">
            <v>0</v>
          </cell>
          <cell r="S7594">
            <v>0</v>
          </cell>
          <cell r="T7594">
            <v>0</v>
          </cell>
          <cell r="U7594">
            <v>0</v>
          </cell>
          <cell r="AO7594" t="str">
            <v>Hessen_2005_I 05c_7</v>
          </cell>
          <cell r="AQ7594" t="str">
            <v>Westliche Flächenländer_2005_I 05c_7</v>
          </cell>
        </row>
        <row r="7595">
          <cell r="G7595">
            <v>4773</v>
          </cell>
          <cell r="H7595">
            <v>4167</v>
          </cell>
          <cell r="I7595">
            <v>307</v>
          </cell>
          <cell r="J7595">
            <v>289</v>
          </cell>
          <cell r="K7595">
            <v>1788</v>
          </cell>
          <cell r="L7595">
            <v>1573</v>
          </cell>
          <cell r="M7595">
            <v>99</v>
          </cell>
          <cell r="N7595">
            <v>92</v>
          </cell>
          <cell r="O7595">
            <v>1756</v>
          </cell>
          <cell r="P7595">
            <v>1597</v>
          </cell>
          <cell r="Q7595">
            <v>1403</v>
          </cell>
          <cell r="R7595">
            <v>17</v>
          </cell>
          <cell r="S7595">
            <v>0</v>
          </cell>
          <cell r="T7595">
            <v>0</v>
          </cell>
          <cell r="U7595">
            <v>0</v>
          </cell>
          <cell r="AO7595" t="str">
            <v>Hessen_2005_I 05c_8</v>
          </cell>
          <cell r="AQ7595" t="str">
            <v>Westliche Flächenländer_2005_I 05c_8</v>
          </cell>
        </row>
        <row r="7596">
          <cell r="G7596">
            <v>0</v>
          </cell>
          <cell r="H7596">
            <v>0</v>
          </cell>
          <cell r="I7596">
            <v>0</v>
          </cell>
          <cell r="J7596">
            <v>0</v>
          </cell>
          <cell r="K7596">
            <v>0</v>
          </cell>
          <cell r="L7596">
            <v>0</v>
          </cell>
          <cell r="M7596">
            <v>0</v>
          </cell>
          <cell r="N7596">
            <v>0</v>
          </cell>
          <cell r="O7596">
            <v>0</v>
          </cell>
          <cell r="P7596">
            <v>0</v>
          </cell>
          <cell r="Q7596">
            <v>0</v>
          </cell>
          <cell r="R7596">
            <v>0</v>
          </cell>
          <cell r="S7596">
            <v>0</v>
          </cell>
          <cell r="T7596">
            <v>0</v>
          </cell>
          <cell r="U7596">
            <v>0</v>
          </cell>
          <cell r="AO7596" t="e">
            <v>#N/A</v>
          </cell>
          <cell r="AQ7596" t="e">
            <v>#N/A</v>
          </cell>
        </row>
        <row r="7597">
          <cell r="G7597">
            <v>0</v>
          </cell>
          <cell r="H7597">
            <v>0</v>
          </cell>
          <cell r="I7597">
            <v>0</v>
          </cell>
          <cell r="J7597">
            <v>0</v>
          </cell>
          <cell r="K7597">
            <v>0</v>
          </cell>
          <cell r="L7597">
            <v>0</v>
          </cell>
          <cell r="M7597">
            <v>0</v>
          </cell>
          <cell r="N7597">
            <v>0</v>
          </cell>
          <cell r="O7597">
            <v>0</v>
          </cell>
          <cell r="P7597">
            <v>0</v>
          </cell>
          <cell r="Q7597">
            <v>0</v>
          </cell>
          <cell r="R7597">
            <v>0</v>
          </cell>
          <cell r="S7597">
            <v>0</v>
          </cell>
          <cell r="T7597">
            <v>0</v>
          </cell>
          <cell r="U7597">
            <v>0</v>
          </cell>
          <cell r="AO7597" t="e">
            <v>#N/A</v>
          </cell>
          <cell r="AQ7597" t="e">
            <v>#N/A</v>
          </cell>
        </row>
        <row r="7598">
          <cell r="G7598">
            <v>222</v>
          </cell>
          <cell r="H7598">
            <v>203</v>
          </cell>
          <cell r="I7598">
            <v>3</v>
          </cell>
          <cell r="J7598">
            <v>3</v>
          </cell>
          <cell r="K7598">
            <v>58</v>
          </cell>
          <cell r="L7598">
            <v>52</v>
          </cell>
          <cell r="M7598">
            <v>1</v>
          </cell>
          <cell r="N7598">
            <v>1</v>
          </cell>
          <cell r="O7598">
            <v>44</v>
          </cell>
          <cell r="P7598">
            <v>92</v>
          </cell>
          <cell r="Q7598">
            <v>72</v>
          </cell>
          <cell r="R7598">
            <v>14</v>
          </cell>
          <cell r="S7598">
            <v>0</v>
          </cell>
          <cell r="T7598">
            <v>0</v>
          </cell>
          <cell r="U7598">
            <v>0</v>
          </cell>
          <cell r="AO7598" t="e">
            <v>#N/A</v>
          </cell>
          <cell r="AQ7598" t="e">
            <v>#N/A</v>
          </cell>
        </row>
        <row r="7599">
          <cell r="G7599">
            <v>30</v>
          </cell>
          <cell r="H7599">
            <v>28</v>
          </cell>
          <cell r="I7599">
            <v>0</v>
          </cell>
          <cell r="J7599">
            <v>0</v>
          </cell>
          <cell r="K7599">
            <v>7</v>
          </cell>
          <cell r="L7599">
            <v>7</v>
          </cell>
          <cell r="M7599">
            <v>0</v>
          </cell>
          <cell r="N7599">
            <v>0</v>
          </cell>
          <cell r="O7599">
            <v>7</v>
          </cell>
          <cell r="P7599">
            <v>16</v>
          </cell>
          <cell r="Q7599">
            <v>5</v>
          </cell>
          <cell r="R7599">
            <v>2</v>
          </cell>
          <cell r="S7599">
            <v>0</v>
          </cell>
          <cell r="T7599">
            <v>0</v>
          </cell>
          <cell r="U7599">
            <v>0</v>
          </cell>
          <cell r="AO7599" t="e">
            <v>#N/A</v>
          </cell>
          <cell r="AQ7599" t="e">
            <v>#N/A</v>
          </cell>
        </row>
        <row r="7600">
          <cell r="G7600">
            <v>17</v>
          </cell>
          <cell r="H7600">
            <v>15</v>
          </cell>
          <cell r="I7600">
            <v>1</v>
          </cell>
          <cell r="J7600">
            <v>1</v>
          </cell>
          <cell r="K7600">
            <v>4</v>
          </cell>
          <cell r="L7600">
            <v>4</v>
          </cell>
          <cell r="M7600">
            <v>0</v>
          </cell>
          <cell r="N7600">
            <v>0</v>
          </cell>
          <cell r="O7600">
            <v>3</v>
          </cell>
          <cell r="P7600">
            <v>3</v>
          </cell>
          <cell r="Q7600">
            <v>10</v>
          </cell>
          <cell r="R7600">
            <v>1</v>
          </cell>
          <cell r="S7600">
            <v>0</v>
          </cell>
          <cell r="T7600">
            <v>0</v>
          </cell>
          <cell r="U7600">
            <v>0</v>
          </cell>
          <cell r="AO7600" t="e">
            <v>#N/A</v>
          </cell>
          <cell r="AQ7600" t="e">
            <v>#N/A</v>
          </cell>
        </row>
        <row r="7601">
          <cell r="G7601">
            <v>0</v>
          </cell>
          <cell r="H7601">
            <v>0</v>
          </cell>
          <cell r="I7601">
            <v>0</v>
          </cell>
          <cell r="J7601">
            <v>0</v>
          </cell>
          <cell r="K7601">
            <v>0</v>
          </cell>
          <cell r="L7601">
            <v>0</v>
          </cell>
          <cell r="M7601">
            <v>0</v>
          </cell>
          <cell r="N7601">
            <v>0</v>
          </cell>
          <cell r="O7601">
            <v>0</v>
          </cell>
          <cell r="P7601">
            <v>0</v>
          </cell>
          <cell r="Q7601">
            <v>0</v>
          </cell>
          <cell r="R7601">
            <v>0</v>
          </cell>
          <cell r="S7601">
            <v>0</v>
          </cell>
          <cell r="T7601">
            <v>0</v>
          </cell>
          <cell r="U7601">
            <v>0</v>
          </cell>
          <cell r="AO7601" t="e">
            <v>#N/A</v>
          </cell>
          <cell r="AQ7601" t="e">
            <v>#N/A</v>
          </cell>
        </row>
        <row r="7602">
          <cell r="G7602">
            <v>0</v>
          </cell>
          <cell r="H7602">
            <v>0</v>
          </cell>
          <cell r="I7602">
            <v>0</v>
          </cell>
          <cell r="J7602">
            <v>0</v>
          </cell>
          <cell r="K7602">
            <v>0</v>
          </cell>
          <cell r="L7602">
            <v>0</v>
          </cell>
          <cell r="M7602">
            <v>0</v>
          </cell>
          <cell r="N7602">
            <v>0</v>
          </cell>
          <cell r="O7602">
            <v>0</v>
          </cell>
          <cell r="P7602">
            <v>0</v>
          </cell>
          <cell r="Q7602">
            <v>0</v>
          </cell>
          <cell r="R7602">
            <v>0</v>
          </cell>
          <cell r="S7602">
            <v>0</v>
          </cell>
          <cell r="T7602">
            <v>0</v>
          </cell>
          <cell r="U7602">
            <v>0</v>
          </cell>
          <cell r="AO7602" t="e">
            <v>#N/A</v>
          </cell>
          <cell r="AQ7602" t="e">
            <v>#N/A</v>
          </cell>
        </row>
        <row r="7603">
          <cell r="G7603">
            <v>269</v>
          </cell>
          <cell r="H7603">
            <v>246</v>
          </cell>
          <cell r="I7603">
            <v>4</v>
          </cell>
          <cell r="J7603">
            <v>4</v>
          </cell>
          <cell r="K7603">
            <v>69</v>
          </cell>
          <cell r="L7603">
            <v>63</v>
          </cell>
          <cell r="M7603">
            <v>1</v>
          </cell>
          <cell r="N7603">
            <v>1</v>
          </cell>
          <cell r="O7603">
            <v>54</v>
          </cell>
          <cell r="P7603">
            <v>111</v>
          </cell>
          <cell r="Q7603">
            <v>87</v>
          </cell>
          <cell r="R7603">
            <v>17</v>
          </cell>
          <cell r="S7603">
            <v>0</v>
          </cell>
          <cell r="T7603">
            <v>0</v>
          </cell>
          <cell r="U7603">
            <v>0</v>
          </cell>
          <cell r="AO7603" t="e">
            <v>#N/A</v>
          </cell>
          <cell r="AQ7603" t="e">
            <v>#N/A</v>
          </cell>
        </row>
        <row r="7604">
          <cell r="G7604">
            <v>856</v>
          </cell>
          <cell r="H7604">
            <v>312</v>
          </cell>
          <cell r="I7604">
            <v>267</v>
          </cell>
          <cell r="J7604">
            <v>104</v>
          </cell>
          <cell r="K7604">
            <v>809</v>
          </cell>
          <cell r="L7604">
            <v>295</v>
          </cell>
          <cell r="M7604">
            <v>246</v>
          </cell>
          <cell r="N7604">
            <v>96</v>
          </cell>
          <cell r="O7604">
            <v>856</v>
          </cell>
          <cell r="P7604">
            <v>0</v>
          </cell>
          <cell r="Q7604">
            <v>0</v>
          </cell>
          <cell r="R7604">
            <v>0</v>
          </cell>
          <cell r="S7604">
            <v>0</v>
          </cell>
          <cell r="T7604">
            <v>0</v>
          </cell>
          <cell r="U7604">
            <v>0</v>
          </cell>
          <cell r="AO7604" t="str">
            <v>Hessen_2005_II 03b_1</v>
          </cell>
          <cell r="AQ7604" t="str">
            <v>Westliche Flächenländer_2005_II 03b_1</v>
          </cell>
        </row>
        <row r="7605">
          <cell r="G7605">
            <v>444</v>
          </cell>
          <cell r="H7605">
            <v>179</v>
          </cell>
          <cell r="I7605">
            <v>113</v>
          </cell>
          <cell r="J7605">
            <v>46</v>
          </cell>
          <cell r="K7605">
            <v>443</v>
          </cell>
          <cell r="L7605">
            <v>178</v>
          </cell>
          <cell r="M7605">
            <v>113</v>
          </cell>
          <cell r="N7605">
            <v>46</v>
          </cell>
          <cell r="O7605">
            <v>444</v>
          </cell>
          <cell r="P7605">
            <v>0</v>
          </cell>
          <cell r="Q7605">
            <v>0</v>
          </cell>
          <cell r="R7605">
            <v>0</v>
          </cell>
          <cell r="S7605">
            <v>0</v>
          </cell>
          <cell r="T7605">
            <v>0</v>
          </cell>
          <cell r="U7605">
            <v>0</v>
          </cell>
          <cell r="AO7605" t="str">
            <v>Hessen_2005_II 03b_2</v>
          </cell>
          <cell r="AQ7605" t="str">
            <v>Westliche Flächenländer_2005_II 03b_2</v>
          </cell>
        </row>
        <row r="7606">
          <cell r="G7606">
            <v>9</v>
          </cell>
          <cell r="H7606">
            <v>2</v>
          </cell>
          <cell r="I7606">
            <v>3</v>
          </cell>
          <cell r="J7606">
            <v>1</v>
          </cell>
          <cell r="K7606">
            <v>9</v>
          </cell>
          <cell r="L7606">
            <v>2</v>
          </cell>
          <cell r="M7606">
            <v>3</v>
          </cell>
          <cell r="N7606">
            <v>1</v>
          </cell>
          <cell r="O7606">
            <v>9</v>
          </cell>
          <cell r="P7606">
            <v>0</v>
          </cell>
          <cell r="Q7606">
            <v>0</v>
          </cell>
          <cell r="R7606">
            <v>0</v>
          </cell>
          <cell r="S7606">
            <v>0</v>
          </cell>
          <cell r="T7606">
            <v>0</v>
          </cell>
          <cell r="U7606">
            <v>0</v>
          </cell>
          <cell r="AO7606" t="str">
            <v>Hessen_2005_II 03b_3</v>
          </cell>
          <cell r="AQ7606" t="str">
            <v>Westliche Flächenländer_2005_II 03b_3</v>
          </cell>
        </row>
        <row r="7607">
          <cell r="G7607">
            <v>0</v>
          </cell>
          <cell r="H7607">
            <v>0</v>
          </cell>
          <cell r="I7607">
            <v>0</v>
          </cell>
          <cell r="J7607">
            <v>0</v>
          </cell>
          <cell r="K7607">
            <v>0</v>
          </cell>
          <cell r="L7607">
            <v>0</v>
          </cell>
          <cell r="M7607">
            <v>0</v>
          </cell>
          <cell r="N7607">
            <v>0</v>
          </cell>
          <cell r="O7607">
            <v>0</v>
          </cell>
          <cell r="P7607">
            <v>0</v>
          </cell>
          <cell r="Q7607">
            <v>0</v>
          </cell>
          <cell r="R7607">
            <v>0</v>
          </cell>
          <cell r="S7607">
            <v>0</v>
          </cell>
          <cell r="T7607">
            <v>0</v>
          </cell>
          <cell r="U7607">
            <v>0</v>
          </cell>
          <cell r="AO7607" t="str">
            <v>Hessen_2005_II 03b_4</v>
          </cell>
          <cell r="AQ7607" t="str">
            <v>Westliche Flächenländer_2005_II 03b_4</v>
          </cell>
        </row>
        <row r="7608">
          <cell r="G7608">
            <v>0</v>
          </cell>
          <cell r="H7608">
            <v>0</v>
          </cell>
          <cell r="I7608">
            <v>0</v>
          </cell>
          <cell r="J7608">
            <v>0</v>
          </cell>
          <cell r="K7608">
            <v>0</v>
          </cell>
          <cell r="L7608">
            <v>0</v>
          </cell>
          <cell r="M7608">
            <v>0</v>
          </cell>
          <cell r="N7608">
            <v>0</v>
          </cell>
          <cell r="O7608">
            <v>0</v>
          </cell>
          <cell r="P7608">
            <v>0</v>
          </cell>
          <cell r="Q7608">
            <v>0</v>
          </cell>
          <cell r="R7608">
            <v>0</v>
          </cell>
          <cell r="S7608">
            <v>0</v>
          </cell>
          <cell r="T7608">
            <v>0</v>
          </cell>
          <cell r="U7608">
            <v>0</v>
          </cell>
          <cell r="AO7608" t="str">
            <v>Hessen_2005_II 03b_5</v>
          </cell>
          <cell r="AQ7608" t="str">
            <v>Westliche Flächenländer_2005_II 03b_5</v>
          </cell>
        </row>
        <row r="7609">
          <cell r="G7609">
            <v>0</v>
          </cell>
          <cell r="H7609">
            <v>0</v>
          </cell>
          <cell r="I7609">
            <v>0</v>
          </cell>
          <cell r="J7609">
            <v>0</v>
          </cell>
          <cell r="K7609">
            <v>0</v>
          </cell>
          <cell r="L7609">
            <v>0</v>
          </cell>
          <cell r="M7609">
            <v>0</v>
          </cell>
          <cell r="N7609">
            <v>0</v>
          </cell>
          <cell r="O7609">
            <v>0</v>
          </cell>
          <cell r="P7609">
            <v>0</v>
          </cell>
          <cell r="Q7609">
            <v>0</v>
          </cell>
          <cell r="R7609">
            <v>0</v>
          </cell>
          <cell r="S7609">
            <v>0</v>
          </cell>
          <cell r="T7609">
            <v>0</v>
          </cell>
          <cell r="U7609">
            <v>0</v>
          </cell>
          <cell r="AO7609" t="str">
            <v>Hessen_2005_II 03b_6</v>
          </cell>
          <cell r="AQ7609" t="str">
            <v>Westliche Flächenländer_2005_II 03b_6</v>
          </cell>
        </row>
        <row r="7610">
          <cell r="G7610">
            <v>251</v>
          </cell>
          <cell r="H7610">
            <v>106</v>
          </cell>
          <cell r="I7610">
            <v>88</v>
          </cell>
          <cell r="J7610">
            <v>26</v>
          </cell>
          <cell r="K7610">
            <v>251</v>
          </cell>
          <cell r="L7610">
            <v>106</v>
          </cell>
          <cell r="M7610">
            <v>88</v>
          </cell>
          <cell r="N7610">
            <v>26</v>
          </cell>
          <cell r="O7610">
            <v>251</v>
          </cell>
          <cell r="P7610">
            <v>0</v>
          </cell>
          <cell r="Q7610">
            <v>0</v>
          </cell>
          <cell r="R7610">
            <v>0</v>
          </cell>
          <cell r="S7610">
            <v>0</v>
          </cell>
          <cell r="T7610">
            <v>0</v>
          </cell>
          <cell r="U7610">
            <v>0</v>
          </cell>
          <cell r="AO7610" t="str">
            <v>Hessen_2005_II 03b_7</v>
          </cell>
          <cell r="AQ7610" t="str">
            <v>Westliche Flächenländer_2005_II 03b_7</v>
          </cell>
        </row>
        <row r="7611">
          <cell r="G7611">
            <v>1560</v>
          </cell>
          <cell r="H7611">
            <v>599</v>
          </cell>
          <cell r="I7611">
            <v>471</v>
          </cell>
          <cell r="J7611">
            <v>177</v>
          </cell>
          <cell r="K7611">
            <v>1512</v>
          </cell>
          <cell r="L7611">
            <v>581</v>
          </cell>
          <cell r="M7611">
            <v>450</v>
          </cell>
          <cell r="N7611">
            <v>169</v>
          </cell>
          <cell r="O7611">
            <v>1560</v>
          </cell>
          <cell r="P7611">
            <v>0</v>
          </cell>
          <cell r="Q7611">
            <v>0</v>
          </cell>
          <cell r="R7611">
            <v>0</v>
          </cell>
          <cell r="S7611">
            <v>0</v>
          </cell>
          <cell r="T7611">
            <v>0</v>
          </cell>
          <cell r="U7611">
            <v>0</v>
          </cell>
          <cell r="AO7611" t="str">
            <v>Hessen_2005_II 03b_8</v>
          </cell>
          <cell r="AQ7611" t="str">
            <v>Westliche Flächenländer_2005_II 03b_8</v>
          </cell>
        </row>
        <row r="7612">
          <cell r="G7612">
            <v>246</v>
          </cell>
          <cell r="H7612">
            <v>97</v>
          </cell>
          <cell r="I7612">
            <v>73</v>
          </cell>
          <cell r="J7612">
            <v>34</v>
          </cell>
          <cell r="K7612">
            <v>227</v>
          </cell>
          <cell r="L7612">
            <v>90</v>
          </cell>
          <cell r="M7612">
            <v>69</v>
          </cell>
          <cell r="N7612">
            <v>34</v>
          </cell>
          <cell r="O7612">
            <v>246</v>
          </cell>
          <cell r="P7612">
            <v>0</v>
          </cell>
          <cell r="Q7612">
            <v>0</v>
          </cell>
          <cell r="R7612">
            <v>0</v>
          </cell>
          <cell r="S7612">
            <v>0</v>
          </cell>
          <cell r="T7612">
            <v>0</v>
          </cell>
          <cell r="U7612">
            <v>0</v>
          </cell>
          <cell r="AO7612" t="str">
            <v>Hessen_2005_II 02b_1</v>
          </cell>
          <cell r="AQ7612" t="str">
            <v>Westliche Flächenländer_2005_II 02b_1</v>
          </cell>
        </row>
        <row r="7613">
          <cell r="G7613">
            <v>3504</v>
          </cell>
          <cell r="H7613">
            <v>1427</v>
          </cell>
          <cell r="I7613">
            <v>763</v>
          </cell>
          <cell r="J7613">
            <v>345</v>
          </cell>
          <cell r="K7613">
            <v>3444</v>
          </cell>
          <cell r="L7613">
            <v>1403</v>
          </cell>
          <cell r="M7613">
            <v>746</v>
          </cell>
          <cell r="N7613">
            <v>333</v>
          </cell>
          <cell r="O7613">
            <v>3504</v>
          </cell>
          <cell r="P7613">
            <v>0</v>
          </cell>
          <cell r="Q7613">
            <v>0</v>
          </cell>
          <cell r="R7613">
            <v>0</v>
          </cell>
          <cell r="S7613">
            <v>0</v>
          </cell>
          <cell r="T7613">
            <v>0</v>
          </cell>
          <cell r="U7613">
            <v>0</v>
          </cell>
          <cell r="AO7613" t="str">
            <v>Hessen_2005_II 02b_2</v>
          </cell>
          <cell r="AQ7613" t="str">
            <v>Westliche Flächenländer_2005_II 02b_2</v>
          </cell>
        </row>
        <row r="7614">
          <cell r="G7614">
            <v>258</v>
          </cell>
          <cell r="H7614">
            <v>123</v>
          </cell>
          <cell r="I7614">
            <v>25</v>
          </cell>
          <cell r="J7614">
            <v>20</v>
          </cell>
          <cell r="K7614">
            <v>253</v>
          </cell>
          <cell r="L7614">
            <v>120</v>
          </cell>
          <cell r="M7614">
            <v>24</v>
          </cell>
          <cell r="N7614">
            <v>19</v>
          </cell>
          <cell r="O7614">
            <v>258</v>
          </cell>
          <cell r="P7614">
            <v>0</v>
          </cell>
          <cell r="Q7614">
            <v>0</v>
          </cell>
          <cell r="R7614">
            <v>0</v>
          </cell>
          <cell r="S7614">
            <v>0</v>
          </cell>
          <cell r="T7614">
            <v>0</v>
          </cell>
          <cell r="U7614">
            <v>0</v>
          </cell>
          <cell r="AO7614" t="str">
            <v>Hessen_2005_II 02b_3</v>
          </cell>
          <cell r="AQ7614" t="str">
            <v>Westliche Flächenländer_2005_II 02b_3</v>
          </cell>
        </row>
        <row r="7615">
          <cell r="G7615">
            <v>0</v>
          </cell>
          <cell r="H7615">
            <v>0</v>
          </cell>
          <cell r="I7615">
            <v>0</v>
          </cell>
          <cell r="J7615">
            <v>0</v>
          </cell>
          <cell r="K7615">
            <v>0</v>
          </cell>
          <cell r="L7615">
            <v>0</v>
          </cell>
          <cell r="M7615">
            <v>0</v>
          </cell>
          <cell r="N7615">
            <v>0</v>
          </cell>
          <cell r="O7615">
            <v>0</v>
          </cell>
          <cell r="P7615">
            <v>0</v>
          </cell>
          <cell r="Q7615">
            <v>0</v>
          </cell>
          <cell r="R7615">
            <v>0</v>
          </cell>
          <cell r="S7615">
            <v>0</v>
          </cell>
          <cell r="T7615">
            <v>0</v>
          </cell>
          <cell r="U7615">
            <v>0</v>
          </cell>
          <cell r="AO7615" t="str">
            <v>Hessen_2005_II 02b_4</v>
          </cell>
          <cell r="AQ7615" t="str">
            <v>Westliche Flächenländer_2005_II 02b_4</v>
          </cell>
        </row>
        <row r="7616">
          <cell r="G7616">
            <v>0</v>
          </cell>
          <cell r="H7616">
            <v>0</v>
          </cell>
          <cell r="I7616">
            <v>0</v>
          </cell>
          <cell r="J7616">
            <v>0</v>
          </cell>
          <cell r="K7616">
            <v>0</v>
          </cell>
          <cell r="L7616">
            <v>0</v>
          </cell>
          <cell r="M7616">
            <v>0</v>
          </cell>
          <cell r="N7616">
            <v>0</v>
          </cell>
          <cell r="O7616">
            <v>0</v>
          </cell>
          <cell r="P7616">
            <v>0</v>
          </cell>
          <cell r="Q7616">
            <v>0</v>
          </cell>
          <cell r="R7616">
            <v>0</v>
          </cell>
          <cell r="S7616">
            <v>0</v>
          </cell>
          <cell r="T7616">
            <v>0</v>
          </cell>
          <cell r="U7616">
            <v>0</v>
          </cell>
          <cell r="AO7616" t="str">
            <v>Hessen_2005_II 02b_5</v>
          </cell>
          <cell r="AQ7616" t="str">
            <v>Westliche Flächenländer_2005_II 02b_5</v>
          </cell>
        </row>
        <row r="7617">
          <cell r="G7617">
            <v>0</v>
          </cell>
          <cell r="H7617">
            <v>0</v>
          </cell>
          <cell r="I7617">
            <v>0</v>
          </cell>
          <cell r="J7617">
            <v>0</v>
          </cell>
          <cell r="K7617">
            <v>0</v>
          </cell>
          <cell r="L7617">
            <v>0</v>
          </cell>
          <cell r="M7617">
            <v>0</v>
          </cell>
          <cell r="N7617">
            <v>0</v>
          </cell>
          <cell r="O7617">
            <v>0</v>
          </cell>
          <cell r="P7617">
            <v>0</v>
          </cell>
          <cell r="Q7617">
            <v>0</v>
          </cell>
          <cell r="R7617">
            <v>0</v>
          </cell>
          <cell r="S7617">
            <v>0</v>
          </cell>
          <cell r="T7617">
            <v>0</v>
          </cell>
          <cell r="U7617">
            <v>0</v>
          </cell>
          <cell r="AO7617" t="str">
            <v>Hessen_2005_II 02b_6</v>
          </cell>
          <cell r="AQ7617" t="str">
            <v>Westliche Flächenländer_2005_II 02b_6</v>
          </cell>
        </row>
        <row r="7618">
          <cell r="G7618">
            <v>42</v>
          </cell>
          <cell r="H7618">
            <v>16</v>
          </cell>
          <cell r="I7618">
            <v>11</v>
          </cell>
          <cell r="J7618">
            <v>5</v>
          </cell>
          <cell r="K7618">
            <v>29</v>
          </cell>
          <cell r="L7618">
            <v>11</v>
          </cell>
          <cell r="M7618">
            <v>5</v>
          </cell>
          <cell r="N7618">
            <v>2</v>
          </cell>
          <cell r="O7618">
            <v>42</v>
          </cell>
          <cell r="P7618">
            <v>0</v>
          </cell>
          <cell r="Q7618">
            <v>0</v>
          </cell>
          <cell r="R7618">
            <v>0</v>
          </cell>
          <cell r="S7618">
            <v>0</v>
          </cell>
          <cell r="T7618">
            <v>0</v>
          </cell>
          <cell r="U7618">
            <v>0</v>
          </cell>
          <cell r="AO7618" t="str">
            <v>Hessen_2005_II 02b_7</v>
          </cell>
          <cell r="AQ7618" t="str">
            <v>Westliche Flächenländer_2005_II 02b_7</v>
          </cell>
        </row>
        <row r="7619">
          <cell r="G7619">
            <v>4050</v>
          </cell>
          <cell r="H7619">
            <v>1663</v>
          </cell>
          <cell r="I7619">
            <v>872</v>
          </cell>
          <cell r="J7619">
            <v>404</v>
          </cell>
          <cell r="K7619">
            <v>3953</v>
          </cell>
          <cell r="L7619">
            <v>1624</v>
          </cell>
          <cell r="M7619">
            <v>844</v>
          </cell>
          <cell r="N7619">
            <v>388</v>
          </cell>
          <cell r="O7619">
            <v>4050</v>
          </cell>
          <cell r="P7619">
            <v>0</v>
          </cell>
          <cell r="Q7619">
            <v>0</v>
          </cell>
          <cell r="R7619">
            <v>0</v>
          </cell>
          <cell r="S7619">
            <v>0</v>
          </cell>
          <cell r="T7619">
            <v>0</v>
          </cell>
          <cell r="U7619">
            <v>0</v>
          </cell>
          <cell r="AO7619" t="str">
            <v>Hessen_2005_II 02b_8</v>
          </cell>
          <cell r="AQ7619" t="str">
            <v>Westliche Flächenländer_2005_II 02b_8</v>
          </cell>
        </row>
        <row r="7620">
          <cell r="G7620">
            <v>0</v>
          </cell>
          <cell r="H7620">
            <v>0</v>
          </cell>
          <cell r="I7620">
            <v>0</v>
          </cell>
          <cell r="J7620">
            <v>0</v>
          </cell>
          <cell r="K7620">
            <v>0</v>
          </cell>
          <cell r="L7620">
            <v>0</v>
          </cell>
          <cell r="M7620">
            <v>0</v>
          </cell>
          <cell r="N7620">
            <v>0</v>
          </cell>
          <cell r="O7620">
            <v>0</v>
          </cell>
          <cell r="P7620">
            <v>0</v>
          </cell>
          <cell r="Q7620">
            <v>0</v>
          </cell>
          <cell r="R7620">
            <v>0</v>
          </cell>
          <cell r="S7620">
            <v>0</v>
          </cell>
          <cell r="T7620">
            <v>0</v>
          </cell>
          <cell r="U7620">
            <v>0</v>
          </cell>
          <cell r="AO7620" t="str">
            <v>Hessen_2005_II 02a_1</v>
          </cell>
          <cell r="AQ7620" t="str">
            <v>Westliche Flächenländer_2005_II 02a_1</v>
          </cell>
        </row>
        <row r="7621">
          <cell r="G7621">
            <v>13321</v>
          </cell>
          <cell r="H7621">
            <v>6809</v>
          </cell>
          <cell r="I7621">
            <v>2659</v>
          </cell>
          <cell r="J7621">
            <v>1307</v>
          </cell>
          <cell r="K7621">
            <v>6692</v>
          </cell>
          <cell r="L7621">
            <v>3339</v>
          </cell>
          <cell r="M7621">
            <v>1292</v>
          </cell>
          <cell r="N7621">
            <v>632</v>
          </cell>
          <cell r="O7621">
            <v>7761</v>
          </cell>
          <cell r="P7621">
            <v>5560</v>
          </cell>
          <cell r="Q7621">
            <v>0</v>
          </cell>
          <cell r="R7621">
            <v>0</v>
          </cell>
          <cell r="S7621">
            <v>0</v>
          </cell>
          <cell r="T7621">
            <v>0</v>
          </cell>
          <cell r="U7621">
            <v>0</v>
          </cell>
          <cell r="AO7621" t="str">
            <v>Hessen_2005_II 02a_2</v>
          </cell>
          <cell r="AQ7621" t="str">
            <v>Westliche Flächenländer_2005_II 02a_2</v>
          </cell>
        </row>
        <row r="7622">
          <cell r="G7622">
            <v>2517</v>
          </cell>
          <cell r="H7622">
            <v>1355</v>
          </cell>
          <cell r="I7622">
            <v>427</v>
          </cell>
          <cell r="J7622">
            <v>211</v>
          </cell>
          <cell r="K7622">
            <v>2344</v>
          </cell>
          <cell r="L7622">
            <v>1277</v>
          </cell>
          <cell r="M7622">
            <v>384</v>
          </cell>
          <cell r="N7622">
            <v>195</v>
          </cell>
          <cell r="O7622">
            <v>2392</v>
          </cell>
          <cell r="P7622">
            <v>125</v>
          </cell>
          <cell r="Q7622">
            <v>0</v>
          </cell>
          <cell r="R7622">
            <v>0</v>
          </cell>
          <cell r="S7622">
            <v>0</v>
          </cell>
          <cell r="T7622">
            <v>0</v>
          </cell>
          <cell r="U7622">
            <v>0</v>
          </cell>
          <cell r="AO7622" t="str">
            <v>Hessen_2005_II 02a_3</v>
          </cell>
          <cell r="AQ7622" t="str">
            <v>Westliche Flächenländer_2005_II 02a_3</v>
          </cell>
        </row>
        <row r="7623">
          <cell r="G7623">
            <v>16</v>
          </cell>
          <cell r="H7623">
            <v>14</v>
          </cell>
          <cell r="I7623">
            <v>4</v>
          </cell>
          <cell r="J7623">
            <v>4</v>
          </cell>
          <cell r="K7623">
            <v>15</v>
          </cell>
          <cell r="L7623">
            <v>13</v>
          </cell>
          <cell r="M7623">
            <v>3</v>
          </cell>
          <cell r="N7623">
            <v>3</v>
          </cell>
          <cell r="O7623">
            <v>16</v>
          </cell>
          <cell r="P7623">
            <v>0</v>
          </cell>
          <cell r="Q7623">
            <v>0</v>
          </cell>
          <cell r="R7623">
            <v>0</v>
          </cell>
          <cell r="S7623">
            <v>0</v>
          </cell>
          <cell r="T7623">
            <v>0</v>
          </cell>
          <cell r="U7623">
            <v>0</v>
          </cell>
          <cell r="AO7623" t="str">
            <v>Hessen_2005_II 02a_4</v>
          </cell>
          <cell r="AQ7623" t="str">
            <v>Westliche Flächenländer_2005_II 02a_4</v>
          </cell>
        </row>
        <row r="7624">
          <cell r="G7624">
            <v>1</v>
          </cell>
          <cell r="H7624">
            <v>1</v>
          </cell>
          <cell r="I7624">
            <v>1</v>
          </cell>
          <cell r="J7624">
            <v>1</v>
          </cell>
          <cell r="K7624">
            <v>1</v>
          </cell>
          <cell r="L7624">
            <v>1</v>
          </cell>
          <cell r="M7624">
            <v>1</v>
          </cell>
          <cell r="N7624">
            <v>1</v>
          </cell>
          <cell r="O7624">
            <v>1</v>
          </cell>
          <cell r="P7624">
            <v>0</v>
          </cell>
          <cell r="Q7624">
            <v>0</v>
          </cell>
          <cell r="R7624">
            <v>0</v>
          </cell>
          <cell r="S7624">
            <v>0</v>
          </cell>
          <cell r="T7624">
            <v>0</v>
          </cell>
          <cell r="U7624">
            <v>0</v>
          </cell>
          <cell r="AO7624" t="str">
            <v>Hessen_2005_II 02a_5</v>
          </cell>
          <cell r="AQ7624" t="str">
            <v>Westliche Flächenländer_2005_II 02a_5</v>
          </cell>
        </row>
        <row r="7625">
          <cell r="G7625">
            <v>0</v>
          </cell>
          <cell r="H7625">
            <v>0</v>
          </cell>
          <cell r="I7625">
            <v>0</v>
          </cell>
          <cell r="J7625">
            <v>0</v>
          </cell>
          <cell r="K7625">
            <v>0</v>
          </cell>
          <cell r="L7625">
            <v>0</v>
          </cell>
          <cell r="M7625">
            <v>0</v>
          </cell>
          <cell r="N7625">
            <v>0</v>
          </cell>
          <cell r="O7625">
            <v>0</v>
          </cell>
          <cell r="P7625">
            <v>0</v>
          </cell>
          <cell r="Q7625">
            <v>0</v>
          </cell>
          <cell r="R7625">
            <v>0</v>
          </cell>
          <cell r="S7625">
            <v>0</v>
          </cell>
          <cell r="T7625">
            <v>0</v>
          </cell>
          <cell r="U7625">
            <v>0</v>
          </cell>
          <cell r="AO7625" t="str">
            <v>Hessen_2005_II 02a_6</v>
          </cell>
          <cell r="AQ7625" t="str">
            <v>Westliche Flächenländer_2005_II 02a_6</v>
          </cell>
        </row>
        <row r="7626">
          <cell r="G7626">
            <v>0</v>
          </cell>
          <cell r="H7626">
            <v>0</v>
          </cell>
          <cell r="I7626">
            <v>0</v>
          </cell>
          <cell r="J7626">
            <v>0</v>
          </cell>
          <cell r="K7626">
            <v>0</v>
          </cell>
          <cell r="L7626">
            <v>0</v>
          </cell>
          <cell r="M7626">
            <v>0</v>
          </cell>
          <cell r="N7626">
            <v>0</v>
          </cell>
          <cell r="O7626">
            <v>0</v>
          </cell>
          <cell r="P7626">
            <v>0</v>
          </cell>
          <cell r="Q7626">
            <v>0</v>
          </cell>
          <cell r="R7626">
            <v>0</v>
          </cell>
          <cell r="S7626">
            <v>0</v>
          </cell>
          <cell r="T7626">
            <v>0</v>
          </cell>
          <cell r="U7626">
            <v>0</v>
          </cell>
          <cell r="AO7626" t="str">
            <v>Hessen_2005_II 02a_7</v>
          </cell>
          <cell r="AQ7626" t="str">
            <v>Westliche Flächenländer_2005_II 02a_7</v>
          </cell>
        </row>
        <row r="7627">
          <cell r="G7627">
            <v>15855</v>
          </cell>
          <cell r="H7627">
            <v>8179</v>
          </cell>
          <cell r="I7627">
            <v>3091</v>
          </cell>
          <cell r="J7627">
            <v>1523</v>
          </cell>
          <cell r="K7627">
            <v>9052</v>
          </cell>
          <cell r="L7627">
            <v>4630</v>
          </cell>
          <cell r="M7627">
            <v>1680</v>
          </cell>
          <cell r="N7627">
            <v>831</v>
          </cell>
          <cell r="O7627">
            <v>10170</v>
          </cell>
          <cell r="P7627">
            <v>5685</v>
          </cell>
          <cell r="Q7627">
            <v>0</v>
          </cell>
          <cell r="R7627">
            <v>0</v>
          </cell>
          <cell r="S7627">
            <v>0</v>
          </cell>
          <cell r="T7627">
            <v>0</v>
          </cell>
          <cell r="U7627">
            <v>0</v>
          </cell>
          <cell r="AO7627" t="str">
            <v>Hessen_2005_II 02a_8</v>
          </cell>
          <cell r="AQ7627" t="str">
            <v>Westliche Flächenländer_2005_II 02a_8</v>
          </cell>
        </row>
        <row r="7628">
          <cell r="G7628">
            <v>2126</v>
          </cell>
          <cell r="H7628">
            <v>839</v>
          </cell>
          <cell r="I7628">
            <v>746</v>
          </cell>
          <cell r="J7628">
            <v>303</v>
          </cell>
          <cell r="K7628">
            <v>2011</v>
          </cell>
          <cell r="L7628">
            <v>789</v>
          </cell>
          <cell r="M7628">
            <v>675</v>
          </cell>
          <cell r="N7628">
            <v>270</v>
          </cell>
          <cell r="O7628">
            <v>1942</v>
          </cell>
          <cell r="P7628">
            <v>184</v>
          </cell>
          <cell r="Q7628">
            <v>0</v>
          </cell>
          <cell r="R7628">
            <v>0</v>
          </cell>
          <cell r="S7628">
            <v>0</v>
          </cell>
          <cell r="T7628">
            <v>0</v>
          </cell>
          <cell r="U7628">
            <v>0</v>
          </cell>
          <cell r="AO7628" t="str">
            <v>Hessen_2005_II 03c_1</v>
          </cell>
          <cell r="AQ7628" t="str">
            <v>Westliche Flächenländer_2005_II 03c_1</v>
          </cell>
        </row>
        <row r="7629">
          <cell r="G7629">
            <v>965</v>
          </cell>
          <cell r="H7629">
            <v>390</v>
          </cell>
          <cell r="I7629">
            <v>292</v>
          </cell>
          <cell r="J7629">
            <v>113</v>
          </cell>
          <cell r="K7629">
            <v>843</v>
          </cell>
          <cell r="L7629">
            <v>348</v>
          </cell>
          <cell r="M7629">
            <v>225</v>
          </cell>
          <cell r="N7629">
            <v>89</v>
          </cell>
          <cell r="O7629">
            <v>778</v>
          </cell>
          <cell r="P7629">
            <v>187</v>
          </cell>
          <cell r="Q7629">
            <v>0</v>
          </cell>
          <cell r="R7629">
            <v>0</v>
          </cell>
          <cell r="S7629">
            <v>0</v>
          </cell>
          <cell r="T7629">
            <v>0</v>
          </cell>
          <cell r="U7629">
            <v>0</v>
          </cell>
          <cell r="AO7629" t="str">
            <v>Hessen_2005_II 03c_2</v>
          </cell>
          <cell r="AQ7629" t="str">
            <v>Westliche Flächenländer_2005_II 03c_2</v>
          </cell>
        </row>
        <row r="7630">
          <cell r="G7630">
            <v>42</v>
          </cell>
          <cell r="H7630">
            <v>20</v>
          </cell>
          <cell r="I7630">
            <v>8</v>
          </cell>
          <cell r="J7630">
            <v>4</v>
          </cell>
          <cell r="K7630">
            <v>39</v>
          </cell>
          <cell r="L7630">
            <v>17</v>
          </cell>
          <cell r="M7630">
            <v>7</v>
          </cell>
          <cell r="N7630">
            <v>3</v>
          </cell>
          <cell r="O7630">
            <v>25</v>
          </cell>
          <cell r="P7630">
            <v>17</v>
          </cell>
          <cell r="Q7630">
            <v>0</v>
          </cell>
          <cell r="R7630">
            <v>0</v>
          </cell>
          <cell r="S7630">
            <v>0</v>
          </cell>
          <cell r="T7630">
            <v>0</v>
          </cell>
          <cell r="U7630">
            <v>0</v>
          </cell>
          <cell r="AO7630" t="str">
            <v>Hessen_2005_II 03c_3</v>
          </cell>
          <cell r="AQ7630" t="str">
            <v>Westliche Flächenländer_2005_II 03c_3</v>
          </cell>
        </row>
        <row r="7631">
          <cell r="G7631">
            <v>0</v>
          </cell>
          <cell r="H7631">
            <v>0</v>
          </cell>
          <cell r="I7631">
            <v>0</v>
          </cell>
          <cell r="J7631">
            <v>0</v>
          </cell>
          <cell r="K7631">
            <v>0</v>
          </cell>
          <cell r="L7631">
            <v>0</v>
          </cell>
          <cell r="M7631">
            <v>0</v>
          </cell>
          <cell r="N7631">
            <v>0</v>
          </cell>
          <cell r="O7631">
            <v>0</v>
          </cell>
          <cell r="P7631">
            <v>0</v>
          </cell>
          <cell r="Q7631">
            <v>0</v>
          </cell>
          <cell r="R7631">
            <v>0</v>
          </cell>
          <cell r="S7631">
            <v>0</v>
          </cell>
          <cell r="T7631">
            <v>0</v>
          </cell>
          <cell r="U7631">
            <v>0</v>
          </cell>
          <cell r="AO7631" t="str">
            <v>Hessen_2005_II 03c_4</v>
          </cell>
          <cell r="AQ7631" t="str">
            <v>Westliche Flächenländer_2005_II 03c_4</v>
          </cell>
        </row>
        <row r="7632">
          <cell r="G7632">
            <v>0</v>
          </cell>
          <cell r="H7632">
            <v>0</v>
          </cell>
          <cell r="I7632">
            <v>0</v>
          </cell>
          <cell r="J7632">
            <v>0</v>
          </cell>
          <cell r="K7632">
            <v>0</v>
          </cell>
          <cell r="L7632">
            <v>0</v>
          </cell>
          <cell r="M7632">
            <v>0</v>
          </cell>
          <cell r="N7632">
            <v>0</v>
          </cell>
          <cell r="O7632">
            <v>0</v>
          </cell>
          <cell r="P7632">
            <v>0</v>
          </cell>
          <cell r="Q7632">
            <v>0</v>
          </cell>
          <cell r="R7632">
            <v>0</v>
          </cell>
          <cell r="S7632">
            <v>0</v>
          </cell>
          <cell r="T7632">
            <v>0</v>
          </cell>
          <cell r="U7632">
            <v>0</v>
          </cell>
          <cell r="AO7632" t="str">
            <v>Hessen_2005_II 03c_5</v>
          </cell>
          <cell r="AQ7632" t="str">
            <v>Westliche Flächenländer_2005_II 03c_5</v>
          </cell>
        </row>
        <row r="7633">
          <cell r="G7633">
            <v>0</v>
          </cell>
          <cell r="H7633">
            <v>0</v>
          </cell>
          <cell r="I7633">
            <v>0</v>
          </cell>
          <cell r="J7633">
            <v>0</v>
          </cell>
          <cell r="K7633">
            <v>0</v>
          </cell>
          <cell r="L7633">
            <v>0</v>
          </cell>
          <cell r="M7633">
            <v>0</v>
          </cell>
          <cell r="N7633">
            <v>0</v>
          </cell>
          <cell r="O7633">
            <v>0</v>
          </cell>
          <cell r="P7633">
            <v>0</v>
          </cell>
          <cell r="Q7633">
            <v>0</v>
          </cell>
          <cell r="R7633">
            <v>0</v>
          </cell>
          <cell r="S7633">
            <v>0</v>
          </cell>
          <cell r="T7633">
            <v>0</v>
          </cell>
          <cell r="U7633">
            <v>0</v>
          </cell>
          <cell r="AO7633" t="str">
            <v>Hessen_2005_II 03c_6</v>
          </cell>
          <cell r="AQ7633" t="str">
            <v>Westliche Flächenländer_2005_II 03c_6</v>
          </cell>
        </row>
        <row r="7634">
          <cell r="G7634">
            <v>449</v>
          </cell>
          <cell r="H7634">
            <v>174</v>
          </cell>
          <cell r="I7634">
            <v>102</v>
          </cell>
          <cell r="J7634">
            <v>50</v>
          </cell>
          <cell r="K7634">
            <v>444</v>
          </cell>
          <cell r="L7634">
            <v>173</v>
          </cell>
          <cell r="M7634">
            <v>101</v>
          </cell>
          <cell r="N7634">
            <v>49</v>
          </cell>
          <cell r="O7634">
            <v>441</v>
          </cell>
          <cell r="P7634">
            <v>8</v>
          </cell>
          <cell r="Q7634">
            <v>0</v>
          </cell>
          <cell r="R7634">
            <v>0</v>
          </cell>
          <cell r="S7634">
            <v>0</v>
          </cell>
          <cell r="T7634">
            <v>0</v>
          </cell>
          <cell r="U7634">
            <v>0</v>
          </cell>
          <cell r="AO7634" t="str">
            <v>Hessen_2005_II 03c_7</v>
          </cell>
          <cell r="AQ7634" t="str">
            <v>Westliche Flächenländer_2005_II 03c_7</v>
          </cell>
        </row>
        <row r="7635">
          <cell r="G7635">
            <v>3582</v>
          </cell>
          <cell r="H7635">
            <v>1423</v>
          </cell>
          <cell r="I7635">
            <v>1148</v>
          </cell>
          <cell r="J7635">
            <v>470</v>
          </cell>
          <cell r="K7635">
            <v>3337</v>
          </cell>
          <cell r="L7635">
            <v>1327</v>
          </cell>
          <cell r="M7635">
            <v>1008</v>
          </cell>
          <cell r="N7635">
            <v>411</v>
          </cell>
          <cell r="O7635">
            <v>3186</v>
          </cell>
          <cell r="P7635">
            <v>396</v>
          </cell>
          <cell r="Q7635">
            <v>0</v>
          </cell>
          <cell r="R7635">
            <v>0</v>
          </cell>
          <cell r="S7635">
            <v>0</v>
          </cell>
          <cell r="T7635">
            <v>0</v>
          </cell>
          <cell r="U7635">
            <v>0</v>
          </cell>
          <cell r="AO7635" t="str">
            <v>Hessen_2005_II 03c_8</v>
          </cell>
          <cell r="AQ7635" t="str">
            <v>Westliche Flächenländer_2005_II 03c_8</v>
          </cell>
        </row>
        <row r="7636">
          <cell r="G7636">
            <v>1143</v>
          </cell>
          <cell r="H7636">
            <v>433</v>
          </cell>
          <cell r="I7636">
            <v>322</v>
          </cell>
          <cell r="J7636">
            <v>127</v>
          </cell>
          <cell r="K7636">
            <v>811</v>
          </cell>
          <cell r="L7636">
            <v>293</v>
          </cell>
          <cell r="M7636">
            <v>226</v>
          </cell>
          <cell r="N7636">
            <v>82</v>
          </cell>
          <cell r="O7636">
            <v>730</v>
          </cell>
          <cell r="P7636">
            <v>348</v>
          </cell>
          <cell r="Q7636">
            <v>65</v>
          </cell>
          <cell r="R7636">
            <v>0</v>
          </cell>
          <cell r="S7636">
            <v>0</v>
          </cell>
          <cell r="T7636">
            <v>0</v>
          </cell>
          <cell r="U7636">
            <v>0</v>
          </cell>
          <cell r="AO7636" t="str">
            <v>Hessen_2005_II 03d_1</v>
          </cell>
          <cell r="AQ7636" t="str">
            <v>Westliche Flächenländer_2005_II 03d_1</v>
          </cell>
        </row>
        <row r="7637">
          <cell r="G7637">
            <v>1570</v>
          </cell>
          <cell r="H7637">
            <v>653</v>
          </cell>
          <cell r="I7637">
            <v>400</v>
          </cell>
          <cell r="J7637">
            <v>155</v>
          </cell>
          <cell r="K7637">
            <v>1154</v>
          </cell>
          <cell r="L7637">
            <v>482</v>
          </cell>
          <cell r="M7637">
            <v>275</v>
          </cell>
          <cell r="N7637">
            <v>104</v>
          </cell>
          <cell r="O7637">
            <v>1061</v>
          </cell>
          <cell r="P7637">
            <v>402</v>
          </cell>
          <cell r="Q7637">
            <v>107</v>
          </cell>
          <cell r="R7637">
            <v>0</v>
          </cell>
          <cell r="S7637">
            <v>0</v>
          </cell>
          <cell r="T7637">
            <v>0</v>
          </cell>
          <cell r="U7637">
            <v>0</v>
          </cell>
          <cell r="AO7637" t="str">
            <v>Hessen_2005_II 03d_2</v>
          </cell>
          <cell r="AQ7637" t="str">
            <v>Westliche Flächenländer_2005_II 03d_2</v>
          </cell>
        </row>
        <row r="7638">
          <cell r="G7638">
            <v>537</v>
          </cell>
          <cell r="H7638">
            <v>281</v>
          </cell>
          <cell r="I7638">
            <v>55</v>
          </cell>
          <cell r="J7638">
            <v>24</v>
          </cell>
          <cell r="K7638">
            <v>449</v>
          </cell>
          <cell r="L7638">
            <v>232</v>
          </cell>
          <cell r="M7638">
            <v>40</v>
          </cell>
          <cell r="N7638">
            <v>17</v>
          </cell>
          <cell r="O7638">
            <v>371</v>
          </cell>
          <cell r="P7638">
            <v>128</v>
          </cell>
          <cell r="Q7638">
            <v>38</v>
          </cell>
          <cell r="R7638">
            <v>0</v>
          </cell>
          <cell r="S7638">
            <v>0</v>
          </cell>
          <cell r="T7638">
            <v>0</v>
          </cell>
          <cell r="U7638">
            <v>0</v>
          </cell>
          <cell r="AO7638" t="str">
            <v>Hessen_2005_II 03d_3</v>
          </cell>
          <cell r="AQ7638" t="str">
            <v>Westliche Flächenländer_2005_II 03d_3</v>
          </cell>
        </row>
        <row r="7639">
          <cell r="G7639">
            <v>0</v>
          </cell>
          <cell r="H7639">
            <v>0</v>
          </cell>
          <cell r="I7639">
            <v>0</v>
          </cell>
          <cell r="J7639">
            <v>0</v>
          </cell>
          <cell r="K7639">
            <v>0</v>
          </cell>
          <cell r="L7639">
            <v>0</v>
          </cell>
          <cell r="M7639">
            <v>0</v>
          </cell>
          <cell r="N7639">
            <v>0</v>
          </cell>
          <cell r="O7639">
            <v>0</v>
          </cell>
          <cell r="P7639">
            <v>0</v>
          </cell>
          <cell r="Q7639">
            <v>0</v>
          </cell>
          <cell r="R7639">
            <v>0</v>
          </cell>
          <cell r="S7639">
            <v>0</v>
          </cell>
          <cell r="T7639">
            <v>0</v>
          </cell>
          <cell r="U7639">
            <v>0</v>
          </cell>
          <cell r="AO7639" t="str">
            <v>Hessen_2005_II 03d_4</v>
          </cell>
          <cell r="AQ7639" t="str">
            <v>Westliche Flächenländer_2005_II 03d_4</v>
          </cell>
        </row>
        <row r="7640">
          <cell r="G7640">
            <v>0</v>
          </cell>
          <cell r="H7640">
            <v>0</v>
          </cell>
          <cell r="I7640">
            <v>0</v>
          </cell>
          <cell r="J7640">
            <v>0</v>
          </cell>
          <cell r="K7640">
            <v>0</v>
          </cell>
          <cell r="L7640">
            <v>0</v>
          </cell>
          <cell r="M7640">
            <v>0</v>
          </cell>
          <cell r="N7640">
            <v>0</v>
          </cell>
          <cell r="O7640">
            <v>0</v>
          </cell>
          <cell r="P7640">
            <v>0</v>
          </cell>
          <cell r="Q7640">
            <v>0</v>
          </cell>
          <cell r="R7640">
            <v>0</v>
          </cell>
          <cell r="S7640">
            <v>0</v>
          </cell>
          <cell r="T7640">
            <v>0</v>
          </cell>
          <cell r="U7640">
            <v>0</v>
          </cell>
          <cell r="AO7640" t="str">
            <v>Hessen_2005_II 03d_5</v>
          </cell>
          <cell r="AQ7640" t="str">
            <v>Westliche Flächenländer_2005_II 03d_5</v>
          </cell>
        </row>
        <row r="7641">
          <cell r="G7641">
            <v>0</v>
          </cell>
          <cell r="H7641">
            <v>0</v>
          </cell>
          <cell r="I7641">
            <v>0</v>
          </cell>
          <cell r="J7641">
            <v>0</v>
          </cell>
          <cell r="K7641">
            <v>0</v>
          </cell>
          <cell r="L7641">
            <v>0</v>
          </cell>
          <cell r="M7641">
            <v>0</v>
          </cell>
          <cell r="N7641">
            <v>0</v>
          </cell>
          <cell r="O7641">
            <v>0</v>
          </cell>
          <cell r="P7641">
            <v>0</v>
          </cell>
          <cell r="Q7641">
            <v>0</v>
          </cell>
          <cell r="R7641">
            <v>0</v>
          </cell>
          <cell r="S7641">
            <v>0</v>
          </cell>
          <cell r="T7641">
            <v>0</v>
          </cell>
          <cell r="U7641">
            <v>0</v>
          </cell>
          <cell r="AO7641" t="str">
            <v>Hessen_2005_II 03d_6</v>
          </cell>
          <cell r="AQ7641" t="str">
            <v>Westliche Flächenländer_2005_II 03d_6</v>
          </cell>
        </row>
        <row r="7642">
          <cell r="G7642">
            <v>39</v>
          </cell>
          <cell r="H7642">
            <v>18</v>
          </cell>
          <cell r="I7642">
            <v>13</v>
          </cell>
          <cell r="J7642">
            <v>6</v>
          </cell>
          <cell r="K7642">
            <v>23</v>
          </cell>
          <cell r="L7642">
            <v>8</v>
          </cell>
          <cell r="M7642">
            <v>7</v>
          </cell>
          <cell r="N7642">
            <v>3</v>
          </cell>
          <cell r="O7642">
            <v>21</v>
          </cell>
          <cell r="P7642">
            <v>12</v>
          </cell>
          <cell r="Q7642">
            <v>6</v>
          </cell>
          <cell r="R7642">
            <v>0</v>
          </cell>
          <cell r="S7642">
            <v>0</v>
          </cell>
          <cell r="T7642">
            <v>0</v>
          </cell>
          <cell r="U7642">
            <v>0</v>
          </cell>
          <cell r="AO7642" t="str">
            <v>Hessen_2005_II 03d_7</v>
          </cell>
          <cell r="AQ7642" t="str">
            <v>Westliche Flächenländer_2005_II 03d_7</v>
          </cell>
        </row>
        <row r="7643">
          <cell r="G7643">
            <v>3289</v>
          </cell>
          <cell r="H7643">
            <v>1385</v>
          </cell>
          <cell r="I7643">
            <v>790</v>
          </cell>
          <cell r="J7643">
            <v>312</v>
          </cell>
          <cell r="K7643">
            <v>2437</v>
          </cell>
          <cell r="L7643">
            <v>1015</v>
          </cell>
          <cell r="M7643">
            <v>548</v>
          </cell>
          <cell r="N7643">
            <v>206</v>
          </cell>
          <cell r="O7643">
            <v>2183</v>
          </cell>
          <cell r="P7643">
            <v>890</v>
          </cell>
          <cell r="Q7643">
            <v>216</v>
          </cell>
          <cell r="R7643">
            <v>0</v>
          </cell>
          <cell r="S7643">
            <v>0</v>
          </cell>
          <cell r="T7643">
            <v>0</v>
          </cell>
          <cell r="U7643">
            <v>0</v>
          </cell>
          <cell r="AO7643" t="str">
            <v>Hessen_2005_II 03d_8</v>
          </cell>
          <cell r="AQ7643" t="str">
            <v>Westliche Flächenländer_2005_II 03d_8</v>
          </cell>
        </row>
        <row r="7644">
          <cell r="G7644">
            <v>1143</v>
          </cell>
          <cell r="H7644">
            <v>433</v>
          </cell>
          <cell r="I7644">
            <v>322</v>
          </cell>
          <cell r="J7644">
            <v>127</v>
          </cell>
          <cell r="K7644">
            <v>811</v>
          </cell>
          <cell r="L7644">
            <v>293</v>
          </cell>
          <cell r="M7644">
            <v>226</v>
          </cell>
          <cell r="N7644">
            <v>82</v>
          </cell>
          <cell r="O7644">
            <v>730</v>
          </cell>
          <cell r="P7644">
            <v>348</v>
          </cell>
          <cell r="Q7644">
            <v>65</v>
          </cell>
          <cell r="R7644">
            <v>0</v>
          </cell>
          <cell r="S7644">
            <v>0</v>
          </cell>
          <cell r="T7644">
            <v>0</v>
          </cell>
          <cell r="U7644">
            <v>0</v>
          </cell>
          <cell r="AO7644" t="e">
            <v>#N/A</v>
          </cell>
          <cell r="AQ7644" t="e">
            <v>#N/A</v>
          </cell>
        </row>
        <row r="7645">
          <cell r="G7645">
            <v>1570</v>
          </cell>
          <cell r="H7645">
            <v>653</v>
          </cell>
          <cell r="I7645">
            <v>400</v>
          </cell>
          <cell r="J7645">
            <v>155</v>
          </cell>
          <cell r="K7645">
            <v>1154</v>
          </cell>
          <cell r="L7645">
            <v>482</v>
          </cell>
          <cell r="M7645">
            <v>275</v>
          </cell>
          <cell r="N7645">
            <v>104</v>
          </cell>
          <cell r="O7645">
            <v>1061</v>
          </cell>
          <cell r="P7645">
            <v>402</v>
          </cell>
          <cell r="Q7645">
            <v>107</v>
          </cell>
          <cell r="R7645">
            <v>0</v>
          </cell>
          <cell r="S7645">
            <v>0</v>
          </cell>
          <cell r="T7645">
            <v>0</v>
          </cell>
          <cell r="U7645">
            <v>0</v>
          </cell>
          <cell r="AO7645" t="e">
            <v>#N/A</v>
          </cell>
          <cell r="AQ7645" t="e">
            <v>#N/A</v>
          </cell>
        </row>
        <row r="7646">
          <cell r="G7646">
            <v>537</v>
          </cell>
          <cell r="H7646">
            <v>281</v>
          </cell>
          <cell r="I7646">
            <v>55</v>
          </cell>
          <cell r="J7646">
            <v>24</v>
          </cell>
          <cell r="K7646">
            <v>449</v>
          </cell>
          <cell r="L7646">
            <v>232</v>
          </cell>
          <cell r="M7646">
            <v>40</v>
          </cell>
          <cell r="N7646">
            <v>17</v>
          </cell>
          <cell r="O7646">
            <v>371</v>
          </cell>
          <cell r="P7646">
            <v>128</v>
          </cell>
          <cell r="Q7646">
            <v>38</v>
          </cell>
          <cell r="R7646">
            <v>0</v>
          </cell>
          <cell r="S7646">
            <v>0</v>
          </cell>
          <cell r="T7646">
            <v>0</v>
          </cell>
          <cell r="U7646">
            <v>0</v>
          </cell>
          <cell r="AO7646" t="e">
            <v>#N/A</v>
          </cell>
          <cell r="AQ7646" t="e">
            <v>#N/A</v>
          </cell>
        </row>
        <row r="7647">
          <cell r="G7647">
            <v>0</v>
          </cell>
          <cell r="H7647">
            <v>0</v>
          </cell>
          <cell r="I7647">
            <v>0</v>
          </cell>
          <cell r="J7647">
            <v>0</v>
          </cell>
          <cell r="K7647">
            <v>0</v>
          </cell>
          <cell r="L7647">
            <v>0</v>
          </cell>
          <cell r="M7647">
            <v>0</v>
          </cell>
          <cell r="N7647">
            <v>0</v>
          </cell>
          <cell r="O7647">
            <v>0</v>
          </cell>
          <cell r="P7647">
            <v>0</v>
          </cell>
          <cell r="Q7647">
            <v>0</v>
          </cell>
          <cell r="R7647">
            <v>0</v>
          </cell>
          <cell r="S7647">
            <v>0</v>
          </cell>
          <cell r="T7647">
            <v>0</v>
          </cell>
          <cell r="U7647">
            <v>0</v>
          </cell>
          <cell r="AO7647" t="e">
            <v>#N/A</v>
          </cell>
          <cell r="AQ7647" t="e">
            <v>#N/A</v>
          </cell>
        </row>
        <row r="7648">
          <cell r="G7648">
            <v>0</v>
          </cell>
          <cell r="H7648">
            <v>0</v>
          </cell>
          <cell r="I7648">
            <v>0</v>
          </cell>
          <cell r="J7648">
            <v>0</v>
          </cell>
          <cell r="K7648">
            <v>0</v>
          </cell>
          <cell r="L7648">
            <v>0</v>
          </cell>
          <cell r="M7648">
            <v>0</v>
          </cell>
          <cell r="N7648">
            <v>0</v>
          </cell>
          <cell r="O7648">
            <v>0</v>
          </cell>
          <cell r="P7648">
            <v>0</v>
          </cell>
          <cell r="Q7648">
            <v>0</v>
          </cell>
          <cell r="R7648">
            <v>0</v>
          </cell>
          <cell r="S7648">
            <v>0</v>
          </cell>
          <cell r="T7648">
            <v>0</v>
          </cell>
          <cell r="U7648">
            <v>0</v>
          </cell>
          <cell r="AO7648" t="e">
            <v>#N/A</v>
          </cell>
          <cell r="AQ7648" t="e">
            <v>#N/A</v>
          </cell>
        </row>
        <row r="7649">
          <cell r="G7649">
            <v>0</v>
          </cell>
          <cell r="H7649">
            <v>0</v>
          </cell>
          <cell r="I7649">
            <v>0</v>
          </cell>
          <cell r="J7649">
            <v>0</v>
          </cell>
          <cell r="K7649">
            <v>0</v>
          </cell>
          <cell r="L7649">
            <v>0</v>
          </cell>
          <cell r="M7649">
            <v>0</v>
          </cell>
          <cell r="N7649">
            <v>0</v>
          </cell>
          <cell r="O7649">
            <v>0</v>
          </cell>
          <cell r="P7649">
            <v>0</v>
          </cell>
          <cell r="Q7649">
            <v>0</v>
          </cell>
          <cell r="R7649">
            <v>0</v>
          </cell>
          <cell r="S7649">
            <v>0</v>
          </cell>
          <cell r="T7649">
            <v>0</v>
          </cell>
          <cell r="U7649">
            <v>0</v>
          </cell>
          <cell r="AO7649" t="e">
            <v>#N/A</v>
          </cell>
          <cell r="AQ7649" t="e">
            <v>#N/A</v>
          </cell>
        </row>
        <row r="7650">
          <cell r="G7650">
            <v>39</v>
          </cell>
          <cell r="H7650">
            <v>18</v>
          </cell>
          <cell r="I7650">
            <v>13</v>
          </cell>
          <cell r="J7650">
            <v>6</v>
          </cell>
          <cell r="K7650">
            <v>23</v>
          </cell>
          <cell r="L7650">
            <v>8</v>
          </cell>
          <cell r="M7650">
            <v>7</v>
          </cell>
          <cell r="N7650">
            <v>3</v>
          </cell>
          <cell r="O7650">
            <v>21</v>
          </cell>
          <cell r="P7650">
            <v>12</v>
          </cell>
          <cell r="Q7650">
            <v>6</v>
          </cell>
          <cell r="R7650">
            <v>0</v>
          </cell>
          <cell r="S7650">
            <v>0</v>
          </cell>
          <cell r="T7650">
            <v>0</v>
          </cell>
          <cell r="U7650">
            <v>0</v>
          </cell>
          <cell r="AO7650" t="e">
            <v>#N/A</v>
          </cell>
          <cell r="AQ7650" t="e">
            <v>#N/A</v>
          </cell>
        </row>
        <row r="7651">
          <cell r="G7651">
            <v>3289</v>
          </cell>
          <cell r="H7651">
            <v>1385</v>
          </cell>
          <cell r="I7651">
            <v>790</v>
          </cell>
          <cell r="J7651">
            <v>312</v>
          </cell>
          <cell r="K7651">
            <v>2437</v>
          </cell>
          <cell r="L7651">
            <v>1015</v>
          </cell>
          <cell r="M7651">
            <v>548</v>
          </cell>
          <cell r="N7651">
            <v>206</v>
          </cell>
          <cell r="O7651">
            <v>2183</v>
          </cell>
          <cell r="P7651">
            <v>890</v>
          </cell>
          <cell r="Q7651">
            <v>216</v>
          </cell>
          <cell r="R7651">
            <v>0</v>
          </cell>
          <cell r="S7651">
            <v>0</v>
          </cell>
          <cell r="T7651">
            <v>0</v>
          </cell>
          <cell r="U7651">
            <v>0</v>
          </cell>
          <cell r="AO7651" t="e">
            <v>#N/A</v>
          </cell>
          <cell r="AQ7651" t="e">
            <v>#N/A</v>
          </cell>
        </row>
        <row r="7652">
          <cell r="G7652">
            <v>2062</v>
          </cell>
          <cell r="H7652">
            <v>726</v>
          </cell>
          <cell r="I7652">
            <v>333</v>
          </cell>
          <cell r="J7652">
            <v>108</v>
          </cell>
          <cell r="K7652">
            <v>1562</v>
          </cell>
          <cell r="L7652">
            <v>550</v>
          </cell>
          <cell r="M7652">
            <v>260</v>
          </cell>
          <cell r="N7652">
            <v>83</v>
          </cell>
          <cell r="O7652">
            <v>1253</v>
          </cell>
          <cell r="P7652">
            <v>660</v>
          </cell>
          <cell r="Q7652">
            <v>127</v>
          </cell>
          <cell r="R7652">
            <v>22</v>
          </cell>
          <cell r="S7652">
            <v>0</v>
          </cell>
          <cell r="T7652">
            <v>0</v>
          </cell>
          <cell r="U7652">
            <v>0</v>
          </cell>
          <cell r="AO7652" t="str">
            <v>Hessen_2005_II 03c_1</v>
          </cell>
          <cell r="AQ7652" t="str">
            <v>Westliche Flächenländer_2005_II 03c_1</v>
          </cell>
        </row>
        <row r="7653">
          <cell r="G7653">
            <v>1667</v>
          </cell>
          <cell r="H7653">
            <v>662</v>
          </cell>
          <cell r="I7653">
            <v>270</v>
          </cell>
          <cell r="J7653">
            <v>103</v>
          </cell>
          <cell r="K7653">
            <v>1500</v>
          </cell>
          <cell r="L7653">
            <v>602</v>
          </cell>
          <cell r="M7653">
            <v>237</v>
          </cell>
          <cell r="N7653">
            <v>89</v>
          </cell>
          <cell r="O7653">
            <v>1267</v>
          </cell>
          <cell r="P7653">
            <v>357</v>
          </cell>
          <cell r="Q7653">
            <v>42</v>
          </cell>
          <cell r="R7653">
            <v>1</v>
          </cell>
          <cell r="S7653">
            <v>0</v>
          </cell>
          <cell r="T7653">
            <v>0</v>
          </cell>
          <cell r="U7653">
            <v>0</v>
          </cell>
          <cell r="AO7653" t="str">
            <v>Hessen_2005_II 03c_2</v>
          </cell>
          <cell r="AQ7653" t="str">
            <v>Westliche Flächenländer_2005_II 03c_2</v>
          </cell>
        </row>
        <row r="7654">
          <cell r="G7654">
            <v>388</v>
          </cell>
          <cell r="H7654">
            <v>195</v>
          </cell>
          <cell r="I7654">
            <v>14</v>
          </cell>
          <cell r="J7654">
            <v>6</v>
          </cell>
          <cell r="K7654">
            <v>362</v>
          </cell>
          <cell r="L7654">
            <v>182</v>
          </cell>
          <cell r="M7654">
            <v>14</v>
          </cell>
          <cell r="N7654">
            <v>6</v>
          </cell>
          <cell r="O7654">
            <v>304</v>
          </cell>
          <cell r="P7654">
            <v>83</v>
          </cell>
          <cell r="Q7654">
            <v>1</v>
          </cell>
          <cell r="R7654">
            <v>0</v>
          </cell>
          <cell r="S7654">
            <v>0</v>
          </cell>
          <cell r="T7654">
            <v>0</v>
          </cell>
          <cell r="U7654">
            <v>0</v>
          </cell>
          <cell r="AO7654" t="str">
            <v>Hessen_2005_II 03c_3</v>
          </cell>
          <cell r="AQ7654" t="str">
            <v>Westliche Flächenländer_2005_II 03c_3</v>
          </cell>
        </row>
        <row r="7655">
          <cell r="G7655">
            <v>0</v>
          </cell>
          <cell r="H7655">
            <v>0</v>
          </cell>
          <cell r="I7655">
            <v>0</v>
          </cell>
          <cell r="J7655">
            <v>0</v>
          </cell>
          <cell r="K7655">
            <v>0</v>
          </cell>
          <cell r="L7655">
            <v>0</v>
          </cell>
          <cell r="M7655">
            <v>0</v>
          </cell>
          <cell r="N7655">
            <v>0</v>
          </cell>
          <cell r="O7655">
            <v>0</v>
          </cell>
          <cell r="P7655">
            <v>0</v>
          </cell>
          <cell r="Q7655">
            <v>0</v>
          </cell>
          <cell r="R7655">
            <v>0</v>
          </cell>
          <cell r="S7655">
            <v>0</v>
          </cell>
          <cell r="T7655">
            <v>0</v>
          </cell>
          <cell r="U7655">
            <v>0</v>
          </cell>
          <cell r="AO7655" t="str">
            <v>Hessen_2005_II 03c_4</v>
          </cell>
          <cell r="AQ7655" t="str">
            <v>Westliche Flächenländer_2005_II 03c_4</v>
          </cell>
        </row>
        <row r="7656">
          <cell r="G7656">
            <v>0</v>
          </cell>
          <cell r="H7656">
            <v>0</v>
          </cell>
          <cell r="I7656">
            <v>0</v>
          </cell>
          <cell r="J7656">
            <v>0</v>
          </cell>
          <cell r="K7656">
            <v>0</v>
          </cell>
          <cell r="L7656">
            <v>0</v>
          </cell>
          <cell r="M7656">
            <v>0</v>
          </cell>
          <cell r="N7656">
            <v>0</v>
          </cell>
          <cell r="O7656">
            <v>0</v>
          </cell>
          <cell r="P7656">
            <v>0</v>
          </cell>
          <cell r="Q7656">
            <v>0</v>
          </cell>
          <cell r="R7656">
            <v>0</v>
          </cell>
          <cell r="S7656">
            <v>0</v>
          </cell>
          <cell r="T7656">
            <v>0</v>
          </cell>
          <cell r="U7656">
            <v>0</v>
          </cell>
          <cell r="AO7656" t="str">
            <v>Hessen_2005_II 03c_5</v>
          </cell>
          <cell r="AQ7656" t="str">
            <v>Westliche Flächenländer_2005_II 03c_5</v>
          </cell>
        </row>
        <row r="7657">
          <cell r="G7657">
            <v>0</v>
          </cell>
          <cell r="H7657">
            <v>0</v>
          </cell>
          <cell r="I7657">
            <v>0</v>
          </cell>
          <cell r="J7657">
            <v>0</v>
          </cell>
          <cell r="K7657">
            <v>0</v>
          </cell>
          <cell r="L7657">
            <v>0</v>
          </cell>
          <cell r="M7657">
            <v>0</v>
          </cell>
          <cell r="N7657">
            <v>0</v>
          </cell>
          <cell r="O7657">
            <v>0</v>
          </cell>
          <cell r="P7657">
            <v>0</v>
          </cell>
          <cell r="Q7657">
            <v>0</v>
          </cell>
          <cell r="R7657">
            <v>0</v>
          </cell>
          <cell r="S7657">
            <v>0</v>
          </cell>
          <cell r="T7657">
            <v>0</v>
          </cell>
          <cell r="U7657">
            <v>0</v>
          </cell>
          <cell r="AO7657" t="str">
            <v>Hessen_2005_II 03c_6</v>
          </cell>
          <cell r="AQ7657" t="str">
            <v>Westliche Flächenländer_2005_II 03c_6</v>
          </cell>
        </row>
        <row r="7658">
          <cell r="G7658">
            <v>784</v>
          </cell>
          <cell r="H7658">
            <v>301</v>
          </cell>
          <cell r="I7658">
            <v>89</v>
          </cell>
          <cell r="J7658">
            <v>40</v>
          </cell>
          <cell r="K7658">
            <v>488</v>
          </cell>
          <cell r="L7658">
            <v>177</v>
          </cell>
          <cell r="M7658">
            <v>67</v>
          </cell>
          <cell r="N7658">
            <v>27</v>
          </cell>
          <cell r="O7658">
            <v>623</v>
          </cell>
          <cell r="P7658">
            <v>123</v>
          </cell>
          <cell r="Q7658">
            <v>32</v>
          </cell>
          <cell r="R7658">
            <v>6</v>
          </cell>
          <cell r="S7658">
            <v>0</v>
          </cell>
          <cell r="T7658">
            <v>0</v>
          </cell>
          <cell r="U7658">
            <v>0</v>
          </cell>
          <cell r="AO7658" t="str">
            <v>Hessen_2005_II 03c_7</v>
          </cell>
          <cell r="AQ7658" t="str">
            <v>Westliche Flächenländer_2005_II 03c_7</v>
          </cell>
        </row>
        <row r="7659">
          <cell r="G7659">
            <v>4901</v>
          </cell>
          <cell r="H7659">
            <v>1884</v>
          </cell>
          <cell r="I7659">
            <v>706</v>
          </cell>
          <cell r="J7659">
            <v>257</v>
          </cell>
          <cell r="K7659">
            <v>3912</v>
          </cell>
          <cell r="L7659">
            <v>1511</v>
          </cell>
          <cell r="M7659">
            <v>578</v>
          </cell>
          <cell r="N7659">
            <v>205</v>
          </cell>
          <cell r="O7659">
            <v>3447</v>
          </cell>
          <cell r="P7659">
            <v>1223</v>
          </cell>
          <cell r="Q7659">
            <v>202</v>
          </cell>
          <cell r="R7659">
            <v>29</v>
          </cell>
          <cell r="S7659">
            <v>0</v>
          </cell>
          <cell r="T7659">
            <v>0</v>
          </cell>
          <cell r="U7659">
            <v>0</v>
          </cell>
          <cell r="AO7659" t="str">
            <v>Hessen_2005_II 03c_8</v>
          </cell>
          <cell r="AQ7659" t="str">
            <v>Westliche Flächenländer_2005_II 03c_8</v>
          </cell>
        </row>
        <row r="7660">
          <cell r="G7660">
            <v>2062</v>
          </cell>
          <cell r="H7660">
            <v>726</v>
          </cell>
          <cell r="I7660">
            <v>333</v>
          </cell>
          <cell r="J7660">
            <v>108</v>
          </cell>
          <cell r="K7660">
            <v>1562</v>
          </cell>
          <cell r="L7660">
            <v>550</v>
          </cell>
          <cell r="M7660">
            <v>260</v>
          </cell>
          <cell r="N7660">
            <v>83</v>
          </cell>
          <cell r="O7660">
            <v>1253</v>
          </cell>
          <cell r="P7660">
            <v>660</v>
          </cell>
          <cell r="Q7660">
            <v>127</v>
          </cell>
          <cell r="R7660">
            <v>22</v>
          </cell>
          <cell r="S7660">
            <v>0</v>
          </cell>
          <cell r="T7660">
            <v>0</v>
          </cell>
          <cell r="U7660">
            <v>0</v>
          </cell>
          <cell r="AO7660" t="e">
            <v>#N/A</v>
          </cell>
          <cell r="AQ7660" t="e">
            <v>#N/A</v>
          </cell>
        </row>
        <row r="7661">
          <cell r="G7661">
            <v>1667</v>
          </cell>
          <cell r="H7661">
            <v>662</v>
          </cell>
          <cell r="I7661">
            <v>270</v>
          </cell>
          <cell r="J7661">
            <v>103</v>
          </cell>
          <cell r="K7661">
            <v>1500</v>
          </cell>
          <cell r="L7661">
            <v>602</v>
          </cell>
          <cell r="M7661">
            <v>237</v>
          </cell>
          <cell r="N7661">
            <v>89</v>
          </cell>
          <cell r="O7661">
            <v>1267</v>
          </cell>
          <cell r="P7661">
            <v>357</v>
          </cell>
          <cell r="Q7661">
            <v>42</v>
          </cell>
          <cell r="R7661">
            <v>1</v>
          </cell>
          <cell r="S7661">
            <v>0</v>
          </cell>
          <cell r="T7661">
            <v>0</v>
          </cell>
          <cell r="U7661">
            <v>0</v>
          </cell>
          <cell r="AO7661" t="e">
            <v>#N/A</v>
          </cell>
          <cell r="AQ7661" t="e">
            <v>#N/A</v>
          </cell>
        </row>
        <row r="7662">
          <cell r="G7662">
            <v>388</v>
          </cell>
          <cell r="H7662">
            <v>195</v>
          </cell>
          <cell r="I7662">
            <v>14</v>
          </cell>
          <cell r="J7662">
            <v>6</v>
          </cell>
          <cell r="K7662">
            <v>362</v>
          </cell>
          <cell r="L7662">
            <v>182</v>
          </cell>
          <cell r="M7662">
            <v>14</v>
          </cell>
          <cell r="N7662">
            <v>6</v>
          </cell>
          <cell r="O7662">
            <v>304</v>
          </cell>
          <cell r="P7662">
            <v>83</v>
          </cell>
          <cell r="Q7662">
            <v>1</v>
          </cell>
          <cell r="R7662">
            <v>0</v>
          </cell>
          <cell r="S7662">
            <v>0</v>
          </cell>
          <cell r="T7662">
            <v>0</v>
          </cell>
          <cell r="U7662">
            <v>0</v>
          </cell>
          <cell r="AO7662" t="e">
            <v>#N/A</v>
          </cell>
          <cell r="AQ7662" t="e">
            <v>#N/A</v>
          </cell>
        </row>
        <row r="7663">
          <cell r="G7663">
            <v>0</v>
          </cell>
          <cell r="H7663">
            <v>0</v>
          </cell>
          <cell r="I7663">
            <v>0</v>
          </cell>
          <cell r="J7663">
            <v>0</v>
          </cell>
          <cell r="K7663">
            <v>0</v>
          </cell>
          <cell r="L7663">
            <v>0</v>
          </cell>
          <cell r="M7663">
            <v>0</v>
          </cell>
          <cell r="N7663">
            <v>0</v>
          </cell>
          <cell r="O7663">
            <v>0</v>
          </cell>
          <cell r="P7663">
            <v>0</v>
          </cell>
          <cell r="Q7663">
            <v>0</v>
          </cell>
          <cell r="R7663">
            <v>0</v>
          </cell>
          <cell r="S7663">
            <v>0</v>
          </cell>
          <cell r="T7663">
            <v>0</v>
          </cell>
          <cell r="U7663">
            <v>0</v>
          </cell>
          <cell r="AO7663" t="e">
            <v>#N/A</v>
          </cell>
          <cell r="AQ7663" t="e">
            <v>#N/A</v>
          </cell>
        </row>
        <row r="7664">
          <cell r="G7664">
            <v>0</v>
          </cell>
          <cell r="H7664">
            <v>0</v>
          </cell>
          <cell r="I7664">
            <v>0</v>
          </cell>
          <cell r="J7664">
            <v>0</v>
          </cell>
          <cell r="K7664">
            <v>0</v>
          </cell>
          <cell r="L7664">
            <v>0</v>
          </cell>
          <cell r="M7664">
            <v>0</v>
          </cell>
          <cell r="N7664">
            <v>0</v>
          </cell>
          <cell r="O7664">
            <v>0</v>
          </cell>
          <cell r="P7664">
            <v>0</v>
          </cell>
          <cell r="Q7664">
            <v>0</v>
          </cell>
          <cell r="R7664">
            <v>0</v>
          </cell>
          <cell r="S7664">
            <v>0</v>
          </cell>
          <cell r="T7664">
            <v>0</v>
          </cell>
          <cell r="U7664">
            <v>0</v>
          </cell>
          <cell r="AO7664" t="e">
            <v>#N/A</v>
          </cell>
          <cell r="AQ7664" t="e">
            <v>#N/A</v>
          </cell>
        </row>
        <row r="7665">
          <cell r="G7665">
            <v>0</v>
          </cell>
          <cell r="H7665">
            <v>0</v>
          </cell>
          <cell r="I7665">
            <v>0</v>
          </cell>
          <cell r="J7665">
            <v>0</v>
          </cell>
          <cell r="K7665">
            <v>0</v>
          </cell>
          <cell r="L7665">
            <v>0</v>
          </cell>
          <cell r="M7665">
            <v>0</v>
          </cell>
          <cell r="N7665">
            <v>0</v>
          </cell>
          <cell r="O7665">
            <v>0</v>
          </cell>
          <cell r="P7665">
            <v>0</v>
          </cell>
          <cell r="Q7665">
            <v>0</v>
          </cell>
          <cell r="R7665">
            <v>0</v>
          </cell>
          <cell r="S7665">
            <v>0</v>
          </cell>
          <cell r="T7665">
            <v>0</v>
          </cell>
          <cell r="U7665">
            <v>0</v>
          </cell>
          <cell r="AO7665" t="e">
            <v>#N/A</v>
          </cell>
          <cell r="AQ7665" t="e">
            <v>#N/A</v>
          </cell>
        </row>
        <row r="7666">
          <cell r="G7666">
            <v>784</v>
          </cell>
          <cell r="H7666">
            <v>301</v>
          </cell>
          <cell r="I7666">
            <v>89</v>
          </cell>
          <cell r="J7666">
            <v>40</v>
          </cell>
          <cell r="K7666">
            <v>488</v>
          </cell>
          <cell r="L7666">
            <v>177</v>
          </cell>
          <cell r="M7666">
            <v>67</v>
          </cell>
          <cell r="N7666">
            <v>27</v>
          </cell>
          <cell r="O7666">
            <v>623</v>
          </cell>
          <cell r="P7666">
            <v>123</v>
          </cell>
          <cell r="Q7666">
            <v>32</v>
          </cell>
          <cell r="R7666">
            <v>6</v>
          </cell>
          <cell r="S7666">
            <v>0</v>
          </cell>
          <cell r="T7666">
            <v>0</v>
          </cell>
          <cell r="U7666">
            <v>0</v>
          </cell>
          <cell r="AO7666" t="e">
            <v>#N/A</v>
          </cell>
          <cell r="AQ7666" t="e">
            <v>#N/A</v>
          </cell>
        </row>
        <row r="7667">
          <cell r="G7667">
            <v>4901</v>
          </cell>
          <cell r="H7667">
            <v>1884</v>
          </cell>
          <cell r="I7667">
            <v>706</v>
          </cell>
          <cell r="J7667">
            <v>257</v>
          </cell>
          <cell r="K7667">
            <v>3912</v>
          </cell>
          <cell r="L7667">
            <v>1511</v>
          </cell>
          <cell r="M7667">
            <v>578</v>
          </cell>
          <cell r="N7667">
            <v>205</v>
          </cell>
          <cell r="O7667">
            <v>3447</v>
          </cell>
          <cell r="P7667">
            <v>1223</v>
          </cell>
          <cell r="Q7667">
            <v>202</v>
          </cell>
          <cell r="R7667">
            <v>29</v>
          </cell>
          <cell r="S7667">
            <v>0</v>
          </cell>
          <cell r="T7667">
            <v>0</v>
          </cell>
          <cell r="U7667">
            <v>0</v>
          </cell>
          <cell r="AO7667" t="e">
            <v>#N/A</v>
          </cell>
          <cell r="AQ7667" t="e">
            <v>#N/A</v>
          </cell>
        </row>
        <row r="7668">
          <cell r="G7668">
            <v>0</v>
          </cell>
          <cell r="H7668">
            <v>0</v>
          </cell>
          <cell r="I7668">
            <v>0</v>
          </cell>
          <cell r="J7668">
            <v>0</v>
          </cell>
          <cell r="K7668">
            <v>0</v>
          </cell>
          <cell r="L7668">
            <v>0</v>
          </cell>
          <cell r="M7668">
            <v>0</v>
          </cell>
          <cell r="N7668">
            <v>0</v>
          </cell>
          <cell r="O7668">
            <v>0</v>
          </cell>
          <cell r="P7668">
            <v>0</v>
          </cell>
          <cell r="Q7668">
            <v>0</v>
          </cell>
          <cell r="R7668">
            <v>0</v>
          </cell>
          <cell r="S7668">
            <v>0</v>
          </cell>
          <cell r="T7668">
            <v>0</v>
          </cell>
          <cell r="U7668">
            <v>0</v>
          </cell>
          <cell r="AO7668" t="str">
            <v>Hessen_2005_Sonstige_1</v>
          </cell>
          <cell r="AQ7668" t="str">
            <v>Westliche Flächenländer_2005_Sonstige_1</v>
          </cell>
        </row>
        <row r="7669">
          <cell r="G7669">
            <v>0</v>
          </cell>
          <cell r="H7669">
            <v>0</v>
          </cell>
          <cell r="I7669">
            <v>0</v>
          </cell>
          <cell r="J7669">
            <v>0</v>
          </cell>
          <cell r="K7669">
            <v>0</v>
          </cell>
          <cell r="L7669">
            <v>0</v>
          </cell>
          <cell r="M7669">
            <v>0</v>
          </cell>
          <cell r="N7669">
            <v>0</v>
          </cell>
          <cell r="O7669">
            <v>0</v>
          </cell>
          <cell r="P7669">
            <v>0</v>
          </cell>
          <cell r="Q7669">
            <v>0</v>
          </cell>
          <cell r="R7669">
            <v>0</v>
          </cell>
          <cell r="S7669">
            <v>0</v>
          </cell>
          <cell r="T7669">
            <v>0</v>
          </cell>
          <cell r="U7669">
            <v>0</v>
          </cell>
          <cell r="AO7669" t="str">
            <v>Hessen_2005_Sonstige_2</v>
          </cell>
          <cell r="AQ7669" t="str">
            <v>Westliche Flächenländer_2005_Sonstige_2</v>
          </cell>
        </row>
        <row r="7670">
          <cell r="G7670">
            <v>3918</v>
          </cell>
          <cell r="H7670">
            <v>1594</v>
          </cell>
          <cell r="I7670">
            <v>333</v>
          </cell>
          <cell r="J7670">
            <v>136</v>
          </cell>
          <cell r="K7670">
            <v>3229</v>
          </cell>
          <cell r="L7670">
            <v>1292</v>
          </cell>
          <cell r="M7670">
            <v>259</v>
          </cell>
          <cell r="N7670">
            <v>103</v>
          </cell>
          <cell r="O7670">
            <v>3631</v>
          </cell>
          <cell r="P7670">
            <v>247</v>
          </cell>
          <cell r="Q7670">
            <v>40</v>
          </cell>
          <cell r="R7670">
            <v>0</v>
          </cell>
          <cell r="S7670">
            <v>0</v>
          </cell>
          <cell r="T7670">
            <v>0</v>
          </cell>
          <cell r="U7670">
            <v>0</v>
          </cell>
          <cell r="AO7670" t="str">
            <v>Hessen_2005_Sonstige_3</v>
          </cell>
          <cell r="AQ7670" t="str">
            <v>Westliche Flächenländer_2005_Sonstige_3</v>
          </cell>
        </row>
        <row r="7671">
          <cell r="G7671">
            <v>58</v>
          </cell>
          <cell r="H7671">
            <v>42</v>
          </cell>
          <cell r="I7671">
            <v>4</v>
          </cell>
          <cell r="J7671">
            <v>4</v>
          </cell>
          <cell r="K7671">
            <v>54</v>
          </cell>
          <cell r="L7671">
            <v>40</v>
          </cell>
          <cell r="M7671">
            <v>4</v>
          </cell>
          <cell r="N7671">
            <v>4</v>
          </cell>
          <cell r="O7671">
            <v>57</v>
          </cell>
          <cell r="P7671">
            <v>1</v>
          </cell>
          <cell r="Q7671">
            <v>0</v>
          </cell>
          <cell r="R7671">
            <v>0</v>
          </cell>
          <cell r="S7671">
            <v>0</v>
          </cell>
          <cell r="T7671">
            <v>0</v>
          </cell>
          <cell r="U7671">
            <v>0</v>
          </cell>
          <cell r="AO7671" t="str">
            <v>Hessen_2005_Sonstige_4</v>
          </cell>
          <cell r="AQ7671" t="str">
            <v>Westliche Flächenländer_2005_Sonstige_4</v>
          </cell>
        </row>
        <row r="7672">
          <cell r="G7672">
            <v>0</v>
          </cell>
          <cell r="H7672">
            <v>0</v>
          </cell>
          <cell r="I7672">
            <v>0</v>
          </cell>
          <cell r="J7672">
            <v>0</v>
          </cell>
          <cell r="K7672">
            <v>0</v>
          </cell>
          <cell r="L7672">
            <v>0</v>
          </cell>
          <cell r="M7672">
            <v>0</v>
          </cell>
          <cell r="N7672">
            <v>0</v>
          </cell>
          <cell r="O7672">
            <v>0</v>
          </cell>
          <cell r="P7672">
            <v>0</v>
          </cell>
          <cell r="Q7672">
            <v>0</v>
          </cell>
          <cell r="R7672">
            <v>0</v>
          </cell>
          <cell r="S7672">
            <v>0</v>
          </cell>
          <cell r="T7672">
            <v>0</v>
          </cell>
          <cell r="U7672">
            <v>0</v>
          </cell>
          <cell r="AO7672" t="str">
            <v>Hessen_2005_Sonstige_5</v>
          </cell>
          <cell r="AQ7672" t="str">
            <v>Westliche Flächenländer_2005_Sonstige_5</v>
          </cell>
        </row>
        <row r="7673">
          <cell r="G7673">
            <v>0</v>
          </cell>
          <cell r="H7673">
            <v>0</v>
          </cell>
          <cell r="I7673">
            <v>0</v>
          </cell>
          <cell r="J7673">
            <v>0</v>
          </cell>
          <cell r="K7673">
            <v>0</v>
          </cell>
          <cell r="L7673">
            <v>0</v>
          </cell>
          <cell r="M7673">
            <v>0</v>
          </cell>
          <cell r="N7673">
            <v>0</v>
          </cell>
          <cell r="O7673">
            <v>0</v>
          </cell>
          <cell r="P7673">
            <v>0</v>
          </cell>
          <cell r="Q7673">
            <v>0</v>
          </cell>
          <cell r="R7673">
            <v>0</v>
          </cell>
          <cell r="S7673">
            <v>0</v>
          </cell>
          <cell r="T7673">
            <v>0</v>
          </cell>
          <cell r="U7673">
            <v>0</v>
          </cell>
          <cell r="AO7673" t="str">
            <v>Hessen_2005_Sonstige_6</v>
          </cell>
          <cell r="AQ7673" t="str">
            <v>Westliche Flächenländer_2005_Sonstige_6</v>
          </cell>
        </row>
        <row r="7674">
          <cell r="G7674">
            <v>0</v>
          </cell>
          <cell r="H7674">
            <v>0</v>
          </cell>
          <cell r="I7674">
            <v>0</v>
          </cell>
          <cell r="J7674">
            <v>0</v>
          </cell>
          <cell r="K7674">
            <v>0</v>
          </cell>
          <cell r="L7674">
            <v>0</v>
          </cell>
          <cell r="M7674">
            <v>0</v>
          </cell>
          <cell r="N7674">
            <v>0</v>
          </cell>
          <cell r="O7674">
            <v>0</v>
          </cell>
          <cell r="P7674">
            <v>0</v>
          </cell>
          <cell r="Q7674">
            <v>0</v>
          </cell>
          <cell r="R7674">
            <v>0</v>
          </cell>
          <cell r="S7674">
            <v>0</v>
          </cell>
          <cell r="T7674">
            <v>0</v>
          </cell>
          <cell r="U7674">
            <v>0</v>
          </cell>
          <cell r="AO7674" t="str">
            <v>Hessen_2005_Sonstige_7</v>
          </cell>
          <cell r="AQ7674" t="str">
            <v>Westliche Flächenländer_2005_Sonstige_7</v>
          </cell>
        </row>
        <row r="7675">
          <cell r="G7675">
            <v>3976</v>
          </cell>
          <cell r="H7675">
            <v>1636</v>
          </cell>
          <cell r="I7675">
            <v>337</v>
          </cell>
          <cell r="J7675">
            <v>140</v>
          </cell>
          <cell r="K7675">
            <v>3283</v>
          </cell>
          <cell r="L7675">
            <v>1332</v>
          </cell>
          <cell r="M7675">
            <v>263</v>
          </cell>
          <cell r="N7675">
            <v>107</v>
          </cell>
          <cell r="O7675">
            <v>3688</v>
          </cell>
          <cell r="P7675">
            <v>248</v>
          </cell>
          <cell r="Q7675">
            <v>40</v>
          </cell>
          <cell r="R7675">
            <v>0</v>
          </cell>
          <cell r="S7675">
            <v>0</v>
          </cell>
          <cell r="T7675">
            <v>0</v>
          </cell>
          <cell r="U7675">
            <v>0</v>
          </cell>
          <cell r="AO7675" t="str">
            <v>Hessen_2005_Sonstige_8</v>
          </cell>
          <cell r="AQ7675" t="str">
            <v>Westliche Flächenländer_2005_Sonstige_8</v>
          </cell>
        </row>
        <row r="7676">
          <cell r="G7676">
            <v>0</v>
          </cell>
          <cell r="H7676">
            <v>0</v>
          </cell>
          <cell r="I7676">
            <v>0</v>
          </cell>
          <cell r="J7676">
            <v>0</v>
          </cell>
          <cell r="K7676">
            <v>0</v>
          </cell>
          <cell r="L7676">
            <v>0</v>
          </cell>
          <cell r="M7676">
            <v>0</v>
          </cell>
          <cell r="N7676">
            <v>0</v>
          </cell>
          <cell r="O7676">
            <v>0</v>
          </cell>
          <cell r="P7676">
            <v>0</v>
          </cell>
          <cell r="Q7676">
            <v>0</v>
          </cell>
          <cell r="R7676">
            <v>0</v>
          </cell>
          <cell r="S7676">
            <v>0</v>
          </cell>
          <cell r="T7676">
            <v>0</v>
          </cell>
          <cell r="U7676">
            <v>0</v>
          </cell>
          <cell r="AO7676" t="e">
            <v>#N/A</v>
          </cell>
          <cell r="AQ7676" t="e">
            <v>#N/A</v>
          </cell>
        </row>
        <row r="7677">
          <cell r="G7677">
            <v>0</v>
          </cell>
          <cell r="H7677">
            <v>0</v>
          </cell>
          <cell r="I7677">
            <v>0</v>
          </cell>
          <cell r="J7677">
            <v>0</v>
          </cell>
          <cell r="K7677">
            <v>0</v>
          </cell>
          <cell r="L7677">
            <v>0</v>
          </cell>
          <cell r="M7677">
            <v>0</v>
          </cell>
          <cell r="N7677">
            <v>0</v>
          </cell>
          <cell r="O7677">
            <v>0</v>
          </cell>
          <cell r="P7677">
            <v>0</v>
          </cell>
          <cell r="Q7677">
            <v>0</v>
          </cell>
          <cell r="R7677">
            <v>0</v>
          </cell>
          <cell r="S7677">
            <v>0</v>
          </cell>
          <cell r="T7677">
            <v>0</v>
          </cell>
          <cell r="U7677">
            <v>0</v>
          </cell>
          <cell r="AO7677" t="e">
            <v>#N/A</v>
          </cell>
          <cell r="AQ7677" t="e">
            <v>#N/A</v>
          </cell>
        </row>
        <row r="7678">
          <cell r="G7678">
            <v>579</v>
          </cell>
          <cell r="H7678">
            <v>321</v>
          </cell>
          <cell r="I7678">
            <v>40</v>
          </cell>
          <cell r="J7678">
            <v>17</v>
          </cell>
          <cell r="K7678">
            <v>334</v>
          </cell>
          <cell r="L7678">
            <v>183</v>
          </cell>
          <cell r="M7678">
            <v>25</v>
          </cell>
          <cell r="N7678">
            <v>8</v>
          </cell>
          <cell r="O7678">
            <v>292</v>
          </cell>
          <cell r="P7678">
            <v>247</v>
          </cell>
          <cell r="Q7678">
            <v>40</v>
          </cell>
          <cell r="R7678">
            <v>0</v>
          </cell>
          <cell r="S7678">
            <v>0</v>
          </cell>
          <cell r="T7678">
            <v>0</v>
          </cell>
          <cell r="U7678">
            <v>0</v>
          </cell>
          <cell r="AO7678" t="e">
            <v>#N/A</v>
          </cell>
          <cell r="AQ7678" t="e">
            <v>#N/A</v>
          </cell>
        </row>
        <row r="7679">
          <cell r="G7679">
            <v>1</v>
          </cell>
          <cell r="H7679">
            <v>1</v>
          </cell>
          <cell r="I7679">
            <v>0</v>
          </cell>
          <cell r="J7679">
            <v>0</v>
          </cell>
          <cell r="K7679">
            <v>1</v>
          </cell>
          <cell r="L7679">
            <v>1</v>
          </cell>
          <cell r="M7679">
            <v>0</v>
          </cell>
          <cell r="N7679">
            <v>0</v>
          </cell>
          <cell r="O7679">
            <v>0</v>
          </cell>
          <cell r="P7679">
            <v>1</v>
          </cell>
          <cell r="Q7679">
            <v>0</v>
          </cell>
          <cell r="R7679">
            <v>0</v>
          </cell>
          <cell r="S7679">
            <v>0</v>
          </cell>
          <cell r="T7679">
            <v>0</v>
          </cell>
          <cell r="U7679">
            <v>0</v>
          </cell>
          <cell r="AO7679" t="e">
            <v>#N/A</v>
          </cell>
          <cell r="AQ7679" t="e">
            <v>#N/A</v>
          </cell>
        </row>
        <row r="7680">
          <cell r="G7680">
            <v>0</v>
          </cell>
          <cell r="H7680">
            <v>0</v>
          </cell>
          <cell r="I7680">
            <v>0</v>
          </cell>
          <cell r="J7680">
            <v>0</v>
          </cell>
          <cell r="K7680">
            <v>0</v>
          </cell>
          <cell r="L7680">
            <v>0</v>
          </cell>
          <cell r="M7680">
            <v>0</v>
          </cell>
          <cell r="N7680">
            <v>0</v>
          </cell>
          <cell r="O7680">
            <v>0</v>
          </cell>
          <cell r="P7680">
            <v>0</v>
          </cell>
          <cell r="Q7680">
            <v>0</v>
          </cell>
          <cell r="R7680">
            <v>0</v>
          </cell>
          <cell r="S7680">
            <v>0</v>
          </cell>
          <cell r="T7680">
            <v>0</v>
          </cell>
          <cell r="U7680">
            <v>0</v>
          </cell>
          <cell r="AO7680" t="e">
            <v>#N/A</v>
          </cell>
          <cell r="AQ7680" t="e">
            <v>#N/A</v>
          </cell>
        </row>
        <row r="7681">
          <cell r="G7681">
            <v>0</v>
          </cell>
          <cell r="H7681">
            <v>0</v>
          </cell>
          <cell r="I7681">
            <v>0</v>
          </cell>
          <cell r="J7681">
            <v>0</v>
          </cell>
          <cell r="K7681">
            <v>0</v>
          </cell>
          <cell r="L7681">
            <v>0</v>
          </cell>
          <cell r="M7681">
            <v>0</v>
          </cell>
          <cell r="N7681">
            <v>0</v>
          </cell>
          <cell r="O7681">
            <v>0</v>
          </cell>
          <cell r="P7681">
            <v>0</v>
          </cell>
          <cell r="Q7681">
            <v>0</v>
          </cell>
          <cell r="R7681">
            <v>0</v>
          </cell>
          <cell r="S7681">
            <v>0</v>
          </cell>
          <cell r="T7681">
            <v>0</v>
          </cell>
          <cell r="U7681">
            <v>0</v>
          </cell>
          <cell r="AO7681" t="e">
            <v>#N/A</v>
          </cell>
          <cell r="AQ7681" t="e">
            <v>#N/A</v>
          </cell>
        </row>
        <row r="7682">
          <cell r="G7682">
            <v>0</v>
          </cell>
          <cell r="H7682">
            <v>0</v>
          </cell>
          <cell r="I7682">
            <v>0</v>
          </cell>
          <cell r="J7682">
            <v>0</v>
          </cell>
          <cell r="K7682">
            <v>0</v>
          </cell>
          <cell r="L7682">
            <v>0</v>
          </cell>
          <cell r="M7682">
            <v>0</v>
          </cell>
          <cell r="N7682">
            <v>0</v>
          </cell>
          <cell r="O7682">
            <v>0</v>
          </cell>
          <cell r="P7682">
            <v>0</v>
          </cell>
          <cell r="Q7682">
            <v>0</v>
          </cell>
          <cell r="R7682">
            <v>0</v>
          </cell>
          <cell r="S7682">
            <v>0</v>
          </cell>
          <cell r="T7682">
            <v>0</v>
          </cell>
          <cell r="U7682">
            <v>0</v>
          </cell>
          <cell r="AO7682" t="e">
            <v>#N/A</v>
          </cell>
          <cell r="AQ7682" t="e">
            <v>#N/A</v>
          </cell>
        </row>
        <row r="7683">
          <cell r="G7683">
            <v>580</v>
          </cell>
          <cell r="H7683">
            <v>322</v>
          </cell>
          <cell r="I7683">
            <v>40</v>
          </cell>
          <cell r="J7683">
            <v>17</v>
          </cell>
          <cell r="K7683">
            <v>335</v>
          </cell>
          <cell r="L7683">
            <v>184</v>
          </cell>
          <cell r="M7683">
            <v>25</v>
          </cell>
          <cell r="N7683">
            <v>8</v>
          </cell>
          <cell r="O7683">
            <v>292</v>
          </cell>
          <cell r="P7683">
            <v>248</v>
          </cell>
          <cell r="Q7683">
            <v>40</v>
          </cell>
          <cell r="R7683">
            <v>0</v>
          </cell>
          <cell r="S7683">
            <v>0</v>
          </cell>
          <cell r="T7683">
            <v>0</v>
          </cell>
          <cell r="U7683">
            <v>0</v>
          </cell>
          <cell r="AO7683" t="e">
            <v>#N/A</v>
          </cell>
          <cell r="AQ7683" t="e">
            <v>#N/A</v>
          </cell>
        </row>
        <row r="7684">
          <cell r="G7684">
            <v>0</v>
          </cell>
          <cell r="H7684">
            <v>0</v>
          </cell>
          <cell r="I7684">
            <v>0</v>
          </cell>
          <cell r="J7684">
            <v>0</v>
          </cell>
          <cell r="K7684">
            <v>0</v>
          </cell>
          <cell r="L7684">
            <v>0</v>
          </cell>
          <cell r="M7684">
            <v>0</v>
          </cell>
          <cell r="N7684">
            <v>0</v>
          </cell>
          <cell r="O7684">
            <v>0</v>
          </cell>
          <cell r="P7684">
            <v>0</v>
          </cell>
          <cell r="Q7684">
            <v>0</v>
          </cell>
          <cell r="R7684">
            <v>0</v>
          </cell>
          <cell r="S7684">
            <v>0</v>
          </cell>
          <cell r="T7684">
            <v>0</v>
          </cell>
          <cell r="U7684">
            <v>0</v>
          </cell>
          <cell r="AO7684" t="str">
            <v>Hessen_2005_III 01_1</v>
          </cell>
          <cell r="AQ7684" t="str">
            <v>Westliche Flächenländer_2005_III 01_1</v>
          </cell>
        </row>
        <row r="7685">
          <cell r="G7685">
            <v>0</v>
          </cell>
          <cell r="H7685">
            <v>0</v>
          </cell>
          <cell r="I7685">
            <v>0</v>
          </cell>
          <cell r="J7685">
            <v>0</v>
          </cell>
          <cell r="K7685">
            <v>0</v>
          </cell>
          <cell r="L7685">
            <v>0</v>
          </cell>
          <cell r="M7685">
            <v>0</v>
          </cell>
          <cell r="N7685">
            <v>0</v>
          </cell>
          <cell r="O7685">
            <v>0</v>
          </cell>
          <cell r="P7685">
            <v>0</v>
          </cell>
          <cell r="Q7685">
            <v>0</v>
          </cell>
          <cell r="R7685">
            <v>0</v>
          </cell>
          <cell r="S7685">
            <v>0</v>
          </cell>
          <cell r="T7685">
            <v>0</v>
          </cell>
          <cell r="U7685">
            <v>0</v>
          </cell>
          <cell r="AO7685" t="str">
            <v>Hessen_2005_III 01_2</v>
          </cell>
          <cell r="AQ7685" t="str">
            <v>Westliche Flächenländer_2005_III 01_2</v>
          </cell>
        </row>
        <row r="7686">
          <cell r="G7686">
            <v>14471</v>
          </cell>
          <cell r="H7686">
            <v>6770</v>
          </cell>
          <cell r="I7686">
            <v>1666</v>
          </cell>
          <cell r="J7686">
            <v>757</v>
          </cell>
          <cell r="K7686">
            <v>7448</v>
          </cell>
          <cell r="L7686">
            <v>3559</v>
          </cell>
          <cell r="M7686">
            <v>830</v>
          </cell>
          <cell r="N7686">
            <v>378</v>
          </cell>
          <cell r="O7686">
            <v>8097</v>
          </cell>
          <cell r="P7686">
            <v>6374</v>
          </cell>
          <cell r="Q7686">
            <v>0</v>
          </cell>
          <cell r="R7686">
            <v>0</v>
          </cell>
          <cell r="S7686">
            <v>0</v>
          </cell>
          <cell r="T7686">
            <v>0</v>
          </cell>
          <cell r="U7686">
            <v>0</v>
          </cell>
          <cell r="AO7686" t="str">
            <v>Hessen_2005_III 01_3</v>
          </cell>
          <cell r="AQ7686" t="str">
            <v>Westliche Flächenländer_2005_III 01_3</v>
          </cell>
        </row>
        <row r="7687">
          <cell r="G7687">
            <v>13</v>
          </cell>
          <cell r="H7687">
            <v>4</v>
          </cell>
          <cell r="I7687">
            <v>3</v>
          </cell>
          <cell r="J7687">
            <v>0</v>
          </cell>
          <cell r="K7687">
            <v>1</v>
          </cell>
          <cell r="L7687">
            <v>0</v>
          </cell>
          <cell r="M7687">
            <v>0</v>
          </cell>
          <cell r="N7687">
            <v>0</v>
          </cell>
          <cell r="O7687">
            <v>0</v>
          </cell>
          <cell r="P7687">
            <v>13</v>
          </cell>
          <cell r="Q7687">
            <v>0</v>
          </cell>
          <cell r="R7687">
            <v>0</v>
          </cell>
          <cell r="S7687">
            <v>0</v>
          </cell>
          <cell r="T7687">
            <v>0</v>
          </cell>
          <cell r="U7687">
            <v>0</v>
          </cell>
          <cell r="AO7687" t="str">
            <v>Hessen_2005_III 01_4</v>
          </cell>
          <cell r="AQ7687" t="str">
            <v>Westliche Flächenländer_2005_III 01_4</v>
          </cell>
        </row>
        <row r="7688">
          <cell r="G7688">
            <v>5</v>
          </cell>
          <cell r="H7688">
            <v>2</v>
          </cell>
          <cell r="I7688">
            <v>4</v>
          </cell>
          <cell r="J7688">
            <v>2</v>
          </cell>
          <cell r="K7688">
            <v>3</v>
          </cell>
          <cell r="L7688">
            <v>1</v>
          </cell>
          <cell r="M7688">
            <v>3</v>
          </cell>
          <cell r="N7688">
            <v>1</v>
          </cell>
          <cell r="O7688">
            <v>4</v>
          </cell>
          <cell r="P7688">
            <v>1</v>
          </cell>
          <cell r="Q7688">
            <v>0</v>
          </cell>
          <cell r="R7688">
            <v>0</v>
          </cell>
          <cell r="S7688">
            <v>0</v>
          </cell>
          <cell r="T7688">
            <v>0</v>
          </cell>
          <cell r="U7688">
            <v>0</v>
          </cell>
          <cell r="AO7688" t="str">
            <v>Hessen_2005_III 01_5</v>
          </cell>
          <cell r="AQ7688" t="str">
            <v>Westliche Flächenländer_2005_III 01_5</v>
          </cell>
        </row>
        <row r="7689">
          <cell r="G7689">
            <v>0</v>
          </cell>
          <cell r="H7689">
            <v>0</v>
          </cell>
          <cell r="I7689">
            <v>0</v>
          </cell>
          <cell r="J7689">
            <v>0</v>
          </cell>
          <cell r="K7689">
            <v>0</v>
          </cell>
          <cell r="L7689">
            <v>0</v>
          </cell>
          <cell r="M7689">
            <v>0</v>
          </cell>
          <cell r="N7689">
            <v>0</v>
          </cell>
          <cell r="O7689">
            <v>0</v>
          </cell>
          <cell r="P7689">
            <v>0</v>
          </cell>
          <cell r="Q7689">
            <v>0</v>
          </cell>
          <cell r="R7689">
            <v>0</v>
          </cell>
          <cell r="S7689">
            <v>0</v>
          </cell>
          <cell r="T7689">
            <v>0</v>
          </cell>
          <cell r="U7689">
            <v>0</v>
          </cell>
          <cell r="AO7689" t="str">
            <v>Hessen_2005_III 01_6</v>
          </cell>
          <cell r="AQ7689" t="str">
            <v>Westliche Flächenländer_2005_III 01_6</v>
          </cell>
        </row>
        <row r="7690">
          <cell r="G7690">
            <v>2</v>
          </cell>
          <cell r="H7690">
            <v>1</v>
          </cell>
          <cell r="I7690">
            <v>0</v>
          </cell>
          <cell r="J7690">
            <v>0</v>
          </cell>
          <cell r="K7690">
            <v>2</v>
          </cell>
          <cell r="L7690">
            <v>1</v>
          </cell>
          <cell r="M7690">
            <v>0</v>
          </cell>
          <cell r="N7690">
            <v>0</v>
          </cell>
          <cell r="O7690">
            <v>2</v>
          </cell>
          <cell r="P7690">
            <v>0</v>
          </cell>
          <cell r="Q7690">
            <v>0</v>
          </cell>
          <cell r="R7690">
            <v>0</v>
          </cell>
          <cell r="S7690">
            <v>0</v>
          </cell>
          <cell r="T7690">
            <v>0</v>
          </cell>
          <cell r="U7690">
            <v>0</v>
          </cell>
          <cell r="AO7690" t="str">
            <v>Hessen_2005_III 01_7</v>
          </cell>
          <cell r="AQ7690" t="str">
            <v>Westliche Flächenländer_2005_III 01_7</v>
          </cell>
        </row>
        <row r="7691">
          <cell r="G7691">
            <v>14491</v>
          </cell>
          <cell r="H7691">
            <v>6777</v>
          </cell>
          <cell r="I7691">
            <v>1673</v>
          </cell>
          <cell r="J7691">
            <v>759</v>
          </cell>
          <cell r="K7691">
            <v>7454</v>
          </cell>
          <cell r="L7691">
            <v>3561</v>
          </cell>
          <cell r="M7691">
            <v>833</v>
          </cell>
          <cell r="N7691">
            <v>379</v>
          </cell>
          <cell r="O7691">
            <v>8103</v>
          </cell>
          <cell r="P7691">
            <v>6388</v>
          </cell>
          <cell r="Q7691">
            <v>0</v>
          </cell>
          <cell r="R7691">
            <v>0</v>
          </cell>
          <cell r="S7691">
            <v>0</v>
          </cell>
          <cell r="T7691">
            <v>0</v>
          </cell>
          <cell r="U7691">
            <v>0</v>
          </cell>
          <cell r="AO7691" t="str">
            <v>Hessen_2005_III 01_8</v>
          </cell>
          <cell r="AQ7691" t="str">
            <v>Westliche Flächenländer_2005_III 01_8</v>
          </cell>
        </row>
        <row r="7692">
          <cell r="G7692">
            <v>0</v>
          </cell>
          <cell r="H7692">
            <v>0</v>
          </cell>
          <cell r="I7692">
            <v>0</v>
          </cell>
          <cell r="J7692">
            <v>0</v>
          </cell>
          <cell r="K7692">
            <v>0</v>
          </cell>
          <cell r="L7692">
            <v>0</v>
          </cell>
          <cell r="M7692">
            <v>0</v>
          </cell>
          <cell r="N7692">
            <v>0</v>
          </cell>
          <cell r="O7692">
            <v>0</v>
          </cell>
          <cell r="P7692">
            <v>0</v>
          </cell>
          <cell r="Q7692">
            <v>0</v>
          </cell>
          <cell r="R7692">
            <v>0</v>
          </cell>
          <cell r="S7692">
            <v>0</v>
          </cell>
          <cell r="T7692">
            <v>0</v>
          </cell>
          <cell r="U7692">
            <v>0</v>
          </cell>
          <cell r="AO7692" t="str">
            <v>Hessen_2005_III 02_1</v>
          </cell>
          <cell r="AQ7692" t="str">
            <v>Westliche Flächenländer_2005_III 02_1</v>
          </cell>
        </row>
        <row r="7693">
          <cell r="G7693">
            <v>0</v>
          </cell>
          <cell r="H7693">
            <v>0</v>
          </cell>
          <cell r="I7693">
            <v>0</v>
          </cell>
          <cell r="J7693">
            <v>0</v>
          </cell>
          <cell r="K7693">
            <v>0</v>
          </cell>
          <cell r="L7693">
            <v>0</v>
          </cell>
          <cell r="M7693">
            <v>0</v>
          </cell>
          <cell r="N7693">
            <v>0</v>
          </cell>
          <cell r="O7693">
            <v>0</v>
          </cell>
          <cell r="P7693">
            <v>0</v>
          </cell>
          <cell r="Q7693">
            <v>0</v>
          </cell>
          <cell r="R7693">
            <v>0</v>
          </cell>
          <cell r="S7693">
            <v>0</v>
          </cell>
          <cell r="T7693">
            <v>0</v>
          </cell>
          <cell r="U7693">
            <v>0</v>
          </cell>
          <cell r="AO7693" t="str">
            <v>Hessen_2005_III 02_2</v>
          </cell>
          <cell r="AQ7693" t="str">
            <v>Westliche Flächenländer_2005_III 02_2</v>
          </cell>
        </row>
        <row r="7694">
          <cell r="G7694">
            <v>10656</v>
          </cell>
          <cell r="H7694">
            <v>4649</v>
          </cell>
          <cell r="I7694">
            <v>874</v>
          </cell>
          <cell r="J7694">
            <v>407</v>
          </cell>
          <cell r="K7694">
            <v>3913</v>
          </cell>
          <cell r="L7694">
            <v>1713</v>
          </cell>
          <cell r="M7694">
            <v>355</v>
          </cell>
          <cell r="N7694">
            <v>168</v>
          </cell>
          <cell r="O7694">
            <v>4151</v>
          </cell>
          <cell r="P7694">
            <v>3330</v>
          </cell>
          <cell r="Q7694">
            <v>3175</v>
          </cell>
          <cell r="R7694">
            <v>0</v>
          </cell>
          <cell r="S7694">
            <v>0</v>
          </cell>
          <cell r="T7694">
            <v>0</v>
          </cell>
          <cell r="U7694">
            <v>0</v>
          </cell>
          <cell r="AO7694" t="str">
            <v>Hessen_2005_III 02_3</v>
          </cell>
          <cell r="AQ7694" t="str">
            <v>Westliche Flächenländer_2005_III 02_3</v>
          </cell>
        </row>
        <row r="7695">
          <cell r="G7695">
            <v>29</v>
          </cell>
          <cell r="H7695">
            <v>19</v>
          </cell>
          <cell r="I7695">
            <v>2</v>
          </cell>
          <cell r="J7695">
            <v>2</v>
          </cell>
          <cell r="K7695">
            <v>18</v>
          </cell>
          <cell r="L7695">
            <v>13</v>
          </cell>
          <cell r="M7695">
            <v>2</v>
          </cell>
          <cell r="N7695">
            <v>2</v>
          </cell>
          <cell r="O7695">
            <v>5</v>
          </cell>
          <cell r="P7695">
            <v>15</v>
          </cell>
          <cell r="Q7695">
            <v>9</v>
          </cell>
          <cell r="R7695">
            <v>0</v>
          </cell>
          <cell r="S7695">
            <v>0</v>
          </cell>
          <cell r="T7695">
            <v>0</v>
          </cell>
          <cell r="U7695">
            <v>0</v>
          </cell>
          <cell r="AO7695" t="str">
            <v>Hessen_2005_III 02_4</v>
          </cell>
          <cell r="AQ7695" t="str">
            <v>Westliche Flächenländer_2005_III 02_4</v>
          </cell>
        </row>
        <row r="7696">
          <cell r="G7696">
            <v>94</v>
          </cell>
          <cell r="H7696">
            <v>17</v>
          </cell>
          <cell r="I7696">
            <v>9</v>
          </cell>
          <cell r="J7696">
            <v>2</v>
          </cell>
          <cell r="K7696">
            <v>4</v>
          </cell>
          <cell r="L7696">
            <v>3</v>
          </cell>
          <cell r="M7696">
            <v>0</v>
          </cell>
          <cell r="N7696">
            <v>0</v>
          </cell>
          <cell r="O7696">
            <v>3</v>
          </cell>
          <cell r="P7696">
            <v>4</v>
          </cell>
          <cell r="Q7696">
            <v>87</v>
          </cell>
          <cell r="R7696">
            <v>0</v>
          </cell>
          <cell r="S7696">
            <v>0</v>
          </cell>
          <cell r="T7696">
            <v>0</v>
          </cell>
          <cell r="U7696">
            <v>0</v>
          </cell>
          <cell r="AO7696" t="str">
            <v>Hessen_2005_III 02_5</v>
          </cell>
          <cell r="AQ7696" t="str">
            <v>Westliche Flächenländer_2005_III 02_5</v>
          </cell>
        </row>
        <row r="7697">
          <cell r="G7697">
            <v>0</v>
          </cell>
          <cell r="H7697">
            <v>0</v>
          </cell>
          <cell r="I7697">
            <v>0</v>
          </cell>
          <cell r="J7697">
            <v>0</v>
          </cell>
          <cell r="K7697">
            <v>0</v>
          </cell>
          <cell r="L7697">
            <v>0</v>
          </cell>
          <cell r="M7697">
            <v>0</v>
          </cell>
          <cell r="N7697">
            <v>0</v>
          </cell>
          <cell r="O7697">
            <v>0</v>
          </cell>
          <cell r="P7697">
            <v>0</v>
          </cell>
          <cell r="Q7697">
            <v>0</v>
          </cell>
          <cell r="R7697">
            <v>0</v>
          </cell>
          <cell r="S7697">
            <v>0</v>
          </cell>
          <cell r="T7697">
            <v>0</v>
          </cell>
          <cell r="U7697">
            <v>0</v>
          </cell>
          <cell r="AO7697" t="str">
            <v>Hessen_2005_III 02_6</v>
          </cell>
          <cell r="AQ7697" t="str">
            <v>Westliche Flächenländer_2005_III 02_6</v>
          </cell>
        </row>
        <row r="7698">
          <cell r="G7698">
            <v>3</v>
          </cell>
          <cell r="H7698">
            <v>1</v>
          </cell>
          <cell r="I7698">
            <v>1</v>
          </cell>
          <cell r="J7698">
            <v>0</v>
          </cell>
          <cell r="K7698">
            <v>1</v>
          </cell>
          <cell r="L7698">
            <v>0</v>
          </cell>
          <cell r="M7698">
            <v>0</v>
          </cell>
          <cell r="N7698">
            <v>0</v>
          </cell>
          <cell r="O7698">
            <v>1</v>
          </cell>
          <cell r="P7698">
            <v>1</v>
          </cell>
          <cell r="Q7698">
            <v>1</v>
          </cell>
          <cell r="R7698">
            <v>0</v>
          </cell>
          <cell r="S7698">
            <v>0</v>
          </cell>
          <cell r="T7698">
            <v>0</v>
          </cell>
          <cell r="U7698">
            <v>0</v>
          </cell>
          <cell r="AO7698" t="str">
            <v>Hessen_2005_III 02_7</v>
          </cell>
          <cell r="AQ7698" t="str">
            <v>Westliche Flächenländer_2005_III 02_7</v>
          </cell>
        </row>
        <row r="7699">
          <cell r="G7699">
            <v>10782</v>
          </cell>
          <cell r="H7699">
            <v>4686</v>
          </cell>
          <cell r="I7699">
            <v>886</v>
          </cell>
          <cell r="J7699">
            <v>411</v>
          </cell>
          <cell r="K7699">
            <v>3936</v>
          </cell>
          <cell r="L7699">
            <v>1729</v>
          </cell>
          <cell r="M7699">
            <v>357</v>
          </cell>
          <cell r="N7699">
            <v>170</v>
          </cell>
          <cell r="O7699">
            <v>4160</v>
          </cell>
          <cell r="P7699">
            <v>3350</v>
          </cell>
          <cell r="Q7699">
            <v>3272</v>
          </cell>
          <cell r="R7699">
            <v>0</v>
          </cell>
          <cell r="S7699">
            <v>0</v>
          </cell>
          <cell r="T7699">
            <v>0</v>
          </cell>
          <cell r="U7699">
            <v>0</v>
          </cell>
          <cell r="AO7699" t="str">
            <v>Hessen_2005_III 02_8</v>
          </cell>
          <cell r="AQ7699" t="str">
            <v>Westliche Flächenländer_2005_III 02_8</v>
          </cell>
        </row>
        <row r="7700">
          <cell r="G7700">
            <v>0</v>
          </cell>
          <cell r="H7700">
            <v>0</v>
          </cell>
          <cell r="I7700">
            <v>0</v>
          </cell>
          <cell r="J7700">
            <v>0</v>
          </cell>
          <cell r="K7700">
            <v>0</v>
          </cell>
          <cell r="L7700">
            <v>0</v>
          </cell>
          <cell r="M7700">
            <v>0</v>
          </cell>
          <cell r="N7700">
            <v>0</v>
          </cell>
          <cell r="O7700">
            <v>0</v>
          </cell>
          <cell r="P7700">
            <v>0</v>
          </cell>
          <cell r="Q7700">
            <v>0</v>
          </cell>
          <cell r="R7700">
            <v>0</v>
          </cell>
          <cell r="S7700">
            <v>0</v>
          </cell>
          <cell r="T7700">
            <v>0</v>
          </cell>
          <cell r="U7700">
            <v>0</v>
          </cell>
          <cell r="AO7700" t="str">
            <v>Hessen_2005_Sonstige_1</v>
          </cell>
          <cell r="AQ7700" t="str">
            <v>Westliche Flächenländer_2005_Sonstige_1</v>
          </cell>
        </row>
        <row r="7701">
          <cell r="G7701">
            <v>756</v>
          </cell>
          <cell r="H7701">
            <v>61</v>
          </cell>
          <cell r="I7701">
            <v>84</v>
          </cell>
          <cell r="J7701">
            <v>9</v>
          </cell>
          <cell r="K7701">
            <v>366</v>
          </cell>
          <cell r="L7701">
            <v>34</v>
          </cell>
          <cell r="M7701">
            <v>35</v>
          </cell>
          <cell r="N7701">
            <v>6</v>
          </cell>
          <cell r="O7701">
            <v>400</v>
          </cell>
          <cell r="P7701">
            <v>253</v>
          </cell>
          <cell r="Q7701">
            <v>61</v>
          </cell>
          <cell r="R7701">
            <v>42</v>
          </cell>
          <cell r="S7701">
            <v>0</v>
          </cell>
          <cell r="T7701">
            <v>0</v>
          </cell>
          <cell r="U7701">
            <v>0</v>
          </cell>
          <cell r="AO7701" t="str">
            <v>Hessen_2005_Sonstige_2</v>
          </cell>
          <cell r="AQ7701" t="str">
            <v>Westliche Flächenländer_2005_Sonstige_2</v>
          </cell>
        </row>
        <row r="7702">
          <cell r="G7702">
            <v>4107</v>
          </cell>
          <cell r="H7702">
            <v>892</v>
          </cell>
          <cell r="I7702">
            <v>232</v>
          </cell>
          <cell r="J7702">
            <v>56</v>
          </cell>
          <cell r="K7702">
            <v>1679</v>
          </cell>
          <cell r="L7702">
            <v>365</v>
          </cell>
          <cell r="M7702">
            <v>82</v>
          </cell>
          <cell r="N7702">
            <v>24</v>
          </cell>
          <cell r="O7702">
            <v>1797</v>
          </cell>
          <cell r="P7702">
            <v>1434</v>
          </cell>
          <cell r="Q7702">
            <v>496</v>
          </cell>
          <cell r="R7702">
            <v>380</v>
          </cell>
          <cell r="S7702">
            <v>0</v>
          </cell>
          <cell r="T7702">
            <v>0</v>
          </cell>
          <cell r="U7702">
            <v>0</v>
          </cell>
          <cell r="AO7702" t="str">
            <v>Hessen_2005_Sonstige_3</v>
          </cell>
          <cell r="AQ7702" t="str">
            <v>Westliche Flächenländer_2005_Sonstige_3</v>
          </cell>
        </row>
        <row r="7703">
          <cell r="G7703">
            <v>677</v>
          </cell>
          <cell r="H7703">
            <v>183</v>
          </cell>
          <cell r="I7703">
            <v>35</v>
          </cell>
          <cell r="J7703">
            <v>3</v>
          </cell>
          <cell r="K7703">
            <v>320</v>
          </cell>
          <cell r="L7703">
            <v>76</v>
          </cell>
          <cell r="M7703">
            <v>18</v>
          </cell>
          <cell r="N7703">
            <v>1</v>
          </cell>
          <cell r="O7703">
            <v>311</v>
          </cell>
          <cell r="P7703">
            <v>221</v>
          </cell>
          <cell r="Q7703">
            <v>95</v>
          </cell>
          <cell r="R7703">
            <v>50</v>
          </cell>
          <cell r="S7703">
            <v>0</v>
          </cell>
          <cell r="T7703">
            <v>0</v>
          </cell>
          <cell r="U7703">
            <v>0</v>
          </cell>
          <cell r="AO7703" t="str">
            <v>Hessen_2005_Sonstige_4</v>
          </cell>
          <cell r="AQ7703" t="str">
            <v>Westliche Flächenländer_2005_Sonstige_4</v>
          </cell>
        </row>
        <row r="7704">
          <cell r="G7704">
            <v>794</v>
          </cell>
          <cell r="H7704">
            <v>433</v>
          </cell>
          <cell r="I7704">
            <v>213</v>
          </cell>
          <cell r="J7704">
            <v>118</v>
          </cell>
          <cell r="K7704">
            <v>251</v>
          </cell>
          <cell r="L7704">
            <v>138</v>
          </cell>
          <cell r="M7704">
            <v>80</v>
          </cell>
          <cell r="N7704">
            <v>45</v>
          </cell>
          <cell r="O7704">
            <v>260</v>
          </cell>
          <cell r="P7704">
            <v>271</v>
          </cell>
          <cell r="Q7704">
            <v>148</v>
          </cell>
          <cell r="R7704">
            <v>115</v>
          </cell>
          <cell r="S7704">
            <v>0</v>
          </cell>
          <cell r="T7704">
            <v>0</v>
          </cell>
          <cell r="U7704">
            <v>0</v>
          </cell>
          <cell r="AO7704" t="str">
            <v>Hessen_2005_Sonstige_5</v>
          </cell>
          <cell r="AQ7704" t="str">
            <v>Westliche Flächenländer_2005_Sonstige_5</v>
          </cell>
        </row>
        <row r="7705">
          <cell r="G7705">
            <v>0</v>
          </cell>
          <cell r="H7705">
            <v>0</v>
          </cell>
          <cell r="I7705">
            <v>0</v>
          </cell>
          <cell r="J7705">
            <v>0</v>
          </cell>
          <cell r="K7705">
            <v>0</v>
          </cell>
          <cell r="L7705">
            <v>0</v>
          </cell>
          <cell r="M7705">
            <v>0</v>
          </cell>
          <cell r="N7705">
            <v>0</v>
          </cell>
          <cell r="O7705">
            <v>0</v>
          </cell>
          <cell r="P7705">
            <v>0</v>
          </cell>
          <cell r="Q7705">
            <v>0</v>
          </cell>
          <cell r="R7705">
            <v>0</v>
          </cell>
          <cell r="S7705">
            <v>0</v>
          </cell>
          <cell r="T7705">
            <v>0</v>
          </cell>
          <cell r="U7705">
            <v>0</v>
          </cell>
          <cell r="AO7705" t="str">
            <v>Hessen_2005_Sonstige_6</v>
          </cell>
          <cell r="AQ7705" t="str">
            <v>Westliche Flächenländer_2005_Sonstige_6</v>
          </cell>
        </row>
        <row r="7706">
          <cell r="G7706">
            <v>0</v>
          </cell>
          <cell r="H7706">
            <v>0</v>
          </cell>
          <cell r="I7706">
            <v>0</v>
          </cell>
          <cell r="J7706">
            <v>0</v>
          </cell>
          <cell r="K7706">
            <v>0</v>
          </cell>
          <cell r="L7706">
            <v>0</v>
          </cell>
          <cell r="M7706">
            <v>0</v>
          </cell>
          <cell r="N7706">
            <v>0</v>
          </cell>
          <cell r="O7706">
            <v>0</v>
          </cell>
          <cell r="P7706">
            <v>0</v>
          </cell>
          <cell r="Q7706">
            <v>0</v>
          </cell>
          <cell r="R7706">
            <v>0</v>
          </cell>
          <cell r="S7706">
            <v>0</v>
          </cell>
          <cell r="T7706">
            <v>0</v>
          </cell>
          <cell r="U7706">
            <v>0</v>
          </cell>
          <cell r="AO7706" t="str">
            <v>Hessen_2005_Sonstige_7</v>
          </cell>
          <cell r="AQ7706" t="str">
            <v>Westliche Flächenländer_2005_Sonstige_7</v>
          </cell>
        </row>
        <row r="7707">
          <cell r="G7707">
            <v>6334</v>
          </cell>
          <cell r="H7707">
            <v>1569</v>
          </cell>
          <cell r="I7707">
            <v>564</v>
          </cell>
          <cell r="J7707">
            <v>186</v>
          </cell>
          <cell r="K7707">
            <v>2616</v>
          </cell>
          <cell r="L7707">
            <v>613</v>
          </cell>
          <cell r="M7707">
            <v>215</v>
          </cell>
          <cell r="N7707">
            <v>76</v>
          </cell>
          <cell r="O7707">
            <v>2768</v>
          </cell>
          <cell r="P7707">
            <v>2179</v>
          </cell>
          <cell r="Q7707">
            <v>800</v>
          </cell>
          <cell r="R7707">
            <v>587</v>
          </cell>
          <cell r="S7707">
            <v>0</v>
          </cell>
          <cell r="T7707">
            <v>0</v>
          </cell>
          <cell r="U7707">
            <v>0</v>
          </cell>
          <cell r="AO7707" t="str">
            <v>Hessen_2005_Sonstige_8</v>
          </cell>
          <cell r="AQ7707" t="str">
            <v>Westliche Flächenländer_2005_Sonstige_8</v>
          </cell>
        </row>
        <row r="7708">
          <cell r="G7708">
            <v>0</v>
          </cell>
          <cell r="H7708">
            <v>0</v>
          </cell>
          <cell r="I7708">
            <v>0</v>
          </cell>
          <cell r="J7708">
            <v>0</v>
          </cell>
          <cell r="K7708">
            <v>0</v>
          </cell>
          <cell r="L7708">
            <v>0</v>
          </cell>
          <cell r="M7708">
            <v>0</v>
          </cell>
          <cell r="N7708">
            <v>0</v>
          </cell>
          <cell r="O7708">
            <v>0</v>
          </cell>
          <cell r="P7708">
            <v>0</v>
          </cell>
          <cell r="Q7708">
            <v>0</v>
          </cell>
          <cell r="R7708">
            <v>0</v>
          </cell>
          <cell r="S7708">
            <v>0</v>
          </cell>
          <cell r="T7708">
            <v>0</v>
          </cell>
          <cell r="U7708">
            <v>0</v>
          </cell>
          <cell r="AO7708" t="e">
            <v>#N/A</v>
          </cell>
          <cell r="AQ7708" t="e">
            <v>#N/A</v>
          </cell>
        </row>
        <row r="7709">
          <cell r="G7709">
            <v>257</v>
          </cell>
          <cell r="H7709">
            <v>20</v>
          </cell>
          <cell r="I7709">
            <v>43</v>
          </cell>
          <cell r="J7709">
            <v>1</v>
          </cell>
          <cell r="K7709">
            <v>83</v>
          </cell>
          <cell r="L7709">
            <v>9</v>
          </cell>
          <cell r="M7709">
            <v>15</v>
          </cell>
          <cell r="N7709">
            <v>1</v>
          </cell>
          <cell r="O7709">
            <v>85</v>
          </cell>
          <cell r="P7709">
            <v>70</v>
          </cell>
          <cell r="Q7709">
            <v>60</v>
          </cell>
          <cell r="R7709">
            <v>42</v>
          </cell>
          <cell r="S7709">
            <v>0</v>
          </cell>
          <cell r="T7709">
            <v>0</v>
          </cell>
          <cell r="U7709">
            <v>0</v>
          </cell>
          <cell r="AO7709" t="e">
            <v>#N/A</v>
          </cell>
          <cell r="AQ7709" t="e">
            <v>#N/A</v>
          </cell>
        </row>
        <row r="7710">
          <cell r="G7710">
            <v>2029</v>
          </cell>
          <cell r="H7710">
            <v>489</v>
          </cell>
          <cell r="I7710">
            <v>128</v>
          </cell>
          <cell r="J7710">
            <v>15</v>
          </cell>
          <cell r="K7710">
            <v>635</v>
          </cell>
          <cell r="L7710">
            <v>164</v>
          </cell>
          <cell r="M7710">
            <v>30</v>
          </cell>
          <cell r="N7710">
            <v>6</v>
          </cell>
          <cell r="O7710">
            <v>652</v>
          </cell>
          <cell r="P7710">
            <v>545</v>
          </cell>
          <cell r="Q7710">
            <v>477</v>
          </cell>
          <cell r="R7710">
            <v>355</v>
          </cell>
          <cell r="S7710">
            <v>0</v>
          </cell>
          <cell r="T7710">
            <v>0</v>
          </cell>
          <cell r="U7710">
            <v>0</v>
          </cell>
          <cell r="AO7710" t="e">
            <v>#N/A</v>
          </cell>
          <cell r="AQ7710" t="e">
            <v>#N/A</v>
          </cell>
        </row>
        <row r="7711">
          <cell r="G7711">
            <v>360</v>
          </cell>
          <cell r="H7711">
            <v>112</v>
          </cell>
          <cell r="I7711">
            <v>21</v>
          </cell>
          <cell r="J7711">
            <v>0</v>
          </cell>
          <cell r="K7711">
            <v>139</v>
          </cell>
          <cell r="L7711">
            <v>33</v>
          </cell>
          <cell r="M7711">
            <v>9</v>
          </cell>
          <cell r="N7711">
            <v>0</v>
          </cell>
          <cell r="O7711">
            <v>135</v>
          </cell>
          <cell r="P7711">
            <v>83</v>
          </cell>
          <cell r="Q7711">
            <v>94</v>
          </cell>
          <cell r="R7711">
            <v>48</v>
          </cell>
          <cell r="S7711">
            <v>0</v>
          </cell>
          <cell r="T7711">
            <v>0</v>
          </cell>
          <cell r="U7711">
            <v>0</v>
          </cell>
          <cell r="AO7711" t="e">
            <v>#N/A</v>
          </cell>
          <cell r="AQ7711" t="e">
            <v>#N/A</v>
          </cell>
        </row>
        <row r="7712">
          <cell r="G7712">
            <v>348</v>
          </cell>
          <cell r="H7712">
            <v>172</v>
          </cell>
          <cell r="I7712">
            <v>11</v>
          </cell>
          <cell r="J7712">
            <v>4</v>
          </cell>
          <cell r="K7712">
            <v>72</v>
          </cell>
          <cell r="L7712">
            <v>34</v>
          </cell>
          <cell r="M7712">
            <v>4</v>
          </cell>
          <cell r="N7712">
            <v>1</v>
          </cell>
          <cell r="O7712">
            <v>77</v>
          </cell>
          <cell r="P7712">
            <v>123</v>
          </cell>
          <cell r="Q7712">
            <v>97</v>
          </cell>
          <cell r="R7712">
            <v>51</v>
          </cell>
          <cell r="S7712">
            <v>0</v>
          </cell>
          <cell r="T7712">
            <v>0</v>
          </cell>
          <cell r="U7712">
            <v>0</v>
          </cell>
          <cell r="AO7712" t="e">
            <v>#N/A</v>
          </cell>
          <cell r="AQ7712" t="e">
            <v>#N/A</v>
          </cell>
        </row>
        <row r="7713">
          <cell r="G7713">
            <v>0</v>
          </cell>
          <cell r="H7713">
            <v>0</v>
          </cell>
          <cell r="I7713">
            <v>0</v>
          </cell>
          <cell r="J7713">
            <v>0</v>
          </cell>
          <cell r="K7713">
            <v>0</v>
          </cell>
          <cell r="L7713">
            <v>0</v>
          </cell>
          <cell r="M7713">
            <v>0</v>
          </cell>
          <cell r="N7713">
            <v>0</v>
          </cell>
          <cell r="O7713">
            <v>0</v>
          </cell>
          <cell r="P7713">
            <v>0</v>
          </cell>
          <cell r="Q7713">
            <v>0</v>
          </cell>
          <cell r="R7713">
            <v>0</v>
          </cell>
          <cell r="S7713">
            <v>0</v>
          </cell>
          <cell r="T7713">
            <v>0</v>
          </cell>
          <cell r="U7713">
            <v>0</v>
          </cell>
          <cell r="AO7713" t="e">
            <v>#N/A</v>
          </cell>
          <cell r="AQ7713" t="e">
            <v>#N/A</v>
          </cell>
        </row>
        <row r="7714">
          <cell r="G7714">
            <v>0</v>
          </cell>
          <cell r="H7714">
            <v>0</v>
          </cell>
          <cell r="I7714">
            <v>0</v>
          </cell>
          <cell r="J7714">
            <v>0</v>
          </cell>
          <cell r="K7714">
            <v>0</v>
          </cell>
          <cell r="L7714">
            <v>0</v>
          </cell>
          <cell r="M7714">
            <v>0</v>
          </cell>
          <cell r="N7714">
            <v>0</v>
          </cell>
          <cell r="O7714">
            <v>0</v>
          </cell>
          <cell r="P7714">
            <v>0</v>
          </cell>
          <cell r="Q7714">
            <v>0</v>
          </cell>
          <cell r="R7714">
            <v>0</v>
          </cell>
          <cell r="S7714">
            <v>0</v>
          </cell>
          <cell r="T7714">
            <v>0</v>
          </cell>
          <cell r="U7714">
            <v>0</v>
          </cell>
          <cell r="AO7714" t="e">
            <v>#N/A</v>
          </cell>
          <cell r="AQ7714" t="e">
            <v>#N/A</v>
          </cell>
        </row>
        <row r="7715">
          <cell r="G7715">
            <v>2994</v>
          </cell>
          <cell r="H7715">
            <v>793</v>
          </cell>
          <cell r="I7715">
            <v>203</v>
          </cell>
          <cell r="J7715">
            <v>20</v>
          </cell>
          <cell r="K7715">
            <v>929</v>
          </cell>
          <cell r="L7715">
            <v>240</v>
          </cell>
          <cell r="M7715">
            <v>58</v>
          </cell>
          <cell r="N7715">
            <v>8</v>
          </cell>
          <cell r="O7715">
            <v>949</v>
          </cell>
          <cell r="P7715">
            <v>821</v>
          </cell>
          <cell r="Q7715">
            <v>728</v>
          </cell>
          <cell r="R7715">
            <v>496</v>
          </cell>
          <cell r="S7715">
            <v>0</v>
          </cell>
          <cell r="T7715">
            <v>0</v>
          </cell>
          <cell r="U7715">
            <v>0</v>
          </cell>
          <cell r="AO7715" t="e">
            <v>#N/A</v>
          </cell>
          <cell r="AQ7715" t="e">
            <v>#N/A</v>
          </cell>
        </row>
        <row r="7716">
          <cell r="G7716">
            <v>11653</v>
          </cell>
          <cell r="H7716">
            <v>3327</v>
          </cell>
          <cell r="I7716">
            <v>1313</v>
          </cell>
          <cell r="J7716">
            <v>475</v>
          </cell>
          <cell r="K7716">
            <v>1542</v>
          </cell>
          <cell r="L7716">
            <v>492</v>
          </cell>
          <cell r="M7716">
            <v>161</v>
          </cell>
          <cell r="N7716">
            <v>57</v>
          </cell>
          <cell r="O7716">
            <v>2720</v>
          </cell>
          <cell r="P7716">
            <v>4152</v>
          </cell>
          <cell r="Q7716">
            <v>3996</v>
          </cell>
          <cell r="R7716">
            <v>785</v>
          </cell>
          <cell r="S7716">
            <v>0</v>
          </cell>
          <cell r="T7716">
            <v>0</v>
          </cell>
          <cell r="U7716">
            <v>0</v>
          </cell>
          <cell r="AO7716" t="str">
            <v>Bayern_2005_I 01a_1</v>
          </cell>
          <cell r="AQ7716" t="str">
            <v>Westliche Flächenländer_2005_I 01a_1</v>
          </cell>
        </row>
        <row r="7717">
          <cell r="G7717">
            <v>101741</v>
          </cell>
          <cell r="H7717">
            <v>33539</v>
          </cell>
          <cell r="I7717">
            <v>7612</v>
          </cell>
          <cell r="J7717">
            <v>3144</v>
          </cell>
          <cell r="K7717">
            <v>17298</v>
          </cell>
          <cell r="L7717">
            <v>7921</v>
          </cell>
          <cell r="M7717">
            <v>1424</v>
          </cell>
          <cell r="N7717">
            <v>694</v>
          </cell>
          <cell r="O7717">
            <v>18654</v>
          </cell>
          <cell r="P7717">
            <v>36469</v>
          </cell>
          <cell r="Q7717">
            <v>35154</v>
          </cell>
          <cell r="R7717">
            <v>11464</v>
          </cell>
          <cell r="S7717">
            <v>0</v>
          </cell>
          <cell r="T7717">
            <v>0</v>
          </cell>
          <cell r="U7717">
            <v>0</v>
          </cell>
          <cell r="AO7717" t="str">
            <v>Bayern_2005_I 01a_2</v>
          </cell>
          <cell r="AQ7717" t="str">
            <v>Westliche Flächenländer_2005_I 01a_2</v>
          </cell>
        </row>
        <row r="7718">
          <cell r="G7718">
            <v>97043</v>
          </cell>
          <cell r="H7718">
            <v>48058</v>
          </cell>
          <cell r="I7718">
            <v>2936</v>
          </cell>
          <cell r="J7718">
            <v>1637</v>
          </cell>
          <cell r="K7718">
            <v>25946</v>
          </cell>
          <cell r="L7718">
            <v>14683</v>
          </cell>
          <cell r="M7718">
            <v>910</v>
          </cell>
          <cell r="N7718">
            <v>526</v>
          </cell>
          <cell r="O7718">
            <v>19328</v>
          </cell>
          <cell r="P7718">
            <v>35614</v>
          </cell>
          <cell r="Q7718">
            <v>33077</v>
          </cell>
          <cell r="R7718">
            <v>9024</v>
          </cell>
          <cell r="S7718">
            <v>0</v>
          </cell>
          <cell r="T7718">
            <v>0</v>
          </cell>
          <cell r="U7718">
            <v>0</v>
          </cell>
          <cell r="AO7718" t="str">
            <v>Bayern_2005_I 01a_3</v>
          </cell>
          <cell r="AQ7718" t="str">
            <v>Westliche Flächenländer_2005_I 01a_3</v>
          </cell>
        </row>
        <row r="7719">
          <cell r="G7719">
            <v>8381</v>
          </cell>
          <cell r="H7719">
            <v>4577</v>
          </cell>
          <cell r="I7719">
            <v>295</v>
          </cell>
          <cell r="J7719">
            <v>188</v>
          </cell>
          <cell r="K7719">
            <v>3264</v>
          </cell>
          <cell r="L7719">
            <v>1789</v>
          </cell>
          <cell r="M7719">
            <v>111</v>
          </cell>
          <cell r="N7719">
            <v>76</v>
          </cell>
          <cell r="O7719">
            <v>2030</v>
          </cell>
          <cell r="P7719">
            <v>3106</v>
          </cell>
          <cell r="Q7719">
            <v>2843</v>
          </cell>
          <cell r="R7719">
            <v>402</v>
          </cell>
          <cell r="S7719">
            <v>0</v>
          </cell>
          <cell r="T7719">
            <v>0</v>
          </cell>
          <cell r="U7719">
            <v>0</v>
          </cell>
          <cell r="AO7719" t="str">
            <v>Bayern_2005_I 01a_4</v>
          </cell>
          <cell r="AQ7719" t="str">
            <v>Westliche Flächenländer_2005_I 01a_4</v>
          </cell>
        </row>
        <row r="7720">
          <cell r="G7720">
            <v>10799</v>
          </cell>
          <cell r="H7720">
            <v>6195</v>
          </cell>
          <cell r="I7720">
            <v>484</v>
          </cell>
          <cell r="J7720">
            <v>320</v>
          </cell>
          <cell r="K7720">
            <v>4209</v>
          </cell>
          <cell r="L7720">
            <v>2491</v>
          </cell>
          <cell r="M7720">
            <v>183</v>
          </cell>
          <cell r="N7720">
            <v>127</v>
          </cell>
          <cell r="O7720">
            <v>2386</v>
          </cell>
          <cell r="P7720">
            <v>4130</v>
          </cell>
          <cell r="Q7720">
            <v>3796</v>
          </cell>
          <cell r="R7720">
            <v>487</v>
          </cell>
          <cell r="S7720">
            <v>0</v>
          </cell>
          <cell r="T7720">
            <v>0</v>
          </cell>
          <cell r="U7720">
            <v>0</v>
          </cell>
          <cell r="AO7720" t="str">
            <v>Bayern_2005_I 01a_5</v>
          </cell>
          <cell r="AQ7720" t="str">
            <v>Westliche Flächenländer_2005_I 01a_5</v>
          </cell>
        </row>
        <row r="7721">
          <cell r="G7721">
            <v>268</v>
          </cell>
          <cell r="H7721">
            <v>117</v>
          </cell>
          <cell r="I7721">
            <v>253</v>
          </cell>
          <cell r="J7721">
            <v>113</v>
          </cell>
          <cell r="K7721">
            <v>72</v>
          </cell>
          <cell r="L7721">
            <v>38</v>
          </cell>
          <cell r="M7721">
            <v>62</v>
          </cell>
          <cell r="N7721">
            <v>35</v>
          </cell>
          <cell r="O7721">
            <v>51</v>
          </cell>
          <cell r="P7721">
            <v>104</v>
          </cell>
          <cell r="Q7721">
            <v>88</v>
          </cell>
          <cell r="R7721">
            <v>25</v>
          </cell>
          <cell r="S7721">
            <v>0</v>
          </cell>
          <cell r="T7721">
            <v>0</v>
          </cell>
          <cell r="U7721">
            <v>0</v>
          </cell>
          <cell r="AO7721" t="str">
            <v>Bayern_2005_I 01a_6</v>
          </cell>
          <cell r="AQ7721" t="str">
            <v>Westliche Flächenländer_2005_I 01a_6</v>
          </cell>
        </row>
        <row r="7722">
          <cell r="G7722">
            <v>0</v>
          </cell>
          <cell r="H7722">
            <v>0</v>
          </cell>
          <cell r="I7722">
            <v>0</v>
          </cell>
          <cell r="J7722">
            <v>0</v>
          </cell>
          <cell r="K7722">
            <v>0</v>
          </cell>
          <cell r="L7722">
            <v>0</v>
          </cell>
          <cell r="M7722">
            <v>0</v>
          </cell>
          <cell r="N7722">
            <v>0</v>
          </cell>
          <cell r="O7722">
            <v>0</v>
          </cell>
          <cell r="P7722">
            <v>0</v>
          </cell>
          <cell r="Q7722">
            <v>0</v>
          </cell>
          <cell r="R7722">
            <v>0</v>
          </cell>
          <cell r="S7722">
            <v>0</v>
          </cell>
          <cell r="T7722">
            <v>0</v>
          </cell>
          <cell r="U7722">
            <v>0</v>
          </cell>
          <cell r="AO7722" t="str">
            <v>Bayern_2005_I 01a_7</v>
          </cell>
          <cell r="AQ7722" t="str">
            <v>Westliche Flächenländer_2005_I 01a_7</v>
          </cell>
        </row>
        <row r="7723">
          <cell r="G7723">
            <v>229885</v>
          </cell>
          <cell r="H7723">
            <v>95813</v>
          </cell>
          <cell r="I7723">
            <v>12893</v>
          </cell>
          <cell r="J7723">
            <v>5877</v>
          </cell>
          <cell r="K7723">
            <v>52331</v>
          </cell>
          <cell r="L7723">
            <v>27414</v>
          </cell>
          <cell r="M7723">
            <v>2851</v>
          </cell>
          <cell r="N7723">
            <v>1515</v>
          </cell>
          <cell r="O7723">
            <v>45169</v>
          </cell>
          <cell r="P7723">
            <v>83575</v>
          </cell>
          <cell r="Q7723">
            <v>78954</v>
          </cell>
          <cell r="R7723">
            <v>22187</v>
          </cell>
          <cell r="S7723">
            <v>0</v>
          </cell>
          <cell r="T7723">
            <v>0</v>
          </cell>
          <cell r="U7723">
            <v>0</v>
          </cell>
          <cell r="AO7723" t="str">
            <v>Bayern_2005_I 01a_8</v>
          </cell>
          <cell r="AQ7723" t="str">
            <v>Westliche Flächenländer_2005_I 01a_8</v>
          </cell>
        </row>
        <row r="7724">
          <cell r="G7724">
            <v>1165</v>
          </cell>
          <cell r="H7724">
            <v>252</v>
          </cell>
          <cell r="I7724">
            <v>142</v>
          </cell>
          <cell r="J7724">
            <v>46</v>
          </cell>
          <cell r="K7724">
            <v>640</v>
          </cell>
          <cell r="L7724">
            <v>127</v>
          </cell>
          <cell r="M7724">
            <v>65</v>
          </cell>
          <cell r="N7724">
            <v>18</v>
          </cell>
          <cell r="O7724">
            <v>1165</v>
          </cell>
          <cell r="P7724">
            <v>0</v>
          </cell>
          <cell r="Q7724">
            <v>0</v>
          </cell>
          <cell r="R7724">
            <v>0</v>
          </cell>
          <cell r="S7724">
            <v>0</v>
          </cell>
          <cell r="T7724">
            <v>0</v>
          </cell>
          <cell r="U7724">
            <v>0</v>
          </cell>
          <cell r="AO7724" t="str">
            <v>Bayern_2005_I 01b_1</v>
          </cell>
          <cell r="AQ7724" t="str">
            <v>Westliche Flächenländer_2005_I 01b_1</v>
          </cell>
        </row>
        <row r="7725">
          <cell r="G7725">
            <v>14996</v>
          </cell>
          <cell r="H7725">
            <v>3611</v>
          </cell>
          <cell r="I7725">
            <v>1049</v>
          </cell>
          <cell r="J7725">
            <v>367</v>
          </cell>
          <cell r="K7725">
            <v>13150</v>
          </cell>
          <cell r="L7725">
            <v>3102</v>
          </cell>
          <cell r="M7725">
            <v>828</v>
          </cell>
          <cell r="N7725">
            <v>295</v>
          </cell>
          <cell r="O7725">
            <v>14996</v>
          </cell>
          <cell r="P7725">
            <v>0</v>
          </cell>
          <cell r="Q7725">
            <v>0</v>
          </cell>
          <cell r="R7725">
            <v>0</v>
          </cell>
          <cell r="S7725">
            <v>0</v>
          </cell>
          <cell r="T7725">
            <v>0</v>
          </cell>
          <cell r="U7725">
            <v>0</v>
          </cell>
          <cell r="AO7725" t="str">
            <v>Bayern_2005_I 01b_2</v>
          </cell>
          <cell r="AQ7725" t="str">
            <v>Westliche Flächenländer_2005_I 01b_2</v>
          </cell>
        </row>
        <row r="7726">
          <cell r="G7726">
            <v>10759</v>
          </cell>
          <cell r="H7726">
            <v>3752</v>
          </cell>
          <cell r="I7726">
            <v>221</v>
          </cell>
          <cell r="J7726">
            <v>107</v>
          </cell>
          <cell r="K7726">
            <v>10485</v>
          </cell>
          <cell r="L7726">
            <v>3611</v>
          </cell>
          <cell r="M7726">
            <v>211</v>
          </cell>
          <cell r="N7726">
            <v>102</v>
          </cell>
          <cell r="O7726">
            <v>10759</v>
          </cell>
          <cell r="P7726">
            <v>0</v>
          </cell>
          <cell r="Q7726">
            <v>0</v>
          </cell>
          <cell r="R7726">
            <v>0</v>
          </cell>
          <cell r="S7726">
            <v>0</v>
          </cell>
          <cell r="T7726">
            <v>0</v>
          </cell>
          <cell r="U7726">
            <v>0</v>
          </cell>
          <cell r="AO7726" t="str">
            <v>Bayern_2005_I 01b_3</v>
          </cell>
          <cell r="AQ7726" t="str">
            <v>Westliche Flächenländer_2005_I 01b_3</v>
          </cell>
        </row>
        <row r="7727">
          <cell r="G7727">
            <v>441</v>
          </cell>
          <cell r="H7727">
            <v>186</v>
          </cell>
          <cell r="I7727">
            <v>15</v>
          </cell>
          <cell r="J7727">
            <v>9</v>
          </cell>
          <cell r="K7727">
            <v>437</v>
          </cell>
          <cell r="L7727">
            <v>184</v>
          </cell>
          <cell r="M7727">
            <v>15</v>
          </cell>
          <cell r="N7727">
            <v>9</v>
          </cell>
          <cell r="O7727">
            <v>441</v>
          </cell>
          <cell r="P7727">
            <v>0</v>
          </cell>
          <cell r="Q7727">
            <v>0</v>
          </cell>
          <cell r="R7727">
            <v>0</v>
          </cell>
          <cell r="S7727">
            <v>0</v>
          </cell>
          <cell r="T7727">
            <v>0</v>
          </cell>
          <cell r="U7727">
            <v>0</v>
          </cell>
          <cell r="AO7727" t="str">
            <v>Bayern_2005_I 01b_4</v>
          </cell>
          <cell r="AQ7727" t="str">
            <v>Westliche Flächenländer_2005_I 01b_4</v>
          </cell>
        </row>
        <row r="7728">
          <cell r="G7728">
            <v>575</v>
          </cell>
          <cell r="H7728">
            <v>352</v>
          </cell>
          <cell r="I7728">
            <v>45</v>
          </cell>
          <cell r="J7728">
            <v>37</v>
          </cell>
          <cell r="K7728">
            <v>564</v>
          </cell>
          <cell r="L7728">
            <v>345</v>
          </cell>
          <cell r="M7728">
            <v>43</v>
          </cell>
          <cell r="N7728">
            <v>35</v>
          </cell>
          <cell r="O7728">
            <v>575</v>
          </cell>
          <cell r="P7728">
            <v>0</v>
          </cell>
          <cell r="Q7728">
            <v>0</v>
          </cell>
          <cell r="R7728">
            <v>0</v>
          </cell>
          <cell r="S7728">
            <v>0</v>
          </cell>
          <cell r="T7728">
            <v>0</v>
          </cell>
          <cell r="U7728">
            <v>0</v>
          </cell>
          <cell r="AO7728" t="str">
            <v>Bayern_2005_I 01b_5</v>
          </cell>
          <cell r="AQ7728" t="str">
            <v>Westliche Flächenländer_2005_I 01b_5</v>
          </cell>
        </row>
        <row r="7729">
          <cell r="G7729">
            <v>44</v>
          </cell>
          <cell r="H7729">
            <v>28</v>
          </cell>
          <cell r="I7729">
            <v>44</v>
          </cell>
          <cell r="J7729">
            <v>28</v>
          </cell>
          <cell r="K7729">
            <v>40</v>
          </cell>
          <cell r="L7729">
            <v>28</v>
          </cell>
          <cell r="M7729">
            <v>40</v>
          </cell>
          <cell r="N7729">
            <v>28</v>
          </cell>
          <cell r="O7729">
            <v>44</v>
          </cell>
          <cell r="P7729">
            <v>0</v>
          </cell>
          <cell r="Q7729">
            <v>0</v>
          </cell>
          <cell r="R7729">
            <v>0</v>
          </cell>
          <cell r="S7729">
            <v>0</v>
          </cell>
          <cell r="T7729">
            <v>0</v>
          </cell>
          <cell r="U7729">
            <v>0</v>
          </cell>
          <cell r="AO7729" t="str">
            <v>Bayern_2005_I 01b_6</v>
          </cell>
          <cell r="AQ7729" t="str">
            <v>Westliche Flächenländer_2005_I 01b_6</v>
          </cell>
        </row>
        <row r="7730">
          <cell r="G7730">
            <v>0</v>
          </cell>
          <cell r="H7730">
            <v>0</v>
          </cell>
          <cell r="I7730">
            <v>0</v>
          </cell>
          <cell r="J7730">
            <v>0</v>
          </cell>
          <cell r="K7730">
            <v>0</v>
          </cell>
          <cell r="L7730">
            <v>0</v>
          </cell>
          <cell r="M7730">
            <v>0</v>
          </cell>
          <cell r="N7730">
            <v>0</v>
          </cell>
          <cell r="O7730">
            <v>0</v>
          </cell>
          <cell r="P7730">
            <v>0</v>
          </cell>
          <cell r="Q7730">
            <v>0</v>
          </cell>
          <cell r="R7730">
            <v>0</v>
          </cell>
          <cell r="S7730">
            <v>0</v>
          </cell>
          <cell r="T7730">
            <v>0</v>
          </cell>
          <cell r="U7730">
            <v>0</v>
          </cell>
          <cell r="AO7730" t="str">
            <v>Bayern_2005_I 01b_7</v>
          </cell>
          <cell r="AQ7730" t="str">
            <v>Westliche Flächenländer_2005_I 01b_7</v>
          </cell>
        </row>
        <row r="7731">
          <cell r="G7731">
            <v>27980</v>
          </cell>
          <cell r="H7731">
            <v>8181</v>
          </cell>
          <cell r="I7731">
            <v>1516</v>
          </cell>
          <cell r="J7731">
            <v>594</v>
          </cell>
          <cell r="K7731">
            <v>25316</v>
          </cell>
          <cell r="L7731">
            <v>7397</v>
          </cell>
          <cell r="M7731">
            <v>1202</v>
          </cell>
          <cell r="N7731">
            <v>487</v>
          </cell>
          <cell r="O7731">
            <v>27980</v>
          </cell>
          <cell r="P7731">
            <v>0</v>
          </cell>
          <cell r="Q7731">
            <v>0</v>
          </cell>
          <cell r="R7731">
            <v>0</v>
          </cell>
          <cell r="S7731">
            <v>0</v>
          </cell>
          <cell r="T7731">
            <v>0</v>
          </cell>
          <cell r="U7731">
            <v>0</v>
          </cell>
          <cell r="AO7731" t="str">
            <v>Bayern_2005_I 01b_8</v>
          </cell>
          <cell r="AQ7731" t="str">
            <v>Westliche Flächenländer_2005_I 01b_8</v>
          </cell>
        </row>
        <row r="7732">
          <cell r="G7732">
            <v>140</v>
          </cell>
          <cell r="H7732">
            <v>131</v>
          </cell>
          <cell r="I7732">
            <v>9</v>
          </cell>
          <cell r="J7732">
            <v>8</v>
          </cell>
          <cell r="K7732">
            <v>73</v>
          </cell>
          <cell r="L7732">
            <v>68</v>
          </cell>
          <cell r="M7732">
            <v>8</v>
          </cell>
          <cell r="N7732">
            <v>8</v>
          </cell>
          <cell r="O7732">
            <v>71</v>
          </cell>
          <cell r="P7732">
            <v>69</v>
          </cell>
          <cell r="Q7732">
            <v>0</v>
          </cell>
          <cell r="R7732">
            <v>0</v>
          </cell>
          <cell r="S7732">
            <v>0</v>
          </cell>
          <cell r="T7732">
            <v>0</v>
          </cell>
          <cell r="U7732">
            <v>0</v>
          </cell>
          <cell r="AO7732" t="str">
            <v>Bayern_2005_I 03_1</v>
          </cell>
          <cell r="AQ7732" t="str">
            <v>Westliche Flächenländer_2005_I 03_1</v>
          </cell>
        </row>
        <row r="7733">
          <cell r="G7733">
            <v>4113</v>
          </cell>
          <cell r="H7733">
            <v>3793</v>
          </cell>
          <cell r="I7733">
            <v>258</v>
          </cell>
          <cell r="J7733">
            <v>239</v>
          </cell>
          <cell r="K7733">
            <v>2413</v>
          </cell>
          <cell r="L7733">
            <v>2238</v>
          </cell>
          <cell r="M7733">
            <v>174</v>
          </cell>
          <cell r="N7733">
            <v>163</v>
          </cell>
          <cell r="O7733">
            <v>2442</v>
          </cell>
          <cell r="P7733">
            <v>1633</v>
          </cell>
          <cell r="Q7733">
            <v>37</v>
          </cell>
          <cell r="R7733">
            <v>1</v>
          </cell>
          <cell r="S7733">
            <v>0</v>
          </cell>
          <cell r="T7733">
            <v>0</v>
          </cell>
          <cell r="U7733">
            <v>0</v>
          </cell>
          <cell r="AO7733" t="str">
            <v>Bayern_2005_I 03_2</v>
          </cell>
          <cell r="AQ7733" t="str">
            <v>Westliche Flächenländer_2005_I 03_2</v>
          </cell>
        </row>
        <row r="7734">
          <cell r="G7734">
            <v>5116</v>
          </cell>
          <cell r="H7734">
            <v>3356</v>
          </cell>
          <cell r="I7734">
            <v>417</v>
          </cell>
          <cell r="J7734">
            <v>280</v>
          </cell>
          <cell r="K7734">
            <v>2716</v>
          </cell>
          <cell r="L7734">
            <v>1795</v>
          </cell>
          <cell r="M7734">
            <v>225</v>
          </cell>
          <cell r="N7734">
            <v>156</v>
          </cell>
          <cell r="O7734">
            <v>2811</v>
          </cell>
          <cell r="P7734">
            <v>2123</v>
          </cell>
          <cell r="Q7734">
            <v>172</v>
          </cell>
          <cell r="R7734">
            <v>10</v>
          </cell>
          <cell r="S7734">
            <v>0</v>
          </cell>
          <cell r="T7734">
            <v>0</v>
          </cell>
          <cell r="U7734">
            <v>0</v>
          </cell>
          <cell r="AO7734" t="str">
            <v>Bayern_2005_I 03_3</v>
          </cell>
          <cell r="AQ7734" t="str">
            <v>Westliche Flächenländer_2005_I 03_3</v>
          </cell>
        </row>
        <row r="7735">
          <cell r="G7735">
            <v>762</v>
          </cell>
          <cell r="H7735">
            <v>510</v>
          </cell>
          <cell r="I7735">
            <v>38</v>
          </cell>
          <cell r="J7735">
            <v>29</v>
          </cell>
          <cell r="K7735">
            <v>388</v>
          </cell>
          <cell r="L7735">
            <v>257</v>
          </cell>
          <cell r="M7735">
            <v>19</v>
          </cell>
          <cell r="N7735">
            <v>16</v>
          </cell>
          <cell r="O7735">
            <v>359</v>
          </cell>
          <cell r="P7735">
            <v>338</v>
          </cell>
          <cell r="Q7735">
            <v>56</v>
          </cell>
          <cell r="R7735">
            <v>9</v>
          </cell>
          <cell r="S7735">
            <v>0</v>
          </cell>
          <cell r="T7735">
            <v>0</v>
          </cell>
          <cell r="U7735">
            <v>0</v>
          </cell>
          <cell r="AO7735" t="str">
            <v>Bayern_2005_I 03_4</v>
          </cell>
          <cell r="AQ7735" t="str">
            <v>Westliche Flächenländer_2005_I 03_4</v>
          </cell>
        </row>
        <row r="7736">
          <cell r="G7736">
            <v>2306</v>
          </cell>
          <cell r="H7736">
            <v>1585</v>
          </cell>
          <cell r="I7736">
            <v>304</v>
          </cell>
          <cell r="J7736">
            <v>263</v>
          </cell>
          <cell r="K7736">
            <v>1220</v>
          </cell>
          <cell r="L7736">
            <v>808</v>
          </cell>
          <cell r="M7736">
            <v>151</v>
          </cell>
          <cell r="N7736">
            <v>137</v>
          </cell>
          <cell r="O7736">
            <v>1121</v>
          </cell>
          <cell r="P7736">
            <v>952</v>
          </cell>
          <cell r="Q7736">
            <v>222</v>
          </cell>
          <cell r="R7736">
            <v>11</v>
          </cell>
          <cell r="S7736">
            <v>0</v>
          </cell>
          <cell r="T7736">
            <v>0</v>
          </cell>
          <cell r="U7736">
            <v>0</v>
          </cell>
          <cell r="AO7736" t="str">
            <v>Bayern_2005_I 03_5</v>
          </cell>
          <cell r="AQ7736" t="str">
            <v>Westliche Flächenländer_2005_I 03_5</v>
          </cell>
        </row>
        <row r="7737">
          <cell r="G7737">
            <v>135</v>
          </cell>
          <cell r="H7737">
            <v>117</v>
          </cell>
          <cell r="I7737">
            <v>31</v>
          </cell>
          <cell r="J7737">
            <v>24</v>
          </cell>
          <cell r="K7737">
            <v>84</v>
          </cell>
          <cell r="L7737">
            <v>77</v>
          </cell>
          <cell r="M7737">
            <v>15</v>
          </cell>
          <cell r="N7737">
            <v>14</v>
          </cell>
          <cell r="O7737">
            <v>86</v>
          </cell>
          <cell r="P7737">
            <v>38</v>
          </cell>
          <cell r="Q7737">
            <v>11</v>
          </cell>
          <cell r="R7737">
            <v>0</v>
          </cell>
          <cell r="S7737">
            <v>0</v>
          </cell>
          <cell r="T7737">
            <v>0</v>
          </cell>
          <cell r="U7737">
            <v>0</v>
          </cell>
          <cell r="AO7737" t="str">
            <v>Bayern_2005_I 03_6</v>
          </cell>
          <cell r="AQ7737" t="str">
            <v>Westliche Flächenländer_2005_I 03_6</v>
          </cell>
        </row>
        <row r="7738">
          <cell r="G7738">
            <v>0</v>
          </cell>
          <cell r="H7738">
            <v>0</v>
          </cell>
          <cell r="I7738">
            <v>0</v>
          </cell>
          <cell r="J7738">
            <v>0</v>
          </cell>
          <cell r="K7738">
            <v>0</v>
          </cell>
          <cell r="L7738">
            <v>0</v>
          </cell>
          <cell r="M7738">
            <v>0</v>
          </cell>
          <cell r="N7738">
            <v>0</v>
          </cell>
          <cell r="O7738">
            <v>0</v>
          </cell>
          <cell r="P7738">
            <v>0</v>
          </cell>
          <cell r="Q7738">
            <v>0</v>
          </cell>
          <cell r="R7738">
            <v>0</v>
          </cell>
          <cell r="S7738">
            <v>0</v>
          </cell>
          <cell r="T7738">
            <v>0</v>
          </cell>
          <cell r="U7738">
            <v>0</v>
          </cell>
          <cell r="AO7738" t="str">
            <v>Bayern_2005_I 03_7</v>
          </cell>
          <cell r="AQ7738" t="str">
            <v>Westliche Flächenländer_2005_I 03_7</v>
          </cell>
        </row>
        <row r="7739">
          <cell r="G7739">
            <v>12572</v>
          </cell>
          <cell r="H7739">
            <v>9492</v>
          </cell>
          <cell r="I7739">
            <v>1057</v>
          </cell>
          <cell r="J7739">
            <v>843</v>
          </cell>
          <cell r="K7739">
            <v>6894</v>
          </cell>
          <cell r="L7739">
            <v>5243</v>
          </cell>
          <cell r="M7739">
            <v>592</v>
          </cell>
          <cell r="N7739">
            <v>494</v>
          </cell>
          <cell r="O7739">
            <v>6890</v>
          </cell>
          <cell r="P7739">
            <v>5153</v>
          </cell>
          <cell r="Q7739">
            <v>498</v>
          </cell>
          <cell r="R7739">
            <v>31</v>
          </cell>
          <cell r="S7739">
            <v>0</v>
          </cell>
          <cell r="T7739">
            <v>0</v>
          </cell>
          <cell r="U7739">
            <v>0</v>
          </cell>
          <cell r="AO7739" t="str">
            <v>Bayern_2005_I 03_8</v>
          </cell>
          <cell r="AQ7739" t="str">
            <v>Westliche Flächenländer_2005_I 03_8</v>
          </cell>
        </row>
        <row r="7740">
          <cell r="G7740">
            <v>25</v>
          </cell>
          <cell r="H7740">
            <v>25</v>
          </cell>
          <cell r="I7740">
            <v>1</v>
          </cell>
          <cell r="J7740">
            <v>1</v>
          </cell>
          <cell r="K7740">
            <v>0</v>
          </cell>
          <cell r="L7740">
            <v>0</v>
          </cell>
          <cell r="M7740">
            <v>0</v>
          </cell>
          <cell r="N7740">
            <v>0</v>
          </cell>
          <cell r="O7740">
            <v>0</v>
          </cell>
          <cell r="P7740">
            <v>0</v>
          </cell>
          <cell r="Q7740">
            <v>25</v>
          </cell>
          <cell r="R7740">
            <v>0</v>
          </cell>
          <cell r="S7740">
            <v>0</v>
          </cell>
          <cell r="T7740">
            <v>0</v>
          </cell>
          <cell r="U7740">
            <v>0</v>
          </cell>
          <cell r="AO7740" t="str">
            <v>Bayern_2005_I 02_1</v>
          </cell>
          <cell r="AQ7740" t="str">
            <v>Westliche Flächenländer_2005_I 02_1</v>
          </cell>
        </row>
        <row r="7741">
          <cell r="G7741">
            <v>1904</v>
          </cell>
          <cell r="H7741">
            <v>1403</v>
          </cell>
          <cell r="I7741">
            <v>154</v>
          </cell>
          <cell r="J7741">
            <v>120</v>
          </cell>
          <cell r="K7741">
            <v>372</v>
          </cell>
          <cell r="L7741">
            <v>215</v>
          </cell>
          <cell r="M7741">
            <v>51</v>
          </cell>
          <cell r="N7741">
            <v>40</v>
          </cell>
          <cell r="O7741">
            <v>359</v>
          </cell>
          <cell r="P7741">
            <v>322</v>
          </cell>
          <cell r="Q7741">
            <v>1223</v>
          </cell>
          <cell r="R7741">
            <v>0</v>
          </cell>
          <cell r="S7741">
            <v>0</v>
          </cell>
          <cell r="T7741">
            <v>0</v>
          </cell>
          <cell r="U7741">
            <v>0</v>
          </cell>
          <cell r="AO7741" t="str">
            <v>Bayern_2005_I 02_2</v>
          </cell>
          <cell r="AQ7741" t="str">
            <v>Westliche Flächenländer_2005_I 02_2</v>
          </cell>
        </row>
        <row r="7742">
          <cell r="G7742">
            <v>1602</v>
          </cell>
          <cell r="H7742">
            <v>1102</v>
          </cell>
          <cell r="I7742">
            <v>70</v>
          </cell>
          <cell r="J7742">
            <v>50</v>
          </cell>
          <cell r="K7742">
            <v>594</v>
          </cell>
          <cell r="L7742">
            <v>445</v>
          </cell>
          <cell r="M7742">
            <v>29</v>
          </cell>
          <cell r="N7742">
            <v>22</v>
          </cell>
          <cell r="O7742">
            <v>572</v>
          </cell>
          <cell r="P7742">
            <v>597</v>
          </cell>
          <cell r="Q7742">
            <v>430</v>
          </cell>
          <cell r="R7742">
            <v>3</v>
          </cell>
          <cell r="S7742">
            <v>0</v>
          </cell>
          <cell r="T7742">
            <v>0</v>
          </cell>
          <cell r="U7742">
            <v>0</v>
          </cell>
          <cell r="AO7742" t="str">
            <v>Bayern_2005_I 02_3</v>
          </cell>
          <cell r="AQ7742" t="str">
            <v>Westliche Flächenländer_2005_I 02_3</v>
          </cell>
        </row>
        <row r="7743">
          <cell r="G7743">
            <v>144</v>
          </cell>
          <cell r="H7743">
            <v>97</v>
          </cell>
          <cell r="I7743">
            <v>2</v>
          </cell>
          <cell r="J7743">
            <v>2</v>
          </cell>
          <cell r="K7743">
            <v>39</v>
          </cell>
          <cell r="L7743">
            <v>31</v>
          </cell>
          <cell r="M7743">
            <v>1</v>
          </cell>
          <cell r="N7743">
            <v>1</v>
          </cell>
          <cell r="O7743">
            <v>37</v>
          </cell>
          <cell r="P7743">
            <v>60</v>
          </cell>
          <cell r="Q7743">
            <v>47</v>
          </cell>
          <cell r="R7743">
            <v>0</v>
          </cell>
          <cell r="S7743">
            <v>0</v>
          </cell>
          <cell r="T7743">
            <v>0</v>
          </cell>
          <cell r="U7743">
            <v>0</v>
          </cell>
          <cell r="AO7743" t="str">
            <v>Bayern_2005_I 02_4</v>
          </cell>
          <cell r="AQ7743" t="str">
            <v>Westliche Flächenländer_2005_I 02_4</v>
          </cell>
        </row>
        <row r="7744">
          <cell r="G7744">
            <v>277</v>
          </cell>
          <cell r="H7744">
            <v>190</v>
          </cell>
          <cell r="I7744">
            <v>15</v>
          </cell>
          <cell r="J7744">
            <v>7</v>
          </cell>
          <cell r="K7744">
            <v>84</v>
          </cell>
          <cell r="L7744">
            <v>69</v>
          </cell>
          <cell r="M7744">
            <v>5</v>
          </cell>
          <cell r="N7744">
            <v>5</v>
          </cell>
          <cell r="O7744">
            <v>83</v>
          </cell>
          <cell r="P7744">
            <v>106</v>
          </cell>
          <cell r="Q7744">
            <v>85</v>
          </cell>
          <cell r="R7744">
            <v>3</v>
          </cell>
          <cell r="S7744">
            <v>0</v>
          </cell>
          <cell r="T7744">
            <v>0</v>
          </cell>
          <cell r="U7744">
            <v>0</v>
          </cell>
          <cell r="AO7744" t="str">
            <v>Bayern_2005_I 02_5</v>
          </cell>
          <cell r="AQ7744" t="str">
            <v>Westliche Flächenländer_2005_I 02_5</v>
          </cell>
        </row>
        <row r="7745">
          <cell r="G7745">
            <v>25</v>
          </cell>
          <cell r="H7745">
            <v>21</v>
          </cell>
          <cell r="I7745">
            <v>4</v>
          </cell>
          <cell r="J7745">
            <v>4</v>
          </cell>
          <cell r="K7745">
            <v>8</v>
          </cell>
          <cell r="L7745">
            <v>6</v>
          </cell>
          <cell r="M7745">
            <v>2</v>
          </cell>
          <cell r="N7745">
            <v>2</v>
          </cell>
          <cell r="O7745">
            <v>5</v>
          </cell>
          <cell r="P7745">
            <v>2</v>
          </cell>
          <cell r="Q7745">
            <v>18</v>
          </cell>
          <cell r="R7745">
            <v>0</v>
          </cell>
          <cell r="S7745">
            <v>0</v>
          </cell>
          <cell r="T7745">
            <v>0</v>
          </cell>
          <cell r="U7745">
            <v>0</v>
          </cell>
          <cell r="AO7745" t="str">
            <v>Bayern_2005_I 02_6</v>
          </cell>
          <cell r="AQ7745" t="str">
            <v>Westliche Flächenländer_2005_I 02_6</v>
          </cell>
        </row>
        <row r="7746">
          <cell r="G7746">
            <v>0</v>
          </cell>
          <cell r="H7746">
            <v>0</v>
          </cell>
          <cell r="I7746">
            <v>0</v>
          </cell>
          <cell r="J7746">
            <v>0</v>
          </cell>
          <cell r="K7746">
            <v>0</v>
          </cell>
          <cell r="L7746">
            <v>0</v>
          </cell>
          <cell r="M7746">
            <v>0</v>
          </cell>
          <cell r="N7746">
            <v>0</v>
          </cell>
          <cell r="O7746">
            <v>0</v>
          </cell>
          <cell r="P7746">
            <v>0</v>
          </cell>
          <cell r="Q7746">
            <v>0</v>
          </cell>
          <cell r="R7746">
            <v>0</v>
          </cell>
          <cell r="S7746">
            <v>0</v>
          </cell>
          <cell r="T7746">
            <v>0</v>
          </cell>
          <cell r="U7746">
            <v>0</v>
          </cell>
          <cell r="AO7746" t="str">
            <v>Bayern_2005_I 02_7</v>
          </cell>
          <cell r="AQ7746" t="str">
            <v>Westliche Flächenländer_2005_I 02_7</v>
          </cell>
        </row>
        <row r="7747">
          <cell r="G7747">
            <v>3977</v>
          </cell>
          <cell r="H7747">
            <v>2838</v>
          </cell>
          <cell r="I7747">
            <v>246</v>
          </cell>
          <cell r="J7747">
            <v>184</v>
          </cell>
          <cell r="K7747">
            <v>1097</v>
          </cell>
          <cell r="L7747">
            <v>766</v>
          </cell>
          <cell r="M7747">
            <v>88</v>
          </cell>
          <cell r="N7747">
            <v>70</v>
          </cell>
          <cell r="O7747">
            <v>1056</v>
          </cell>
          <cell r="P7747">
            <v>1087</v>
          </cell>
          <cell r="Q7747">
            <v>1828</v>
          </cell>
          <cell r="R7747">
            <v>6</v>
          </cell>
          <cell r="S7747">
            <v>0</v>
          </cell>
          <cell r="T7747">
            <v>0</v>
          </cell>
          <cell r="U7747">
            <v>0</v>
          </cell>
          <cell r="AO7747" t="str">
            <v>Bayern_2005_I 02_8</v>
          </cell>
          <cell r="AQ7747" t="str">
            <v>Westliche Flächenländer_2005_I 02_8</v>
          </cell>
        </row>
        <row r="7748">
          <cell r="G7748">
            <v>111</v>
          </cell>
          <cell r="H7748">
            <v>93</v>
          </cell>
          <cell r="I7748">
            <v>10</v>
          </cell>
          <cell r="J7748">
            <v>9</v>
          </cell>
          <cell r="K7748">
            <v>56</v>
          </cell>
          <cell r="L7748">
            <v>47</v>
          </cell>
          <cell r="M7748">
            <v>7</v>
          </cell>
          <cell r="N7748">
            <v>7</v>
          </cell>
          <cell r="O7748">
            <v>62</v>
          </cell>
          <cell r="P7748">
            <v>49</v>
          </cell>
          <cell r="Q7748">
            <v>0</v>
          </cell>
          <cell r="R7748">
            <v>0</v>
          </cell>
          <cell r="S7748">
            <v>0</v>
          </cell>
          <cell r="T7748">
            <v>0</v>
          </cell>
          <cell r="U7748">
            <v>0</v>
          </cell>
          <cell r="AO7748" t="str">
            <v>Bayern_2005_I 05a_1</v>
          </cell>
          <cell r="AQ7748" t="str">
            <v>Westliche Flächenländer_2005_I 05a_1</v>
          </cell>
        </row>
        <row r="7749">
          <cell r="G7749">
            <v>7939</v>
          </cell>
          <cell r="H7749">
            <v>7107</v>
          </cell>
          <cell r="I7749">
            <v>651</v>
          </cell>
          <cell r="J7749">
            <v>603</v>
          </cell>
          <cell r="K7749">
            <v>4160</v>
          </cell>
          <cell r="L7749">
            <v>3722</v>
          </cell>
          <cell r="M7749">
            <v>360</v>
          </cell>
          <cell r="N7749">
            <v>334</v>
          </cell>
          <cell r="O7749">
            <v>4289</v>
          </cell>
          <cell r="P7749">
            <v>3650</v>
          </cell>
          <cell r="Q7749">
            <v>0</v>
          </cell>
          <cell r="R7749">
            <v>0</v>
          </cell>
          <cell r="S7749">
            <v>0</v>
          </cell>
          <cell r="T7749">
            <v>0</v>
          </cell>
          <cell r="U7749">
            <v>0</v>
          </cell>
          <cell r="AO7749" t="str">
            <v>Bayern_2005_I 05a_2</v>
          </cell>
          <cell r="AQ7749" t="str">
            <v>Westliche Flächenländer_2005_I 05a_2</v>
          </cell>
        </row>
        <row r="7750">
          <cell r="G7750">
            <v>1040</v>
          </cell>
          <cell r="H7750">
            <v>961</v>
          </cell>
          <cell r="I7750">
            <v>67</v>
          </cell>
          <cell r="J7750">
            <v>65</v>
          </cell>
          <cell r="K7750">
            <v>552</v>
          </cell>
          <cell r="L7750">
            <v>508</v>
          </cell>
          <cell r="M7750">
            <v>24</v>
          </cell>
          <cell r="N7750">
            <v>23</v>
          </cell>
          <cell r="O7750">
            <v>564</v>
          </cell>
          <cell r="P7750">
            <v>476</v>
          </cell>
          <cell r="Q7750">
            <v>0</v>
          </cell>
          <cell r="R7750">
            <v>0</v>
          </cell>
          <cell r="S7750">
            <v>0</v>
          </cell>
          <cell r="T7750">
            <v>0</v>
          </cell>
          <cell r="U7750">
            <v>0</v>
          </cell>
          <cell r="AO7750" t="str">
            <v>Bayern_2005_I 05a_3</v>
          </cell>
          <cell r="AQ7750" t="str">
            <v>Westliche Flächenländer_2005_I 05a_3</v>
          </cell>
        </row>
        <row r="7751">
          <cell r="G7751">
            <v>19</v>
          </cell>
          <cell r="H7751">
            <v>18</v>
          </cell>
          <cell r="I7751">
            <v>5</v>
          </cell>
          <cell r="J7751">
            <v>5</v>
          </cell>
          <cell r="K7751">
            <v>11</v>
          </cell>
          <cell r="L7751">
            <v>10</v>
          </cell>
          <cell r="M7751">
            <v>3</v>
          </cell>
          <cell r="N7751">
            <v>3</v>
          </cell>
          <cell r="O7751">
            <v>11</v>
          </cell>
          <cell r="P7751">
            <v>8</v>
          </cell>
          <cell r="Q7751">
            <v>0</v>
          </cell>
          <cell r="R7751">
            <v>0</v>
          </cell>
          <cell r="S7751">
            <v>0</v>
          </cell>
          <cell r="T7751">
            <v>0</v>
          </cell>
          <cell r="U7751">
            <v>0</v>
          </cell>
          <cell r="AO7751" t="str">
            <v>Bayern_2005_I 05a_4</v>
          </cell>
          <cell r="AQ7751" t="str">
            <v>Westliche Flächenländer_2005_I 05a_4</v>
          </cell>
        </row>
        <row r="7752">
          <cell r="G7752">
            <v>14</v>
          </cell>
          <cell r="H7752">
            <v>14</v>
          </cell>
          <cell r="I7752">
            <v>4</v>
          </cell>
          <cell r="J7752">
            <v>4</v>
          </cell>
          <cell r="K7752">
            <v>5</v>
          </cell>
          <cell r="L7752">
            <v>5</v>
          </cell>
          <cell r="M7752">
            <v>1</v>
          </cell>
          <cell r="N7752">
            <v>1</v>
          </cell>
          <cell r="O7752">
            <v>5</v>
          </cell>
          <cell r="P7752">
            <v>9</v>
          </cell>
          <cell r="Q7752">
            <v>0</v>
          </cell>
          <cell r="R7752">
            <v>0</v>
          </cell>
          <cell r="S7752">
            <v>0</v>
          </cell>
          <cell r="T7752">
            <v>0</v>
          </cell>
          <cell r="U7752">
            <v>0</v>
          </cell>
          <cell r="AO7752" t="str">
            <v>Bayern_2005_I 05a_5</v>
          </cell>
          <cell r="AQ7752" t="str">
            <v>Westliche Flächenländer_2005_I 05a_5</v>
          </cell>
        </row>
        <row r="7753">
          <cell r="G7753">
            <v>47</v>
          </cell>
          <cell r="H7753">
            <v>42</v>
          </cell>
          <cell r="I7753">
            <v>4</v>
          </cell>
          <cell r="J7753">
            <v>4</v>
          </cell>
          <cell r="K7753">
            <v>29</v>
          </cell>
          <cell r="L7753">
            <v>28</v>
          </cell>
          <cell r="M7753">
            <v>3</v>
          </cell>
          <cell r="N7753">
            <v>3</v>
          </cell>
          <cell r="O7753">
            <v>30</v>
          </cell>
          <cell r="P7753">
            <v>17</v>
          </cell>
          <cell r="Q7753">
            <v>0</v>
          </cell>
          <cell r="R7753">
            <v>0</v>
          </cell>
          <cell r="S7753">
            <v>0</v>
          </cell>
          <cell r="T7753">
            <v>0</v>
          </cell>
          <cell r="U7753">
            <v>0</v>
          </cell>
          <cell r="AO7753" t="str">
            <v>Bayern_2005_I 05a_6</v>
          </cell>
          <cell r="AQ7753" t="str">
            <v>Westliche Flächenländer_2005_I 05a_6</v>
          </cell>
        </row>
        <row r="7754">
          <cell r="G7754">
            <v>0</v>
          </cell>
          <cell r="H7754">
            <v>0</v>
          </cell>
          <cell r="I7754">
            <v>0</v>
          </cell>
          <cell r="J7754">
            <v>0</v>
          </cell>
          <cell r="K7754">
            <v>0</v>
          </cell>
          <cell r="L7754">
            <v>0</v>
          </cell>
          <cell r="M7754">
            <v>0</v>
          </cell>
          <cell r="N7754">
            <v>0</v>
          </cell>
          <cell r="O7754">
            <v>0</v>
          </cell>
          <cell r="P7754">
            <v>0</v>
          </cell>
          <cell r="Q7754">
            <v>0</v>
          </cell>
          <cell r="R7754">
            <v>0</v>
          </cell>
          <cell r="S7754">
            <v>0</v>
          </cell>
          <cell r="T7754">
            <v>0</v>
          </cell>
          <cell r="U7754">
            <v>0</v>
          </cell>
          <cell r="AO7754" t="str">
            <v>Bayern_2005_I 05a_7</v>
          </cell>
          <cell r="AQ7754" t="str">
            <v>Westliche Flächenländer_2005_I 05a_7</v>
          </cell>
        </row>
        <row r="7755">
          <cell r="G7755">
            <v>9170</v>
          </cell>
          <cell r="H7755">
            <v>8235</v>
          </cell>
          <cell r="I7755">
            <v>741</v>
          </cell>
          <cell r="J7755">
            <v>690</v>
          </cell>
          <cell r="K7755">
            <v>4813</v>
          </cell>
          <cell r="L7755">
            <v>4320</v>
          </cell>
          <cell r="M7755">
            <v>398</v>
          </cell>
          <cell r="N7755">
            <v>371</v>
          </cell>
          <cell r="O7755">
            <v>4961</v>
          </cell>
          <cell r="P7755">
            <v>4209</v>
          </cell>
          <cell r="Q7755">
            <v>0</v>
          </cell>
          <cell r="R7755">
            <v>0</v>
          </cell>
          <cell r="S7755">
            <v>0</v>
          </cell>
          <cell r="T7755">
            <v>0</v>
          </cell>
          <cell r="U7755">
            <v>0</v>
          </cell>
          <cell r="AO7755" t="str">
            <v>Bayern_2005_I 05a_8</v>
          </cell>
          <cell r="AQ7755" t="str">
            <v>Westliche Flächenländer_2005_I 05a_8</v>
          </cell>
        </row>
        <row r="7756">
          <cell r="G7756">
            <v>0</v>
          </cell>
          <cell r="H7756">
            <v>0</v>
          </cell>
          <cell r="I7756">
            <v>0</v>
          </cell>
          <cell r="J7756">
            <v>0</v>
          </cell>
          <cell r="K7756">
            <v>0</v>
          </cell>
          <cell r="L7756">
            <v>0</v>
          </cell>
          <cell r="M7756">
            <v>0</v>
          </cell>
          <cell r="N7756">
            <v>0</v>
          </cell>
          <cell r="O7756">
            <v>0</v>
          </cell>
          <cell r="P7756">
            <v>0</v>
          </cell>
          <cell r="Q7756">
            <v>0</v>
          </cell>
          <cell r="R7756">
            <v>0</v>
          </cell>
          <cell r="S7756">
            <v>0</v>
          </cell>
          <cell r="T7756">
            <v>0</v>
          </cell>
          <cell r="U7756">
            <v>0</v>
          </cell>
          <cell r="AO7756" t="str">
            <v>Bayern_2005_I 05c_1</v>
          </cell>
          <cell r="AQ7756" t="str">
            <v>Westliche Flächenländer_2005_I 05c_1</v>
          </cell>
        </row>
        <row r="7757">
          <cell r="G7757">
            <v>984</v>
          </cell>
          <cell r="H7757">
            <v>715</v>
          </cell>
          <cell r="I7757">
            <v>45</v>
          </cell>
          <cell r="J7757">
            <v>44</v>
          </cell>
          <cell r="K7757">
            <v>288</v>
          </cell>
          <cell r="L7757">
            <v>179</v>
          </cell>
          <cell r="M7757">
            <v>5</v>
          </cell>
          <cell r="N7757">
            <v>5</v>
          </cell>
          <cell r="O7757">
            <v>302</v>
          </cell>
          <cell r="P7757">
            <v>126</v>
          </cell>
          <cell r="Q7757">
            <v>556</v>
          </cell>
          <cell r="R7757">
            <v>0</v>
          </cell>
          <cell r="S7757">
            <v>0</v>
          </cell>
          <cell r="T7757">
            <v>0</v>
          </cell>
          <cell r="U7757">
            <v>0</v>
          </cell>
          <cell r="AO7757" t="str">
            <v>Bayern_2005_I 05c_2</v>
          </cell>
          <cell r="AQ7757" t="str">
            <v>Westliche Flächenländer_2005_I 05c_2</v>
          </cell>
        </row>
        <row r="7758">
          <cell r="G7758">
            <v>1705</v>
          </cell>
          <cell r="H7758">
            <v>1232</v>
          </cell>
          <cell r="I7758">
            <v>65</v>
          </cell>
          <cell r="J7758">
            <v>56</v>
          </cell>
          <cell r="K7758">
            <v>542</v>
          </cell>
          <cell r="L7758">
            <v>379</v>
          </cell>
          <cell r="M7758">
            <v>12</v>
          </cell>
          <cell r="N7758">
            <v>8</v>
          </cell>
          <cell r="O7758">
            <v>600</v>
          </cell>
          <cell r="P7758">
            <v>504</v>
          </cell>
          <cell r="Q7758">
            <v>601</v>
          </cell>
          <cell r="R7758">
            <v>0</v>
          </cell>
          <cell r="S7758">
            <v>0</v>
          </cell>
          <cell r="T7758">
            <v>0</v>
          </cell>
          <cell r="U7758">
            <v>0</v>
          </cell>
          <cell r="AO7758" t="str">
            <v>Bayern_2005_I 05c_3</v>
          </cell>
          <cell r="AQ7758" t="str">
            <v>Westliche Flächenländer_2005_I 05c_3</v>
          </cell>
        </row>
        <row r="7759">
          <cell r="G7759">
            <v>269</v>
          </cell>
          <cell r="H7759">
            <v>176</v>
          </cell>
          <cell r="I7759">
            <v>6</v>
          </cell>
          <cell r="J7759">
            <v>5</v>
          </cell>
          <cell r="K7759">
            <v>97</v>
          </cell>
          <cell r="L7759">
            <v>64</v>
          </cell>
          <cell r="M7759">
            <v>1</v>
          </cell>
          <cell r="N7759">
            <v>1</v>
          </cell>
          <cell r="O7759">
            <v>97</v>
          </cell>
          <cell r="P7759">
            <v>87</v>
          </cell>
          <cell r="Q7759">
            <v>85</v>
          </cell>
          <cell r="R7759">
            <v>0</v>
          </cell>
          <cell r="S7759">
            <v>0</v>
          </cell>
          <cell r="T7759">
            <v>0</v>
          </cell>
          <cell r="U7759">
            <v>0</v>
          </cell>
          <cell r="AO7759" t="str">
            <v>Bayern_2005_I 05c_4</v>
          </cell>
          <cell r="AQ7759" t="str">
            <v>Westliche Flächenländer_2005_I 05c_4</v>
          </cell>
        </row>
        <row r="7760">
          <cell r="G7760">
            <v>215</v>
          </cell>
          <cell r="H7760">
            <v>136</v>
          </cell>
          <cell r="I7760">
            <v>28</v>
          </cell>
          <cell r="J7760">
            <v>21</v>
          </cell>
          <cell r="K7760">
            <v>53</v>
          </cell>
          <cell r="L7760">
            <v>39</v>
          </cell>
          <cell r="M7760">
            <v>3</v>
          </cell>
          <cell r="N7760">
            <v>3</v>
          </cell>
          <cell r="O7760">
            <v>53</v>
          </cell>
          <cell r="P7760">
            <v>71</v>
          </cell>
          <cell r="Q7760">
            <v>91</v>
          </cell>
          <cell r="R7760">
            <v>0</v>
          </cell>
          <cell r="S7760">
            <v>0</v>
          </cell>
          <cell r="T7760">
            <v>0</v>
          </cell>
          <cell r="U7760">
            <v>0</v>
          </cell>
          <cell r="AO7760" t="str">
            <v>Bayern_2005_I 05c_5</v>
          </cell>
          <cell r="AQ7760" t="str">
            <v>Westliche Flächenländer_2005_I 05c_5</v>
          </cell>
        </row>
        <row r="7761">
          <cell r="G7761">
            <v>94</v>
          </cell>
          <cell r="H7761">
            <v>75</v>
          </cell>
          <cell r="I7761">
            <v>14</v>
          </cell>
          <cell r="J7761">
            <v>11</v>
          </cell>
          <cell r="K7761">
            <v>30</v>
          </cell>
          <cell r="L7761">
            <v>22</v>
          </cell>
          <cell r="M7761">
            <v>0</v>
          </cell>
          <cell r="N7761">
            <v>0</v>
          </cell>
          <cell r="O7761">
            <v>30</v>
          </cell>
          <cell r="P7761">
            <v>13</v>
          </cell>
          <cell r="Q7761">
            <v>51</v>
          </cell>
          <cell r="R7761">
            <v>0</v>
          </cell>
          <cell r="S7761">
            <v>0</v>
          </cell>
          <cell r="T7761">
            <v>0</v>
          </cell>
          <cell r="U7761">
            <v>0</v>
          </cell>
          <cell r="AO7761" t="str">
            <v>Bayern_2005_I 05c_6</v>
          </cell>
          <cell r="AQ7761" t="str">
            <v>Westliche Flächenländer_2005_I 05c_6</v>
          </cell>
        </row>
        <row r="7762">
          <cell r="G7762">
            <v>0</v>
          </cell>
          <cell r="H7762">
            <v>0</v>
          </cell>
          <cell r="I7762">
            <v>0</v>
          </cell>
          <cell r="J7762">
            <v>0</v>
          </cell>
          <cell r="K7762">
            <v>0</v>
          </cell>
          <cell r="L7762">
            <v>0</v>
          </cell>
          <cell r="M7762">
            <v>0</v>
          </cell>
          <cell r="N7762">
            <v>0</v>
          </cell>
          <cell r="O7762">
            <v>0</v>
          </cell>
          <cell r="P7762">
            <v>0</v>
          </cell>
          <cell r="Q7762">
            <v>0</v>
          </cell>
          <cell r="R7762">
            <v>0</v>
          </cell>
          <cell r="S7762">
            <v>0</v>
          </cell>
          <cell r="T7762">
            <v>0</v>
          </cell>
          <cell r="U7762">
            <v>0</v>
          </cell>
          <cell r="AO7762" t="str">
            <v>Bayern_2005_I 05c_7</v>
          </cell>
          <cell r="AQ7762" t="str">
            <v>Westliche Flächenländer_2005_I 05c_7</v>
          </cell>
        </row>
        <row r="7763">
          <cell r="G7763">
            <v>3267</v>
          </cell>
          <cell r="H7763">
            <v>2334</v>
          </cell>
          <cell r="I7763">
            <v>158</v>
          </cell>
          <cell r="J7763">
            <v>137</v>
          </cell>
          <cell r="K7763">
            <v>1010</v>
          </cell>
          <cell r="L7763">
            <v>683</v>
          </cell>
          <cell r="M7763">
            <v>21</v>
          </cell>
          <cell r="N7763">
            <v>17</v>
          </cell>
          <cell r="O7763">
            <v>1082</v>
          </cell>
          <cell r="P7763">
            <v>801</v>
          </cell>
          <cell r="Q7763">
            <v>1384</v>
          </cell>
          <cell r="R7763">
            <v>0</v>
          </cell>
          <cell r="S7763">
            <v>0</v>
          </cell>
          <cell r="T7763">
            <v>0</v>
          </cell>
          <cell r="U7763">
            <v>0</v>
          </cell>
          <cell r="AO7763" t="str">
            <v>Bayern_2005_I 05c_8</v>
          </cell>
          <cell r="AQ7763" t="str">
            <v>Westliche Flächenländer_2005_I 05c_8</v>
          </cell>
        </row>
        <row r="7764">
          <cell r="G7764">
            <v>0</v>
          </cell>
          <cell r="H7764">
            <v>0</v>
          </cell>
          <cell r="I7764">
            <v>0</v>
          </cell>
          <cell r="J7764">
            <v>0</v>
          </cell>
          <cell r="K7764">
            <v>0</v>
          </cell>
          <cell r="L7764">
            <v>0</v>
          </cell>
          <cell r="M7764">
            <v>0</v>
          </cell>
          <cell r="N7764">
            <v>0</v>
          </cell>
          <cell r="O7764">
            <v>0</v>
          </cell>
          <cell r="P7764">
            <v>0</v>
          </cell>
          <cell r="Q7764">
            <v>0</v>
          </cell>
          <cell r="R7764">
            <v>0</v>
          </cell>
          <cell r="S7764">
            <v>0</v>
          </cell>
          <cell r="T7764">
            <v>0</v>
          </cell>
          <cell r="U7764">
            <v>0</v>
          </cell>
          <cell r="AO7764" t="e">
            <v>#N/A</v>
          </cell>
          <cell r="AQ7764" t="e">
            <v>#N/A</v>
          </cell>
        </row>
        <row r="7765">
          <cell r="G7765">
            <v>366</v>
          </cell>
          <cell r="H7765">
            <v>333</v>
          </cell>
          <cell r="I7765">
            <v>34</v>
          </cell>
          <cell r="J7765">
            <v>33</v>
          </cell>
          <cell r="K7765">
            <v>0</v>
          </cell>
          <cell r="L7765">
            <v>0</v>
          </cell>
          <cell r="M7765">
            <v>0</v>
          </cell>
          <cell r="N7765">
            <v>0</v>
          </cell>
          <cell r="O7765">
            <v>0</v>
          </cell>
          <cell r="P7765">
            <v>12</v>
          </cell>
          <cell r="Q7765">
            <v>354</v>
          </cell>
          <cell r="R7765">
            <v>0</v>
          </cell>
          <cell r="S7765">
            <v>0</v>
          </cell>
          <cell r="T7765">
            <v>0</v>
          </cell>
          <cell r="U7765">
            <v>0</v>
          </cell>
          <cell r="AO7765" t="e">
            <v>#N/A</v>
          </cell>
          <cell r="AQ7765" t="e">
            <v>#N/A</v>
          </cell>
        </row>
        <row r="7766">
          <cell r="G7766">
            <v>318</v>
          </cell>
          <cell r="H7766">
            <v>271</v>
          </cell>
          <cell r="I7766">
            <v>39</v>
          </cell>
          <cell r="J7766">
            <v>34</v>
          </cell>
          <cell r="K7766">
            <v>0</v>
          </cell>
          <cell r="L7766">
            <v>0</v>
          </cell>
          <cell r="M7766">
            <v>0</v>
          </cell>
          <cell r="N7766">
            <v>0</v>
          </cell>
          <cell r="O7766">
            <v>0</v>
          </cell>
          <cell r="P7766">
            <v>13</v>
          </cell>
          <cell r="Q7766">
            <v>305</v>
          </cell>
          <cell r="R7766">
            <v>0</v>
          </cell>
          <cell r="S7766">
            <v>0</v>
          </cell>
          <cell r="T7766">
            <v>0</v>
          </cell>
          <cell r="U7766">
            <v>0</v>
          </cell>
          <cell r="AO7766" t="e">
            <v>#N/A</v>
          </cell>
          <cell r="AQ7766" t="e">
            <v>#N/A</v>
          </cell>
        </row>
        <row r="7767">
          <cell r="G7767">
            <v>36</v>
          </cell>
          <cell r="H7767">
            <v>25</v>
          </cell>
          <cell r="I7767">
            <v>4</v>
          </cell>
          <cell r="J7767">
            <v>3</v>
          </cell>
          <cell r="K7767">
            <v>0</v>
          </cell>
          <cell r="L7767">
            <v>0</v>
          </cell>
          <cell r="M7767">
            <v>0</v>
          </cell>
          <cell r="N7767">
            <v>0</v>
          </cell>
          <cell r="O7767">
            <v>0</v>
          </cell>
          <cell r="P7767">
            <v>0</v>
          </cell>
          <cell r="Q7767">
            <v>36</v>
          </cell>
          <cell r="R7767">
            <v>0</v>
          </cell>
          <cell r="S7767">
            <v>0</v>
          </cell>
          <cell r="T7767">
            <v>0</v>
          </cell>
          <cell r="U7767">
            <v>0</v>
          </cell>
          <cell r="AO7767" t="e">
            <v>#N/A</v>
          </cell>
          <cell r="AQ7767" t="e">
            <v>#N/A</v>
          </cell>
        </row>
        <row r="7768">
          <cell r="G7768">
            <v>58</v>
          </cell>
          <cell r="H7768">
            <v>43</v>
          </cell>
          <cell r="I7768">
            <v>20</v>
          </cell>
          <cell r="J7768">
            <v>15</v>
          </cell>
          <cell r="K7768">
            <v>0</v>
          </cell>
          <cell r="L7768">
            <v>0</v>
          </cell>
          <cell r="M7768">
            <v>0</v>
          </cell>
          <cell r="N7768">
            <v>0</v>
          </cell>
          <cell r="O7768">
            <v>0</v>
          </cell>
          <cell r="P7768">
            <v>3</v>
          </cell>
          <cell r="Q7768">
            <v>55</v>
          </cell>
          <cell r="R7768">
            <v>0</v>
          </cell>
          <cell r="S7768">
            <v>0</v>
          </cell>
          <cell r="T7768">
            <v>0</v>
          </cell>
          <cell r="U7768">
            <v>0</v>
          </cell>
          <cell r="AO7768" t="e">
            <v>#N/A</v>
          </cell>
          <cell r="AQ7768" t="e">
            <v>#N/A</v>
          </cell>
        </row>
        <row r="7769">
          <cell r="G7769">
            <v>46</v>
          </cell>
          <cell r="H7769">
            <v>40</v>
          </cell>
          <cell r="I7769">
            <v>12</v>
          </cell>
          <cell r="J7769">
            <v>9</v>
          </cell>
          <cell r="K7769">
            <v>0</v>
          </cell>
          <cell r="L7769">
            <v>0</v>
          </cell>
          <cell r="M7769">
            <v>0</v>
          </cell>
          <cell r="N7769">
            <v>0</v>
          </cell>
          <cell r="O7769">
            <v>0</v>
          </cell>
          <cell r="P7769">
            <v>0</v>
          </cell>
          <cell r="Q7769">
            <v>46</v>
          </cell>
          <cell r="R7769">
            <v>0</v>
          </cell>
          <cell r="S7769">
            <v>0</v>
          </cell>
          <cell r="T7769">
            <v>0</v>
          </cell>
          <cell r="U7769">
            <v>0</v>
          </cell>
          <cell r="AO7769" t="e">
            <v>#N/A</v>
          </cell>
          <cell r="AQ7769" t="e">
            <v>#N/A</v>
          </cell>
        </row>
        <row r="7770">
          <cell r="G7770">
            <v>0</v>
          </cell>
          <cell r="H7770">
            <v>0</v>
          </cell>
          <cell r="I7770">
            <v>0</v>
          </cell>
          <cell r="J7770">
            <v>0</v>
          </cell>
          <cell r="K7770">
            <v>0</v>
          </cell>
          <cell r="L7770">
            <v>0</v>
          </cell>
          <cell r="M7770">
            <v>0</v>
          </cell>
          <cell r="N7770">
            <v>0</v>
          </cell>
          <cell r="O7770">
            <v>0</v>
          </cell>
          <cell r="P7770">
            <v>0</v>
          </cell>
          <cell r="Q7770">
            <v>0</v>
          </cell>
          <cell r="R7770">
            <v>0</v>
          </cell>
          <cell r="S7770">
            <v>0</v>
          </cell>
          <cell r="T7770">
            <v>0</v>
          </cell>
          <cell r="U7770">
            <v>0</v>
          </cell>
          <cell r="AO7770" t="e">
            <v>#N/A</v>
          </cell>
          <cell r="AQ7770" t="e">
            <v>#N/A</v>
          </cell>
        </row>
        <row r="7771">
          <cell r="G7771">
            <v>824</v>
          </cell>
          <cell r="H7771">
            <v>712</v>
          </cell>
          <cell r="I7771">
            <v>109</v>
          </cell>
          <cell r="J7771">
            <v>94</v>
          </cell>
          <cell r="K7771">
            <v>0</v>
          </cell>
          <cell r="L7771">
            <v>0</v>
          </cell>
          <cell r="M7771">
            <v>0</v>
          </cell>
          <cell r="N7771">
            <v>0</v>
          </cell>
          <cell r="O7771">
            <v>0</v>
          </cell>
          <cell r="P7771">
            <v>28</v>
          </cell>
          <cell r="Q7771">
            <v>796</v>
          </cell>
          <cell r="R7771">
            <v>0</v>
          </cell>
          <cell r="S7771">
            <v>0</v>
          </cell>
          <cell r="T7771">
            <v>0</v>
          </cell>
          <cell r="U7771">
            <v>0</v>
          </cell>
          <cell r="AO7771" t="e">
            <v>#N/A</v>
          </cell>
          <cell r="AQ7771" t="e">
            <v>#N/A</v>
          </cell>
        </row>
        <row r="7772">
          <cell r="G7772">
            <v>0</v>
          </cell>
          <cell r="H7772">
            <v>0</v>
          </cell>
          <cell r="I7772">
            <v>0</v>
          </cell>
          <cell r="J7772">
            <v>0</v>
          </cell>
          <cell r="K7772">
            <v>0</v>
          </cell>
          <cell r="L7772">
            <v>0</v>
          </cell>
          <cell r="M7772">
            <v>0</v>
          </cell>
          <cell r="N7772">
            <v>0</v>
          </cell>
          <cell r="O7772">
            <v>0</v>
          </cell>
          <cell r="P7772">
            <v>0</v>
          </cell>
          <cell r="Q7772">
            <v>0</v>
          </cell>
          <cell r="R7772">
            <v>0</v>
          </cell>
          <cell r="S7772">
            <v>0</v>
          </cell>
          <cell r="T7772">
            <v>0</v>
          </cell>
          <cell r="U7772">
            <v>0</v>
          </cell>
          <cell r="AO7772" t="str">
            <v>Bayern_2005_I 05b_1</v>
          </cell>
          <cell r="AQ7772" t="str">
            <v>Westliche Flächenländer_2005_I 05b_1</v>
          </cell>
        </row>
        <row r="7773">
          <cell r="G7773">
            <v>2998</v>
          </cell>
          <cell r="H7773">
            <v>2111</v>
          </cell>
          <cell r="I7773">
            <v>153</v>
          </cell>
          <cell r="J7773">
            <v>113</v>
          </cell>
          <cell r="K7773">
            <v>1085</v>
          </cell>
          <cell r="L7773">
            <v>757</v>
          </cell>
          <cell r="M7773">
            <v>56</v>
          </cell>
          <cell r="N7773">
            <v>38</v>
          </cell>
          <cell r="O7773">
            <v>1107</v>
          </cell>
          <cell r="P7773">
            <v>1031</v>
          </cell>
          <cell r="Q7773">
            <v>860</v>
          </cell>
          <cell r="R7773">
            <v>0</v>
          </cell>
          <cell r="S7773">
            <v>0</v>
          </cell>
          <cell r="T7773">
            <v>0</v>
          </cell>
          <cell r="U7773">
            <v>0</v>
          </cell>
          <cell r="AO7773" t="str">
            <v>Bayern_2005_I 05b_2</v>
          </cell>
          <cell r="AQ7773" t="str">
            <v>Westliche Flächenländer_2005_I 05b_2</v>
          </cell>
        </row>
        <row r="7774">
          <cell r="G7774">
            <v>13143</v>
          </cell>
          <cell r="H7774">
            <v>10974</v>
          </cell>
          <cell r="I7774">
            <v>563</v>
          </cell>
          <cell r="J7774">
            <v>485</v>
          </cell>
          <cell r="K7774">
            <v>4540</v>
          </cell>
          <cell r="L7774">
            <v>3762</v>
          </cell>
          <cell r="M7774">
            <v>184</v>
          </cell>
          <cell r="N7774">
            <v>153</v>
          </cell>
          <cell r="O7774">
            <v>4641</v>
          </cell>
          <cell r="P7774">
            <v>4496</v>
          </cell>
          <cell r="Q7774">
            <v>3997</v>
          </cell>
          <cell r="R7774">
            <v>9</v>
          </cell>
          <cell r="S7774">
            <v>0</v>
          </cell>
          <cell r="T7774">
            <v>0</v>
          </cell>
          <cell r="U7774">
            <v>0</v>
          </cell>
          <cell r="AO7774" t="str">
            <v>Bayern_2005_I 05b_3</v>
          </cell>
          <cell r="AQ7774" t="str">
            <v>Westliche Flächenländer_2005_I 05b_3</v>
          </cell>
        </row>
        <row r="7775">
          <cell r="G7775">
            <v>2053</v>
          </cell>
          <cell r="H7775">
            <v>1620</v>
          </cell>
          <cell r="I7775">
            <v>59</v>
          </cell>
          <cell r="J7775">
            <v>51</v>
          </cell>
          <cell r="K7775">
            <v>783</v>
          </cell>
          <cell r="L7775">
            <v>629</v>
          </cell>
          <cell r="M7775">
            <v>21</v>
          </cell>
          <cell r="N7775">
            <v>20</v>
          </cell>
          <cell r="O7775">
            <v>782</v>
          </cell>
          <cell r="P7775">
            <v>697</v>
          </cell>
          <cell r="Q7775">
            <v>573</v>
          </cell>
          <cell r="R7775">
            <v>1</v>
          </cell>
          <cell r="S7775">
            <v>0</v>
          </cell>
          <cell r="T7775">
            <v>0</v>
          </cell>
          <cell r="U7775">
            <v>0</v>
          </cell>
          <cell r="AO7775" t="str">
            <v>Bayern_2005_I 05b_4</v>
          </cell>
          <cell r="AQ7775" t="str">
            <v>Westliche Flächenländer_2005_I 05b_4</v>
          </cell>
        </row>
        <row r="7776">
          <cell r="G7776">
            <v>3659</v>
          </cell>
          <cell r="H7776">
            <v>2934</v>
          </cell>
          <cell r="I7776">
            <v>198</v>
          </cell>
          <cell r="J7776">
            <v>164</v>
          </cell>
          <cell r="K7776">
            <v>1391</v>
          </cell>
          <cell r="L7776">
            <v>1121</v>
          </cell>
          <cell r="M7776">
            <v>59</v>
          </cell>
          <cell r="N7776">
            <v>48</v>
          </cell>
          <cell r="O7776">
            <v>1374</v>
          </cell>
          <cell r="P7776">
            <v>1306</v>
          </cell>
          <cell r="Q7776">
            <v>970</v>
          </cell>
          <cell r="R7776">
            <v>9</v>
          </cell>
          <cell r="S7776">
            <v>0</v>
          </cell>
          <cell r="T7776">
            <v>0</v>
          </cell>
          <cell r="U7776">
            <v>0</v>
          </cell>
          <cell r="AO7776" t="str">
            <v>Bayern_2005_I 05b_5</v>
          </cell>
          <cell r="AQ7776" t="str">
            <v>Westliche Flächenländer_2005_I 05b_5</v>
          </cell>
        </row>
        <row r="7777">
          <cell r="G7777">
            <v>229</v>
          </cell>
          <cell r="H7777">
            <v>177</v>
          </cell>
          <cell r="I7777">
            <v>56</v>
          </cell>
          <cell r="J7777">
            <v>45</v>
          </cell>
          <cell r="K7777">
            <v>92</v>
          </cell>
          <cell r="L7777">
            <v>69</v>
          </cell>
          <cell r="M7777">
            <v>30</v>
          </cell>
          <cell r="N7777">
            <v>25</v>
          </cell>
          <cell r="O7777">
            <v>87</v>
          </cell>
          <cell r="P7777">
            <v>71</v>
          </cell>
          <cell r="Q7777">
            <v>71</v>
          </cell>
          <cell r="R7777">
            <v>0</v>
          </cell>
          <cell r="S7777">
            <v>0</v>
          </cell>
          <cell r="T7777">
            <v>0</v>
          </cell>
          <cell r="U7777">
            <v>0</v>
          </cell>
          <cell r="AO7777" t="str">
            <v>Bayern_2005_I 05b_6</v>
          </cell>
          <cell r="AQ7777" t="str">
            <v>Westliche Flächenländer_2005_I 05b_6</v>
          </cell>
        </row>
        <row r="7778">
          <cell r="G7778">
            <v>0</v>
          </cell>
          <cell r="H7778">
            <v>0</v>
          </cell>
          <cell r="I7778">
            <v>0</v>
          </cell>
          <cell r="J7778">
            <v>0</v>
          </cell>
          <cell r="K7778">
            <v>0</v>
          </cell>
          <cell r="L7778">
            <v>0</v>
          </cell>
          <cell r="M7778">
            <v>0</v>
          </cell>
          <cell r="N7778">
            <v>0</v>
          </cell>
          <cell r="O7778">
            <v>0</v>
          </cell>
          <cell r="P7778">
            <v>0</v>
          </cell>
          <cell r="Q7778">
            <v>0</v>
          </cell>
          <cell r="R7778">
            <v>0</v>
          </cell>
          <cell r="S7778">
            <v>0</v>
          </cell>
          <cell r="T7778">
            <v>0</v>
          </cell>
          <cell r="U7778">
            <v>0</v>
          </cell>
          <cell r="AO7778" t="str">
            <v>Bayern_2005_I 05b_7</v>
          </cell>
          <cell r="AQ7778" t="str">
            <v>Westliche Flächenländer_2005_I 05b_7</v>
          </cell>
        </row>
        <row r="7779">
          <cell r="G7779">
            <v>22082</v>
          </cell>
          <cell r="H7779">
            <v>17816</v>
          </cell>
          <cell r="I7779">
            <v>1029</v>
          </cell>
          <cell r="J7779">
            <v>858</v>
          </cell>
          <cell r="K7779">
            <v>7891</v>
          </cell>
          <cell r="L7779">
            <v>6338</v>
          </cell>
          <cell r="M7779">
            <v>350</v>
          </cell>
          <cell r="N7779">
            <v>284</v>
          </cell>
          <cell r="O7779">
            <v>7991</v>
          </cell>
          <cell r="P7779">
            <v>7601</v>
          </cell>
          <cell r="Q7779">
            <v>6471</v>
          </cell>
          <cell r="R7779">
            <v>19</v>
          </cell>
          <cell r="S7779">
            <v>0</v>
          </cell>
          <cell r="T7779">
            <v>0</v>
          </cell>
          <cell r="U7779">
            <v>0</v>
          </cell>
          <cell r="AO7779" t="str">
            <v>Bayern_2005_I 05b_8</v>
          </cell>
          <cell r="AQ7779" t="str">
            <v>Westliche Flächenländer_2005_I 05b_8</v>
          </cell>
        </row>
        <row r="7780">
          <cell r="G7780">
            <v>0</v>
          </cell>
          <cell r="H7780">
            <v>0</v>
          </cell>
          <cell r="I7780">
            <v>0</v>
          </cell>
          <cell r="J7780">
            <v>0</v>
          </cell>
          <cell r="K7780">
            <v>0</v>
          </cell>
          <cell r="L7780">
            <v>0</v>
          </cell>
          <cell r="M7780">
            <v>0</v>
          </cell>
          <cell r="N7780">
            <v>0</v>
          </cell>
          <cell r="O7780">
            <v>0</v>
          </cell>
          <cell r="P7780">
            <v>0</v>
          </cell>
          <cell r="Q7780">
            <v>0</v>
          </cell>
          <cell r="R7780">
            <v>0</v>
          </cell>
          <cell r="S7780">
            <v>0</v>
          </cell>
          <cell r="T7780">
            <v>0</v>
          </cell>
          <cell r="U7780">
            <v>0</v>
          </cell>
          <cell r="AO7780" t="str">
            <v>Bayern_2005_I 05b_1</v>
          </cell>
          <cell r="AQ7780" t="str">
            <v>Westliche Flächenländer_2005_I 05b_1</v>
          </cell>
        </row>
        <row r="7781">
          <cell r="G7781">
            <v>1738</v>
          </cell>
          <cell r="H7781">
            <v>1270</v>
          </cell>
          <cell r="I7781">
            <v>166</v>
          </cell>
          <cell r="J7781">
            <v>127</v>
          </cell>
          <cell r="K7781">
            <v>1655</v>
          </cell>
          <cell r="L7781">
            <v>1204</v>
          </cell>
          <cell r="M7781">
            <v>162</v>
          </cell>
          <cell r="N7781">
            <v>123</v>
          </cell>
          <cell r="O7781">
            <v>1702</v>
          </cell>
          <cell r="P7781">
            <v>36</v>
          </cell>
          <cell r="Q7781">
            <v>0</v>
          </cell>
          <cell r="R7781">
            <v>0</v>
          </cell>
          <cell r="S7781">
            <v>0</v>
          </cell>
          <cell r="T7781">
            <v>0</v>
          </cell>
          <cell r="U7781">
            <v>0</v>
          </cell>
          <cell r="AO7781" t="str">
            <v>Bayern_2005_I 05b_2</v>
          </cell>
          <cell r="AQ7781" t="str">
            <v>Westliche Flächenländer_2005_I 05b_2</v>
          </cell>
        </row>
        <row r="7782">
          <cell r="G7782">
            <v>602</v>
          </cell>
          <cell r="H7782">
            <v>439</v>
          </cell>
          <cell r="I7782">
            <v>56</v>
          </cell>
          <cell r="J7782">
            <v>46</v>
          </cell>
          <cell r="K7782">
            <v>585</v>
          </cell>
          <cell r="L7782">
            <v>423</v>
          </cell>
          <cell r="M7782">
            <v>54</v>
          </cell>
          <cell r="N7782">
            <v>44</v>
          </cell>
          <cell r="O7782">
            <v>598</v>
          </cell>
          <cell r="P7782">
            <v>4</v>
          </cell>
          <cell r="Q7782">
            <v>0</v>
          </cell>
          <cell r="R7782">
            <v>0</v>
          </cell>
          <cell r="S7782">
            <v>0</v>
          </cell>
          <cell r="T7782">
            <v>0</v>
          </cell>
          <cell r="U7782">
            <v>0</v>
          </cell>
          <cell r="AO7782" t="str">
            <v>Bayern_2005_I 05b_3</v>
          </cell>
          <cell r="AQ7782" t="str">
            <v>Westliche Flächenländer_2005_I 05b_3</v>
          </cell>
        </row>
        <row r="7783">
          <cell r="G7783">
            <v>50</v>
          </cell>
          <cell r="H7783">
            <v>19</v>
          </cell>
          <cell r="I7783">
            <v>2</v>
          </cell>
          <cell r="J7783">
            <v>1</v>
          </cell>
          <cell r="K7783">
            <v>48</v>
          </cell>
          <cell r="L7783">
            <v>17</v>
          </cell>
          <cell r="M7783">
            <v>2</v>
          </cell>
          <cell r="N7783">
            <v>1</v>
          </cell>
          <cell r="O7783">
            <v>48</v>
          </cell>
          <cell r="P7783">
            <v>2</v>
          </cell>
          <cell r="Q7783">
            <v>0</v>
          </cell>
          <cell r="R7783">
            <v>0</v>
          </cell>
          <cell r="S7783">
            <v>0</v>
          </cell>
          <cell r="T7783">
            <v>0</v>
          </cell>
          <cell r="U7783">
            <v>0</v>
          </cell>
          <cell r="AO7783" t="str">
            <v>Bayern_2005_I 05b_4</v>
          </cell>
          <cell r="AQ7783" t="str">
            <v>Westliche Flächenländer_2005_I 05b_4</v>
          </cell>
        </row>
        <row r="7784">
          <cell r="G7784">
            <v>129</v>
          </cell>
          <cell r="H7784">
            <v>75</v>
          </cell>
          <cell r="I7784">
            <v>19</v>
          </cell>
          <cell r="J7784">
            <v>19</v>
          </cell>
          <cell r="K7784">
            <v>129</v>
          </cell>
          <cell r="L7784">
            <v>75</v>
          </cell>
          <cell r="M7784">
            <v>19</v>
          </cell>
          <cell r="N7784">
            <v>19</v>
          </cell>
          <cell r="O7784">
            <v>129</v>
          </cell>
          <cell r="P7784">
            <v>0</v>
          </cell>
          <cell r="Q7784">
            <v>0</v>
          </cell>
          <cell r="R7784">
            <v>0</v>
          </cell>
          <cell r="S7784">
            <v>0</v>
          </cell>
          <cell r="T7784">
            <v>0</v>
          </cell>
          <cell r="U7784">
            <v>0</v>
          </cell>
          <cell r="AO7784" t="str">
            <v>Bayern_2005_I 05b_5</v>
          </cell>
          <cell r="AQ7784" t="str">
            <v>Westliche Flächenländer_2005_I 05b_5</v>
          </cell>
        </row>
        <row r="7785">
          <cell r="G7785">
            <v>95</v>
          </cell>
          <cell r="H7785">
            <v>76</v>
          </cell>
          <cell r="I7785">
            <v>38</v>
          </cell>
          <cell r="J7785">
            <v>31</v>
          </cell>
          <cell r="K7785">
            <v>94</v>
          </cell>
          <cell r="L7785">
            <v>75</v>
          </cell>
          <cell r="M7785">
            <v>38</v>
          </cell>
          <cell r="N7785">
            <v>31</v>
          </cell>
          <cell r="O7785">
            <v>95</v>
          </cell>
          <cell r="P7785">
            <v>0</v>
          </cell>
          <cell r="Q7785">
            <v>0</v>
          </cell>
          <cell r="R7785">
            <v>0</v>
          </cell>
          <cell r="S7785">
            <v>0</v>
          </cell>
          <cell r="T7785">
            <v>0</v>
          </cell>
          <cell r="U7785">
            <v>0</v>
          </cell>
          <cell r="AO7785" t="str">
            <v>Bayern_2005_I 05b_6</v>
          </cell>
          <cell r="AQ7785" t="str">
            <v>Westliche Flächenländer_2005_I 05b_6</v>
          </cell>
        </row>
        <row r="7786">
          <cell r="G7786">
            <v>0</v>
          </cell>
          <cell r="H7786">
            <v>0</v>
          </cell>
          <cell r="I7786">
            <v>0</v>
          </cell>
          <cell r="J7786">
            <v>0</v>
          </cell>
          <cell r="K7786">
            <v>0</v>
          </cell>
          <cell r="L7786">
            <v>0</v>
          </cell>
          <cell r="M7786">
            <v>0</v>
          </cell>
          <cell r="N7786">
            <v>0</v>
          </cell>
          <cell r="O7786">
            <v>0</v>
          </cell>
          <cell r="P7786">
            <v>0</v>
          </cell>
          <cell r="Q7786">
            <v>0</v>
          </cell>
          <cell r="R7786">
            <v>0</v>
          </cell>
          <cell r="S7786">
            <v>0</v>
          </cell>
          <cell r="T7786">
            <v>0</v>
          </cell>
          <cell r="U7786">
            <v>0</v>
          </cell>
          <cell r="AO7786" t="str">
            <v>Bayern_2005_I 05b_7</v>
          </cell>
          <cell r="AQ7786" t="str">
            <v>Westliche Flächenländer_2005_I 05b_7</v>
          </cell>
        </row>
        <row r="7787">
          <cell r="G7787">
            <v>2614</v>
          </cell>
          <cell r="H7787">
            <v>1879</v>
          </cell>
          <cell r="I7787">
            <v>281</v>
          </cell>
          <cell r="J7787">
            <v>224</v>
          </cell>
          <cell r="K7787">
            <v>2511</v>
          </cell>
          <cell r="L7787">
            <v>1794</v>
          </cell>
          <cell r="M7787">
            <v>275</v>
          </cell>
          <cell r="N7787">
            <v>218</v>
          </cell>
          <cell r="O7787">
            <v>2572</v>
          </cell>
          <cell r="P7787">
            <v>42</v>
          </cell>
          <cell r="Q7787">
            <v>0</v>
          </cell>
          <cell r="R7787">
            <v>0</v>
          </cell>
          <cell r="S7787">
            <v>0</v>
          </cell>
          <cell r="T7787">
            <v>0</v>
          </cell>
          <cell r="U7787">
            <v>0</v>
          </cell>
          <cell r="AO7787" t="str">
            <v>Bayern_2005_I 05b_8</v>
          </cell>
          <cell r="AQ7787" t="str">
            <v>Westliche Flächenländer_2005_I 05b_8</v>
          </cell>
        </row>
        <row r="7788">
          <cell r="G7788">
            <v>3210</v>
          </cell>
          <cell r="H7788">
            <v>1340</v>
          </cell>
          <cell r="I7788">
            <v>603</v>
          </cell>
          <cell r="J7788">
            <v>235</v>
          </cell>
          <cell r="K7788">
            <v>2796</v>
          </cell>
          <cell r="L7788">
            <v>1162</v>
          </cell>
          <cell r="M7788">
            <v>513</v>
          </cell>
          <cell r="N7788">
            <v>197</v>
          </cell>
          <cell r="O7788">
            <v>3210</v>
          </cell>
          <cell r="P7788">
            <v>0</v>
          </cell>
          <cell r="Q7788">
            <v>0</v>
          </cell>
          <cell r="R7788">
            <v>0</v>
          </cell>
          <cell r="S7788">
            <v>0</v>
          </cell>
          <cell r="T7788">
            <v>0</v>
          </cell>
          <cell r="U7788">
            <v>0</v>
          </cell>
          <cell r="AO7788" t="str">
            <v>Bayern_2005_II 03b_1</v>
          </cell>
          <cell r="AQ7788" t="str">
            <v>Westliche Flächenländer_2005_II 03b_1</v>
          </cell>
        </row>
        <row r="7789">
          <cell r="G7789">
            <v>3107</v>
          </cell>
          <cell r="H7789">
            <v>1512</v>
          </cell>
          <cell r="I7789">
            <v>759</v>
          </cell>
          <cell r="J7789">
            <v>335</v>
          </cell>
          <cell r="K7789">
            <v>2958</v>
          </cell>
          <cell r="L7789">
            <v>1447</v>
          </cell>
          <cell r="M7789">
            <v>724</v>
          </cell>
          <cell r="N7789">
            <v>322</v>
          </cell>
          <cell r="O7789">
            <v>3107</v>
          </cell>
          <cell r="P7789">
            <v>0</v>
          </cell>
          <cell r="Q7789">
            <v>0</v>
          </cell>
          <cell r="R7789">
            <v>0</v>
          </cell>
          <cell r="S7789">
            <v>0</v>
          </cell>
          <cell r="T7789">
            <v>0</v>
          </cell>
          <cell r="U7789">
            <v>0</v>
          </cell>
          <cell r="AO7789" t="str">
            <v>Bayern_2005_II 03b_2</v>
          </cell>
          <cell r="AQ7789" t="str">
            <v>Westliche Flächenländer_2005_II 03b_2</v>
          </cell>
        </row>
        <row r="7790">
          <cell r="G7790">
            <v>27</v>
          </cell>
          <cell r="H7790">
            <v>9</v>
          </cell>
          <cell r="I7790">
            <v>6</v>
          </cell>
          <cell r="J7790">
            <v>4</v>
          </cell>
          <cell r="K7790">
            <v>27</v>
          </cell>
          <cell r="L7790">
            <v>9</v>
          </cell>
          <cell r="M7790">
            <v>6</v>
          </cell>
          <cell r="N7790">
            <v>4</v>
          </cell>
          <cell r="O7790">
            <v>27</v>
          </cell>
          <cell r="P7790">
            <v>0</v>
          </cell>
          <cell r="Q7790">
            <v>0</v>
          </cell>
          <cell r="R7790">
            <v>0</v>
          </cell>
          <cell r="S7790">
            <v>0</v>
          </cell>
          <cell r="T7790">
            <v>0</v>
          </cell>
          <cell r="U7790">
            <v>0</v>
          </cell>
          <cell r="AO7790" t="str">
            <v>Bayern_2005_II 03b_3</v>
          </cell>
          <cell r="AQ7790" t="str">
            <v>Westliche Flächenländer_2005_II 03b_3</v>
          </cell>
        </row>
        <row r="7791">
          <cell r="G7791">
            <v>1</v>
          </cell>
          <cell r="H7791">
            <v>0</v>
          </cell>
          <cell r="I7791">
            <v>0</v>
          </cell>
          <cell r="J7791">
            <v>0</v>
          </cell>
          <cell r="K7791">
            <v>1</v>
          </cell>
          <cell r="L7791">
            <v>0</v>
          </cell>
          <cell r="M7791">
            <v>0</v>
          </cell>
          <cell r="N7791">
            <v>0</v>
          </cell>
          <cell r="O7791">
            <v>1</v>
          </cell>
          <cell r="P7791">
            <v>0</v>
          </cell>
          <cell r="Q7791">
            <v>0</v>
          </cell>
          <cell r="R7791">
            <v>0</v>
          </cell>
          <cell r="S7791">
            <v>0</v>
          </cell>
          <cell r="T7791">
            <v>0</v>
          </cell>
          <cell r="U7791">
            <v>0</v>
          </cell>
          <cell r="AO7791" t="str">
            <v>Bayern_2005_II 03b_4</v>
          </cell>
          <cell r="AQ7791" t="str">
            <v>Westliche Flächenländer_2005_II 03b_4</v>
          </cell>
        </row>
        <row r="7792">
          <cell r="G7792">
            <v>1</v>
          </cell>
          <cell r="H7792">
            <v>0</v>
          </cell>
          <cell r="I7792">
            <v>0</v>
          </cell>
          <cell r="J7792">
            <v>0</v>
          </cell>
          <cell r="K7792">
            <v>1</v>
          </cell>
          <cell r="L7792">
            <v>0</v>
          </cell>
          <cell r="M7792">
            <v>0</v>
          </cell>
          <cell r="N7792">
            <v>0</v>
          </cell>
          <cell r="O7792">
            <v>1</v>
          </cell>
          <cell r="P7792">
            <v>0</v>
          </cell>
          <cell r="Q7792">
            <v>0</v>
          </cell>
          <cell r="R7792">
            <v>0</v>
          </cell>
          <cell r="S7792">
            <v>0</v>
          </cell>
          <cell r="T7792">
            <v>0</v>
          </cell>
          <cell r="U7792">
            <v>0</v>
          </cell>
          <cell r="AO7792" t="str">
            <v>Bayern_2005_II 03b_5</v>
          </cell>
          <cell r="AQ7792" t="str">
            <v>Westliche Flächenländer_2005_II 03b_5</v>
          </cell>
        </row>
        <row r="7793">
          <cell r="G7793">
            <v>9</v>
          </cell>
          <cell r="H7793">
            <v>5</v>
          </cell>
          <cell r="I7793">
            <v>9</v>
          </cell>
          <cell r="J7793">
            <v>5</v>
          </cell>
          <cell r="K7793">
            <v>7</v>
          </cell>
          <cell r="L7793">
            <v>4</v>
          </cell>
          <cell r="M7793">
            <v>7</v>
          </cell>
          <cell r="N7793">
            <v>4</v>
          </cell>
          <cell r="O7793">
            <v>9</v>
          </cell>
          <cell r="P7793">
            <v>0</v>
          </cell>
          <cell r="Q7793">
            <v>0</v>
          </cell>
          <cell r="R7793">
            <v>0</v>
          </cell>
          <cell r="S7793">
            <v>0</v>
          </cell>
          <cell r="T7793">
            <v>0</v>
          </cell>
          <cell r="U7793">
            <v>0</v>
          </cell>
          <cell r="AO7793" t="str">
            <v>Bayern_2005_II 03b_6</v>
          </cell>
          <cell r="AQ7793" t="str">
            <v>Westliche Flächenländer_2005_II 03b_6</v>
          </cell>
        </row>
        <row r="7794">
          <cell r="G7794">
            <v>0</v>
          </cell>
          <cell r="H7794">
            <v>0</v>
          </cell>
          <cell r="I7794">
            <v>0</v>
          </cell>
          <cell r="J7794">
            <v>0</v>
          </cell>
          <cell r="K7794">
            <v>0</v>
          </cell>
          <cell r="L7794">
            <v>0</v>
          </cell>
          <cell r="M7794">
            <v>0</v>
          </cell>
          <cell r="N7794">
            <v>0</v>
          </cell>
          <cell r="O7794">
            <v>0</v>
          </cell>
          <cell r="P7794">
            <v>0</v>
          </cell>
          <cell r="Q7794">
            <v>0</v>
          </cell>
          <cell r="R7794">
            <v>0</v>
          </cell>
          <cell r="S7794">
            <v>0</v>
          </cell>
          <cell r="T7794">
            <v>0</v>
          </cell>
          <cell r="U7794">
            <v>0</v>
          </cell>
          <cell r="AO7794" t="str">
            <v>Bayern_2005_II 03b_7</v>
          </cell>
          <cell r="AQ7794" t="str">
            <v>Westliche Flächenländer_2005_II 03b_7</v>
          </cell>
        </row>
        <row r="7795">
          <cell r="G7795">
            <v>6355</v>
          </cell>
          <cell r="H7795">
            <v>2866</v>
          </cell>
          <cell r="I7795">
            <v>1377</v>
          </cell>
          <cell r="J7795">
            <v>579</v>
          </cell>
          <cell r="K7795">
            <v>5790</v>
          </cell>
          <cell r="L7795">
            <v>2622</v>
          </cell>
          <cell r="M7795">
            <v>1250</v>
          </cell>
          <cell r="N7795">
            <v>527</v>
          </cell>
          <cell r="O7795">
            <v>6355</v>
          </cell>
          <cell r="P7795">
            <v>0</v>
          </cell>
          <cell r="Q7795">
            <v>0</v>
          </cell>
          <cell r="R7795">
            <v>0</v>
          </cell>
          <cell r="S7795">
            <v>0</v>
          </cell>
          <cell r="T7795">
            <v>0</v>
          </cell>
          <cell r="U7795">
            <v>0</v>
          </cell>
          <cell r="AO7795" t="str">
            <v>Bayern_2005_II 03b_8</v>
          </cell>
          <cell r="AQ7795" t="str">
            <v>Westliche Flächenländer_2005_II 03b_8</v>
          </cell>
        </row>
        <row r="7796">
          <cell r="G7796">
            <v>383</v>
          </cell>
          <cell r="H7796">
            <v>43</v>
          </cell>
          <cell r="I7796">
            <v>28</v>
          </cell>
          <cell r="J7796">
            <v>4</v>
          </cell>
          <cell r="K7796">
            <v>261</v>
          </cell>
          <cell r="L7796">
            <v>29</v>
          </cell>
          <cell r="M7796">
            <v>18</v>
          </cell>
          <cell r="N7796">
            <v>3</v>
          </cell>
          <cell r="O7796">
            <v>383</v>
          </cell>
          <cell r="P7796">
            <v>0</v>
          </cell>
          <cell r="Q7796">
            <v>0</v>
          </cell>
          <cell r="R7796">
            <v>0</v>
          </cell>
          <cell r="S7796">
            <v>0</v>
          </cell>
          <cell r="T7796">
            <v>0</v>
          </cell>
          <cell r="U7796">
            <v>0</v>
          </cell>
          <cell r="AO7796" t="str">
            <v>Bayern_2005_II 02b_1</v>
          </cell>
          <cell r="AQ7796" t="str">
            <v>Westliche Flächenländer_2005_II 02b_1</v>
          </cell>
        </row>
        <row r="7797">
          <cell r="G7797">
            <v>3543</v>
          </cell>
          <cell r="H7797">
            <v>614</v>
          </cell>
          <cell r="I7797">
            <v>153</v>
          </cell>
          <cell r="J7797">
            <v>32</v>
          </cell>
          <cell r="K7797">
            <v>3173</v>
          </cell>
          <cell r="L7797">
            <v>538</v>
          </cell>
          <cell r="M7797">
            <v>131</v>
          </cell>
          <cell r="N7797">
            <v>26</v>
          </cell>
          <cell r="O7797">
            <v>3543</v>
          </cell>
          <cell r="P7797">
            <v>0</v>
          </cell>
          <cell r="Q7797">
            <v>0</v>
          </cell>
          <cell r="R7797">
            <v>0</v>
          </cell>
          <cell r="S7797">
            <v>0</v>
          </cell>
          <cell r="T7797">
            <v>0</v>
          </cell>
          <cell r="U7797">
            <v>0</v>
          </cell>
          <cell r="AO7797" t="str">
            <v>Bayern_2005_II 02b_2</v>
          </cell>
          <cell r="AQ7797" t="str">
            <v>Westliche Flächenländer_2005_II 02b_2</v>
          </cell>
        </row>
        <row r="7798">
          <cell r="G7798">
            <v>847</v>
          </cell>
          <cell r="H7798">
            <v>136</v>
          </cell>
          <cell r="I7798">
            <v>6</v>
          </cell>
          <cell r="J7798">
            <v>1</v>
          </cell>
          <cell r="K7798">
            <v>827</v>
          </cell>
          <cell r="L7798">
            <v>134</v>
          </cell>
          <cell r="M7798">
            <v>6</v>
          </cell>
          <cell r="N7798">
            <v>1</v>
          </cell>
          <cell r="O7798">
            <v>847</v>
          </cell>
          <cell r="P7798">
            <v>0</v>
          </cell>
          <cell r="Q7798">
            <v>0</v>
          </cell>
          <cell r="R7798">
            <v>0</v>
          </cell>
          <cell r="S7798">
            <v>0</v>
          </cell>
          <cell r="T7798">
            <v>0</v>
          </cell>
          <cell r="U7798">
            <v>0</v>
          </cell>
          <cell r="AO7798" t="str">
            <v>Bayern_2005_II 02b_3</v>
          </cell>
          <cell r="AQ7798" t="str">
            <v>Westliche Flächenländer_2005_II 02b_3</v>
          </cell>
        </row>
        <row r="7799">
          <cell r="G7799">
            <v>46</v>
          </cell>
          <cell r="H7799">
            <v>16</v>
          </cell>
          <cell r="I7799">
            <v>1</v>
          </cell>
          <cell r="J7799">
            <v>0</v>
          </cell>
          <cell r="K7799">
            <v>46</v>
          </cell>
          <cell r="L7799">
            <v>16</v>
          </cell>
          <cell r="M7799">
            <v>1</v>
          </cell>
          <cell r="N7799">
            <v>0</v>
          </cell>
          <cell r="O7799">
            <v>46</v>
          </cell>
          <cell r="P7799">
            <v>0</v>
          </cell>
          <cell r="Q7799">
            <v>0</v>
          </cell>
          <cell r="R7799">
            <v>0</v>
          </cell>
          <cell r="S7799">
            <v>0</v>
          </cell>
          <cell r="T7799">
            <v>0</v>
          </cell>
          <cell r="U7799">
            <v>0</v>
          </cell>
          <cell r="AO7799" t="str">
            <v>Bayern_2005_II 02b_4</v>
          </cell>
          <cell r="AQ7799" t="str">
            <v>Westliche Flächenländer_2005_II 02b_4</v>
          </cell>
        </row>
        <row r="7800">
          <cell r="G7800">
            <v>73</v>
          </cell>
          <cell r="H7800">
            <v>27</v>
          </cell>
          <cell r="I7800">
            <v>0</v>
          </cell>
          <cell r="J7800">
            <v>0</v>
          </cell>
          <cell r="K7800">
            <v>73</v>
          </cell>
          <cell r="L7800">
            <v>27</v>
          </cell>
          <cell r="M7800">
            <v>0</v>
          </cell>
          <cell r="N7800">
            <v>0</v>
          </cell>
          <cell r="O7800">
            <v>73</v>
          </cell>
          <cell r="P7800">
            <v>0</v>
          </cell>
          <cell r="Q7800">
            <v>0</v>
          </cell>
          <cell r="R7800">
            <v>0</v>
          </cell>
          <cell r="S7800">
            <v>0</v>
          </cell>
          <cell r="T7800">
            <v>0</v>
          </cell>
          <cell r="U7800">
            <v>0</v>
          </cell>
          <cell r="AO7800" t="str">
            <v>Bayern_2005_II 02b_5</v>
          </cell>
          <cell r="AQ7800" t="str">
            <v>Westliche Flächenländer_2005_II 02b_5</v>
          </cell>
        </row>
        <row r="7801">
          <cell r="G7801">
            <v>2</v>
          </cell>
          <cell r="H7801">
            <v>0</v>
          </cell>
          <cell r="I7801">
            <v>1</v>
          </cell>
          <cell r="J7801">
            <v>0</v>
          </cell>
          <cell r="K7801">
            <v>2</v>
          </cell>
          <cell r="L7801">
            <v>0</v>
          </cell>
          <cell r="M7801">
            <v>1</v>
          </cell>
          <cell r="N7801">
            <v>0</v>
          </cell>
          <cell r="O7801">
            <v>2</v>
          </cell>
          <cell r="P7801">
            <v>0</v>
          </cell>
          <cell r="Q7801">
            <v>0</v>
          </cell>
          <cell r="R7801">
            <v>0</v>
          </cell>
          <cell r="S7801">
            <v>0</v>
          </cell>
          <cell r="T7801">
            <v>0</v>
          </cell>
          <cell r="U7801">
            <v>0</v>
          </cell>
          <cell r="AO7801" t="str">
            <v>Bayern_2005_II 02b_6</v>
          </cell>
          <cell r="AQ7801" t="str">
            <v>Westliche Flächenländer_2005_II 02b_6</v>
          </cell>
        </row>
        <row r="7802">
          <cell r="G7802">
            <v>0</v>
          </cell>
          <cell r="H7802">
            <v>0</v>
          </cell>
          <cell r="I7802">
            <v>0</v>
          </cell>
          <cell r="J7802">
            <v>0</v>
          </cell>
          <cell r="K7802">
            <v>0</v>
          </cell>
          <cell r="L7802">
            <v>0</v>
          </cell>
          <cell r="M7802">
            <v>0</v>
          </cell>
          <cell r="N7802">
            <v>0</v>
          </cell>
          <cell r="O7802">
            <v>0</v>
          </cell>
          <cell r="P7802">
            <v>0</v>
          </cell>
          <cell r="Q7802">
            <v>0</v>
          </cell>
          <cell r="R7802">
            <v>0</v>
          </cell>
          <cell r="S7802">
            <v>0</v>
          </cell>
          <cell r="T7802">
            <v>0</v>
          </cell>
          <cell r="U7802">
            <v>0</v>
          </cell>
          <cell r="AO7802" t="str">
            <v>Bayern_2005_II 02b_7</v>
          </cell>
          <cell r="AQ7802" t="str">
            <v>Westliche Flächenländer_2005_II 02b_7</v>
          </cell>
        </row>
        <row r="7803">
          <cell r="G7803">
            <v>4894</v>
          </cell>
          <cell r="H7803">
            <v>836</v>
          </cell>
          <cell r="I7803">
            <v>189</v>
          </cell>
          <cell r="J7803">
            <v>37</v>
          </cell>
          <cell r="K7803">
            <v>4382</v>
          </cell>
          <cell r="L7803">
            <v>744</v>
          </cell>
          <cell r="M7803">
            <v>157</v>
          </cell>
          <cell r="N7803">
            <v>30</v>
          </cell>
          <cell r="O7803">
            <v>4894</v>
          </cell>
          <cell r="P7803">
            <v>0</v>
          </cell>
          <cell r="Q7803">
            <v>0</v>
          </cell>
          <cell r="R7803">
            <v>0</v>
          </cell>
          <cell r="S7803">
            <v>0</v>
          </cell>
          <cell r="T7803">
            <v>0</v>
          </cell>
          <cell r="U7803">
            <v>0</v>
          </cell>
          <cell r="AO7803" t="str">
            <v>Bayern_2005_II 02b_8</v>
          </cell>
          <cell r="AQ7803" t="str">
            <v>Westliche Flächenländer_2005_II 02b_8</v>
          </cell>
        </row>
        <row r="7804">
          <cell r="G7804">
            <v>0</v>
          </cell>
          <cell r="H7804">
            <v>0</v>
          </cell>
          <cell r="I7804">
            <v>0</v>
          </cell>
          <cell r="J7804">
            <v>0</v>
          </cell>
          <cell r="K7804">
            <v>0</v>
          </cell>
          <cell r="L7804">
            <v>0</v>
          </cell>
          <cell r="M7804">
            <v>0</v>
          </cell>
          <cell r="N7804">
            <v>0</v>
          </cell>
          <cell r="O7804">
            <v>0</v>
          </cell>
          <cell r="P7804">
            <v>0</v>
          </cell>
          <cell r="Q7804">
            <v>0</v>
          </cell>
          <cell r="R7804">
            <v>0</v>
          </cell>
          <cell r="S7804">
            <v>0</v>
          </cell>
          <cell r="T7804">
            <v>0</v>
          </cell>
          <cell r="U7804">
            <v>0</v>
          </cell>
          <cell r="AO7804" t="str">
            <v>Bayern_2005_II 02a_1</v>
          </cell>
          <cell r="AQ7804" t="str">
            <v>Westliche Flächenländer_2005_II 02a_1</v>
          </cell>
        </row>
        <row r="7805">
          <cell r="G7805">
            <v>1018</v>
          </cell>
          <cell r="H7805">
            <v>267</v>
          </cell>
          <cell r="I7805">
            <v>89</v>
          </cell>
          <cell r="J7805">
            <v>27</v>
          </cell>
          <cell r="K7805">
            <v>994</v>
          </cell>
          <cell r="L7805">
            <v>260</v>
          </cell>
          <cell r="M7805">
            <v>84</v>
          </cell>
          <cell r="N7805">
            <v>26</v>
          </cell>
          <cell r="O7805">
            <v>1008</v>
          </cell>
          <cell r="P7805">
            <v>10</v>
          </cell>
          <cell r="Q7805">
            <v>0</v>
          </cell>
          <cell r="R7805">
            <v>0</v>
          </cell>
          <cell r="S7805">
            <v>0</v>
          </cell>
          <cell r="T7805">
            <v>0</v>
          </cell>
          <cell r="U7805">
            <v>0</v>
          </cell>
          <cell r="AO7805" t="str">
            <v>Bayern_2005_II 02a_2</v>
          </cell>
          <cell r="AQ7805" t="str">
            <v>Westliche Flächenländer_2005_II 02a_2</v>
          </cell>
        </row>
        <row r="7806">
          <cell r="G7806">
            <v>425</v>
          </cell>
          <cell r="H7806">
            <v>146</v>
          </cell>
          <cell r="I7806">
            <v>17</v>
          </cell>
          <cell r="J7806">
            <v>5</v>
          </cell>
          <cell r="K7806">
            <v>414</v>
          </cell>
          <cell r="L7806">
            <v>144</v>
          </cell>
          <cell r="M7806">
            <v>17</v>
          </cell>
          <cell r="N7806">
            <v>5</v>
          </cell>
          <cell r="O7806">
            <v>425</v>
          </cell>
          <cell r="P7806">
            <v>0</v>
          </cell>
          <cell r="Q7806">
            <v>0</v>
          </cell>
          <cell r="R7806">
            <v>0</v>
          </cell>
          <cell r="S7806">
            <v>0</v>
          </cell>
          <cell r="T7806">
            <v>0</v>
          </cell>
          <cell r="U7806">
            <v>0</v>
          </cell>
          <cell r="AO7806" t="str">
            <v>Bayern_2005_II 02a_3</v>
          </cell>
          <cell r="AQ7806" t="str">
            <v>Westliche Flächenländer_2005_II 02a_3</v>
          </cell>
        </row>
        <row r="7807">
          <cell r="G7807">
            <v>27</v>
          </cell>
          <cell r="H7807">
            <v>4</v>
          </cell>
          <cell r="I7807">
            <v>1</v>
          </cell>
          <cell r="J7807">
            <v>0</v>
          </cell>
          <cell r="K7807">
            <v>27</v>
          </cell>
          <cell r="L7807">
            <v>4</v>
          </cell>
          <cell r="M7807">
            <v>1</v>
          </cell>
          <cell r="N7807">
            <v>0</v>
          </cell>
          <cell r="O7807">
            <v>27</v>
          </cell>
          <cell r="P7807">
            <v>0</v>
          </cell>
          <cell r="Q7807">
            <v>0</v>
          </cell>
          <cell r="R7807">
            <v>0</v>
          </cell>
          <cell r="S7807">
            <v>0</v>
          </cell>
          <cell r="T7807">
            <v>0</v>
          </cell>
          <cell r="U7807">
            <v>0</v>
          </cell>
          <cell r="AO7807" t="str">
            <v>Bayern_2005_II 02a_4</v>
          </cell>
          <cell r="AQ7807" t="str">
            <v>Westliche Flächenländer_2005_II 02a_4</v>
          </cell>
        </row>
        <row r="7808">
          <cell r="G7808">
            <v>68</v>
          </cell>
          <cell r="H7808">
            <v>36</v>
          </cell>
          <cell r="I7808">
            <v>1</v>
          </cell>
          <cell r="J7808">
            <v>0</v>
          </cell>
          <cell r="K7808">
            <v>68</v>
          </cell>
          <cell r="L7808">
            <v>36</v>
          </cell>
          <cell r="M7808">
            <v>1</v>
          </cell>
          <cell r="N7808">
            <v>0</v>
          </cell>
          <cell r="O7808">
            <v>68</v>
          </cell>
          <cell r="P7808">
            <v>0</v>
          </cell>
          <cell r="Q7808">
            <v>0</v>
          </cell>
          <cell r="R7808">
            <v>0</v>
          </cell>
          <cell r="S7808">
            <v>0</v>
          </cell>
          <cell r="T7808">
            <v>0</v>
          </cell>
          <cell r="U7808">
            <v>0</v>
          </cell>
          <cell r="AO7808" t="str">
            <v>Bayern_2005_II 02a_5</v>
          </cell>
          <cell r="AQ7808" t="str">
            <v>Westliche Flächenländer_2005_II 02a_5</v>
          </cell>
        </row>
        <row r="7809">
          <cell r="G7809">
            <v>1</v>
          </cell>
          <cell r="H7809">
            <v>0</v>
          </cell>
          <cell r="I7809">
            <v>0</v>
          </cell>
          <cell r="J7809">
            <v>0</v>
          </cell>
          <cell r="K7809">
            <v>1</v>
          </cell>
          <cell r="L7809">
            <v>0</v>
          </cell>
          <cell r="M7809">
            <v>0</v>
          </cell>
          <cell r="N7809">
            <v>0</v>
          </cell>
          <cell r="O7809">
            <v>1</v>
          </cell>
          <cell r="P7809">
            <v>0</v>
          </cell>
          <cell r="Q7809">
            <v>0</v>
          </cell>
          <cell r="R7809">
            <v>0</v>
          </cell>
          <cell r="S7809">
            <v>0</v>
          </cell>
          <cell r="T7809">
            <v>0</v>
          </cell>
          <cell r="U7809">
            <v>0</v>
          </cell>
          <cell r="AO7809" t="str">
            <v>Bayern_2005_II 02a_6</v>
          </cell>
          <cell r="AQ7809" t="str">
            <v>Westliche Flächenländer_2005_II 02a_6</v>
          </cell>
        </row>
        <row r="7810">
          <cell r="G7810">
            <v>0</v>
          </cell>
          <cell r="H7810">
            <v>0</v>
          </cell>
          <cell r="I7810">
            <v>0</v>
          </cell>
          <cell r="J7810">
            <v>0</v>
          </cell>
          <cell r="K7810">
            <v>0</v>
          </cell>
          <cell r="L7810">
            <v>0</v>
          </cell>
          <cell r="M7810">
            <v>0</v>
          </cell>
          <cell r="N7810">
            <v>0</v>
          </cell>
          <cell r="O7810">
            <v>0</v>
          </cell>
          <cell r="P7810">
            <v>0</v>
          </cell>
          <cell r="Q7810">
            <v>0</v>
          </cell>
          <cell r="R7810">
            <v>0</v>
          </cell>
          <cell r="S7810">
            <v>0</v>
          </cell>
          <cell r="T7810">
            <v>0</v>
          </cell>
          <cell r="U7810">
            <v>0</v>
          </cell>
          <cell r="AO7810" t="str">
            <v>Bayern_2005_II 02a_7</v>
          </cell>
          <cell r="AQ7810" t="str">
            <v>Westliche Flächenländer_2005_II 02a_7</v>
          </cell>
        </row>
        <row r="7811">
          <cell r="G7811">
            <v>1539</v>
          </cell>
          <cell r="H7811">
            <v>453</v>
          </cell>
          <cell r="I7811">
            <v>108</v>
          </cell>
          <cell r="J7811">
            <v>32</v>
          </cell>
          <cell r="K7811">
            <v>1504</v>
          </cell>
          <cell r="L7811">
            <v>444</v>
          </cell>
          <cell r="M7811">
            <v>103</v>
          </cell>
          <cell r="N7811">
            <v>31</v>
          </cell>
          <cell r="O7811">
            <v>1529</v>
          </cell>
          <cell r="P7811">
            <v>10</v>
          </cell>
          <cell r="Q7811">
            <v>0</v>
          </cell>
          <cell r="R7811">
            <v>0</v>
          </cell>
          <cell r="S7811">
            <v>0</v>
          </cell>
          <cell r="T7811">
            <v>0</v>
          </cell>
          <cell r="U7811">
            <v>0</v>
          </cell>
          <cell r="AO7811" t="str">
            <v>Bayern_2005_II 02a_8</v>
          </cell>
          <cell r="AQ7811" t="str">
            <v>Westliche Flächenländer_2005_II 02a_8</v>
          </cell>
        </row>
        <row r="7812">
          <cell r="G7812">
            <v>8529</v>
          </cell>
          <cell r="H7812">
            <v>2855</v>
          </cell>
          <cell r="I7812">
            <v>2073</v>
          </cell>
          <cell r="J7812">
            <v>678</v>
          </cell>
          <cell r="K7812">
            <v>4757</v>
          </cell>
          <cell r="L7812">
            <v>1554</v>
          </cell>
          <cell r="M7812">
            <v>1012</v>
          </cell>
          <cell r="N7812">
            <v>320</v>
          </cell>
          <cell r="O7812">
            <v>5469</v>
          </cell>
          <cell r="P7812">
            <v>1979</v>
          </cell>
          <cell r="Q7812">
            <v>1080</v>
          </cell>
          <cell r="R7812">
            <v>1</v>
          </cell>
          <cell r="S7812">
            <v>0</v>
          </cell>
          <cell r="T7812">
            <v>0</v>
          </cell>
          <cell r="U7812">
            <v>0</v>
          </cell>
          <cell r="AO7812" t="str">
            <v>Bayern_2005_II 03d_1</v>
          </cell>
          <cell r="AQ7812" t="str">
            <v>Westliche Flächenländer_2005_II 03d_1</v>
          </cell>
        </row>
        <row r="7813">
          <cell r="G7813">
            <v>14190</v>
          </cell>
          <cell r="H7813">
            <v>6202</v>
          </cell>
          <cell r="I7813">
            <v>2632</v>
          </cell>
          <cell r="J7813">
            <v>1100</v>
          </cell>
          <cell r="K7813">
            <v>9279</v>
          </cell>
          <cell r="L7813">
            <v>3943</v>
          </cell>
          <cell r="M7813">
            <v>1653</v>
          </cell>
          <cell r="N7813">
            <v>644</v>
          </cell>
          <cell r="O7813">
            <v>10042</v>
          </cell>
          <cell r="P7813">
            <v>2931</v>
          </cell>
          <cell r="Q7813">
            <v>1217</v>
          </cell>
          <cell r="R7813">
            <v>0</v>
          </cell>
          <cell r="S7813">
            <v>0</v>
          </cell>
          <cell r="T7813">
            <v>0</v>
          </cell>
          <cell r="U7813">
            <v>0</v>
          </cell>
          <cell r="AO7813" t="str">
            <v>Bayern_2005_II 03d_2</v>
          </cell>
          <cell r="AQ7813" t="str">
            <v>Westliche Flächenländer_2005_II 03d_2</v>
          </cell>
        </row>
        <row r="7814">
          <cell r="G7814">
            <v>374</v>
          </cell>
          <cell r="H7814">
            <v>181</v>
          </cell>
          <cell r="I7814">
            <v>33</v>
          </cell>
          <cell r="J7814">
            <v>14</v>
          </cell>
          <cell r="K7814">
            <v>325</v>
          </cell>
          <cell r="L7814">
            <v>164</v>
          </cell>
          <cell r="M7814">
            <v>29</v>
          </cell>
          <cell r="N7814">
            <v>13</v>
          </cell>
          <cell r="O7814">
            <v>341</v>
          </cell>
          <cell r="P7814">
            <v>18</v>
          </cell>
          <cell r="Q7814">
            <v>15</v>
          </cell>
          <cell r="R7814">
            <v>0</v>
          </cell>
          <cell r="S7814">
            <v>0</v>
          </cell>
          <cell r="T7814">
            <v>0</v>
          </cell>
          <cell r="U7814">
            <v>0</v>
          </cell>
          <cell r="AO7814" t="str">
            <v>Bayern_2005_II 03d_3</v>
          </cell>
          <cell r="AQ7814" t="str">
            <v>Westliche Flächenländer_2005_II 03d_3</v>
          </cell>
        </row>
        <row r="7815">
          <cell r="G7815">
            <v>11</v>
          </cell>
          <cell r="H7815">
            <v>7</v>
          </cell>
          <cell r="I7815">
            <v>2</v>
          </cell>
          <cell r="J7815">
            <v>2</v>
          </cell>
          <cell r="K7815">
            <v>10</v>
          </cell>
          <cell r="L7815">
            <v>6</v>
          </cell>
          <cell r="M7815">
            <v>2</v>
          </cell>
          <cell r="N7815">
            <v>2</v>
          </cell>
          <cell r="O7815">
            <v>9</v>
          </cell>
          <cell r="P7815">
            <v>2</v>
          </cell>
          <cell r="Q7815">
            <v>0</v>
          </cell>
          <cell r="R7815">
            <v>0</v>
          </cell>
          <cell r="S7815">
            <v>0</v>
          </cell>
          <cell r="T7815">
            <v>0</v>
          </cell>
          <cell r="U7815">
            <v>0</v>
          </cell>
          <cell r="AO7815" t="str">
            <v>Bayern_2005_II 03d_4</v>
          </cell>
          <cell r="AQ7815" t="str">
            <v>Westliche Flächenländer_2005_II 03d_4</v>
          </cell>
        </row>
        <row r="7816">
          <cell r="G7816">
            <v>10</v>
          </cell>
          <cell r="H7816">
            <v>6</v>
          </cell>
          <cell r="I7816">
            <v>0</v>
          </cell>
          <cell r="J7816">
            <v>0</v>
          </cell>
          <cell r="K7816">
            <v>5</v>
          </cell>
          <cell r="L7816">
            <v>4</v>
          </cell>
          <cell r="M7816">
            <v>0</v>
          </cell>
          <cell r="N7816">
            <v>0</v>
          </cell>
          <cell r="O7816">
            <v>6</v>
          </cell>
          <cell r="P7816">
            <v>2</v>
          </cell>
          <cell r="Q7816">
            <v>2</v>
          </cell>
          <cell r="R7816">
            <v>0</v>
          </cell>
          <cell r="S7816">
            <v>0</v>
          </cell>
          <cell r="T7816">
            <v>0</v>
          </cell>
          <cell r="U7816">
            <v>0</v>
          </cell>
          <cell r="AO7816" t="str">
            <v>Bayern_2005_II 03d_5</v>
          </cell>
          <cell r="AQ7816" t="str">
            <v>Westliche Flächenländer_2005_II 03d_5</v>
          </cell>
        </row>
        <row r="7817">
          <cell r="G7817">
            <v>27</v>
          </cell>
          <cell r="H7817">
            <v>6</v>
          </cell>
          <cell r="I7817">
            <v>27</v>
          </cell>
          <cell r="J7817">
            <v>6</v>
          </cell>
          <cell r="K7817">
            <v>18</v>
          </cell>
          <cell r="L7817">
            <v>5</v>
          </cell>
          <cell r="M7817">
            <v>18</v>
          </cell>
          <cell r="N7817">
            <v>5</v>
          </cell>
          <cell r="O7817">
            <v>19</v>
          </cell>
          <cell r="P7817">
            <v>6</v>
          </cell>
          <cell r="Q7817">
            <v>2</v>
          </cell>
          <cell r="R7817">
            <v>0</v>
          </cell>
          <cell r="S7817">
            <v>0</v>
          </cell>
          <cell r="T7817">
            <v>0</v>
          </cell>
          <cell r="U7817">
            <v>0</v>
          </cell>
          <cell r="AO7817" t="str">
            <v>Bayern_2005_II 03d_6</v>
          </cell>
          <cell r="AQ7817" t="str">
            <v>Westliche Flächenländer_2005_II 03d_6</v>
          </cell>
        </row>
        <row r="7818">
          <cell r="G7818">
            <v>0</v>
          </cell>
          <cell r="H7818">
            <v>0</v>
          </cell>
          <cell r="I7818">
            <v>0</v>
          </cell>
          <cell r="J7818">
            <v>0</v>
          </cell>
          <cell r="K7818">
            <v>0</v>
          </cell>
          <cell r="L7818">
            <v>0</v>
          </cell>
          <cell r="M7818">
            <v>0</v>
          </cell>
          <cell r="N7818">
            <v>0</v>
          </cell>
          <cell r="O7818">
            <v>0</v>
          </cell>
          <cell r="P7818">
            <v>0</v>
          </cell>
          <cell r="Q7818">
            <v>0</v>
          </cell>
          <cell r="R7818">
            <v>0</v>
          </cell>
          <cell r="S7818">
            <v>0</v>
          </cell>
          <cell r="T7818">
            <v>0</v>
          </cell>
          <cell r="U7818">
            <v>0</v>
          </cell>
          <cell r="AO7818" t="str">
            <v>Bayern_2005_II 03d_7</v>
          </cell>
          <cell r="AQ7818" t="str">
            <v>Westliche Flächenländer_2005_II 03d_7</v>
          </cell>
        </row>
        <row r="7819">
          <cell r="G7819">
            <v>23141</v>
          </cell>
          <cell r="H7819">
            <v>9257</v>
          </cell>
          <cell r="I7819">
            <v>4767</v>
          </cell>
          <cell r="J7819">
            <v>1800</v>
          </cell>
          <cell r="K7819">
            <v>14394</v>
          </cell>
          <cell r="L7819">
            <v>5676</v>
          </cell>
          <cell r="M7819">
            <v>2714</v>
          </cell>
          <cell r="N7819">
            <v>984</v>
          </cell>
          <cell r="O7819">
            <v>15886</v>
          </cell>
          <cell r="P7819">
            <v>4938</v>
          </cell>
          <cell r="Q7819">
            <v>2316</v>
          </cell>
          <cell r="R7819">
            <v>1</v>
          </cell>
          <cell r="S7819">
            <v>0</v>
          </cell>
          <cell r="T7819">
            <v>0</v>
          </cell>
          <cell r="U7819">
            <v>0</v>
          </cell>
          <cell r="AO7819" t="str">
            <v>Bayern_2005_II 03d_8</v>
          </cell>
          <cell r="AQ7819" t="str">
            <v>Westliche Flächenländer_2005_II 03d_8</v>
          </cell>
        </row>
        <row r="7820">
          <cell r="G7820">
            <v>0</v>
          </cell>
          <cell r="H7820">
            <v>0</v>
          </cell>
          <cell r="I7820">
            <v>0</v>
          </cell>
          <cell r="J7820">
            <v>0</v>
          </cell>
          <cell r="K7820">
            <v>0</v>
          </cell>
          <cell r="L7820">
            <v>0</v>
          </cell>
          <cell r="M7820">
            <v>0</v>
          </cell>
          <cell r="N7820">
            <v>0</v>
          </cell>
          <cell r="O7820">
            <v>0</v>
          </cell>
          <cell r="P7820">
            <v>0</v>
          </cell>
          <cell r="Q7820">
            <v>0</v>
          </cell>
          <cell r="R7820">
            <v>0</v>
          </cell>
          <cell r="S7820">
            <v>0</v>
          </cell>
          <cell r="T7820">
            <v>0</v>
          </cell>
          <cell r="U7820">
            <v>0</v>
          </cell>
          <cell r="AO7820" t="str">
            <v>Bayern_2005_III 01_1</v>
          </cell>
          <cell r="AQ7820" t="str">
            <v>Westliche Flächenländer_2005_III 01_1</v>
          </cell>
        </row>
        <row r="7821">
          <cell r="G7821">
            <v>0</v>
          </cell>
          <cell r="H7821">
            <v>0</v>
          </cell>
          <cell r="I7821">
            <v>0</v>
          </cell>
          <cell r="J7821">
            <v>0</v>
          </cell>
          <cell r="K7821">
            <v>0</v>
          </cell>
          <cell r="L7821">
            <v>0</v>
          </cell>
          <cell r="M7821">
            <v>0</v>
          </cell>
          <cell r="N7821">
            <v>0</v>
          </cell>
          <cell r="O7821">
            <v>0</v>
          </cell>
          <cell r="P7821">
            <v>0</v>
          </cell>
          <cell r="Q7821">
            <v>0</v>
          </cell>
          <cell r="R7821">
            <v>0</v>
          </cell>
          <cell r="S7821">
            <v>0</v>
          </cell>
          <cell r="T7821">
            <v>0</v>
          </cell>
          <cell r="U7821">
            <v>0</v>
          </cell>
          <cell r="AO7821" t="str">
            <v>Bayern_2005_III 01_2</v>
          </cell>
          <cell r="AQ7821" t="str">
            <v>Westliche Flächenländer_2005_III 01_2</v>
          </cell>
        </row>
        <row r="7822">
          <cell r="G7822">
            <v>31132</v>
          </cell>
          <cell r="H7822">
            <v>15726</v>
          </cell>
          <cell r="I7822">
            <v>1854</v>
          </cell>
          <cell r="J7822">
            <v>922</v>
          </cell>
          <cell r="K7822">
            <v>16017</v>
          </cell>
          <cell r="L7822">
            <v>8322</v>
          </cell>
          <cell r="M7822">
            <v>1046</v>
          </cell>
          <cell r="N7822">
            <v>543</v>
          </cell>
          <cell r="O7822">
            <v>16913</v>
          </cell>
          <cell r="P7822">
            <v>14145</v>
          </cell>
          <cell r="Q7822">
            <v>74</v>
          </cell>
          <cell r="R7822">
            <v>0</v>
          </cell>
          <cell r="S7822">
            <v>0</v>
          </cell>
          <cell r="T7822">
            <v>0</v>
          </cell>
          <cell r="U7822">
            <v>0</v>
          </cell>
          <cell r="AO7822" t="str">
            <v>Bayern_2005_III 01_3</v>
          </cell>
          <cell r="AQ7822" t="str">
            <v>Westliche Flächenländer_2005_III 01_3</v>
          </cell>
        </row>
        <row r="7823">
          <cell r="G7823">
            <v>314</v>
          </cell>
          <cell r="H7823">
            <v>173</v>
          </cell>
          <cell r="I7823">
            <v>5</v>
          </cell>
          <cell r="J7823">
            <v>1</v>
          </cell>
          <cell r="K7823">
            <v>32</v>
          </cell>
          <cell r="L7823">
            <v>13</v>
          </cell>
          <cell r="M7823">
            <v>0</v>
          </cell>
          <cell r="N7823">
            <v>0</v>
          </cell>
          <cell r="O7823">
            <v>1</v>
          </cell>
          <cell r="P7823">
            <v>10</v>
          </cell>
          <cell r="Q7823">
            <v>303</v>
          </cell>
          <cell r="R7823">
            <v>0</v>
          </cell>
          <cell r="S7823">
            <v>0</v>
          </cell>
          <cell r="T7823">
            <v>0</v>
          </cell>
          <cell r="U7823">
            <v>0</v>
          </cell>
          <cell r="AO7823" t="str">
            <v>Bayern_2005_III 01_4</v>
          </cell>
          <cell r="AQ7823" t="str">
            <v>Westliche Flächenländer_2005_III 01_4</v>
          </cell>
        </row>
        <row r="7824">
          <cell r="G7824">
            <v>0</v>
          </cell>
          <cell r="H7824">
            <v>0</v>
          </cell>
          <cell r="I7824">
            <v>0</v>
          </cell>
          <cell r="J7824">
            <v>0</v>
          </cell>
          <cell r="K7824">
            <v>0</v>
          </cell>
          <cell r="L7824">
            <v>0</v>
          </cell>
          <cell r="M7824">
            <v>0</v>
          </cell>
          <cell r="N7824">
            <v>0</v>
          </cell>
          <cell r="O7824">
            <v>0</v>
          </cell>
          <cell r="P7824">
            <v>0</v>
          </cell>
          <cell r="Q7824">
            <v>0</v>
          </cell>
          <cell r="R7824">
            <v>0</v>
          </cell>
          <cell r="S7824">
            <v>0</v>
          </cell>
          <cell r="T7824">
            <v>0</v>
          </cell>
          <cell r="U7824">
            <v>0</v>
          </cell>
          <cell r="AO7824" t="str">
            <v>Bayern_2005_III 01_5</v>
          </cell>
          <cell r="AQ7824" t="str">
            <v>Westliche Flächenländer_2005_III 01_5</v>
          </cell>
        </row>
        <row r="7825">
          <cell r="G7825">
            <v>0</v>
          </cell>
          <cell r="H7825">
            <v>0</v>
          </cell>
          <cell r="I7825">
            <v>0</v>
          </cell>
          <cell r="J7825">
            <v>0</v>
          </cell>
          <cell r="K7825">
            <v>0</v>
          </cell>
          <cell r="L7825">
            <v>0</v>
          </cell>
          <cell r="M7825">
            <v>0</v>
          </cell>
          <cell r="N7825">
            <v>0</v>
          </cell>
          <cell r="O7825">
            <v>0</v>
          </cell>
          <cell r="P7825">
            <v>0</v>
          </cell>
          <cell r="Q7825">
            <v>0</v>
          </cell>
          <cell r="R7825">
            <v>0</v>
          </cell>
          <cell r="S7825">
            <v>0</v>
          </cell>
          <cell r="T7825">
            <v>0</v>
          </cell>
          <cell r="U7825">
            <v>0</v>
          </cell>
          <cell r="AO7825" t="str">
            <v>Bayern_2005_III 01_6</v>
          </cell>
          <cell r="AQ7825" t="str">
            <v>Westliche Flächenländer_2005_III 01_6</v>
          </cell>
        </row>
        <row r="7826">
          <cell r="G7826">
            <v>0</v>
          </cell>
          <cell r="H7826">
            <v>0</v>
          </cell>
          <cell r="I7826">
            <v>0</v>
          </cell>
          <cell r="J7826">
            <v>0</v>
          </cell>
          <cell r="K7826">
            <v>0</v>
          </cell>
          <cell r="L7826">
            <v>0</v>
          </cell>
          <cell r="M7826">
            <v>0</v>
          </cell>
          <cell r="N7826">
            <v>0</v>
          </cell>
          <cell r="O7826">
            <v>0</v>
          </cell>
          <cell r="P7826">
            <v>0</v>
          </cell>
          <cell r="Q7826">
            <v>0</v>
          </cell>
          <cell r="R7826">
            <v>0</v>
          </cell>
          <cell r="S7826">
            <v>0</v>
          </cell>
          <cell r="T7826">
            <v>0</v>
          </cell>
          <cell r="U7826">
            <v>0</v>
          </cell>
          <cell r="AO7826" t="str">
            <v>Bayern_2005_III 01_7</v>
          </cell>
          <cell r="AQ7826" t="str">
            <v>Westliche Flächenländer_2005_III 01_7</v>
          </cell>
        </row>
        <row r="7827">
          <cell r="G7827">
            <v>31446</v>
          </cell>
          <cell r="H7827">
            <v>15899</v>
          </cell>
          <cell r="I7827">
            <v>1859</v>
          </cell>
          <cell r="J7827">
            <v>923</v>
          </cell>
          <cell r="K7827">
            <v>16049</v>
          </cell>
          <cell r="L7827">
            <v>8335</v>
          </cell>
          <cell r="M7827">
            <v>1046</v>
          </cell>
          <cell r="N7827">
            <v>543</v>
          </cell>
          <cell r="O7827">
            <v>16914</v>
          </cell>
          <cell r="P7827">
            <v>14155</v>
          </cell>
          <cell r="Q7827">
            <v>377</v>
          </cell>
          <cell r="R7827">
            <v>0</v>
          </cell>
          <cell r="S7827">
            <v>0</v>
          </cell>
          <cell r="T7827">
            <v>0</v>
          </cell>
          <cell r="U7827">
            <v>0</v>
          </cell>
          <cell r="AO7827" t="str">
            <v>Bayern_2005_III 01_8</v>
          </cell>
          <cell r="AQ7827" t="str">
            <v>Westliche Flächenländer_2005_III 01_8</v>
          </cell>
        </row>
        <row r="7828">
          <cell r="G7828">
            <v>0</v>
          </cell>
          <cell r="H7828">
            <v>0</v>
          </cell>
          <cell r="I7828">
            <v>0</v>
          </cell>
          <cell r="J7828">
            <v>0</v>
          </cell>
          <cell r="K7828">
            <v>0</v>
          </cell>
          <cell r="L7828">
            <v>0</v>
          </cell>
          <cell r="M7828">
            <v>0</v>
          </cell>
          <cell r="N7828">
            <v>0</v>
          </cell>
          <cell r="O7828">
            <v>0</v>
          </cell>
          <cell r="P7828">
            <v>0</v>
          </cell>
          <cell r="Q7828">
            <v>0</v>
          </cell>
          <cell r="R7828">
            <v>0</v>
          </cell>
          <cell r="S7828">
            <v>0</v>
          </cell>
          <cell r="T7828">
            <v>0</v>
          </cell>
          <cell r="U7828">
            <v>0</v>
          </cell>
          <cell r="AO7828" t="e">
            <v>#N/A</v>
          </cell>
          <cell r="AQ7828" t="e">
            <v>#N/A</v>
          </cell>
        </row>
        <row r="7829">
          <cell r="G7829">
            <v>0</v>
          </cell>
          <cell r="H7829">
            <v>0</v>
          </cell>
          <cell r="I7829">
            <v>0</v>
          </cell>
          <cell r="J7829">
            <v>0</v>
          </cell>
          <cell r="K7829">
            <v>0</v>
          </cell>
          <cell r="L7829">
            <v>0</v>
          </cell>
          <cell r="M7829">
            <v>0</v>
          </cell>
          <cell r="N7829">
            <v>0</v>
          </cell>
          <cell r="O7829">
            <v>0</v>
          </cell>
          <cell r="P7829">
            <v>0</v>
          </cell>
          <cell r="Q7829">
            <v>0</v>
          </cell>
          <cell r="R7829">
            <v>0</v>
          </cell>
          <cell r="S7829">
            <v>0</v>
          </cell>
          <cell r="T7829">
            <v>0</v>
          </cell>
          <cell r="U7829">
            <v>0</v>
          </cell>
          <cell r="AO7829" t="e">
            <v>#N/A</v>
          </cell>
          <cell r="AQ7829" t="e">
            <v>#N/A</v>
          </cell>
        </row>
        <row r="7830">
          <cell r="G7830">
            <v>16913</v>
          </cell>
          <cell r="H7830">
            <v>8604</v>
          </cell>
          <cell r="I7830">
            <v>1163</v>
          </cell>
          <cell r="J7830">
            <v>583</v>
          </cell>
          <cell r="K7830">
            <v>15867</v>
          </cell>
          <cell r="L7830">
            <v>8249</v>
          </cell>
          <cell r="M7830">
            <v>1042</v>
          </cell>
          <cell r="N7830">
            <v>541</v>
          </cell>
          <cell r="O7830">
            <v>16913</v>
          </cell>
          <cell r="P7830">
            <v>0</v>
          </cell>
          <cell r="Q7830">
            <v>0</v>
          </cell>
          <cell r="R7830">
            <v>0</v>
          </cell>
          <cell r="S7830">
            <v>0</v>
          </cell>
          <cell r="T7830">
            <v>0</v>
          </cell>
          <cell r="U7830">
            <v>0</v>
          </cell>
          <cell r="AO7830" t="e">
            <v>#N/A</v>
          </cell>
          <cell r="AQ7830" t="e">
            <v>#N/A</v>
          </cell>
        </row>
        <row r="7831">
          <cell r="G7831">
            <v>1</v>
          </cell>
          <cell r="H7831">
            <v>0</v>
          </cell>
          <cell r="I7831">
            <v>0</v>
          </cell>
          <cell r="J7831">
            <v>0</v>
          </cell>
          <cell r="K7831">
            <v>1</v>
          </cell>
          <cell r="L7831">
            <v>0</v>
          </cell>
          <cell r="M7831">
            <v>0</v>
          </cell>
          <cell r="N7831">
            <v>0</v>
          </cell>
          <cell r="O7831">
            <v>1</v>
          </cell>
          <cell r="P7831">
            <v>0</v>
          </cell>
          <cell r="Q7831">
            <v>0</v>
          </cell>
          <cell r="R7831">
            <v>0</v>
          </cell>
          <cell r="S7831">
            <v>0</v>
          </cell>
          <cell r="T7831">
            <v>0</v>
          </cell>
          <cell r="U7831">
            <v>0</v>
          </cell>
          <cell r="AO7831" t="e">
            <v>#N/A</v>
          </cell>
          <cell r="AQ7831" t="e">
            <v>#N/A</v>
          </cell>
        </row>
        <row r="7832">
          <cell r="G7832">
            <v>0</v>
          </cell>
          <cell r="H7832">
            <v>0</v>
          </cell>
          <cell r="I7832">
            <v>0</v>
          </cell>
          <cell r="J7832">
            <v>0</v>
          </cell>
          <cell r="K7832">
            <v>0</v>
          </cell>
          <cell r="L7832">
            <v>0</v>
          </cell>
          <cell r="M7832">
            <v>0</v>
          </cell>
          <cell r="N7832">
            <v>0</v>
          </cell>
          <cell r="O7832">
            <v>0</v>
          </cell>
          <cell r="P7832">
            <v>0</v>
          </cell>
          <cell r="Q7832">
            <v>0</v>
          </cell>
          <cell r="R7832">
            <v>0</v>
          </cell>
          <cell r="S7832">
            <v>0</v>
          </cell>
          <cell r="T7832">
            <v>0</v>
          </cell>
          <cell r="U7832">
            <v>0</v>
          </cell>
          <cell r="AO7832" t="e">
            <v>#N/A</v>
          </cell>
          <cell r="AQ7832" t="e">
            <v>#N/A</v>
          </cell>
        </row>
        <row r="7833">
          <cell r="G7833">
            <v>0</v>
          </cell>
          <cell r="H7833">
            <v>0</v>
          </cell>
          <cell r="I7833">
            <v>0</v>
          </cell>
          <cell r="J7833">
            <v>0</v>
          </cell>
          <cell r="K7833">
            <v>0</v>
          </cell>
          <cell r="L7833">
            <v>0</v>
          </cell>
          <cell r="M7833">
            <v>0</v>
          </cell>
          <cell r="N7833">
            <v>0</v>
          </cell>
          <cell r="O7833">
            <v>0</v>
          </cell>
          <cell r="P7833">
            <v>0</v>
          </cell>
          <cell r="Q7833">
            <v>0</v>
          </cell>
          <cell r="R7833">
            <v>0</v>
          </cell>
          <cell r="S7833">
            <v>0</v>
          </cell>
          <cell r="T7833">
            <v>0</v>
          </cell>
          <cell r="U7833">
            <v>0</v>
          </cell>
          <cell r="AO7833" t="e">
            <v>#N/A</v>
          </cell>
          <cell r="AQ7833" t="e">
            <v>#N/A</v>
          </cell>
        </row>
        <row r="7834">
          <cell r="G7834">
            <v>0</v>
          </cell>
          <cell r="H7834">
            <v>0</v>
          </cell>
          <cell r="I7834">
            <v>0</v>
          </cell>
          <cell r="J7834">
            <v>0</v>
          </cell>
          <cell r="K7834">
            <v>0</v>
          </cell>
          <cell r="L7834">
            <v>0</v>
          </cell>
          <cell r="M7834">
            <v>0</v>
          </cell>
          <cell r="N7834">
            <v>0</v>
          </cell>
          <cell r="O7834">
            <v>0</v>
          </cell>
          <cell r="P7834">
            <v>0</v>
          </cell>
          <cell r="Q7834">
            <v>0</v>
          </cell>
          <cell r="R7834">
            <v>0</v>
          </cell>
          <cell r="S7834">
            <v>0</v>
          </cell>
          <cell r="T7834">
            <v>0</v>
          </cell>
          <cell r="U7834">
            <v>0</v>
          </cell>
          <cell r="AO7834" t="e">
            <v>#N/A</v>
          </cell>
          <cell r="AQ7834" t="e">
            <v>#N/A</v>
          </cell>
        </row>
        <row r="7835">
          <cell r="G7835">
            <v>16914</v>
          </cell>
          <cell r="H7835">
            <v>8604</v>
          </cell>
          <cell r="I7835">
            <v>1163</v>
          </cell>
          <cell r="J7835">
            <v>583</v>
          </cell>
          <cell r="K7835">
            <v>15868</v>
          </cell>
          <cell r="L7835">
            <v>8249</v>
          </cell>
          <cell r="M7835">
            <v>1042</v>
          </cell>
          <cell r="N7835">
            <v>541</v>
          </cell>
          <cell r="O7835">
            <v>16914</v>
          </cell>
          <cell r="P7835">
            <v>0</v>
          </cell>
          <cell r="Q7835">
            <v>0</v>
          </cell>
          <cell r="R7835">
            <v>0</v>
          </cell>
          <cell r="S7835">
            <v>0</v>
          </cell>
          <cell r="T7835">
            <v>0</v>
          </cell>
          <cell r="U7835">
            <v>0</v>
          </cell>
          <cell r="AO7835" t="e">
            <v>#N/A</v>
          </cell>
          <cell r="AQ7835" t="e">
            <v>#N/A</v>
          </cell>
        </row>
        <row r="7836">
          <cell r="G7836">
            <v>6</v>
          </cell>
          <cell r="H7836">
            <v>3</v>
          </cell>
          <cell r="I7836">
            <v>0</v>
          </cell>
          <cell r="J7836">
            <v>0</v>
          </cell>
          <cell r="K7836">
            <v>2</v>
          </cell>
          <cell r="L7836">
            <v>1</v>
          </cell>
          <cell r="M7836">
            <v>0</v>
          </cell>
          <cell r="N7836">
            <v>0</v>
          </cell>
          <cell r="O7836">
            <v>2</v>
          </cell>
          <cell r="P7836">
            <v>4</v>
          </cell>
          <cell r="Q7836">
            <v>0</v>
          </cell>
          <cell r="R7836">
            <v>0</v>
          </cell>
          <cell r="S7836">
            <v>0</v>
          </cell>
          <cell r="T7836">
            <v>0</v>
          </cell>
          <cell r="U7836">
            <v>0</v>
          </cell>
          <cell r="AO7836" t="str">
            <v>Bayern_2005_Sonstige_1</v>
          </cell>
          <cell r="AQ7836" t="str">
            <v>Westliche Flächenländer_2005_Sonstige_1</v>
          </cell>
        </row>
        <row r="7837">
          <cell r="G7837">
            <v>627</v>
          </cell>
          <cell r="H7837">
            <v>183</v>
          </cell>
          <cell r="I7837">
            <v>47</v>
          </cell>
          <cell r="J7837">
            <v>19</v>
          </cell>
          <cell r="K7837">
            <v>358</v>
          </cell>
          <cell r="L7837">
            <v>111</v>
          </cell>
          <cell r="M7837">
            <v>26</v>
          </cell>
          <cell r="N7837">
            <v>10</v>
          </cell>
          <cell r="O7837">
            <v>384</v>
          </cell>
          <cell r="P7837">
            <v>209</v>
          </cell>
          <cell r="Q7837">
            <v>34</v>
          </cell>
          <cell r="R7837">
            <v>0</v>
          </cell>
          <cell r="S7837">
            <v>0</v>
          </cell>
          <cell r="T7837">
            <v>0</v>
          </cell>
          <cell r="U7837">
            <v>0</v>
          </cell>
          <cell r="AO7837" t="str">
            <v>Bayern_2005_Sonstige_2</v>
          </cell>
          <cell r="AQ7837" t="str">
            <v>Westliche Flächenländer_2005_Sonstige_2</v>
          </cell>
        </row>
        <row r="7838">
          <cell r="G7838">
            <v>10252</v>
          </cell>
          <cell r="H7838">
            <v>4244</v>
          </cell>
          <cell r="I7838">
            <v>363</v>
          </cell>
          <cell r="J7838">
            <v>193</v>
          </cell>
          <cell r="K7838">
            <v>6534</v>
          </cell>
          <cell r="L7838">
            <v>2683</v>
          </cell>
          <cell r="M7838">
            <v>218</v>
          </cell>
          <cell r="N7838">
            <v>127</v>
          </cell>
          <cell r="O7838">
            <v>1369</v>
          </cell>
          <cell r="P7838">
            <v>7009</v>
          </cell>
          <cell r="Q7838">
            <v>1874</v>
          </cell>
          <cell r="R7838">
            <v>0</v>
          </cell>
          <cell r="S7838">
            <v>0</v>
          </cell>
          <cell r="T7838">
            <v>0</v>
          </cell>
          <cell r="U7838">
            <v>0</v>
          </cell>
          <cell r="AO7838" t="str">
            <v>Bayern_2005_Sonstige_3</v>
          </cell>
          <cell r="AQ7838" t="str">
            <v>Westliche Flächenländer_2005_Sonstige_3</v>
          </cell>
        </row>
        <row r="7839">
          <cell r="G7839">
            <v>601</v>
          </cell>
          <cell r="H7839">
            <v>328</v>
          </cell>
          <cell r="I7839">
            <v>13</v>
          </cell>
          <cell r="J7839">
            <v>8</v>
          </cell>
          <cell r="K7839">
            <v>274</v>
          </cell>
          <cell r="L7839">
            <v>181</v>
          </cell>
          <cell r="M7839">
            <v>7</v>
          </cell>
          <cell r="N7839">
            <v>5</v>
          </cell>
          <cell r="O7839">
            <v>0</v>
          </cell>
          <cell r="P7839">
            <v>14</v>
          </cell>
          <cell r="Q7839">
            <v>587</v>
          </cell>
          <cell r="R7839">
            <v>0</v>
          </cell>
          <cell r="S7839">
            <v>0</v>
          </cell>
          <cell r="T7839">
            <v>0</v>
          </cell>
          <cell r="U7839">
            <v>0</v>
          </cell>
          <cell r="AO7839" t="str">
            <v>Bayern_2005_Sonstige_4</v>
          </cell>
          <cell r="AQ7839" t="str">
            <v>Westliche Flächenländer_2005_Sonstige_4</v>
          </cell>
        </row>
        <row r="7840">
          <cell r="G7840">
            <v>0</v>
          </cell>
          <cell r="H7840">
            <v>0</v>
          </cell>
          <cell r="I7840">
            <v>0</v>
          </cell>
          <cell r="J7840">
            <v>0</v>
          </cell>
          <cell r="K7840">
            <v>0</v>
          </cell>
          <cell r="L7840">
            <v>0</v>
          </cell>
          <cell r="M7840">
            <v>0</v>
          </cell>
          <cell r="N7840">
            <v>0</v>
          </cell>
          <cell r="O7840">
            <v>0</v>
          </cell>
          <cell r="P7840">
            <v>0</v>
          </cell>
          <cell r="Q7840">
            <v>0</v>
          </cell>
          <cell r="R7840">
            <v>0</v>
          </cell>
          <cell r="S7840">
            <v>0</v>
          </cell>
          <cell r="T7840">
            <v>0</v>
          </cell>
          <cell r="U7840">
            <v>0</v>
          </cell>
          <cell r="AO7840" t="str">
            <v>Bayern_2005_Sonstige_5</v>
          </cell>
          <cell r="AQ7840" t="str">
            <v>Westliche Flächenländer_2005_Sonstige_5</v>
          </cell>
        </row>
        <row r="7841">
          <cell r="G7841">
            <v>1</v>
          </cell>
          <cell r="H7841">
            <v>1</v>
          </cell>
          <cell r="I7841">
            <v>0</v>
          </cell>
          <cell r="J7841">
            <v>0</v>
          </cell>
          <cell r="K7841">
            <v>0</v>
          </cell>
          <cell r="L7841">
            <v>0</v>
          </cell>
          <cell r="M7841">
            <v>0</v>
          </cell>
          <cell r="N7841">
            <v>0</v>
          </cell>
          <cell r="O7841">
            <v>0</v>
          </cell>
          <cell r="P7841">
            <v>0</v>
          </cell>
          <cell r="Q7841">
            <v>1</v>
          </cell>
          <cell r="R7841">
            <v>0</v>
          </cell>
          <cell r="S7841">
            <v>0</v>
          </cell>
          <cell r="T7841">
            <v>0</v>
          </cell>
          <cell r="U7841">
            <v>0</v>
          </cell>
          <cell r="AO7841" t="str">
            <v>Bayern_2005_Sonstige_6</v>
          </cell>
          <cell r="AQ7841" t="str">
            <v>Westliche Flächenländer_2005_Sonstige_6</v>
          </cell>
        </row>
        <row r="7842">
          <cell r="G7842">
            <v>0</v>
          </cell>
          <cell r="H7842">
            <v>0</v>
          </cell>
          <cell r="I7842">
            <v>0</v>
          </cell>
          <cell r="J7842">
            <v>0</v>
          </cell>
          <cell r="K7842">
            <v>0</v>
          </cell>
          <cell r="L7842">
            <v>0</v>
          </cell>
          <cell r="M7842">
            <v>0</v>
          </cell>
          <cell r="N7842">
            <v>0</v>
          </cell>
          <cell r="O7842">
            <v>0</v>
          </cell>
          <cell r="P7842">
            <v>0</v>
          </cell>
          <cell r="Q7842">
            <v>0</v>
          </cell>
          <cell r="R7842">
            <v>0</v>
          </cell>
          <cell r="S7842">
            <v>0</v>
          </cell>
          <cell r="T7842">
            <v>0</v>
          </cell>
          <cell r="U7842">
            <v>0</v>
          </cell>
          <cell r="AO7842" t="str">
            <v>Bayern_2005_Sonstige_7</v>
          </cell>
          <cell r="AQ7842" t="str">
            <v>Westliche Flächenländer_2005_Sonstige_7</v>
          </cell>
        </row>
        <row r="7843">
          <cell r="G7843">
            <v>11487</v>
          </cell>
          <cell r="H7843">
            <v>4759</v>
          </cell>
          <cell r="I7843">
            <v>423</v>
          </cell>
          <cell r="J7843">
            <v>220</v>
          </cell>
          <cell r="K7843">
            <v>7168</v>
          </cell>
          <cell r="L7843">
            <v>2976</v>
          </cell>
          <cell r="M7843">
            <v>251</v>
          </cell>
          <cell r="N7843">
            <v>142</v>
          </cell>
          <cell r="O7843">
            <v>1755</v>
          </cell>
          <cell r="P7843">
            <v>7236</v>
          </cell>
          <cell r="Q7843">
            <v>2496</v>
          </cell>
          <cell r="R7843">
            <v>0</v>
          </cell>
          <cell r="S7843">
            <v>0</v>
          </cell>
          <cell r="T7843">
            <v>0</v>
          </cell>
          <cell r="U7843">
            <v>0</v>
          </cell>
          <cell r="AO7843" t="str">
            <v>Bayern_2005_Sonstige_8</v>
          </cell>
          <cell r="AQ7843" t="str">
            <v>Westliche Flächenländer_2005_Sonstige_8</v>
          </cell>
        </row>
        <row r="7844">
          <cell r="G7844">
            <v>0</v>
          </cell>
          <cell r="H7844">
            <v>0</v>
          </cell>
          <cell r="I7844">
            <v>0</v>
          </cell>
          <cell r="J7844">
            <v>0</v>
          </cell>
          <cell r="K7844">
            <v>0</v>
          </cell>
          <cell r="L7844">
            <v>0</v>
          </cell>
          <cell r="M7844">
            <v>0</v>
          </cell>
          <cell r="N7844">
            <v>0</v>
          </cell>
          <cell r="O7844">
            <v>0</v>
          </cell>
          <cell r="P7844">
            <v>0</v>
          </cell>
          <cell r="Q7844">
            <v>0</v>
          </cell>
          <cell r="R7844">
            <v>0</v>
          </cell>
          <cell r="S7844">
            <v>0</v>
          </cell>
          <cell r="T7844">
            <v>0</v>
          </cell>
          <cell r="U7844">
            <v>0</v>
          </cell>
          <cell r="AO7844" t="str">
            <v>Bayern_2005_Sonstige_1</v>
          </cell>
          <cell r="AQ7844" t="str">
            <v>Westliche Flächenländer_2005_Sonstige_1</v>
          </cell>
        </row>
        <row r="7845">
          <cell r="G7845">
            <v>4084</v>
          </cell>
          <cell r="H7845">
            <v>608</v>
          </cell>
          <cell r="I7845">
            <v>146</v>
          </cell>
          <cell r="J7845">
            <v>15</v>
          </cell>
          <cell r="K7845">
            <v>2228</v>
          </cell>
          <cell r="L7845">
            <v>365</v>
          </cell>
          <cell r="M7845">
            <v>84</v>
          </cell>
          <cell r="N7845">
            <v>11</v>
          </cell>
          <cell r="O7845">
            <v>2297</v>
          </cell>
          <cell r="P7845">
            <v>1567</v>
          </cell>
          <cell r="Q7845">
            <v>113</v>
          </cell>
          <cell r="R7845">
            <v>107</v>
          </cell>
          <cell r="S7845">
            <v>0</v>
          </cell>
          <cell r="T7845">
            <v>0</v>
          </cell>
          <cell r="U7845">
            <v>0</v>
          </cell>
          <cell r="AO7845" t="str">
            <v>Bayern_2005_Sonstige_2</v>
          </cell>
          <cell r="AQ7845" t="str">
            <v>Westliche Flächenländer_2005_Sonstige_2</v>
          </cell>
        </row>
        <row r="7846">
          <cell r="G7846">
            <v>5834</v>
          </cell>
          <cell r="H7846">
            <v>1237</v>
          </cell>
          <cell r="I7846">
            <v>121</v>
          </cell>
          <cell r="J7846">
            <v>18</v>
          </cell>
          <cell r="K7846">
            <v>2991</v>
          </cell>
          <cell r="L7846">
            <v>680</v>
          </cell>
          <cell r="M7846">
            <v>73</v>
          </cell>
          <cell r="N7846">
            <v>13</v>
          </cell>
          <cell r="O7846">
            <v>3070</v>
          </cell>
          <cell r="P7846">
            <v>2277</v>
          </cell>
          <cell r="Q7846">
            <v>261</v>
          </cell>
          <cell r="R7846">
            <v>226</v>
          </cell>
          <cell r="S7846">
            <v>0</v>
          </cell>
          <cell r="T7846">
            <v>0</v>
          </cell>
          <cell r="U7846">
            <v>0</v>
          </cell>
          <cell r="AO7846" t="str">
            <v>Bayern_2005_Sonstige_3</v>
          </cell>
          <cell r="AQ7846" t="str">
            <v>Westliche Flächenländer_2005_Sonstige_3</v>
          </cell>
        </row>
        <row r="7847">
          <cell r="G7847">
            <v>474</v>
          </cell>
          <cell r="H7847">
            <v>143</v>
          </cell>
          <cell r="I7847">
            <v>7</v>
          </cell>
          <cell r="J7847">
            <v>2</v>
          </cell>
          <cell r="K7847">
            <v>253</v>
          </cell>
          <cell r="L7847">
            <v>84</v>
          </cell>
          <cell r="M7847">
            <v>3</v>
          </cell>
          <cell r="N7847">
            <v>1</v>
          </cell>
          <cell r="O7847">
            <v>254</v>
          </cell>
          <cell r="P7847">
            <v>186</v>
          </cell>
          <cell r="Q7847">
            <v>16</v>
          </cell>
          <cell r="R7847">
            <v>18</v>
          </cell>
          <cell r="S7847">
            <v>0</v>
          </cell>
          <cell r="T7847">
            <v>0</v>
          </cell>
          <cell r="U7847">
            <v>0</v>
          </cell>
          <cell r="AO7847" t="str">
            <v>Bayern_2005_Sonstige_4</v>
          </cell>
          <cell r="AQ7847" t="str">
            <v>Westliche Flächenländer_2005_Sonstige_4</v>
          </cell>
        </row>
        <row r="7848">
          <cell r="G7848">
            <v>464</v>
          </cell>
          <cell r="H7848">
            <v>202</v>
          </cell>
          <cell r="I7848">
            <v>30</v>
          </cell>
          <cell r="J7848">
            <v>10</v>
          </cell>
          <cell r="K7848">
            <v>230</v>
          </cell>
          <cell r="L7848">
            <v>113</v>
          </cell>
          <cell r="M7848">
            <v>17</v>
          </cell>
          <cell r="N7848">
            <v>6</v>
          </cell>
          <cell r="O7848">
            <v>242</v>
          </cell>
          <cell r="P7848">
            <v>182</v>
          </cell>
          <cell r="Q7848">
            <v>16</v>
          </cell>
          <cell r="R7848">
            <v>24</v>
          </cell>
          <cell r="S7848">
            <v>0</v>
          </cell>
          <cell r="T7848">
            <v>0</v>
          </cell>
          <cell r="U7848">
            <v>0</v>
          </cell>
          <cell r="AO7848" t="str">
            <v>Bayern_2005_Sonstige_5</v>
          </cell>
          <cell r="AQ7848" t="str">
            <v>Westliche Flächenländer_2005_Sonstige_5</v>
          </cell>
        </row>
        <row r="7849">
          <cell r="G7849">
            <v>99</v>
          </cell>
          <cell r="H7849">
            <v>21</v>
          </cell>
          <cell r="I7849">
            <v>17</v>
          </cell>
          <cell r="J7849">
            <v>6</v>
          </cell>
          <cell r="K7849">
            <v>46</v>
          </cell>
          <cell r="L7849">
            <v>9</v>
          </cell>
          <cell r="M7849">
            <v>9</v>
          </cell>
          <cell r="N7849">
            <v>4</v>
          </cell>
          <cell r="O7849">
            <v>46</v>
          </cell>
          <cell r="P7849">
            <v>47</v>
          </cell>
          <cell r="Q7849">
            <v>1</v>
          </cell>
          <cell r="R7849">
            <v>5</v>
          </cell>
          <cell r="S7849">
            <v>0</v>
          </cell>
          <cell r="T7849">
            <v>0</v>
          </cell>
          <cell r="U7849">
            <v>0</v>
          </cell>
          <cell r="AO7849" t="str">
            <v>Bayern_2005_Sonstige_6</v>
          </cell>
          <cell r="AQ7849" t="str">
            <v>Westliche Flächenländer_2005_Sonstige_6</v>
          </cell>
        </row>
        <row r="7850">
          <cell r="G7850">
            <v>0</v>
          </cell>
          <cell r="H7850">
            <v>0</v>
          </cell>
          <cell r="I7850">
            <v>0</v>
          </cell>
          <cell r="J7850">
            <v>0</v>
          </cell>
          <cell r="K7850">
            <v>0</v>
          </cell>
          <cell r="L7850">
            <v>0</v>
          </cell>
          <cell r="M7850">
            <v>0</v>
          </cell>
          <cell r="N7850">
            <v>0</v>
          </cell>
          <cell r="O7850">
            <v>0</v>
          </cell>
          <cell r="P7850">
            <v>0</v>
          </cell>
          <cell r="Q7850">
            <v>0</v>
          </cell>
          <cell r="R7850">
            <v>0</v>
          </cell>
          <cell r="S7850">
            <v>0</v>
          </cell>
          <cell r="T7850">
            <v>0</v>
          </cell>
          <cell r="U7850">
            <v>0</v>
          </cell>
          <cell r="AO7850" t="str">
            <v>Bayern_2005_Sonstige_7</v>
          </cell>
          <cell r="AQ7850" t="str">
            <v>Westliche Flächenländer_2005_Sonstige_7</v>
          </cell>
        </row>
        <row r="7851">
          <cell r="G7851">
            <v>10955</v>
          </cell>
          <cell r="H7851">
            <v>2211</v>
          </cell>
          <cell r="I7851">
            <v>321</v>
          </cell>
          <cell r="J7851">
            <v>51</v>
          </cell>
          <cell r="K7851">
            <v>5748</v>
          </cell>
          <cell r="L7851">
            <v>1251</v>
          </cell>
          <cell r="M7851">
            <v>186</v>
          </cell>
          <cell r="N7851">
            <v>35</v>
          </cell>
          <cell r="O7851">
            <v>5909</v>
          </cell>
          <cell r="P7851">
            <v>4259</v>
          </cell>
          <cell r="Q7851">
            <v>407</v>
          </cell>
          <cell r="R7851">
            <v>380</v>
          </cell>
          <cell r="S7851">
            <v>0</v>
          </cell>
          <cell r="T7851">
            <v>0</v>
          </cell>
          <cell r="U7851">
            <v>0</v>
          </cell>
          <cell r="AO7851" t="str">
            <v>Bayern_2005_Sonstige_8</v>
          </cell>
          <cell r="AQ7851" t="str">
            <v>Westliche Flächenländer_2005_Sonstige_8</v>
          </cell>
        </row>
        <row r="7852">
          <cell r="G7852">
            <v>0</v>
          </cell>
          <cell r="H7852">
            <v>0</v>
          </cell>
          <cell r="I7852">
            <v>0</v>
          </cell>
          <cell r="J7852">
            <v>0</v>
          </cell>
          <cell r="K7852">
            <v>0</v>
          </cell>
          <cell r="L7852">
            <v>0</v>
          </cell>
          <cell r="M7852">
            <v>0</v>
          </cell>
          <cell r="N7852">
            <v>0</v>
          </cell>
          <cell r="O7852">
            <v>0</v>
          </cell>
          <cell r="P7852">
            <v>0</v>
          </cell>
          <cell r="Q7852">
            <v>0</v>
          </cell>
          <cell r="R7852">
            <v>0</v>
          </cell>
          <cell r="S7852">
            <v>0</v>
          </cell>
          <cell r="T7852">
            <v>0</v>
          </cell>
          <cell r="U7852">
            <v>0</v>
          </cell>
          <cell r="AO7852" t="e">
            <v>#N/A</v>
          </cell>
          <cell r="AQ7852" t="e">
            <v>#N/A</v>
          </cell>
        </row>
        <row r="7853">
          <cell r="G7853">
            <v>879</v>
          </cell>
          <cell r="H7853">
            <v>354</v>
          </cell>
          <cell r="I7853">
            <v>53</v>
          </cell>
          <cell r="J7853">
            <v>1</v>
          </cell>
          <cell r="K7853">
            <v>376</v>
          </cell>
          <cell r="L7853">
            <v>180</v>
          </cell>
          <cell r="M7853">
            <v>19</v>
          </cell>
          <cell r="N7853">
            <v>0</v>
          </cell>
          <cell r="O7853">
            <v>379</v>
          </cell>
          <cell r="P7853">
            <v>280</v>
          </cell>
          <cell r="Q7853">
            <v>113</v>
          </cell>
          <cell r="R7853">
            <v>107</v>
          </cell>
          <cell r="S7853">
            <v>0</v>
          </cell>
          <cell r="T7853">
            <v>0</v>
          </cell>
          <cell r="U7853">
            <v>0</v>
          </cell>
          <cell r="AO7853" t="e">
            <v>#N/A</v>
          </cell>
          <cell r="AQ7853" t="e">
            <v>#N/A</v>
          </cell>
        </row>
        <row r="7854">
          <cell r="G7854">
            <v>1677</v>
          </cell>
          <cell r="H7854">
            <v>638</v>
          </cell>
          <cell r="I7854">
            <v>50</v>
          </cell>
          <cell r="J7854">
            <v>3</v>
          </cell>
          <cell r="K7854">
            <v>668</v>
          </cell>
          <cell r="L7854">
            <v>292</v>
          </cell>
          <cell r="M7854">
            <v>24</v>
          </cell>
          <cell r="N7854">
            <v>2</v>
          </cell>
          <cell r="O7854">
            <v>680</v>
          </cell>
          <cell r="P7854">
            <v>510</v>
          </cell>
          <cell r="Q7854">
            <v>261</v>
          </cell>
          <cell r="R7854">
            <v>226</v>
          </cell>
          <cell r="S7854">
            <v>0</v>
          </cell>
          <cell r="T7854">
            <v>0</v>
          </cell>
          <cell r="U7854">
            <v>0</v>
          </cell>
          <cell r="AO7854" t="e">
            <v>#N/A</v>
          </cell>
          <cell r="AQ7854" t="e">
            <v>#N/A</v>
          </cell>
        </row>
        <row r="7855">
          <cell r="G7855">
            <v>121</v>
          </cell>
          <cell r="H7855">
            <v>64</v>
          </cell>
          <cell r="I7855">
            <v>5</v>
          </cell>
          <cell r="J7855">
            <v>1</v>
          </cell>
          <cell r="K7855">
            <v>43</v>
          </cell>
          <cell r="L7855">
            <v>32</v>
          </cell>
          <cell r="M7855">
            <v>2</v>
          </cell>
          <cell r="N7855">
            <v>1</v>
          </cell>
          <cell r="O7855">
            <v>43</v>
          </cell>
          <cell r="P7855">
            <v>44</v>
          </cell>
          <cell r="Q7855">
            <v>16</v>
          </cell>
          <cell r="R7855">
            <v>18</v>
          </cell>
          <cell r="S7855">
            <v>0</v>
          </cell>
          <cell r="T7855">
            <v>0</v>
          </cell>
          <cell r="U7855">
            <v>0</v>
          </cell>
          <cell r="AO7855" t="e">
            <v>#N/A</v>
          </cell>
          <cell r="AQ7855" t="e">
            <v>#N/A</v>
          </cell>
        </row>
        <row r="7856">
          <cell r="G7856">
            <v>128</v>
          </cell>
          <cell r="H7856">
            <v>79</v>
          </cell>
          <cell r="I7856">
            <v>13</v>
          </cell>
          <cell r="J7856">
            <v>6</v>
          </cell>
          <cell r="K7856">
            <v>48</v>
          </cell>
          <cell r="L7856">
            <v>39</v>
          </cell>
          <cell r="M7856">
            <v>4</v>
          </cell>
          <cell r="N7856">
            <v>3</v>
          </cell>
          <cell r="O7856">
            <v>48</v>
          </cell>
          <cell r="P7856">
            <v>40</v>
          </cell>
          <cell r="Q7856">
            <v>16</v>
          </cell>
          <cell r="R7856">
            <v>24</v>
          </cell>
          <cell r="S7856">
            <v>0</v>
          </cell>
          <cell r="T7856">
            <v>0</v>
          </cell>
          <cell r="U7856">
            <v>0</v>
          </cell>
          <cell r="AO7856" t="e">
            <v>#N/A</v>
          </cell>
          <cell r="AQ7856" t="e">
            <v>#N/A</v>
          </cell>
        </row>
        <row r="7857">
          <cell r="G7857">
            <v>23</v>
          </cell>
          <cell r="H7857">
            <v>9</v>
          </cell>
          <cell r="I7857">
            <v>3</v>
          </cell>
          <cell r="J7857">
            <v>0</v>
          </cell>
          <cell r="K7857">
            <v>9</v>
          </cell>
          <cell r="L7857">
            <v>3</v>
          </cell>
          <cell r="M7857">
            <v>1</v>
          </cell>
          <cell r="N7857">
            <v>0</v>
          </cell>
          <cell r="O7857">
            <v>9</v>
          </cell>
          <cell r="P7857">
            <v>8</v>
          </cell>
          <cell r="Q7857">
            <v>1</v>
          </cell>
          <cell r="R7857">
            <v>5</v>
          </cell>
          <cell r="S7857">
            <v>0</v>
          </cell>
          <cell r="T7857">
            <v>0</v>
          </cell>
          <cell r="U7857">
            <v>0</v>
          </cell>
          <cell r="AO7857" t="e">
            <v>#N/A</v>
          </cell>
          <cell r="AQ7857" t="e">
            <v>#N/A</v>
          </cell>
        </row>
        <row r="7858">
          <cell r="G7858">
            <v>0</v>
          </cell>
          <cell r="H7858">
            <v>0</v>
          </cell>
          <cell r="I7858">
            <v>0</v>
          </cell>
          <cell r="J7858">
            <v>0</v>
          </cell>
          <cell r="K7858">
            <v>0</v>
          </cell>
          <cell r="L7858">
            <v>0</v>
          </cell>
          <cell r="M7858">
            <v>0</v>
          </cell>
          <cell r="N7858">
            <v>0</v>
          </cell>
          <cell r="O7858">
            <v>0</v>
          </cell>
          <cell r="P7858">
            <v>0</v>
          </cell>
          <cell r="Q7858">
            <v>0</v>
          </cell>
          <cell r="R7858">
            <v>0</v>
          </cell>
          <cell r="S7858">
            <v>0</v>
          </cell>
          <cell r="T7858">
            <v>0</v>
          </cell>
          <cell r="U7858">
            <v>0</v>
          </cell>
          <cell r="AO7858" t="e">
            <v>#N/A</v>
          </cell>
          <cell r="AQ7858" t="e">
            <v>#N/A</v>
          </cell>
        </row>
        <row r="7859">
          <cell r="G7859">
            <v>2828</v>
          </cell>
          <cell r="H7859">
            <v>1144</v>
          </cell>
          <cell r="I7859">
            <v>124</v>
          </cell>
          <cell r="J7859">
            <v>11</v>
          </cell>
          <cell r="K7859">
            <v>1144</v>
          </cell>
          <cell r="L7859">
            <v>546</v>
          </cell>
          <cell r="M7859">
            <v>50</v>
          </cell>
          <cell r="N7859">
            <v>6</v>
          </cell>
          <cell r="O7859">
            <v>1159</v>
          </cell>
          <cell r="P7859">
            <v>882</v>
          </cell>
          <cell r="Q7859">
            <v>407</v>
          </cell>
          <cell r="R7859">
            <v>380</v>
          </cell>
          <cell r="S7859">
            <v>0</v>
          </cell>
          <cell r="T7859">
            <v>0</v>
          </cell>
          <cell r="U7859">
            <v>0</v>
          </cell>
          <cell r="AO7859" t="e">
            <v>#N/A</v>
          </cell>
          <cell r="AQ7859" t="e">
            <v>#N/A</v>
          </cell>
        </row>
        <row r="7860">
          <cell r="G7860">
            <v>0</v>
          </cell>
          <cell r="H7860">
            <v>0</v>
          </cell>
          <cell r="I7860">
            <v>0</v>
          </cell>
          <cell r="J7860">
            <v>0</v>
          </cell>
          <cell r="K7860">
            <v>0</v>
          </cell>
          <cell r="L7860">
            <v>0</v>
          </cell>
          <cell r="M7860">
            <v>0</v>
          </cell>
          <cell r="N7860">
            <v>0</v>
          </cell>
          <cell r="O7860">
            <v>0</v>
          </cell>
          <cell r="P7860">
            <v>0</v>
          </cell>
          <cell r="Q7860">
            <v>0</v>
          </cell>
          <cell r="R7860">
            <v>0</v>
          </cell>
          <cell r="S7860">
            <v>0</v>
          </cell>
          <cell r="T7860">
            <v>0</v>
          </cell>
          <cell r="U7860">
            <v>0</v>
          </cell>
          <cell r="AO7860" t="str">
            <v>Bayern_2005_Sonstige_1</v>
          </cell>
          <cell r="AQ7860" t="str">
            <v>Westliche Flächenländer_2005_Sonstige_1</v>
          </cell>
        </row>
        <row r="7861">
          <cell r="G7861">
            <v>0</v>
          </cell>
          <cell r="H7861">
            <v>0</v>
          </cell>
          <cell r="I7861">
            <v>0</v>
          </cell>
          <cell r="J7861">
            <v>0</v>
          </cell>
          <cell r="K7861">
            <v>0</v>
          </cell>
          <cell r="L7861">
            <v>0</v>
          </cell>
          <cell r="M7861">
            <v>0</v>
          </cell>
          <cell r="N7861">
            <v>0</v>
          </cell>
          <cell r="O7861">
            <v>0</v>
          </cell>
          <cell r="P7861">
            <v>0</v>
          </cell>
          <cell r="Q7861">
            <v>0</v>
          </cell>
          <cell r="R7861">
            <v>0</v>
          </cell>
          <cell r="S7861">
            <v>0</v>
          </cell>
          <cell r="T7861">
            <v>0</v>
          </cell>
          <cell r="U7861">
            <v>0</v>
          </cell>
          <cell r="AO7861" t="str">
            <v>Bayern_2005_Sonstige_2</v>
          </cell>
          <cell r="AQ7861" t="str">
            <v>Westliche Flächenländer_2005_Sonstige_2</v>
          </cell>
        </row>
        <row r="7862">
          <cell r="G7862">
            <v>1411</v>
          </cell>
          <cell r="H7862">
            <v>968</v>
          </cell>
          <cell r="I7862">
            <v>82</v>
          </cell>
          <cell r="J7862">
            <v>56</v>
          </cell>
          <cell r="K7862">
            <v>647</v>
          </cell>
          <cell r="L7862">
            <v>431</v>
          </cell>
          <cell r="M7862">
            <v>28</v>
          </cell>
          <cell r="N7862">
            <v>18</v>
          </cell>
          <cell r="O7862">
            <v>606</v>
          </cell>
          <cell r="P7862">
            <v>554</v>
          </cell>
          <cell r="Q7862">
            <v>211</v>
          </cell>
          <cell r="R7862">
            <v>25</v>
          </cell>
          <cell r="S7862">
            <v>15</v>
          </cell>
          <cell r="T7862">
            <v>0</v>
          </cell>
          <cell r="U7862">
            <v>0</v>
          </cell>
          <cell r="AO7862" t="str">
            <v>Bayern_2005_Sonstige_3</v>
          </cell>
          <cell r="AQ7862" t="str">
            <v>Westliche Flächenländer_2005_Sonstige_3</v>
          </cell>
        </row>
        <row r="7863">
          <cell r="G7863">
            <v>251</v>
          </cell>
          <cell r="H7863">
            <v>173</v>
          </cell>
          <cell r="I7863">
            <v>24</v>
          </cell>
          <cell r="J7863">
            <v>16</v>
          </cell>
          <cell r="K7863">
            <v>124</v>
          </cell>
          <cell r="L7863">
            <v>79</v>
          </cell>
          <cell r="M7863">
            <v>11</v>
          </cell>
          <cell r="N7863">
            <v>6</v>
          </cell>
          <cell r="O7863">
            <v>109</v>
          </cell>
          <cell r="P7863">
            <v>76</v>
          </cell>
          <cell r="Q7863">
            <v>50</v>
          </cell>
          <cell r="R7863">
            <v>11</v>
          </cell>
          <cell r="S7863">
            <v>5</v>
          </cell>
          <cell r="T7863">
            <v>0</v>
          </cell>
          <cell r="U7863">
            <v>0</v>
          </cell>
          <cell r="AO7863" t="str">
            <v>Bayern_2005_Sonstige_4</v>
          </cell>
          <cell r="AQ7863" t="str">
            <v>Westliche Flächenländer_2005_Sonstige_4</v>
          </cell>
        </row>
        <row r="7864">
          <cell r="G7864">
            <v>1325</v>
          </cell>
          <cell r="H7864">
            <v>1034</v>
          </cell>
          <cell r="I7864">
            <v>256</v>
          </cell>
          <cell r="J7864">
            <v>221</v>
          </cell>
          <cell r="K7864">
            <v>484</v>
          </cell>
          <cell r="L7864">
            <v>389</v>
          </cell>
          <cell r="M7864">
            <v>86</v>
          </cell>
          <cell r="N7864">
            <v>77</v>
          </cell>
          <cell r="O7864">
            <v>417</v>
          </cell>
          <cell r="P7864">
            <v>441</v>
          </cell>
          <cell r="Q7864">
            <v>394</v>
          </cell>
          <cell r="R7864">
            <v>44</v>
          </cell>
          <cell r="S7864">
            <v>29</v>
          </cell>
          <cell r="T7864">
            <v>0</v>
          </cell>
          <cell r="U7864">
            <v>0</v>
          </cell>
          <cell r="AO7864" t="str">
            <v>Bayern_2005_Sonstige_5</v>
          </cell>
          <cell r="AQ7864" t="str">
            <v>Westliche Flächenländer_2005_Sonstige_5</v>
          </cell>
        </row>
        <row r="7865">
          <cell r="G7865">
            <v>150</v>
          </cell>
          <cell r="H7865">
            <v>91</v>
          </cell>
          <cell r="I7865">
            <v>62</v>
          </cell>
          <cell r="J7865">
            <v>42</v>
          </cell>
          <cell r="K7865">
            <v>50</v>
          </cell>
          <cell r="L7865">
            <v>35</v>
          </cell>
          <cell r="M7865">
            <v>22</v>
          </cell>
          <cell r="N7865">
            <v>18</v>
          </cell>
          <cell r="O7865">
            <v>46</v>
          </cell>
          <cell r="P7865">
            <v>46</v>
          </cell>
          <cell r="Q7865">
            <v>30</v>
          </cell>
          <cell r="R7865">
            <v>17</v>
          </cell>
          <cell r="S7865">
            <v>11</v>
          </cell>
          <cell r="T7865">
            <v>0</v>
          </cell>
          <cell r="U7865">
            <v>0</v>
          </cell>
          <cell r="AO7865" t="str">
            <v>Bayern_2005_Sonstige_6</v>
          </cell>
          <cell r="AQ7865" t="str">
            <v>Westliche Flächenländer_2005_Sonstige_6</v>
          </cell>
        </row>
        <row r="7866">
          <cell r="G7866">
            <v>0</v>
          </cell>
          <cell r="H7866">
            <v>0</v>
          </cell>
          <cell r="I7866">
            <v>0</v>
          </cell>
          <cell r="J7866">
            <v>0</v>
          </cell>
          <cell r="K7866">
            <v>0</v>
          </cell>
          <cell r="L7866">
            <v>0</v>
          </cell>
          <cell r="M7866">
            <v>0</v>
          </cell>
          <cell r="N7866">
            <v>0</v>
          </cell>
          <cell r="O7866">
            <v>0</v>
          </cell>
          <cell r="P7866">
            <v>0</v>
          </cell>
          <cell r="Q7866">
            <v>0</v>
          </cell>
          <cell r="R7866">
            <v>0</v>
          </cell>
          <cell r="S7866">
            <v>0</v>
          </cell>
          <cell r="T7866">
            <v>0</v>
          </cell>
          <cell r="U7866">
            <v>0</v>
          </cell>
          <cell r="AO7866" t="str">
            <v>Bayern_2005_Sonstige_7</v>
          </cell>
          <cell r="AQ7866" t="str">
            <v>Westliche Flächenländer_2005_Sonstige_7</v>
          </cell>
        </row>
        <row r="7867">
          <cell r="G7867">
            <v>3137</v>
          </cell>
          <cell r="H7867">
            <v>2266</v>
          </cell>
          <cell r="I7867">
            <v>424</v>
          </cell>
          <cell r="J7867">
            <v>335</v>
          </cell>
          <cell r="K7867">
            <v>1305</v>
          </cell>
          <cell r="L7867">
            <v>934</v>
          </cell>
          <cell r="M7867">
            <v>147</v>
          </cell>
          <cell r="N7867">
            <v>119</v>
          </cell>
          <cell r="O7867">
            <v>1178</v>
          </cell>
          <cell r="P7867">
            <v>1117</v>
          </cell>
          <cell r="Q7867">
            <v>685</v>
          </cell>
          <cell r="R7867">
            <v>97</v>
          </cell>
          <cell r="S7867">
            <v>60</v>
          </cell>
          <cell r="T7867">
            <v>0</v>
          </cell>
          <cell r="U7867">
            <v>0</v>
          </cell>
          <cell r="AO7867" t="str">
            <v>Bayern_2005_Sonstige_8</v>
          </cell>
          <cell r="AQ7867" t="str">
            <v>Westliche Flächenländer_2005_Sonstige_8</v>
          </cell>
        </row>
        <row r="7868">
          <cell r="G7868">
            <v>0</v>
          </cell>
          <cell r="H7868">
            <v>0</v>
          </cell>
          <cell r="I7868">
            <v>0</v>
          </cell>
          <cell r="J7868">
            <v>0</v>
          </cell>
          <cell r="K7868">
            <v>0</v>
          </cell>
          <cell r="L7868">
            <v>0</v>
          </cell>
          <cell r="M7868">
            <v>0</v>
          </cell>
          <cell r="N7868">
            <v>0</v>
          </cell>
          <cell r="O7868">
            <v>0</v>
          </cell>
          <cell r="P7868">
            <v>0</v>
          </cell>
          <cell r="Q7868">
            <v>0</v>
          </cell>
          <cell r="R7868">
            <v>0</v>
          </cell>
          <cell r="S7868">
            <v>0</v>
          </cell>
          <cell r="T7868">
            <v>0</v>
          </cell>
          <cell r="U7868">
            <v>0</v>
          </cell>
          <cell r="AO7868" t="str">
            <v>Bayern_2005_I 05c_1</v>
          </cell>
          <cell r="AQ7868" t="str">
            <v>Westliche Flächenländer_2005_I 05c_1</v>
          </cell>
        </row>
        <row r="7869">
          <cell r="G7869">
            <v>0</v>
          </cell>
          <cell r="H7869">
            <v>0</v>
          </cell>
          <cell r="I7869">
            <v>0</v>
          </cell>
          <cell r="J7869">
            <v>0</v>
          </cell>
          <cell r="K7869">
            <v>0</v>
          </cell>
          <cell r="L7869">
            <v>0</v>
          </cell>
          <cell r="M7869">
            <v>0</v>
          </cell>
          <cell r="N7869">
            <v>0</v>
          </cell>
          <cell r="O7869">
            <v>0</v>
          </cell>
          <cell r="P7869">
            <v>0</v>
          </cell>
          <cell r="Q7869">
            <v>0</v>
          </cell>
          <cell r="R7869">
            <v>0</v>
          </cell>
          <cell r="S7869">
            <v>0</v>
          </cell>
          <cell r="T7869">
            <v>0</v>
          </cell>
          <cell r="U7869">
            <v>0</v>
          </cell>
          <cell r="AO7869" t="str">
            <v>Bayern_2005_I 05c_2</v>
          </cell>
          <cell r="AQ7869" t="str">
            <v>Westliche Flächenländer_2005_I 05c_2</v>
          </cell>
        </row>
        <row r="7870">
          <cell r="G7870">
            <v>3822</v>
          </cell>
          <cell r="H7870">
            <v>3527</v>
          </cell>
          <cell r="I7870">
            <v>75</v>
          </cell>
          <cell r="J7870">
            <v>73</v>
          </cell>
          <cell r="K7870">
            <v>1942</v>
          </cell>
          <cell r="L7870">
            <v>1790</v>
          </cell>
          <cell r="M7870">
            <v>34</v>
          </cell>
          <cell r="N7870">
            <v>32</v>
          </cell>
          <cell r="O7870">
            <v>1932</v>
          </cell>
          <cell r="P7870">
            <v>1761</v>
          </cell>
          <cell r="Q7870">
            <v>74</v>
          </cell>
          <cell r="R7870">
            <v>55</v>
          </cell>
          <cell r="S7870">
            <v>0</v>
          </cell>
          <cell r="T7870">
            <v>0</v>
          </cell>
          <cell r="U7870">
            <v>0</v>
          </cell>
          <cell r="AO7870" t="str">
            <v>Bayern_2005_I 05c_3</v>
          </cell>
          <cell r="AQ7870" t="str">
            <v>Westliche Flächenländer_2005_I 05c_3</v>
          </cell>
        </row>
        <row r="7871">
          <cell r="G7871">
            <v>262</v>
          </cell>
          <cell r="H7871">
            <v>222</v>
          </cell>
          <cell r="I7871">
            <v>9</v>
          </cell>
          <cell r="J7871">
            <v>8</v>
          </cell>
          <cell r="K7871">
            <v>128</v>
          </cell>
          <cell r="L7871">
            <v>107</v>
          </cell>
          <cell r="M7871">
            <v>3</v>
          </cell>
          <cell r="N7871">
            <v>2</v>
          </cell>
          <cell r="O7871">
            <v>127</v>
          </cell>
          <cell r="P7871">
            <v>116</v>
          </cell>
          <cell r="Q7871">
            <v>3</v>
          </cell>
          <cell r="R7871">
            <v>16</v>
          </cell>
          <cell r="S7871">
            <v>0</v>
          </cell>
          <cell r="T7871">
            <v>0</v>
          </cell>
          <cell r="U7871">
            <v>0</v>
          </cell>
          <cell r="AO7871" t="str">
            <v>Bayern_2005_I 05c_4</v>
          </cell>
          <cell r="AQ7871" t="str">
            <v>Westliche Flächenländer_2005_I 05c_4</v>
          </cell>
        </row>
        <row r="7872">
          <cell r="G7872">
            <v>198</v>
          </cell>
          <cell r="H7872">
            <v>165</v>
          </cell>
          <cell r="I7872">
            <v>22</v>
          </cell>
          <cell r="J7872">
            <v>21</v>
          </cell>
          <cell r="K7872">
            <v>80</v>
          </cell>
          <cell r="L7872">
            <v>67</v>
          </cell>
          <cell r="M7872">
            <v>9</v>
          </cell>
          <cell r="N7872">
            <v>8</v>
          </cell>
          <cell r="O7872">
            <v>76</v>
          </cell>
          <cell r="P7872">
            <v>105</v>
          </cell>
          <cell r="Q7872">
            <v>10</v>
          </cell>
          <cell r="R7872">
            <v>7</v>
          </cell>
          <cell r="S7872">
            <v>0</v>
          </cell>
          <cell r="T7872">
            <v>0</v>
          </cell>
          <cell r="U7872">
            <v>0</v>
          </cell>
          <cell r="AO7872" t="str">
            <v>Bayern_2005_I 05c_5</v>
          </cell>
          <cell r="AQ7872" t="str">
            <v>Westliche Flächenländer_2005_I 05c_5</v>
          </cell>
        </row>
        <row r="7873">
          <cell r="G7873">
            <v>12</v>
          </cell>
          <cell r="H7873">
            <v>10</v>
          </cell>
          <cell r="I7873">
            <v>0</v>
          </cell>
          <cell r="J7873">
            <v>0</v>
          </cell>
          <cell r="K7873">
            <v>3</v>
          </cell>
          <cell r="L7873">
            <v>3</v>
          </cell>
          <cell r="M7873">
            <v>0</v>
          </cell>
          <cell r="N7873">
            <v>0</v>
          </cell>
          <cell r="O7873">
            <v>4</v>
          </cell>
          <cell r="P7873">
            <v>8</v>
          </cell>
          <cell r="Q7873">
            <v>0</v>
          </cell>
          <cell r="R7873">
            <v>0</v>
          </cell>
          <cell r="S7873">
            <v>0</v>
          </cell>
          <cell r="T7873">
            <v>0</v>
          </cell>
          <cell r="U7873">
            <v>0</v>
          </cell>
          <cell r="AO7873" t="str">
            <v>Bayern_2005_I 05c_6</v>
          </cell>
          <cell r="AQ7873" t="str">
            <v>Westliche Flächenländer_2005_I 05c_6</v>
          </cell>
        </row>
        <row r="7874">
          <cell r="G7874">
            <v>0</v>
          </cell>
          <cell r="H7874">
            <v>0</v>
          </cell>
          <cell r="I7874">
            <v>0</v>
          </cell>
          <cell r="J7874">
            <v>0</v>
          </cell>
          <cell r="K7874">
            <v>0</v>
          </cell>
          <cell r="L7874">
            <v>0</v>
          </cell>
          <cell r="M7874">
            <v>0</v>
          </cell>
          <cell r="N7874">
            <v>0</v>
          </cell>
          <cell r="O7874">
            <v>0</v>
          </cell>
          <cell r="P7874">
            <v>0</v>
          </cell>
          <cell r="Q7874">
            <v>0</v>
          </cell>
          <cell r="R7874">
            <v>0</v>
          </cell>
          <cell r="S7874">
            <v>0</v>
          </cell>
          <cell r="T7874">
            <v>0</v>
          </cell>
          <cell r="U7874">
            <v>0</v>
          </cell>
          <cell r="AO7874" t="str">
            <v>Bayern_2005_I 05c_7</v>
          </cell>
          <cell r="AQ7874" t="str">
            <v>Westliche Flächenländer_2005_I 05c_7</v>
          </cell>
        </row>
        <row r="7875">
          <cell r="G7875">
            <v>4294</v>
          </cell>
          <cell r="H7875">
            <v>3924</v>
          </cell>
          <cell r="I7875">
            <v>106</v>
          </cell>
          <cell r="J7875">
            <v>102</v>
          </cell>
          <cell r="K7875">
            <v>2153</v>
          </cell>
          <cell r="L7875">
            <v>1967</v>
          </cell>
          <cell r="M7875">
            <v>46</v>
          </cell>
          <cell r="N7875">
            <v>42</v>
          </cell>
          <cell r="O7875">
            <v>2139</v>
          </cell>
          <cell r="P7875">
            <v>1990</v>
          </cell>
          <cell r="Q7875">
            <v>87</v>
          </cell>
          <cell r="R7875">
            <v>78</v>
          </cell>
          <cell r="S7875">
            <v>0</v>
          </cell>
          <cell r="T7875">
            <v>0</v>
          </cell>
          <cell r="U7875">
            <v>0</v>
          </cell>
          <cell r="AO7875" t="str">
            <v>Bayern_2005_I 05c_8</v>
          </cell>
          <cell r="AQ7875" t="str">
            <v>Westliche Flächenländer_2005_I 05c_8</v>
          </cell>
        </row>
        <row r="7876">
          <cell r="G7876">
            <v>10280</v>
          </cell>
          <cell r="H7876">
            <v>3005</v>
          </cell>
          <cell r="I7876">
            <v>1237</v>
          </cell>
          <cell r="J7876">
            <v>449</v>
          </cell>
          <cell r="K7876">
            <v>1462</v>
          </cell>
          <cell r="L7876">
            <v>475</v>
          </cell>
          <cell r="M7876">
            <v>188</v>
          </cell>
          <cell r="N7876">
            <v>79</v>
          </cell>
          <cell r="O7876">
            <v>2412</v>
          </cell>
          <cell r="P7876">
            <v>3751</v>
          </cell>
          <cell r="Q7876">
            <v>3507</v>
          </cell>
          <cell r="R7876">
            <v>610</v>
          </cell>
          <cell r="S7876">
            <v>0</v>
          </cell>
          <cell r="T7876">
            <v>0</v>
          </cell>
          <cell r="U7876">
            <v>0</v>
          </cell>
          <cell r="AO7876" t="str">
            <v>Bayern_2006_I 01a_1</v>
          </cell>
          <cell r="AQ7876" t="str">
            <v>Westliche Flächenländer_2006_I 01a_1</v>
          </cell>
        </row>
        <row r="7877">
          <cell r="G7877">
            <v>100025</v>
          </cell>
          <cell r="H7877">
            <v>33486</v>
          </cell>
          <cell r="I7877">
            <v>7537</v>
          </cell>
          <cell r="J7877">
            <v>3145</v>
          </cell>
          <cell r="K7877">
            <v>17922</v>
          </cell>
          <cell r="L7877">
            <v>8087</v>
          </cell>
          <cell r="M7877">
            <v>1462</v>
          </cell>
          <cell r="N7877">
            <v>705</v>
          </cell>
          <cell r="O7877">
            <v>20391</v>
          </cell>
          <cell r="P7877">
            <v>34782</v>
          </cell>
          <cell r="Q7877">
            <v>34538</v>
          </cell>
          <cell r="R7877">
            <v>10314</v>
          </cell>
          <cell r="S7877">
            <v>0</v>
          </cell>
          <cell r="T7877">
            <v>0</v>
          </cell>
          <cell r="U7877">
            <v>0</v>
          </cell>
          <cell r="AO7877" t="str">
            <v>Bayern_2006_I 01a_2</v>
          </cell>
          <cell r="AQ7877" t="str">
            <v>Westliche Flächenländer_2006_I 01a_2</v>
          </cell>
        </row>
        <row r="7878">
          <cell r="G7878">
            <v>101740</v>
          </cell>
          <cell r="H7878">
            <v>50596</v>
          </cell>
          <cell r="I7878">
            <v>3039</v>
          </cell>
          <cell r="J7878">
            <v>1699</v>
          </cell>
          <cell r="K7878">
            <v>27925</v>
          </cell>
          <cell r="L7878">
            <v>16376</v>
          </cell>
          <cell r="M7878">
            <v>965</v>
          </cell>
          <cell r="N7878">
            <v>587</v>
          </cell>
          <cell r="O7878">
            <v>22726</v>
          </cell>
          <cell r="P7878">
            <v>34864</v>
          </cell>
          <cell r="Q7878">
            <v>35282</v>
          </cell>
          <cell r="R7878">
            <v>8868</v>
          </cell>
          <cell r="S7878">
            <v>0</v>
          </cell>
          <cell r="T7878">
            <v>0</v>
          </cell>
          <cell r="U7878">
            <v>0</v>
          </cell>
          <cell r="AO7878" t="str">
            <v>Bayern_2006_I 01a_3</v>
          </cell>
          <cell r="AQ7878" t="str">
            <v>Westliche Flächenländer_2006_I 01a_3</v>
          </cell>
        </row>
        <row r="7879">
          <cell r="G7879">
            <v>9370</v>
          </cell>
          <cell r="H7879">
            <v>5098</v>
          </cell>
          <cell r="I7879">
            <v>313</v>
          </cell>
          <cell r="J7879">
            <v>197</v>
          </cell>
          <cell r="K7879">
            <v>3499</v>
          </cell>
          <cell r="L7879">
            <v>1991</v>
          </cell>
          <cell r="M7879">
            <v>111</v>
          </cell>
          <cell r="N7879">
            <v>66</v>
          </cell>
          <cell r="O7879">
            <v>2412</v>
          </cell>
          <cell r="P7879">
            <v>3472</v>
          </cell>
          <cell r="Q7879">
            <v>3025</v>
          </cell>
          <cell r="R7879">
            <v>461</v>
          </cell>
          <cell r="S7879">
            <v>0</v>
          </cell>
          <cell r="T7879">
            <v>0</v>
          </cell>
          <cell r="U7879">
            <v>0</v>
          </cell>
          <cell r="AO7879" t="str">
            <v>Bayern_2006_I 01a_4</v>
          </cell>
          <cell r="AQ7879" t="str">
            <v>Westliche Flächenländer_2006_I 01a_4</v>
          </cell>
        </row>
        <row r="7880">
          <cell r="G7880">
            <v>11007</v>
          </cell>
          <cell r="H7880">
            <v>6336</v>
          </cell>
          <cell r="I7880">
            <v>474</v>
          </cell>
          <cell r="J7880">
            <v>330</v>
          </cell>
          <cell r="K7880">
            <v>4153</v>
          </cell>
          <cell r="L7880">
            <v>2437</v>
          </cell>
          <cell r="M7880">
            <v>163</v>
          </cell>
          <cell r="N7880">
            <v>116</v>
          </cell>
          <cell r="O7880">
            <v>2497</v>
          </cell>
          <cell r="P7880">
            <v>4175</v>
          </cell>
          <cell r="Q7880">
            <v>3823</v>
          </cell>
          <cell r="R7880">
            <v>512</v>
          </cell>
          <cell r="S7880">
            <v>0</v>
          </cell>
          <cell r="T7880">
            <v>0</v>
          </cell>
          <cell r="U7880">
            <v>0</v>
          </cell>
          <cell r="AO7880" t="str">
            <v>Bayern_2006_I 01a_5</v>
          </cell>
          <cell r="AQ7880" t="str">
            <v>Westliche Flächenländer_2006_I 01a_5</v>
          </cell>
        </row>
        <row r="7881">
          <cell r="G7881">
            <v>241</v>
          </cell>
          <cell r="H7881">
            <v>115</v>
          </cell>
          <cell r="I7881">
            <v>241</v>
          </cell>
          <cell r="J7881">
            <v>115</v>
          </cell>
          <cell r="K7881">
            <v>74</v>
          </cell>
          <cell r="L7881">
            <v>36</v>
          </cell>
          <cell r="M7881">
            <v>74</v>
          </cell>
          <cell r="N7881">
            <v>36</v>
          </cell>
          <cell r="O7881">
            <v>61</v>
          </cell>
          <cell r="P7881">
            <v>74</v>
          </cell>
          <cell r="Q7881">
            <v>89</v>
          </cell>
          <cell r="R7881">
            <v>17</v>
          </cell>
          <cell r="S7881">
            <v>0</v>
          </cell>
          <cell r="T7881">
            <v>0</v>
          </cell>
          <cell r="U7881">
            <v>0</v>
          </cell>
          <cell r="AO7881" t="str">
            <v>Bayern_2006_I 01a_6</v>
          </cell>
          <cell r="AQ7881" t="str">
            <v>Westliche Flächenländer_2006_I 01a_6</v>
          </cell>
        </row>
        <row r="7882">
          <cell r="G7882">
            <v>0</v>
          </cell>
          <cell r="H7882">
            <v>0</v>
          </cell>
          <cell r="I7882">
            <v>0</v>
          </cell>
          <cell r="J7882">
            <v>0</v>
          </cell>
          <cell r="K7882">
            <v>0</v>
          </cell>
          <cell r="L7882">
            <v>0</v>
          </cell>
          <cell r="M7882">
            <v>0</v>
          </cell>
          <cell r="N7882">
            <v>0</v>
          </cell>
          <cell r="O7882">
            <v>0</v>
          </cell>
          <cell r="P7882">
            <v>0</v>
          </cell>
          <cell r="Q7882">
            <v>0</v>
          </cell>
          <cell r="R7882">
            <v>0</v>
          </cell>
          <cell r="S7882">
            <v>0</v>
          </cell>
          <cell r="T7882">
            <v>0</v>
          </cell>
          <cell r="U7882">
            <v>0</v>
          </cell>
          <cell r="AO7882" t="str">
            <v>Bayern_2006_I 01a_7</v>
          </cell>
          <cell r="AQ7882" t="str">
            <v>Westliche Flächenländer_2006_I 01a_7</v>
          </cell>
        </row>
        <row r="7883">
          <cell r="G7883">
            <v>232663</v>
          </cell>
          <cell r="H7883">
            <v>98636</v>
          </cell>
          <cell r="I7883">
            <v>12841</v>
          </cell>
          <cell r="J7883">
            <v>5935</v>
          </cell>
          <cell r="K7883">
            <v>55035</v>
          </cell>
          <cell r="L7883">
            <v>29402</v>
          </cell>
          <cell r="M7883">
            <v>2963</v>
          </cell>
          <cell r="N7883">
            <v>1589</v>
          </cell>
          <cell r="O7883">
            <v>50499</v>
          </cell>
          <cell r="P7883">
            <v>81118</v>
          </cell>
          <cell r="Q7883">
            <v>80264</v>
          </cell>
          <cell r="R7883">
            <v>20782</v>
          </cell>
          <cell r="S7883">
            <v>0</v>
          </cell>
          <cell r="T7883">
            <v>0</v>
          </cell>
          <cell r="U7883">
            <v>0</v>
          </cell>
          <cell r="AO7883" t="str">
            <v>Bayern_2006_I 01a_8</v>
          </cell>
          <cell r="AQ7883" t="str">
            <v>Westliche Flächenländer_2006_I 01a_8</v>
          </cell>
        </row>
        <row r="7884">
          <cell r="G7884">
            <v>1154</v>
          </cell>
          <cell r="H7884">
            <v>231</v>
          </cell>
          <cell r="I7884">
            <v>145</v>
          </cell>
          <cell r="J7884">
            <v>44</v>
          </cell>
          <cell r="K7884">
            <v>644</v>
          </cell>
          <cell r="L7884">
            <v>126</v>
          </cell>
          <cell r="M7884">
            <v>81</v>
          </cell>
          <cell r="N7884">
            <v>26</v>
          </cell>
          <cell r="O7884">
            <v>1154</v>
          </cell>
          <cell r="P7884">
            <v>0</v>
          </cell>
          <cell r="Q7884">
            <v>0</v>
          </cell>
          <cell r="R7884">
            <v>0</v>
          </cell>
          <cell r="S7884">
            <v>0</v>
          </cell>
          <cell r="T7884">
            <v>0</v>
          </cell>
          <cell r="U7884">
            <v>0</v>
          </cell>
          <cell r="AO7884" t="str">
            <v>Bayern_2006_I 01b_1</v>
          </cell>
          <cell r="AQ7884" t="str">
            <v>Westliche Flächenländer_2006_I 01b_1</v>
          </cell>
        </row>
        <row r="7885">
          <cell r="G7885">
            <v>14439</v>
          </cell>
          <cell r="H7885">
            <v>2766</v>
          </cell>
          <cell r="I7885">
            <v>999</v>
          </cell>
          <cell r="J7885">
            <v>264</v>
          </cell>
          <cell r="K7885">
            <v>12328</v>
          </cell>
          <cell r="L7885">
            <v>2287</v>
          </cell>
          <cell r="M7885">
            <v>743</v>
          </cell>
          <cell r="N7885">
            <v>203</v>
          </cell>
          <cell r="O7885">
            <v>14439</v>
          </cell>
          <cell r="P7885">
            <v>0</v>
          </cell>
          <cell r="Q7885">
            <v>0</v>
          </cell>
          <cell r="R7885">
            <v>0</v>
          </cell>
          <cell r="S7885">
            <v>0</v>
          </cell>
          <cell r="T7885">
            <v>0</v>
          </cell>
          <cell r="U7885">
            <v>0</v>
          </cell>
          <cell r="AO7885" t="str">
            <v>Bayern_2006_I 01b_2</v>
          </cell>
          <cell r="AQ7885" t="str">
            <v>Westliche Flächenländer_2006_I 01b_2</v>
          </cell>
        </row>
        <row r="7886">
          <cell r="G7886">
            <v>10109</v>
          </cell>
          <cell r="H7886">
            <v>2681</v>
          </cell>
          <cell r="I7886">
            <v>221</v>
          </cell>
          <cell r="J7886">
            <v>73</v>
          </cell>
          <cell r="K7886">
            <v>9802</v>
          </cell>
          <cell r="L7886">
            <v>2568</v>
          </cell>
          <cell r="M7886">
            <v>212</v>
          </cell>
          <cell r="N7886">
            <v>69</v>
          </cell>
          <cell r="O7886">
            <v>10109</v>
          </cell>
          <cell r="P7886">
            <v>0</v>
          </cell>
          <cell r="Q7886">
            <v>0</v>
          </cell>
          <cell r="R7886">
            <v>0</v>
          </cell>
          <cell r="S7886">
            <v>0</v>
          </cell>
          <cell r="T7886">
            <v>0</v>
          </cell>
          <cell r="U7886">
            <v>0</v>
          </cell>
          <cell r="AO7886" t="str">
            <v>Bayern_2006_I 01b_3</v>
          </cell>
          <cell r="AQ7886" t="str">
            <v>Westliche Flächenländer_2006_I 01b_3</v>
          </cell>
        </row>
        <row r="7887">
          <cell r="G7887">
            <v>463</v>
          </cell>
          <cell r="H7887">
            <v>187</v>
          </cell>
          <cell r="I7887">
            <v>14</v>
          </cell>
          <cell r="J7887">
            <v>4</v>
          </cell>
          <cell r="K7887">
            <v>455</v>
          </cell>
          <cell r="L7887">
            <v>185</v>
          </cell>
          <cell r="M7887">
            <v>14</v>
          </cell>
          <cell r="N7887">
            <v>4</v>
          </cell>
          <cell r="O7887">
            <v>463</v>
          </cell>
          <cell r="P7887">
            <v>0</v>
          </cell>
          <cell r="Q7887">
            <v>0</v>
          </cell>
          <cell r="R7887">
            <v>0</v>
          </cell>
          <cell r="S7887">
            <v>0</v>
          </cell>
          <cell r="T7887">
            <v>0</v>
          </cell>
          <cell r="U7887">
            <v>0</v>
          </cell>
          <cell r="AO7887" t="str">
            <v>Bayern_2006_I 01b_4</v>
          </cell>
          <cell r="AQ7887" t="str">
            <v>Westliche Flächenländer_2006_I 01b_4</v>
          </cell>
        </row>
        <row r="7888">
          <cell r="G7888">
            <v>524</v>
          </cell>
          <cell r="H7888">
            <v>282</v>
          </cell>
          <cell r="I7888">
            <v>22</v>
          </cell>
          <cell r="J7888">
            <v>15</v>
          </cell>
          <cell r="K7888">
            <v>518</v>
          </cell>
          <cell r="L7888">
            <v>279</v>
          </cell>
          <cell r="M7888">
            <v>22</v>
          </cell>
          <cell r="N7888">
            <v>15</v>
          </cell>
          <cell r="O7888">
            <v>524</v>
          </cell>
          <cell r="P7888">
            <v>0</v>
          </cell>
          <cell r="Q7888">
            <v>0</v>
          </cell>
          <cell r="R7888">
            <v>0</v>
          </cell>
          <cell r="S7888">
            <v>0</v>
          </cell>
          <cell r="T7888">
            <v>0</v>
          </cell>
          <cell r="U7888">
            <v>0</v>
          </cell>
          <cell r="AO7888" t="str">
            <v>Bayern_2006_I 01b_5</v>
          </cell>
          <cell r="AQ7888" t="str">
            <v>Westliche Flächenländer_2006_I 01b_5</v>
          </cell>
        </row>
        <row r="7889">
          <cell r="G7889">
            <v>30</v>
          </cell>
          <cell r="H7889">
            <v>12</v>
          </cell>
          <cell r="I7889">
            <v>29</v>
          </cell>
          <cell r="J7889">
            <v>12</v>
          </cell>
          <cell r="K7889">
            <v>28</v>
          </cell>
          <cell r="L7889">
            <v>11</v>
          </cell>
          <cell r="M7889">
            <v>27</v>
          </cell>
          <cell r="N7889">
            <v>11</v>
          </cell>
          <cell r="O7889">
            <v>30</v>
          </cell>
          <cell r="P7889">
            <v>0</v>
          </cell>
          <cell r="Q7889">
            <v>0</v>
          </cell>
          <cell r="R7889">
            <v>0</v>
          </cell>
          <cell r="S7889">
            <v>0</v>
          </cell>
          <cell r="T7889">
            <v>0</v>
          </cell>
          <cell r="U7889">
            <v>0</v>
          </cell>
          <cell r="AO7889" t="str">
            <v>Bayern_2006_I 01b_6</v>
          </cell>
          <cell r="AQ7889" t="str">
            <v>Westliche Flächenländer_2006_I 01b_6</v>
          </cell>
        </row>
        <row r="7890">
          <cell r="G7890">
            <v>0</v>
          </cell>
          <cell r="H7890">
            <v>0</v>
          </cell>
          <cell r="I7890">
            <v>0</v>
          </cell>
          <cell r="J7890">
            <v>0</v>
          </cell>
          <cell r="K7890">
            <v>0</v>
          </cell>
          <cell r="L7890">
            <v>0</v>
          </cell>
          <cell r="M7890">
            <v>0</v>
          </cell>
          <cell r="N7890">
            <v>0</v>
          </cell>
          <cell r="O7890">
            <v>0</v>
          </cell>
          <cell r="P7890">
            <v>0</v>
          </cell>
          <cell r="Q7890">
            <v>0</v>
          </cell>
          <cell r="R7890">
            <v>0</v>
          </cell>
          <cell r="S7890">
            <v>0</v>
          </cell>
          <cell r="T7890">
            <v>0</v>
          </cell>
          <cell r="U7890">
            <v>0</v>
          </cell>
          <cell r="AO7890" t="str">
            <v>Bayern_2006_I 01b_7</v>
          </cell>
          <cell r="AQ7890" t="str">
            <v>Westliche Flächenländer_2006_I 01b_7</v>
          </cell>
        </row>
        <row r="7891">
          <cell r="G7891">
            <v>26719</v>
          </cell>
          <cell r="H7891">
            <v>6159</v>
          </cell>
          <cell r="I7891">
            <v>1430</v>
          </cell>
          <cell r="J7891">
            <v>412</v>
          </cell>
          <cell r="K7891">
            <v>23775</v>
          </cell>
          <cell r="L7891">
            <v>5456</v>
          </cell>
          <cell r="M7891">
            <v>1099</v>
          </cell>
          <cell r="N7891">
            <v>328</v>
          </cell>
          <cell r="O7891">
            <v>26719</v>
          </cell>
          <cell r="P7891">
            <v>0</v>
          </cell>
          <cell r="Q7891">
            <v>0</v>
          </cell>
          <cell r="R7891">
            <v>0</v>
          </cell>
          <cell r="S7891">
            <v>0</v>
          </cell>
          <cell r="T7891">
            <v>0</v>
          </cell>
          <cell r="U7891">
            <v>0</v>
          </cell>
          <cell r="AO7891" t="str">
            <v>Bayern_2006_I 01b_8</v>
          </cell>
          <cell r="AQ7891" t="str">
            <v>Westliche Flächenländer_2006_I 01b_8</v>
          </cell>
        </row>
        <row r="7892">
          <cell r="G7892">
            <v>117</v>
          </cell>
          <cell r="H7892">
            <v>110</v>
          </cell>
          <cell r="I7892">
            <v>9</v>
          </cell>
          <cell r="J7892">
            <v>9</v>
          </cell>
          <cell r="K7892">
            <v>76</v>
          </cell>
          <cell r="L7892">
            <v>71</v>
          </cell>
          <cell r="M7892">
            <v>5</v>
          </cell>
          <cell r="N7892">
            <v>5</v>
          </cell>
          <cell r="O7892">
            <v>78</v>
          </cell>
          <cell r="P7892">
            <v>39</v>
          </cell>
          <cell r="Q7892">
            <v>0</v>
          </cell>
          <cell r="R7892">
            <v>0</v>
          </cell>
          <cell r="S7892">
            <v>0</v>
          </cell>
          <cell r="T7892">
            <v>0</v>
          </cell>
          <cell r="U7892">
            <v>0</v>
          </cell>
          <cell r="AO7892" t="str">
            <v>Bayern_2006_I 03_1</v>
          </cell>
          <cell r="AQ7892" t="str">
            <v>Westliche Flächenländer_2006_I 03_1</v>
          </cell>
        </row>
        <row r="7893">
          <cell r="G7893">
            <v>3992</v>
          </cell>
          <cell r="H7893">
            <v>3651</v>
          </cell>
          <cell r="I7893">
            <v>259</v>
          </cell>
          <cell r="J7893">
            <v>240</v>
          </cell>
          <cell r="K7893">
            <v>2316</v>
          </cell>
          <cell r="L7893">
            <v>2123</v>
          </cell>
          <cell r="M7893">
            <v>162</v>
          </cell>
          <cell r="N7893">
            <v>152</v>
          </cell>
          <cell r="O7893">
            <v>2275</v>
          </cell>
          <cell r="P7893">
            <v>1677</v>
          </cell>
          <cell r="Q7893">
            <v>38</v>
          </cell>
          <cell r="R7893">
            <v>2</v>
          </cell>
          <cell r="S7893">
            <v>0</v>
          </cell>
          <cell r="T7893">
            <v>0</v>
          </cell>
          <cell r="U7893">
            <v>0</v>
          </cell>
          <cell r="AO7893" t="str">
            <v>Bayern_2006_I 03_2</v>
          </cell>
          <cell r="AQ7893" t="str">
            <v>Westliche Flächenländer_2006_I 03_2</v>
          </cell>
        </row>
        <row r="7894">
          <cell r="G7894">
            <v>5798</v>
          </cell>
          <cell r="H7894">
            <v>3835</v>
          </cell>
          <cell r="I7894">
            <v>439</v>
          </cell>
          <cell r="J7894">
            <v>299</v>
          </cell>
          <cell r="K7894">
            <v>3149</v>
          </cell>
          <cell r="L7894">
            <v>2110</v>
          </cell>
          <cell r="M7894">
            <v>245</v>
          </cell>
          <cell r="N7894">
            <v>169</v>
          </cell>
          <cell r="O7894">
            <v>3208</v>
          </cell>
          <cell r="P7894">
            <v>2381</v>
          </cell>
          <cell r="Q7894">
            <v>198</v>
          </cell>
          <cell r="R7894">
            <v>11</v>
          </cell>
          <cell r="S7894">
            <v>0</v>
          </cell>
          <cell r="T7894">
            <v>0</v>
          </cell>
          <cell r="U7894">
            <v>0</v>
          </cell>
          <cell r="AO7894" t="str">
            <v>Bayern_2006_I 03_3</v>
          </cell>
          <cell r="AQ7894" t="str">
            <v>Westliche Flächenländer_2006_I 03_3</v>
          </cell>
        </row>
        <row r="7895">
          <cell r="G7895">
            <v>814</v>
          </cell>
          <cell r="H7895">
            <v>537</v>
          </cell>
          <cell r="I7895">
            <v>51</v>
          </cell>
          <cell r="J7895">
            <v>37</v>
          </cell>
          <cell r="K7895">
            <v>415</v>
          </cell>
          <cell r="L7895">
            <v>281</v>
          </cell>
          <cell r="M7895">
            <v>33</v>
          </cell>
          <cell r="N7895">
            <v>26</v>
          </cell>
          <cell r="O7895">
            <v>387</v>
          </cell>
          <cell r="P7895">
            <v>351</v>
          </cell>
          <cell r="Q7895">
            <v>70</v>
          </cell>
          <cell r="R7895">
            <v>6</v>
          </cell>
          <cell r="S7895">
            <v>0</v>
          </cell>
          <cell r="T7895">
            <v>0</v>
          </cell>
          <cell r="U7895">
            <v>0</v>
          </cell>
          <cell r="AO7895" t="str">
            <v>Bayern_2006_I 03_4</v>
          </cell>
          <cell r="AQ7895" t="str">
            <v>Westliche Flächenländer_2006_I 03_4</v>
          </cell>
        </row>
        <row r="7896">
          <cell r="G7896">
            <v>1933</v>
          </cell>
          <cell r="H7896">
            <v>1220</v>
          </cell>
          <cell r="I7896">
            <v>159</v>
          </cell>
          <cell r="J7896">
            <v>130</v>
          </cell>
          <cell r="K7896">
            <v>895</v>
          </cell>
          <cell r="L7896">
            <v>591</v>
          </cell>
          <cell r="M7896">
            <v>87</v>
          </cell>
          <cell r="N7896">
            <v>73</v>
          </cell>
          <cell r="O7896">
            <v>784</v>
          </cell>
          <cell r="P7896">
            <v>893</v>
          </cell>
          <cell r="Q7896">
            <v>244</v>
          </cell>
          <cell r="R7896">
            <v>12</v>
          </cell>
          <cell r="S7896">
            <v>0</v>
          </cell>
          <cell r="T7896">
            <v>0</v>
          </cell>
          <cell r="U7896">
            <v>0</v>
          </cell>
          <cell r="AO7896" t="str">
            <v>Bayern_2006_I 03_5</v>
          </cell>
          <cell r="AQ7896" t="str">
            <v>Westliche Flächenländer_2006_I 03_5</v>
          </cell>
        </row>
        <row r="7897">
          <cell r="G7897">
            <v>107</v>
          </cell>
          <cell r="H7897">
            <v>89</v>
          </cell>
          <cell r="I7897">
            <v>29</v>
          </cell>
          <cell r="J7897">
            <v>25</v>
          </cell>
          <cell r="K7897">
            <v>62</v>
          </cell>
          <cell r="L7897">
            <v>57</v>
          </cell>
          <cell r="M7897">
            <v>16</v>
          </cell>
          <cell r="N7897">
            <v>16</v>
          </cell>
          <cell r="O7897">
            <v>58</v>
          </cell>
          <cell r="P7897">
            <v>42</v>
          </cell>
          <cell r="Q7897">
            <v>7</v>
          </cell>
          <cell r="R7897">
            <v>0</v>
          </cell>
          <cell r="S7897">
            <v>0</v>
          </cell>
          <cell r="T7897">
            <v>0</v>
          </cell>
          <cell r="U7897">
            <v>0</v>
          </cell>
          <cell r="AO7897" t="str">
            <v>Bayern_2006_I 03_6</v>
          </cell>
          <cell r="AQ7897" t="str">
            <v>Westliche Flächenländer_2006_I 03_6</v>
          </cell>
        </row>
        <row r="7898">
          <cell r="G7898">
            <v>0</v>
          </cell>
          <cell r="H7898">
            <v>0</v>
          </cell>
          <cell r="I7898">
            <v>0</v>
          </cell>
          <cell r="J7898">
            <v>0</v>
          </cell>
          <cell r="K7898">
            <v>0</v>
          </cell>
          <cell r="L7898">
            <v>0</v>
          </cell>
          <cell r="M7898">
            <v>0</v>
          </cell>
          <cell r="N7898">
            <v>0</v>
          </cell>
          <cell r="O7898">
            <v>0</v>
          </cell>
          <cell r="P7898">
            <v>0</v>
          </cell>
          <cell r="Q7898">
            <v>0</v>
          </cell>
          <cell r="R7898">
            <v>0</v>
          </cell>
          <cell r="S7898">
            <v>0</v>
          </cell>
          <cell r="T7898">
            <v>0</v>
          </cell>
          <cell r="U7898">
            <v>0</v>
          </cell>
          <cell r="AO7898" t="str">
            <v>Bayern_2006_I 03_7</v>
          </cell>
          <cell r="AQ7898" t="str">
            <v>Westliche Flächenländer_2006_I 03_7</v>
          </cell>
        </row>
        <row r="7899">
          <cell r="G7899">
            <v>12761</v>
          </cell>
          <cell r="H7899">
            <v>9442</v>
          </cell>
          <cell r="I7899">
            <v>946</v>
          </cell>
          <cell r="J7899">
            <v>740</v>
          </cell>
          <cell r="K7899">
            <v>6913</v>
          </cell>
          <cell r="L7899">
            <v>5233</v>
          </cell>
          <cell r="M7899">
            <v>548</v>
          </cell>
          <cell r="N7899">
            <v>441</v>
          </cell>
          <cell r="O7899">
            <v>6790</v>
          </cell>
          <cell r="P7899">
            <v>5383</v>
          </cell>
          <cell r="Q7899">
            <v>557</v>
          </cell>
          <cell r="R7899">
            <v>31</v>
          </cell>
          <cell r="S7899">
            <v>0</v>
          </cell>
          <cell r="T7899">
            <v>0</v>
          </cell>
          <cell r="U7899">
            <v>0</v>
          </cell>
          <cell r="AO7899" t="str">
            <v>Bayern_2006_I 03_8</v>
          </cell>
          <cell r="AQ7899" t="str">
            <v>Westliche Flächenländer_2006_I 03_8</v>
          </cell>
        </row>
        <row r="7900">
          <cell r="G7900">
            <v>41</v>
          </cell>
          <cell r="H7900">
            <v>38</v>
          </cell>
          <cell r="I7900">
            <v>2</v>
          </cell>
          <cell r="J7900">
            <v>1</v>
          </cell>
          <cell r="K7900">
            <v>1</v>
          </cell>
          <cell r="L7900">
            <v>1</v>
          </cell>
          <cell r="M7900">
            <v>1</v>
          </cell>
          <cell r="N7900">
            <v>1</v>
          </cell>
          <cell r="O7900">
            <v>0</v>
          </cell>
          <cell r="P7900">
            <v>0</v>
          </cell>
          <cell r="Q7900">
            <v>41</v>
          </cell>
          <cell r="R7900">
            <v>0</v>
          </cell>
          <cell r="S7900">
            <v>0</v>
          </cell>
          <cell r="T7900">
            <v>0</v>
          </cell>
          <cell r="U7900">
            <v>0</v>
          </cell>
          <cell r="AO7900" t="str">
            <v>Bayern_2006_I 02_1</v>
          </cell>
          <cell r="AQ7900" t="str">
            <v>Westliche Flächenländer_2006_I 02_1</v>
          </cell>
        </row>
        <row r="7901">
          <cell r="G7901">
            <v>1944</v>
          </cell>
          <cell r="H7901">
            <v>1435</v>
          </cell>
          <cell r="I7901">
            <v>167</v>
          </cell>
          <cell r="J7901">
            <v>120</v>
          </cell>
          <cell r="K7901">
            <v>413</v>
          </cell>
          <cell r="L7901">
            <v>248</v>
          </cell>
          <cell r="M7901">
            <v>68</v>
          </cell>
          <cell r="N7901">
            <v>44</v>
          </cell>
          <cell r="O7901">
            <v>375</v>
          </cell>
          <cell r="P7901">
            <v>307</v>
          </cell>
          <cell r="Q7901">
            <v>1262</v>
          </cell>
          <cell r="R7901">
            <v>0</v>
          </cell>
          <cell r="S7901">
            <v>0</v>
          </cell>
          <cell r="T7901">
            <v>0</v>
          </cell>
          <cell r="U7901">
            <v>0</v>
          </cell>
          <cell r="AO7901" t="str">
            <v>Bayern_2006_I 02_2</v>
          </cell>
          <cell r="AQ7901" t="str">
            <v>Westliche Flächenländer_2006_I 02_2</v>
          </cell>
        </row>
        <row r="7902">
          <cell r="G7902">
            <v>1665</v>
          </cell>
          <cell r="H7902">
            <v>1104</v>
          </cell>
          <cell r="I7902">
            <v>73</v>
          </cell>
          <cell r="J7902">
            <v>52</v>
          </cell>
          <cell r="K7902">
            <v>642</v>
          </cell>
          <cell r="L7902">
            <v>463</v>
          </cell>
          <cell r="M7902">
            <v>27</v>
          </cell>
          <cell r="N7902">
            <v>20</v>
          </cell>
          <cell r="O7902">
            <v>623</v>
          </cell>
          <cell r="P7902">
            <v>604</v>
          </cell>
          <cell r="Q7902">
            <v>438</v>
          </cell>
          <cell r="R7902">
            <v>0</v>
          </cell>
          <cell r="S7902">
            <v>0</v>
          </cell>
          <cell r="T7902">
            <v>0</v>
          </cell>
          <cell r="U7902">
            <v>0</v>
          </cell>
          <cell r="AO7902" t="str">
            <v>Bayern_2006_I 02_3</v>
          </cell>
          <cell r="AQ7902" t="str">
            <v>Westliche Flächenländer_2006_I 02_3</v>
          </cell>
        </row>
        <row r="7903">
          <cell r="G7903">
            <v>148</v>
          </cell>
          <cell r="H7903">
            <v>98</v>
          </cell>
          <cell r="I7903">
            <v>4</v>
          </cell>
          <cell r="J7903">
            <v>3</v>
          </cell>
          <cell r="K7903">
            <v>52</v>
          </cell>
          <cell r="L7903">
            <v>41</v>
          </cell>
          <cell r="M7903">
            <v>3</v>
          </cell>
          <cell r="N7903">
            <v>2</v>
          </cell>
          <cell r="O7903">
            <v>51</v>
          </cell>
          <cell r="P7903">
            <v>54</v>
          </cell>
          <cell r="Q7903">
            <v>42</v>
          </cell>
          <cell r="R7903">
            <v>1</v>
          </cell>
          <cell r="S7903">
            <v>0</v>
          </cell>
          <cell r="T7903">
            <v>0</v>
          </cell>
          <cell r="U7903">
            <v>0</v>
          </cell>
          <cell r="AO7903" t="str">
            <v>Bayern_2006_I 02_4</v>
          </cell>
          <cell r="AQ7903" t="str">
            <v>Westliche Flächenländer_2006_I 02_4</v>
          </cell>
        </row>
        <row r="7904">
          <cell r="G7904">
            <v>283</v>
          </cell>
          <cell r="H7904">
            <v>196</v>
          </cell>
          <cell r="I7904">
            <v>17</v>
          </cell>
          <cell r="J7904">
            <v>9</v>
          </cell>
          <cell r="K7904">
            <v>86</v>
          </cell>
          <cell r="L7904">
            <v>61</v>
          </cell>
          <cell r="M7904">
            <v>5</v>
          </cell>
          <cell r="N7904">
            <v>3</v>
          </cell>
          <cell r="O7904">
            <v>84</v>
          </cell>
          <cell r="P7904">
            <v>86</v>
          </cell>
          <cell r="Q7904">
            <v>106</v>
          </cell>
          <cell r="R7904">
            <v>7</v>
          </cell>
          <cell r="S7904">
            <v>0</v>
          </cell>
          <cell r="T7904">
            <v>0</v>
          </cell>
          <cell r="U7904">
            <v>0</v>
          </cell>
          <cell r="AO7904" t="str">
            <v>Bayern_2006_I 02_5</v>
          </cell>
          <cell r="AQ7904" t="str">
            <v>Westliche Flächenländer_2006_I 02_5</v>
          </cell>
        </row>
        <row r="7905">
          <cell r="G7905">
            <v>23</v>
          </cell>
          <cell r="H7905">
            <v>18</v>
          </cell>
          <cell r="I7905">
            <v>6</v>
          </cell>
          <cell r="J7905">
            <v>4</v>
          </cell>
          <cell r="K7905">
            <v>15</v>
          </cell>
          <cell r="L7905">
            <v>11</v>
          </cell>
          <cell r="M7905">
            <v>4</v>
          </cell>
          <cell r="N7905">
            <v>2</v>
          </cell>
          <cell r="O7905">
            <v>9</v>
          </cell>
          <cell r="P7905">
            <v>7</v>
          </cell>
          <cell r="Q7905">
            <v>7</v>
          </cell>
          <cell r="R7905">
            <v>0</v>
          </cell>
          <cell r="S7905">
            <v>0</v>
          </cell>
          <cell r="T7905">
            <v>0</v>
          </cell>
          <cell r="U7905">
            <v>0</v>
          </cell>
          <cell r="AO7905" t="str">
            <v>Bayern_2006_I 02_6</v>
          </cell>
          <cell r="AQ7905" t="str">
            <v>Westliche Flächenländer_2006_I 02_6</v>
          </cell>
        </row>
        <row r="7906">
          <cell r="G7906">
            <v>0</v>
          </cell>
          <cell r="H7906">
            <v>0</v>
          </cell>
          <cell r="I7906">
            <v>0</v>
          </cell>
          <cell r="J7906">
            <v>0</v>
          </cell>
          <cell r="K7906">
            <v>0</v>
          </cell>
          <cell r="L7906">
            <v>0</v>
          </cell>
          <cell r="M7906">
            <v>0</v>
          </cell>
          <cell r="N7906">
            <v>0</v>
          </cell>
          <cell r="O7906">
            <v>0</v>
          </cell>
          <cell r="P7906">
            <v>0</v>
          </cell>
          <cell r="Q7906">
            <v>0</v>
          </cell>
          <cell r="R7906">
            <v>0</v>
          </cell>
          <cell r="S7906">
            <v>0</v>
          </cell>
          <cell r="T7906">
            <v>0</v>
          </cell>
          <cell r="U7906">
            <v>0</v>
          </cell>
          <cell r="AO7906" t="str">
            <v>Bayern_2006_I 02_7</v>
          </cell>
          <cell r="AQ7906" t="str">
            <v>Westliche Flächenländer_2006_I 02_7</v>
          </cell>
        </row>
        <row r="7907">
          <cell r="G7907">
            <v>4104</v>
          </cell>
          <cell r="H7907">
            <v>2889</v>
          </cell>
          <cell r="I7907">
            <v>269</v>
          </cell>
          <cell r="J7907">
            <v>189</v>
          </cell>
          <cell r="K7907">
            <v>1209</v>
          </cell>
          <cell r="L7907">
            <v>825</v>
          </cell>
          <cell r="M7907">
            <v>108</v>
          </cell>
          <cell r="N7907">
            <v>72</v>
          </cell>
          <cell r="O7907">
            <v>1142</v>
          </cell>
          <cell r="P7907">
            <v>1058</v>
          </cell>
          <cell r="Q7907">
            <v>1896</v>
          </cell>
          <cell r="R7907">
            <v>8</v>
          </cell>
          <cell r="S7907">
            <v>0</v>
          </cell>
          <cell r="T7907">
            <v>0</v>
          </cell>
          <cell r="U7907">
            <v>0</v>
          </cell>
          <cell r="AO7907" t="str">
            <v>Bayern_2006_I 02_8</v>
          </cell>
          <cell r="AQ7907" t="str">
            <v>Westliche Flächenländer_2006_I 02_8</v>
          </cell>
        </row>
        <row r="7908">
          <cell r="G7908">
            <v>109</v>
          </cell>
          <cell r="H7908">
            <v>86</v>
          </cell>
          <cell r="I7908">
            <v>7</v>
          </cell>
          <cell r="J7908">
            <v>6</v>
          </cell>
          <cell r="K7908">
            <v>74</v>
          </cell>
          <cell r="L7908">
            <v>54</v>
          </cell>
          <cell r="M7908">
            <v>5</v>
          </cell>
          <cell r="N7908">
            <v>4</v>
          </cell>
          <cell r="O7908">
            <v>76</v>
          </cell>
          <cell r="P7908">
            <v>33</v>
          </cell>
          <cell r="Q7908">
            <v>0</v>
          </cell>
          <cell r="R7908">
            <v>0</v>
          </cell>
          <cell r="S7908">
            <v>0</v>
          </cell>
          <cell r="T7908">
            <v>0</v>
          </cell>
          <cell r="U7908">
            <v>0</v>
          </cell>
          <cell r="AO7908" t="str">
            <v>Bayern_2006_I 05a_1</v>
          </cell>
          <cell r="AQ7908" t="str">
            <v>Westliche Flächenländer_2006_I 05a_1</v>
          </cell>
        </row>
        <row r="7909">
          <cell r="G7909">
            <v>7644</v>
          </cell>
          <cell r="H7909">
            <v>6853</v>
          </cell>
          <cell r="I7909">
            <v>698</v>
          </cell>
          <cell r="J7909">
            <v>643</v>
          </cell>
          <cell r="K7909">
            <v>3998</v>
          </cell>
          <cell r="L7909">
            <v>3562</v>
          </cell>
          <cell r="M7909">
            <v>377</v>
          </cell>
          <cell r="N7909">
            <v>346</v>
          </cell>
          <cell r="O7909">
            <v>4130</v>
          </cell>
          <cell r="P7909">
            <v>3514</v>
          </cell>
          <cell r="Q7909">
            <v>0</v>
          </cell>
          <cell r="R7909">
            <v>0</v>
          </cell>
          <cell r="S7909">
            <v>0</v>
          </cell>
          <cell r="T7909">
            <v>0</v>
          </cell>
          <cell r="U7909">
            <v>0</v>
          </cell>
          <cell r="AO7909" t="str">
            <v>Bayern_2006_I 05a_2</v>
          </cell>
          <cell r="AQ7909" t="str">
            <v>Westliche Flächenländer_2006_I 05a_2</v>
          </cell>
        </row>
        <row r="7910">
          <cell r="G7910">
            <v>1063</v>
          </cell>
          <cell r="H7910">
            <v>976</v>
          </cell>
          <cell r="I7910">
            <v>66</v>
          </cell>
          <cell r="J7910">
            <v>64</v>
          </cell>
          <cell r="K7910">
            <v>544</v>
          </cell>
          <cell r="L7910">
            <v>494</v>
          </cell>
          <cell r="M7910">
            <v>40</v>
          </cell>
          <cell r="N7910">
            <v>39</v>
          </cell>
          <cell r="O7910">
            <v>549</v>
          </cell>
          <cell r="P7910">
            <v>514</v>
          </cell>
          <cell r="Q7910">
            <v>0</v>
          </cell>
          <cell r="R7910">
            <v>0</v>
          </cell>
          <cell r="S7910">
            <v>0</v>
          </cell>
          <cell r="T7910">
            <v>0</v>
          </cell>
          <cell r="U7910">
            <v>0</v>
          </cell>
          <cell r="AO7910" t="str">
            <v>Bayern_2006_I 05a_3</v>
          </cell>
          <cell r="AQ7910" t="str">
            <v>Westliche Flächenländer_2006_I 05a_3</v>
          </cell>
        </row>
        <row r="7911">
          <cell r="G7911">
            <v>24</v>
          </cell>
          <cell r="H7911">
            <v>21</v>
          </cell>
          <cell r="I7911">
            <v>4</v>
          </cell>
          <cell r="J7911">
            <v>4</v>
          </cell>
          <cell r="K7911">
            <v>15</v>
          </cell>
          <cell r="L7911">
            <v>13</v>
          </cell>
          <cell r="M7911">
            <v>3</v>
          </cell>
          <cell r="N7911">
            <v>3</v>
          </cell>
          <cell r="O7911">
            <v>13</v>
          </cell>
          <cell r="P7911">
            <v>11</v>
          </cell>
          <cell r="Q7911">
            <v>0</v>
          </cell>
          <cell r="R7911">
            <v>0</v>
          </cell>
          <cell r="S7911">
            <v>0</v>
          </cell>
          <cell r="T7911">
            <v>0</v>
          </cell>
          <cell r="U7911">
            <v>0</v>
          </cell>
          <cell r="AO7911" t="str">
            <v>Bayern_2006_I 05a_4</v>
          </cell>
          <cell r="AQ7911" t="str">
            <v>Westliche Flächenländer_2006_I 05a_4</v>
          </cell>
        </row>
        <row r="7912">
          <cell r="G7912">
            <v>11</v>
          </cell>
          <cell r="H7912">
            <v>9</v>
          </cell>
          <cell r="I7912">
            <v>3</v>
          </cell>
          <cell r="J7912">
            <v>3</v>
          </cell>
          <cell r="K7912">
            <v>7</v>
          </cell>
          <cell r="L7912">
            <v>5</v>
          </cell>
          <cell r="M7912">
            <v>2</v>
          </cell>
          <cell r="N7912">
            <v>2</v>
          </cell>
          <cell r="O7912">
            <v>7</v>
          </cell>
          <cell r="P7912">
            <v>4</v>
          </cell>
          <cell r="Q7912">
            <v>0</v>
          </cell>
          <cell r="R7912">
            <v>0</v>
          </cell>
          <cell r="S7912">
            <v>0</v>
          </cell>
          <cell r="T7912">
            <v>0</v>
          </cell>
          <cell r="U7912">
            <v>0</v>
          </cell>
          <cell r="AO7912" t="str">
            <v>Bayern_2006_I 05a_5</v>
          </cell>
          <cell r="AQ7912" t="str">
            <v>Westliche Flächenländer_2006_I 05a_5</v>
          </cell>
        </row>
        <row r="7913">
          <cell r="G7913">
            <v>42</v>
          </cell>
          <cell r="H7913">
            <v>39</v>
          </cell>
          <cell r="I7913">
            <v>3</v>
          </cell>
          <cell r="J7913">
            <v>3</v>
          </cell>
          <cell r="K7913">
            <v>21</v>
          </cell>
          <cell r="L7913">
            <v>19</v>
          </cell>
          <cell r="M7913">
            <v>3</v>
          </cell>
          <cell r="N7913">
            <v>3</v>
          </cell>
          <cell r="O7913">
            <v>22</v>
          </cell>
          <cell r="P7913">
            <v>20</v>
          </cell>
          <cell r="Q7913">
            <v>0</v>
          </cell>
          <cell r="R7913">
            <v>0</v>
          </cell>
          <cell r="S7913">
            <v>0</v>
          </cell>
          <cell r="T7913">
            <v>0</v>
          </cell>
          <cell r="U7913">
            <v>0</v>
          </cell>
          <cell r="AO7913" t="str">
            <v>Bayern_2006_I 05a_6</v>
          </cell>
          <cell r="AQ7913" t="str">
            <v>Westliche Flächenländer_2006_I 05a_6</v>
          </cell>
        </row>
        <row r="7914">
          <cell r="G7914">
            <v>0</v>
          </cell>
          <cell r="H7914">
            <v>0</v>
          </cell>
          <cell r="I7914">
            <v>0</v>
          </cell>
          <cell r="J7914">
            <v>0</v>
          </cell>
          <cell r="K7914">
            <v>0</v>
          </cell>
          <cell r="L7914">
            <v>0</v>
          </cell>
          <cell r="M7914">
            <v>0</v>
          </cell>
          <cell r="N7914">
            <v>0</v>
          </cell>
          <cell r="O7914">
            <v>0</v>
          </cell>
          <cell r="P7914">
            <v>0</v>
          </cell>
          <cell r="Q7914">
            <v>0</v>
          </cell>
          <cell r="R7914">
            <v>0</v>
          </cell>
          <cell r="S7914">
            <v>0</v>
          </cell>
          <cell r="T7914">
            <v>0</v>
          </cell>
          <cell r="U7914">
            <v>0</v>
          </cell>
          <cell r="AO7914" t="str">
            <v>Bayern_2006_I 05a_7</v>
          </cell>
          <cell r="AQ7914" t="str">
            <v>Westliche Flächenländer_2006_I 05a_7</v>
          </cell>
        </row>
        <row r="7915">
          <cell r="G7915">
            <v>8893</v>
          </cell>
          <cell r="H7915">
            <v>7984</v>
          </cell>
          <cell r="I7915">
            <v>781</v>
          </cell>
          <cell r="J7915">
            <v>723</v>
          </cell>
          <cell r="K7915">
            <v>4659</v>
          </cell>
          <cell r="L7915">
            <v>4147</v>
          </cell>
          <cell r="M7915">
            <v>430</v>
          </cell>
          <cell r="N7915">
            <v>397</v>
          </cell>
          <cell r="O7915">
            <v>4797</v>
          </cell>
          <cell r="P7915">
            <v>4096</v>
          </cell>
          <cell r="Q7915">
            <v>0</v>
          </cell>
          <cell r="R7915">
            <v>0</v>
          </cell>
          <cell r="S7915">
            <v>0</v>
          </cell>
          <cell r="T7915">
            <v>0</v>
          </cell>
          <cell r="U7915">
            <v>0</v>
          </cell>
          <cell r="AO7915" t="str">
            <v>Bayern_2006_I 05a_8</v>
          </cell>
          <cell r="AQ7915" t="str">
            <v>Westliche Flächenländer_2006_I 05a_8</v>
          </cell>
        </row>
        <row r="7916">
          <cell r="G7916">
            <v>0</v>
          </cell>
          <cell r="H7916">
            <v>0</v>
          </cell>
          <cell r="I7916">
            <v>0</v>
          </cell>
          <cell r="J7916">
            <v>0</v>
          </cell>
          <cell r="K7916">
            <v>0</v>
          </cell>
          <cell r="L7916">
            <v>0</v>
          </cell>
          <cell r="M7916">
            <v>0</v>
          </cell>
          <cell r="N7916">
            <v>0</v>
          </cell>
          <cell r="O7916">
            <v>0</v>
          </cell>
          <cell r="P7916">
            <v>0</v>
          </cell>
          <cell r="Q7916">
            <v>0</v>
          </cell>
          <cell r="R7916">
            <v>0</v>
          </cell>
          <cell r="S7916">
            <v>0</v>
          </cell>
          <cell r="T7916">
            <v>0</v>
          </cell>
          <cell r="U7916">
            <v>0</v>
          </cell>
          <cell r="AO7916" t="str">
            <v>Bayern_2006_I 05c_1</v>
          </cell>
          <cell r="AQ7916" t="str">
            <v>Westliche Flächenländer_2006_I 05c_1</v>
          </cell>
        </row>
        <row r="7917">
          <cell r="G7917">
            <v>485</v>
          </cell>
          <cell r="H7917">
            <v>319</v>
          </cell>
          <cell r="I7917">
            <v>7</v>
          </cell>
          <cell r="J7917">
            <v>6</v>
          </cell>
          <cell r="K7917">
            <v>317</v>
          </cell>
          <cell r="L7917">
            <v>205</v>
          </cell>
          <cell r="M7917">
            <v>2</v>
          </cell>
          <cell r="N7917">
            <v>1</v>
          </cell>
          <cell r="O7917">
            <v>325</v>
          </cell>
          <cell r="P7917">
            <v>67</v>
          </cell>
          <cell r="Q7917">
            <v>93</v>
          </cell>
          <cell r="R7917">
            <v>0</v>
          </cell>
          <cell r="S7917">
            <v>0</v>
          </cell>
          <cell r="T7917">
            <v>0</v>
          </cell>
          <cell r="U7917">
            <v>0</v>
          </cell>
          <cell r="AO7917" t="str">
            <v>Bayern_2006_I 05c_2</v>
          </cell>
          <cell r="AQ7917" t="str">
            <v>Westliche Flächenländer_2006_I 05c_2</v>
          </cell>
        </row>
        <row r="7918">
          <cell r="G7918">
            <v>1558</v>
          </cell>
          <cell r="H7918">
            <v>1083</v>
          </cell>
          <cell r="I7918">
            <v>22</v>
          </cell>
          <cell r="J7918">
            <v>19</v>
          </cell>
          <cell r="K7918">
            <v>591</v>
          </cell>
          <cell r="L7918">
            <v>420</v>
          </cell>
          <cell r="M7918">
            <v>9</v>
          </cell>
          <cell r="N7918">
            <v>8</v>
          </cell>
          <cell r="O7918">
            <v>664</v>
          </cell>
          <cell r="P7918">
            <v>516</v>
          </cell>
          <cell r="Q7918">
            <v>378</v>
          </cell>
          <cell r="R7918">
            <v>0</v>
          </cell>
          <cell r="S7918">
            <v>0</v>
          </cell>
          <cell r="T7918">
            <v>0</v>
          </cell>
          <cell r="U7918">
            <v>0</v>
          </cell>
          <cell r="AO7918" t="str">
            <v>Bayern_2006_I 05c_3</v>
          </cell>
          <cell r="AQ7918" t="str">
            <v>Westliche Flächenländer_2006_I 05c_3</v>
          </cell>
        </row>
        <row r="7919">
          <cell r="G7919">
            <v>267</v>
          </cell>
          <cell r="H7919">
            <v>174</v>
          </cell>
          <cell r="I7919">
            <v>5</v>
          </cell>
          <cell r="J7919">
            <v>3</v>
          </cell>
          <cell r="K7919">
            <v>97</v>
          </cell>
          <cell r="L7919">
            <v>72</v>
          </cell>
          <cell r="M7919">
            <v>3</v>
          </cell>
          <cell r="N7919">
            <v>2</v>
          </cell>
          <cell r="O7919">
            <v>97</v>
          </cell>
          <cell r="P7919">
            <v>99</v>
          </cell>
          <cell r="Q7919">
            <v>71</v>
          </cell>
          <cell r="R7919">
            <v>0</v>
          </cell>
          <cell r="S7919">
            <v>0</v>
          </cell>
          <cell r="T7919">
            <v>0</v>
          </cell>
          <cell r="U7919">
            <v>0</v>
          </cell>
          <cell r="AO7919" t="str">
            <v>Bayern_2006_I 05c_4</v>
          </cell>
          <cell r="AQ7919" t="str">
            <v>Westliche Flächenländer_2006_I 05c_4</v>
          </cell>
        </row>
        <row r="7920">
          <cell r="G7920">
            <v>146</v>
          </cell>
          <cell r="H7920">
            <v>90</v>
          </cell>
          <cell r="I7920">
            <v>8</v>
          </cell>
          <cell r="J7920">
            <v>7</v>
          </cell>
          <cell r="K7920">
            <v>52</v>
          </cell>
          <cell r="L7920">
            <v>29</v>
          </cell>
          <cell r="M7920">
            <v>3</v>
          </cell>
          <cell r="N7920">
            <v>3</v>
          </cell>
          <cell r="O7920">
            <v>52</v>
          </cell>
          <cell r="P7920">
            <v>46</v>
          </cell>
          <cell r="Q7920">
            <v>48</v>
          </cell>
          <cell r="R7920">
            <v>0</v>
          </cell>
          <cell r="S7920">
            <v>0</v>
          </cell>
          <cell r="T7920">
            <v>0</v>
          </cell>
          <cell r="U7920">
            <v>0</v>
          </cell>
          <cell r="AO7920" t="str">
            <v>Bayern_2006_I 05c_5</v>
          </cell>
          <cell r="AQ7920" t="str">
            <v>Westliche Flächenländer_2006_I 05c_5</v>
          </cell>
        </row>
        <row r="7921">
          <cell r="G7921">
            <v>22</v>
          </cell>
          <cell r="H7921">
            <v>16</v>
          </cell>
          <cell r="I7921">
            <v>1</v>
          </cell>
          <cell r="J7921">
            <v>1</v>
          </cell>
          <cell r="K7921">
            <v>4</v>
          </cell>
          <cell r="L7921">
            <v>2</v>
          </cell>
          <cell r="M7921">
            <v>0</v>
          </cell>
          <cell r="N7921">
            <v>0</v>
          </cell>
          <cell r="O7921">
            <v>4</v>
          </cell>
          <cell r="P7921">
            <v>5</v>
          </cell>
          <cell r="Q7921">
            <v>13</v>
          </cell>
          <cell r="R7921">
            <v>0</v>
          </cell>
          <cell r="S7921">
            <v>0</v>
          </cell>
          <cell r="T7921">
            <v>0</v>
          </cell>
          <cell r="U7921">
            <v>0</v>
          </cell>
          <cell r="AO7921" t="str">
            <v>Bayern_2006_I 05c_6</v>
          </cell>
          <cell r="AQ7921" t="str">
            <v>Westliche Flächenländer_2006_I 05c_6</v>
          </cell>
        </row>
        <row r="7922">
          <cell r="G7922">
            <v>0</v>
          </cell>
          <cell r="H7922">
            <v>0</v>
          </cell>
          <cell r="I7922">
            <v>0</v>
          </cell>
          <cell r="J7922">
            <v>0</v>
          </cell>
          <cell r="K7922">
            <v>0</v>
          </cell>
          <cell r="L7922">
            <v>0</v>
          </cell>
          <cell r="M7922">
            <v>0</v>
          </cell>
          <cell r="N7922">
            <v>0</v>
          </cell>
          <cell r="O7922">
            <v>0</v>
          </cell>
          <cell r="P7922">
            <v>0</v>
          </cell>
          <cell r="Q7922">
            <v>0</v>
          </cell>
          <cell r="R7922">
            <v>0</v>
          </cell>
          <cell r="S7922">
            <v>0</v>
          </cell>
          <cell r="T7922">
            <v>0</v>
          </cell>
          <cell r="U7922">
            <v>0</v>
          </cell>
          <cell r="AO7922" t="str">
            <v>Bayern_2006_I 05c_7</v>
          </cell>
          <cell r="AQ7922" t="str">
            <v>Westliche Flächenländer_2006_I 05c_7</v>
          </cell>
        </row>
        <row r="7923">
          <cell r="G7923">
            <v>2478</v>
          </cell>
          <cell r="H7923">
            <v>1682</v>
          </cell>
          <cell r="I7923">
            <v>43</v>
          </cell>
          <cell r="J7923">
            <v>36</v>
          </cell>
          <cell r="K7923">
            <v>1061</v>
          </cell>
          <cell r="L7923">
            <v>728</v>
          </cell>
          <cell r="M7923">
            <v>17</v>
          </cell>
          <cell r="N7923">
            <v>14</v>
          </cell>
          <cell r="O7923">
            <v>1142</v>
          </cell>
          <cell r="P7923">
            <v>733</v>
          </cell>
          <cell r="Q7923">
            <v>603</v>
          </cell>
          <cell r="R7923">
            <v>0</v>
          </cell>
          <cell r="S7923">
            <v>0</v>
          </cell>
          <cell r="T7923">
            <v>0</v>
          </cell>
          <cell r="U7923">
            <v>0</v>
          </cell>
          <cell r="AO7923" t="str">
            <v>Bayern_2006_I 05c_8</v>
          </cell>
          <cell r="AQ7923" t="str">
            <v>Westliche Flächenländer_2006_I 05c_8</v>
          </cell>
        </row>
        <row r="7924">
          <cell r="G7924">
            <v>0</v>
          </cell>
          <cell r="H7924">
            <v>0</v>
          </cell>
          <cell r="I7924">
            <v>0</v>
          </cell>
          <cell r="J7924">
            <v>0</v>
          </cell>
          <cell r="K7924">
            <v>0</v>
          </cell>
          <cell r="L7924">
            <v>0</v>
          </cell>
          <cell r="M7924">
            <v>0</v>
          </cell>
          <cell r="N7924">
            <v>0</v>
          </cell>
          <cell r="O7924">
            <v>0</v>
          </cell>
          <cell r="P7924">
            <v>0</v>
          </cell>
          <cell r="Q7924">
            <v>0</v>
          </cell>
          <cell r="R7924">
            <v>0</v>
          </cell>
          <cell r="S7924">
            <v>0</v>
          </cell>
          <cell r="T7924">
            <v>0</v>
          </cell>
          <cell r="U7924">
            <v>0</v>
          </cell>
          <cell r="AO7924" t="e">
            <v>#N/A</v>
          </cell>
          <cell r="AQ7924" t="e">
            <v>#N/A</v>
          </cell>
        </row>
        <row r="7925">
          <cell r="G7925">
            <v>7</v>
          </cell>
          <cell r="H7925">
            <v>7</v>
          </cell>
          <cell r="I7925">
            <v>1</v>
          </cell>
          <cell r="J7925">
            <v>1</v>
          </cell>
          <cell r="K7925">
            <v>2</v>
          </cell>
          <cell r="L7925">
            <v>2</v>
          </cell>
          <cell r="M7925">
            <v>0</v>
          </cell>
          <cell r="N7925">
            <v>0</v>
          </cell>
          <cell r="O7925">
            <v>2</v>
          </cell>
          <cell r="P7925">
            <v>0</v>
          </cell>
          <cell r="Q7925">
            <v>5</v>
          </cell>
          <cell r="R7925">
            <v>0</v>
          </cell>
          <cell r="S7925">
            <v>0</v>
          </cell>
          <cell r="T7925">
            <v>0</v>
          </cell>
          <cell r="U7925">
            <v>0</v>
          </cell>
          <cell r="AO7925" t="e">
            <v>#N/A</v>
          </cell>
          <cell r="AQ7925" t="e">
            <v>#N/A</v>
          </cell>
        </row>
        <row r="7926">
          <cell r="G7926">
            <v>5</v>
          </cell>
          <cell r="H7926">
            <v>5</v>
          </cell>
          <cell r="I7926">
            <v>0</v>
          </cell>
          <cell r="J7926">
            <v>0</v>
          </cell>
          <cell r="K7926">
            <v>1</v>
          </cell>
          <cell r="L7926">
            <v>1</v>
          </cell>
          <cell r="M7926">
            <v>0</v>
          </cell>
          <cell r="N7926">
            <v>0</v>
          </cell>
          <cell r="O7926">
            <v>1</v>
          </cell>
          <cell r="P7926">
            <v>0</v>
          </cell>
          <cell r="Q7926">
            <v>4</v>
          </cell>
          <cell r="R7926">
            <v>0</v>
          </cell>
          <cell r="S7926">
            <v>0</v>
          </cell>
          <cell r="T7926">
            <v>0</v>
          </cell>
          <cell r="U7926">
            <v>0</v>
          </cell>
          <cell r="AO7926" t="e">
            <v>#N/A</v>
          </cell>
          <cell r="AQ7926" t="e">
            <v>#N/A</v>
          </cell>
        </row>
        <row r="7927">
          <cell r="G7927">
            <v>1</v>
          </cell>
          <cell r="H7927">
            <v>1</v>
          </cell>
          <cell r="I7927">
            <v>0</v>
          </cell>
          <cell r="J7927">
            <v>0</v>
          </cell>
          <cell r="K7927">
            <v>0</v>
          </cell>
          <cell r="L7927">
            <v>0</v>
          </cell>
          <cell r="M7927">
            <v>0</v>
          </cell>
          <cell r="N7927">
            <v>0</v>
          </cell>
          <cell r="O7927">
            <v>0</v>
          </cell>
          <cell r="P7927">
            <v>0</v>
          </cell>
          <cell r="Q7927">
            <v>1</v>
          </cell>
          <cell r="R7927">
            <v>0</v>
          </cell>
          <cell r="S7927">
            <v>0</v>
          </cell>
          <cell r="T7927">
            <v>0</v>
          </cell>
          <cell r="U7927">
            <v>0</v>
          </cell>
          <cell r="AO7927" t="e">
            <v>#N/A</v>
          </cell>
          <cell r="AQ7927" t="e">
            <v>#N/A</v>
          </cell>
        </row>
        <row r="7928">
          <cell r="G7928">
            <v>1</v>
          </cell>
          <cell r="H7928">
            <v>1</v>
          </cell>
          <cell r="I7928">
            <v>0</v>
          </cell>
          <cell r="J7928">
            <v>0</v>
          </cell>
          <cell r="K7928">
            <v>1</v>
          </cell>
          <cell r="L7928">
            <v>1</v>
          </cell>
          <cell r="M7928">
            <v>0</v>
          </cell>
          <cell r="N7928">
            <v>0</v>
          </cell>
          <cell r="O7928">
            <v>1</v>
          </cell>
          <cell r="P7928">
            <v>0</v>
          </cell>
          <cell r="Q7928">
            <v>0</v>
          </cell>
          <cell r="R7928">
            <v>0</v>
          </cell>
          <cell r="S7928">
            <v>0</v>
          </cell>
          <cell r="T7928">
            <v>0</v>
          </cell>
          <cell r="U7928">
            <v>0</v>
          </cell>
          <cell r="AO7928" t="e">
            <v>#N/A</v>
          </cell>
          <cell r="AQ7928" t="e">
            <v>#N/A</v>
          </cell>
        </row>
        <row r="7929">
          <cell r="G7929">
            <v>0</v>
          </cell>
          <cell r="H7929">
            <v>0</v>
          </cell>
          <cell r="I7929">
            <v>0</v>
          </cell>
          <cell r="J7929">
            <v>0</v>
          </cell>
          <cell r="K7929">
            <v>0</v>
          </cell>
          <cell r="L7929">
            <v>0</v>
          </cell>
          <cell r="M7929">
            <v>0</v>
          </cell>
          <cell r="N7929">
            <v>0</v>
          </cell>
          <cell r="O7929">
            <v>0</v>
          </cell>
          <cell r="P7929">
            <v>0</v>
          </cell>
          <cell r="Q7929">
            <v>0</v>
          </cell>
          <cell r="R7929">
            <v>0</v>
          </cell>
          <cell r="S7929">
            <v>0</v>
          </cell>
          <cell r="T7929">
            <v>0</v>
          </cell>
          <cell r="U7929">
            <v>0</v>
          </cell>
          <cell r="AO7929" t="e">
            <v>#N/A</v>
          </cell>
          <cell r="AQ7929" t="e">
            <v>#N/A</v>
          </cell>
        </row>
        <row r="7930">
          <cell r="G7930">
            <v>0</v>
          </cell>
          <cell r="H7930">
            <v>0</v>
          </cell>
          <cell r="I7930">
            <v>0</v>
          </cell>
          <cell r="J7930">
            <v>0</v>
          </cell>
          <cell r="K7930">
            <v>0</v>
          </cell>
          <cell r="L7930">
            <v>0</v>
          </cell>
          <cell r="M7930">
            <v>0</v>
          </cell>
          <cell r="N7930">
            <v>0</v>
          </cell>
          <cell r="O7930">
            <v>0</v>
          </cell>
          <cell r="P7930">
            <v>0</v>
          </cell>
          <cell r="Q7930">
            <v>0</v>
          </cell>
          <cell r="R7930">
            <v>0</v>
          </cell>
          <cell r="S7930">
            <v>0</v>
          </cell>
          <cell r="T7930">
            <v>0</v>
          </cell>
          <cell r="U7930">
            <v>0</v>
          </cell>
          <cell r="AO7930" t="e">
            <v>#N/A</v>
          </cell>
          <cell r="AQ7930" t="e">
            <v>#N/A</v>
          </cell>
        </row>
        <row r="7931">
          <cell r="G7931">
            <v>14</v>
          </cell>
          <cell r="H7931">
            <v>14</v>
          </cell>
          <cell r="I7931">
            <v>1</v>
          </cell>
          <cell r="J7931">
            <v>1</v>
          </cell>
          <cell r="K7931">
            <v>4</v>
          </cell>
          <cell r="L7931">
            <v>4</v>
          </cell>
          <cell r="M7931">
            <v>0</v>
          </cell>
          <cell r="N7931">
            <v>0</v>
          </cell>
          <cell r="O7931">
            <v>4</v>
          </cell>
          <cell r="P7931">
            <v>0</v>
          </cell>
          <cell r="Q7931">
            <v>10</v>
          </cell>
          <cell r="R7931">
            <v>0</v>
          </cell>
          <cell r="S7931">
            <v>0</v>
          </cell>
          <cell r="T7931">
            <v>0</v>
          </cell>
          <cell r="U7931">
            <v>0</v>
          </cell>
          <cell r="AO7931" t="e">
            <v>#N/A</v>
          </cell>
          <cell r="AQ7931" t="e">
            <v>#N/A</v>
          </cell>
        </row>
        <row r="7932">
          <cell r="G7932">
            <v>0</v>
          </cell>
          <cell r="H7932">
            <v>0</v>
          </cell>
          <cell r="I7932">
            <v>0</v>
          </cell>
          <cell r="J7932">
            <v>0</v>
          </cell>
          <cell r="K7932">
            <v>0</v>
          </cell>
          <cell r="L7932">
            <v>0</v>
          </cell>
          <cell r="M7932">
            <v>0</v>
          </cell>
          <cell r="N7932">
            <v>0</v>
          </cell>
          <cell r="O7932">
            <v>0</v>
          </cell>
          <cell r="P7932">
            <v>0</v>
          </cell>
          <cell r="Q7932">
            <v>0</v>
          </cell>
          <cell r="R7932">
            <v>0</v>
          </cell>
          <cell r="S7932">
            <v>0</v>
          </cell>
          <cell r="T7932">
            <v>0</v>
          </cell>
          <cell r="U7932">
            <v>0</v>
          </cell>
          <cell r="AO7932" t="str">
            <v>Bayern_2006_I 05b_1</v>
          </cell>
          <cell r="AQ7932" t="str">
            <v>Westliche Flächenländer_2006_I 05b_1</v>
          </cell>
        </row>
        <row r="7933">
          <cell r="G7933">
            <v>2893</v>
          </cell>
          <cell r="H7933">
            <v>2081</v>
          </cell>
          <cell r="I7933">
            <v>159</v>
          </cell>
          <cell r="J7933">
            <v>119</v>
          </cell>
          <cell r="K7933">
            <v>1064</v>
          </cell>
          <cell r="L7933">
            <v>761</v>
          </cell>
          <cell r="M7933">
            <v>72</v>
          </cell>
          <cell r="N7933">
            <v>56</v>
          </cell>
          <cell r="O7933">
            <v>1102</v>
          </cell>
          <cell r="P7933">
            <v>1020</v>
          </cell>
          <cell r="Q7933">
            <v>771</v>
          </cell>
          <cell r="R7933">
            <v>0</v>
          </cell>
          <cell r="S7933">
            <v>0</v>
          </cell>
          <cell r="T7933">
            <v>0</v>
          </cell>
          <cell r="U7933">
            <v>0</v>
          </cell>
          <cell r="AO7933" t="str">
            <v>Bayern_2006_I 05b_2</v>
          </cell>
          <cell r="AQ7933" t="str">
            <v>Westliche Flächenländer_2006_I 05b_2</v>
          </cell>
        </row>
        <row r="7934">
          <cell r="G7934">
            <v>13011</v>
          </cell>
          <cell r="H7934">
            <v>10844</v>
          </cell>
          <cell r="I7934">
            <v>543</v>
          </cell>
          <cell r="J7934">
            <v>457</v>
          </cell>
          <cell r="K7934">
            <v>4727</v>
          </cell>
          <cell r="L7934">
            <v>3900</v>
          </cell>
          <cell r="M7934">
            <v>188</v>
          </cell>
          <cell r="N7934">
            <v>153</v>
          </cell>
          <cell r="O7934">
            <v>4765</v>
          </cell>
          <cell r="P7934">
            <v>4375</v>
          </cell>
          <cell r="Q7934">
            <v>3863</v>
          </cell>
          <cell r="R7934">
            <v>8</v>
          </cell>
          <cell r="S7934">
            <v>0</v>
          </cell>
          <cell r="T7934">
            <v>0</v>
          </cell>
          <cell r="U7934">
            <v>0</v>
          </cell>
          <cell r="AO7934" t="str">
            <v>Bayern_2006_I 05b_3</v>
          </cell>
          <cell r="AQ7934" t="str">
            <v>Westliche Flächenländer_2006_I 05b_3</v>
          </cell>
        </row>
        <row r="7935">
          <cell r="G7935">
            <v>2166</v>
          </cell>
          <cell r="H7935">
            <v>1730</v>
          </cell>
          <cell r="I7935">
            <v>66</v>
          </cell>
          <cell r="J7935">
            <v>58</v>
          </cell>
          <cell r="K7935">
            <v>793</v>
          </cell>
          <cell r="L7935">
            <v>639</v>
          </cell>
          <cell r="M7935">
            <v>22</v>
          </cell>
          <cell r="N7935">
            <v>19</v>
          </cell>
          <cell r="O7935">
            <v>794</v>
          </cell>
          <cell r="P7935">
            <v>736</v>
          </cell>
          <cell r="Q7935">
            <v>636</v>
          </cell>
          <cell r="R7935">
            <v>0</v>
          </cell>
          <cell r="S7935">
            <v>0</v>
          </cell>
          <cell r="T7935">
            <v>0</v>
          </cell>
          <cell r="U7935">
            <v>0</v>
          </cell>
          <cell r="AO7935" t="str">
            <v>Bayern_2006_I 05b_4</v>
          </cell>
          <cell r="AQ7935" t="str">
            <v>Westliche Flächenländer_2006_I 05b_4</v>
          </cell>
        </row>
        <row r="7936">
          <cell r="G7936">
            <v>3878</v>
          </cell>
          <cell r="H7936">
            <v>3091</v>
          </cell>
          <cell r="I7936">
            <v>185</v>
          </cell>
          <cell r="J7936">
            <v>148</v>
          </cell>
          <cell r="K7936">
            <v>1426</v>
          </cell>
          <cell r="L7936">
            <v>1136</v>
          </cell>
          <cell r="M7936">
            <v>63</v>
          </cell>
          <cell r="N7936">
            <v>47</v>
          </cell>
          <cell r="O7936">
            <v>1409</v>
          </cell>
          <cell r="P7936">
            <v>1329</v>
          </cell>
          <cell r="Q7936">
            <v>1130</v>
          </cell>
          <cell r="R7936">
            <v>10</v>
          </cell>
          <cell r="S7936">
            <v>0</v>
          </cell>
          <cell r="T7936">
            <v>0</v>
          </cell>
          <cell r="U7936">
            <v>0</v>
          </cell>
          <cell r="AO7936" t="str">
            <v>Bayern_2006_I 05b_5</v>
          </cell>
          <cell r="AQ7936" t="str">
            <v>Westliche Flächenländer_2006_I 05b_5</v>
          </cell>
        </row>
        <row r="7937">
          <cell r="G7937">
            <v>167</v>
          </cell>
          <cell r="H7937">
            <v>127</v>
          </cell>
          <cell r="I7937">
            <v>44</v>
          </cell>
          <cell r="J7937">
            <v>35</v>
          </cell>
          <cell r="K7937">
            <v>55</v>
          </cell>
          <cell r="L7937">
            <v>37</v>
          </cell>
          <cell r="M7937">
            <v>14</v>
          </cell>
          <cell r="N7937">
            <v>10</v>
          </cell>
          <cell r="O7937">
            <v>57</v>
          </cell>
          <cell r="P7937">
            <v>65</v>
          </cell>
          <cell r="Q7937">
            <v>45</v>
          </cell>
          <cell r="R7937">
            <v>0</v>
          </cell>
          <cell r="S7937">
            <v>0</v>
          </cell>
          <cell r="T7937">
            <v>0</v>
          </cell>
          <cell r="U7937">
            <v>0</v>
          </cell>
          <cell r="AO7937" t="str">
            <v>Bayern_2006_I 05b_6</v>
          </cell>
          <cell r="AQ7937" t="str">
            <v>Westliche Flächenländer_2006_I 05b_6</v>
          </cell>
        </row>
        <row r="7938">
          <cell r="G7938">
            <v>0</v>
          </cell>
          <cell r="H7938">
            <v>0</v>
          </cell>
          <cell r="I7938">
            <v>0</v>
          </cell>
          <cell r="J7938">
            <v>0</v>
          </cell>
          <cell r="K7938">
            <v>0</v>
          </cell>
          <cell r="L7938">
            <v>0</v>
          </cell>
          <cell r="M7938">
            <v>0</v>
          </cell>
          <cell r="N7938">
            <v>0</v>
          </cell>
          <cell r="O7938">
            <v>0</v>
          </cell>
          <cell r="P7938">
            <v>0</v>
          </cell>
          <cell r="Q7938">
            <v>0</v>
          </cell>
          <cell r="R7938">
            <v>0</v>
          </cell>
          <cell r="S7938">
            <v>0</v>
          </cell>
          <cell r="T7938">
            <v>0</v>
          </cell>
          <cell r="U7938">
            <v>0</v>
          </cell>
          <cell r="AO7938" t="str">
            <v>Bayern_2006_I 05b_7</v>
          </cell>
          <cell r="AQ7938" t="str">
            <v>Westliche Flächenländer_2006_I 05b_7</v>
          </cell>
        </row>
        <row r="7939">
          <cell r="G7939">
            <v>22115</v>
          </cell>
          <cell r="H7939">
            <v>17873</v>
          </cell>
          <cell r="I7939">
            <v>997</v>
          </cell>
          <cell r="J7939">
            <v>817</v>
          </cell>
          <cell r="K7939">
            <v>8065</v>
          </cell>
          <cell r="L7939">
            <v>6473</v>
          </cell>
          <cell r="M7939">
            <v>359</v>
          </cell>
          <cell r="N7939">
            <v>285</v>
          </cell>
          <cell r="O7939">
            <v>8127</v>
          </cell>
          <cell r="P7939">
            <v>7525</v>
          </cell>
          <cell r="Q7939">
            <v>6445</v>
          </cell>
          <cell r="R7939">
            <v>18</v>
          </cell>
          <cell r="S7939">
            <v>0</v>
          </cell>
          <cell r="T7939">
            <v>0</v>
          </cell>
          <cell r="U7939">
            <v>0</v>
          </cell>
          <cell r="AO7939" t="str">
            <v>Bayern_2006_I 05b_8</v>
          </cell>
          <cell r="AQ7939" t="str">
            <v>Westliche Flächenländer_2006_I 05b_8</v>
          </cell>
        </row>
        <row r="7940">
          <cell r="G7940">
            <v>0</v>
          </cell>
          <cell r="H7940">
            <v>0</v>
          </cell>
          <cell r="I7940">
            <v>0</v>
          </cell>
          <cell r="J7940">
            <v>0</v>
          </cell>
          <cell r="K7940">
            <v>0</v>
          </cell>
          <cell r="L7940">
            <v>0</v>
          </cell>
          <cell r="M7940">
            <v>0</v>
          </cell>
          <cell r="N7940">
            <v>0</v>
          </cell>
          <cell r="O7940">
            <v>0</v>
          </cell>
          <cell r="P7940">
            <v>0</v>
          </cell>
          <cell r="Q7940">
            <v>0</v>
          </cell>
          <cell r="R7940">
            <v>0</v>
          </cell>
          <cell r="S7940">
            <v>0</v>
          </cell>
          <cell r="T7940">
            <v>0</v>
          </cell>
          <cell r="U7940">
            <v>0</v>
          </cell>
          <cell r="AO7940" t="str">
            <v>Bayern_2006_I 05b_1</v>
          </cell>
          <cell r="AQ7940" t="str">
            <v>Westliche Flächenländer_2006_I 05b_1</v>
          </cell>
        </row>
        <row r="7941">
          <cell r="G7941">
            <v>1875</v>
          </cell>
          <cell r="H7941">
            <v>1377</v>
          </cell>
          <cell r="I7941">
            <v>174</v>
          </cell>
          <cell r="J7941">
            <v>141</v>
          </cell>
          <cell r="K7941">
            <v>1787</v>
          </cell>
          <cell r="L7941">
            <v>1309</v>
          </cell>
          <cell r="M7941">
            <v>172</v>
          </cell>
          <cell r="N7941">
            <v>139</v>
          </cell>
          <cell r="O7941">
            <v>1864</v>
          </cell>
          <cell r="P7941">
            <v>11</v>
          </cell>
          <cell r="Q7941">
            <v>0</v>
          </cell>
          <cell r="R7941">
            <v>0</v>
          </cell>
          <cell r="S7941">
            <v>0</v>
          </cell>
          <cell r="T7941">
            <v>0</v>
          </cell>
          <cell r="U7941">
            <v>0</v>
          </cell>
          <cell r="AO7941" t="str">
            <v>Bayern_2006_I 05b_2</v>
          </cell>
          <cell r="AQ7941" t="str">
            <v>Westliche Flächenländer_2006_I 05b_2</v>
          </cell>
        </row>
        <row r="7942">
          <cell r="G7942">
            <v>578</v>
          </cell>
          <cell r="H7942">
            <v>413</v>
          </cell>
          <cell r="I7942">
            <v>63</v>
          </cell>
          <cell r="J7942">
            <v>57</v>
          </cell>
          <cell r="K7942">
            <v>561</v>
          </cell>
          <cell r="L7942">
            <v>401</v>
          </cell>
          <cell r="M7942">
            <v>63</v>
          </cell>
          <cell r="N7942">
            <v>57</v>
          </cell>
          <cell r="O7942">
            <v>573</v>
          </cell>
          <cell r="P7942">
            <v>5</v>
          </cell>
          <cell r="Q7942">
            <v>0</v>
          </cell>
          <cell r="R7942">
            <v>0</v>
          </cell>
          <cell r="S7942">
            <v>0</v>
          </cell>
          <cell r="T7942">
            <v>0</v>
          </cell>
          <cell r="U7942">
            <v>0</v>
          </cell>
          <cell r="AO7942" t="str">
            <v>Bayern_2006_I 05b_3</v>
          </cell>
          <cell r="AQ7942" t="str">
            <v>Westliche Flächenländer_2006_I 05b_3</v>
          </cell>
        </row>
        <row r="7943">
          <cell r="G7943">
            <v>55</v>
          </cell>
          <cell r="H7943">
            <v>32</v>
          </cell>
          <cell r="I7943">
            <v>4</v>
          </cell>
          <cell r="J7943">
            <v>2</v>
          </cell>
          <cell r="K7943">
            <v>54</v>
          </cell>
          <cell r="L7943">
            <v>32</v>
          </cell>
          <cell r="M7943">
            <v>4</v>
          </cell>
          <cell r="N7943">
            <v>2</v>
          </cell>
          <cell r="O7943">
            <v>55</v>
          </cell>
          <cell r="P7943">
            <v>0</v>
          </cell>
          <cell r="Q7943">
            <v>0</v>
          </cell>
          <cell r="R7943">
            <v>0</v>
          </cell>
          <cell r="S7943">
            <v>0</v>
          </cell>
          <cell r="T7943">
            <v>0</v>
          </cell>
          <cell r="U7943">
            <v>0</v>
          </cell>
          <cell r="AO7943" t="str">
            <v>Bayern_2006_I 05b_4</v>
          </cell>
          <cell r="AQ7943" t="str">
            <v>Westliche Flächenländer_2006_I 05b_4</v>
          </cell>
        </row>
        <row r="7944">
          <cell r="G7944">
            <v>173</v>
          </cell>
          <cell r="H7944">
            <v>97</v>
          </cell>
          <cell r="I7944">
            <v>22</v>
          </cell>
          <cell r="J7944">
            <v>20</v>
          </cell>
          <cell r="K7944">
            <v>172</v>
          </cell>
          <cell r="L7944">
            <v>96</v>
          </cell>
          <cell r="M7944">
            <v>21</v>
          </cell>
          <cell r="N7944">
            <v>19</v>
          </cell>
          <cell r="O7944">
            <v>172</v>
          </cell>
          <cell r="P7944">
            <v>1</v>
          </cell>
          <cell r="Q7944">
            <v>0</v>
          </cell>
          <cell r="R7944">
            <v>0</v>
          </cell>
          <cell r="S7944">
            <v>0</v>
          </cell>
          <cell r="T7944">
            <v>0</v>
          </cell>
          <cell r="U7944">
            <v>0</v>
          </cell>
          <cell r="AO7944" t="str">
            <v>Bayern_2006_I 05b_5</v>
          </cell>
          <cell r="AQ7944" t="str">
            <v>Westliche Flächenländer_2006_I 05b_5</v>
          </cell>
        </row>
        <row r="7945">
          <cell r="G7945">
            <v>51</v>
          </cell>
          <cell r="H7945">
            <v>45</v>
          </cell>
          <cell r="I7945">
            <v>12</v>
          </cell>
          <cell r="J7945">
            <v>10</v>
          </cell>
          <cell r="K7945">
            <v>42</v>
          </cell>
          <cell r="L7945">
            <v>36</v>
          </cell>
          <cell r="M7945">
            <v>11</v>
          </cell>
          <cell r="N7945">
            <v>9</v>
          </cell>
          <cell r="O7945">
            <v>41</v>
          </cell>
          <cell r="P7945">
            <v>10</v>
          </cell>
          <cell r="Q7945">
            <v>0</v>
          </cell>
          <cell r="R7945">
            <v>0</v>
          </cell>
          <cell r="S7945">
            <v>0</v>
          </cell>
          <cell r="T7945">
            <v>0</v>
          </cell>
          <cell r="U7945">
            <v>0</v>
          </cell>
          <cell r="AO7945" t="str">
            <v>Bayern_2006_I 05b_6</v>
          </cell>
          <cell r="AQ7945" t="str">
            <v>Westliche Flächenländer_2006_I 05b_6</v>
          </cell>
        </row>
        <row r="7946">
          <cell r="G7946">
            <v>0</v>
          </cell>
          <cell r="H7946">
            <v>0</v>
          </cell>
          <cell r="I7946">
            <v>0</v>
          </cell>
          <cell r="J7946">
            <v>0</v>
          </cell>
          <cell r="K7946">
            <v>0</v>
          </cell>
          <cell r="L7946">
            <v>0</v>
          </cell>
          <cell r="M7946">
            <v>0</v>
          </cell>
          <cell r="N7946">
            <v>0</v>
          </cell>
          <cell r="O7946">
            <v>0</v>
          </cell>
          <cell r="P7946">
            <v>0</v>
          </cell>
          <cell r="Q7946">
            <v>0</v>
          </cell>
          <cell r="R7946">
            <v>0</v>
          </cell>
          <cell r="S7946">
            <v>0</v>
          </cell>
          <cell r="T7946">
            <v>0</v>
          </cell>
          <cell r="U7946">
            <v>0</v>
          </cell>
          <cell r="AO7946" t="str">
            <v>Bayern_2006_I 05b_7</v>
          </cell>
          <cell r="AQ7946" t="str">
            <v>Westliche Flächenländer_2006_I 05b_7</v>
          </cell>
        </row>
        <row r="7947">
          <cell r="G7947">
            <v>2732</v>
          </cell>
          <cell r="H7947">
            <v>1964</v>
          </cell>
          <cell r="I7947">
            <v>275</v>
          </cell>
          <cell r="J7947">
            <v>230</v>
          </cell>
          <cell r="K7947">
            <v>2616</v>
          </cell>
          <cell r="L7947">
            <v>1874</v>
          </cell>
          <cell r="M7947">
            <v>271</v>
          </cell>
          <cell r="N7947">
            <v>226</v>
          </cell>
          <cell r="O7947">
            <v>2705</v>
          </cell>
          <cell r="P7947">
            <v>27</v>
          </cell>
          <cell r="Q7947">
            <v>0</v>
          </cell>
          <cell r="R7947">
            <v>0</v>
          </cell>
          <cell r="S7947">
            <v>0</v>
          </cell>
          <cell r="T7947">
            <v>0</v>
          </cell>
          <cell r="U7947">
            <v>0</v>
          </cell>
          <cell r="AO7947" t="str">
            <v>Bayern_2006_I 05b_8</v>
          </cell>
          <cell r="AQ7947" t="str">
            <v>Westliche Flächenländer_2006_I 05b_8</v>
          </cell>
        </row>
        <row r="7948">
          <cell r="G7948">
            <v>3184</v>
          </cell>
          <cell r="H7948">
            <v>1275</v>
          </cell>
          <cell r="I7948">
            <v>598</v>
          </cell>
          <cell r="J7948">
            <v>234</v>
          </cell>
          <cell r="K7948">
            <v>2798</v>
          </cell>
          <cell r="L7948">
            <v>1117</v>
          </cell>
          <cell r="M7948">
            <v>529</v>
          </cell>
          <cell r="N7948">
            <v>205</v>
          </cell>
          <cell r="O7948">
            <v>3184</v>
          </cell>
          <cell r="P7948">
            <v>0</v>
          </cell>
          <cell r="Q7948">
            <v>0</v>
          </cell>
          <cell r="R7948">
            <v>0</v>
          </cell>
          <cell r="S7948">
            <v>0</v>
          </cell>
          <cell r="T7948">
            <v>0</v>
          </cell>
          <cell r="U7948">
            <v>0</v>
          </cell>
          <cell r="AO7948" t="str">
            <v>Bayern_2006_II 03b_1</v>
          </cell>
          <cell r="AQ7948" t="str">
            <v>Westliche Flächenländer_2006_II 03b_1</v>
          </cell>
        </row>
        <row r="7949">
          <cell r="G7949">
            <v>3200</v>
          </cell>
          <cell r="H7949">
            <v>1546</v>
          </cell>
          <cell r="I7949">
            <v>758</v>
          </cell>
          <cell r="J7949">
            <v>340</v>
          </cell>
          <cell r="K7949">
            <v>3003</v>
          </cell>
          <cell r="L7949">
            <v>1455</v>
          </cell>
          <cell r="M7949">
            <v>725</v>
          </cell>
          <cell r="N7949">
            <v>323</v>
          </cell>
          <cell r="O7949">
            <v>3200</v>
          </cell>
          <cell r="P7949">
            <v>0</v>
          </cell>
          <cell r="Q7949">
            <v>0</v>
          </cell>
          <cell r="R7949">
            <v>0</v>
          </cell>
          <cell r="S7949">
            <v>0</v>
          </cell>
          <cell r="T7949">
            <v>0</v>
          </cell>
          <cell r="U7949">
            <v>0</v>
          </cell>
          <cell r="AO7949" t="str">
            <v>Bayern_2006_II 03b_2</v>
          </cell>
          <cell r="AQ7949" t="str">
            <v>Westliche Flächenländer_2006_II 03b_2</v>
          </cell>
        </row>
        <row r="7950">
          <cell r="G7950">
            <v>24</v>
          </cell>
          <cell r="H7950">
            <v>16</v>
          </cell>
          <cell r="I7950">
            <v>1</v>
          </cell>
          <cell r="J7950">
            <v>1</v>
          </cell>
          <cell r="K7950">
            <v>24</v>
          </cell>
          <cell r="L7950">
            <v>16</v>
          </cell>
          <cell r="M7950">
            <v>1</v>
          </cell>
          <cell r="N7950">
            <v>1</v>
          </cell>
          <cell r="O7950">
            <v>24</v>
          </cell>
          <cell r="P7950">
            <v>0</v>
          </cell>
          <cell r="Q7950">
            <v>0</v>
          </cell>
          <cell r="R7950">
            <v>0</v>
          </cell>
          <cell r="S7950">
            <v>0</v>
          </cell>
          <cell r="T7950">
            <v>0</v>
          </cell>
          <cell r="U7950">
            <v>0</v>
          </cell>
          <cell r="AO7950" t="str">
            <v>Bayern_2006_II 03b_3</v>
          </cell>
          <cell r="AQ7950" t="str">
            <v>Westliche Flächenländer_2006_II 03b_3</v>
          </cell>
        </row>
        <row r="7951">
          <cell r="G7951">
            <v>0</v>
          </cell>
          <cell r="H7951">
            <v>0</v>
          </cell>
          <cell r="I7951">
            <v>0</v>
          </cell>
          <cell r="J7951">
            <v>0</v>
          </cell>
          <cell r="K7951">
            <v>0</v>
          </cell>
          <cell r="L7951">
            <v>0</v>
          </cell>
          <cell r="M7951">
            <v>0</v>
          </cell>
          <cell r="N7951">
            <v>0</v>
          </cell>
          <cell r="O7951">
            <v>0</v>
          </cell>
          <cell r="P7951">
            <v>0</v>
          </cell>
          <cell r="Q7951">
            <v>0</v>
          </cell>
          <cell r="R7951">
            <v>0</v>
          </cell>
          <cell r="S7951">
            <v>0</v>
          </cell>
          <cell r="T7951">
            <v>0</v>
          </cell>
          <cell r="U7951">
            <v>0</v>
          </cell>
          <cell r="AO7951" t="str">
            <v>Bayern_2006_II 03b_4</v>
          </cell>
          <cell r="AQ7951" t="str">
            <v>Westliche Flächenländer_2006_II 03b_4</v>
          </cell>
        </row>
        <row r="7952">
          <cell r="G7952">
            <v>2</v>
          </cell>
          <cell r="H7952">
            <v>2</v>
          </cell>
          <cell r="I7952">
            <v>0</v>
          </cell>
          <cell r="J7952">
            <v>0</v>
          </cell>
          <cell r="K7952">
            <v>2</v>
          </cell>
          <cell r="L7952">
            <v>2</v>
          </cell>
          <cell r="M7952">
            <v>0</v>
          </cell>
          <cell r="N7952">
            <v>0</v>
          </cell>
          <cell r="O7952">
            <v>2</v>
          </cell>
          <cell r="P7952">
            <v>0</v>
          </cell>
          <cell r="Q7952">
            <v>0</v>
          </cell>
          <cell r="R7952">
            <v>0</v>
          </cell>
          <cell r="S7952">
            <v>0</v>
          </cell>
          <cell r="T7952">
            <v>0</v>
          </cell>
          <cell r="U7952">
            <v>0</v>
          </cell>
          <cell r="AO7952" t="str">
            <v>Bayern_2006_II 03b_5</v>
          </cell>
          <cell r="AQ7952" t="str">
            <v>Westliche Flächenländer_2006_II 03b_5</v>
          </cell>
        </row>
        <row r="7953">
          <cell r="G7953">
            <v>7</v>
          </cell>
          <cell r="H7953">
            <v>3</v>
          </cell>
          <cell r="I7953">
            <v>5</v>
          </cell>
          <cell r="J7953">
            <v>1</v>
          </cell>
          <cell r="K7953">
            <v>7</v>
          </cell>
          <cell r="L7953">
            <v>3</v>
          </cell>
          <cell r="M7953">
            <v>5</v>
          </cell>
          <cell r="N7953">
            <v>1</v>
          </cell>
          <cell r="O7953">
            <v>7</v>
          </cell>
          <cell r="P7953">
            <v>0</v>
          </cell>
          <cell r="Q7953">
            <v>0</v>
          </cell>
          <cell r="R7953">
            <v>0</v>
          </cell>
          <cell r="S7953">
            <v>0</v>
          </cell>
          <cell r="T7953">
            <v>0</v>
          </cell>
          <cell r="U7953">
            <v>0</v>
          </cell>
          <cell r="AO7953" t="str">
            <v>Bayern_2006_II 03b_6</v>
          </cell>
          <cell r="AQ7953" t="str">
            <v>Westliche Flächenländer_2006_II 03b_6</v>
          </cell>
        </row>
        <row r="7954">
          <cell r="G7954">
            <v>0</v>
          </cell>
          <cell r="H7954">
            <v>0</v>
          </cell>
          <cell r="I7954">
            <v>0</v>
          </cell>
          <cell r="J7954">
            <v>0</v>
          </cell>
          <cell r="K7954">
            <v>0</v>
          </cell>
          <cell r="L7954">
            <v>0</v>
          </cell>
          <cell r="M7954">
            <v>0</v>
          </cell>
          <cell r="N7954">
            <v>0</v>
          </cell>
          <cell r="O7954">
            <v>0</v>
          </cell>
          <cell r="P7954">
            <v>0</v>
          </cell>
          <cell r="Q7954">
            <v>0</v>
          </cell>
          <cell r="R7954">
            <v>0</v>
          </cell>
          <cell r="S7954">
            <v>0</v>
          </cell>
          <cell r="T7954">
            <v>0</v>
          </cell>
          <cell r="U7954">
            <v>0</v>
          </cell>
          <cell r="AO7954" t="str">
            <v>Bayern_2006_II 03b_7</v>
          </cell>
          <cell r="AQ7954" t="str">
            <v>Westliche Flächenländer_2006_II 03b_7</v>
          </cell>
        </row>
        <row r="7955">
          <cell r="G7955">
            <v>6417</v>
          </cell>
          <cell r="H7955">
            <v>2842</v>
          </cell>
          <cell r="I7955">
            <v>1362</v>
          </cell>
          <cell r="J7955">
            <v>576</v>
          </cell>
          <cell r="K7955">
            <v>5834</v>
          </cell>
          <cell r="L7955">
            <v>2593</v>
          </cell>
          <cell r="M7955">
            <v>1260</v>
          </cell>
          <cell r="N7955">
            <v>530</v>
          </cell>
          <cell r="O7955">
            <v>6417</v>
          </cell>
          <cell r="P7955">
            <v>0</v>
          </cell>
          <cell r="Q7955">
            <v>0</v>
          </cell>
          <cell r="R7955">
            <v>0</v>
          </cell>
          <cell r="S7955">
            <v>0</v>
          </cell>
          <cell r="T7955">
            <v>0</v>
          </cell>
          <cell r="U7955">
            <v>0</v>
          </cell>
          <cell r="AO7955" t="str">
            <v>Bayern_2006_II 03b_8</v>
          </cell>
          <cell r="AQ7955" t="str">
            <v>Westliche Flächenländer_2006_II 03b_8</v>
          </cell>
        </row>
        <row r="7956">
          <cell r="G7956">
            <v>383</v>
          </cell>
          <cell r="H7956">
            <v>61</v>
          </cell>
          <cell r="I7956">
            <v>32</v>
          </cell>
          <cell r="J7956">
            <v>9</v>
          </cell>
          <cell r="K7956">
            <v>279</v>
          </cell>
          <cell r="L7956">
            <v>44</v>
          </cell>
          <cell r="M7956">
            <v>24</v>
          </cell>
          <cell r="N7956">
            <v>7</v>
          </cell>
          <cell r="O7956">
            <v>383</v>
          </cell>
          <cell r="P7956">
            <v>0</v>
          </cell>
          <cell r="Q7956">
            <v>0</v>
          </cell>
          <cell r="R7956">
            <v>0</v>
          </cell>
          <cell r="S7956">
            <v>0</v>
          </cell>
          <cell r="T7956">
            <v>0</v>
          </cell>
          <cell r="U7956">
            <v>0</v>
          </cell>
          <cell r="AO7956" t="str">
            <v>Bayern_2006_II 02b_1</v>
          </cell>
          <cell r="AQ7956" t="str">
            <v>Westliche Flächenländer_2006_II 02b_1</v>
          </cell>
        </row>
        <row r="7957">
          <cell r="G7957">
            <v>3321</v>
          </cell>
          <cell r="H7957">
            <v>552</v>
          </cell>
          <cell r="I7957">
            <v>118</v>
          </cell>
          <cell r="J7957">
            <v>25</v>
          </cell>
          <cell r="K7957">
            <v>2935</v>
          </cell>
          <cell r="L7957">
            <v>460</v>
          </cell>
          <cell r="M7957">
            <v>97</v>
          </cell>
          <cell r="N7957">
            <v>20</v>
          </cell>
          <cell r="O7957">
            <v>3321</v>
          </cell>
          <cell r="P7957">
            <v>0</v>
          </cell>
          <cell r="Q7957">
            <v>0</v>
          </cell>
          <cell r="R7957">
            <v>0</v>
          </cell>
          <cell r="S7957">
            <v>0</v>
          </cell>
          <cell r="T7957">
            <v>0</v>
          </cell>
          <cell r="U7957">
            <v>0</v>
          </cell>
          <cell r="AO7957" t="str">
            <v>Bayern_2006_II 02b_2</v>
          </cell>
          <cell r="AQ7957" t="str">
            <v>Westliche Flächenländer_2006_II 02b_2</v>
          </cell>
        </row>
        <row r="7958">
          <cell r="G7958">
            <v>841</v>
          </cell>
          <cell r="H7958">
            <v>135</v>
          </cell>
          <cell r="I7958">
            <v>5</v>
          </cell>
          <cell r="J7958">
            <v>0</v>
          </cell>
          <cell r="K7958">
            <v>821</v>
          </cell>
          <cell r="L7958">
            <v>131</v>
          </cell>
          <cell r="M7958">
            <v>5</v>
          </cell>
          <cell r="N7958">
            <v>0</v>
          </cell>
          <cell r="O7958">
            <v>841</v>
          </cell>
          <cell r="P7958">
            <v>0</v>
          </cell>
          <cell r="Q7958">
            <v>0</v>
          </cell>
          <cell r="R7958">
            <v>0</v>
          </cell>
          <cell r="S7958">
            <v>0</v>
          </cell>
          <cell r="T7958">
            <v>0</v>
          </cell>
          <cell r="U7958">
            <v>0</v>
          </cell>
          <cell r="AO7958" t="str">
            <v>Bayern_2006_II 02b_3</v>
          </cell>
          <cell r="AQ7958" t="str">
            <v>Westliche Flächenländer_2006_II 02b_3</v>
          </cell>
        </row>
        <row r="7959">
          <cell r="G7959">
            <v>39</v>
          </cell>
          <cell r="H7959">
            <v>19</v>
          </cell>
          <cell r="I7959">
            <v>1</v>
          </cell>
          <cell r="J7959">
            <v>1</v>
          </cell>
          <cell r="K7959">
            <v>39</v>
          </cell>
          <cell r="L7959">
            <v>19</v>
          </cell>
          <cell r="M7959">
            <v>1</v>
          </cell>
          <cell r="N7959">
            <v>1</v>
          </cell>
          <cell r="O7959">
            <v>39</v>
          </cell>
          <cell r="P7959">
            <v>0</v>
          </cell>
          <cell r="Q7959">
            <v>0</v>
          </cell>
          <cell r="R7959">
            <v>0</v>
          </cell>
          <cell r="S7959">
            <v>0</v>
          </cell>
          <cell r="T7959">
            <v>0</v>
          </cell>
          <cell r="U7959">
            <v>0</v>
          </cell>
          <cell r="AO7959" t="str">
            <v>Bayern_2006_II 02b_4</v>
          </cell>
          <cell r="AQ7959" t="str">
            <v>Westliche Flächenländer_2006_II 02b_4</v>
          </cell>
        </row>
        <row r="7960">
          <cell r="G7960">
            <v>58</v>
          </cell>
          <cell r="H7960">
            <v>22</v>
          </cell>
          <cell r="I7960">
            <v>0</v>
          </cell>
          <cell r="J7960">
            <v>0</v>
          </cell>
          <cell r="K7960">
            <v>57</v>
          </cell>
          <cell r="L7960">
            <v>21</v>
          </cell>
          <cell r="M7960">
            <v>0</v>
          </cell>
          <cell r="N7960">
            <v>0</v>
          </cell>
          <cell r="O7960">
            <v>58</v>
          </cell>
          <cell r="P7960">
            <v>0</v>
          </cell>
          <cell r="Q7960">
            <v>0</v>
          </cell>
          <cell r="R7960">
            <v>0</v>
          </cell>
          <cell r="S7960">
            <v>0</v>
          </cell>
          <cell r="T7960">
            <v>0</v>
          </cell>
          <cell r="U7960">
            <v>0</v>
          </cell>
          <cell r="AO7960" t="str">
            <v>Bayern_2006_II 02b_5</v>
          </cell>
          <cell r="AQ7960" t="str">
            <v>Westliche Flächenländer_2006_II 02b_5</v>
          </cell>
        </row>
        <row r="7961">
          <cell r="G7961">
            <v>2</v>
          </cell>
          <cell r="H7961">
            <v>0</v>
          </cell>
          <cell r="I7961">
            <v>2</v>
          </cell>
          <cell r="J7961">
            <v>0</v>
          </cell>
          <cell r="K7961">
            <v>2</v>
          </cell>
          <cell r="L7961">
            <v>0</v>
          </cell>
          <cell r="M7961">
            <v>2</v>
          </cell>
          <cell r="N7961">
            <v>0</v>
          </cell>
          <cell r="O7961">
            <v>2</v>
          </cell>
          <cell r="P7961">
            <v>0</v>
          </cell>
          <cell r="Q7961">
            <v>0</v>
          </cell>
          <cell r="R7961">
            <v>0</v>
          </cell>
          <cell r="S7961">
            <v>0</v>
          </cell>
          <cell r="T7961">
            <v>0</v>
          </cell>
          <cell r="U7961">
            <v>0</v>
          </cell>
          <cell r="AO7961" t="str">
            <v>Bayern_2006_II 02b_6</v>
          </cell>
          <cell r="AQ7961" t="str">
            <v>Westliche Flächenländer_2006_II 02b_6</v>
          </cell>
        </row>
        <row r="7962">
          <cell r="G7962">
            <v>0</v>
          </cell>
          <cell r="H7962">
            <v>0</v>
          </cell>
          <cell r="I7962">
            <v>0</v>
          </cell>
          <cell r="J7962">
            <v>0</v>
          </cell>
          <cell r="K7962">
            <v>0</v>
          </cell>
          <cell r="L7962">
            <v>0</v>
          </cell>
          <cell r="M7962">
            <v>0</v>
          </cell>
          <cell r="N7962">
            <v>0</v>
          </cell>
          <cell r="O7962">
            <v>0</v>
          </cell>
          <cell r="P7962">
            <v>0</v>
          </cell>
          <cell r="Q7962">
            <v>0</v>
          </cell>
          <cell r="R7962">
            <v>0</v>
          </cell>
          <cell r="S7962">
            <v>0</v>
          </cell>
          <cell r="T7962">
            <v>0</v>
          </cell>
          <cell r="U7962">
            <v>0</v>
          </cell>
          <cell r="AO7962" t="str">
            <v>Bayern_2006_II 02b_7</v>
          </cell>
          <cell r="AQ7962" t="str">
            <v>Westliche Flächenländer_2006_II 02b_7</v>
          </cell>
        </row>
        <row r="7963">
          <cell r="G7963">
            <v>4644</v>
          </cell>
          <cell r="H7963">
            <v>789</v>
          </cell>
          <cell r="I7963">
            <v>158</v>
          </cell>
          <cell r="J7963">
            <v>35</v>
          </cell>
          <cell r="K7963">
            <v>4133</v>
          </cell>
          <cell r="L7963">
            <v>675</v>
          </cell>
          <cell r="M7963">
            <v>129</v>
          </cell>
          <cell r="N7963">
            <v>28</v>
          </cell>
          <cell r="O7963">
            <v>4644</v>
          </cell>
          <cell r="P7963">
            <v>0</v>
          </cell>
          <cell r="Q7963">
            <v>0</v>
          </cell>
          <cell r="R7963">
            <v>0</v>
          </cell>
          <cell r="S7963">
            <v>0</v>
          </cell>
          <cell r="T7963">
            <v>0</v>
          </cell>
          <cell r="U7963">
            <v>0</v>
          </cell>
          <cell r="AO7963" t="str">
            <v>Bayern_2006_II 02b_8</v>
          </cell>
          <cell r="AQ7963" t="str">
            <v>Westliche Flächenländer_2006_II 02b_8</v>
          </cell>
        </row>
        <row r="7964">
          <cell r="G7964">
            <v>0</v>
          </cell>
          <cell r="H7964">
            <v>0</v>
          </cell>
          <cell r="I7964">
            <v>0</v>
          </cell>
          <cell r="J7964">
            <v>0</v>
          </cell>
          <cell r="K7964">
            <v>0</v>
          </cell>
          <cell r="L7964">
            <v>0</v>
          </cell>
          <cell r="M7964">
            <v>0</v>
          </cell>
          <cell r="N7964">
            <v>0</v>
          </cell>
          <cell r="O7964">
            <v>0</v>
          </cell>
          <cell r="P7964">
            <v>0</v>
          </cell>
          <cell r="Q7964">
            <v>0</v>
          </cell>
          <cell r="R7964">
            <v>0</v>
          </cell>
          <cell r="S7964">
            <v>0</v>
          </cell>
          <cell r="T7964">
            <v>0</v>
          </cell>
          <cell r="U7964">
            <v>0</v>
          </cell>
          <cell r="AO7964" t="str">
            <v>Bayern_2006_II 02a_1</v>
          </cell>
          <cell r="AQ7964" t="str">
            <v>Westliche Flächenländer_2006_II 02a_1</v>
          </cell>
        </row>
        <row r="7965">
          <cell r="G7965">
            <v>966</v>
          </cell>
          <cell r="H7965">
            <v>306</v>
          </cell>
          <cell r="I7965">
            <v>98</v>
          </cell>
          <cell r="J7965">
            <v>30</v>
          </cell>
          <cell r="K7965">
            <v>952</v>
          </cell>
          <cell r="L7965">
            <v>304</v>
          </cell>
          <cell r="M7965">
            <v>97</v>
          </cell>
          <cell r="N7965">
            <v>30</v>
          </cell>
          <cell r="O7965">
            <v>952</v>
          </cell>
          <cell r="P7965">
            <v>14</v>
          </cell>
          <cell r="Q7965">
            <v>0</v>
          </cell>
          <cell r="R7965">
            <v>0</v>
          </cell>
          <cell r="S7965">
            <v>0</v>
          </cell>
          <cell r="T7965">
            <v>0</v>
          </cell>
          <cell r="U7965">
            <v>0</v>
          </cell>
          <cell r="AO7965" t="str">
            <v>Bayern_2006_II 02a_2</v>
          </cell>
          <cell r="AQ7965" t="str">
            <v>Westliche Flächenländer_2006_II 02a_2</v>
          </cell>
        </row>
        <row r="7966">
          <cell r="G7966">
            <v>363</v>
          </cell>
          <cell r="H7966">
            <v>121</v>
          </cell>
          <cell r="I7966">
            <v>5</v>
          </cell>
          <cell r="J7966">
            <v>2</v>
          </cell>
          <cell r="K7966">
            <v>361</v>
          </cell>
          <cell r="L7966">
            <v>121</v>
          </cell>
          <cell r="M7966">
            <v>5</v>
          </cell>
          <cell r="N7966">
            <v>2</v>
          </cell>
          <cell r="O7966">
            <v>362</v>
          </cell>
          <cell r="P7966">
            <v>1</v>
          </cell>
          <cell r="Q7966">
            <v>0</v>
          </cell>
          <cell r="R7966">
            <v>0</v>
          </cell>
          <cell r="S7966">
            <v>0</v>
          </cell>
          <cell r="T7966">
            <v>0</v>
          </cell>
          <cell r="U7966">
            <v>0</v>
          </cell>
          <cell r="AO7966" t="str">
            <v>Bayern_2006_II 02a_3</v>
          </cell>
          <cell r="AQ7966" t="str">
            <v>Westliche Flächenländer_2006_II 02a_3</v>
          </cell>
        </row>
        <row r="7967">
          <cell r="G7967">
            <v>15</v>
          </cell>
          <cell r="H7967">
            <v>3</v>
          </cell>
          <cell r="I7967">
            <v>1</v>
          </cell>
          <cell r="J7967">
            <v>1</v>
          </cell>
          <cell r="K7967">
            <v>15</v>
          </cell>
          <cell r="L7967">
            <v>3</v>
          </cell>
          <cell r="M7967">
            <v>1</v>
          </cell>
          <cell r="N7967">
            <v>1</v>
          </cell>
          <cell r="O7967">
            <v>15</v>
          </cell>
          <cell r="P7967">
            <v>0</v>
          </cell>
          <cell r="Q7967">
            <v>0</v>
          </cell>
          <cell r="R7967">
            <v>0</v>
          </cell>
          <cell r="S7967">
            <v>0</v>
          </cell>
          <cell r="T7967">
            <v>0</v>
          </cell>
          <cell r="U7967">
            <v>0</v>
          </cell>
          <cell r="AO7967" t="str">
            <v>Bayern_2006_II 02a_4</v>
          </cell>
          <cell r="AQ7967" t="str">
            <v>Westliche Flächenländer_2006_II 02a_4</v>
          </cell>
        </row>
        <row r="7968">
          <cell r="G7968">
            <v>92</v>
          </cell>
          <cell r="H7968">
            <v>52</v>
          </cell>
          <cell r="I7968">
            <v>0</v>
          </cell>
          <cell r="J7968">
            <v>0</v>
          </cell>
          <cell r="K7968">
            <v>92</v>
          </cell>
          <cell r="L7968">
            <v>52</v>
          </cell>
          <cell r="M7968">
            <v>0</v>
          </cell>
          <cell r="N7968">
            <v>0</v>
          </cell>
          <cell r="O7968">
            <v>92</v>
          </cell>
          <cell r="P7968">
            <v>0</v>
          </cell>
          <cell r="Q7968">
            <v>0</v>
          </cell>
          <cell r="R7968">
            <v>0</v>
          </cell>
          <cell r="S7968">
            <v>0</v>
          </cell>
          <cell r="T7968">
            <v>0</v>
          </cell>
          <cell r="U7968">
            <v>0</v>
          </cell>
          <cell r="AO7968" t="str">
            <v>Bayern_2006_II 02a_5</v>
          </cell>
          <cell r="AQ7968" t="str">
            <v>Westliche Flächenländer_2006_II 02a_5</v>
          </cell>
        </row>
        <row r="7969">
          <cell r="G7969">
            <v>5</v>
          </cell>
          <cell r="H7969">
            <v>3</v>
          </cell>
          <cell r="I7969">
            <v>1</v>
          </cell>
          <cell r="J7969">
            <v>0</v>
          </cell>
          <cell r="K7969">
            <v>5</v>
          </cell>
          <cell r="L7969">
            <v>3</v>
          </cell>
          <cell r="M7969">
            <v>1</v>
          </cell>
          <cell r="N7969">
            <v>0</v>
          </cell>
          <cell r="O7969">
            <v>5</v>
          </cell>
          <cell r="P7969">
            <v>0</v>
          </cell>
          <cell r="Q7969">
            <v>0</v>
          </cell>
          <cell r="R7969">
            <v>0</v>
          </cell>
          <cell r="S7969">
            <v>0</v>
          </cell>
          <cell r="T7969">
            <v>0</v>
          </cell>
          <cell r="U7969">
            <v>0</v>
          </cell>
          <cell r="AO7969" t="str">
            <v>Bayern_2006_II 02a_6</v>
          </cell>
          <cell r="AQ7969" t="str">
            <v>Westliche Flächenländer_2006_II 02a_6</v>
          </cell>
        </row>
        <row r="7970">
          <cell r="G7970">
            <v>0</v>
          </cell>
          <cell r="H7970">
            <v>0</v>
          </cell>
          <cell r="I7970">
            <v>0</v>
          </cell>
          <cell r="J7970">
            <v>0</v>
          </cell>
          <cell r="K7970">
            <v>0</v>
          </cell>
          <cell r="L7970">
            <v>0</v>
          </cell>
          <cell r="M7970">
            <v>0</v>
          </cell>
          <cell r="N7970">
            <v>0</v>
          </cell>
          <cell r="O7970">
            <v>0</v>
          </cell>
          <cell r="P7970">
            <v>0</v>
          </cell>
          <cell r="Q7970">
            <v>0</v>
          </cell>
          <cell r="R7970">
            <v>0</v>
          </cell>
          <cell r="S7970">
            <v>0</v>
          </cell>
          <cell r="T7970">
            <v>0</v>
          </cell>
          <cell r="U7970">
            <v>0</v>
          </cell>
          <cell r="AO7970" t="str">
            <v>Bayern_2006_II 02a_7</v>
          </cell>
          <cell r="AQ7970" t="str">
            <v>Westliche Flächenländer_2006_II 02a_7</v>
          </cell>
        </row>
        <row r="7971">
          <cell r="G7971">
            <v>1441</v>
          </cell>
          <cell r="H7971">
            <v>485</v>
          </cell>
          <cell r="I7971">
            <v>105</v>
          </cell>
          <cell r="J7971">
            <v>33</v>
          </cell>
          <cell r="K7971">
            <v>1425</v>
          </cell>
          <cell r="L7971">
            <v>483</v>
          </cell>
          <cell r="M7971">
            <v>104</v>
          </cell>
          <cell r="N7971">
            <v>33</v>
          </cell>
          <cell r="O7971">
            <v>1426</v>
          </cell>
          <cell r="P7971">
            <v>15</v>
          </cell>
          <cell r="Q7971">
            <v>0</v>
          </cell>
          <cell r="R7971">
            <v>0</v>
          </cell>
          <cell r="S7971">
            <v>0</v>
          </cell>
          <cell r="T7971">
            <v>0</v>
          </cell>
          <cell r="U7971">
            <v>0</v>
          </cell>
          <cell r="AO7971" t="str">
            <v>Bayern_2006_II 02a_8</v>
          </cell>
          <cell r="AQ7971" t="str">
            <v>Westliche Flächenländer_2006_II 02a_8</v>
          </cell>
        </row>
        <row r="7972">
          <cell r="G7972">
            <v>7579</v>
          </cell>
          <cell r="H7972">
            <v>2600</v>
          </cell>
          <cell r="I7972">
            <v>1872</v>
          </cell>
          <cell r="J7972">
            <v>604</v>
          </cell>
          <cell r="K7972">
            <v>4242</v>
          </cell>
          <cell r="L7972">
            <v>1473</v>
          </cell>
          <cell r="M7972">
            <v>961</v>
          </cell>
          <cell r="N7972">
            <v>304</v>
          </cell>
          <cell r="O7972">
            <v>4808</v>
          </cell>
          <cell r="P7972">
            <v>1749</v>
          </cell>
          <cell r="Q7972">
            <v>1022</v>
          </cell>
          <cell r="R7972">
            <v>0</v>
          </cell>
          <cell r="S7972">
            <v>0</v>
          </cell>
          <cell r="T7972">
            <v>0</v>
          </cell>
          <cell r="U7972">
            <v>0</v>
          </cell>
          <cell r="AO7972" t="str">
            <v>Bayern_2006_II 03d_1</v>
          </cell>
          <cell r="AQ7972" t="str">
            <v>Westliche Flächenländer_2006_II 03d_1</v>
          </cell>
        </row>
        <row r="7973">
          <cell r="G7973">
            <v>15500</v>
          </cell>
          <cell r="H7973">
            <v>6778</v>
          </cell>
          <cell r="I7973">
            <v>3165</v>
          </cell>
          <cell r="J7973">
            <v>1383</v>
          </cell>
          <cell r="K7973">
            <v>10160</v>
          </cell>
          <cell r="L7973">
            <v>4451</v>
          </cell>
          <cell r="M7973">
            <v>2138</v>
          </cell>
          <cell r="N7973">
            <v>959</v>
          </cell>
          <cell r="O7973">
            <v>11187</v>
          </cell>
          <cell r="P7973">
            <v>2986</v>
          </cell>
          <cell r="Q7973">
            <v>1327</v>
          </cell>
          <cell r="R7973">
            <v>0</v>
          </cell>
          <cell r="S7973">
            <v>0</v>
          </cell>
          <cell r="T7973">
            <v>0</v>
          </cell>
          <cell r="U7973">
            <v>0</v>
          </cell>
          <cell r="AO7973" t="str">
            <v>Bayern_2006_II 03d_2</v>
          </cell>
          <cell r="AQ7973" t="str">
            <v>Westliche Flächenländer_2006_II 03d_2</v>
          </cell>
        </row>
        <row r="7974">
          <cell r="G7974">
            <v>477</v>
          </cell>
          <cell r="H7974">
            <v>254</v>
          </cell>
          <cell r="I7974">
            <v>30</v>
          </cell>
          <cell r="J7974">
            <v>17</v>
          </cell>
          <cell r="K7974">
            <v>427</v>
          </cell>
          <cell r="L7974">
            <v>229</v>
          </cell>
          <cell r="M7974">
            <v>26</v>
          </cell>
          <cell r="N7974">
            <v>14</v>
          </cell>
          <cell r="O7974">
            <v>433</v>
          </cell>
          <cell r="P7974">
            <v>35</v>
          </cell>
          <cell r="Q7974">
            <v>9</v>
          </cell>
          <cell r="R7974">
            <v>0</v>
          </cell>
          <cell r="S7974">
            <v>0</v>
          </cell>
          <cell r="T7974">
            <v>0</v>
          </cell>
          <cell r="U7974">
            <v>0</v>
          </cell>
          <cell r="AO7974" t="str">
            <v>Bayern_2006_II 03d_3</v>
          </cell>
          <cell r="AQ7974" t="str">
            <v>Westliche Flächenländer_2006_II 03d_3</v>
          </cell>
        </row>
        <row r="7975">
          <cell r="G7975">
            <v>27</v>
          </cell>
          <cell r="H7975">
            <v>13</v>
          </cell>
          <cell r="I7975">
            <v>3</v>
          </cell>
          <cell r="J7975">
            <v>3</v>
          </cell>
          <cell r="K7975">
            <v>26</v>
          </cell>
          <cell r="L7975">
            <v>13</v>
          </cell>
          <cell r="M7975">
            <v>3</v>
          </cell>
          <cell r="N7975">
            <v>3</v>
          </cell>
          <cell r="O7975">
            <v>25</v>
          </cell>
          <cell r="P7975">
            <v>2</v>
          </cell>
          <cell r="Q7975">
            <v>0</v>
          </cell>
          <cell r="R7975">
            <v>0</v>
          </cell>
          <cell r="S7975">
            <v>0</v>
          </cell>
          <cell r="T7975">
            <v>0</v>
          </cell>
          <cell r="U7975">
            <v>0</v>
          </cell>
          <cell r="AO7975" t="str">
            <v>Bayern_2006_II 03d_4</v>
          </cell>
          <cell r="AQ7975" t="str">
            <v>Westliche Flächenländer_2006_II 03d_4</v>
          </cell>
        </row>
        <row r="7976">
          <cell r="G7976">
            <v>12</v>
          </cell>
          <cell r="H7976">
            <v>6</v>
          </cell>
          <cell r="I7976">
            <v>1</v>
          </cell>
          <cell r="J7976">
            <v>0</v>
          </cell>
          <cell r="K7976">
            <v>10</v>
          </cell>
          <cell r="L7976">
            <v>4</v>
          </cell>
          <cell r="M7976">
            <v>1</v>
          </cell>
          <cell r="N7976">
            <v>0</v>
          </cell>
          <cell r="O7976">
            <v>11</v>
          </cell>
          <cell r="P7976">
            <v>0</v>
          </cell>
          <cell r="Q7976">
            <v>1</v>
          </cell>
          <cell r="R7976">
            <v>0</v>
          </cell>
          <cell r="S7976">
            <v>0</v>
          </cell>
          <cell r="T7976">
            <v>0</v>
          </cell>
          <cell r="U7976">
            <v>0</v>
          </cell>
          <cell r="AO7976" t="str">
            <v>Bayern_2006_II 03d_5</v>
          </cell>
          <cell r="AQ7976" t="str">
            <v>Westliche Flächenländer_2006_II 03d_5</v>
          </cell>
        </row>
        <row r="7977">
          <cell r="G7977">
            <v>27</v>
          </cell>
          <cell r="H7977">
            <v>7</v>
          </cell>
          <cell r="I7977">
            <v>27</v>
          </cell>
          <cell r="J7977">
            <v>7</v>
          </cell>
          <cell r="K7977">
            <v>15</v>
          </cell>
          <cell r="L7977">
            <v>7</v>
          </cell>
          <cell r="M7977">
            <v>15</v>
          </cell>
          <cell r="N7977">
            <v>7</v>
          </cell>
          <cell r="O7977">
            <v>14</v>
          </cell>
          <cell r="P7977">
            <v>6</v>
          </cell>
          <cell r="Q7977">
            <v>7</v>
          </cell>
          <cell r="R7977">
            <v>0</v>
          </cell>
          <cell r="S7977">
            <v>0</v>
          </cell>
          <cell r="T7977">
            <v>0</v>
          </cell>
          <cell r="U7977">
            <v>0</v>
          </cell>
          <cell r="AO7977" t="str">
            <v>Bayern_2006_II 03d_6</v>
          </cell>
          <cell r="AQ7977" t="str">
            <v>Westliche Flächenländer_2006_II 03d_6</v>
          </cell>
        </row>
        <row r="7978">
          <cell r="G7978">
            <v>0</v>
          </cell>
          <cell r="H7978">
            <v>0</v>
          </cell>
          <cell r="I7978">
            <v>0</v>
          </cell>
          <cell r="J7978">
            <v>0</v>
          </cell>
          <cell r="K7978">
            <v>0</v>
          </cell>
          <cell r="L7978">
            <v>0</v>
          </cell>
          <cell r="M7978">
            <v>0</v>
          </cell>
          <cell r="N7978">
            <v>0</v>
          </cell>
          <cell r="O7978">
            <v>0</v>
          </cell>
          <cell r="P7978">
            <v>0</v>
          </cell>
          <cell r="Q7978">
            <v>0</v>
          </cell>
          <cell r="R7978">
            <v>0</v>
          </cell>
          <cell r="S7978">
            <v>0</v>
          </cell>
          <cell r="T7978">
            <v>0</v>
          </cell>
          <cell r="U7978">
            <v>0</v>
          </cell>
          <cell r="AO7978" t="str">
            <v>Bayern_2006_II 03d_7</v>
          </cell>
          <cell r="AQ7978" t="str">
            <v>Westliche Flächenländer_2006_II 03d_7</v>
          </cell>
        </row>
        <row r="7979">
          <cell r="G7979">
            <v>23622</v>
          </cell>
          <cell r="H7979">
            <v>9658</v>
          </cell>
          <cell r="I7979">
            <v>5098</v>
          </cell>
          <cell r="J7979">
            <v>2014</v>
          </cell>
          <cell r="K7979">
            <v>14880</v>
          </cell>
          <cell r="L7979">
            <v>6177</v>
          </cell>
          <cell r="M7979">
            <v>3144</v>
          </cell>
          <cell r="N7979">
            <v>1287</v>
          </cell>
          <cell r="O7979">
            <v>16478</v>
          </cell>
          <cell r="P7979">
            <v>4778</v>
          </cell>
          <cell r="Q7979">
            <v>2366</v>
          </cell>
          <cell r="R7979">
            <v>0</v>
          </cell>
          <cell r="S7979">
            <v>0</v>
          </cell>
          <cell r="T7979">
            <v>0</v>
          </cell>
          <cell r="U7979">
            <v>0</v>
          </cell>
          <cell r="AO7979" t="str">
            <v>Bayern_2006_II 03d_8</v>
          </cell>
          <cell r="AQ7979" t="str">
            <v>Westliche Flächenländer_2006_II 03d_8</v>
          </cell>
        </row>
        <row r="7980">
          <cell r="G7980">
            <v>0</v>
          </cell>
          <cell r="H7980">
            <v>0</v>
          </cell>
          <cell r="I7980">
            <v>0</v>
          </cell>
          <cell r="J7980">
            <v>0</v>
          </cell>
          <cell r="K7980">
            <v>0</v>
          </cell>
          <cell r="L7980">
            <v>0</v>
          </cell>
          <cell r="M7980">
            <v>0</v>
          </cell>
          <cell r="N7980">
            <v>0</v>
          </cell>
          <cell r="O7980">
            <v>0</v>
          </cell>
          <cell r="P7980">
            <v>0</v>
          </cell>
          <cell r="Q7980">
            <v>0</v>
          </cell>
          <cell r="R7980">
            <v>0</v>
          </cell>
          <cell r="S7980">
            <v>0</v>
          </cell>
          <cell r="T7980">
            <v>0</v>
          </cell>
          <cell r="U7980">
            <v>0</v>
          </cell>
          <cell r="AO7980" t="str">
            <v>Bayern_2006_III 01_1</v>
          </cell>
          <cell r="AQ7980" t="str">
            <v>Westliche Flächenländer_2006_III 01_1</v>
          </cell>
        </row>
        <row r="7981">
          <cell r="G7981">
            <v>0</v>
          </cell>
          <cell r="H7981">
            <v>0</v>
          </cell>
          <cell r="I7981">
            <v>0</v>
          </cell>
          <cell r="J7981">
            <v>0</v>
          </cell>
          <cell r="K7981">
            <v>0</v>
          </cell>
          <cell r="L7981">
            <v>0</v>
          </cell>
          <cell r="M7981">
            <v>0</v>
          </cell>
          <cell r="N7981">
            <v>0</v>
          </cell>
          <cell r="O7981">
            <v>0</v>
          </cell>
          <cell r="P7981">
            <v>0</v>
          </cell>
          <cell r="Q7981">
            <v>0</v>
          </cell>
          <cell r="R7981">
            <v>0</v>
          </cell>
          <cell r="S7981">
            <v>0</v>
          </cell>
          <cell r="T7981">
            <v>0</v>
          </cell>
          <cell r="U7981">
            <v>0</v>
          </cell>
          <cell r="AO7981" t="str">
            <v>Bayern_2006_III 01_2</v>
          </cell>
          <cell r="AQ7981" t="str">
            <v>Westliche Flächenländer_2006_III 01_2</v>
          </cell>
        </row>
        <row r="7982">
          <cell r="G7982">
            <v>33316</v>
          </cell>
          <cell r="H7982">
            <v>16855</v>
          </cell>
          <cell r="I7982">
            <v>2145</v>
          </cell>
          <cell r="J7982">
            <v>1090</v>
          </cell>
          <cell r="K7982">
            <v>17136</v>
          </cell>
          <cell r="L7982">
            <v>8737</v>
          </cell>
          <cell r="M7982">
            <v>1147</v>
          </cell>
          <cell r="N7982">
            <v>582</v>
          </cell>
          <cell r="O7982">
            <v>18392</v>
          </cell>
          <cell r="P7982">
            <v>14805</v>
          </cell>
          <cell r="Q7982">
            <v>119</v>
          </cell>
          <cell r="R7982">
            <v>0</v>
          </cell>
          <cell r="S7982">
            <v>0</v>
          </cell>
          <cell r="T7982">
            <v>0</v>
          </cell>
          <cell r="U7982">
            <v>0</v>
          </cell>
          <cell r="AO7982" t="str">
            <v>Bayern_2006_III 01_3</v>
          </cell>
          <cell r="AQ7982" t="str">
            <v>Westliche Flächenländer_2006_III 01_3</v>
          </cell>
        </row>
        <row r="7983">
          <cell r="G7983">
            <v>379</v>
          </cell>
          <cell r="H7983">
            <v>229</v>
          </cell>
          <cell r="I7983">
            <v>1</v>
          </cell>
          <cell r="J7983">
            <v>1</v>
          </cell>
          <cell r="K7983">
            <v>22</v>
          </cell>
          <cell r="L7983">
            <v>11</v>
          </cell>
          <cell r="M7983">
            <v>0</v>
          </cell>
          <cell r="N7983">
            <v>0</v>
          </cell>
          <cell r="O7983">
            <v>0</v>
          </cell>
          <cell r="P7983">
            <v>14</v>
          </cell>
          <cell r="Q7983">
            <v>365</v>
          </cell>
          <cell r="R7983">
            <v>0</v>
          </cell>
          <cell r="S7983">
            <v>0</v>
          </cell>
          <cell r="T7983">
            <v>0</v>
          </cell>
          <cell r="U7983">
            <v>0</v>
          </cell>
          <cell r="AO7983" t="str">
            <v>Bayern_2006_III 01_4</v>
          </cell>
          <cell r="AQ7983" t="str">
            <v>Westliche Flächenländer_2006_III 01_4</v>
          </cell>
        </row>
        <row r="7984">
          <cell r="G7984">
            <v>0</v>
          </cell>
          <cell r="H7984">
            <v>0</v>
          </cell>
          <cell r="I7984">
            <v>0</v>
          </cell>
          <cell r="J7984">
            <v>0</v>
          </cell>
          <cell r="K7984">
            <v>0</v>
          </cell>
          <cell r="L7984">
            <v>0</v>
          </cell>
          <cell r="M7984">
            <v>0</v>
          </cell>
          <cell r="N7984">
            <v>0</v>
          </cell>
          <cell r="O7984">
            <v>0</v>
          </cell>
          <cell r="P7984">
            <v>0</v>
          </cell>
          <cell r="Q7984">
            <v>0</v>
          </cell>
          <cell r="R7984">
            <v>0</v>
          </cell>
          <cell r="S7984">
            <v>0</v>
          </cell>
          <cell r="T7984">
            <v>0</v>
          </cell>
          <cell r="U7984">
            <v>0</v>
          </cell>
          <cell r="AO7984" t="str">
            <v>Bayern_2006_III 01_5</v>
          </cell>
          <cell r="AQ7984" t="str">
            <v>Westliche Flächenländer_2006_III 01_5</v>
          </cell>
        </row>
        <row r="7985">
          <cell r="G7985">
            <v>0</v>
          </cell>
          <cell r="H7985">
            <v>0</v>
          </cell>
          <cell r="I7985">
            <v>0</v>
          </cell>
          <cell r="J7985">
            <v>0</v>
          </cell>
          <cell r="K7985">
            <v>0</v>
          </cell>
          <cell r="L7985">
            <v>0</v>
          </cell>
          <cell r="M7985">
            <v>0</v>
          </cell>
          <cell r="N7985">
            <v>0</v>
          </cell>
          <cell r="O7985">
            <v>0</v>
          </cell>
          <cell r="P7985">
            <v>0</v>
          </cell>
          <cell r="Q7985">
            <v>0</v>
          </cell>
          <cell r="R7985">
            <v>0</v>
          </cell>
          <cell r="S7985">
            <v>0</v>
          </cell>
          <cell r="T7985">
            <v>0</v>
          </cell>
          <cell r="U7985">
            <v>0</v>
          </cell>
          <cell r="AO7985" t="str">
            <v>Bayern_2006_III 01_6</v>
          </cell>
          <cell r="AQ7985" t="str">
            <v>Westliche Flächenländer_2006_III 01_6</v>
          </cell>
        </row>
        <row r="7986">
          <cell r="G7986">
            <v>0</v>
          </cell>
          <cell r="H7986">
            <v>0</v>
          </cell>
          <cell r="I7986">
            <v>0</v>
          </cell>
          <cell r="J7986">
            <v>0</v>
          </cell>
          <cell r="K7986">
            <v>0</v>
          </cell>
          <cell r="L7986">
            <v>0</v>
          </cell>
          <cell r="M7986">
            <v>0</v>
          </cell>
          <cell r="N7986">
            <v>0</v>
          </cell>
          <cell r="O7986">
            <v>0</v>
          </cell>
          <cell r="P7986">
            <v>0</v>
          </cell>
          <cell r="Q7986">
            <v>0</v>
          </cell>
          <cell r="R7986">
            <v>0</v>
          </cell>
          <cell r="S7986">
            <v>0</v>
          </cell>
          <cell r="T7986">
            <v>0</v>
          </cell>
          <cell r="U7986">
            <v>0</v>
          </cell>
          <cell r="AO7986" t="str">
            <v>Bayern_2006_III 01_7</v>
          </cell>
          <cell r="AQ7986" t="str">
            <v>Westliche Flächenländer_2006_III 01_7</v>
          </cell>
        </row>
        <row r="7987">
          <cell r="G7987">
            <v>33695</v>
          </cell>
          <cell r="H7987">
            <v>17084</v>
          </cell>
          <cell r="I7987">
            <v>2146</v>
          </cell>
          <cell r="J7987">
            <v>1091</v>
          </cell>
          <cell r="K7987">
            <v>17158</v>
          </cell>
          <cell r="L7987">
            <v>8748</v>
          </cell>
          <cell r="M7987">
            <v>1147</v>
          </cell>
          <cell r="N7987">
            <v>582</v>
          </cell>
          <cell r="O7987">
            <v>18392</v>
          </cell>
          <cell r="P7987">
            <v>14819</v>
          </cell>
          <cell r="Q7987">
            <v>484</v>
          </cell>
          <cell r="R7987">
            <v>0</v>
          </cell>
          <cell r="S7987">
            <v>0</v>
          </cell>
          <cell r="T7987">
            <v>0</v>
          </cell>
          <cell r="U7987">
            <v>0</v>
          </cell>
          <cell r="AO7987" t="str">
            <v>Bayern_2006_III 01_8</v>
          </cell>
          <cell r="AQ7987" t="str">
            <v>Westliche Flächenländer_2006_III 01_8</v>
          </cell>
        </row>
        <row r="7988">
          <cell r="G7988">
            <v>0</v>
          </cell>
          <cell r="H7988">
            <v>0</v>
          </cell>
          <cell r="I7988">
            <v>0</v>
          </cell>
          <cell r="J7988">
            <v>0</v>
          </cell>
          <cell r="K7988">
            <v>0</v>
          </cell>
          <cell r="L7988">
            <v>0</v>
          </cell>
          <cell r="M7988">
            <v>0</v>
          </cell>
          <cell r="N7988">
            <v>0</v>
          </cell>
          <cell r="O7988">
            <v>0</v>
          </cell>
          <cell r="P7988">
            <v>0</v>
          </cell>
          <cell r="Q7988">
            <v>0</v>
          </cell>
          <cell r="R7988">
            <v>0</v>
          </cell>
          <cell r="S7988">
            <v>0</v>
          </cell>
          <cell r="T7988">
            <v>0</v>
          </cell>
          <cell r="U7988">
            <v>0</v>
          </cell>
          <cell r="AO7988" t="e">
            <v>#N/A</v>
          </cell>
          <cell r="AQ7988" t="e">
            <v>#N/A</v>
          </cell>
        </row>
        <row r="7989">
          <cell r="G7989">
            <v>0</v>
          </cell>
          <cell r="H7989">
            <v>0</v>
          </cell>
          <cell r="I7989">
            <v>0</v>
          </cell>
          <cell r="J7989">
            <v>0</v>
          </cell>
          <cell r="K7989">
            <v>0</v>
          </cell>
          <cell r="L7989">
            <v>0</v>
          </cell>
          <cell r="M7989">
            <v>0</v>
          </cell>
          <cell r="N7989">
            <v>0</v>
          </cell>
          <cell r="O7989">
            <v>0</v>
          </cell>
          <cell r="P7989">
            <v>0</v>
          </cell>
          <cell r="Q7989">
            <v>0</v>
          </cell>
          <cell r="R7989">
            <v>0</v>
          </cell>
          <cell r="S7989">
            <v>0</v>
          </cell>
          <cell r="T7989">
            <v>0</v>
          </cell>
          <cell r="U7989">
            <v>0</v>
          </cell>
          <cell r="AO7989" t="e">
            <v>#N/A</v>
          </cell>
          <cell r="AQ7989" t="e">
            <v>#N/A</v>
          </cell>
        </row>
        <row r="7990">
          <cell r="G7990">
            <v>18392</v>
          </cell>
          <cell r="H7990">
            <v>9198</v>
          </cell>
          <cell r="I7990">
            <v>1287</v>
          </cell>
          <cell r="J7990">
            <v>641</v>
          </cell>
          <cell r="K7990">
            <v>17085</v>
          </cell>
          <cell r="L7990">
            <v>8711</v>
          </cell>
          <cell r="M7990">
            <v>1145</v>
          </cell>
          <cell r="N7990">
            <v>581</v>
          </cell>
          <cell r="O7990">
            <v>18392</v>
          </cell>
          <cell r="P7990">
            <v>0</v>
          </cell>
          <cell r="Q7990">
            <v>0</v>
          </cell>
          <cell r="R7990">
            <v>0</v>
          </cell>
          <cell r="S7990">
            <v>0</v>
          </cell>
          <cell r="T7990">
            <v>0</v>
          </cell>
          <cell r="U7990">
            <v>0</v>
          </cell>
          <cell r="AO7990" t="e">
            <v>#N/A</v>
          </cell>
          <cell r="AQ7990" t="e">
            <v>#N/A</v>
          </cell>
        </row>
        <row r="7991">
          <cell r="G7991">
            <v>0</v>
          </cell>
          <cell r="H7991">
            <v>0</v>
          </cell>
          <cell r="I7991">
            <v>0</v>
          </cell>
          <cell r="J7991">
            <v>0</v>
          </cell>
          <cell r="K7991">
            <v>0</v>
          </cell>
          <cell r="L7991">
            <v>0</v>
          </cell>
          <cell r="M7991">
            <v>0</v>
          </cell>
          <cell r="N7991">
            <v>0</v>
          </cell>
          <cell r="O7991">
            <v>0</v>
          </cell>
          <cell r="P7991">
            <v>0</v>
          </cell>
          <cell r="Q7991">
            <v>0</v>
          </cell>
          <cell r="R7991">
            <v>0</v>
          </cell>
          <cell r="S7991">
            <v>0</v>
          </cell>
          <cell r="T7991">
            <v>0</v>
          </cell>
          <cell r="U7991">
            <v>0</v>
          </cell>
          <cell r="AO7991" t="e">
            <v>#N/A</v>
          </cell>
          <cell r="AQ7991" t="e">
            <v>#N/A</v>
          </cell>
        </row>
        <row r="7992">
          <cell r="G7992">
            <v>0</v>
          </cell>
          <cell r="H7992">
            <v>0</v>
          </cell>
          <cell r="I7992">
            <v>0</v>
          </cell>
          <cell r="J7992">
            <v>0</v>
          </cell>
          <cell r="K7992">
            <v>0</v>
          </cell>
          <cell r="L7992">
            <v>0</v>
          </cell>
          <cell r="M7992">
            <v>0</v>
          </cell>
          <cell r="N7992">
            <v>0</v>
          </cell>
          <cell r="O7992">
            <v>0</v>
          </cell>
          <cell r="P7992">
            <v>0</v>
          </cell>
          <cell r="Q7992">
            <v>0</v>
          </cell>
          <cell r="R7992">
            <v>0</v>
          </cell>
          <cell r="S7992">
            <v>0</v>
          </cell>
          <cell r="T7992">
            <v>0</v>
          </cell>
          <cell r="U7992">
            <v>0</v>
          </cell>
          <cell r="AO7992" t="e">
            <v>#N/A</v>
          </cell>
          <cell r="AQ7992" t="e">
            <v>#N/A</v>
          </cell>
        </row>
        <row r="7993">
          <cell r="G7993">
            <v>0</v>
          </cell>
          <cell r="H7993">
            <v>0</v>
          </cell>
          <cell r="I7993">
            <v>0</v>
          </cell>
          <cell r="J7993">
            <v>0</v>
          </cell>
          <cell r="K7993">
            <v>0</v>
          </cell>
          <cell r="L7993">
            <v>0</v>
          </cell>
          <cell r="M7993">
            <v>0</v>
          </cell>
          <cell r="N7993">
            <v>0</v>
          </cell>
          <cell r="O7993">
            <v>0</v>
          </cell>
          <cell r="P7993">
            <v>0</v>
          </cell>
          <cell r="Q7993">
            <v>0</v>
          </cell>
          <cell r="R7993">
            <v>0</v>
          </cell>
          <cell r="S7993">
            <v>0</v>
          </cell>
          <cell r="T7993">
            <v>0</v>
          </cell>
          <cell r="U7993">
            <v>0</v>
          </cell>
          <cell r="AO7993" t="e">
            <v>#N/A</v>
          </cell>
          <cell r="AQ7993" t="e">
            <v>#N/A</v>
          </cell>
        </row>
        <row r="7994">
          <cell r="G7994">
            <v>0</v>
          </cell>
          <cell r="H7994">
            <v>0</v>
          </cell>
          <cell r="I7994">
            <v>0</v>
          </cell>
          <cell r="J7994">
            <v>0</v>
          </cell>
          <cell r="K7994">
            <v>0</v>
          </cell>
          <cell r="L7994">
            <v>0</v>
          </cell>
          <cell r="M7994">
            <v>0</v>
          </cell>
          <cell r="N7994">
            <v>0</v>
          </cell>
          <cell r="O7994">
            <v>0</v>
          </cell>
          <cell r="P7994">
            <v>0</v>
          </cell>
          <cell r="Q7994">
            <v>0</v>
          </cell>
          <cell r="R7994">
            <v>0</v>
          </cell>
          <cell r="S7994">
            <v>0</v>
          </cell>
          <cell r="T7994">
            <v>0</v>
          </cell>
          <cell r="U7994">
            <v>0</v>
          </cell>
          <cell r="AO7994" t="e">
            <v>#N/A</v>
          </cell>
          <cell r="AQ7994" t="e">
            <v>#N/A</v>
          </cell>
        </row>
        <row r="7995">
          <cell r="G7995">
            <v>18392</v>
          </cell>
          <cell r="H7995">
            <v>9198</v>
          </cell>
          <cell r="I7995">
            <v>1287</v>
          </cell>
          <cell r="J7995">
            <v>641</v>
          </cell>
          <cell r="K7995">
            <v>17085</v>
          </cell>
          <cell r="L7995">
            <v>8711</v>
          </cell>
          <cell r="M7995">
            <v>1145</v>
          </cell>
          <cell r="N7995">
            <v>581</v>
          </cell>
          <cell r="O7995">
            <v>18392</v>
          </cell>
          <cell r="P7995">
            <v>0</v>
          </cell>
          <cell r="Q7995">
            <v>0</v>
          </cell>
          <cell r="R7995">
            <v>0</v>
          </cell>
          <cell r="S7995">
            <v>0</v>
          </cell>
          <cell r="T7995">
            <v>0</v>
          </cell>
          <cell r="U7995">
            <v>0</v>
          </cell>
          <cell r="AO7995" t="e">
            <v>#N/A</v>
          </cell>
          <cell r="AQ7995" t="e">
            <v>#N/A</v>
          </cell>
        </row>
        <row r="7996">
          <cell r="G7996">
            <v>10</v>
          </cell>
          <cell r="H7996">
            <v>4</v>
          </cell>
          <cell r="I7996">
            <v>0</v>
          </cell>
          <cell r="J7996">
            <v>0</v>
          </cell>
          <cell r="K7996">
            <v>4</v>
          </cell>
          <cell r="L7996">
            <v>1</v>
          </cell>
          <cell r="M7996">
            <v>0</v>
          </cell>
          <cell r="N7996">
            <v>0</v>
          </cell>
          <cell r="O7996">
            <v>4</v>
          </cell>
          <cell r="P7996">
            <v>2</v>
          </cell>
          <cell r="Q7996">
            <v>4</v>
          </cell>
          <cell r="R7996">
            <v>0</v>
          </cell>
          <cell r="S7996">
            <v>0</v>
          </cell>
          <cell r="T7996">
            <v>0</v>
          </cell>
          <cell r="U7996">
            <v>0</v>
          </cell>
          <cell r="AO7996" t="str">
            <v>Bayern_2006_Sonstige_1</v>
          </cell>
          <cell r="AQ7996" t="str">
            <v>Westliche Flächenländer_2006_Sonstige_1</v>
          </cell>
        </row>
        <row r="7997">
          <cell r="G7997">
            <v>540</v>
          </cell>
          <cell r="H7997">
            <v>155</v>
          </cell>
          <cell r="I7997">
            <v>41</v>
          </cell>
          <cell r="J7997">
            <v>17</v>
          </cell>
          <cell r="K7997">
            <v>237</v>
          </cell>
          <cell r="L7997">
            <v>71</v>
          </cell>
          <cell r="M7997">
            <v>14</v>
          </cell>
          <cell r="N7997">
            <v>7</v>
          </cell>
          <cell r="O7997">
            <v>282</v>
          </cell>
          <cell r="P7997">
            <v>233</v>
          </cell>
          <cell r="Q7997">
            <v>25</v>
          </cell>
          <cell r="R7997">
            <v>0</v>
          </cell>
          <cell r="S7997">
            <v>0</v>
          </cell>
          <cell r="T7997">
            <v>0</v>
          </cell>
          <cell r="U7997">
            <v>0</v>
          </cell>
          <cell r="AO7997" t="str">
            <v>Bayern_2006_Sonstige_2</v>
          </cell>
          <cell r="AQ7997" t="str">
            <v>Westliche Flächenländer_2006_Sonstige_2</v>
          </cell>
        </row>
        <row r="7998">
          <cell r="G7998">
            <v>10482</v>
          </cell>
          <cell r="H7998">
            <v>4382</v>
          </cell>
          <cell r="I7998">
            <v>395</v>
          </cell>
          <cell r="J7998">
            <v>203</v>
          </cell>
          <cell r="K7998">
            <v>6797</v>
          </cell>
          <cell r="L7998">
            <v>2726</v>
          </cell>
          <cell r="M7998">
            <v>252</v>
          </cell>
          <cell r="N7998">
            <v>127</v>
          </cell>
          <cell r="O7998">
            <v>1734</v>
          </cell>
          <cell r="P7998">
            <v>6839</v>
          </cell>
          <cell r="Q7998">
            <v>1909</v>
          </cell>
          <cell r="R7998">
            <v>0</v>
          </cell>
          <cell r="S7998">
            <v>0</v>
          </cell>
          <cell r="T7998">
            <v>0</v>
          </cell>
          <cell r="U7998">
            <v>0</v>
          </cell>
          <cell r="AO7998" t="str">
            <v>Bayern_2006_Sonstige_3</v>
          </cell>
          <cell r="AQ7998" t="str">
            <v>Westliche Flächenländer_2006_Sonstige_3</v>
          </cell>
        </row>
        <row r="7999">
          <cell r="G7999">
            <v>448</v>
          </cell>
          <cell r="H7999">
            <v>261</v>
          </cell>
          <cell r="I7999">
            <v>11</v>
          </cell>
          <cell r="J7999">
            <v>8</v>
          </cell>
          <cell r="K7999">
            <v>274</v>
          </cell>
          <cell r="L7999">
            <v>172</v>
          </cell>
          <cell r="M7999">
            <v>6</v>
          </cell>
          <cell r="N7999">
            <v>5</v>
          </cell>
          <cell r="O7999">
            <v>0</v>
          </cell>
          <cell r="P7999">
            <v>13</v>
          </cell>
          <cell r="Q7999">
            <v>435</v>
          </cell>
          <cell r="R7999">
            <v>0</v>
          </cell>
          <cell r="S7999">
            <v>0</v>
          </cell>
          <cell r="T7999">
            <v>0</v>
          </cell>
          <cell r="U7999">
            <v>0</v>
          </cell>
          <cell r="AO7999" t="str">
            <v>Bayern_2006_Sonstige_4</v>
          </cell>
          <cell r="AQ7999" t="str">
            <v>Westliche Flächenländer_2006_Sonstige_4</v>
          </cell>
        </row>
        <row r="8000">
          <cell r="G8000">
            <v>0</v>
          </cell>
          <cell r="H8000">
            <v>0</v>
          </cell>
          <cell r="I8000">
            <v>0</v>
          </cell>
          <cell r="J8000">
            <v>0</v>
          </cell>
          <cell r="K8000">
            <v>0</v>
          </cell>
          <cell r="L8000">
            <v>0</v>
          </cell>
          <cell r="M8000">
            <v>0</v>
          </cell>
          <cell r="N8000">
            <v>0</v>
          </cell>
          <cell r="O8000">
            <v>0</v>
          </cell>
          <cell r="P8000">
            <v>0</v>
          </cell>
          <cell r="Q8000">
            <v>0</v>
          </cell>
          <cell r="R8000">
            <v>0</v>
          </cell>
          <cell r="S8000">
            <v>0</v>
          </cell>
          <cell r="T8000">
            <v>0</v>
          </cell>
          <cell r="U8000">
            <v>0</v>
          </cell>
          <cell r="AO8000" t="str">
            <v>Bayern_2006_Sonstige_5</v>
          </cell>
          <cell r="AQ8000" t="str">
            <v>Westliche Flächenländer_2006_Sonstige_5</v>
          </cell>
        </row>
        <row r="8001">
          <cell r="G8001">
            <v>0</v>
          </cell>
          <cell r="H8001">
            <v>0</v>
          </cell>
          <cell r="I8001">
            <v>0</v>
          </cell>
          <cell r="J8001">
            <v>0</v>
          </cell>
          <cell r="K8001">
            <v>0</v>
          </cell>
          <cell r="L8001">
            <v>0</v>
          </cell>
          <cell r="M8001">
            <v>0</v>
          </cell>
          <cell r="N8001">
            <v>0</v>
          </cell>
          <cell r="O8001">
            <v>0</v>
          </cell>
          <cell r="P8001">
            <v>0</v>
          </cell>
          <cell r="Q8001">
            <v>0</v>
          </cell>
          <cell r="R8001">
            <v>0</v>
          </cell>
          <cell r="S8001">
            <v>0</v>
          </cell>
          <cell r="T8001">
            <v>0</v>
          </cell>
          <cell r="U8001">
            <v>0</v>
          </cell>
          <cell r="AO8001" t="str">
            <v>Bayern_2006_Sonstige_6</v>
          </cell>
          <cell r="AQ8001" t="str">
            <v>Westliche Flächenländer_2006_Sonstige_6</v>
          </cell>
        </row>
        <row r="8002">
          <cell r="G8002">
            <v>0</v>
          </cell>
          <cell r="H8002">
            <v>0</v>
          </cell>
          <cell r="I8002">
            <v>0</v>
          </cell>
          <cell r="J8002">
            <v>0</v>
          </cell>
          <cell r="K8002">
            <v>0</v>
          </cell>
          <cell r="L8002">
            <v>0</v>
          </cell>
          <cell r="M8002">
            <v>0</v>
          </cell>
          <cell r="N8002">
            <v>0</v>
          </cell>
          <cell r="O8002">
            <v>0</v>
          </cell>
          <cell r="P8002">
            <v>0</v>
          </cell>
          <cell r="Q8002">
            <v>0</v>
          </cell>
          <cell r="R8002">
            <v>0</v>
          </cell>
          <cell r="S8002">
            <v>0</v>
          </cell>
          <cell r="T8002">
            <v>0</v>
          </cell>
          <cell r="U8002">
            <v>0</v>
          </cell>
          <cell r="AO8002" t="str">
            <v>Bayern_2006_Sonstige_7</v>
          </cell>
          <cell r="AQ8002" t="str">
            <v>Westliche Flächenländer_2006_Sonstige_7</v>
          </cell>
        </row>
        <row r="8003">
          <cell r="G8003">
            <v>11480</v>
          </cell>
          <cell r="H8003">
            <v>4802</v>
          </cell>
          <cell r="I8003">
            <v>447</v>
          </cell>
          <cell r="J8003">
            <v>228</v>
          </cell>
          <cell r="K8003">
            <v>7312</v>
          </cell>
          <cell r="L8003">
            <v>2970</v>
          </cell>
          <cell r="M8003">
            <v>272</v>
          </cell>
          <cell r="N8003">
            <v>139</v>
          </cell>
          <cell r="O8003">
            <v>2020</v>
          </cell>
          <cell r="P8003">
            <v>7087</v>
          </cell>
          <cell r="Q8003">
            <v>2373</v>
          </cell>
          <cell r="R8003">
            <v>0</v>
          </cell>
          <cell r="S8003">
            <v>0</v>
          </cell>
          <cell r="T8003">
            <v>0</v>
          </cell>
          <cell r="U8003">
            <v>0</v>
          </cell>
          <cell r="AO8003" t="str">
            <v>Bayern_2006_Sonstige_8</v>
          </cell>
          <cell r="AQ8003" t="str">
            <v>Westliche Flächenländer_2006_Sonstige_8</v>
          </cell>
        </row>
        <row r="8004">
          <cell r="G8004">
            <v>0</v>
          </cell>
          <cell r="H8004">
            <v>0</v>
          </cell>
          <cell r="I8004">
            <v>0</v>
          </cell>
          <cell r="J8004">
            <v>0</v>
          </cell>
          <cell r="K8004">
            <v>0</v>
          </cell>
          <cell r="L8004">
            <v>0</v>
          </cell>
          <cell r="M8004">
            <v>0</v>
          </cell>
          <cell r="N8004">
            <v>0</v>
          </cell>
          <cell r="O8004">
            <v>0</v>
          </cell>
          <cell r="P8004">
            <v>0</v>
          </cell>
          <cell r="Q8004">
            <v>0</v>
          </cell>
          <cell r="R8004">
            <v>0</v>
          </cell>
          <cell r="S8004">
            <v>0</v>
          </cell>
          <cell r="T8004">
            <v>0</v>
          </cell>
          <cell r="U8004">
            <v>0</v>
          </cell>
          <cell r="AO8004" t="str">
            <v>Bayern_2006_Sonstige_1</v>
          </cell>
          <cell r="AQ8004" t="str">
            <v>Westliche Flächenländer_2006_Sonstige_1</v>
          </cell>
        </row>
        <row r="8005">
          <cell r="G8005">
            <v>3810</v>
          </cell>
          <cell r="H8005">
            <v>558</v>
          </cell>
          <cell r="I8005">
            <v>150</v>
          </cell>
          <cell r="J8005">
            <v>16</v>
          </cell>
          <cell r="K8005">
            <v>2029</v>
          </cell>
          <cell r="L8005">
            <v>284</v>
          </cell>
          <cell r="M8005">
            <v>82</v>
          </cell>
          <cell r="N8005">
            <v>12</v>
          </cell>
          <cell r="O8005">
            <v>2091</v>
          </cell>
          <cell r="P8005">
            <v>1517</v>
          </cell>
          <cell r="Q8005">
            <v>117</v>
          </cell>
          <cell r="R8005">
            <v>85</v>
          </cell>
          <cell r="S8005">
            <v>0</v>
          </cell>
          <cell r="T8005">
            <v>0</v>
          </cell>
          <cell r="U8005">
            <v>0</v>
          </cell>
          <cell r="AO8005" t="str">
            <v>Bayern_2006_Sonstige_2</v>
          </cell>
          <cell r="AQ8005" t="str">
            <v>Westliche Flächenländer_2006_Sonstige_2</v>
          </cell>
        </row>
        <row r="8006">
          <cell r="G8006">
            <v>5851</v>
          </cell>
          <cell r="H8006">
            <v>1179</v>
          </cell>
          <cell r="I8006">
            <v>133</v>
          </cell>
          <cell r="J8006">
            <v>20</v>
          </cell>
          <cell r="K8006">
            <v>3034</v>
          </cell>
          <cell r="L8006">
            <v>622</v>
          </cell>
          <cell r="M8006">
            <v>58</v>
          </cell>
          <cell r="N8006">
            <v>10</v>
          </cell>
          <cell r="O8006">
            <v>3090</v>
          </cell>
          <cell r="P8006">
            <v>2241</v>
          </cell>
          <cell r="Q8006">
            <v>292</v>
          </cell>
          <cell r="R8006">
            <v>228</v>
          </cell>
          <cell r="S8006">
            <v>0</v>
          </cell>
          <cell r="T8006">
            <v>0</v>
          </cell>
          <cell r="U8006">
            <v>0</v>
          </cell>
          <cell r="AO8006" t="str">
            <v>Bayern_2006_Sonstige_3</v>
          </cell>
          <cell r="AQ8006" t="str">
            <v>Westliche Flächenländer_2006_Sonstige_3</v>
          </cell>
        </row>
        <row r="8007">
          <cell r="G8007">
            <v>410</v>
          </cell>
          <cell r="H8007">
            <v>142</v>
          </cell>
          <cell r="I8007">
            <v>4</v>
          </cell>
          <cell r="J8007">
            <v>1</v>
          </cell>
          <cell r="K8007">
            <v>187</v>
          </cell>
          <cell r="L8007">
            <v>70</v>
          </cell>
          <cell r="M8007">
            <v>1</v>
          </cell>
          <cell r="N8007">
            <v>0</v>
          </cell>
          <cell r="O8007">
            <v>193</v>
          </cell>
          <cell r="P8007">
            <v>186</v>
          </cell>
          <cell r="Q8007">
            <v>21</v>
          </cell>
          <cell r="R8007">
            <v>10</v>
          </cell>
          <cell r="S8007">
            <v>0</v>
          </cell>
          <cell r="T8007">
            <v>0</v>
          </cell>
          <cell r="U8007">
            <v>0</v>
          </cell>
          <cell r="AO8007" t="str">
            <v>Bayern_2006_Sonstige_4</v>
          </cell>
          <cell r="AQ8007" t="str">
            <v>Westliche Flächenländer_2006_Sonstige_4</v>
          </cell>
        </row>
        <row r="8008">
          <cell r="G8008">
            <v>449</v>
          </cell>
          <cell r="H8008">
            <v>201</v>
          </cell>
          <cell r="I8008">
            <v>25</v>
          </cell>
          <cell r="J8008">
            <v>12</v>
          </cell>
          <cell r="K8008">
            <v>239</v>
          </cell>
          <cell r="L8008">
            <v>96</v>
          </cell>
          <cell r="M8008">
            <v>12</v>
          </cell>
          <cell r="N8008">
            <v>6</v>
          </cell>
          <cell r="O8008">
            <v>246</v>
          </cell>
          <cell r="P8008">
            <v>178</v>
          </cell>
          <cell r="Q8008">
            <v>11</v>
          </cell>
          <cell r="R8008">
            <v>14</v>
          </cell>
          <cell r="S8008">
            <v>0</v>
          </cell>
          <cell r="T8008">
            <v>0</v>
          </cell>
          <cell r="U8008">
            <v>0</v>
          </cell>
          <cell r="AO8008" t="str">
            <v>Bayern_2006_Sonstige_5</v>
          </cell>
          <cell r="AQ8008" t="str">
            <v>Westliche Flächenländer_2006_Sonstige_5</v>
          </cell>
        </row>
        <row r="8009">
          <cell r="G8009">
            <v>72</v>
          </cell>
          <cell r="H8009">
            <v>24</v>
          </cell>
          <cell r="I8009">
            <v>14</v>
          </cell>
          <cell r="J8009">
            <v>6</v>
          </cell>
          <cell r="K8009">
            <v>36</v>
          </cell>
          <cell r="L8009">
            <v>18</v>
          </cell>
          <cell r="M8009">
            <v>8</v>
          </cell>
          <cell r="N8009">
            <v>3</v>
          </cell>
          <cell r="O8009">
            <v>36</v>
          </cell>
          <cell r="P8009">
            <v>33</v>
          </cell>
          <cell r="Q8009">
            <v>2</v>
          </cell>
          <cell r="R8009">
            <v>1</v>
          </cell>
          <cell r="S8009">
            <v>0</v>
          </cell>
          <cell r="T8009">
            <v>0</v>
          </cell>
          <cell r="U8009">
            <v>0</v>
          </cell>
          <cell r="AO8009" t="str">
            <v>Bayern_2006_Sonstige_6</v>
          </cell>
          <cell r="AQ8009" t="str">
            <v>Westliche Flächenländer_2006_Sonstige_6</v>
          </cell>
        </row>
        <row r="8010">
          <cell r="G8010">
            <v>0</v>
          </cell>
          <cell r="H8010">
            <v>0</v>
          </cell>
          <cell r="I8010">
            <v>0</v>
          </cell>
          <cell r="J8010">
            <v>0</v>
          </cell>
          <cell r="K8010">
            <v>0</v>
          </cell>
          <cell r="L8010">
            <v>0</v>
          </cell>
          <cell r="M8010">
            <v>0</v>
          </cell>
          <cell r="N8010">
            <v>0</v>
          </cell>
          <cell r="O8010">
            <v>0</v>
          </cell>
          <cell r="P8010">
            <v>0</v>
          </cell>
          <cell r="Q8010">
            <v>0</v>
          </cell>
          <cell r="R8010">
            <v>0</v>
          </cell>
          <cell r="S8010">
            <v>0</v>
          </cell>
          <cell r="T8010">
            <v>0</v>
          </cell>
          <cell r="U8010">
            <v>0</v>
          </cell>
          <cell r="AO8010" t="str">
            <v>Bayern_2006_Sonstige_7</v>
          </cell>
          <cell r="AQ8010" t="str">
            <v>Westliche Flächenländer_2006_Sonstige_7</v>
          </cell>
        </row>
        <row r="8011">
          <cell r="G8011">
            <v>10592</v>
          </cell>
          <cell r="H8011">
            <v>2104</v>
          </cell>
          <cell r="I8011">
            <v>326</v>
          </cell>
          <cell r="J8011">
            <v>55</v>
          </cell>
          <cell r="K8011">
            <v>5525</v>
          </cell>
          <cell r="L8011">
            <v>1090</v>
          </cell>
          <cell r="M8011">
            <v>161</v>
          </cell>
          <cell r="N8011">
            <v>31</v>
          </cell>
          <cell r="O8011">
            <v>5656</v>
          </cell>
          <cell r="P8011">
            <v>4155</v>
          </cell>
          <cell r="Q8011">
            <v>443</v>
          </cell>
          <cell r="R8011">
            <v>338</v>
          </cell>
          <cell r="S8011">
            <v>0</v>
          </cell>
          <cell r="T8011">
            <v>0</v>
          </cell>
          <cell r="U8011">
            <v>0</v>
          </cell>
          <cell r="AO8011" t="str">
            <v>Bayern_2006_Sonstige_8</v>
          </cell>
          <cell r="AQ8011" t="str">
            <v>Westliche Flächenländer_2006_Sonstige_8</v>
          </cell>
        </row>
        <row r="8012">
          <cell r="G8012">
            <v>0</v>
          </cell>
          <cell r="H8012">
            <v>0</v>
          </cell>
          <cell r="I8012">
            <v>0</v>
          </cell>
          <cell r="J8012">
            <v>0</v>
          </cell>
          <cell r="K8012">
            <v>0</v>
          </cell>
          <cell r="L8012">
            <v>0</v>
          </cell>
          <cell r="M8012">
            <v>0</v>
          </cell>
          <cell r="N8012">
            <v>0</v>
          </cell>
          <cell r="O8012">
            <v>0</v>
          </cell>
          <cell r="P8012">
            <v>0</v>
          </cell>
          <cell r="Q8012">
            <v>0</v>
          </cell>
          <cell r="R8012">
            <v>0</v>
          </cell>
          <cell r="S8012">
            <v>0</v>
          </cell>
          <cell r="T8012">
            <v>0</v>
          </cell>
          <cell r="U8012">
            <v>0</v>
          </cell>
          <cell r="AO8012" t="e">
            <v>#N/A</v>
          </cell>
          <cell r="AQ8012" t="e">
            <v>#N/A</v>
          </cell>
        </row>
        <row r="8013">
          <cell r="G8013">
            <v>844</v>
          </cell>
          <cell r="H8013">
            <v>320</v>
          </cell>
          <cell r="I8013">
            <v>59</v>
          </cell>
          <cell r="J8013">
            <v>1</v>
          </cell>
          <cell r="K8013">
            <v>317</v>
          </cell>
          <cell r="L8013">
            <v>140</v>
          </cell>
          <cell r="M8013">
            <v>21</v>
          </cell>
          <cell r="N8013">
            <v>1</v>
          </cell>
          <cell r="O8013">
            <v>329</v>
          </cell>
          <cell r="P8013">
            <v>313</v>
          </cell>
          <cell r="Q8013">
            <v>117</v>
          </cell>
          <cell r="R8013">
            <v>85</v>
          </cell>
          <cell r="S8013">
            <v>0</v>
          </cell>
          <cell r="T8013">
            <v>0</v>
          </cell>
          <cell r="U8013">
            <v>0</v>
          </cell>
          <cell r="AO8013" t="e">
            <v>#N/A</v>
          </cell>
          <cell r="AQ8013" t="e">
            <v>#N/A</v>
          </cell>
        </row>
        <row r="8014">
          <cell r="G8014">
            <v>1733</v>
          </cell>
          <cell r="H8014">
            <v>595</v>
          </cell>
          <cell r="I8014">
            <v>52</v>
          </cell>
          <cell r="J8014">
            <v>4</v>
          </cell>
          <cell r="K8014">
            <v>678</v>
          </cell>
          <cell r="L8014">
            <v>281</v>
          </cell>
          <cell r="M8014">
            <v>14</v>
          </cell>
          <cell r="N8014">
            <v>1</v>
          </cell>
          <cell r="O8014">
            <v>690</v>
          </cell>
          <cell r="P8014">
            <v>523</v>
          </cell>
          <cell r="Q8014">
            <v>292</v>
          </cell>
          <cell r="R8014">
            <v>228</v>
          </cell>
          <cell r="S8014">
            <v>0</v>
          </cell>
          <cell r="T8014">
            <v>0</v>
          </cell>
          <cell r="U8014">
            <v>0</v>
          </cell>
          <cell r="AO8014" t="e">
            <v>#N/A</v>
          </cell>
          <cell r="AQ8014" t="e">
            <v>#N/A</v>
          </cell>
        </row>
        <row r="8015">
          <cell r="G8015">
            <v>110</v>
          </cell>
          <cell r="H8015">
            <v>64</v>
          </cell>
          <cell r="I8015">
            <v>2</v>
          </cell>
          <cell r="J8015">
            <v>1</v>
          </cell>
          <cell r="K8015">
            <v>42</v>
          </cell>
          <cell r="L8015">
            <v>32</v>
          </cell>
          <cell r="M8015">
            <v>0</v>
          </cell>
          <cell r="N8015">
            <v>0</v>
          </cell>
          <cell r="O8015">
            <v>42</v>
          </cell>
          <cell r="P8015">
            <v>37</v>
          </cell>
          <cell r="Q8015">
            <v>21</v>
          </cell>
          <cell r="R8015">
            <v>10</v>
          </cell>
          <cell r="S8015">
            <v>0</v>
          </cell>
          <cell r="T8015">
            <v>0</v>
          </cell>
          <cell r="U8015">
            <v>0</v>
          </cell>
          <cell r="AO8015" t="e">
            <v>#N/A</v>
          </cell>
          <cell r="AQ8015" t="e">
            <v>#N/A</v>
          </cell>
        </row>
        <row r="8016">
          <cell r="G8016">
            <v>120</v>
          </cell>
          <cell r="H8016">
            <v>74</v>
          </cell>
          <cell r="I8016">
            <v>11</v>
          </cell>
          <cell r="J8016">
            <v>6</v>
          </cell>
          <cell r="K8016">
            <v>48</v>
          </cell>
          <cell r="L8016">
            <v>31</v>
          </cell>
          <cell r="M8016">
            <v>5</v>
          </cell>
          <cell r="N8016">
            <v>3</v>
          </cell>
          <cell r="O8016">
            <v>48</v>
          </cell>
          <cell r="P8016">
            <v>47</v>
          </cell>
          <cell r="Q8016">
            <v>11</v>
          </cell>
          <cell r="R8016">
            <v>14</v>
          </cell>
          <cell r="S8016">
            <v>0</v>
          </cell>
          <cell r="T8016">
            <v>0</v>
          </cell>
          <cell r="U8016">
            <v>0</v>
          </cell>
          <cell r="AO8016" t="e">
            <v>#N/A</v>
          </cell>
          <cell r="AQ8016" t="e">
            <v>#N/A</v>
          </cell>
        </row>
        <row r="8017">
          <cell r="G8017">
            <v>19</v>
          </cell>
          <cell r="H8017">
            <v>10</v>
          </cell>
          <cell r="I8017">
            <v>2</v>
          </cell>
          <cell r="J8017">
            <v>0</v>
          </cell>
          <cell r="K8017">
            <v>9</v>
          </cell>
          <cell r="L8017">
            <v>8</v>
          </cell>
          <cell r="M8017">
            <v>0</v>
          </cell>
          <cell r="N8017">
            <v>0</v>
          </cell>
          <cell r="O8017">
            <v>9</v>
          </cell>
          <cell r="P8017">
            <v>7</v>
          </cell>
          <cell r="Q8017">
            <v>2</v>
          </cell>
          <cell r="R8017">
            <v>1</v>
          </cell>
          <cell r="S8017">
            <v>0</v>
          </cell>
          <cell r="T8017">
            <v>0</v>
          </cell>
          <cell r="U8017">
            <v>0</v>
          </cell>
          <cell r="AO8017" t="e">
            <v>#N/A</v>
          </cell>
          <cell r="AQ8017" t="e">
            <v>#N/A</v>
          </cell>
        </row>
        <row r="8018">
          <cell r="G8018">
            <v>0</v>
          </cell>
          <cell r="H8018">
            <v>0</v>
          </cell>
          <cell r="I8018">
            <v>0</v>
          </cell>
          <cell r="J8018">
            <v>0</v>
          </cell>
          <cell r="K8018">
            <v>0</v>
          </cell>
          <cell r="L8018">
            <v>0</v>
          </cell>
          <cell r="M8018">
            <v>0</v>
          </cell>
          <cell r="N8018">
            <v>0</v>
          </cell>
          <cell r="O8018">
            <v>0</v>
          </cell>
          <cell r="P8018">
            <v>0</v>
          </cell>
          <cell r="Q8018">
            <v>0</v>
          </cell>
          <cell r="R8018">
            <v>0</v>
          </cell>
          <cell r="S8018">
            <v>0</v>
          </cell>
          <cell r="T8018">
            <v>0</v>
          </cell>
          <cell r="U8018">
            <v>0</v>
          </cell>
          <cell r="AO8018" t="e">
            <v>#N/A</v>
          </cell>
          <cell r="AQ8018" t="e">
            <v>#N/A</v>
          </cell>
        </row>
        <row r="8019">
          <cell r="G8019">
            <v>2826</v>
          </cell>
          <cell r="H8019">
            <v>1063</v>
          </cell>
          <cell r="I8019">
            <v>126</v>
          </cell>
          <cell r="J8019">
            <v>12</v>
          </cell>
          <cell r="K8019">
            <v>1094</v>
          </cell>
          <cell r="L8019">
            <v>492</v>
          </cell>
          <cell r="M8019">
            <v>40</v>
          </cell>
          <cell r="N8019">
            <v>5</v>
          </cell>
          <cell r="O8019">
            <v>1118</v>
          </cell>
          <cell r="P8019">
            <v>927</v>
          </cell>
          <cell r="Q8019">
            <v>443</v>
          </cell>
          <cell r="R8019">
            <v>338</v>
          </cell>
          <cell r="S8019">
            <v>0</v>
          </cell>
          <cell r="T8019">
            <v>0</v>
          </cell>
          <cell r="U8019">
            <v>0</v>
          </cell>
          <cell r="AO8019" t="e">
            <v>#N/A</v>
          </cell>
          <cell r="AQ8019" t="e">
            <v>#N/A</v>
          </cell>
        </row>
        <row r="8020">
          <cell r="G8020">
            <v>0</v>
          </cell>
          <cell r="H8020">
            <v>0</v>
          </cell>
          <cell r="I8020">
            <v>0</v>
          </cell>
          <cell r="J8020">
            <v>0</v>
          </cell>
          <cell r="K8020">
            <v>0</v>
          </cell>
          <cell r="L8020">
            <v>0</v>
          </cell>
          <cell r="M8020">
            <v>0</v>
          </cell>
          <cell r="N8020">
            <v>0</v>
          </cell>
          <cell r="O8020">
            <v>0</v>
          </cell>
          <cell r="P8020">
            <v>0</v>
          </cell>
          <cell r="Q8020">
            <v>0</v>
          </cell>
          <cell r="R8020">
            <v>0</v>
          </cell>
          <cell r="S8020">
            <v>0</v>
          </cell>
          <cell r="T8020">
            <v>0</v>
          </cell>
          <cell r="U8020">
            <v>0</v>
          </cell>
          <cell r="AO8020" t="str">
            <v>Bayern_2006_Sonstige_1</v>
          </cell>
          <cell r="AQ8020" t="str">
            <v>Westliche Flächenländer_2006_Sonstige_1</v>
          </cell>
        </row>
        <row r="8021">
          <cell r="G8021">
            <v>0</v>
          </cell>
          <cell r="H8021">
            <v>0</v>
          </cell>
          <cell r="I8021">
            <v>0</v>
          </cell>
          <cell r="J8021">
            <v>0</v>
          </cell>
          <cell r="K8021">
            <v>0</v>
          </cell>
          <cell r="L8021">
            <v>0</v>
          </cell>
          <cell r="M8021">
            <v>0</v>
          </cell>
          <cell r="N8021">
            <v>0</v>
          </cell>
          <cell r="O8021">
            <v>0</v>
          </cell>
          <cell r="P8021">
            <v>0</v>
          </cell>
          <cell r="Q8021">
            <v>0</v>
          </cell>
          <cell r="R8021">
            <v>0</v>
          </cell>
          <cell r="S8021">
            <v>0</v>
          </cell>
          <cell r="T8021">
            <v>0</v>
          </cell>
          <cell r="U8021">
            <v>0</v>
          </cell>
          <cell r="AO8021" t="str">
            <v>Bayern_2006_Sonstige_2</v>
          </cell>
          <cell r="AQ8021" t="str">
            <v>Westliche Flächenländer_2006_Sonstige_2</v>
          </cell>
        </row>
        <row r="8022">
          <cell r="G8022">
            <v>1511</v>
          </cell>
          <cell r="H8022">
            <v>1011</v>
          </cell>
          <cell r="I8022">
            <v>85</v>
          </cell>
          <cell r="J8022">
            <v>53</v>
          </cell>
          <cell r="K8022">
            <v>718</v>
          </cell>
          <cell r="L8022">
            <v>478</v>
          </cell>
          <cell r="M8022">
            <v>37</v>
          </cell>
          <cell r="N8022">
            <v>21</v>
          </cell>
          <cell r="O8022">
            <v>663</v>
          </cell>
          <cell r="P8022">
            <v>593</v>
          </cell>
          <cell r="Q8022">
            <v>199</v>
          </cell>
          <cell r="R8022">
            <v>37</v>
          </cell>
          <cell r="S8022">
            <v>19</v>
          </cell>
          <cell r="T8022">
            <v>0</v>
          </cell>
          <cell r="U8022">
            <v>0</v>
          </cell>
          <cell r="AO8022" t="str">
            <v>Bayern_2006_Sonstige_3</v>
          </cell>
          <cell r="AQ8022" t="str">
            <v>Westliche Flächenländer_2006_Sonstige_3</v>
          </cell>
        </row>
        <row r="8023">
          <cell r="G8023">
            <v>276</v>
          </cell>
          <cell r="H8023">
            <v>182</v>
          </cell>
          <cell r="I8023">
            <v>26</v>
          </cell>
          <cell r="J8023">
            <v>18</v>
          </cell>
          <cell r="K8023">
            <v>108</v>
          </cell>
          <cell r="L8023">
            <v>72</v>
          </cell>
          <cell r="M8023">
            <v>8</v>
          </cell>
          <cell r="N8023">
            <v>7</v>
          </cell>
          <cell r="O8023">
            <v>99</v>
          </cell>
          <cell r="P8023">
            <v>104</v>
          </cell>
          <cell r="Q8023">
            <v>57</v>
          </cell>
          <cell r="R8023">
            <v>8</v>
          </cell>
          <cell r="S8023">
            <v>8</v>
          </cell>
          <cell r="T8023">
            <v>0</v>
          </cell>
          <cell r="U8023">
            <v>0</v>
          </cell>
          <cell r="AO8023" t="str">
            <v>Bayern_2006_Sonstige_4</v>
          </cell>
          <cell r="AQ8023" t="str">
            <v>Westliche Flächenländer_2006_Sonstige_4</v>
          </cell>
        </row>
        <row r="8024">
          <cell r="G8024">
            <v>1375</v>
          </cell>
          <cell r="H8024">
            <v>1076</v>
          </cell>
          <cell r="I8024">
            <v>290</v>
          </cell>
          <cell r="J8024">
            <v>254</v>
          </cell>
          <cell r="K8024">
            <v>446</v>
          </cell>
          <cell r="L8024">
            <v>368</v>
          </cell>
          <cell r="M8024">
            <v>119</v>
          </cell>
          <cell r="N8024">
            <v>105</v>
          </cell>
          <cell r="O8024">
            <v>417</v>
          </cell>
          <cell r="P8024">
            <v>426</v>
          </cell>
          <cell r="Q8024">
            <v>436</v>
          </cell>
          <cell r="R8024">
            <v>62</v>
          </cell>
          <cell r="S8024">
            <v>34</v>
          </cell>
          <cell r="T8024">
            <v>0</v>
          </cell>
          <cell r="U8024">
            <v>0</v>
          </cell>
          <cell r="AO8024" t="str">
            <v>Bayern_2006_Sonstige_5</v>
          </cell>
          <cell r="AQ8024" t="str">
            <v>Westliche Flächenländer_2006_Sonstige_5</v>
          </cell>
        </row>
        <row r="8025">
          <cell r="G8025">
            <v>84</v>
          </cell>
          <cell r="H8025">
            <v>50</v>
          </cell>
          <cell r="I8025">
            <v>56</v>
          </cell>
          <cell r="J8025">
            <v>34</v>
          </cell>
          <cell r="K8025">
            <v>27</v>
          </cell>
          <cell r="L8025">
            <v>11</v>
          </cell>
          <cell r="M8025">
            <v>11</v>
          </cell>
          <cell r="N8025">
            <v>3</v>
          </cell>
          <cell r="O8025">
            <v>27</v>
          </cell>
          <cell r="P8025">
            <v>28</v>
          </cell>
          <cell r="Q8025">
            <v>9</v>
          </cell>
          <cell r="R8025">
            <v>8</v>
          </cell>
          <cell r="S8025">
            <v>12</v>
          </cell>
          <cell r="T8025">
            <v>0</v>
          </cell>
          <cell r="U8025">
            <v>0</v>
          </cell>
          <cell r="AO8025" t="str">
            <v>Bayern_2006_Sonstige_6</v>
          </cell>
          <cell r="AQ8025" t="str">
            <v>Westliche Flächenländer_2006_Sonstige_6</v>
          </cell>
        </row>
        <row r="8026">
          <cell r="G8026">
            <v>0</v>
          </cell>
          <cell r="H8026">
            <v>0</v>
          </cell>
          <cell r="I8026">
            <v>0</v>
          </cell>
          <cell r="J8026">
            <v>0</v>
          </cell>
          <cell r="K8026">
            <v>0</v>
          </cell>
          <cell r="L8026">
            <v>0</v>
          </cell>
          <cell r="M8026">
            <v>0</v>
          </cell>
          <cell r="N8026">
            <v>0</v>
          </cell>
          <cell r="O8026">
            <v>0</v>
          </cell>
          <cell r="P8026">
            <v>0</v>
          </cell>
          <cell r="Q8026">
            <v>0</v>
          </cell>
          <cell r="R8026">
            <v>0</v>
          </cell>
          <cell r="S8026">
            <v>0</v>
          </cell>
          <cell r="T8026">
            <v>0</v>
          </cell>
          <cell r="U8026">
            <v>0</v>
          </cell>
          <cell r="AO8026" t="str">
            <v>Bayern_2006_Sonstige_7</v>
          </cell>
          <cell r="AQ8026" t="str">
            <v>Westliche Flächenländer_2006_Sonstige_7</v>
          </cell>
        </row>
        <row r="8027">
          <cell r="G8027">
            <v>3246</v>
          </cell>
          <cell r="H8027">
            <v>2319</v>
          </cell>
          <cell r="I8027">
            <v>457</v>
          </cell>
          <cell r="J8027">
            <v>359</v>
          </cell>
          <cell r="K8027">
            <v>1299</v>
          </cell>
          <cell r="L8027">
            <v>929</v>
          </cell>
          <cell r="M8027">
            <v>175</v>
          </cell>
          <cell r="N8027">
            <v>136</v>
          </cell>
          <cell r="O8027">
            <v>1206</v>
          </cell>
          <cell r="P8027">
            <v>1151</v>
          </cell>
          <cell r="Q8027">
            <v>701</v>
          </cell>
          <cell r="R8027">
            <v>115</v>
          </cell>
          <cell r="S8027">
            <v>73</v>
          </cell>
          <cell r="T8027">
            <v>0</v>
          </cell>
          <cell r="U8027">
            <v>0</v>
          </cell>
          <cell r="AO8027" t="str">
            <v>Bayern_2006_Sonstige_8</v>
          </cell>
          <cell r="AQ8027" t="str">
            <v>Westliche Flächenländer_2006_Sonstige_8</v>
          </cell>
        </row>
        <row r="8028">
          <cell r="G8028">
            <v>0</v>
          </cell>
          <cell r="H8028">
            <v>0</v>
          </cell>
          <cell r="I8028">
            <v>0</v>
          </cell>
          <cell r="J8028">
            <v>0</v>
          </cell>
          <cell r="K8028">
            <v>0</v>
          </cell>
          <cell r="L8028">
            <v>0</v>
          </cell>
          <cell r="M8028">
            <v>0</v>
          </cell>
          <cell r="N8028">
            <v>0</v>
          </cell>
          <cell r="O8028">
            <v>0</v>
          </cell>
          <cell r="P8028">
            <v>0</v>
          </cell>
          <cell r="Q8028">
            <v>0</v>
          </cell>
          <cell r="R8028">
            <v>0</v>
          </cell>
          <cell r="S8028">
            <v>0</v>
          </cell>
          <cell r="T8028">
            <v>0</v>
          </cell>
          <cell r="U8028">
            <v>0</v>
          </cell>
          <cell r="AO8028" t="str">
            <v>Bayern_2006_I 05c_1</v>
          </cell>
          <cell r="AQ8028" t="str">
            <v>Westliche Flächenländer_2006_I 05c_1</v>
          </cell>
        </row>
        <row r="8029">
          <cell r="G8029">
            <v>0</v>
          </cell>
          <cell r="H8029">
            <v>0</v>
          </cell>
          <cell r="I8029">
            <v>0</v>
          </cell>
          <cell r="J8029">
            <v>0</v>
          </cell>
          <cell r="K8029">
            <v>0</v>
          </cell>
          <cell r="L8029">
            <v>0</v>
          </cell>
          <cell r="M8029">
            <v>0</v>
          </cell>
          <cell r="N8029">
            <v>0</v>
          </cell>
          <cell r="O8029">
            <v>0</v>
          </cell>
          <cell r="P8029">
            <v>0</v>
          </cell>
          <cell r="Q8029">
            <v>0</v>
          </cell>
          <cell r="R8029">
            <v>0</v>
          </cell>
          <cell r="S8029">
            <v>0</v>
          </cell>
          <cell r="T8029">
            <v>0</v>
          </cell>
          <cell r="U8029">
            <v>0</v>
          </cell>
          <cell r="AO8029" t="str">
            <v>Bayern_2006_I 05c_2</v>
          </cell>
          <cell r="AQ8029" t="str">
            <v>Westliche Flächenländer_2006_I 05c_2</v>
          </cell>
        </row>
        <row r="8030">
          <cell r="G8030">
            <v>3849</v>
          </cell>
          <cell r="H8030">
            <v>3524</v>
          </cell>
          <cell r="I8030">
            <v>72</v>
          </cell>
          <cell r="J8030">
            <v>69</v>
          </cell>
          <cell r="K8030">
            <v>1858</v>
          </cell>
          <cell r="L8030">
            <v>1711</v>
          </cell>
          <cell r="M8030">
            <v>45</v>
          </cell>
          <cell r="N8030">
            <v>44</v>
          </cell>
          <cell r="O8030">
            <v>1968</v>
          </cell>
          <cell r="P8030">
            <v>1814</v>
          </cell>
          <cell r="Q8030">
            <v>53</v>
          </cell>
          <cell r="R8030">
            <v>14</v>
          </cell>
          <cell r="S8030">
            <v>0</v>
          </cell>
          <cell r="T8030">
            <v>0</v>
          </cell>
          <cell r="U8030">
            <v>0</v>
          </cell>
          <cell r="AO8030" t="str">
            <v>Bayern_2006_I 05c_3</v>
          </cell>
          <cell r="AQ8030" t="str">
            <v>Westliche Flächenländer_2006_I 05c_3</v>
          </cell>
        </row>
        <row r="8031">
          <cell r="G8031">
            <v>296</v>
          </cell>
          <cell r="H8031">
            <v>259</v>
          </cell>
          <cell r="I8031">
            <v>5</v>
          </cell>
          <cell r="J8031">
            <v>4</v>
          </cell>
          <cell r="K8031">
            <v>121</v>
          </cell>
          <cell r="L8031">
            <v>108</v>
          </cell>
          <cell r="M8031">
            <v>1</v>
          </cell>
          <cell r="N8031">
            <v>1</v>
          </cell>
          <cell r="O8031">
            <v>128</v>
          </cell>
          <cell r="P8031">
            <v>145</v>
          </cell>
          <cell r="Q8031">
            <v>21</v>
          </cell>
          <cell r="R8031">
            <v>2</v>
          </cell>
          <cell r="S8031">
            <v>0</v>
          </cell>
          <cell r="T8031">
            <v>0</v>
          </cell>
          <cell r="U8031">
            <v>0</v>
          </cell>
          <cell r="AO8031" t="str">
            <v>Bayern_2006_I 05c_4</v>
          </cell>
          <cell r="AQ8031" t="str">
            <v>Westliche Flächenländer_2006_I 05c_4</v>
          </cell>
        </row>
        <row r="8032">
          <cell r="G8032">
            <v>206</v>
          </cell>
          <cell r="H8032">
            <v>175</v>
          </cell>
          <cell r="I8032">
            <v>26</v>
          </cell>
          <cell r="J8032">
            <v>23</v>
          </cell>
          <cell r="K8032">
            <v>108</v>
          </cell>
          <cell r="L8032">
            <v>90</v>
          </cell>
          <cell r="M8032">
            <v>14</v>
          </cell>
          <cell r="N8032">
            <v>12</v>
          </cell>
          <cell r="O8032">
            <v>107</v>
          </cell>
          <cell r="P8032">
            <v>86</v>
          </cell>
          <cell r="Q8032">
            <v>7</v>
          </cell>
          <cell r="R8032">
            <v>6</v>
          </cell>
          <cell r="S8032">
            <v>0</v>
          </cell>
          <cell r="T8032">
            <v>0</v>
          </cell>
          <cell r="U8032">
            <v>0</v>
          </cell>
          <cell r="AO8032" t="str">
            <v>Bayern_2006_I 05c_5</v>
          </cell>
          <cell r="AQ8032" t="str">
            <v>Westliche Flächenländer_2006_I 05c_5</v>
          </cell>
        </row>
        <row r="8033">
          <cell r="G8033">
            <v>6</v>
          </cell>
          <cell r="H8033">
            <v>5</v>
          </cell>
          <cell r="I8033">
            <v>0</v>
          </cell>
          <cell r="J8033">
            <v>0</v>
          </cell>
          <cell r="K8033">
            <v>2</v>
          </cell>
          <cell r="L8033">
            <v>2</v>
          </cell>
          <cell r="M8033">
            <v>0</v>
          </cell>
          <cell r="N8033">
            <v>0</v>
          </cell>
          <cell r="O8033">
            <v>2</v>
          </cell>
          <cell r="P8033">
            <v>3</v>
          </cell>
          <cell r="Q8033">
            <v>1</v>
          </cell>
          <cell r="R8033">
            <v>0</v>
          </cell>
          <cell r="S8033">
            <v>0</v>
          </cell>
          <cell r="T8033">
            <v>0</v>
          </cell>
          <cell r="U8033">
            <v>0</v>
          </cell>
          <cell r="AO8033" t="str">
            <v>Bayern_2006_I 05c_6</v>
          </cell>
          <cell r="AQ8033" t="str">
            <v>Westliche Flächenländer_2006_I 05c_6</v>
          </cell>
        </row>
        <row r="8034">
          <cell r="G8034">
            <v>0</v>
          </cell>
          <cell r="H8034">
            <v>0</v>
          </cell>
          <cell r="I8034">
            <v>0</v>
          </cell>
          <cell r="J8034">
            <v>0</v>
          </cell>
          <cell r="K8034">
            <v>0</v>
          </cell>
          <cell r="L8034">
            <v>0</v>
          </cell>
          <cell r="M8034">
            <v>0</v>
          </cell>
          <cell r="N8034">
            <v>0</v>
          </cell>
          <cell r="O8034">
            <v>0</v>
          </cell>
          <cell r="P8034">
            <v>0</v>
          </cell>
          <cell r="Q8034">
            <v>0</v>
          </cell>
          <cell r="R8034">
            <v>0</v>
          </cell>
          <cell r="S8034">
            <v>0</v>
          </cell>
          <cell r="T8034">
            <v>0</v>
          </cell>
          <cell r="U8034">
            <v>0</v>
          </cell>
          <cell r="AO8034" t="str">
            <v>Bayern_2006_I 05c_7</v>
          </cell>
          <cell r="AQ8034" t="str">
            <v>Westliche Flächenländer_2006_I 05c_7</v>
          </cell>
        </row>
        <row r="8035">
          <cell r="G8035">
            <v>4357</v>
          </cell>
          <cell r="H8035">
            <v>3963</v>
          </cell>
          <cell r="I8035">
            <v>103</v>
          </cell>
          <cell r="J8035">
            <v>96</v>
          </cell>
          <cell r="K8035">
            <v>2089</v>
          </cell>
          <cell r="L8035">
            <v>1911</v>
          </cell>
          <cell r="M8035">
            <v>60</v>
          </cell>
          <cell r="N8035">
            <v>57</v>
          </cell>
          <cell r="O8035">
            <v>2205</v>
          </cell>
          <cell r="P8035">
            <v>2048</v>
          </cell>
          <cell r="Q8035">
            <v>82</v>
          </cell>
          <cell r="R8035">
            <v>22</v>
          </cell>
          <cell r="S8035">
            <v>0</v>
          </cell>
          <cell r="T8035">
            <v>0</v>
          </cell>
          <cell r="U8035">
            <v>0</v>
          </cell>
          <cell r="AO8035" t="str">
            <v>Bayern_2006_I 05c_8</v>
          </cell>
          <cell r="AQ8035" t="str">
            <v>Westliche Flächenländer_2006_I 05c_8</v>
          </cell>
        </row>
        <row r="8036">
          <cell r="G8036">
            <v>9780</v>
          </cell>
          <cell r="H8036">
            <v>2891</v>
          </cell>
          <cell r="I8036">
            <v>1154</v>
          </cell>
          <cell r="J8036">
            <v>399</v>
          </cell>
          <cell r="K8036">
            <v>1579</v>
          </cell>
          <cell r="L8036">
            <v>538</v>
          </cell>
          <cell r="M8036">
            <v>199</v>
          </cell>
          <cell r="N8036">
            <v>65</v>
          </cell>
          <cell r="O8036">
            <v>2638</v>
          </cell>
          <cell r="P8036">
            <v>3589</v>
          </cell>
          <cell r="Q8036">
            <v>3112</v>
          </cell>
          <cell r="R8036">
            <v>441</v>
          </cell>
          <cell r="S8036">
            <v>0</v>
          </cell>
          <cell r="T8036">
            <v>0</v>
          </cell>
          <cell r="U8036">
            <v>0</v>
          </cell>
          <cell r="AO8036" t="str">
            <v>Bayern_2007_I 01a_1</v>
          </cell>
          <cell r="AQ8036" t="str">
            <v>Westliche Flächenländer_2007_I 01a_1</v>
          </cell>
        </row>
        <row r="8037">
          <cell r="G8037">
            <v>101591</v>
          </cell>
          <cell r="H8037">
            <v>34604</v>
          </cell>
          <cell r="I8037">
            <v>8221</v>
          </cell>
          <cell r="J8037">
            <v>3490</v>
          </cell>
          <cell r="K8037">
            <v>20042</v>
          </cell>
          <cell r="L8037">
            <v>9311</v>
          </cell>
          <cell r="M8037">
            <v>1918</v>
          </cell>
          <cell r="N8037">
            <v>943</v>
          </cell>
          <cell r="O8037">
            <v>22781</v>
          </cell>
          <cell r="P8037">
            <v>36653</v>
          </cell>
          <cell r="Q8037">
            <v>32741</v>
          </cell>
          <cell r="R8037">
            <v>9416</v>
          </cell>
          <cell r="S8037">
            <v>0</v>
          </cell>
          <cell r="T8037">
            <v>0</v>
          </cell>
          <cell r="U8037">
            <v>0</v>
          </cell>
          <cell r="AO8037" t="str">
            <v>Bayern_2007_I 01a_2</v>
          </cell>
          <cell r="AQ8037" t="str">
            <v>Westliche Flächenländer_2007_I 01a_2</v>
          </cell>
        </row>
        <row r="8038">
          <cell r="G8038">
            <v>107006</v>
          </cell>
          <cell r="H8038">
            <v>52600</v>
          </cell>
          <cell r="I8038">
            <v>3291</v>
          </cell>
          <cell r="J8038">
            <v>1792</v>
          </cell>
          <cell r="K8038">
            <v>30843</v>
          </cell>
          <cell r="L8038">
            <v>17664</v>
          </cell>
          <cell r="M8038">
            <v>1179</v>
          </cell>
          <cell r="N8038">
            <v>661</v>
          </cell>
          <cell r="O8038">
            <v>25483</v>
          </cell>
          <cell r="P8038">
            <v>37832</v>
          </cell>
          <cell r="Q8038">
            <v>34398</v>
          </cell>
          <cell r="R8038">
            <v>9293</v>
          </cell>
          <cell r="S8038">
            <v>0</v>
          </cell>
          <cell r="T8038">
            <v>0</v>
          </cell>
          <cell r="U8038">
            <v>0</v>
          </cell>
          <cell r="AO8038" t="str">
            <v>Bayern_2007_I 01a_3</v>
          </cell>
          <cell r="AQ8038" t="str">
            <v>Westliche Flächenländer_2007_I 01a_3</v>
          </cell>
        </row>
        <row r="8039">
          <cell r="G8039">
            <v>10329</v>
          </cell>
          <cell r="H8039">
            <v>5607</v>
          </cell>
          <cell r="I8039">
            <v>318</v>
          </cell>
          <cell r="J8039">
            <v>177</v>
          </cell>
          <cell r="K8039">
            <v>3774</v>
          </cell>
          <cell r="L8039">
            <v>2126</v>
          </cell>
          <cell r="M8039">
            <v>132</v>
          </cell>
          <cell r="N8039">
            <v>69</v>
          </cell>
          <cell r="O8039">
            <v>2658</v>
          </cell>
          <cell r="P8039">
            <v>3867</v>
          </cell>
          <cell r="Q8039">
            <v>3347</v>
          </cell>
          <cell r="R8039">
            <v>457</v>
          </cell>
          <cell r="S8039">
            <v>0</v>
          </cell>
          <cell r="T8039">
            <v>0</v>
          </cell>
          <cell r="U8039">
            <v>0</v>
          </cell>
          <cell r="AO8039" t="str">
            <v>Bayern_2007_I 01a_4</v>
          </cell>
          <cell r="AQ8039" t="str">
            <v>Westliche Flächenländer_2007_I 01a_4</v>
          </cell>
        </row>
        <row r="8040">
          <cell r="G8040">
            <v>11453</v>
          </cell>
          <cell r="H8040">
            <v>6528</v>
          </cell>
          <cell r="I8040">
            <v>468</v>
          </cell>
          <cell r="J8040">
            <v>325</v>
          </cell>
          <cell r="K8040">
            <v>4629</v>
          </cell>
          <cell r="L8040">
            <v>2672</v>
          </cell>
          <cell r="M8040">
            <v>192</v>
          </cell>
          <cell r="N8040">
            <v>134</v>
          </cell>
          <cell r="O8040">
            <v>2952</v>
          </cell>
          <cell r="P8040">
            <v>4504</v>
          </cell>
          <cell r="Q8040">
            <v>3620</v>
          </cell>
          <cell r="R8040">
            <v>377</v>
          </cell>
          <cell r="S8040">
            <v>0</v>
          </cell>
          <cell r="T8040">
            <v>0</v>
          </cell>
          <cell r="U8040">
            <v>0</v>
          </cell>
          <cell r="AO8040" t="str">
            <v>Bayern_2007_I 01a_5</v>
          </cell>
          <cell r="AQ8040" t="str">
            <v>Westliche Flächenländer_2007_I 01a_5</v>
          </cell>
        </row>
        <row r="8041">
          <cell r="G8041">
            <v>223</v>
          </cell>
          <cell r="H8041">
            <v>118</v>
          </cell>
          <cell r="I8041">
            <v>219</v>
          </cell>
          <cell r="J8041">
            <v>114</v>
          </cell>
          <cell r="K8041">
            <v>73</v>
          </cell>
          <cell r="L8041">
            <v>48</v>
          </cell>
          <cell r="M8041">
            <v>69</v>
          </cell>
          <cell r="N8041">
            <v>44</v>
          </cell>
          <cell r="O8041">
            <v>63</v>
          </cell>
          <cell r="P8041">
            <v>86</v>
          </cell>
          <cell r="Q8041">
            <v>57</v>
          </cell>
          <cell r="R8041">
            <v>17</v>
          </cell>
          <cell r="S8041">
            <v>0</v>
          </cell>
          <cell r="T8041">
            <v>0</v>
          </cell>
          <cell r="U8041">
            <v>0</v>
          </cell>
          <cell r="AO8041" t="str">
            <v>Bayern_2007_I 01a_6</v>
          </cell>
          <cell r="AQ8041" t="str">
            <v>Westliche Flächenländer_2007_I 01a_6</v>
          </cell>
        </row>
        <row r="8042">
          <cell r="G8042">
            <v>0</v>
          </cell>
          <cell r="H8042">
            <v>0</v>
          </cell>
          <cell r="I8042">
            <v>0</v>
          </cell>
          <cell r="J8042">
            <v>0</v>
          </cell>
          <cell r="K8042">
            <v>0</v>
          </cell>
          <cell r="L8042">
            <v>0</v>
          </cell>
          <cell r="M8042">
            <v>0</v>
          </cell>
          <cell r="N8042">
            <v>0</v>
          </cell>
          <cell r="O8042">
            <v>0</v>
          </cell>
          <cell r="P8042">
            <v>0</v>
          </cell>
          <cell r="Q8042">
            <v>0</v>
          </cell>
          <cell r="R8042">
            <v>0</v>
          </cell>
          <cell r="S8042">
            <v>0</v>
          </cell>
          <cell r="T8042">
            <v>0</v>
          </cell>
          <cell r="U8042">
            <v>0</v>
          </cell>
          <cell r="AO8042" t="str">
            <v>Bayern_2007_I 01a_7</v>
          </cell>
          <cell r="AQ8042" t="str">
            <v>Westliche Flächenländer_2007_I 01a_7</v>
          </cell>
        </row>
        <row r="8043">
          <cell r="G8043">
            <v>240382</v>
          </cell>
          <cell r="H8043">
            <v>102348</v>
          </cell>
          <cell r="I8043">
            <v>13671</v>
          </cell>
          <cell r="J8043">
            <v>6297</v>
          </cell>
          <cell r="K8043">
            <v>60940</v>
          </cell>
          <cell r="L8043">
            <v>32359</v>
          </cell>
          <cell r="M8043">
            <v>3689</v>
          </cell>
          <cell r="N8043">
            <v>1916</v>
          </cell>
          <cell r="O8043">
            <v>56575</v>
          </cell>
          <cell r="P8043">
            <v>86531</v>
          </cell>
          <cell r="Q8043">
            <v>77275</v>
          </cell>
          <cell r="R8043">
            <v>20001</v>
          </cell>
          <cell r="S8043">
            <v>0</v>
          </cell>
          <cell r="T8043">
            <v>0</v>
          </cell>
          <cell r="U8043">
            <v>0</v>
          </cell>
          <cell r="AO8043" t="str">
            <v>Bayern_2007_I 01a_8</v>
          </cell>
          <cell r="AQ8043" t="str">
            <v>Westliche Flächenländer_2007_I 01a_8</v>
          </cell>
        </row>
        <row r="8044">
          <cell r="G8044">
            <v>1119</v>
          </cell>
          <cell r="H8044">
            <v>206</v>
          </cell>
          <cell r="I8044">
            <v>151</v>
          </cell>
          <cell r="J8044">
            <v>30</v>
          </cell>
          <cell r="K8044">
            <v>663</v>
          </cell>
          <cell r="L8044">
            <v>126</v>
          </cell>
          <cell r="M8044">
            <v>87</v>
          </cell>
          <cell r="N8044">
            <v>20</v>
          </cell>
          <cell r="O8044">
            <v>1119</v>
          </cell>
          <cell r="P8044">
            <v>0</v>
          </cell>
          <cell r="Q8044">
            <v>0</v>
          </cell>
          <cell r="R8044">
            <v>0</v>
          </cell>
          <cell r="S8044">
            <v>0</v>
          </cell>
          <cell r="T8044">
            <v>0</v>
          </cell>
          <cell r="U8044">
            <v>0</v>
          </cell>
          <cell r="AO8044" t="str">
            <v>Bayern_2007_I 01b_1</v>
          </cell>
          <cell r="AQ8044" t="str">
            <v>Westliche Flächenländer_2007_I 01b_1</v>
          </cell>
        </row>
        <row r="8045">
          <cell r="G8045">
            <v>15112</v>
          </cell>
          <cell r="H8045">
            <v>2896</v>
          </cell>
          <cell r="I8045">
            <v>1082</v>
          </cell>
          <cell r="J8045">
            <v>264</v>
          </cell>
          <cell r="K8045">
            <v>12760</v>
          </cell>
          <cell r="L8045">
            <v>2385</v>
          </cell>
          <cell r="M8045">
            <v>777</v>
          </cell>
          <cell r="N8045">
            <v>182</v>
          </cell>
          <cell r="O8045">
            <v>15112</v>
          </cell>
          <cell r="P8045">
            <v>0</v>
          </cell>
          <cell r="Q8045">
            <v>0</v>
          </cell>
          <cell r="R8045">
            <v>0</v>
          </cell>
          <cell r="S8045">
            <v>0</v>
          </cell>
          <cell r="T8045">
            <v>0</v>
          </cell>
          <cell r="U8045">
            <v>0</v>
          </cell>
          <cell r="AO8045" t="str">
            <v>Bayern_2007_I 01b_2</v>
          </cell>
          <cell r="AQ8045" t="str">
            <v>Westliche Flächenländer_2007_I 01b_2</v>
          </cell>
        </row>
        <row r="8046">
          <cell r="G8046">
            <v>10588</v>
          </cell>
          <cell r="H8046">
            <v>2641</v>
          </cell>
          <cell r="I8046">
            <v>259</v>
          </cell>
          <cell r="J8046">
            <v>77</v>
          </cell>
          <cell r="K8046">
            <v>10316</v>
          </cell>
          <cell r="L8046">
            <v>2557</v>
          </cell>
          <cell r="M8046">
            <v>250</v>
          </cell>
          <cell r="N8046">
            <v>76</v>
          </cell>
          <cell r="O8046">
            <v>10588</v>
          </cell>
          <cell r="P8046">
            <v>0</v>
          </cell>
          <cell r="Q8046">
            <v>0</v>
          </cell>
          <cell r="R8046">
            <v>0</v>
          </cell>
          <cell r="S8046">
            <v>0</v>
          </cell>
          <cell r="T8046">
            <v>0</v>
          </cell>
          <cell r="U8046">
            <v>0</v>
          </cell>
          <cell r="AO8046" t="str">
            <v>Bayern_2007_I 01b_3</v>
          </cell>
          <cell r="AQ8046" t="str">
            <v>Westliche Flächenländer_2007_I 01b_3</v>
          </cell>
        </row>
        <row r="8047">
          <cell r="G8047">
            <v>443</v>
          </cell>
          <cell r="H8047">
            <v>192</v>
          </cell>
          <cell r="I8047">
            <v>17</v>
          </cell>
          <cell r="J8047">
            <v>4</v>
          </cell>
          <cell r="K8047">
            <v>436</v>
          </cell>
          <cell r="L8047">
            <v>188</v>
          </cell>
          <cell r="M8047">
            <v>17</v>
          </cell>
          <cell r="N8047">
            <v>4</v>
          </cell>
          <cell r="O8047">
            <v>443</v>
          </cell>
          <cell r="P8047">
            <v>0</v>
          </cell>
          <cell r="Q8047">
            <v>0</v>
          </cell>
          <cell r="R8047">
            <v>0</v>
          </cell>
          <cell r="S8047">
            <v>0</v>
          </cell>
          <cell r="T8047">
            <v>0</v>
          </cell>
          <cell r="U8047">
            <v>0</v>
          </cell>
          <cell r="AO8047" t="str">
            <v>Bayern_2007_I 01b_4</v>
          </cell>
          <cell r="AQ8047" t="str">
            <v>Westliche Flächenländer_2007_I 01b_4</v>
          </cell>
        </row>
        <row r="8048">
          <cell r="G8048">
            <v>507</v>
          </cell>
          <cell r="H8048">
            <v>256</v>
          </cell>
          <cell r="I8048">
            <v>21</v>
          </cell>
          <cell r="J8048">
            <v>14</v>
          </cell>
          <cell r="K8048">
            <v>500</v>
          </cell>
          <cell r="L8048">
            <v>254</v>
          </cell>
          <cell r="M8048">
            <v>21</v>
          </cell>
          <cell r="N8048">
            <v>14</v>
          </cell>
          <cell r="O8048">
            <v>507</v>
          </cell>
          <cell r="P8048">
            <v>0</v>
          </cell>
          <cell r="Q8048">
            <v>0</v>
          </cell>
          <cell r="R8048">
            <v>0</v>
          </cell>
          <cell r="S8048">
            <v>0</v>
          </cell>
          <cell r="T8048">
            <v>0</v>
          </cell>
          <cell r="U8048">
            <v>0</v>
          </cell>
          <cell r="AO8048" t="str">
            <v>Bayern_2007_I 01b_5</v>
          </cell>
          <cell r="AQ8048" t="str">
            <v>Westliche Flächenländer_2007_I 01b_5</v>
          </cell>
        </row>
        <row r="8049">
          <cell r="G8049">
            <v>13</v>
          </cell>
          <cell r="H8049">
            <v>6</v>
          </cell>
          <cell r="I8049">
            <v>13</v>
          </cell>
          <cell r="J8049">
            <v>6</v>
          </cell>
          <cell r="K8049">
            <v>12</v>
          </cell>
          <cell r="L8049">
            <v>6</v>
          </cell>
          <cell r="M8049">
            <v>12</v>
          </cell>
          <cell r="N8049">
            <v>6</v>
          </cell>
          <cell r="O8049">
            <v>13</v>
          </cell>
          <cell r="P8049">
            <v>0</v>
          </cell>
          <cell r="Q8049">
            <v>0</v>
          </cell>
          <cell r="R8049">
            <v>0</v>
          </cell>
          <cell r="S8049">
            <v>0</v>
          </cell>
          <cell r="T8049">
            <v>0</v>
          </cell>
          <cell r="U8049">
            <v>0</v>
          </cell>
          <cell r="AO8049" t="str">
            <v>Bayern_2007_I 01b_6</v>
          </cell>
          <cell r="AQ8049" t="str">
            <v>Westliche Flächenländer_2007_I 01b_6</v>
          </cell>
        </row>
        <row r="8050">
          <cell r="G8050">
            <v>0</v>
          </cell>
          <cell r="H8050">
            <v>0</v>
          </cell>
          <cell r="I8050">
            <v>0</v>
          </cell>
          <cell r="J8050">
            <v>0</v>
          </cell>
          <cell r="K8050">
            <v>0</v>
          </cell>
          <cell r="L8050">
            <v>0</v>
          </cell>
          <cell r="M8050">
            <v>0</v>
          </cell>
          <cell r="N8050">
            <v>0</v>
          </cell>
          <cell r="O8050">
            <v>0</v>
          </cell>
          <cell r="P8050">
            <v>0</v>
          </cell>
          <cell r="Q8050">
            <v>0</v>
          </cell>
          <cell r="R8050">
            <v>0</v>
          </cell>
          <cell r="S8050">
            <v>0</v>
          </cell>
          <cell r="T8050">
            <v>0</v>
          </cell>
          <cell r="U8050">
            <v>0</v>
          </cell>
          <cell r="AO8050" t="str">
            <v>Bayern_2007_I 01b_7</v>
          </cell>
          <cell r="AQ8050" t="str">
            <v>Westliche Flächenländer_2007_I 01b_7</v>
          </cell>
        </row>
        <row r="8051">
          <cell r="G8051">
            <v>27782</v>
          </cell>
          <cell r="H8051">
            <v>6197</v>
          </cell>
          <cell r="I8051">
            <v>1543</v>
          </cell>
          <cell r="J8051">
            <v>395</v>
          </cell>
          <cell r="K8051">
            <v>24687</v>
          </cell>
          <cell r="L8051">
            <v>5516</v>
          </cell>
          <cell r="M8051">
            <v>1164</v>
          </cell>
          <cell r="N8051">
            <v>302</v>
          </cell>
          <cell r="O8051">
            <v>27782</v>
          </cell>
          <cell r="P8051">
            <v>0</v>
          </cell>
          <cell r="Q8051">
            <v>0</v>
          </cell>
          <cell r="R8051">
            <v>0</v>
          </cell>
          <cell r="S8051">
            <v>0</v>
          </cell>
          <cell r="T8051">
            <v>0</v>
          </cell>
          <cell r="U8051">
            <v>0</v>
          </cell>
          <cell r="AO8051" t="str">
            <v>Bayern_2007_I 01b_8</v>
          </cell>
          <cell r="AQ8051" t="str">
            <v>Westliche Flächenländer_2007_I 01b_8</v>
          </cell>
        </row>
        <row r="8052">
          <cell r="G8052">
            <v>177</v>
          </cell>
          <cell r="H8052">
            <v>165</v>
          </cell>
          <cell r="I8052">
            <v>8</v>
          </cell>
          <cell r="J8052">
            <v>8</v>
          </cell>
          <cell r="K8052">
            <v>95</v>
          </cell>
          <cell r="L8052">
            <v>86</v>
          </cell>
          <cell r="M8052">
            <v>6</v>
          </cell>
          <cell r="N8052">
            <v>6</v>
          </cell>
          <cell r="O8052">
            <v>89</v>
          </cell>
          <cell r="P8052">
            <v>88</v>
          </cell>
          <cell r="Q8052">
            <v>0</v>
          </cell>
          <cell r="R8052">
            <v>0</v>
          </cell>
          <cell r="S8052">
            <v>0</v>
          </cell>
          <cell r="T8052">
            <v>0</v>
          </cell>
          <cell r="U8052">
            <v>0</v>
          </cell>
          <cell r="AO8052" t="str">
            <v>Bayern_2007_I 03_1</v>
          </cell>
          <cell r="AQ8052" t="str">
            <v>Westliche Flächenländer_2007_I 03_1</v>
          </cell>
        </row>
        <row r="8053">
          <cell r="G8053">
            <v>3744</v>
          </cell>
          <cell r="H8053">
            <v>3379</v>
          </cell>
          <cell r="I8053">
            <v>256</v>
          </cell>
          <cell r="J8053">
            <v>234</v>
          </cell>
          <cell r="K8053">
            <v>2205</v>
          </cell>
          <cell r="L8053">
            <v>2006</v>
          </cell>
          <cell r="M8053">
            <v>174</v>
          </cell>
          <cell r="N8053">
            <v>158</v>
          </cell>
          <cell r="O8053">
            <v>2211</v>
          </cell>
          <cell r="P8053">
            <v>1498</v>
          </cell>
          <cell r="Q8053">
            <v>34</v>
          </cell>
          <cell r="R8053">
            <v>1</v>
          </cell>
          <cell r="S8053">
            <v>0</v>
          </cell>
          <cell r="T8053">
            <v>0</v>
          </cell>
          <cell r="U8053">
            <v>0</v>
          </cell>
          <cell r="AO8053" t="str">
            <v>Bayern_2007_I 03_2</v>
          </cell>
          <cell r="AQ8053" t="str">
            <v>Westliche Flächenländer_2007_I 03_2</v>
          </cell>
        </row>
        <row r="8054">
          <cell r="G8054">
            <v>5951</v>
          </cell>
          <cell r="H8054">
            <v>3916</v>
          </cell>
          <cell r="I8054">
            <v>472</v>
          </cell>
          <cell r="J8054">
            <v>321</v>
          </cell>
          <cell r="K8054">
            <v>3139</v>
          </cell>
          <cell r="L8054">
            <v>2128</v>
          </cell>
          <cell r="M8054">
            <v>258</v>
          </cell>
          <cell r="N8054">
            <v>177</v>
          </cell>
          <cell r="O8054">
            <v>3185</v>
          </cell>
          <cell r="P8054">
            <v>2500</v>
          </cell>
          <cell r="Q8054">
            <v>254</v>
          </cell>
          <cell r="R8054">
            <v>12</v>
          </cell>
          <cell r="S8054">
            <v>0</v>
          </cell>
          <cell r="T8054">
            <v>0</v>
          </cell>
          <cell r="U8054">
            <v>0</v>
          </cell>
          <cell r="AO8054" t="str">
            <v>Bayern_2007_I 03_3</v>
          </cell>
          <cell r="AQ8054" t="str">
            <v>Westliche Flächenländer_2007_I 03_3</v>
          </cell>
        </row>
        <row r="8055">
          <cell r="G8055">
            <v>679</v>
          </cell>
          <cell r="H8055">
            <v>440</v>
          </cell>
          <cell r="I8055">
            <v>45</v>
          </cell>
          <cell r="J8055">
            <v>31</v>
          </cell>
          <cell r="K8055">
            <v>304</v>
          </cell>
          <cell r="L8055">
            <v>186</v>
          </cell>
          <cell r="M8055">
            <v>25</v>
          </cell>
          <cell r="N8055">
            <v>19</v>
          </cell>
          <cell r="O8055">
            <v>283</v>
          </cell>
          <cell r="P8055">
            <v>317</v>
          </cell>
          <cell r="Q8055">
            <v>75</v>
          </cell>
          <cell r="R8055">
            <v>4</v>
          </cell>
          <cell r="S8055">
            <v>0</v>
          </cell>
          <cell r="T8055">
            <v>0</v>
          </cell>
          <cell r="U8055">
            <v>0</v>
          </cell>
          <cell r="AO8055" t="str">
            <v>Bayern_2007_I 03_4</v>
          </cell>
          <cell r="AQ8055" t="str">
            <v>Westliche Flächenländer_2007_I 03_4</v>
          </cell>
        </row>
        <row r="8056">
          <cell r="G8056">
            <v>1840</v>
          </cell>
          <cell r="H8056">
            <v>1202</v>
          </cell>
          <cell r="I8056">
            <v>158</v>
          </cell>
          <cell r="J8056">
            <v>129</v>
          </cell>
          <cell r="K8056">
            <v>972</v>
          </cell>
          <cell r="L8056">
            <v>641</v>
          </cell>
          <cell r="M8056">
            <v>92</v>
          </cell>
          <cell r="N8056">
            <v>78</v>
          </cell>
          <cell r="O8056">
            <v>850</v>
          </cell>
          <cell r="P8056">
            <v>740</v>
          </cell>
          <cell r="Q8056">
            <v>247</v>
          </cell>
          <cell r="R8056">
            <v>3</v>
          </cell>
          <cell r="S8056">
            <v>0</v>
          </cell>
          <cell r="T8056">
            <v>0</v>
          </cell>
          <cell r="U8056">
            <v>0</v>
          </cell>
          <cell r="AO8056" t="str">
            <v>Bayern_2007_I 03_5</v>
          </cell>
          <cell r="AQ8056" t="str">
            <v>Westliche Flächenländer_2007_I 03_5</v>
          </cell>
        </row>
        <row r="8057">
          <cell r="G8057">
            <v>109</v>
          </cell>
          <cell r="H8057">
            <v>91</v>
          </cell>
          <cell r="I8057">
            <v>34</v>
          </cell>
          <cell r="J8057">
            <v>28</v>
          </cell>
          <cell r="K8057">
            <v>73</v>
          </cell>
          <cell r="L8057">
            <v>67</v>
          </cell>
          <cell r="M8057">
            <v>23</v>
          </cell>
          <cell r="N8057">
            <v>21</v>
          </cell>
          <cell r="O8057">
            <v>70</v>
          </cell>
          <cell r="P8057">
            <v>26</v>
          </cell>
          <cell r="Q8057">
            <v>12</v>
          </cell>
          <cell r="R8057">
            <v>1</v>
          </cell>
          <cell r="S8057">
            <v>0</v>
          </cell>
          <cell r="T8057">
            <v>0</v>
          </cell>
          <cell r="U8057">
            <v>0</v>
          </cell>
          <cell r="AO8057" t="str">
            <v>Bayern_2007_I 03_6</v>
          </cell>
          <cell r="AQ8057" t="str">
            <v>Westliche Flächenländer_2007_I 03_6</v>
          </cell>
        </row>
        <row r="8058">
          <cell r="G8058">
            <v>0</v>
          </cell>
          <cell r="H8058">
            <v>0</v>
          </cell>
          <cell r="I8058">
            <v>0</v>
          </cell>
          <cell r="J8058">
            <v>0</v>
          </cell>
          <cell r="K8058">
            <v>0</v>
          </cell>
          <cell r="L8058">
            <v>0</v>
          </cell>
          <cell r="M8058">
            <v>0</v>
          </cell>
          <cell r="N8058">
            <v>0</v>
          </cell>
          <cell r="O8058">
            <v>0</v>
          </cell>
          <cell r="P8058">
            <v>0</v>
          </cell>
          <cell r="Q8058">
            <v>0</v>
          </cell>
          <cell r="R8058">
            <v>0</v>
          </cell>
          <cell r="S8058">
            <v>0</v>
          </cell>
          <cell r="T8058">
            <v>0</v>
          </cell>
          <cell r="U8058">
            <v>0</v>
          </cell>
          <cell r="AO8058" t="str">
            <v>Bayern_2007_I 03_7</v>
          </cell>
          <cell r="AQ8058" t="str">
            <v>Westliche Flächenländer_2007_I 03_7</v>
          </cell>
        </row>
        <row r="8059">
          <cell r="G8059">
            <v>12500</v>
          </cell>
          <cell r="H8059">
            <v>9193</v>
          </cell>
          <cell r="I8059">
            <v>973</v>
          </cell>
          <cell r="J8059">
            <v>751</v>
          </cell>
          <cell r="K8059">
            <v>6788</v>
          </cell>
          <cell r="L8059">
            <v>5114</v>
          </cell>
          <cell r="M8059">
            <v>578</v>
          </cell>
          <cell r="N8059">
            <v>459</v>
          </cell>
          <cell r="O8059">
            <v>6688</v>
          </cell>
          <cell r="P8059">
            <v>5169</v>
          </cell>
          <cell r="Q8059">
            <v>622</v>
          </cell>
          <cell r="R8059">
            <v>21</v>
          </cell>
          <cell r="S8059">
            <v>0</v>
          </cell>
          <cell r="T8059">
            <v>0</v>
          </cell>
          <cell r="U8059">
            <v>0</v>
          </cell>
          <cell r="AO8059" t="str">
            <v>Bayern_2007_I 03_8</v>
          </cell>
          <cell r="AQ8059" t="str">
            <v>Westliche Flächenländer_2007_I 03_8</v>
          </cell>
        </row>
        <row r="8060">
          <cell r="G8060">
            <v>21</v>
          </cell>
          <cell r="H8060">
            <v>19</v>
          </cell>
          <cell r="I8060">
            <v>1</v>
          </cell>
          <cell r="J8060">
            <v>1</v>
          </cell>
          <cell r="K8060">
            <v>3</v>
          </cell>
          <cell r="L8060">
            <v>1</v>
          </cell>
          <cell r="M8060">
            <v>0</v>
          </cell>
          <cell r="N8060">
            <v>0</v>
          </cell>
          <cell r="O8060">
            <v>2</v>
          </cell>
          <cell r="P8060">
            <v>0</v>
          </cell>
          <cell r="Q8060">
            <v>19</v>
          </cell>
          <cell r="R8060">
            <v>0</v>
          </cell>
          <cell r="S8060">
            <v>0</v>
          </cell>
          <cell r="T8060">
            <v>0</v>
          </cell>
          <cell r="U8060">
            <v>0</v>
          </cell>
          <cell r="AO8060" t="str">
            <v>Bayern_2007_I 02_1</v>
          </cell>
          <cell r="AQ8060" t="str">
            <v>Westliche Flächenländer_2007_I 02_1</v>
          </cell>
        </row>
        <row r="8061">
          <cell r="G8061">
            <v>2091</v>
          </cell>
          <cell r="H8061">
            <v>1476</v>
          </cell>
          <cell r="I8061">
            <v>236</v>
          </cell>
          <cell r="J8061">
            <v>140</v>
          </cell>
          <cell r="K8061">
            <v>511</v>
          </cell>
          <cell r="L8061">
            <v>244</v>
          </cell>
          <cell r="M8061">
            <v>111</v>
          </cell>
          <cell r="N8061">
            <v>46</v>
          </cell>
          <cell r="O8061">
            <v>511</v>
          </cell>
          <cell r="P8061">
            <v>323</v>
          </cell>
          <cell r="Q8061">
            <v>1256</v>
          </cell>
          <cell r="R8061">
            <v>1</v>
          </cell>
          <cell r="S8061">
            <v>0</v>
          </cell>
          <cell r="T8061">
            <v>0</v>
          </cell>
          <cell r="U8061">
            <v>0</v>
          </cell>
          <cell r="AO8061" t="str">
            <v>Bayern_2007_I 02_2</v>
          </cell>
          <cell r="AQ8061" t="str">
            <v>Westliche Flächenländer_2007_I 02_2</v>
          </cell>
        </row>
        <row r="8062">
          <cell r="G8062">
            <v>1754</v>
          </cell>
          <cell r="H8062">
            <v>1101</v>
          </cell>
          <cell r="I8062">
            <v>76</v>
          </cell>
          <cell r="J8062">
            <v>55</v>
          </cell>
          <cell r="K8062">
            <v>646</v>
          </cell>
          <cell r="L8062">
            <v>413</v>
          </cell>
          <cell r="M8062">
            <v>27</v>
          </cell>
          <cell r="N8062">
            <v>19</v>
          </cell>
          <cell r="O8062">
            <v>623</v>
          </cell>
          <cell r="P8062">
            <v>667</v>
          </cell>
          <cell r="Q8062">
            <v>464</v>
          </cell>
          <cell r="R8062">
            <v>0</v>
          </cell>
          <cell r="S8062">
            <v>0</v>
          </cell>
          <cell r="T8062">
            <v>0</v>
          </cell>
          <cell r="U8062">
            <v>0</v>
          </cell>
          <cell r="AO8062" t="str">
            <v>Bayern_2007_I 02_3</v>
          </cell>
          <cell r="AQ8062" t="str">
            <v>Westliche Flächenländer_2007_I 02_3</v>
          </cell>
        </row>
        <row r="8063">
          <cell r="G8063">
            <v>156</v>
          </cell>
          <cell r="H8063">
            <v>95</v>
          </cell>
          <cell r="I8063">
            <v>3</v>
          </cell>
          <cell r="J8063">
            <v>3</v>
          </cell>
          <cell r="K8063">
            <v>56</v>
          </cell>
          <cell r="L8063">
            <v>33</v>
          </cell>
          <cell r="M8063">
            <v>0</v>
          </cell>
          <cell r="N8063">
            <v>0</v>
          </cell>
          <cell r="O8063">
            <v>56</v>
          </cell>
          <cell r="P8063">
            <v>57</v>
          </cell>
          <cell r="Q8063">
            <v>40</v>
          </cell>
          <cell r="R8063">
            <v>3</v>
          </cell>
          <cell r="S8063">
            <v>0</v>
          </cell>
          <cell r="T8063">
            <v>0</v>
          </cell>
          <cell r="U8063">
            <v>0</v>
          </cell>
          <cell r="AO8063" t="str">
            <v>Bayern_2007_I 02_4</v>
          </cell>
          <cell r="AQ8063" t="str">
            <v>Westliche Flächenländer_2007_I 02_4</v>
          </cell>
        </row>
        <row r="8064">
          <cell r="G8064">
            <v>290</v>
          </cell>
          <cell r="H8064">
            <v>199</v>
          </cell>
          <cell r="I8064">
            <v>12</v>
          </cell>
          <cell r="J8064">
            <v>10</v>
          </cell>
          <cell r="K8064">
            <v>105</v>
          </cell>
          <cell r="L8064">
            <v>77</v>
          </cell>
          <cell r="M8064">
            <v>5</v>
          </cell>
          <cell r="N8064">
            <v>5</v>
          </cell>
          <cell r="O8064">
            <v>106</v>
          </cell>
          <cell r="P8064">
            <v>100</v>
          </cell>
          <cell r="Q8064">
            <v>80</v>
          </cell>
          <cell r="R8064">
            <v>4</v>
          </cell>
          <cell r="S8064">
            <v>0</v>
          </cell>
          <cell r="T8064">
            <v>0</v>
          </cell>
          <cell r="U8064">
            <v>0</v>
          </cell>
          <cell r="AO8064" t="str">
            <v>Bayern_2007_I 02_5</v>
          </cell>
          <cell r="AQ8064" t="str">
            <v>Westliche Flächenländer_2007_I 02_5</v>
          </cell>
        </row>
        <row r="8065">
          <cell r="G8065">
            <v>22</v>
          </cell>
          <cell r="H8065">
            <v>16</v>
          </cell>
          <cell r="I8065">
            <v>5</v>
          </cell>
          <cell r="J8065">
            <v>3</v>
          </cell>
          <cell r="K8065">
            <v>6</v>
          </cell>
          <cell r="L8065">
            <v>4</v>
          </cell>
          <cell r="M8065">
            <v>0</v>
          </cell>
          <cell r="N8065">
            <v>0</v>
          </cell>
          <cell r="O8065">
            <v>5</v>
          </cell>
          <cell r="P8065">
            <v>8</v>
          </cell>
          <cell r="Q8065">
            <v>9</v>
          </cell>
          <cell r="R8065">
            <v>0</v>
          </cell>
          <cell r="S8065">
            <v>0</v>
          </cell>
          <cell r="T8065">
            <v>0</v>
          </cell>
          <cell r="U8065">
            <v>0</v>
          </cell>
          <cell r="AO8065" t="str">
            <v>Bayern_2007_I 02_6</v>
          </cell>
          <cell r="AQ8065" t="str">
            <v>Westliche Flächenländer_2007_I 02_6</v>
          </cell>
        </row>
        <row r="8066">
          <cell r="G8066">
            <v>0</v>
          </cell>
          <cell r="H8066">
            <v>0</v>
          </cell>
          <cell r="I8066">
            <v>0</v>
          </cell>
          <cell r="J8066">
            <v>0</v>
          </cell>
          <cell r="K8066">
            <v>0</v>
          </cell>
          <cell r="L8066">
            <v>0</v>
          </cell>
          <cell r="M8066">
            <v>0</v>
          </cell>
          <cell r="N8066">
            <v>0</v>
          </cell>
          <cell r="O8066">
            <v>0</v>
          </cell>
          <cell r="P8066">
            <v>0</v>
          </cell>
          <cell r="Q8066">
            <v>0</v>
          </cell>
          <cell r="R8066">
            <v>0</v>
          </cell>
          <cell r="S8066">
            <v>0</v>
          </cell>
          <cell r="T8066">
            <v>0</v>
          </cell>
          <cell r="U8066">
            <v>0</v>
          </cell>
          <cell r="AO8066" t="str">
            <v>Bayern_2007_I 02_7</v>
          </cell>
          <cell r="AQ8066" t="str">
            <v>Westliche Flächenländer_2007_I 02_7</v>
          </cell>
        </row>
        <row r="8067">
          <cell r="G8067">
            <v>4334</v>
          </cell>
          <cell r="H8067">
            <v>2906</v>
          </cell>
          <cell r="I8067">
            <v>333</v>
          </cell>
          <cell r="J8067">
            <v>212</v>
          </cell>
          <cell r="K8067">
            <v>1327</v>
          </cell>
          <cell r="L8067">
            <v>772</v>
          </cell>
          <cell r="M8067">
            <v>143</v>
          </cell>
          <cell r="N8067">
            <v>70</v>
          </cell>
          <cell r="O8067">
            <v>1303</v>
          </cell>
          <cell r="P8067">
            <v>1155</v>
          </cell>
          <cell r="Q8067">
            <v>1868</v>
          </cell>
          <cell r="R8067">
            <v>8</v>
          </cell>
          <cell r="S8067">
            <v>0</v>
          </cell>
          <cell r="T8067">
            <v>0</v>
          </cell>
          <cell r="U8067">
            <v>0</v>
          </cell>
          <cell r="AO8067" t="str">
            <v>Bayern_2007_I 02_8</v>
          </cell>
          <cell r="AQ8067" t="str">
            <v>Westliche Flächenländer_2007_I 02_8</v>
          </cell>
        </row>
        <row r="8068">
          <cell r="G8068">
            <v>119</v>
          </cell>
          <cell r="H8068">
            <v>88</v>
          </cell>
          <cell r="I8068">
            <v>13</v>
          </cell>
          <cell r="J8068">
            <v>9</v>
          </cell>
          <cell r="K8068">
            <v>72</v>
          </cell>
          <cell r="L8068">
            <v>52</v>
          </cell>
          <cell r="M8068">
            <v>7</v>
          </cell>
          <cell r="N8068">
            <v>5</v>
          </cell>
          <cell r="O8068">
            <v>78</v>
          </cell>
          <cell r="P8068">
            <v>41</v>
          </cell>
          <cell r="Q8068">
            <v>0</v>
          </cell>
          <cell r="R8068">
            <v>0</v>
          </cell>
          <cell r="S8068">
            <v>0</v>
          </cell>
          <cell r="T8068">
            <v>0</v>
          </cell>
          <cell r="U8068">
            <v>0</v>
          </cell>
          <cell r="AO8068" t="str">
            <v>Bayern_2007_I 05a_1</v>
          </cell>
          <cell r="AQ8068" t="str">
            <v>Westliche Flächenländer_2007_I 05a_1</v>
          </cell>
        </row>
        <row r="8069">
          <cell r="G8069">
            <v>7197</v>
          </cell>
          <cell r="H8069">
            <v>6396</v>
          </cell>
          <cell r="I8069">
            <v>713</v>
          </cell>
          <cell r="J8069">
            <v>657</v>
          </cell>
          <cell r="K8069">
            <v>3852</v>
          </cell>
          <cell r="L8069">
            <v>3379</v>
          </cell>
          <cell r="M8069">
            <v>397</v>
          </cell>
          <cell r="N8069">
            <v>362</v>
          </cell>
          <cell r="O8069">
            <v>3981</v>
          </cell>
          <cell r="P8069">
            <v>3216</v>
          </cell>
          <cell r="Q8069">
            <v>0</v>
          </cell>
          <cell r="R8069">
            <v>0</v>
          </cell>
          <cell r="S8069">
            <v>0</v>
          </cell>
          <cell r="T8069">
            <v>0</v>
          </cell>
          <cell r="U8069">
            <v>0</v>
          </cell>
          <cell r="AO8069" t="str">
            <v>Bayern_2007_I 05a_2</v>
          </cell>
          <cell r="AQ8069" t="str">
            <v>Westliche Flächenländer_2007_I 05a_2</v>
          </cell>
        </row>
        <row r="8070">
          <cell r="G8070">
            <v>1054</v>
          </cell>
          <cell r="H8070">
            <v>961</v>
          </cell>
          <cell r="I8070">
            <v>63</v>
          </cell>
          <cell r="J8070">
            <v>60</v>
          </cell>
          <cell r="K8070">
            <v>561</v>
          </cell>
          <cell r="L8070">
            <v>510</v>
          </cell>
          <cell r="M8070">
            <v>32</v>
          </cell>
          <cell r="N8070">
            <v>29</v>
          </cell>
          <cell r="O8070">
            <v>566</v>
          </cell>
          <cell r="P8070">
            <v>488</v>
          </cell>
          <cell r="Q8070">
            <v>0</v>
          </cell>
          <cell r="R8070">
            <v>0</v>
          </cell>
          <cell r="S8070">
            <v>0</v>
          </cell>
          <cell r="T8070">
            <v>0</v>
          </cell>
          <cell r="U8070">
            <v>0</v>
          </cell>
          <cell r="AO8070" t="str">
            <v>Bayern_2007_I 05a_3</v>
          </cell>
          <cell r="AQ8070" t="str">
            <v>Westliche Flächenländer_2007_I 05a_3</v>
          </cell>
        </row>
        <row r="8071">
          <cell r="G8071">
            <v>20</v>
          </cell>
          <cell r="H8071">
            <v>18</v>
          </cell>
          <cell r="I8071">
            <v>2</v>
          </cell>
          <cell r="J8071">
            <v>2</v>
          </cell>
          <cell r="K8071">
            <v>8</v>
          </cell>
          <cell r="L8071">
            <v>8</v>
          </cell>
          <cell r="M8071">
            <v>0</v>
          </cell>
          <cell r="N8071">
            <v>0</v>
          </cell>
          <cell r="O8071">
            <v>8</v>
          </cell>
          <cell r="P8071">
            <v>12</v>
          </cell>
          <cell r="Q8071">
            <v>0</v>
          </cell>
          <cell r="R8071">
            <v>0</v>
          </cell>
          <cell r="S8071">
            <v>0</v>
          </cell>
          <cell r="T8071">
            <v>0</v>
          </cell>
          <cell r="U8071">
            <v>0</v>
          </cell>
          <cell r="AO8071" t="str">
            <v>Bayern_2007_I 05a_4</v>
          </cell>
          <cell r="AQ8071" t="str">
            <v>Westliche Flächenländer_2007_I 05a_4</v>
          </cell>
        </row>
        <row r="8072">
          <cell r="G8072">
            <v>9</v>
          </cell>
          <cell r="H8072">
            <v>7</v>
          </cell>
          <cell r="I8072">
            <v>5</v>
          </cell>
          <cell r="J8072">
            <v>5</v>
          </cell>
          <cell r="K8072">
            <v>3</v>
          </cell>
          <cell r="L8072">
            <v>3</v>
          </cell>
          <cell r="M8072">
            <v>3</v>
          </cell>
          <cell r="N8072">
            <v>3</v>
          </cell>
          <cell r="O8072">
            <v>3</v>
          </cell>
          <cell r="P8072">
            <v>6</v>
          </cell>
          <cell r="Q8072">
            <v>0</v>
          </cell>
          <cell r="R8072">
            <v>0</v>
          </cell>
          <cell r="S8072">
            <v>0</v>
          </cell>
          <cell r="T8072">
            <v>0</v>
          </cell>
          <cell r="U8072">
            <v>0</v>
          </cell>
          <cell r="AO8072" t="str">
            <v>Bayern_2007_I 05a_5</v>
          </cell>
          <cell r="AQ8072" t="str">
            <v>Westliche Flächenländer_2007_I 05a_5</v>
          </cell>
        </row>
        <row r="8073">
          <cell r="G8073">
            <v>40</v>
          </cell>
          <cell r="H8073">
            <v>35</v>
          </cell>
          <cell r="I8073">
            <v>5</v>
          </cell>
          <cell r="J8073">
            <v>5</v>
          </cell>
          <cell r="K8073">
            <v>20</v>
          </cell>
          <cell r="L8073">
            <v>17</v>
          </cell>
          <cell r="M8073">
            <v>4</v>
          </cell>
          <cell r="N8073">
            <v>4</v>
          </cell>
          <cell r="O8073">
            <v>23</v>
          </cell>
          <cell r="P8073">
            <v>17</v>
          </cell>
          <cell r="Q8073">
            <v>0</v>
          </cell>
          <cell r="R8073">
            <v>0</v>
          </cell>
          <cell r="S8073">
            <v>0</v>
          </cell>
          <cell r="T8073">
            <v>0</v>
          </cell>
          <cell r="U8073">
            <v>0</v>
          </cell>
          <cell r="AO8073" t="str">
            <v>Bayern_2007_I 05a_6</v>
          </cell>
          <cell r="AQ8073" t="str">
            <v>Westliche Flächenländer_2007_I 05a_6</v>
          </cell>
        </row>
        <row r="8074">
          <cell r="G8074">
            <v>0</v>
          </cell>
          <cell r="H8074">
            <v>0</v>
          </cell>
          <cell r="I8074">
            <v>0</v>
          </cell>
          <cell r="J8074">
            <v>0</v>
          </cell>
          <cell r="K8074">
            <v>0</v>
          </cell>
          <cell r="L8074">
            <v>0</v>
          </cell>
          <cell r="M8074">
            <v>0</v>
          </cell>
          <cell r="N8074">
            <v>0</v>
          </cell>
          <cell r="O8074">
            <v>0</v>
          </cell>
          <cell r="P8074">
            <v>0</v>
          </cell>
          <cell r="Q8074">
            <v>0</v>
          </cell>
          <cell r="R8074">
            <v>0</v>
          </cell>
          <cell r="S8074">
            <v>0</v>
          </cell>
          <cell r="T8074">
            <v>0</v>
          </cell>
          <cell r="U8074">
            <v>0</v>
          </cell>
          <cell r="AO8074" t="str">
            <v>Bayern_2007_I 05a_7</v>
          </cell>
          <cell r="AQ8074" t="str">
            <v>Westliche Flächenländer_2007_I 05a_7</v>
          </cell>
        </row>
        <row r="8075">
          <cell r="G8075">
            <v>8439</v>
          </cell>
          <cell r="H8075">
            <v>7505</v>
          </cell>
          <cell r="I8075">
            <v>801</v>
          </cell>
          <cell r="J8075">
            <v>738</v>
          </cell>
          <cell r="K8075">
            <v>4516</v>
          </cell>
          <cell r="L8075">
            <v>3969</v>
          </cell>
          <cell r="M8075">
            <v>443</v>
          </cell>
          <cell r="N8075">
            <v>403</v>
          </cell>
          <cell r="O8075">
            <v>4659</v>
          </cell>
          <cell r="P8075">
            <v>3780</v>
          </cell>
          <cell r="Q8075">
            <v>0</v>
          </cell>
          <cell r="R8075">
            <v>0</v>
          </cell>
          <cell r="S8075">
            <v>0</v>
          </cell>
          <cell r="T8075">
            <v>0</v>
          </cell>
          <cell r="U8075">
            <v>0</v>
          </cell>
          <cell r="AO8075" t="str">
            <v>Bayern_2007_I 05a_8</v>
          </cell>
          <cell r="AQ8075" t="str">
            <v>Westliche Flächenländer_2007_I 05a_8</v>
          </cell>
        </row>
        <row r="8076">
          <cell r="G8076">
            <v>0</v>
          </cell>
          <cell r="H8076">
            <v>0</v>
          </cell>
          <cell r="I8076">
            <v>0</v>
          </cell>
          <cell r="J8076">
            <v>0</v>
          </cell>
          <cell r="K8076">
            <v>0</v>
          </cell>
          <cell r="L8076">
            <v>0</v>
          </cell>
          <cell r="M8076">
            <v>0</v>
          </cell>
          <cell r="N8076">
            <v>0</v>
          </cell>
          <cell r="O8076">
            <v>0</v>
          </cell>
          <cell r="P8076">
            <v>0</v>
          </cell>
          <cell r="Q8076">
            <v>0</v>
          </cell>
          <cell r="R8076">
            <v>0</v>
          </cell>
          <cell r="S8076">
            <v>0</v>
          </cell>
          <cell r="T8076">
            <v>0</v>
          </cell>
          <cell r="U8076">
            <v>0</v>
          </cell>
          <cell r="AO8076" t="str">
            <v>Bayern_2007_I 05c_1</v>
          </cell>
          <cell r="AQ8076" t="str">
            <v>Westliche Flächenländer_2007_I 05c_1</v>
          </cell>
        </row>
        <row r="8077">
          <cell r="G8077">
            <v>470</v>
          </cell>
          <cell r="H8077">
            <v>304</v>
          </cell>
          <cell r="I8077">
            <v>10</v>
          </cell>
          <cell r="J8077">
            <v>7</v>
          </cell>
          <cell r="K8077">
            <v>333</v>
          </cell>
          <cell r="L8077">
            <v>205</v>
          </cell>
          <cell r="M8077">
            <v>9</v>
          </cell>
          <cell r="N8077">
            <v>6</v>
          </cell>
          <cell r="O8077">
            <v>351</v>
          </cell>
          <cell r="P8077">
            <v>67</v>
          </cell>
          <cell r="Q8077">
            <v>52</v>
          </cell>
          <cell r="R8077">
            <v>0</v>
          </cell>
          <cell r="S8077">
            <v>0</v>
          </cell>
          <cell r="T8077">
            <v>0</v>
          </cell>
          <cell r="U8077">
            <v>0</v>
          </cell>
          <cell r="AO8077" t="str">
            <v>Bayern_2007_I 05c_2</v>
          </cell>
          <cell r="AQ8077" t="str">
            <v>Westliche Flächenländer_2007_I 05c_2</v>
          </cell>
        </row>
        <row r="8078">
          <cell r="G8078">
            <v>1606</v>
          </cell>
          <cell r="H8078">
            <v>1135</v>
          </cell>
          <cell r="I8078">
            <v>28</v>
          </cell>
          <cell r="J8078">
            <v>24</v>
          </cell>
          <cell r="K8078">
            <v>571</v>
          </cell>
          <cell r="L8078">
            <v>412</v>
          </cell>
          <cell r="M8078">
            <v>15</v>
          </cell>
          <cell r="N8078">
            <v>14</v>
          </cell>
          <cell r="O8078">
            <v>644</v>
          </cell>
          <cell r="P8078">
            <v>592</v>
          </cell>
          <cell r="Q8078">
            <v>370</v>
          </cell>
          <cell r="R8078">
            <v>0</v>
          </cell>
          <cell r="S8078">
            <v>0</v>
          </cell>
          <cell r="T8078">
            <v>0</v>
          </cell>
          <cell r="U8078">
            <v>0</v>
          </cell>
          <cell r="AO8078" t="str">
            <v>Bayern_2007_I 05c_3</v>
          </cell>
          <cell r="AQ8078" t="str">
            <v>Westliche Flächenländer_2007_I 05c_3</v>
          </cell>
        </row>
        <row r="8079">
          <cell r="G8079">
            <v>239</v>
          </cell>
          <cell r="H8079">
            <v>168</v>
          </cell>
          <cell r="I8079">
            <v>6</v>
          </cell>
          <cell r="J8079">
            <v>5</v>
          </cell>
          <cell r="K8079">
            <v>83</v>
          </cell>
          <cell r="L8079">
            <v>58</v>
          </cell>
          <cell r="M8079">
            <v>2</v>
          </cell>
          <cell r="N8079">
            <v>2</v>
          </cell>
          <cell r="O8079">
            <v>83</v>
          </cell>
          <cell r="P8079">
            <v>87</v>
          </cell>
          <cell r="Q8079">
            <v>69</v>
          </cell>
          <cell r="R8079">
            <v>0</v>
          </cell>
          <cell r="S8079">
            <v>0</v>
          </cell>
          <cell r="T8079">
            <v>0</v>
          </cell>
          <cell r="U8079">
            <v>0</v>
          </cell>
          <cell r="AO8079" t="str">
            <v>Bayern_2007_I 05c_4</v>
          </cell>
          <cell r="AQ8079" t="str">
            <v>Westliche Flächenländer_2007_I 05c_4</v>
          </cell>
        </row>
        <row r="8080">
          <cell r="G8080">
            <v>171</v>
          </cell>
          <cell r="H8080">
            <v>110</v>
          </cell>
          <cell r="I8080">
            <v>8</v>
          </cell>
          <cell r="J8080">
            <v>8</v>
          </cell>
          <cell r="K8080">
            <v>75</v>
          </cell>
          <cell r="L8080">
            <v>51</v>
          </cell>
          <cell r="M8080">
            <v>4</v>
          </cell>
          <cell r="N8080">
            <v>4</v>
          </cell>
          <cell r="O8080">
            <v>76</v>
          </cell>
          <cell r="P8080">
            <v>54</v>
          </cell>
          <cell r="Q8080">
            <v>41</v>
          </cell>
          <cell r="R8080">
            <v>0</v>
          </cell>
          <cell r="S8080">
            <v>0</v>
          </cell>
          <cell r="T8080">
            <v>0</v>
          </cell>
          <cell r="U8080">
            <v>0</v>
          </cell>
          <cell r="AO8080" t="str">
            <v>Bayern_2007_I 05c_5</v>
          </cell>
          <cell r="AQ8080" t="str">
            <v>Westliche Flächenländer_2007_I 05c_5</v>
          </cell>
        </row>
        <row r="8081">
          <cell r="G8081">
            <v>20</v>
          </cell>
          <cell r="H8081">
            <v>14</v>
          </cell>
          <cell r="I8081">
            <v>0</v>
          </cell>
          <cell r="J8081">
            <v>0</v>
          </cell>
          <cell r="K8081">
            <v>14</v>
          </cell>
          <cell r="L8081">
            <v>9</v>
          </cell>
          <cell r="M8081">
            <v>0</v>
          </cell>
          <cell r="N8081">
            <v>0</v>
          </cell>
          <cell r="O8081">
            <v>14</v>
          </cell>
          <cell r="P8081">
            <v>2</v>
          </cell>
          <cell r="Q8081">
            <v>4</v>
          </cell>
          <cell r="R8081">
            <v>0</v>
          </cell>
          <cell r="S8081">
            <v>0</v>
          </cell>
          <cell r="T8081">
            <v>0</v>
          </cell>
          <cell r="U8081">
            <v>0</v>
          </cell>
          <cell r="AO8081" t="str">
            <v>Bayern_2007_I 05c_6</v>
          </cell>
          <cell r="AQ8081" t="str">
            <v>Westliche Flächenländer_2007_I 05c_6</v>
          </cell>
        </row>
        <row r="8082">
          <cell r="G8082">
            <v>0</v>
          </cell>
          <cell r="H8082">
            <v>0</v>
          </cell>
          <cell r="I8082">
            <v>0</v>
          </cell>
          <cell r="J8082">
            <v>0</v>
          </cell>
          <cell r="K8082">
            <v>0</v>
          </cell>
          <cell r="L8082">
            <v>0</v>
          </cell>
          <cell r="M8082">
            <v>0</v>
          </cell>
          <cell r="N8082">
            <v>0</v>
          </cell>
          <cell r="O8082">
            <v>0</v>
          </cell>
          <cell r="P8082">
            <v>0</v>
          </cell>
          <cell r="Q8082">
            <v>0</v>
          </cell>
          <cell r="R8082">
            <v>0</v>
          </cell>
          <cell r="S8082">
            <v>0</v>
          </cell>
          <cell r="T8082">
            <v>0</v>
          </cell>
          <cell r="U8082">
            <v>0</v>
          </cell>
          <cell r="AO8082" t="str">
            <v>Bayern_2007_I 05c_7</v>
          </cell>
          <cell r="AQ8082" t="str">
            <v>Westliche Flächenländer_2007_I 05c_7</v>
          </cell>
        </row>
        <row r="8083">
          <cell r="G8083">
            <v>2506</v>
          </cell>
          <cell r="H8083">
            <v>1731</v>
          </cell>
          <cell r="I8083">
            <v>52</v>
          </cell>
          <cell r="J8083">
            <v>44</v>
          </cell>
          <cell r="K8083">
            <v>1076</v>
          </cell>
          <cell r="L8083">
            <v>735</v>
          </cell>
          <cell r="M8083">
            <v>30</v>
          </cell>
          <cell r="N8083">
            <v>26</v>
          </cell>
          <cell r="O8083">
            <v>1168</v>
          </cell>
          <cell r="P8083">
            <v>802</v>
          </cell>
          <cell r="Q8083">
            <v>536</v>
          </cell>
          <cell r="R8083">
            <v>0</v>
          </cell>
          <cell r="S8083">
            <v>0</v>
          </cell>
          <cell r="T8083">
            <v>0</v>
          </cell>
          <cell r="U8083">
            <v>0</v>
          </cell>
          <cell r="AO8083" t="str">
            <v>Bayern_2007_I 05c_8</v>
          </cell>
          <cell r="AQ8083" t="str">
            <v>Westliche Flächenländer_2007_I 05c_8</v>
          </cell>
        </row>
        <row r="8084">
          <cell r="G8084">
            <v>0</v>
          </cell>
          <cell r="H8084">
            <v>0</v>
          </cell>
          <cell r="I8084">
            <v>0</v>
          </cell>
          <cell r="J8084">
            <v>0</v>
          </cell>
          <cell r="K8084">
            <v>0</v>
          </cell>
          <cell r="L8084">
            <v>0</v>
          </cell>
          <cell r="M8084">
            <v>0</v>
          </cell>
          <cell r="N8084">
            <v>0</v>
          </cell>
          <cell r="O8084">
            <v>0</v>
          </cell>
          <cell r="P8084">
            <v>0</v>
          </cell>
          <cell r="Q8084">
            <v>0</v>
          </cell>
          <cell r="R8084">
            <v>0</v>
          </cell>
          <cell r="S8084">
            <v>0</v>
          </cell>
          <cell r="T8084">
            <v>0</v>
          </cell>
          <cell r="U8084">
            <v>0</v>
          </cell>
          <cell r="AO8084" t="e">
            <v>#N/A</v>
          </cell>
          <cell r="AQ8084" t="e">
            <v>#N/A</v>
          </cell>
        </row>
        <row r="8085">
          <cell r="G8085">
            <v>13</v>
          </cell>
          <cell r="H8085">
            <v>13</v>
          </cell>
          <cell r="I8085">
            <v>0</v>
          </cell>
          <cell r="J8085">
            <v>0</v>
          </cell>
          <cell r="K8085">
            <v>0</v>
          </cell>
          <cell r="L8085">
            <v>0</v>
          </cell>
          <cell r="M8085">
            <v>0</v>
          </cell>
          <cell r="N8085">
            <v>0</v>
          </cell>
          <cell r="O8085">
            <v>0</v>
          </cell>
          <cell r="P8085">
            <v>0</v>
          </cell>
          <cell r="Q8085">
            <v>13</v>
          </cell>
          <cell r="R8085">
            <v>0</v>
          </cell>
          <cell r="S8085">
            <v>0</v>
          </cell>
          <cell r="T8085">
            <v>0</v>
          </cell>
          <cell r="U8085">
            <v>0</v>
          </cell>
          <cell r="AO8085" t="e">
            <v>#N/A</v>
          </cell>
          <cell r="AQ8085" t="e">
            <v>#N/A</v>
          </cell>
        </row>
        <row r="8086">
          <cell r="G8086">
            <v>5</v>
          </cell>
          <cell r="H8086">
            <v>5</v>
          </cell>
          <cell r="I8086">
            <v>0</v>
          </cell>
          <cell r="J8086">
            <v>0</v>
          </cell>
          <cell r="K8086">
            <v>0</v>
          </cell>
          <cell r="L8086">
            <v>0</v>
          </cell>
          <cell r="M8086">
            <v>0</v>
          </cell>
          <cell r="N8086">
            <v>0</v>
          </cell>
          <cell r="O8086">
            <v>0</v>
          </cell>
          <cell r="P8086">
            <v>0</v>
          </cell>
          <cell r="Q8086">
            <v>5</v>
          </cell>
          <cell r="R8086">
            <v>0</v>
          </cell>
          <cell r="S8086">
            <v>0</v>
          </cell>
          <cell r="T8086">
            <v>0</v>
          </cell>
          <cell r="U8086">
            <v>0</v>
          </cell>
          <cell r="AO8086" t="e">
            <v>#N/A</v>
          </cell>
          <cell r="AQ8086" t="e">
            <v>#N/A</v>
          </cell>
        </row>
        <row r="8087">
          <cell r="G8087">
            <v>0</v>
          </cell>
          <cell r="H8087">
            <v>0</v>
          </cell>
          <cell r="I8087">
            <v>0</v>
          </cell>
          <cell r="J8087">
            <v>0</v>
          </cell>
          <cell r="K8087">
            <v>0</v>
          </cell>
          <cell r="L8087">
            <v>0</v>
          </cell>
          <cell r="M8087">
            <v>0</v>
          </cell>
          <cell r="N8087">
            <v>0</v>
          </cell>
          <cell r="O8087">
            <v>0</v>
          </cell>
          <cell r="P8087">
            <v>0</v>
          </cell>
          <cell r="Q8087">
            <v>0</v>
          </cell>
          <cell r="R8087">
            <v>0</v>
          </cell>
          <cell r="S8087">
            <v>0</v>
          </cell>
          <cell r="T8087">
            <v>0</v>
          </cell>
          <cell r="U8087">
            <v>0</v>
          </cell>
          <cell r="AO8087" t="e">
            <v>#N/A</v>
          </cell>
          <cell r="AQ8087" t="e">
            <v>#N/A</v>
          </cell>
        </row>
        <row r="8088">
          <cell r="G8088">
            <v>0</v>
          </cell>
          <cell r="H8088">
            <v>0</v>
          </cell>
          <cell r="I8088">
            <v>0</v>
          </cell>
          <cell r="J8088">
            <v>0</v>
          </cell>
          <cell r="K8088">
            <v>0</v>
          </cell>
          <cell r="L8088">
            <v>0</v>
          </cell>
          <cell r="M8088">
            <v>0</v>
          </cell>
          <cell r="N8088">
            <v>0</v>
          </cell>
          <cell r="O8088">
            <v>0</v>
          </cell>
          <cell r="P8088">
            <v>0</v>
          </cell>
          <cell r="Q8088">
            <v>0</v>
          </cell>
          <cell r="R8088">
            <v>0</v>
          </cell>
          <cell r="S8088">
            <v>0</v>
          </cell>
          <cell r="T8088">
            <v>0</v>
          </cell>
          <cell r="U8088">
            <v>0</v>
          </cell>
          <cell r="AO8088" t="e">
            <v>#N/A</v>
          </cell>
          <cell r="AQ8088" t="e">
            <v>#N/A</v>
          </cell>
        </row>
        <row r="8089">
          <cell r="G8089">
            <v>0</v>
          </cell>
          <cell r="H8089">
            <v>0</v>
          </cell>
          <cell r="I8089">
            <v>0</v>
          </cell>
          <cell r="J8089">
            <v>0</v>
          </cell>
          <cell r="K8089">
            <v>0</v>
          </cell>
          <cell r="L8089">
            <v>0</v>
          </cell>
          <cell r="M8089">
            <v>0</v>
          </cell>
          <cell r="N8089">
            <v>0</v>
          </cell>
          <cell r="O8089">
            <v>0</v>
          </cell>
          <cell r="P8089">
            <v>0</v>
          </cell>
          <cell r="Q8089">
            <v>0</v>
          </cell>
          <cell r="R8089">
            <v>0</v>
          </cell>
          <cell r="S8089">
            <v>0</v>
          </cell>
          <cell r="T8089">
            <v>0</v>
          </cell>
          <cell r="U8089">
            <v>0</v>
          </cell>
          <cell r="AO8089" t="e">
            <v>#N/A</v>
          </cell>
          <cell r="AQ8089" t="e">
            <v>#N/A</v>
          </cell>
        </row>
        <row r="8090">
          <cell r="G8090">
            <v>0</v>
          </cell>
          <cell r="H8090">
            <v>0</v>
          </cell>
          <cell r="I8090">
            <v>0</v>
          </cell>
          <cell r="J8090">
            <v>0</v>
          </cell>
          <cell r="K8090">
            <v>0</v>
          </cell>
          <cell r="L8090">
            <v>0</v>
          </cell>
          <cell r="M8090">
            <v>0</v>
          </cell>
          <cell r="N8090">
            <v>0</v>
          </cell>
          <cell r="O8090">
            <v>0</v>
          </cell>
          <cell r="P8090">
            <v>0</v>
          </cell>
          <cell r="Q8090">
            <v>0</v>
          </cell>
          <cell r="R8090">
            <v>0</v>
          </cell>
          <cell r="S8090">
            <v>0</v>
          </cell>
          <cell r="T8090">
            <v>0</v>
          </cell>
          <cell r="U8090">
            <v>0</v>
          </cell>
          <cell r="AO8090" t="e">
            <v>#N/A</v>
          </cell>
          <cell r="AQ8090" t="e">
            <v>#N/A</v>
          </cell>
        </row>
        <row r="8091">
          <cell r="G8091">
            <v>18</v>
          </cell>
          <cell r="H8091">
            <v>18</v>
          </cell>
          <cell r="I8091">
            <v>0</v>
          </cell>
          <cell r="J8091">
            <v>0</v>
          </cell>
          <cell r="K8091">
            <v>0</v>
          </cell>
          <cell r="L8091">
            <v>0</v>
          </cell>
          <cell r="M8091">
            <v>0</v>
          </cell>
          <cell r="N8091">
            <v>0</v>
          </cell>
          <cell r="O8091">
            <v>0</v>
          </cell>
          <cell r="P8091">
            <v>0</v>
          </cell>
          <cell r="Q8091">
            <v>18</v>
          </cell>
          <cell r="R8091">
            <v>0</v>
          </cell>
          <cell r="S8091">
            <v>0</v>
          </cell>
          <cell r="T8091">
            <v>0</v>
          </cell>
          <cell r="U8091">
            <v>0</v>
          </cell>
          <cell r="AO8091" t="e">
            <v>#N/A</v>
          </cell>
          <cell r="AQ8091" t="e">
            <v>#N/A</v>
          </cell>
        </row>
        <row r="8092">
          <cell r="G8092">
            <v>0</v>
          </cell>
          <cell r="H8092">
            <v>0</v>
          </cell>
          <cell r="I8092">
            <v>0</v>
          </cell>
          <cell r="J8092">
            <v>0</v>
          </cell>
          <cell r="K8092">
            <v>0</v>
          </cell>
          <cell r="L8092">
            <v>0</v>
          </cell>
          <cell r="M8092">
            <v>0</v>
          </cell>
          <cell r="N8092">
            <v>0</v>
          </cell>
          <cell r="O8092">
            <v>0</v>
          </cell>
          <cell r="P8092">
            <v>0</v>
          </cell>
          <cell r="Q8092">
            <v>0</v>
          </cell>
          <cell r="R8092">
            <v>0</v>
          </cell>
          <cell r="S8092">
            <v>0</v>
          </cell>
          <cell r="T8092">
            <v>0</v>
          </cell>
          <cell r="U8092">
            <v>0</v>
          </cell>
          <cell r="AO8092" t="str">
            <v>Bayern_2007_I 05b_1</v>
          </cell>
          <cell r="AQ8092" t="str">
            <v>Westliche Flächenländer_2007_I 05b_1</v>
          </cell>
        </row>
        <row r="8093">
          <cell r="G8093">
            <v>3019</v>
          </cell>
          <cell r="H8093">
            <v>2233</v>
          </cell>
          <cell r="I8093">
            <v>168</v>
          </cell>
          <cell r="J8093">
            <v>125</v>
          </cell>
          <cell r="K8093">
            <v>1156</v>
          </cell>
          <cell r="L8093">
            <v>846</v>
          </cell>
          <cell r="M8093">
            <v>84</v>
          </cell>
          <cell r="N8093">
            <v>59</v>
          </cell>
          <cell r="O8093">
            <v>1236</v>
          </cell>
          <cell r="P8093">
            <v>986</v>
          </cell>
          <cell r="Q8093">
            <v>793</v>
          </cell>
          <cell r="R8093">
            <v>4</v>
          </cell>
          <cell r="S8093">
            <v>0</v>
          </cell>
          <cell r="T8093">
            <v>0</v>
          </cell>
          <cell r="U8093">
            <v>0</v>
          </cell>
          <cell r="AO8093" t="str">
            <v>Bayern_2007_I 05b_2</v>
          </cell>
          <cell r="AQ8093" t="str">
            <v>Westliche Flächenländer_2007_I 05b_2</v>
          </cell>
        </row>
        <row r="8094">
          <cell r="G8094">
            <v>13142</v>
          </cell>
          <cell r="H8094">
            <v>10999</v>
          </cell>
          <cell r="I8094">
            <v>478</v>
          </cell>
          <cell r="J8094">
            <v>408</v>
          </cell>
          <cell r="K8094">
            <v>4813</v>
          </cell>
          <cell r="L8094">
            <v>4045</v>
          </cell>
          <cell r="M8094">
            <v>180</v>
          </cell>
          <cell r="N8094">
            <v>160</v>
          </cell>
          <cell r="O8094">
            <v>4862</v>
          </cell>
          <cell r="P8094">
            <v>4457</v>
          </cell>
          <cell r="Q8094">
            <v>3728</v>
          </cell>
          <cell r="R8094">
            <v>95</v>
          </cell>
          <cell r="S8094">
            <v>0</v>
          </cell>
          <cell r="T8094">
            <v>0</v>
          </cell>
          <cell r="U8094">
            <v>0</v>
          </cell>
          <cell r="AO8094" t="str">
            <v>Bayern_2007_I 05b_3</v>
          </cell>
          <cell r="AQ8094" t="str">
            <v>Westliche Flächenländer_2007_I 05b_3</v>
          </cell>
        </row>
        <row r="8095">
          <cell r="G8095">
            <v>2254</v>
          </cell>
          <cell r="H8095">
            <v>1814</v>
          </cell>
          <cell r="I8095">
            <v>59</v>
          </cell>
          <cell r="J8095">
            <v>52</v>
          </cell>
          <cell r="K8095">
            <v>837</v>
          </cell>
          <cell r="L8095">
            <v>671</v>
          </cell>
          <cell r="M8095">
            <v>21</v>
          </cell>
          <cell r="N8095">
            <v>19</v>
          </cell>
          <cell r="O8095">
            <v>835</v>
          </cell>
          <cell r="P8095">
            <v>758</v>
          </cell>
          <cell r="Q8095">
            <v>651</v>
          </cell>
          <cell r="R8095">
            <v>10</v>
          </cell>
          <cell r="S8095">
            <v>0</v>
          </cell>
          <cell r="T8095">
            <v>0</v>
          </cell>
          <cell r="U8095">
            <v>0</v>
          </cell>
          <cell r="AO8095" t="str">
            <v>Bayern_2007_I 05b_4</v>
          </cell>
          <cell r="AQ8095" t="str">
            <v>Westliche Flächenländer_2007_I 05b_4</v>
          </cell>
        </row>
        <row r="8096">
          <cell r="G8096">
            <v>3955</v>
          </cell>
          <cell r="H8096">
            <v>3190</v>
          </cell>
          <cell r="I8096">
            <v>206</v>
          </cell>
          <cell r="J8096">
            <v>170</v>
          </cell>
          <cell r="K8096">
            <v>1441</v>
          </cell>
          <cell r="L8096">
            <v>1173</v>
          </cell>
          <cell r="M8096">
            <v>91</v>
          </cell>
          <cell r="N8096">
            <v>75</v>
          </cell>
          <cell r="O8096">
            <v>1423</v>
          </cell>
          <cell r="P8096">
            <v>1387</v>
          </cell>
          <cell r="Q8096">
            <v>1122</v>
          </cell>
          <cell r="R8096">
            <v>23</v>
          </cell>
          <cell r="S8096">
            <v>0</v>
          </cell>
          <cell r="T8096">
            <v>0</v>
          </cell>
          <cell r="U8096">
            <v>0</v>
          </cell>
          <cell r="AO8096" t="str">
            <v>Bayern_2007_I 05b_5</v>
          </cell>
          <cell r="AQ8096" t="str">
            <v>Westliche Flächenländer_2007_I 05b_5</v>
          </cell>
        </row>
        <row r="8097">
          <cell r="G8097">
            <v>272</v>
          </cell>
          <cell r="H8097">
            <v>202</v>
          </cell>
          <cell r="I8097">
            <v>54</v>
          </cell>
          <cell r="J8097">
            <v>45</v>
          </cell>
          <cell r="K8097">
            <v>102</v>
          </cell>
          <cell r="L8097">
            <v>80</v>
          </cell>
          <cell r="M8097">
            <v>22</v>
          </cell>
          <cell r="N8097">
            <v>20</v>
          </cell>
          <cell r="O8097">
            <v>99</v>
          </cell>
          <cell r="P8097">
            <v>104</v>
          </cell>
          <cell r="Q8097">
            <v>69</v>
          </cell>
          <cell r="R8097">
            <v>0</v>
          </cell>
          <cell r="S8097">
            <v>0</v>
          </cell>
          <cell r="T8097">
            <v>0</v>
          </cell>
          <cell r="U8097">
            <v>0</v>
          </cell>
          <cell r="AO8097" t="str">
            <v>Bayern_2007_I 05b_6</v>
          </cell>
          <cell r="AQ8097" t="str">
            <v>Westliche Flächenländer_2007_I 05b_6</v>
          </cell>
        </row>
        <row r="8098">
          <cell r="G8098">
            <v>0</v>
          </cell>
          <cell r="H8098">
            <v>0</v>
          </cell>
          <cell r="I8098">
            <v>0</v>
          </cell>
          <cell r="J8098">
            <v>0</v>
          </cell>
          <cell r="K8098">
            <v>0</v>
          </cell>
          <cell r="L8098">
            <v>0</v>
          </cell>
          <cell r="M8098">
            <v>0</v>
          </cell>
          <cell r="N8098">
            <v>0</v>
          </cell>
          <cell r="O8098">
            <v>0</v>
          </cell>
          <cell r="P8098">
            <v>0</v>
          </cell>
          <cell r="Q8098">
            <v>0</v>
          </cell>
          <cell r="R8098">
            <v>0</v>
          </cell>
          <cell r="S8098">
            <v>0</v>
          </cell>
          <cell r="T8098">
            <v>0</v>
          </cell>
          <cell r="U8098">
            <v>0</v>
          </cell>
          <cell r="AO8098" t="str">
            <v>Bayern_2007_I 05b_7</v>
          </cell>
          <cell r="AQ8098" t="str">
            <v>Westliche Flächenländer_2007_I 05b_7</v>
          </cell>
        </row>
        <row r="8099">
          <cell r="G8099">
            <v>22642</v>
          </cell>
          <cell r="H8099">
            <v>18438</v>
          </cell>
          <cell r="I8099">
            <v>965</v>
          </cell>
          <cell r="J8099">
            <v>800</v>
          </cell>
          <cell r="K8099">
            <v>8349</v>
          </cell>
          <cell r="L8099">
            <v>6815</v>
          </cell>
          <cell r="M8099">
            <v>398</v>
          </cell>
          <cell r="N8099">
            <v>333</v>
          </cell>
          <cell r="O8099">
            <v>8455</v>
          </cell>
          <cell r="P8099">
            <v>7692</v>
          </cell>
          <cell r="Q8099">
            <v>6363</v>
          </cell>
          <cell r="R8099">
            <v>132</v>
          </cell>
          <cell r="S8099">
            <v>0</v>
          </cell>
          <cell r="T8099">
            <v>0</v>
          </cell>
          <cell r="U8099">
            <v>0</v>
          </cell>
          <cell r="AO8099" t="str">
            <v>Bayern_2007_I 05b_8</v>
          </cell>
          <cell r="AQ8099" t="str">
            <v>Westliche Flächenländer_2007_I 05b_8</v>
          </cell>
        </row>
        <row r="8100">
          <cell r="G8100">
            <v>0</v>
          </cell>
          <cell r="H8100">
            <v>0</v>
          </cell>
          <cell r="I8100">
            <v>0</v>
          </cell>
          <cell r="J8100">
            <v>0</v>
          </cell>
          <cell r="K8100">
            <v>0</v>
          </cell>
          <cell r="L8100">
            <v>0</v>
          </cell>
          <cell r="M8100">
            <v>0</v>
          </cell>
          <cell r="N8100">
            <v>0</v>
          </cell>
          <cell r="O8100">
            <v>0</v>
          </cell>
          <cell r="P8100">
            <v>0</v>
          </cell>
          <cell r="Q8100">
            <v>0</v>
          </cell>
          <cell r="R8100">
            <v>0</v>
          </cell>
          <cell r="S8100">
            <v>0</v>
          </cell>
          <cell r="T8100">
            <v>0</v>
          </cell>
          <cell r="U8100">
            <v>0</v>
          </cell>
          <cell r="AO8100" t="str">
            <v>Bayern_2007_I 05b_1</v>
          </cell>
          <cell r="AQ8100" t="str">
            <v>Westliche Flächenländer_2007_I 05b_1</v>
          </cell>
        </row>
        <row r="8101">
          <cell r="G8101">
            <v>1760</v>
          </cell>
          <cell r="H8101">
            <v>1315</v>
          </cell>
          <cell r="I8101">
            <v>160</v>
          </cell>
          <cell r="J8101">
            <v>132</v>
          </cell>
          <cell r="K8101">
            <v>1689</v>
          </cell>
          <cell r="L8101">
            <v>1259</v>
          </cell>
          <cell r="M8101">
            <v>154</v>
          </cell>
          <cell r="N8101">
            <v>128</v>
          </cell>
          <cell r="O8101">
            <v>1738</v>
          </cell>
          <cell r="P8101">
            <v>22</v>
          </cell>
          <cell r="Q8101">
            <v>0</v>
          </cell>
          <cell r="R8101">
            <v>0</v>
          </cell>
          <cell r="S8101">
            <v>0</v>
          </cell>
          <cell r="T8101">
            <v>0</v>
          </cell>
          <cell r="U8101">
            <v>0</v>
          </cell>
          <cell r="AO8101" t="str">
            <v>Bayern_2007_I 05b_2</v>
          </cell>
          <cell r="AQ8101" t="str">
            <v>Westliche Flächenländer_2007_I 05b_2</v>
          </cell>
        </row>
        <row r="8102">
          <cell r="G8102">
            <v>438</v>
          </cell>
          <cell r="H8102">
            <v>321</v>
          </cell>
          <cell r="I8102">
            <v>54</v>
          </cell>
          <cell r="J8102">
            <v>45</v>
          </cell>
          <cell r="K8102">
            <v>419</v>
          </cell>
          <cell r="L8102">
            <v>306</v>
          </cell>
          <cell r="M8102">
            <v>53</v>
          </cell>
          <cell r="N8102">
            <v>44</v>
          </cell>
          <cell r="O8102">
            <v>429</v>
          </cell>
          <cell r="P8102">
            <v>9</v>
          </cell>
          <cell r="Q8102">
            <v>0</v>
          </cell>
          <cell r="R8102">
            <v>0</v>
          </cell>
          <cell r="S8102">
            <v>0</v>
          </cell>
          <cell r="T8102">
            <v>0</v>
          </cell>
          <cell r="U8102">
            <v>0</v>
          </cell>
          <cell r="AO8102" t="str">
            <v>Bayern_2007_I 05b_3</v>
          </cell>
          <cell r="AQ8102" t="str">
            <v>Westliche Flächenländer_2007_I 05b_3</v>
          </cell>
        </row>
        <row r="8103">
          <cell r="G8103">
            <v>57</v>
          </cell>
          <cell r="H8103">
            <v>40</v>
          </cell>
          <cell r="I8103">
            <v>4</v>
          </cell>
          <cell r="J8103">
            <v>4</v>
          </cell>
          <cell r="K8103">
            <v>55</v>
          </cell>
          <cell r="L8103">
            <v>39</v>
          </cell>
          <cell r="M8103">
            <v>4</v>
          </cell>
          <cell r="N8103">
            <v>4</v>
          </cell>
          <cell r="O8103">
            <v>56</v>
          </cell>
          <cell r="P8103">
            <v>1</v>
          </cell>
          <cell r="Q8103">
            <v>0</v>
          </cell>
          <cell r="R8103">
            <v>0</v>
          </cell>
          <cell r="S8103">
            <v>0</v>
          </cell>
          <cell r="T8103">
            <v>0</v>
          </cell>
          <cell r="U8103">
            <v>0</v>
          </cell>
          <cell r="AO8103" t="str">
            <v>Bayern_2007_I 05b_4</v>
          </cell>
          <cell r="AQ8103" t="str">
            <v>Westliche Flächenländer_2007_I 05b_4</v>
          </cell>
        </row>
        <row r="8104">
          <cell r="G8104">
            <v>133</v>
          </cell>
          <cell r="H8104">
            <v>73</v>
          </cell>
          <cell r="I8104">
            <v>14</v>
          </cell>
          <cell r="J8104">
            <v>11</v>
          </cell>
          <cell r="K8104">
            <v>132</v>
          </cell>
          <cell r="L8104">
            <v>72</v>
          </cell>
          <cell r="M8104">
            <v>14</v>
          </cell>
          <cell r="N8104">
            <v>11</v>
          </cell>
          <cell r="O8104">
            <v>132</v>
          </cell>
          <cell r="P8104">
            <v>1</v>
          </cell>
          <cell r="Q8104">
            <v>0</v>
          </cell>
          <cell r="R8104">
            <v>0</v>
          </cell>
          <cell r="S8104">
            <v>0</v>
          </cell>
          <cell r="T8104">
            <v>0</v>
          </cell>
          <cell r="U8104">
            <v>0</v>
          </cell>
          <cell r="AO8104" t="str">
            <v>Bayern_2007_I 05b_5</v>
          </cell>
          <cell r="AQ8104" t="str">
            <v>Westliche Flächenländer_2007_I 05b_5</v>
          </cell>
        </row>
        <row r="8105">
          <cell r="G8105">
            <v>60</v>
          </cell>
          <cell r="H8105">
            <v>45</v>
          </cell>
          <cell r="I8105">
            <v>12</v>
          </cell>
          <cell r="J8105">
            <v>8</v>
          </cell>
          <cell r="K8105">
            <v>54</v>
          </cell>
          <cell r="L8105">
            <v>41</v>
          </cell>
          <cell r="M8105">
            <v>12</v>
          </cell>
          <cell r="N8105">
            <v>8</v>
          </cell>
          <cell r="O8105">
            <v>58</v>
          </cell>
          <cell r="P8105">
            <v>2</v>
          </cell>
          <cell r="Q8105">
            <v>0</v>
          </cell>
          <cell r="R8105">
            <v>0</v>
          </cell>
          <cell r="S8105">
            <v>0</v>
          </cell>
          <cell r="T8105">
            <v>0</v>
          </cell>
          <cell r="U8105">
            <v>0</v>
          </cell>
          <cell r="AO8105" t="str">
            <v>Bayern_2007_I 05b_6</v>
          </cell>
          <cell r="AQ8105" t="str">
            <v>Westliche Flächenländer_2007_I 05b_6</v>
          </cell>
        </row>
        <row r="8106">
          <cell r="G8106">
            <v>0</v>
          </cell>
          <cell r="H8106">
            <v>0</v>
          </cell>
          <cell r="I8106">
            <v>0</v>
          </cell>
          <cell r="J8106">
            <v>0</v>
          </cell>
          <cell r="K8106">
            <v>0</v>
          </cell>
          <cell r="L8106">
            <v>0</v>
          </cell>
          <cell r="M8106">
            <v>0</v>
          </cell>
          <cell r="N8106">
            <v>0</v>
          </cell>
          <cell r="O8106">
            <v>0</v>
          </cell>
          <cell r="P8106">
            <v>0</v>
          </cell>
          <cell r="Q8106">
            <v>0</v>
          </cell>
          <cell r="R8106">
            <v>0</v>
          </cell>
          <cell r="S8106">
            <v>0</v>
          </cell>
          <cell r="T8106">
            <v>0</v>
          </cell>
          <cell r="U8106">
            <v>0</v>
          </cell>
          <cell r="AO8106" t="str">
            <v>Bayern_2007_I 05b_7</v>
          </cell>
          <cell r="AQ8106" t="str">
            <v>Westliche Flächenländer_2007_I 05b_7</v>
          </cell>
        </row>
        <row r="8107">
          <cell r="G8107">
            <v>2448</v>
          </cell>
          <cell r="H8107">
            <v>1794</v>
          </cell>
          <cell r="I8107">
            <v>244</v>
          </cell>
          <cell r="J8107">
            <v>200</v>
          </cell>
          <cell r="K8107">
            <v>2349</v>
          </cell>
          <cell r="L8107">
            <v>1717</v>
          </cell>
          <cell r="M8107">
            <v>237</v>
          </cell>
          <cell r="N8107">
            <v>195</v>
          </cell>
          <cell r="O8107">
            <v>2413</v>
          </cell>
          <cell r="P8107">
            <v>35</v>
          </cell>
          <cell r="Q8107">
            <v>0</v>
          </cell>
          <cell r="R8107">
            <v>0</v>
          </cell>
          <cell r="S8107">
            <v>0</v>
          </cell>
          <cell r="T8107">
            <v>0</v>
          </cell>
          <cell r="U8107">
            <v>0</v>
          </cell>
          <cell r="AO8107" t="str">
            <v>Bayern_2007_I 05b_8</v>
          </cell>
          <cell r="AQ8107" t="str">
            <v>Westliche Flächenländer_2007_I 05b_8</v>
          </cell>
        </row>
        <row r="8108">
          <cell r="G8108">
            <v>3102</v>
          </cell>
          <cell r="H8108">
            <v>1239</v>
          </cell>
          <cell r="I8108">
            <v>643</v>
          </cell>
          <cell r="J8108">
            <v>232</v>
          </cell>
          <cell r="K8108">
            <v>2684</v>
          </cell>
          <cell r="L8108">
            <v>1062</v>
          </cell>
          <cell r="M8108">
            <v>559</v>
          </cell>
          <cell r="N8108">
            <v>203</v>
          </cell>
          <cell r="O8108">
            <v>3102</v>
          </cell>
          <cell r="P8108">
            <v>0</v>
          </cell>
          <cell r="Q8108">
            <v>0</v>
          </cell>
          <cell r="R8108">
            <v>0</v>
          </cell>
          <cell r="S8108">
            <v>0</v>
          </cell>
          <cell r="T8108">
            <v>0</v>
          </cell>
          <cell r="U8108">
            <v>0</v>
          </cell>
          <cell r="AO8108" t="str">
            <v>Bayern_2007_II 03b_1</v>
          </cell>
          <cell r="AQ8108" t="str">
            <v>Westliche Flächenländer_2007_II 03b_1</v>
          </cell>
        </row>
        <row r="8109">
          <cell r="G8109">
            <v>3026</v>
          </cell>
          <cell r="H8109">
            <v>1431</v>
          </cell>
          <cell r="I8109">
            <v>698</v>
          </cell>
          <cell r="J8109">
            <v>317</v>
          </cell>
          <cell r="K8109">
            <v>2803</v>
          </cell>
          <cell r="L8109">
            <v>1327</v>
          </cell>
          <cell r="M8109">
            <v>646</v>
          </cell>
          <cell r="N8109">
            <v>295</v>
          </cell>
          <cell r="O8109">
            <v>3026</v>
          </cell>
          <cell r="P8109">
            <v>0</v>
          </cell>
          <cell r="Q8109">
            <v>0</v>
          </cell>
          <cell r="R8109">
            <v>0</v>
          </cell>
          <cell r="S8109">
            <v>0</v>
          </cell>
          <cell r="T8109">
            <v>0</v>
          </cell>
          <cell r="U8109">
            <v>0</v>
          </cell>
          <cell r="AO8109" t="str">
            <v>Bayern_2007_II 03b_2</v>
          </cell>
          <cell r="AQ8109" t="str">
            <v>Westliche Flächenländer_2007_II 03b_2</v>
          </cell>
        </row>
        <row r="8110">
          <cell r="G8110">
            <v>28</v>
          </cell>
          <cell r="H8110">
            <v>15</v>
          </cell>
          <cell r="I8110">
            <v>8</v>
          </cell>
          <cell r="J8110">
            <v>5</v>
          </cell>
          <cell r="K8110">
            <v>25</v>
          </cell>
          <cell r="L8110">
            <v>14</v>
          </cell>
          <cell r="M8110">
            <v>8</v>
          </cell>
          <cell r="N8110">
            <v>5</v>
          </cell>
          <cell r="O8110">
            <v>28</v>
          </cell>
          <cell r="P8110">
            <v>0</v>
          </cell>
          <cell r="Q8110">
            <v>0</v>
          </cell>
          <cell r="R8110">
            <v>0</v>
          </cell>
          <cell r="S8110">
            <v>0</v>
          </cell>
          <cell r="T8110">
            <v>0</v>
          </cell>
          <cell r="U8110">
            <v>0</v>
          </cell>
          <cell r="AO8110" t="str">
            <v>Bayern_2007_II 03b_3</v>
          </cell>
          <cell r="AQ8110" t="str">
            <v>Westliche Flächenländer_2007_II 03b_3</v>
          </cell>
        </row>
        <row r="8111">
          <cell r="G8111">
            <v>0</v>
          </cell>
          <cell r="H8111">
            <v>0</v>
          </cell>
          <cell r="I8111">
            <v>0</v>
          </cell>
          <cell r="J8111">
            <v>0</v>
          </cell>
          <cell r="K8111">
            <v>0</v>
          </cell>
          <cell r="L8111">
            <v>0</v>
          </cell>
          <cell r="M8111">
            <v>0</v>
          </cell>
          <cell r="N8111">
            <v>0</v>
          </cell>
          <cell r="O8111">
            <v>0</v>
          </cell>
          <cell r="P8111">
            <v>0</v>
          </cell>
          <cell r="Q8111">
            <v>0</v>
          </cell>
          <cell r="R8111">
            <v>0</v>
          </cell>
          <cell r="S8111">
            <v>0</v>
          </cell>
          <cell r="T8111">
            <v>0</v>
          </cell>
          <cell r="U8111">
            <v>0</v>
          </cell>
          <cell r="AO8111" t="str">
            <v>Bayern_2007_II 03b_4</v>
          </cell>
          <cell r="AQ8111" t="str">
            <v>Westliche Flächenländer_2007_II 03b_4</v>
          </cell>
        </row>
        <row r="8112">
          <cell r="G8112">
            <v>0</v>
          </cell>
          <cell r="H8112">
            <v>0</v>
          </cell>
          <cell r="I8112">
            <v>0</v>
          </cell>
          <cell r="J8112">
            <v>0</v>
          </cell>
          <cell r="K8112">
            <v>0</v>
          </cell>
          <cell r="L8112">
            <v>0</v>
          </cell>
          <cell r="M8112">
            <v>0</v>
          </cell>
          <cell r="N8112">
            <v>0</v>
          </cell>
          <cell r="O8112">
            <v>0</v>
          </cell>
          <cell r="P8112">
            <v>0</v>
          </cell>
          <cell r="Q8112">
            <v>0</v>
          </cell>
          <cell r="R8112">
            <v>0</v>
          </cell>
          <cell r="S8112">
            <v>0</v>
          </cell>
          <cell r="T8112">
            <v>0</v>
          </cell>
          <cell r="U8112">
            <v>0</v>
          </cell>
          <cell r="AO8112" t="str">
            <v>Bayern_2007_II 03b_5</v>
          </cell>
          <cell r="AQ8112" t="str">
            <v>Westliche Flächenländer_2007_II 03b_5</v>
          </cell>
        </row>
        <row r="8113">
          <cell r="G8113">
            <v>17</v>
          </cell>
          <cell r="H8113">
            <v>9</v>
          </cell>
          <cell r="I8113">
            <v>17</v>
          </cell>
          <cell r="J8113">
            <v>9</v>
          </cell>
          <cell r="K8113">
            <v>14</v>
          </cell>
          <cell r="L8113">
            <v>7</v>
          </cell>
          <cell r="M8113">
            <v>14</v>
          </cell>
          <cell r="N8113">
            <v>7</v>
          </cell>
          <cell r="O8113">
            <v>17</v>
          </cell>
          <cell r="P8113">
            <v>0</v>
          </cell>
          <cell r="Q8113">
            <v>0</v>
          </cell>
          <cell r="R8113">
            <v>0</v>
          </cell>
          <cell r="S8113">
            <v>0</v>
          </cell>
          <cell r="T8113">
            <v>0</v>
          </cell>
          <cell r="U8113">
            <v>0</v>
          </cell>
          <cell r="AO8113" t="str">
            <v>Bayern_2007_II 03b_6</v>
          </cell>
          <cell r="AQ8113" t="str">
            <v>Westliche Flächenländer_2007_II 03b_6</v>
          </cell>
        </row>
        <row r="8114">
          <cell r="G8114">
            <v>0</v>
          </cell>
          <cell r="H8114">
            <v>0</v>
          </cell>
          <cell r="I8114">
            <v>0</v>
          </cell>
          <cell r="J8114">
            <v>0</v>
          </cell>
          <cell r="K8114">
            <v>0</v>
          </cell>
          <cell r="L8114">
            <v>0</v>
          </cell>
          <cell r="M8114">
            <v>0</v>
          </cell>
          <cell r="N8114">
            <v>0</v>
          </cell>
          <cell r="O8114">
            <v>0</v>
          </cell>
          <cell r="P8114">
            <v>0</v>
          </cell>
          <cell r="Q8114">
            <v>0</v>
          </cell>
          <cell r="R8114">
            <v>0</v>
          </cell>
          <cell r="S8114">
            <v>0</v>
          </cell>
          <cell r="T8114">
            <v>0</v>
          </cell>
          <cell r="U8114">
            <v>0</v>
          </cell>
          <cell r="AO8114" t="str">
            <v>Bayern_2007_II 03b_7</v>
          </cell>
          <cell r="AQ8114" t="str">
            <v>Westliche Flächenländer_2007_II 03b_7</v>
          </cell>
        </row>
        <row r="8115">
          <cell r="G8115">
            <v>6173</v>
          </cell>
          <cell r="H8115">
            <v>2694</v>
          </cell>
          <cell r="I8115">
            <v>1366</v>
          </cell>
          <cell r="J8115">
            <v>563</v>
          </cell>
          <cell r="K8115">
            <v>5526</v>
          </cell>
          <cell r="L8115">
            <v>2410</v>
          </cell>
          <cell r="M8115">
            <v>1227</v>
          </cell>
          <cell r="N8115">
            <v>510</v>
          </cell>
          <cell r="O8115">
            <v>6173</v>
          </cell>
          <cell r="P8115">
            <v>0</v>
          </cell>
          <cell r="Q8115">
            <v>0</v>
          </cell>
          <cell r="R8115">
            <v>0</v>
          </cell>
          <cell r="S8115">
            <v>0</v>
          </cell>
          <cell r="T8115">
            <v>0</v>
          </cell>
          <cell r="U8115">
            <v>0</v>
          </cell>
          <cell r="AO8115" t="str">
            <v>Bayern_2007_II 03b_8</v>
          </cell>
          <cell r="AQ8115" t="str">
            <v>Westliche Flächenländer_2007_II 03b_8</v>
          </cell>
        </row>
        <row r="8116">
          <cell r="G8116">
            <v>296</v>
          </cell>
          <cell r="H8116">
            <v>38</v>
          </cell>
          <cell r="I8116">
            <v>27</v>
          </cell>
          <cell r="J8116">
            <v>5</v>
          </cell>
          <cell r="K8116">
            <v>199</v>
          </cell>
          <cell r="L8116">
            <v>24</v>
          </cell>
          <cell r="M8116">
            <v>16</v>
          </cell>
          <cell r="N8116">
            <v>3</v>
          </cell>
          <cell r="O8116">
            <v>296</v>
          </cell>
          <cell r="P8116">
            <v>0</v>
          </cell>
          <cell r="Q8116">
            <v>0</v>
          </cell>
          <cell r="R8116">
            <v>0</v>
          </cell>
          <cell r="S8116">
            <v>0</v>
          </cell>
          <cell r="T8116">
            <v>0</v>
          </cell>
          <cell r="U8116">
            <v>0</v>
          </cell>
          <cell r="AO8116" t="str">
            <v>Bayern_2007_II 02b_1</v>
          </cell>
          <cell r="AQ8116" t="str">
            <v>Westliche Flächenländer_2007_II 02b_1</v>
          </cell>
        </row>
        <row r="8117">
          <cell r="G8117">
            <v>2964</v>
          </cell>
          <cell r="H8117">
            <v>501</v>
          </cell>
          <cell r="I8117">
            <v>102</v>
          </cell>
          <cell r="J8117">
            <v>23</v>
          </cell>
          <cell r="K8117">
            <v>2608</v>
          </cell>
          <cell r="L8117">
            <v>417</v>
          </cell>
          <cell r="M8117">
            <v>83</v>
          </cell>
          <cell r="N8117">
            <v>20</v>
          </cell>
          <cell r="O8117">
            <v>2964</v>
          </cell>
          <cell r="P8117">
            <v>0</v>
          </cell>
          <cell r="Q8117">
            <v>0</v>
          </cell>
          <cell r="R8117">
            <v>0</v>
          </cell>
          <cell r="S8117">
            <v>0</v>
          </cell>
          <cell r="T8117">
            <v>0</v>
          </cell>
          <cell r="U8117">
            <v>0</v>
          </cell>
          <cell r="AO8117" t="str">
            <v>Bayern_2007_II 02b_2</v>
          </cell>
          <cell r="AQ8117" t="str">
            <v>Westliche Flächenländer_2007_II 02b_2</v>
          </cell>
        </row>
        <row r="8118">
          <cell r="G8118">
            <v>915</v>
          </cell>
          <cell r="H8118">
            <v>120</v>
          </cell>
          <cell r="I8118">
            <v>12</v>
          </cell>
          <cell r="J8118">
            <v>3</v>
          </cell>
          <cell r="K8118">
            <v>877</v>
          </cell>
          <cell r="L8118">
            <v>113</v>
          </cell>
          <cell r="M8118">
            <v>10</v>
          </cell>
          <cell r="N8118">
            <v>1</v>
          </cell>
          <cell r="O8118">
            <v>915</v>
          </cell>
          <cell r="P8118">
            <v>0</v>
          </cell>
          <cell r="Q8118">
            <v>0</v>
          </cell>
          <cell r="R8118">
            <v>0</v>
          </cell>
          <cell r="S8118">
            <v>0</v>
          </cell>
          <cell r="T8118">
            <v>0</v>
          </cell>
          <cell r="U8118">
            <v>0</v>
          </cell>
          <cell r="AO8118" t="str">
            <v>Bayern_2007_II 02b_3</v>
          </cell>
          <cell r="AQ8118" t="str">
            <v>Westliche Flächenländer_2007_II 02b_3</v>
          </cell>
        </row>
        <row r="8119">
          <cell r="G8119">
            <v>47</v>
          </cell>
          <cell r="H8119">
            <v>13</v>
          </cell>
          <cell r="I8119">
            <v>0</v>
          </cell>
          <cell r="J8119">
            <v>0</v>
          </cell>
          <cell r="K8119">
            <v>47</v>
          </cell>
          <cell r="L8119">
            <v>13</v>
          </cell>
          <cell r="M8119">
            <v>0</v>
          </cell>
          <cell r="N8119">
            <v>0</v>
          </cell>
          <cell r="O8119">
            <v>47</v>
          </cell>
          <cell r="P8119">
            <v>0</v>
          </cell>
          <cell r="Q8119">
            <v>0</v>
          </cell>
          <cell r="R8119">
            <v>0</v>
          </cell>
          <cell r="S8119">
            <v>0</v>
          </cell>
          <cell r="T8119">
            <v>0</v>
          </cell>
          <cell r="U8119">
            <v>0</v>
          </cell>
          <cell r="AO8119" t="str">
            <v>Bayern_2007_II 02b_4</v>
          </cell>
          <cell r="AQ8119" t="str">
            <v>Westliche Flächenländer_2007_II 02b_4</v>
          </cell>
        </row>
        <row r="8120">
          <cell r="G8120">
            <v>50</v>
          </cell>
          <cell r="H8120">
            <v>22</v>
          </cell>
          <cell r="I8120">
            <v>2</v>
          </cell>
          <cell r="J8120">
            <v>1</v>
          </cell>
          <cell r="K8120">
            <v>50</v>
          </cell>
          <cell r="L8120">
            <v>22</v>
          </cell>
          <cell r="M8120">
            <v>2</v>
          </cell>
          <cell r="N8120">
            <v>1</v>
          </cell>
          <cell r="O8120">
            <v>50</v>
          </cell>
          <cell r="P8120">
            <v>0</v>
          </cell>
          <cell r="Q8120">
            <v>0</v>
          </cell>
          <cell r="R8120">
            <v>0</v>
          </cell>
          <cell r="S8120">
            <v>0</v>
          </cell>
          <cell r="T8120">
            <v>0</v>
          </cell>
          <cell r="U8120">
            <v>0</v>
          </cell>
          <cell r="AO8120" t="str">
            <v>Bayern_2007_II 02b_5</v>
          </cell>
          <cell r="AQ8120" t="str">
            <v>Westliche Flächenländer_2007_II 02b_5</v>
          </cell>
        </row>
        <row r="8121">
          <cell r="G8121">
            <v>2</v>
          </cell>
          <cell r="H8121">
            <v>0</v>
          </cell>
          <cell r="I8121">
            <v>2</v>
          </cell>
          <cell r="J8121">
            <v>0</v>
          </cell>
          <cell r="K8121">
            <v>1</v>
          </cell>
          <cell r="L8121">
            <v>0</v>
          </cell>
          <cell r="M8121">
            <v>1</v>
          </cell>
          <cell r="N8121">
            <v>0</v>
          </cell>
          <cell r="O8121">
            <v>2</v>
          </cell>
          <cell r="P8121">
            <v>0</v>
          </cell>
          <cell r="Q8121">
            <v>0</v>
          </cell>
          <cell r="R8121">
            <v>0</v>
          </cell>
          <cell r="S8121">
            <v>0</v>
          </cell>
          <cell r="T8121">
            <v>0</v>
          </cell>
          <cell r="U8121">
            <v>0</v>
          </cell>
          <cell r="AO8121" t="str">
            <v>Bayern_2007_II 02b_6</v>
          </cell>
          <cell r="AQ8121" t="str">
            <v>Westliche Flächenländer_2007_II 02b_6</v>
          </cell>
        </row>
        <row r="8122">
          <cell r="G8122">
            <v>0</v>
          </cell>
          <cell r="H8122">
            <v>0</v>
          </cell>
          <cell r="I8122">
            <v>0</v>
          </cell>
          <cell r="J8122">
            <v>0</v>
          </cell>
          <cell r="K8122">
            <v>0</v>
          </cell>
          <cell r="L8122">
            <v>0</v>
          </cell>
          <cell r="M8122">
            <v>0</v>
          </cell>
          <cell r="N8122">
            <v>0</v>
          </cell>
          <cell r="O8122">
            <v>0</v>
          </cell>
          <cell r="P8122">
            <v>0</v>
          </cell>
          <cell r="Q8122">
            <v>0</v>
          </cell>
          <cell r="R8122">
            <v>0</v>
          </cell>
          <cell r="S8122">
            <v>0</v>
          </cell>
          <cell r="T8122">
            <v>0</v>
          </cell>
          <cell r="U8122">
            <v>0</v>
          </cell>
          <cell r="AO8122" t="str">
            <v>Bayern_2007_II 02b_7</v>
          </cell>
          <cell r="AQ8122" t="str">
            <v>Westliche Flächenländer_2007_II 02b_7</v>
          </cell>
        </row>
        <row r="8123">
          <cell r="G8123">
            <v>4274</v>
          </cell>
          <cell r="H8123">
            <v>694</v>
          </cell>
          <cell r="I8123">
            <v>145</v>
          </cell>
          <cell r="J8123">
            <v>32</v>
          </cell>
          <cell r="K8123">
            <v>3782</v>
          </cell>
          <cell r="L8123">
            <v>589</v>
          </cell>
          <cell r="M8123">
            <v>112</v>
          </cell>
          <cell r="N8123">
            <v>25</v>
          </cell>
          <cell r="O8123">
            <v>4274</v>
          </cell>
          <cell r="P8123">
            <v>0</v>
          </cell>
          <cell r="Q8123">
            <v>0</v>
          </cell>
          <cell r="R8123">
            <v>0</v>
          </cell>
          <cell r="S8123">
            <v>0</v>
          </cell>
          <cell r="T8123">
            <v>0</v>
          </cell>
          <cell r="U8123">
            <v>0</v>
          </cell>
          <cell r="AO8123" t="str">
            <v>Bayern_2007_II 02b_8</v>
          </cell>
          <cell r="AQ8123" t="str">
            <v>Westliche Flächenländer_2007_II 02b_8</v>
          </cell>
        </row>
        <row r="8124">
          <cell r="G8124">
            <v>0</v>
          </cell>
          <cell r="H8124">
            <v>0</v>
          </cell>
          <cell r="I8124">
            <v>0</v>
          </cell>
          <cell r="J8124">
            <v>0</v>
          </cell>
          <cell r="K8124">
            <v>0</v>
          </cell>
          <cell r="L8124">
            <v>0</v>
          </cell>
          <cell r="M8124">
            <v>0</v>
          </cell>
          <cell r="N8124">
            <v>0</v>
          </cell>
          <cell r="O8124">
            <v>0</v>
          </cell>
          <cell r="P8124">
            <v>0</v>
          </cell>
          <cell r="Q8124">
            <v>0</v>
          </cell>
          <cell r="R8124">
            <v>0</v>
          </cell>
          <cell r="S8124">
            <v>0</v>
          </cell>
          <cell r="T8124">
            <v>0</v>
          </cell>
          <cell r="U8124">
            <v>0</v>
          </cell>
          <cell r="AO8124" t="str">
            <v>Bayern_2007_II 02a_1</v>
          </cell>
          <cell r="AQ8124" t="str">
            <v>Westliche Flächenländer_2007_II 02a_1</v>
          </cell>
        </row>
        <row r="8125">
          <cell r="G8125">
            <v>271</v>
          </cell>
          <cell r="H8125">
            <v>131</v>
          </cell>
          <cell r="I8125">
            <v>22</v>
          </cell>
          <cell r="J8125">
            <v>9</v>
          </cell>
          <cell r="K8125">
            <v>268</v>
          </cell>
          <cell r="L8125">
            <v>128</v>
          </cell>
          <cell r="M8125">
            <v>22</v>
          </cell>
          <cell r="N8125">
            <v>9</v>
          </cell>
          <cell r="O8125">
            <v>271</v>
          </cell>
          <cell r="P8125">
            <v>0</v>
          </cell>
          <cell r="Q8125">
            <v>0</v>
          </cell>
          <cell r="R8125">
            <v>0</v>
          </cell>
          <cell r="S8125">
            <v>0</v>
          </cell>
          <cell r="T8125">
            <v>0</v>
          </cell>
          <cell r="U8125">
            <v>0</v>
          </cell>
          <cell r="AO8125" t="str">
            <v>Bayern_2007_II 02a_2</v>
          </cell>
          <cell r="AQ8125" t="str">
            <v>Westliche Flächenländer_2007_II 02a_2</v>
          </cell>
        </row>
        <row r="8126">
          <cell r="G8126">
            <v>197</v>
          </cell>
          <cell r="H8126">
            <v>74</v>
          </cell>
          <cell r="I8126">
            <v>10</v>
          </cell>
          <cell r="J8126">
            <v>4</v>
          </cell>
          <cell r="K8126">
            <v>196</v>
          </cell>
          <cell r="L8126">
            <v>74</v>
          </cell>
          <cell r="M8126">
            <v>10</v>
          </cell>
          <cell r="N8126">
            <v>4</v>
          </cell>
          <cell r="O8126">
            <v>197</v>
          </cell>
          <cell r="P8126">
            <v>0</v>
          </cell>
          <cell r="Q8126">
            <v>0</v>
          </cell>
          <cell r="R8126">
            <v>0</v>
          </cell>
          <cell r="S8126">
            <v>0</v>
          </cell>
          <cell r="T8126">
            <v>0</v>
          </cell>
          <cell r="U8126">
            <v>0</v>
          </cell>
          <cell r="AO8126" t="str">
            <v>Bayern_2007_II 02a_3</v>
          </cell>
          <cell r="AQ8126" t="str">
            <v>Westliche Flächenländer_2007_II 02a_3</v>
          </cell>
        </row>
        <row r="8127">
          <cell r="G8127">
            <v>11</v>
          </cell>
          <cell r="H8127">
            <v>2</v>
          </cell>
          <cell r="I8127">
            <v>1</v>
          </cell>
          <cell r="J8127">
            <v>0</v>
          </cell>
          <cell r="K8127">
            <v>10</v>
          </cell>
          <cell r="L8127">
            <v>2</v>
          </cell>
          <cell r="M8127">
            <v>1</v>
          </cell>
          <cell r="N8127">
            <v>0</v>
          </cell>
          <cell r="O8127">
            <v>11</v>
          </cell>
          <cell r="P8127">
            <v>0</v>
          </cell>
          <cell r="Q8127">
            <v>0</v>
          </cell>
          <cell r="R8127">
            <v>0</v>
          </cell>
          <cell r="S8127">
            <v>0</v>
          </cell>
          <cell r="T8127">
            <v>0</v>
          </cell>
          <cell r="U8127">
            <v>0</v>
          </cell>
          <cell r="AO8127" t="str">
            <v>Bayern_2007_II 02a_4</v>
          </cell>
          <cell r="AQ8127" t="str">
            <v>Westliche Flächenländer_2007_II 02a_4</v>
          </cell>
        </row>
        <row r="8128">
          <cell r="G8128">
            <v>55</v>
          </cell>
          <cell r="H8128">
            <v>31</v>
          </cell>
          <cell r="I8128">
            <v>6</v>
          </cell>
          <cell r="J8128">
            <v>4</v>
          </cell>
          <cell r="K8128">
            <v>55</v>
          </cell>
          <cell r="L8128">
            <v>31</v>
          </cell>
          <cell r="M8128">
            <v>6</v>
          </cell>
          <cell r="N8128">
            <v>4</v>
          </cell>
          <cell r="O8128">
            <v>55</v>
          </cell>
          <cell r="P8128">
            <v>0</v>
          </cell>
          <cell r="Q8128">
            <v>0</v>
          </cell>
          <cell r="R8128">
            <v>0</v>
          </cell>
          <cell r="S8128">
            <v>0</v>
          </cell>
          <cell r="T8128">
            <v>0</v>
          </cell>
          <cell r="U8128">
            <v>0</v>
          </cell>
          <cell r="AO8128" t="str">
            <v>Bayern_2007_II 02a_5</v>
          </cell>
          <cell r="AQ8128" t="str">
            <v>Westliche Flächenländer_2007_II 02a_5</v>
          </cell>
        </row>
        <row r="8129">
          <cell r="G8129">
            <v>1</v>
          </cell>
          <cell r="H8129">
            <v>0</v>
          </cell>
          <cell r="I8129">
            <v>0</v>
          </cell>
          <cell r="J8129">
            <v>0</v>
          </cell>
          <cell r="K8129">
            <v>0</v>
          </cell>
          <cell r="L8129">
            <v>0</v>
          </cell>
          <cell r="M8129">
            <v>0</v>
          </cell>
          <cell r="N8129">
            <v>0</v>
          </cell>
          <cell r="O8129">
            <v>1</v>
          </cell>
          <cell r="P8129">
            <v>0</v>
          </cell>
          <cell r="Q8129">
            <v>0</v>
          </cell>
          <cell r="R8129">
            <v>0</v>
          </cell>
          <cell r="S8129">
            <v>0</v>
          </cell>
          <cell r="T8129">
            <v>0</v>
          </cell>
          <cell r="U8129">
            <v>0</v>
          </cell>
          <cell r="AO8129" t="str">
            <v>Bayern_2007_II 02a_6</v>
          </cell>
          <cell r="AQ8129" t="str">
            <v>Westliche Flächenländer_2007_II 02a_6</v>
          </cell>
        </row>
        <row r="8130">
          <cell r="G8130">
            <v>0</v>
          </cell>
          <cell r="H8130">
            <v>0</v>
          </cell>
          <cell r="I8130">
            <v>0</v>
          </cell>
          <cell r="J8130">
            <v>0</v>
          </cell>
          <cell r="K8130">
            <v>0</v>
          </cell>
          <cell r="L8130">
            <v>0</v>
          </cell>
          <cell r="M8130">
            <v>0</v>
          </cell>
          <cell r="N8130">
            <v>0</v>
          </cell>
          <cell r="O8130">
            <v>0</v>
          </cell>
          <cell r="P8130">
            <v>0</v>
          </cell>
          <cell r="Q8130">
            <v>0</v>
          </cell>
          <cell r="R8130">
            <v>0</v>
          </cell>
          <cell r="S8130">
            <v>0</v>
          </cell>
          <cell r="T8130">
            <v>0</v>
          </cell>
          <cell r="U8130">
            <v>0</v>
          </cell>
          <cell r="AO8130" t="str">
            <v>Bayern_2007_II 02a_7</v>
          </cell>
          <cell r="AQ8130" t="str">
            <v>Westliche Flächenländer_2007_II 02a_7</v>
          </cell>
        </row>
        <row r="8131">
          <cell r="G8131">
            <v>535</v>
          </cell>
          <cell r="H8131">
            <v>238</v>
          </cell>
          <cell r="I8131">
            <v>39</v>
          </cell>
          <cell r="J8131">
            <v>17</v>
          </cell>
          <cell r="K8131">
            <v>529</v>
          </cell>
          <cell r="L8131">
            <v>235</v>
          </cell>
          <cell r="M8131">
            <v>39</v>
          </cell>
          <cell r="N8131">
            <v>17</v>
          </cell>
          <cell r="O8131">
            <v>535</v>
          </cell>
          <cell r="P8131">
            <v>0</v>
          </cell>
          <cell r="Q8131">
            <v>0</v>
          </cell>
          <cell r="R8131">
            <v>0</v>
          </cell>
          <cell r="S8131">
            <v>0</v>
          </cell>
          <cell r="T8131">
            <v>0</v>
          </cell>
          <cell r="U8131">
            <v>0</v>
          </cell>
          <cell r="AO8131" t="str">
            <v>Bayern_2007_II 02a_8</v>
          </cell>
          <cell r="AQ8131" t="str">
            <v>Westliche Flächenländer_2007_II 02a_8</v>
          </cell>
        </row>
        <row r="8132">
          <cell r="G8132">
            <v>6689</v>
          </cell>
          <cell r="H8132">
            <v>2353</v>
          </cell>
          <cell r="I8132">
            <v>1611</v>
          </cell>
          <cell r="J8132">
            <v>543</v>
          </cell>
          <cell r="K8132">
            <v>3772</v>
          </cell>
          <cell r="L8132">
            <v>1332</v>
          </cell>
          <cell r="M8132">
            <v>835</v>
          </cell>
          <cell r="N8132">
            <v>280</v>
          </cell>
          <cell r="O8132">
            <v>4206</v>
          </cell>
          <cell r="P8132">
            <v>1491</v>
          </cell>
          <cell r="Q8132">
            <v>992</v>
          </cell>
          <cell r="R8132">
            <v>0</v>
          </cell>
          <cell r="S8132">
            <v>0</v>
          </cell>
          <cell r="T8132">
            <v>0</v>
          </cell>
          <cell r="U8132">
            <v>0</v>
          </cell>
          <cell r="AO8132" t="str">
            <v>Bayern_2007_II 03d_1</v>
          </cell>
          <cell r="AQ8132" t="str">
            <v>Westliche Flächenländer_2007_II 03d_1</v>
          </cell>
        </row>
        <row r="8133">
          <cell r="G8133">
            <v>13570</v>
          </cell>
          <cell r="H8133">
            <v>6209</v>
          </cell>
          <cell r="I8133">
            <v>2586</v>
          </cell>
          <cell r="J8133">
            <v>1203</v>
          </cell>
          <cell r="K8133">
            <v>9251</v>
          </cell>
          <cell r="L8133">
            <v>4107</v>
          </cell>
          <cell r="M8133">
            <v>1740</v>
          </cell>
          <cell r="N8133">
            <v>787</v>
          </cell>
          <cell r="O8133">
            <v>10150</v>
          </cell>
          <cell r="P8133">
            <v>2323</v>
          </cell>
          <cell r="Q8133">
            <v>1096</v>
          </cell>
          <cell r="R8133">
            <v>1</v>
          </cell>
          <cell r="S8133">
            <v>0</v>
          </cell>
          <cell r="T8133">
            <v>0</v>
          </cell>
          <cell r="U8133">
            <v>0</v>
          </cell>
          <cell r="AO8133" t="str">
            <v>Bayern_2007_II 03d_2</v>
          </cell>
          <cell r="AQ8133" t="str">
            <v>Westliche Flächenländer_2007_II 03d_2</v>
          </cell>
        </row>
        <row r="8134">
          <cell r="G8134">
            <v>457</v>
          </cell>
          <cell r="H8134">
            <v>248</v>
          </cell>
          <cell r="I8134">
            <v>33</v>
          </cell>
          <cell r="J8134">
            <v>18</v>
          </cell>
          <cell r="K8134">
            <v>408</v>
          </cell>
          <cell r="L8134">
            <v>225</v>
          </cell>
          <cell r="M8134">
            <v>26</v>
          </cell>
          <cell r="N8134">
            <v>14</v>
          </cell>
          <cell r="O8134">
            <v>436</v>
          </cell>
          <cell r="P8134">
            <v>14</v>
          </cell>
          <cell r="Q8134">
            <v>7</v>
          </cell>
          <cell r="R8134">
            <v>0</v>
          </cell>
          <cell r="S8134">
            <v>0</v>
          </cell>
          <cell r="T8134">
            <v>0</v>
          </cell>
          <cell r="U8134">
            <v>0</v>
          </cell>
          <cell r="AO8134" t="str">
            <v>Bayern_2007_II 03d_3</v>
          </cell>
          <cell r="AQ8134" t="str">
            <v>Westliche Flächenländer_2007_II 03d_3</v>
          </cell>
        </row>
        <row r="8135">
          <cell r="G8135">
            <v>14</v>
          </cell>
          <cell r="H8135">
            <v>10</v>
          </cell>
          <cell r="I8135">
            <v>0</v>
          </cell>
          <cell r="J8135">
            <v>0</v>
          </cell>
          <cell r="K8135">
            <v>13</v>
          </cell>
          <cell r="L8135">
            <v>10</v>
          </cell>
          <cell r="M8135">
            <v>0</v>
          </cell>
          <cell r="N8135">
            <v>0</v>
          </cell>
          <cell r="O8135">
            <v>13</v>
          </cell>
          <cell r="P8135">
            <v>0</v>
          </cell>
          <cell r="Q8135">
            <v>1</v>
          </cell>
          <cell r="R8135">
            <v>0</v>
          </cell>
          <cell r="S8135">
            <v>0</v>
          </cell>
          <cell r="T8135">
            <v>0</v>
          </cell>
          <cell r="U8135">
            <v>0</v>
          </cell>
          <cell r="AO8135" t="str">
            <v>Bayern_2007_II 03d_4</v>
          </cell>
          <cell r="AQ8135" t="str">
            <v>Westliche Flächenländer_2007_II 03d_4</v>
          </cell>
        </row>
        <row r="8136">
          <cell r="G8136">
            <v>8</v>
          </cell>
          <cell r="H8136">
            <v>2</v>
          </cell>
          <cell r="I8136">
            <v>0</v>
          </cell>
          <cell r="J8136">
            <v>0</v>
          </cell>
          <cell r="K8136">
            <v>7</v>
          </cell>
          <cell r="L8136">
            <v>2</v>
          </cell>
          <cell r="M8136">
            <v>0</v>
          </cell>
          <cell r="N8136">
            <v>0</v>
          </cell>
          <cell r="O8136">
            <v>8</v>
          </cell>
          <cell r="P8136">
            <v>0</v>
          </cell>
          <cell r="Q8136">
            <v>0</v>
          </cell>
          <cell r="R8136">
            <v>0</v>
          </cell>
          <cell r="S8136">
            <v>0</v>
          </cell>
          <cell r="T8136">
            <v>0</v>
          </cell>
          <cell r="U8136">
            <v>0</v>
          </cell>
          <cell r="AO8136" t="str">
            <v>Bayern_2007_II 03d_5</v>
          </cell>
          <cell r="AQ8136" t="str">
            <v>Westliche Flächenländer_2007_II 03d_5</v>
          </cell>
        </row>
        <row r="8137">
          <cell r="G8137">
            <v>25</v>
          </cell>
          <cell r="H8137">
            <v>9</v>
          </cell>
          <cell r="I8137">
            <v>25</v>
          </cell>
          <cell r="J8137">
            <v>9</v>
          </cell>
          <cell r="K8137">
            <v>22</v>
          </cell>
          <cell r="L8137">
            <v>7</v>
          </cell>
          <cell r="M8137">
            <v>22</v>
          </cell>
          <cell r="N8137">
            <v>7</v>
          </cell>
          <cell r="O8137">
            <v>21</v>
          </cell>
          <cell r="P8137">
            <v>3</v>
          </cell>
          <cell r="Q8137">
            <v>1</v>
          </cell>
          <cell r="R8137">
            <v>0</v>
          </cell>
          <cell r="S8137">
            <v>0</v>
          </cell>
          <cell r="T8137">
            <v>0</v>
          </cell>
          <cell r="U8137">
            <v>0</v>
          </cell>
          <cell r="AO8137" t="str">
            <v>Bayern_2007_II 03d_6</v>
          </cell>
          <cell r="AQ8137" t="str">
            <v>Westliche Flächenländer_2007_II 03d_6</v>
          </cell>
        </row>
        <row r="8138">
          <cell r="G8138">
            <v>0</v>
          </cell>
          <cell r="H8138">
            <v>0</v>
          </cell>
          <cell r="I8138">
            <v>0</v>
          </cell>
          <cell r="J8138">
            <v>0</v>
          </cell>
          <cell r="K8138">
            <v>0</v>
          </cell>
          <cell r="L8138">
            <v>0</v>
          </cell>
          <cell r="M8138">
            <v>0</v>
          </cell>
          <cell r="N8138">
            <v>0</v>
          </cell>
          <cell r="O8138">
            <v>0</v>
          </cell>
          <cell r="P8138">
            <v>0</v>
          </cell>
          <cell r="Q8138">
            <v>0</v>
          </cell>
          <cell r="R8138">
            <v>0</v>
          </cell>
          <cell r="S8138">
            <v>0</v>
          </cell>
          <cell r="T8138">
            <v>0</v>
          </cell>
          <cell r="U8138">
            <v>0</v>
          </cell>
          <cell r="AO8138" t="str">
            <v>Bayern_2007_II 03d_7</v>
          </cell>
          <cell r="AQ8138" t="str">
            <v>Westliche Flächenländer_2007_II 03d_7</v>
          </cell>
        </row>
        <row r="8139">
          <cell r="G8139">
            <v>20763</v>
          </cell>
          <cell r="H8139">
            <v>8831</v>
          </cell>
          <cell r="I8139">
            <v>4255</v>
          </cell>
          <cell r="J8139">
            <v>1773</v>
          </cell>
          <cell r="K8139">
            <v>13473</v>
          </cell>
          <cell r="L8139">
            <v>5683</v>
          </cell>
          <cell r="M8139">
            <v>2623</v>
          </cell>
          <cell r="N8139">
            <v>1088</v>
          </cell>
          <cell r="O8139">
            <v>14834</v>
          </cell>
          <cell r="P8139">
            <v>3831</v>
          </cell>
          <cell r="Q8139">
            <v>2097</v>
          </cell>
          <cell r="R8139">
            <v>1</v>
          </cell>
          <cell r="S8139">
            <v>0</v>
          </cell>
          <cell r="T8139">
            <v>0</v>
          </cell>
          <cell r="U8139">
            <v>0</v>
          </cell>
          <cell r="AO8139" t="str">
            <v>Bayern_2007_II 03d_8</v>
          </cell>
          <cell r="AQ8139" t="str">
            <v>Westliche Flächenländer_2007_II 03d_8</v>
          </cell>
        </row>
        <row r="8140">
          <cell r="G8140">
            <v>0</v>
          </cell>
          <cell r="H8140">
            <v>0</v>
          </cell>
          <cell r="I8140">
            <v>0</v>
          </cell>
          <cell r="J8140">
            <v>0</v>
          </cell>
          <cell r="K8140">
            <v>0</v>
          </cell>
          <cell r="L8140">
            <v>0</v>
          </cell>
          <cell r="M8140">
            <v>0</v>
          </cell>
          <cell r="N8140">
            <v>0</v>
          </cell>
          <cell r="O8140">
            <v>0</v>
          </cell>
          <cell r="P8140">
            <v>0</v>
          </cell>
          <cell r="Q8140">
            <v>0</v>
          </cell>
          <cell r="R8140">
            <v>0</v>
          </cell>
          <cell r="S8140">
            <v>0</v>
          </cell>
          <cell r="T8140">
            <v>0</v>
          </cell>
          <cell r="U8140">
            <v>0</v>
          </cell>
          <cell r="AO8140" t="str">
            <v>Bayern_2007_III 01_1</v>
          </cell>
          <cell r="AQ8140" t="str">
            <v>Westliche Flächenländer_2007_III 01_1</v>
          </cell>
        </row>
        <row r="8141">
          <cell r="G8141">
            <v>0</v>
          </cell>
          <cell r="H8141">
            <v>0</v>
          </cell>
          <cell r="I8141">
            <v>0</v>
          </cell>
          <cell r="J8141">
            <v>0</v>
          </cell>
          <cell r="K8141">
            <v>0</v>
          </cell>
          <cell r="L8141">
            <v>0</v>
          </cell>
          <cell r="M8141">
            <v>0</v>
          </cell>
          <cell r="N8141">
            <v>0</v>
          </cell>
          <cell r="O8141">
            <v>0</v>
          </cell>
          <cell r="P8141">
            <v>0</v>
          </cell>
          <cell r="Q8141">
            <v>0</v>
          </cell>
          <cell r="R8141">
            <v>0</v>
          </cell>
          <cell r="S8141">
            <v>0</v>
          </cell>
          <cell r="T8141">
            <v>0</v>
          </cell>
          <cell r="U8141">
            <v>0</v>
          </cell>
          <cell r="AO8141" t="str">
            <v>Bayern_2007_III 01_2</v>
          </cell>
          <cell r="AQ8141" t="str">
            <v>Westliche Flächenländer_2007_III 01_2</v>
          </cell>
        </row>
        <row r="8142">
          <cell r="G8142">
            <v>33742</v>
          </cell>
          <cell r="H8142">
            <v>17182</v>
          </cell>
          <cell r="I8142">
            <v>2141</v>
          </cell>
          <cell r="J8142">
            <v>1087</v>
          </cell>
          <cell r="K8142">
            <v>16270</v>
          </cell>
          <cell r="L8142">
            <v>8444</v>
          </cell>
          <cell r="M8142">
            <v>1022</v>
          </cell>
          <cell r="N8142">
            <v>524</v>
          </cell>
          <cell r="O8142">
            <v>17519</v>
          </cell>
          <cell r="P8142">
            <v>15880</v>
          </cell>
          <cell r="Q8142">
            <v>343</v>
          </cell>
          <cell r="R8142">
            <v>0</v>
          </cell>
          <cell r="S8142">
            <v>0</v>
          </cell>
          <cell r="T8142">
            <v>0</v>
          </cell>
          <cell r="U8142">
            <v>0</v>
          </cell>
          <cell r="AO8142" t="str">
            <v>Bayern_2007_III 01_3</v>
          </cell>
          <cell r="AQ8142" t="str">
            <v>Westliche Flächenländer_2007_III 01_3</v>
          </cell>
        </row>
        <row r="8143">
          <cell r="G8143">
            <v>465</v>
          </cell>
          <cell r="H8143">
            <v>292</v>
          </cell>
          <cell r="I8143">
            <v>11</v>
          </cell>
          <cell r="J8143">
            <v>7</v>
          </cell>
          <cell r="K8143">
            <v>58</v>
          </cell>
          <cell r="L8143">
            <v>34</v>
          </cell>
          <cell r="M8143">
            <v>2</v>
          </cell>
          <cell r="N8143">
            <v>0</v>
          </cell>
          <cell r="O8143">
            <v>0</v>
          </cell>
          <cell r="P8143">
            <v>6</v>
          </cell>
          <cell r="Q8143">
            <v>459</v>
          </cell>
          <cell r="R8143">
            <v>0</v>
          </cell>
          <cell r="S8143">
            <v>0</v>
          </cell>
          <cell r="T8143">
            <v>0</v>
          </cell>
          <cell r="U8143">
            <v>0</v>
          </cell>
          <cell r="AO8143" t="str">
            <v>Bayern_2007_III 01_4</v>
          </cell>
          <cell r="AQ8143" t="str">
            <v>Westliche Flächenländer_2007_III 01_4</v>
          </cell>
        </row>
        <row r="8144">
          <cell r="G8144">
            <v>0</v>
          </cell>
          <cell r="H8144">
            <v>0</v>
          </cell>
          <cell r="I8144">
            <v>0</v>
          </cell>
          <cell r="J8144">
            <v>0</v>
          </cell>
          <cell r="K8144">
            <v>0</v>
          </cell>
          <cell r="L8144">
            <v>0</v>
          </cell>
          <cell r="M8144">
            <v>0</v>
          </cell>
          <cell r="N8144">
            <v>0</v>
          </cell>
          <cell r="O8144">
            <v>0</v>
          </cell>
          <cell r="P8144">
            <v>0</v>
          </cell>
          <cell r="Q8144">
            <v>0</v>
          </cell>
          <cell r="R8144">
            <v>0</v>
          </cell>
          <cell r="S8144">
            <v>0</v>
          </cell>
          <cell r="T8144">
            <v>0</v>
          </cell>
          <cell r="U8144">
            <v>0</v>
          </cell>
          <cell r="AO8144" t="str">
            <v>Bayern_2007_III 01_5</v>
          </cell>
          <cell r="AQ8144" t="str">
            <v>Westliche Flächenländer_2007_III 01_5</v>
          </cell>
        </row>
        <row r="8145">
          <cell r="G8145">
            <v>0</v>
          </cell>
          <cell r="H8145">
            <v>0</v>
          </cell>
          <cell r="I8145">
            <v>0</v>
          </cell>
          <cell r="J8145">
            <v>0</v>
          </cell>
          <cell r="K8145">
            <v>0</v>
          </cell>
          <cell r="L8145">
            <v>0</v>
          </cell>
          <cell r="M8145">
            <v>0</v>
          </cell>
          <cell r="N8145">
            <v>0</v>
          </cell>
          <cell r="O8145">
            <v>0</v>
          </cell>
          <cell r="P8145">
            <v>0</v>
          </cell>
          <cell r="Q8145">
            <v>0</v>
          </cell>
          <cell r="R8145">
            <v>0</v>
          </cell>
          <cell r="S8145">
            <v>0</v>
          </cell>
          <cell r="T8145">
            <v>0</v>
          </cell>
          <cell r="U8145">
            <v>0</v>
          </cell>
          <cell r="AO8145" t="str">
            <v>Bayern_2007_III 01_6</v>
          </cell>
          <cell r="AQ8145" t="str">
            <v>Westliche Flächenländer_2007_III 01_6</v>
          </cell>
        </row>
        <row r="8146">
          <cell r="G8146">
            <v>0</v>
          </cell>
          <cell r="H8146">
            <v>0</v>
          </cell>
          <cell r="I8146">
            <v>0</v>
          </cell>
          <cell r="J8146">
            <v>0</v>
          </cell>
          <cell r="K8146">
            <v>0</v>
          </cell>
          <cell r="L8146">
            <v>0</v>
          </cell>
          <cell r="M8146">
            <v>0</v>
          </cell>
          <cell r="N8146">
            <v>0</v>
          </cell>
          <cell r="O8146">
            <v>0</v>
          </cell>
          <cell r="P8146">
            <v>0</v>
          </cell>
          <cell r="Q8146">
            <v>0</v>
          </cell>
          <cell r="R8146">
            <v>0</v>
          </cell>
          <cell r="S8146">
            <v>0</v>
          </cell>
          <cell r="T8146">
            <v>0</v>
          </cell>
          <cell r="U8146">
            <v>0</v>
          </cell>
          <cell r="AO8146" t="str">
            <v>Bayern_2007_III 01_7</v>
          </cell>
          <cell r="AQ8146" t="str">
            <v>Westliche Flächenländer_2007_III 01_7</v>
          </cell>
        </row>
        <row r="8147">
          <cell r="G8147">
            <v>34207</v>
          </cell>
          <cell r="H8147">
            <v>17474</v>
          </cell>
          <cell r="I8147">
            <v>2152</v>
          </cell>
          <cell r="J8147">
            <v>1094</v>
          </cell>
          <cell r="K8147">
            <v>16328</v>
          </cell>
          <cell r="L8147">
            <v>8478</v>
          </cell>
          <cell r="M8147">
            <v>1024</v>
          </cell>
          <cell r="N8147">
            <v>524</v>
          </cell>
          <cell r="O8147">
            <v>17519</v>
          </cell>
          <cell r="P8147">
            <v>15886</v>
          </cell>
          <cell r="Q8147">
            <v>802</v>
          </cell>
          <cell r="R8147">
            <v>0</v>
          </cell>
          <cell r="S8147">
            <v>0</v>
          </cell>
          <cell r="T8147">
            <v>0</v>
          </cell>
          <cell r="U8147">
            <v>0</v>
          </cell>
          <cell r="AO8147" t="str">
            <v>Bayern_2007_III 01_8</v>
          </cell>
          <cell r="AQ8147" t="str">
            <v>Westliche Flächenländer_2007_III 01_8</v>
          </cell>
        </row>
        <row r="8148">
          <cell r="G8148">
            <v>0</v>
          </cell>
          <cell r="H8148">
            <v>0</v>
          </cell>
          <cell r="I8148">
            <v>0</v>
          </cell>
          <cell r="J8148">
            <v>0</v>
          </cell>
          <cell r="K8148">
            <v>0</v>
          </cell>
          <cell r="L8148">
            <v>0</v>
          </cell>
          <cell r="M8148">
            <v>0</v>
          </cell>
          <cell r="N8148">
            <v>0</v>
          </cell>
          <cell r="O8148">
            <v>0</v>
          </cell>
          <cell r="P8148">
            <v>0</v>
          </cell>
          <cell r="Q8148">
            <v>0</v>
          </cell>
          <cell r="R8148">
            <v>0</v>
          </cell>
          <cell r="S8148">
            <v>0</v>
          </cell>
          <cell r="T8148">
            <v>0</v>
          </cell>
          <cell r="U8148">
            <v>0</v>
          </cell>
          <cell r="AO8148" t="e">
            <v>#N/A</v>
          </cell>
          <cell r="AQ8148" t="e">
            <v>#N/A</v>
          </cell>
        </row>
        <row r="8149">
          <cell r="G8149">
            <v>0</v>
          </cell>
          <cell r="H8149">
            <v>0</v>
          </cell>
          <cell r="I8149">
            <v>0</v>
          </cell>
          <cell r="J8149">
            <v>0</v>
          </cell>
          <cell r="K8149">
            <v>0</v>
          </cell>
          <cell r="L8149">
            <v>0</v>
          </cell>
          <cell r="M8149">
            <v>0</v>
          </cell>
          <cell r="N8149">
            <v>0</v>
          </cell>
          <cell r="O8149">
            <v>0</v>
          </cell>
          <cell r="P8149">
            <v>0</v>
          </cell>
          <cell r="Q8149">
            <v>0</v>
          </cell>
          <cell r="R8149">
            <v>0</v>
          </cell>
          <cell r="S8149">
            <v>0</v>
          </cell>
          <cell r="T8149">
            <v>0</v>
          </cell>
          <cell r="U8149">
            <v>0</v>
          </cell>
          <cell r="AO8149" t="e">
            <v>#N/A</v>
          </cell>
          <cell r="AQ8149" t="e">
            <v>#N/A</v>
          </cell>
        </row>
        <row r="8150">
          <cell r="G8150">
            <v>17519</v>
          </cell>
          <cell r="H8150">
            <v>8921</v>
          </cell>
          <cell r="I8150">
            <v>1204</v>
          </cell>
          <cell r="J8150">
            <v>603</v>
          </cell>
          <cell r="K8150">
            <v>16227</v>
          </cell>
          <cell r="L8150">
            <v>8423</v>
          </cell>
          <cell r="M8150">
            <v>1020</v>
          </cell>
          <cell r="N8150">
            <v>522</v>
          </cell>
          <cell r="O8150">
            <v>17519</v>
          </cell>
          <cell r="P8150">
            <v>0</v>
          </cell>
          <cell r="Q8150">
            <v>0</v>
          </cell>
          <cell r="R8150">
            <v>0</v>
          </cell>
          <cell r="S8150">
            <v>0</v>
          </cell>
          <cell r="T8150">
            <v>0</v>
          </cell>
          <cell r="U8150">
            <v>0</v>
          </cell>
          <cell r="AO8150" t="e">
            <v>#N/A</v>
          </cell>
          <cell r="AQ8150" t="e">
            <v>#N/A</v>
          </cell>
        </row>
        <row r="8151">
          <cell r="G8151">
            <v>0</v>
          </cell>
          <cell r="H8151">
            <v>0</v>
          </cell>
          <cell r="I8151">
            <v>0</v>
          </cell>
          <cell r="J8151">
            <v>0</v>
          </cell>
          <cell r="K8151">
            <v>0</v>
          </cell>
          <cell r="L8151">
            <v>0</v>
          </cell>
          <cell r="M8151">
            <v>0</v>
          </cell>
          <cell r="N8151">
            <v>0</v>
          </cell>
          <cell r="O8151">
            <v>0</v>
          </cell>
          <cell r="P8151">
            <v>0</v>
          </cell>
          <cell r="Q8151">
            <v>0</v>
          </cell>
          <cell r="R8151">
            <v>0</v>
          </cell>
          <cell r="S8151">
            <v>0</v>
          </cell>
          <cell r="T8151">
            <v>0</v>
          </cell>
          <cell r="U8151">
            <v>0</v>
          </cell>
          <cell r="AO8151" t="e">
            <v>#N/A</v>
          </cell>
          <cell r="AQ8151" t="e">
            <v>#N/A</v>
          </cell>
        </row>
        <row r="8152">
          <cell r="G8152">
            <v>0</v>
          </cell>
          <cell r="H8152">
            <v>0</v>
          </cell>
          <cell r="I8152">
            <v>0</v>
          </cell>
          <cell r="J8152">
            <v>0</v>
          </cell>
          <cell r="K8152">
            <v>0</v>
          </cell>
          <cell r="L8152">
            <v>0</v>
          </cell>
          <cell r="M8152">
            <v>0</v>
          </cell>
          <cell r="N8152">
            <v>0</v>
          </cell>
          <cell r="O8152">
            <v>0</v>
          </cell>
          <cell r="P8152">
            <v>0</v>
          </cell>
          <cell r="Q8152">
            <v>0</v>
          </cell>
          <cell r="R8152">
            <v>0</v>
          </cell>
          <cell r="S8152">
            <v>0</v>
          </cell>
          <cell r="T8152">
            <v>0</v>
          </cell>
          <cell r="U8152">
            <v>0</v>
          </cell>
          <cell r="AO8152" t="e">
            <v>#N/A</v>
          </cell>
          <cell r="AQ8152" t="e">
            <v>#N/A</v>
          </cell>
        </row>
        <row r="8153">
          <cell r="G8153">
            <v>0</v>
          </cell>
          <cell r="H8153">
            <v>0</v>
          </cell>
          <cell r="I8153">
            <v>0</v>
          </cell>
          <cell r="J8153">
            <v>0</v>
          </cell>
          <cell r="K8153">
            <v>0</v>
          </cell>
          <cell r="L8153">
            <v>0</v>
          </cell>
          <cell r="M8153">
            <v>0</v>
          </cell>
          <cell r="N8153">
            <v>0</v>
          </cell>
          <cell r="O8153">
            <v>0</v>
          </cell>
          <cell r="P8153">
            <v>0</v>
          </cell>
          <cell r="Q8153">
            <v>0</v>
          </cell>
          <cell r="R8153">
            <v>0</v>
          </cell>
          <cell r="S8153">
            <v>0</v>
          </cell>
          <cell r="T8153">
            <v>0</v>
          </cell>
          <cell r="U8153">
            <v>0</v>
          </cell>
          <cell r="AO8153" t="e">
            <v>#N/A</v>
          </cell>
          <cell r="AQ8153" t="e">
            <v>#N/A</v>
          </cell>
        </row>
        <row r="8154">
          <cell r="G8154">
            <v>0</v>
          </cell>
          <cell r="H8154">
            <v>0</v>
          </cell>
          <cell r="I8154">
            <v>0</v>
          </cell>
          <cell r="J8154">
            <v>0</v>
          </cell>
          <cell r="K8154">
            <v>0</v>
          </cell>
          <cell r="L8154">
            <v>0</v>
          </cell>
          <cell r="M8154">
            <v>0</v>
          </cell>
          <cell r="N8154">
            <v>0</v>
          </cell>
          <cell r="O8154">
            <v>0</v>
          </cell>
          <cell r="P8154">
            <v>0</v>
          </cell>
          <cell r="Q8154">
            <v>0</v>
          </cell>
          <cell r="R8154">
            <v>0</v>
          </cell>
          <cell r="S8154">
            <v>0</v>
          </cell>
          <cell r="T8154">
            <v>0</v>
          </cell>
          <cell r="U8154">
            <v>0</v>
          </cell>
          <cell r="AO8154" t="e">
            <v>#N/A</v>
          </cell>
          <cell r="AQ8154" t="e">
            <v>#N/A</v>
          </cell>
        </row>
        <row r="8155">
          <cell r="G8155">
            <v>17519</v>
          </cell>
          <cell r="H8155">
            <v>8921</v>
          </cell>
          <cell r="I8155">
            <v>1204</v>
          </cell>
          <cell r="J8155">
            <v>603</v>
          </cell>
          <cell r="K8155">
            <v>16227</v>
          </cell>
          <cell r="L8155">
            <v>8423</v>
          </cell>
          <cell r="M8155">
            <v>1020</v>
          </cell>
          <cell r="N8155">
            <v>522</v>
          </cell>
          <cell r="O8155">
            <v>17519</v>
          </cell>
          <cell r="P8155">
            <v>0</v>
          </cell>
          <cell r="Q8155">
            <v>0</v>
          </cell>
          <cell r="R8155">
            <v>0</v>
          </cell>
          <cell r="S8155">
            <v>0</v>
          </cell>
          <cell r="T8155">
            <v>0</v>
          </cell>
          <cell r="U8155">
            <v>0</v>
          </cell>
          <cell r="AO8155" t="e">
            <v>#N/A</v>
          </cell>
          <cell r="AQ8155" t="e">
            <v>#N/A</v>
          </cell>
        </row>
        <row r="8156">
          <cell r="G8156">
            <v>11</v>
          </cell>
          <cell r="H8156">
            <v>1</v>
          </cell>
          <cell r="I8156">
            <v>0</v>
          </cell>
          <cell r="J8156">
            <v>0</v>
          </cell>
          <cell r="K8156">
            <v>7</v>
          </cell>
          <cell r="L8156">
            <v>1</v>
          </cell>
          <cell r="M8156">
            <v>0</v>
          </cell>
          <cell r="N8156">
            <v>0</v>
          </cell>
          <cell r="O8156">
            <v>7</v>
          </cell>
          <cell r="P8156">
            <v>3</v>
          </cell>
          <cell r="Q8156">
            <v>1</v>
          </cell>
          <cell r="R8156">
            <v>0</v>
          </cell>
          <cell r="S8156">
            <v>0</v>
          </cell>
          <cell r="T8156">
            <v>0</v>
          </cell>
          <cell r="U8156">
            <v>0</v>
          </cell>
          <cell r="AO8156" t="str">
            <v>Bayern_2007_Sonstige_1</v>
          </cell>
          <cell r="AQ8156" t="str">
            <v>Westliche Flächenländer_2007_Sonstige_1</v>
          </cell>
        </row>
        <row r="8157">
          <cell r="G8157">
            <v>537</v>
          </cell>
          <cell r="H8157">
            <v>141</v>
          </cell>
          <cell r="I8157">
            <v>37</v>
          </cell>
          <cell r="J8157">
            <v>10</v>
          </cell>
          <cell r="K8157">
            <v>311</v>
          </cell>
          <cell r="L8157">
            <v>89</v>
          </cell>
          <cell r="M8157">
            <v>24</v>
          </cell>
          <cell r="N8157">
            <v>6</v>
          </cell>
          <cell r="O8157">
            <v>323</v>
          </cell>
          <cell r="P8157">
            <v>173</v>
          </cell>
          <cell r="Q8157">
            <v>41</v>
          </cell>
          <cell r="R8157">
            <v>0</v>
          </cell>
          <cell r="S8157">
            <v>0</v>
          </cell>
          <cell r="T8157">
            <v>0</v>
          </cell>
          <cell r="U8157">
            <v>0</v>
          </cell>
          <cell r="AO8157" t="str">
            <v>Bayern_2007_Sonstige_2</v>
          </cell>
          <cell r="AQ8157" t="str">
            <v>Westliche Flächenländer_2007_Sonstige_2</v>
          </cell>
        </row>
        <row r="8158">
          <cell r="G8158">
            <v>10364</v>
          </cell>
          <cell r="H8158">
            <v>4382</v>
          </cell>
          <cell r="I8158">
            <v>418</v>
          </cell>
          <cell r="J8158">
            <v>229</v>
          </cell>
          <cell r="K8158">
            <v>6623</v>
          </cell>
          <cell r="L8158">
            <v>2621</v>
          </cell>
          <cell r="M8158">
            <v>260</v>
          </cell>
          <cell r="N8158">
            <v>141</v>
          </cell>
          <cell r="O8158">
            <v>1947</v>
          </cell>
          <cell r="P8158">
            <v>6647</v>
          </cell>
          <cell r="Q8158">
            <v>1770</v>
          </cell>
          <cell r="R8158">
            <v>0</v>
          </cell>
          <cell r="S8158">
            <v>0</v>
          </cell>
          <cell r="T8158">
            <v>0</v>
          </cell>
          <cell r="U8158">
            <v>0</v>
          </cell>
          <cell r="AO8158" t="str">
            <v>Bayern_2007_Sonstige_3</v>
          </cell>
          <cell r="AQ8158" t="str">
            <v>Westliche Flächenländer_2007_Sonstige_3</v>
          </cell>
        </row>
        <row r="8159">
          <cell r="G8159">
            <v>499</v>
          </cell>
          <cell r="H8159">
            <v>275</v>
          </cell>
          <cell r="I8159">
            <v>19</v>
          </cell>
          <cell r="J8159">
            <v>10</v>
          </cell>
          <cell r="K8159">
            <v>289</v>
          </cell>
          <cell r="L8159">
            <v>176</v>
          </cell>
          <cell r="M8159">
            <v>13</v>
          </cell>
          <cell r="N8159">
            <v>9</v>
          </cell>
          <cell r="O8159">
            <v>0</v>
          </cell>
          <cell r="P8159">
            <v>11</v>
          </cell>
          <cell r="Q8159">
            <v>488</v>
          </cell>
          <cell r="R8159">
            <v>0</v>
          </cell>
          <cell r="S8159">
            <v>0</v>
          </cell>
          <cell r="T8159">
            <v>0</v>
          </cell>
          <cell r="U8159">
            <v>0</v>
          </cell>
          <cell r="AO8159" t="str">
            <v>Bayern_2007_Sonstige_4</v>
          </cell>
          <cell r="AQ8159" t="str">
            <v>Westliche Flächenländer_2007_Sonstige_4</v>
          </cell>
        </row>
        <row r="8160">
          <cell r="G8160">
            <v>0</v>
          </cell>
          <cell r="H8160">
            <v>0</v>
          </cell>
          <cell r="I8160">
            <v>0</v>
          </cell>
          <cell r="J8160">
            <v>0</v>
          </cell>
          <cell r="K8160">
            <v>0</v>
          </cell>
          <cell r="L8160">
            <v>0</v>
          </cell>
          <cell r="M8160">
            <v>0</v>
          </cell>
          <cell r="N8160">
            <v>0</v>
          </cell>
          <cell r="O8160">
            <v>0</v>
          </cell>
          <cell r="P8160">
            <v>0</v>
          </cell>
          <cell r="Q8160">
            <v>0</v>
          </cell>
          <cell r="R8160">
            <v>0</v>
          </cell>
          <cell r="S8160">
            <v>0</v>
          </cell>
          <cell r="T8160">
            <v>0</v>
          </cell>
          <cell r="U8160">
            <v>0</v>
          </cell>
          <cell r="AO8160" t="str">
            <v>Bayern_2007_Sonstige_5</v>
          </cell>
          <cell r="AQ8160" t="str">
            <v>Westliche Flächenländer_2007_Sonstige_5</v>
          </cell>
        </row>
        <row r="8161">
          <cell r="G8161">
            <v>1</v>
          </cell>
          <cell r="H8161">
            <v>0</v>
          </cell>
          <cell r="I8161">
            <v>0</v>
          </cell>
          <cell r="J8161">
            <v>0</v>
          </cell>
          <cell r="K8161">
            <v>1</v>
          </cell>
          <cell r="L8161">
            <v>0</v>
          </cell>
          <cell r="M8161">
            <v>0</v>
          </cell>
          <cell r="N8161">
            <v>0</v>
          </cell>
          <cell r="O8161">
            <v>1</v>
          </cell>
          <cell r="P8161">
            <v>0</v>
          </cell>
          <cell r="Q8161">
            <v>0</v>
          </cell>
          <cell r="R8161">
            <v>0</v>
          </cell>
          <cell r="S8161">
            <v>0</v>
          </cell>
          <cell r="T8161">
            <v>0</v>
          </cell>
          <cell r="U8161">
            <v>0</v>
          </cell>
          <cell r="AO8161" t="str">
            <v>Bayern_2007_Sonstige_6</v>
          </cell>
          <cell r="AQ8161" t="str">
            <v>Westliche Flächenländer_2007_Sonstige_6</v>
          </cell>
        </row>
        <row r="8162">
          <cell r="G8162">
            <v>0</v>
          </cell>
          <cell r="H8162">
            <v>0</v>
          </cell>
          <cell r="I8162">
            <v>0</v>
          </cell>
          <cell r="J8162">
            <v>0</v>
          </cell>
          <cell r="K8162">
            <v>0</v>
          </cell>
          <cell r="L8162">
            <v>0</v>
          </cell>
          <cell r="M8162">
            <v>0</v>
          </cell>
          <cell r="N8162">
            <v>0</v>
          </cell>
          <cell r="O8162">
            <v>0</v>
          </cell>
          <cell r="P8162">
            <v>0</v>
          </cell>
          <cell r="Q8162">
            <v>0</v>
          </cell>
          <cell r="R8162">
            <v>0</v>
          </cell>
          <cell r="S8162">
            <v>0</v>
          </cell>
          <cell r="T8162">
            <v>0</v>
          </cell>
          <cell r="U8162">
            <v>0</v>
          </cell>
          <cell r="AO8162" t="str">
            <v>Bayern_2007_Sonstige_7</v>
          </cell>
          <cell r="AQ8162" t="str">
            <v>Westliche Flächenländer_2007_Sonstige_7</v>
          </cell>
        </row>
        <row r="8163">
          <cell r="G8163">
            <v>11412</v>
          </cell>
          <cell r="H8163">
            <v>4799</v>
          </cell>
          <cell r="I8163">
            <v>474</v>
          </cell>
          <cell r="J8163">
            <v>249</v>
          </cell>
          <cell r="K8163">
            <v>7231</v>
          </cell>
          <cell r="L8163">
            <v>2887</v>
          </cell>
          <cell r="M8163">
            <v>297</v>
          </cell>
          <cell r="N8163">
            <v>156</v>
          </cell>
          <cell r="O8163">
            <v>2278</v>
          </cell>
          <cell r="P8163">
            <v>6834</v>
          </cell>
          <cell r="Q8163">
            <v>2300</v>
          </cell>
          <cell r="R8163">
            <v>0</v>
          </cell>
          <cell r="S8163">
            <v>0</v>
          </cell>
          <cell r="T8163">
            <v>0</v>
          </cell>
          <cell r="U8163">
            <v>0</v>
          </cell>
          <cell r="AO8163" t="str">
            <v>Bayern_2007_Sonstige_8</v>
          </cell>
          <cell r="AQ8163" t="str">
            <v>Westliche Flächenländer_2007_Sonstige_8</v>
          </cell>
        </row>
        <row r="8164">
          <cell r="G8164">
            <v>0</v>
          </cell>
          <cell r="H8164">
            <v>0</v>
          </cell>
          <cell r="I8164">
            <v>0</v>
          </cell>
          <cell r="J8164">
            <v>0</v>
          </cell>
          <cell r="K8164">
            <v>0</v>
          </cell>
          <cell r="L8164">
            <v>0</v>
          </cell>
          <cell r="M8164">
            <v>0</v>
          </cell>
          <cell r="N8164">
            <v>0</v>
          </cell>
          <cell r="O8164">
            <v>0</v>
          </cell>
          <cell r="P8164">
            <v>0</v>
          </cell>
          <cell r="Q8164">
            <v>0</v>
          </cell>
          <cell r="R8164">
            <v>0</v>
          </cell>
          <cell r="S8164">
            <v>0</v>
          </cell>
          <cell r="T8164">
            <v>0</v>
          </cell>
          <cell r="U8164">
            <v>0</v>
          </cell>
          <cell r="AO8164" t="str">
            <v>Bayern_2007_Sonstige_1</v>
          </cell>
          <cell r="AQ8164" t="str">
            <v>Westliche Flächenländer_2007_Sonstige_1</v>
          </cell>
        </row>
        <row r="8165">
          <cell r="G8165">
            <v>3810</v>
          </cell>
          <cell r="H8165">
            <v>505</v>
          </cell>
          <cell r="I8165">
            <v>126</v>
          </cell>
          <cell r="J8165">
            <v>10</v>
          </cell>
          <cell r="K8165">
            <v>2154</v>
          </cell>
          <cell r="L8165">
            <v>290</v>
          </cell>
          <cell r="M8165">
            <v>72</v>
          </cell>
          <cell r="N8165">
            <v>7</v>
          </cell>
          <cell r="O8165">
            <v>2196</v>
          </cell>
          <cell r="P8165">
            <v>1399</v>
          </cell>
          <cell r="Q8165">
            <v>124</v>
          </cell>
          <cell r="R8165">
            <v>91</v>
          </cell>
          <cell r="S8165">
            <v>0</v>
          </cell>
          <cell r="T8165">
            <v>0</v>
          </cell>
          <cell r="U8165">
            <v>0</v>
          </cell>
          <cell r="AO8165" t="str">
            <v>Bayern_2007_Sonstige_2</v>
          </cell>
          <cell r="AQ8165" t="str">
            <v>Westliche Flächenländer_2007_Sonstige_2</v>
          </cell>
        </row>
        <row r="8166">
          <cell r="G8166">
            <v>6007</v>
          </cell>
          <cell r="H8166">
            <v>1153</v>
          </cell>
          <cell r="I8166">
            <v>101</v>
          </cell>
          <cell r="J8166">
            <v>20</v>
          </cell>
          <cell r="K8166">
            <v>3003</v>
          </cell>
          <cell r="L8166">
            <v>639</v>
          </cell>
          <cell r="M8166">
            <v>50</v>
          </cell>
          <cell r="N8166">
            <v>14</v>
          </cell>
          <cell r="O8166">
            <v>3054</v>
          </cell>
          <cell r="P8166">
            <v>2405</v>
          </cell>
          <cell r="Q8166">
            <v>302</v>
          </cell>
          <cell r="R8166">
            <v>246</v>
          </cell>
          <cell r="S8166">
            <v>0</v>
          </cell>
          <cell r="T8166">
            <v>0</v>
          </cell>
          <cell r="U8166">
            <v>0</v>
          </cell>
          <cell r="AO8166" t="str">
            <v>Bayern_2007_Sonstige_3</v>
          </cell>
          <cell r="AQ8166" t="str">
            <v>Westliche Flächenländer_2007_Sonstige_3</v>
          </cell>
        </row>
        <row r="8167">
          <cell r="G8167">
            <v>436</v>
          </cell>
          <cell r="H8167">
            <v>158</v>
          </cell>
          <cell r="I8167">
            <v>7</v>
          </cell>
          <cell r="J8167">
            <v>1</v>
          </cell>
          <cell r="K8167">
            <v>242</v>
          </cell>
          <cell r="L8167">
            <v>99</v>
          </cell>
          <cell r="M8167">
            <v>4</v>
          </cell>
          <cell r="N8167">
            <v>1</v>
          </cell>
          <cell r="O8167">
            <v>246</v>
          </cell>
          <cell r="P8167">
            <v>156</v>
          </cell>
          <cell r="Q8167">
            <v>17</v>
          </cell>
          <cell r="R8167">
            <v>17</v>
          </cell>
          <cell r="S8167">
            <v>0</v>
          </cell>
          <cell r="T8167">
            <v>0</v>
          </cell>
          <cell r="U8167">
            <v>0</v>
          </cell>
          <cell r="AO8167" t="str">
            <v>Bayern_2007_Sonstige_4</v>
          </cell>
          <cell r="AQ8167" t="str">
            <v>Westliche Flächenländer_2007_Sonstige_4</v>
          </cell>
        </row>
        <row r="8168">
          <cell r="G8168">
            <v>395</v>
          </cell>
          <cell r="H8168">
            <v>175</v>
          </cell>
          <cell r="I8168">
            <v>19</v>
          </cell>
          <cell r="J8168">
            <v>9</v>
          </cell>
          <cell r="K8168">
            <v>209</v>
          </cell>
          <cell r="L8168">
            <v>107</v>
          </cell>
          <cell r="M8168">
            <v>14</v>
          </cell>
          <cell r="N8168">
            <v>6</v>
          </cell>
          <cell r="O8168">
            <v>217</v>
          </cell>
          <cell r="P8168">
            <v>159</v>
          </cell>
          <cell r="Q8168">
            <v>11</v>
          </cell>
          <cell r="R8168">
            <v>8</v>
          </cell>
          <cell r="S8168">
            <v>0</v>
          </cell>
          <cell r="T8168">
            <v>0</v>
          </cell>
          <cell r="U8168">
            <v>0</v>
          </cell>
          <cell r="AO8168" t="str">
            <v>Bayern_2007_Sonstige_5</v>
          </cell>
          <cell r="AQ8168" t="str">
            <v>Westliche Flächenländer_2007_Sonstige_5</v>
          </cell>
        </row>
        <row r="8169">
          <cell r="G8169">
            <v>84</v>
          </cell>
          <cell r="H8169">
            <v>22</v>
          </cell>
          <cell r="I8169">
            <v>16</v>
          </cell>
          <cell r="J8169">
            <v>5</v>
          </cell>
          <cell r="K8169">
            <v>58</v>
          </cell>
          <cell r="L8169">
            <v>13</v>
          </cell>
          <cell r="M8169">
            <v>13</v>
          </cell>
          <cell r="N8169">
            <v>4</v>
          </cell>
          <cell r="O8169">
            <v>59</v>
          </cell>
          <cell r="P8169">
            <v>20</v>
          </cell>
          <cell r="Q8169">
            <v>3</v>
          </cell>
          <cell r="R8169">
            <v>2</v>
          </cell>
          <cell r="S8169">
            <v>0</v>
          </cell>
          <cell r="T8169">
            <v>0</v>
          </cell>
          <cell r="U8169">
            <v>0</v>
          </cell>
          <cell r="AO8169" t="str">
            <v>Bayern_2007_Sonstige_6</v>
          </cell>
          <cell r="AQ8169" t="str">
            <v>Westliche Flächenländer_2007_Sonstige_6</v>
          </cell>
        </row>
        <row r="8170">
          <cell r="G8170">
            <v>0</v>
          </cell>
          <cell r="H8170">
            <v>0</v>
          </cell>
          <cell r="I8170">
            <v>0</v>
          </cell>
          <cell r="J8170">
            <v>0</v>
          </cell>
          <cell r="K8170">
            <v>0</v>
          </cell>
          <cell r="L8170">
            <v>0</v>
          </cell>
          <cell r="M8170">
            <v>0</v>
          </cell>
          <cell r="N8170">
            <v>0</v>
          </cell>
          <cell r="O8170">
            <v>0</v>
          </cell>
          <cell r="P8170">
            <v>0</v>
          </cell>
          <cell r="Q8170">
            <v>0</v>
          </cell>
          <cell r="R8170">
            <v>0</v>
          </cell>
          <cell r="S8170">
            <v>0</v>
          </cell>
          <cell r="T8170">
            <v>0</v>
          </cell>
          <cell r="U8170">
            <v>0</v>
          </cell>
          <cell r="AO8170" t="str">
            <v>Bayern_2007_Sonstige_7</v>
          </cell>
          <cell r="AQ8170" t="str">
            <v>Westliche Flächenländer_2007_Sonstige_7</v>
          </cell>
        </row>
        <row r="8171">
          <cell r="G8171">
            <v>10732</v>
          </cell>
          <cell r="H8171">
            <v>2013</v>
          </cell>
          <cell r="I8171">
            <v>269</v>
          </cell>
          <cell r="J8171">
            <v>45</v>
          </cell>
          <cell r="K8171">
            <v>5666</v>
          </cell>
          <cell r="L8171">
            <v>1148</v>
          </cell>
          <cell r="M8171">
            <v>153</v>
          </cell>
          <cell r="N8171">
            <v>32</v>
          </cell>
          <cell r="O8171">
            <v>5772</v>
          </cell>
          <cell r="P8171">
            <v>4139</v>
          </cell>
          <cell r="Q8171">
            <v>457</v>
          </cell>
          <cell r="R8171">
            <v>364</v>
          </cell>
          <cell r="S8171">
            <v>0</v>
          </cell>
          <cell r="T8171">
            <v>0</v>
          </cell>
          <cell r="U8171">
            <v>0</v>
          </cell>
          <cell r="AO8171" t="str">
            <v>Bayern_2007_Sonstige_8</v>
          </cell>
          <cell r="AQ8171" t="str">
            <v>Westliche Flächenländer_2007_Sonstige_8</v>
          </cell>
        </row>
        <row r="8172">
          <cell r="G8172">
            <v>0</v>
          </cell>
          <cell r="H8172">
            <v>0</v>
          </cell>
          <cell r="I8172">
            <v>0</v>
          </cell>
          <cell r="J8172">
            <v>0</v>
          </cell>
          <cell r="K8172">
            <v>0</v>
          </cell>
          <cell r="L8172">
            <v>0</v>
          </cell>
          <cell r="M8172">
            <v>0</v>
          </cell>
          <cell r="N8172">
            <v>0</v>
          </cell>
          <cell r="O8172">
            <v>0</v>
          </cell>
          <cell r="P8172">
            <v>0</v>
          </cell>
          <cell r="Q8172">
            <v>0</v>
          </cell>
          <cell r="R8172">
            <v>0</v>
          </cell>
          <cell r="S8172">
            <v>0</v>
          </cell>
          <cell r="T8172">
            <v>0</v>
          </cell>
          <cell r="U8172">
            <v>0</v>
          </cell>
          <cell r="AO8172" t="e">
            <v>#N/A</v>
          </cell>
          <cell r="AQ8172" t="e">
            <v>#N/A</v>
          </cell>
        </row>
        <row r="8173">
          <cell r="G8173">
            <v>682</v>
          </cell>
          <cell r="H8173">
            <v>143</v>
          </cell>
          <cell r="I8173">
            <v>54</v>
          </cell>
          <cell r="J8173">
            <v>1</v>
          </cell>
          <cell r="K8173">
            <v>193</v>
          </cell>
          <cell r="L8173">
            <v>11</v>
          </cell>
          <cell r="M8173">
            <v>18</v>
          </cell>
          <cell r="N8173">
            <v>0</v>
          </cell>
          <cell r="O8173">
            <v>199</v>
          </cell>
          <cell r="P8173">
            <v>268</v>
          </cell>
          <cell r="Q8173">
            <v>124</v>
          </cell>
          <cell r="R8173">
            <v>91</v>
          </cell>
          <cell r="S8173">
            <v>0</v>
          </cell>
          <cell r="T8173">
            <v>0</v>
          </cell>
          <cell r="U8173">
            <v>0</v>
          </cell>
          <cell r="AO8173" t="e">
            <v>#N/A</v>
          </cell>
          <cell r="AQ8173" t="e">
            <v>#N/A</v>
          </cell>
        </row>
        <row r="8174">
          <cell r="G8174">
            <v>1554</v>
          </cell>
          <cell r="H8174">
            <v>362</v>
          </cell>
          <cell r="I8174">
            <v>43</v>
          </cell>
          <cell r="J8174">
            <v>5</v>
          </cell>
          <cell r="K8174">
            <v>346</v>
          </cell>
          <cell r="L8174">
            <v>48</v>
          </cell>
          <cell r="M8174">
            <v>12</v>
          </cell>
          <cell r="N8174">
            <v>2</v>
          </cell>
          <cell r="O8174">
            <v>355</v>
          </cell>
          <cell r="P8174">
            <v>651</v>
          </cell>
          <cell r="Q8174">
            <v>302</v>
          </cell>
          <cell r="R8174">
            <v>246</v>
          </cell>
          <cell r="S8174">
            <v>0</v>
          </cell>
          <cell r="T8174">
            <v>0</v>
          </cell>
          <cell r="U8174">
            <v>0</v>
          </cell>
          <cell r="AO8174" t="e">
            <v>#N/A</v>
          </cell>
          <cell r="AQ8174" t="e">
            <v>#N/A</v>
          </cell>
        </row>
        <row r="8175">
          <cell r="G8175">
            <v>103</v>
          </cell>
          <cell r="H8175">
            <v>41</v>
          </cell>
          <cell r="I8175">
            <v>0</v>
          </cell>
          <cell r="J8175">
            <v>0</v>
          </cell>
          <cell r="K8175">
            <v>18</v>
          </cell>
          <cell r="L8175">
            <v>4</v>
          </cell>
          <cell r="M8175">
            <v>0</v>
          </cell>
          <cell r="N8175">
            <v>0</v>
          </cell>
          <cell r="O8175">
            <v>18</v>
          </cell>
          <cell r="P8175">
            <v>51</v>
          </cell>
          <cell r="Q8175">
            <v>17</v>
          </cell>
          <cell r="R8175">
            <v>17</v>
          </cell>
          <cell r="S8175">
            <v>0</v>
          </cell>
          <cell r="T8175">
            <v>0</v>
          </cell>
          <cell r="U8175">
            <v>0</v>
          </cell>
          <cell r="AO8175" t="e">
            <v>#N/A</v>
          </cell>
          <cell r="AQ8175" t="e">
            <v>#N/A</v>
          </cell>
        </row>
        <row r="8176">
          <cell r="G8176">
            <v>64</v>
          </cell>
          <cell r="H8176">
            <v>33</v>
          </cell>
          <cell r="I8176">
            <v>4</v>
          </cell>
          <cell r="J8176">
            <v>3</v>
          </cell>
          <cell r="K8176">
            <v>9</v>
          </cell>
          <cell r="L8176">
            <v>4</v>
          </cell>
          <cell r="M8176">
            <v>0</v>
          </cell>
          <cell r="N8176">
            <v>0</v>
          </cell>
          <cell r="O8176">
            <v>10</v>
          </cell>
          <cell r="P8176">
            <v>35</v>
          </cell>
          <cell r="Q8176">
            <v>11</v>
          </cell>
          <cell r="R8176">
            <v>8</v>
          </cell>
          <cell r="S8176">
            <v>0</v>
          </cell>
          <cell r="T8176">
            <v>0</v>
          </cell>
          <cell r="U8176">
            <v>0</v>
          </cell>
          <cell r="AO8176" t="e">
            <v>#N/A</v>
          </cell>
          <cell r="AQ8176" t="e">
            <v>#N/A</v>
          </cell>
        </row>
        <row r="8177">
          <cell r="G8177">
            <v>17</v>
          </cell>
          <cell r="H8177">
            <v>4</v>
          </cell>
          <cell r="I8177">
            <v>2</v>
          </cell>
          <cell r="J8177">
            <v>0</v>
          </cell>
          <cell r="K8177">
            <v>5</v>
          </cell>
          <cell r="L8177">
            <v>0</v>
          </cell>
          <cell r="M8177">
            <v>1</v>
          </cell>
          <cell r="N8177">
            <v>0</v>
          </cell>
          <cell r="O8177">
            <v>5</v>
          </cell>
          <cell r="P8177">
            <v>7</v>
          </cell>
          <cell r="Q8177">
            <v>3</v>
          </cell>
          <cell r="R8177">
            <v>2</v>
          </cell>
          <cell r="S8177">
            <v>0</v>
          </cell>
          <cell r="T8177">
            <v>0</v>
          </cell>
          <cell r="U8177">
            <v>0</v>
          </cell>
          <cell r="AO8177" t="e">
            <v>#N/A</v>
          </cell>
          <cell r="AQ8177" t="e">
            <v>#N/A</v>
          </cell>
        </row>
        <row r="8178">
          <cell r="G8178">
            <v>0</v>
          </cell>
          <cell r="H8178">
            <v>0</v>
          </cell>
          <cell r="I8178">
            <v>0</v>
          </cell>
          <cell r="J8178">
            <v>0</v>
          </cell>
          <cell r="K8178">
            <v>0</v>
          </cell>
          <cell r="L8178">
            <v>0</v>
          </cell>
          <cell r="M8178">
            <v>0</v>
          </cell>
          <cell r="N8178">
            <v>0</v>
          </cell>
          <cell r="O8178">
            <v>0</v>
          </cell>
          <cell r="P8178">
            <v>0</v>
          </cell>
          <cell r="Q8178">
            <v>0</v>
          </cell>
          <cell r="R8178">
            <v>0</v>
          </cell>
          <cell r="S8178">
            <v>0</v>
          </cell>
          <cell r="T8178">
            <v>0</v>
          </cell>
          <cell r="U8178">
            <v>0</v>
          </cell>
          <cell r="AO8178" t="e">
            <v>#N/A</v>
          </cell>
          <cell r="AQ8178" t="e">
            <v>#N/A</v>
          </cell>
        </row>
        <row r="8179">
          <cell r="G8179">
            <v>2420</v>
          </cell>
          <cell r="H8179">
            <v>583</v>
          </cell>
          <cell r="I8179">
            <v>103</v>
          </cell>
          <cell r="J8179">
            <v>9</v>
          </cell>
          <cell r="K8179">
            <v>571</v>
          </cell>
          <cell r="L8179">
            <v>67</v>
          </cell>
          <cell r="M8179">
            <v>31</v>
          </cell>
          <cell r="N8179">
            <v>2</v>
          </cell>
          <cell r="O8179">
            <v>587</v>
          </cell>
          <cell r="P8179">
            <v>1012</v>
          </cell>
          <cell r="Q8179">
            <v>457</v>
          </cell>
          <cell r="R8179">
            <v>364</v>
          </cell>
          <cell r="S8179">
            <v>0</v>
          </cell>
          <cell r="T8179">
            <v>0</v>
          </cell>
          <cell r="U8179">
            <v>0</v>
          </cell>
          <cell r="AO8179" t="e">
            <v>#N/A</v>
          </cell>
          <cell r="AQ8179" t="e">
            <v>#N/A</v>
          </cell>
        </row>
        <row r="8180">
          <cell r="G8180">
            <v>0</v>
          </cell>
          <cell r="H8180">
            <v>0</v>
          </cell>
          <cell r="I8180">
            <v>0</v>
          </cell>
          <cell r="J8180">
            <v>0</v>
          </cell>
          <cell r="K8180">
            <v>0</v>
          </cell>
          <cell r="L8180">
            <v>0</v>
          </cell>
          <cell r="M8180">
            <v>0</v>
          </cell>
          <cell r="N8180">
            <v>0</v>
          </cell>
          <cell r="O8180">
            <v>0</v>
          </cell>
          <cell r="P8180">
            <v>0</v>
          </cell>
          <cell r="Q8180">
            <v>0</v>
          </cell>
          <cell r="R8180">
            <v>0</v>
          </cell>
          <cell r="S8180">
            <v>0</v>
          </cell>
          <cell r="T8180">
            <v>0</v>
          </cell>
          <cell r="U8180">
            <v>0</v>
          </cell>
          <cell r="AO8180" t="str">
            <v>Bayern_2007_Sonstige_1</v>
          </cell>
          <cell r="AQ8180" t="str">
            <v>Westliche Flächenländer_2007_Sonstige_1</v>
          </cell>
        </row>
        <row r="8181">
          <cell r="G8181">
            <v>0</v>
          </cell>
          <cell r="H8181">
            <v>0</v>
          </cell>
          <cell r="I8181">
            <v>0</v>
          </cell>
          <cell r="J8181">
            <v>0</v>
          </cell>
          <cell r="K8181">
            <v>0</v>
          </cell>
          <cell r="L8181">
            <v>0</v>
          </cell>
          <cell r="M8181">
            <v>0</v>
          </cell>
          <cell r="N8181">
            <v>0</v>
          </cell>
          <cell r="O8181">
            <v>0</v>
          </cell>
          <cell r="P8181">
            <v>0</v>
          </cell>
          <cell r="Q8181">
            <v>0</v>
          </cell>
          <cell r="R8181">
            <v>0</v>
          </cell>
          <cell r="S8181">
            <v>0</v>
          </cell>
          <cell r="T8181">
            <v>0</v>
          </cell>
          <cell r="U8181">
            <v>0</v>
          </cell>
          <cell r="AO8181" t="str">
            <v>Bayern_2007_Sonstige_2</v>
          </cell>
          <cell r="AQ8181" t="str">
            <v>Westliche Flächenländer_2007_Sonstige_2</v>
          </cell>
        </row>
        <row r="8182">
          <cell r="G8182">
            <v>1451</v>
          </cell>
          <cell r="H8182">
            <v>983</v>
          </cell>
          <cell r="I8182">
            <v>86</v>
          </cell>
          <cell r="J8182">
            <v>56</v>
          </cell>
          <cell r="K8182">
            <v>641</v>
          </cell>
          <cell r="L8182">
            <v>444</v>
          </cell>
          <cell r="M8182">
            <v>33</v>
          </cell>
          <cell r="N8182">
            <v>25</v>
          </cell>
          <cell r="O8182">
            <v>601</v>
          </cell>
          <cell r="P8182">
            <v>656</v>
          </cell>
          <cell r="Q8182">
            <v>149</v>
          </cell>
          <cell r="R8182">
            <v>20</v>
          </cell>
          <cell r="S8182">
            <v>25</v>
          </cell>
          <cell r="T8182">
            <v>0</v>
          </cell>
          <cell r="U8182">
            <v>0</v>
          </cell>
          <cell r="AO8182" t="str">
            <v>Bayern_2007_Sonstige_3</v>
          </cell>
          <cell r="AQ8182" t="str">
            <v>Westliche Flächenländer_2007_Sonstige_3</v>
          </cell>
        </row>
        <row r="8183">
          <cell r="G8183">
            <v>267</v>
          </cell>
          <cell r="H8183">
            <v>165</v>
          </cell>
          <cell r="I8183">
            <v>29</v>
          </cell>
          <cell r="J8183">
            <v>18</v>
          </cell>
          <cell r="K8183">
            <v>106</v>
          </cell>
          <cell r="L8183">
            <v>64</v>
          </cell>
          <cell r="M8183">
            <v>13</v>
          </cell>
          <cell r="N8183">
            <v>9</v>
          </cell>
          <cell r="O8183">
            <v>91</v>
          </cell>
          <cell r="P8183">
            <v>93</v>
          </cell>
          <cell r="Q8183">
            <v>73</v>
          </cell>
          <cell r="R8183">
            <v>3</v>
          </cell>
          <cell r="S8183">
            <v>7</v>
          </cell>
          <cell r="T8183">
            <v>0</v>
          </cell>
          <cell r="U8183">
            <v>0</v>
          </cell>
          <cell r="AO8183" t="str">
            <v>Bayern_2007_Sonstige_4</v>
          </cell>
          <cell r="AQ8183" t="str">
            <v>Westliche Flächenländer_2007_Sonstige_4</v>
          </cell>
        </row>
        <row r="8184">
          <cell r="G8184">
            <v>1322</v>
          </cell>
          <cell r="H8184">
            <v>1028</v>
          </cell>
          <cell r="I8184">
            <v>229</v>
          </cell>
          <cell r="J8184">
            <v>201</v>
          </cell>
          <cell r="K8184">
            <v>489</v>
          </cell>
          <cell r="L8184">
            <v>380</v>
          </cell>
          <cell r="M8184">
            <v>53</v>
          </cell>
          <cell r="N8184">
            <v>43</v>
          </cell>
          <cell r="O8184">
            <v>429</v>
          </cell>
          <cell r="P8184">
            <v>422</v>
          </cell>
          <cell r="Q8184">
            <v>389</v>
          </cell>
          <cell r="R8184">
            <v>43</v>
          </cell>
          <cell r="S8184">
            <v>39</v>
          </cell>
          <cell r="T8184">
            <v>0</v>
          </cell>
          <cell r="U8184">
            <v>0</v>
          </cell>
          <cell r="AO8184" t="str">
            <v>Bayern_2007_Sonstige_5</v>
          </cell>
          <cell r="AQ8184" t="str">
            <v>Westliche Flächenländer_2007_Sonstige_5</v>
          </cell>
        </row>
        <row r="8185">
          <cell r="G8185">
            <v>127</v>
          </cell>
          <cell r="H8185">
            <v>71</v>
          </cell>
          <cell r="I8185">
            <v>51</v>
          </cell>
          <cell r="J8185">
            <v>34</v>
          </cell>
          <cell r="K8185">
            <v>38</v>
          </cell>
          <cell r="L8185">
            <v>25</v>
          </cell>
          <cell r="M8185">
            <v>12</v>
          </cell>
          <cell r="N8185">
            <v>11</v>
          </cell>
          <cell r="O8185">
            <v>38</v>
          </cell>
          <cell r="P8185">
            <v>36</v>
          </cell>
          <cell r="Q8185">
            <v>25</v>
          </cell>
          <cell r="R8185">
            <v>11</v>
          </cell>
          <cell r="S8185">
            <v>17</v>
          </cell>
          <cell r="T8185">
            <v>0</v>
          </cell>
          <cell r="U8185">
            <v>0</v>
          </cell>
          <cell r="AO8185" t="str">
            <v>Bayern_2007_Sonstige_6</v>
          </cell>
          <cell r="AQ8185" t="str">
            <v>Westliche Flächenländer_2007_Sonstige_6</v>
          </cell>
        </row>
        <row r="8186">
          <cell r="G8186">
            <v>0</v>
          </cell>
          <cell r="H8186">
            <v>0</v>
          </cell>
          <cell r="I8186">
            <v>0</v>
          </cell>
          <cell r="J8186">
            <v>0</v>
          </cell>
          <cell r="K8186">
            <v>0</v>
          </cell>
          <cell r="L8186">
            <v>0</v>
          </cell>
          <cell r="M8186">
            <v>0</v>
          </cell>
          <cell r="N8186">
            <v>0</v>
          </cell>
          <cell r="O8186">
            <v>0</v>
          </cell>
          <cell r="P8186">
            <v>0</v>
          </cell>
          <cell r="Q8186">
            <v>0</v>
          </cell>
          <cell r="R8186">
            <v>0</v>
          </cell>
          <cell r="S8186">
            <v>0</v>
          </cell>
          <cell r="T8186">
            <v>0</v>
          </cell>
          <cell r="U8186">
            <v>0</v>
          </cell>
          <cell r="AO8186" t="str">
            <v>Bayern_2007_Sonstige_7</v>
          </cell>
          <cell r="AQ8186" t="str">
            <v>Westliche Flächenländer_2007_Sonstige_7</v>
          </cell>
        </row>
        <row r="8187">
          <cell r="G8187">
            <v>3167</v>
          </cell>
          <cell r="H8187">
            <v>2247</v>
          </cell>
          <cell r="I8187">
            <v>395</v>
          </cell>
          <cell r="J8187">
            <v>309</v>
          </cell>
          <cell r="K8187">
            <v>1274</v>
          </cell>
          <cell r="L8187">
            <v>913</v>
          </cell>
          <cell r="M8187">
            <v>111</v>
          </cell>
          <cell r="N8187">
            <v>88</v>
          </cell>
          <cell r="O8187">
            <v>1159</v>
          </cell>
          <cell r="P8187">
            <v>1207</v>
          </cell>
          <cell r="Q8187">
            <v>636</v>
          </cell>
          <cell r="R8187">
            <v>77</v>
          </cell>
          <cell r="S8187">
            <v>88</v>
          </cell>
          <cell r="T8187">
            <v>0</v>
          </cell>
          <cell r="U8187">
            <v>0</v>
          </cell>
          <cell r="AO8187" t="str">
            <v>Bayern_2007_Sonstige_8</v>
          </cell>
          <cell r="AQ8187" t="str">
            <v>Westliche Flächenländer_2007_Sonstige_8</v>
          </cell>
        </row>
        <row r="8188">
          <cell r="G8188">
            <v>0</v>
          </cell>
          <cell r="H8188">
            <v>0</v>
          </cell>
          <cell r="I8188">
            <v>0</v>
          </cell>
          <cell r="J8188">
            <v>0</v>
          </cell>
          <cell r="K8188">
            <v>0</v>
          </cell>
          <cell r="L8188">
            <v>0</v>
          </cell>
          <cell r="M8188">
            <v>0</v>
          </cell>
          <cell r="N8188">
            <v>0</v>
          </cell>
          <cell r="O8188">
            <v>0</v>
          </cell>
          <cell r="P8188">
            <v>0</v>
          </cell>
          <cell r="Q8188">
            <v>0</v>
          </cell>
          <cell r="R8188">
            <v>0</v>
          </cell>
          <cell r="S8188">
            <v>0</v>
          </cell>
          <cell r="T8188">
            <v>0</v>
          </cell>
          <cell r="U8188">
            <v>0</v>
          </cell>
          <cell r="AO8188" t="str">
            <v>Bayern_2007_I 05c_1</v>
          </cell>
          <cell r="AQ8188" t="str">
            <v>Westliche Flächenländer_2007_I 05c_1</v>
          </cell>
        </row>
        <row r="8189">
          <cell r="G8189">
            <v>0</v>
          </cell>
          <cell r="H8189">
            <v>0</v>
          </cell>
          <cell r="I8189">
            <v>0</v>
          </cell>
          <cell r="J8189">
            <v>0</v>
          </cell>
          <cell r="K8189">
            <v>0</v>
          </cell>
          <cell r="L8189">
            <v>0</v>
          </cell>
          <cell r="M8189">
            <v>0</v>
          </cell>
          <cell r="N8189">
            <v>0</v>
          </cell>
          <cell r="O8189">
            <v>0</v>
          </cell>
          <cell r="P8189">
            <v>0</v>
          </cell>
          <cell r="Q8189">
            <v>0</v>
          </cell>
          <cell r="R8189">
            <v>0</v>
          </cell>
          <cell r="S8189">
            <v>0</v>
          </cell>
          <cell r="T8189">
            <v>0</v>
          </cell>
          <cell r="U8189">
            <v>0</v>
          </cell>
          <cell r="AO8189" t="str">
            <v>Bayern_2007_I 05c_2</v>
          </cell>
          <cell r="AQ8189" t="str">
            <v>Westliche Flächenländer_2007_I 05c_2</v>
          </cell>
        </row>
        <row r="8190">
          <cell r="G8190">
            <v>3803</v>
          </cell>
          <cell r="H8190">
            <v>3497</v>
          </cell>
          <cell r="I8190">
            <v>69</v>
          </cell>
          <cell r="J8190">
            <v>66</v>
          </cell>
          <cell r="K8190">
            <v>1790</v>
          </cell>
          <cell r="L8190">
            <v>1660</v>
          </cell>
          <cell r="M8190">
            <v>34</v>
          </cell>
          <cell r="N8190">
            <v>31</v>
          </cell>
          <cell r="O8190">
            <v>1846</v>
          </cell>
          <cell r="P8190">
            <v>1878</v>
          </cell>
          <cell r="Q8190">
            <v>27</v>
          </cell>
          <cell r="R8190">
            <v>52</v>
          </cell>
          <cell r="S8190">
            <v>0</v>
          </cell>
          <cell r="T8190">
            <v>0</v>
          </cell>
          <cell r="U8190">
            <v>0</v>
          </cell>
          <cell r="AO8190" t="str">
            <v>Bayern_2007_I 05c_3</v>
          </cell>
          <cell r="AQ8190" t="str">
            <v>Westliche Flächenländer_2007_I 05c_3</v>
          </cell>
        </row>
        <row r="8191">
          <cell r="G8191">
            <v>324</v>
          </cell>
          <cell r="H8191">
            <v>287</v>
          </cell>
          <cell r="I8191">
            <v>5</v>
          </cell>
          <cell r="J8191">
            <v>5</v>
          </cell>
          <cell r="K8191">
            <v>160</v>
          </cell>
          <cell r="L8191">
            <v>138</v>
          </cell>
          <cell r="M8191">
            <v>4</v>
          </cell>
          <cell r="N8191">
            <v>4</v>
          </cell>
          <cell r="O8191">
            <v>160</v>
          </cell>
          <cell r="P8191">
            <v>120</v>
          </cell>
          <cell r="Q8191">
            <v>23</v>
          </cell>
          <cell r="R8191">
            <v>21</v>
          </cell>
          <cell r="S8191">
            <v>0</v>
          </cell>
          <cell r="T8191">
            <v>0</v>
          </cell>
          <cell r="U8191">
            <v>0</v>
          </cell>
          <cell r="AO8191" t="str">
            <v>Bayern_2007_I 05c_4</v>
          </cell>
          <cell r="AQ8191" t="str">
            <v>Westliche Flächenländer_2007_I 05c_4</v>
          </cell>
        </row>
        <row r="8192">
          <cell r="G8192">
            <v>225</v>
          </cell>
          <cell r="H8192">
            <v>193</v>
          </cell>
          <cell r="I8192">
            <v>13</v>
          </cell>
          <cell r="J8192">
            <v>12</v>
          </cell>
          <cell r="K8192">
            <v>105</v>
          </cell>
          <cell r="L8192">
            <v>95</v>
          </cell>
          <cell r="M8192">
            <v>7</v>
          </cell>
          <cell r="N8192">
            <v>7</v>
          </cell>
          <cell r="O8192">
            <v>104</v>
          </cell>
          <cell r="P8192">
            <v>105</v>
          </cell>
          <cell r="Q8192">
            <v>8</v>
          </cell>
          <cell r="R8192">
            <v>8</v>
          </cell>
          <cell r="S8192">
            <v>0</v>
          </cell>
          <cell r="T8192">
            <v>0</v>
          </cell>
          <cell r="U8192">
            <v>0</v>
          </cell>
          <cell r="AO8192" t="str">
            <v>Bayern_2007_I 05c_5</v>
          </cell>
          <cell r="AQ8192" t="str">
            <v>Westliche Flächenländer_2007_I 05c_5</v>
          </cell>
        </row>
        <row r="8193">
          <cell r="G8193">
            <v>9</v>
          </cell>
          <cell r="H8193">
            <v>7</v>
          </cell>
          <cell r="I8193">
            <v>0</v>
          </cell>
          <cell r="J8193">
            <v>0</v>
          </cell>
          <cell r="K8193">
            <v>4</v>
          </cell>
          <cell r="L8193">
            <v>3</v>
          </cell>
          <cell r="M8193">
            <v>0</v>
          </cell>
          <cell r="N8193">
            <v>0</v>
          </cell>
          <cell r="O8193">
            <v>4</v>
          </cell>
          <cell r="P8193">
            <v>5</v>
          </cell>
          <cell r="Q8193">
            <v>0</v>
          </cell>
          <cell r="R8193">
            <v>0</v>
          </cell>
          <cell r="S8193">
            <v>0</v>
          </cell>
          <cell r="T8193">
            <v>0</v>
          </cell>
          <cell r="U8193">
            <v>0</v>
          </cell>
          <cell r="AO8193" t="str">
            <v>Bayern_2007_I 05c_6</v>
          </cell>
          <cell r="AQ8193" t="str">
            <v>Westliche Flächenländer_2007_I 05c_6</v>
          </cell>
        </row>
        <row r="8194">
          <cell r="G8194">
            <v>0</v>
          </cell>
          <cell r="H8194">
            <v>0</v>
          </cell>
          <cell r="I8194">
            <v>0</v>
          </cell>
          <cell r="J8194">
            <v>0</v>
          </cell>
          <cell r="K8194">
            <v>0</v>
          </cell>
          <cell r="L8194">
            <v>0</v>
          </cell>
          <cell r="M8194">
            <v>0</v>
          </cell>
          <cell r="N8194">
            <v>0</v>
          </cell>
          <cell r="O8194">
            <v>0</v>
          </cell>
          <cell r="P8194">
            <v>0</v>
          </cell>
          <cell r="Q8194">
            <v>0</v>
          </cell>
          <cell r="R8194">
            <v>0</v>
          </cell>
          <cell r="S8194">
            <v>0</v>
          </cell>
          <cell r="T8194">
            <v>0</v>
          </cell>
          <cell r="U8194">
            <v>0</v>
          </cell>
          <cell r="AO8194" t="str">
            <v>Bayern_2007_I 05c_7</v>
          </cell>
          <cell r="AQ8194" t="str">
            <v>Westliche Flächenländer_2007_I 05c_7</v>
          </cell>
        </row>
        <row r="8195">
          <cell r="G8195">
            <v>4361</v>
          </cell>
          <cell r="H8195">
            <v>3984</v>
          </cell>
          <cell r="I8195">
            <v>87</v>
          </cell>
          <cell r="J8195">
            <v>83</v>
          </cell>
          <cell r="K8195">
            <v>2059</v>
          </cell>
          <cell r="L8195">
            <v>1896</v>
          </cell>
          <cell r="M8195">
            <v>45</v>
          </cell>
          <cell r="N8195">
            <v>42</v>
          </cell>
          <cell r="O8195">
            <v>2114</v>
          </cell>
          <cell r="P8195">
            <v>2108</v>
          </cell>
          <cell r="Q8195">
            <v>58</v>
          </cell>
          <cell r="R8195">
            <v>81</v>
          </cell>
          <cell r="S8195">
            <v>0</v>
          </cell>
          <cell r="T8195">
            <v>0</v>
          </cell>
          <cell r="U8195">
            <v>0</v>
          </cell>
          <cell r="AO8195" t="str">
            <v>Bayern_2007_I 05c_8</v>
          </cell>
          <cell r="AQ8195" t="str">
            <v>Westliche Flächenländer_2007_I 05c_8</v>
          </cell>
        </row>
        <row r="8196">
          <cell r="G8196">
            <v>4327.2708461139164</v>
          </cell>
          <cell r="H8196">
            <v>1033.2853949735595</v>
          </cell>
          <cell r="I8196">
            <v>123.45998301165589</v>
          </cell>
          <cell r="J8196">
            <v>30.460993294444751</v>
          </cell>
          <cell r="K8196">
            <v>1321</v>
          </cell>
          <cell r="L8196">
            <v>337</v>
          </cell>
          <cell r="M8196">
            <v>60</v>
          </cell>
          <cell r="N8196">
            <v>17</v>
          </cell>
          <cell r="O8196">
            <v>972.71879571516217</v>
          </cell>
          <cell r="P8196">
            <v>1527.6497569722997</v>
          </cell>
          <cell r="Q8196">
            <v>1504.7406210183569</v>
          </cell>
          <cell r="R8196">
            <v>322.16167240809779</v>
          </cell>
          <cell r="S8196">
            <v>0</v>
          </cell>
          <cell r="T8196">
            <v>0</v>
          </cell>
          <cell r="U8196">
            <v>0</v>
          </cell>
          <cell r="AO8196" t="str">
            <v>Niedersachsen_2005_I 01a_1</v>
          </cell>
          <cell r="AQ8196" t="str">
            <v>Westliche Flächenländer_2005_I 01a_1</v>
          </cell>
        </row>
        <row r="8197">
          <cell r="G8197">
            <v>31607.748973620877</v>
          </cell>
          <cell r="H8197">
            <v>7695.983208853514</v>
          </cell>
          <cell r="I8197">
            <v>901.79059506394231</v>
          </cell>
          <cell r="J8197">
            <v>226.8756473859238</v>
          </cell>
          <cell r="K8197">
            <v>9649</v>
          </cell>
          <cell r="L8197">
            <v>2510</v>
          </cell>
          <cell r="M8197">
            <v>320</v>
          </cell>
          <cell r="N8197">
            <v>103</v>
          </cell>
          <cell r="O8197">
            <v>7105.0444056439055</v>
          </cell>
          <cell r="P8197">
            <v>11158.434901609175</v>
          </cell>
          <cell r="Q8197">
            <v>10991.099358218111</v>
          </cell>
          <cell r="R8197">
            <v>2353.1703081496862</v>
          </cell>
          <cell r="S8197">
            <v>0</v>
          </cell>
          <cell r="T8197">
            <v>0</v>
          </cell>
          <cell r="U8197">
            <v>0</v>
          </cell>
          <cell r="AO8197" t="str">
            <v>Niedersachsen_2005_I 01a_2</v>
          </cell>
          <cell r="AQ8197" t="str">
            <v>Westliche Flächenländer_2005_I 01a_2</v>
          </cell>
        </row>
        <row r="8198">
          <cell r="G8198">
            <v>73389.989429474779</v>
          </cell>
          <cell r="H8198">
            <v>32746.255247233275</v>
          </cell>
          <cell r="I8198">
            <v>2093.8663583596813</v>
          </cell>
          <cell r="J8198">
            <v>965.35136019189883</v>
          </cell>
          <cell r="K8198">
            <v>22404</v>
          </cell>
          <cell r="L8198">
            <v>10680</v>
          </cell>
          <cell r="M8198">
            <v>559</v>
          </cell>
          <cell r="N8198">
            <v>259</v>
          </cell>
          <cell r="O8198">
            <v>16497.192959275166</v>
          </cell>
          <cell r="P8198">
            <v>25908.754848756551</v>
          </cell>
          <cell r="Q8198">
            <v>25520.218677740551</v>
          </cell>
          <cell r="R8198">
            <v>5463.8229437025157</v>
          </cell>
          <cell r="S8198">
            <v>0</v>
          </cell>
          <cell r="T8198">
            <v>0</v>
          </cell>
          <cell r="U8198">
            <v>0</v>
          </cell>
          <cell r="AO8198" t="str">
            <v>Niedersachsen_2005_I 01a_3</v>
          </cell>
          <cell r="AQ8198" t="str">
            <v>Westliche Flächenländer_2005_I 01a_3</v>
          </cell>
        </row>
        <row r="8199">
          <cell r="G8199">
            <v>10099.149143504319</v>
          </cell>
          <cell r="H8199">
            <v>4737.1689472823418</v>
          </cell>
          <cell r="I8199">
            <v>288.13560001887595</v>
          </cell>
          <cell r="J8199">
            <v>139.65054789292918</v>
          </cell>
          <cell r="K8199">
            <v>3083</v>
          </cell>
          <cell r="L8199">
            <v>1545</v>
          </cell>
          <cell r="M8199">
            <v>74</v>
          </cell>
          <cell r="N8199">
            <v>36</v>
          </cell>
          <cell r="O8199">
            <v>2270.1680902269832</v>
          </cell>
          <cell r="P8199">
            <v>3565.2870558255863</v>
          </cell>
          <cell r="Q8199">
            <v>3511.820843754424</v>
          </cell>
          <cell r="R8199">
            <v>751.87315369732437</v>
          </cell>
          <cell r="S8199">
            <v>0</v>
          </cell>
          <cell r="T8199">
            <v>0</v>
          </cell>
          <cell r="U8199">
            <v>0</v>
          </cell>
          <cell r="AO8199" t="str">
            <v>Niedersachsen_2005_I 01a_4</v>
          </cell>
          <cell r="AQ8199" t="str">
            <v>Westliche Flächenländer_2005_I 01a_4</v>
          </cell>
        </row>
        <row r="8200">
          <cell r="G8200">
            <v>18354.048865084231</v>
          </cell>
          <cell r="H8200">
            <v>9685.9007795889429</v>
          </cell>
          <cell r="I8200">
            <v>523.65350856495672</v>
          </cell>
          <cell r="J8200">
            <v>285.53791637136783</v>
          </cell>
          <cell r="K8200">
            <v>5603</v>
          </cell>
          <cell r="L8200">
            <v>3159</v>
          </cell>
          <cell r="M8200">
            <v>112</v>
          </cell>
          <cell r="N8200">
            <v>71</v>
          </cell>
          <cell r="O8200">
            <v>4125.7709404936049</v>
          </cell>
          <cell r="P8200">
            <v>6479.5015808597982</v>
          </cell>
          <cell r="Q8200">
            <v>6382.3328535699111</v>
          </cell>
          <cell r="R8200">
            <v>1366.4434901609172</v>
          </cell>
          <cell r="S8200">
            <v>0</v>
          </cell>
          <cell r="T8200">
            <v>0</v>
          </cell>
          <cell r="U8200">
            <v>0</v>
          </cell>
          <cell r="AO8200" t="str">
            <v>Niedersachsen_2005_I 01a_5</v>
          </cell>
          <cell r="AQ8200" t="str">
            <v>Westliche Flächenländer_2005_I 01a_5</v>
          </cell>
        </row>
        <row r="8201">
          <cell r="G8201">
            <v>1054.7927422018781</v>
          </cell>
          <cell r="H8201">
            <v>343.40642206836395</v>
          </cell>
          <cell r="I8201">
            <v>30.09395498088811</v>
          </cell>
          <cell r="J8201">
            <v>10.123534863435642</v>
          </cell>
          <cell r="K8201">
            <v>322</v>
          </cell>
          <cell r="L8201">
            <v>112</v>
          </cell>
          <cell r="M8201">
            <v>66</v>
          </cell>
          <cell r="N8201">
            <v>21</v>
          </cell>
          <cell r="O8201">
            <v>237.10480864517956</v>
          </cell>
          <cell r="P8201">
            <v>372.37185597659385</v>
          </cell>
          <cell r="Q8201">
            <v>366.78764569864563</v>
          </cell>
          <cell r="R8201">
            <v>78.528431881459113</v>
          </cell>
          <cell r="S8201">
            <v>0</v>
          </cell>
          <cell r="T8201">
            <v>0</v>
          </cell>
          <cell r="U8201">
            <v>0</v>
          </cell>
          <cell r="AO8201" t="str">
            <v>Niedersachsen_2005_I 01a_6</v>
          </cell>
          <cell r="AQ8201" t="str">
            <v>Westliche Flächenländer_2005_I 01a_6</v>
          </cell>
        </row>
        <row r="8202">
          <cell r="G8202">
            <v>0</v>
          </cell>
          <cell r="H8202">
            <v>0</v>
          </cell>
          <cell r="I8202">
            <v>0</v>
          </cell>
          <cell r="J8202">
            <v>0</v>
          </cell>
          <cell r="K8202">
            <v>0</v>
          </cell>
          <cell r="L8202">
            <v>0</v>
          </cell>
          <cell r="M8202">
            <v>0</v>
          </cell>
          <cell r="N8202">
            <v>0</v>
          </cell>
          <cell r="O8202">
            <v>0</v>
          </cell>
          <cell r="P8202">
            <v>0</v>
          </cell>
          <cell r="Q8202">
            <v>0</v>
          </cell>
          <cell r="R8202">
            <v>0</v>
          </cell>
          <cell r="S8202">
            <v>0</v>
          </cell>
          <cell r="T8202">
            <v>0</v>
          </cell>
          <cell r="U8202">
            <v>0</v>
          </cell>
          <cell r="AO8202" t="str">
            <v>Niedersachsen_2005_I 01a_7</v>
          </cell>
          <cell r="AQ8202" t="str">
            <v>Westliche Flächenländer_2005_I 01a_7</v>
          </cell>
        </row>
        <row r="8203">
          <cell r="G8203">
            <v>138833</v>
          </cell>
          <cell r="H8203">
            <v>56242</v>
          </cell>
          <cell r="I8203">
            <v>3961</v>
          </cell>
          <cell r="J8203">
            <v>1658</v>
          </cell>
          <cell r="K8203">
            <v>42382</v>
          </cell>
          <cell r="L8203">
            <v>18343</v>
          </cell>
          <cell r="M8203">
            <v>1191</v>
          </cell>
          <cell r="N8203">
            <v>507</v>
          </cell>
          <cell r="O8203">
            <v>31208</v>
          </cell>
          <cell r="P8203">
            <v>49012</v>
          </cell>
          <cell r="Q8203">
            <v>48277</v>
          </cell>
          <cell r="R8203">
            <v>10336</v>
          </cell>
          <cell r="S8203">
            <v>0</v>
          </cell>
          <cell r="T8203">
            <v>0</v>
          </cell>
          <cell r="U8203">
            <v>0</v>
          </cell>
          <cell r="AO8203" t="str">
            <v>Niedersachsen_2005_I 01a_8</v>
          </cell>
          <cell r="AQ8203" t="str">
            <v>Westliche Flächenländer_2005_I 01a_8</v>
          </cell>
        </row>
        <row r="8204">
          <cell r="G8204">
            <v>4327.2708461139164</v>
          </cell>
          <cell r="H8204">
            <v>1033.2853949735595</v>
          </cell>
          <cell r="I8204">
            <v>123.45998301165589</v>
          </cell>
          <cell r="J8204">
            <v>30.460993294444751</v>
          </cell>
          <cell r="K8204">
            <v>1321</v>
          </cell>
          <cell r="L8204">
            <v>337</v>
          </cell>
          <cell r="M8204">
            <v>60</v>
          </cell>
          <cell r="N8204">
            <v>17</v>
          </cell>
          <cell r="O8204">
            <v>972.71879571516217</v>
          </cell>
          <cell r="P8204">
            <v>1527.6497569722997</v>
          </cell>
          <cell r="Q8204">
            <v>1504.7406210183569</v>
          </cell>
          <cell r="R8204">
            <v>322.16167240809779</v>
          </cell>
          <cell r="S8204">
            <v>0</v>
          </cell>
          <cell r="T8204">
            <v>0</v>
          </cell>
          <cell r="U8204">
            <v>0</v>
          </cell>
          <cell r="AO8204" t="e">
            <v>#N/A</v>
          </cell>
          <cell r="AQ8204" t="e">
            <v>#N/A</v>
          </cell>
        </row>
        <row r="8205">
          <cell r="G8205">
            <v>31607.748973620877</v>
          </cell>
          <cell r="H8205">
            <v>7695.983208853514</v>
          </cell>
          <cell r="I8205">
            <v>901.79059506394231</v>
          </cell>
          <cell r="J8205">
            <v>226.8756473859238</v>
          </cell>
          <cell r="K8205">
            <v>9649</v>
          </cell>
          <cell r="L8205">
            <v>2510</v>
          </cell>
          <cell r="M8205">
            <v>320</v>
          </cell>
          <cell r="N8205">
            <v>103</v>
          </cell>
          <cell r="O8205">
            <v>7105.0444056439055</v>
          </cell>
          <cell r="P8205">
            <v>11158.434901609175</v>
          </cell>
          <cell r="Q8205">
            <v>10991.099358218111</v>
          </cell>
          <cell r="R8205">
            <v>2353.1703081496862</v>
          </cell>
          <cell r="S8205">
            <v>0</v>
          </cell>
          <cell r="T8205">
            <v>0</v>
          </cell>
          <cell r="U8205">
            <v>0</v>
          </cell>
          <cell r="AO8205" t="e">
            <v>#N/A</v>
          </cell>
          <cell r="AQ8205" t="e">
            <v>#N/A</v>
          </cell>
        </row>
        <row r="8206">
          <cell r="G8206">
            <v>73389.989429474779</v>
          </cell>
          <cell r="H8206">
            <v>32746.255247233275</v>
          </cell>
          <cell r="I8206">
            <v>2093.8663583596813</v>
          </cell>
          <cell r="J8206">
            <v>965.35136019189883</v>
          </cell>
          <cell r="K8206">
            <v>22404</v>
          </cell>
          <cell r="L8206">
            <v>10680</v>
          </cell>
          <cell r="M8206">
            <v>559</v>
          </cell>
          <cell r="N8206">
            <v>259</v>
          </cell>
          <cell r="O8206">
            <v>16497.192959275166</v>
          </cell>
          <cell r="P8206">
            <v>25908.754848756551</v>
          </cell>
          <cell r="Q8206">
            <v>25520.218677740551</v>
          </cell>
          <cell r="R8206">
            <v>5463.8229437025157</v>
          </cell>
          <cell r="S8206">
            <v>0</v>
          </cell>
          <cell r="T8206">
            <v>0</v>
          </cell>
          <cell r="U8206">
            <v>0</v>
          </cell>
          <cell r="AO8206" t="e">
            <v>#N/A</v>
          </cell>
          <cell r="AQ8206" t="e">
            <v>#N/A</v>
          </cell>
        </row>
        <row r="8207">
          <cell r="G8207">
            <v>10099.149143504319</v>
          </cell>
          <cell r="H8207">
            <v>4737.1689472823418</v>
          </cell>
          <cell r="I8207">
            <v>288.13560001887595</v>
          </cell>
          <cell r="J8207">
            <v>139.65054789292918</v>
          </cell>
          <cell r="K8207">
            <v>3083</v>
          </cell>
          <cell r="L8207">
            <v>1545</v>
          </cell>
          <cell r="M8207">
            <v>74</v>
          </cell>
          <cell r="N8207">
            <v>36</v>
          </cell>
          <cell r="O8207">
            <v>2270.1680902269832</v>
          </cell>
          <cell r="P8207">
            <v>3565.2870558255863</v>
          </cell>
          <cell r="Q8207">
            <v>3511.820843754424</v>
          </cell>
          <cell r="R8207">
            <v>751.87315369732437</v>
          </cell>
          <cell r="S8207">
            <v>0</v>
          </cell>
          <cell r="T8207">
            <v>0</v>
          </cell>
          <cell r="U8207">
            <v>0</v>
          </cell>
          <cell r="AO8207" t="e">
            <v>#N/A</v>
          </cell>
          <cell r="AQ8207" t="e">
            <v>#N/A</v>
          </cell>
        </row>
        <row r="8208">
          <cell r="G8208">
            <v>18354.048865084231</v>
          </cell>
          <cell r="H8208">
            <v>9685.9007795889429</v>
          </cell>
          <cell r="I8208">
            <v>523.65350856495672</v>
          </cell>
          <cell r="J8208">
            <v>285.53791637136783</v>
          </cell>
          <cell r="K8208">
            <v>5603</v>
          </cell>
          <cell r="L8208">
            <v>3159</v>
          </cell>
          <cell r="M8208">
            <v>112</v>
          </cell>
          <cell r="N8208">
            <v>71</v>
          </cell>
          <cell r="O8208">
            <v>4125.7709404936049</v>
          </cell>
          <cell r="P8208">
            <v>6479.5015808597982</v>
          </cell>
          <cell r="Q8208">
            <v>6382.3328535699111</v>
          </cell>
          <cell r="R8208">
            <v>1366.4434901609172</v>
          </cell>
          <cell r="S8208">
            <v>0</v>
          </cell>
          <cell r="T8208">
            <v>0</v>
          </cell>
          <cell r="U8208">
            <v>0</v>
          </cell>
          <cell r="AO8208" t="e">
            <v>#N/A</v>
          </cell>
          <cell r="AQ8208" t="e">
            <v>#N/A</v>
          </cell>
        </row>
        <row r="8209">
          <cell r="G8209">
            <v>1054.7927422018781</v>
          </cell>
          <cell r="H8209">
            <v>343.40642206836395</v>
          </cell>
          <cell r="I8209">
            <v>30.09395498088811</v>
          </cell>
          <cell r="J8209">
            <v>10.123534863435642</v>
          </cell>
          <cell r="K8209">
            <v>322</v>
          </cell>
          <cell r="L8209">
            <v>112</v>
          </cell>
          <cell r="M8209">
            <v>66</v>
          </cell>
          <cell r="N8209">
            <v>21</v>
          </cell>
          <cell r="O8209">
            <v>237.10480864517956</v>
          </cell>
          <cell r="P8209">
            <v>372.37185597659385</v>
          </cell>
          <cell r="Q8209">
            <v>366.78764569864563</v>
          </cell>
          <cell r="R8209">
            <v>78.528431881459113</v>
          </cell>
          <cell r="S8209">
            <v>0</v>
          </cell>
          <cell r="T8209">
            <v>0</v>
          </cell>
          <cell r="U8209">
            <v>0</v>
          </cell>
          <cell r="AO8209" t="e">
            <v>#N/A</v>
          </cell>
          <cell r="AQ8209" t="e">
            <v>#N/A</v>
          </cell>
        </row>
        <row r="8210">
          <cell r="G8210">
            <v>0</v>
          </cell>
          <cell r="H8210">
            <v>0</v>
          </cell>
          <cell r="I8210">
            <v>0</v>
          </cell>
          <cell r="J8210">
            <v>0</v>
          </cell>
          <cell r="K8210">
            <v>0</v>
          </cell>
          <cell r="L8210">
            <v>0</v>
          </cell>
          <cell r="M8210">
            <v>0</v>
          </cell>
          <cell r="N8210">
            <v>0</v>
          </cell>
          <cell r="O8210">
            <v>0</v>
          </cell>
          <cell r="P8210">
            <v>0</v>
          </cell>
          <cell r="Q8210">
            <v>0</v>
          </cell>
          <cell r="R8210">
            <v>0</v>
          </cell>
          <cell r="S8210">
            <v>0</v>
          </cell>
          <cell r="T8210">
            <v>0</v>
          </cell>
          <cell r="U8210">
            <v>0</v>
          </cell>
          <cell r="AO8210" t="e">
            <v>#N/A</v>
          </cell>
          <cell r="AQ8210" t="e">
            <v>#N/A</v>
          </cell>
        </row>
        <row r="8211">
          <cell r="G8211">
            <v>138833</v>
          </cell>
          <cell r="H8211">
            <v>56242</v>
          </cell>
          <cell r="I8211">
            <v>3961</v>
          </cell>
          <cell r="J8211">
            <v>1658</v>
          </cell>
          <cell r="K8211">
            <v>42382</v>
          </cell>
          <cell r="L8211">
            <v>18343</v>
          </cell>
          <cell r="M8211">
            <v>1191</v>
          </cell>
          <cell r="N8211">
            <v>507</v>
          </cell>
          <cell r="O8211">
            <v>31208</v>
          </cell>
          <cell r="P8211">
            <v>49012</v>
          </cell>
          <cell r="Q8211">
            <v>48277</v>
          </cell>
          <cell r="R8211">
            <v>10336</v>
          </cell>
          <cell r="S8211">
            <v>0</v>
          </cell>
          <cell r="T8211">
            <v>0</v>
          </cell>
          <cell r="U8211">
            <v>0</v>
          </cell>
          <cell r="AO8211" t="e">
            <v>#N/A</v>
          </cell>
          <cell r="AQ8211" t="e">
            <v>#N/A</v>
          </cell>
        </row>
        <row r="8212">
          <cell r="G8212">
            <v>393</v>
          </cell>
          <cell r="H8212">
            <v>90</v>
          </cell>
          <cell r="I8212">
            <v>11.602973056673893</v>
          </cell>
          <cell r="J8212">
            <v>3.3967391304347827</v>
          </cell>
          <cell r="K8212">
            <v>393</v>
          </cell>
          <cell r="L8212">
            <v>90</v>
          </cell>
          <cell r="M8212">
            <v>26</v>
          </cell>
          <cell r="N8212">
            <v>10</v>
          </cell>
          <cell r="O8212">
            <v>393</v>
          </cell>
          <cell r="P8212">
            <v>0</v>
          </cell>
          <cell r="Q8212">
            <v>0</v>
          </cell>
          <cell r="R8212">
            <v>0</v>
          </cell>
          <cell r="S8212">
            <v>0</v>
          </cell>
          <cell r="T8212">
            <v>0</v>
          </cell>
          <cell r="U8212">
            <v>0</v>
          </cell>
          <cell r="AO8212" t="str">
            <v>Niedersachsen_2005_I 01b_1</v>
          </cell>
          <cell r="AQ8212" t="str">
            <v>Westliche Flächenländer_2005_I 01b_1</v>
          </cell>
        </row>
        <row r="8213">
          <cell r="G8213">
            <v>3785</v>
          </cell>
          <cell r="H8213">
            <v>1208</v>
          </cell>
          <cell r="I8213">
            <v>111.74873541860225</v>
          </cell>
          <cell r="J8213">
            <v>45.591787439613526</v>
          </cell>
          <cell r="K8213">
            <v>3785</v>
          </cell>
          <cell r="L8213">
            <v>1208</v>
          </cell>
          <cell r="M8213">
            <v>125</v>
          </cell>
          <cell r="N8213">
            <v>57</v>
          </cell>
          <cell r="O8213">
            <v>3785</v>
          </cell>
          <cell r="P8213">
            <v>0</v>
          </cell>
          <cell r="Q8213">
            <v>0</v>
          </cell>
          <cell r="R8213">
            <v>0</v>
          </cell>
          <cell r="S8213">
            <v>0</v>
          </cell>
          <cell r="T8213">
            <v>0</v>
          </cell>
          <cell r="U8213">
            <v>0</v>
          </cell>
          <cell r="AO8213" t="str">
            <v>Niedersachsen_2005_I 01b_2</v>
          </cell>
          <cell r="AQ8213" t="str">
            <v>Westliche Flächenländer_2005_I 01b_2</v>
          </cell>
        </row>
        <row r="8214">
          <cell r="G8214">
            <v>4867</v>
          </cell>
          <cell r="H8214">
            <v>1664</v>
          </cell>
          <cell r="I8214">
            <v>143.69381645504282</v>
          </cell>
          <cell r="J8214">
            <v>62.80193236714976</v>
          </cell>
          <cell r="K8214">
            <v>4867</v>
          </cell>
          <cell r="L8214">
            <v>1664</v>
          </cell>
          <cell r="M8214">
            <v>100</v>
          </cell>
          <cell r="N8214">
            <v>34</v>
          </cell>
          <cell r="O8214">
            <v>4867</v>
          </cell>
          <cell r="P8214">
            <v>0</v>
          </cell>
          <cell r="Q8214">
            <v>0</v>
          </cell>
          <cell r="R8214">
            <v>0</v>
          </cell>
          <cell r="S8214">
            <v>0</v>
          </cell>
          <cell r="T8214">
            <v>0</v>
          </cell>
          <cell r="U8214">
            <v>0</v>
          </cell>
          <cell r="AO8214" t="str">
            <v>Niedersachsen_2005_I 01b_3</v>
          </cell>
          <cell r="AQ8214" t="str">
            <v>Westliche Flächenländer_2005_I 01b_3</v>
          </cell>
        </row>
        <row r="8215">
          <cell r="G8215">
            <v>249</v>
          </cell>
          <cell r="H8215">
            <v>126</v>
          </cell>
          <cell r="I8215">
            <v>7.3515020130071234</v>
          </cell>
          <cell r="J8215">
            <v>4.7554347826086962</v>
          </cell>
          <cell r="K8215">
            <v>249</v>
          </cell>
          <cell r="L8215">
            <v>126</v>
          </cell>
          <cell r="M8215">
            <v>8</v>
          </cell>
          <cell r="N8215">
            <v>6</v>
          </cell>
          <cell r="O8215">
            <v>249</v>
          </cell>
          <cell r="P8215">
            <v>0</v>
          </cell>
          <cell r="Q8215">
            <v>0</v>
          </cell>
          <cell r="R8215">
            <v>0</v>
          </cell>
          <cell r="S8215">
            <v>0</v>
          </cell>
          <cell r="T8215">
            <v>0</v>
          </cell>
          <cell r="U8215">
            <v>0</v>
          </cell>
          <cell r="AO8215" t="str">
            <v>Niedersachsen_2005_I 01b_4</v>
          </cell>
          <cell r="AQ8215" t="str">
            <v>Westliche Flächenländer_2005_I 01b_4</v>
          </cell>
        </row>
        <row r="8216">
          <cell r="G8216">
            <v>325</v>
          </cell>
          <cell r="H8216">
            <v>197</v>
          </cell>
          <cell r="I8216">
            <v>9.5953339527201411</v>
          </cell>
          <cell r="J8216">
            <v>7.4350845410628024</v>
          </cell>
          <cell r="K8216">
            <v>325</v>
          </cell>
          <cell r="L8216">
            <v>197</v>
          </cell>
          <cell r="M8216">
            <v>15</v>
          </cell>
          <cell r="N8216">
            <v>12</v>
          </cell>
          <cell r="O8216">
            <v>325</v>
          </cell>
          <cell r="P8216">
            <v>0</v>
          </cell>
          <cell r="Q8216">
            <v>0</v>
          </cell>
          <cell r="R8216">
            <v>0</v>
          </cell>
          <cell r="S8216">
            <v>0</v>
          </cell>
          <cell r="T8216">
            <v>0</v>
          </cell>
          <cell r="U8216">
            <v>0</v>
          </cell>
          <cell r="AO8216" t="str">
            <v>Niedersachsen_2005_I 01b_5</v>
          </cell>
          <cell r="AQ8216" t="str">
            <v>Westliche Flächenländer_2005_I 01b_5</v>
          </cell>
        </row>
        <row r="8217">
          <cell r="G8217">
            <v>68</v>
          </cell>
          <cell r="H8217">
            <v>27</v>
          </cell>
          <cell r="I8217">
            <v>2.0076391039537524</v>
          </cell>
          <cell r="J8217">
            <v>1.0190217391304348</v>
          </cell>
          <cell r="K8217">
            <v>68</v>
          </cell>
          <cell r="L8217">
            <v>27</v>
          </cell>
          <cell r="M8217">
            <v>12</v>
          </cell>
          <cell r="N8217">
            <v>6</v>
          </cell>
          <cell r="O8217">
            <v>68</v>
          </cell>
          <cell r="P8217">
            <v>0</v>
          </cell>
          <cell r="Q8217">
            <v>0</v>
          </cell>
          <cell r="R8217">
            <v>0</v>
          </cell>
          <cell r="S8217">
            <v>0</v>
          </cell>
          <cell r="T8217">
            <v>0</v>
          </cell>
          <cell r="U8217">
            <v>0</v>
          </cell>
          <cell r="AO8217" t="str">
            <v>Niedersachsen_2005_I 01b_6</v>
          </cell>
          <cell r="AQ8217" t="str">
            <v>Westliche Flächenländer_2005_I 01b_6</v>
          </cell>
        </row>
        <row r="8218">
          <cell r="G8218">
            <v>0</v>
          </cell>
          <cell r="H8218">
            <v>0</v>
          </cell>
          <cell r="I8218">
            <v>0</v>
          </cell>
          <cell r="J8218">
            <v>0</v>
          </cell>
          <cell r="K8218">
            <v>0</v>
          </cell>
          <cell r="L8218">
            <v>0</v>
          </cell>
          <cell r="M8218">
            <v>0</v>
          </cell>
          <cell r="N8218">
            <v>0</v>
          </cell>
          <cell r="O8218">
            <v>0</v>
          </cell>
          <cell r="P8218">
            <v>0</v>
          </cell>
          <cell r="Q8218">
            <v>0</v>
          </cell>
          <cell r="R8218">
            <v>0</v>
          </cell>
          <cell r="S8218">
            <v>0</v>
          </cell>
          <cell r="T8218">
            <v>0</v>
          </cell>
          <cell r="U8218">
            <v>0</v>
          </cell>
          <cell r="AO8218" t="str">
            <v>Niedersachsen_2005_I 01b_7</v>
          </cell>
          <cell r="AQ8218" t="str">
            <v>Westliche Flächenländer_2005_I 01b_7</v>
          </cell>
        </row>
        <row r="8219">
          <cell r="G8219">
            <v>9687</v>
          </cell>
          <cell r="H8219">
            <v>3312</v>
          </cell>
          <cell r="I8219">
            <v>286</v>
          </cell>
          <cell r="J8219">
            <v>125</v>
          </cell>
          <cell r="K8219">
            <v>9687</v>
          </cell>
          <cell r="L8219">
            <v>3312</v>
          </cell>
          <cell r="M8219">
            <v>286</v>
          </cell>
          <cell r="N8219">
            <v>125</v>
          </cell>
          <cell r="O8219">
            <v>9687</v>
          </cell>
          <cell r="P8219">
            <v>0</v>
          </cell>
          <cell r="Q8219">
            <v>0</v>
          </cell>
          <cell r="R8219">
            <v>0</v>
          </cell>
          <cell r="S8219">
            <v>0</v>
          </cell>
          <cell r="T8219">
            <v>0</v>
          </cell>
          <cell r="U8219">
            <v>0</v>
          </cell>
          <cell r="AO8219" t="str">
            <v>Niedersachsen_2005_I 01b_8</v>
          </cell>
          <cell r="AQ8219" t="str">
            <v>Westliche Flächenländer_2005_I 01b_8</v>
          </cell>
        </row>
        <row r="8220">
          <cell r="G8220">
            <v>393</v>
          </cell>
          <cell r="H8220">
            <v>90</v>
          </cell>
          <cell r="I8220">
            <v>11.602973056673893</v>
          </cell>
          <cell r="J8220">
            <v>3.3967391304347827</v>
          </cell>
          <cell r="K8220">
            <v>393</v>
          </cell>
          <cell r="L8220">
            <v>90</v>
          </cell>
          <cell r="M8220">
            <v>26</v>
          </cell>
          <cell r="N8220">
            <v>10</v>
          </cell>
          <cell r="O8220">
            <v>393</v>
          </cell>
          <cell r="P8220">
            <v>0</v>
          </cell>
          <cell r="Q8220">
            <v>0</v>
          </cell>
          <cell r="R8220">
            <v>0</v>
          </cell>
          <cell r="S8220">
            <v>0</v>
          </cell>
          <cell r="T8220">
            <v>0</v>
          </cell>
          <cell r="U8220">
            <v>0</v>
          </cell>
          <cell r="AO8220" t="e">
            <v>#N/A</v>
          </cell>
          <cell r="AQ8220" t="e">
            <v>#N/A</v>
          </cell>
        </row>
        <row r="8221">
          <cell r="G8221">
            <v>3785</v>
          </cell>
          <cell r="H8221">
            <v>1208</v>
          </cell>
          <cell r="I8221">
            <v>111.74873541860225</v>
          </cell>
          <cell r="J8221">
            <v>45.591787439613526</v>
          </cell>
          <cell r="K8221">
            <v>3785</v>
          </cell>
          <cell r="L8221">
            <v>1208</v>
          </cell>
          <cell r="M8221">
            <v>125</v>
          </cell>
          <cell r="N8221">
            <v>57</v>
          </cell>
          <cell r="O8221">
            <v>3785</v>
          </cell>
          <cell r="P8221">
            <v>0</v>
          </cell>
          <cell r="Q8221">
            <v>0</v>
          </cell>
          <cell r="R8221">
            <v>0</v>
          </cell>
          <cell r="S8221">
            <v>0</v>
          </cell>
          <cell r="T8221">
            <v>0</v>
          </cell>
          <cell r="U8221">
            <v>0</v>
          </cell>
          <cell r="AO8221" t="e">
            <v>#N/A</v>
          </cell>
          <cell r="AQ8221" t="e">
            <v>#N/A</v>
          </cell>
        </row>
        <row r="8222">
          <cell r="G8222">
            <v>4867</v>
          </cell>
          <cell r="H8222">
            <v>1664</v>
          </cell>
          <cell r="I8222">
            <v>143.69381645504282</v>
          </cell>
          <cell r="J8222">
            <v>62.80193236714976</v>
          </cell>
          <cell r="K8222">
            <v>4867</v>
          </cell>
          <cell r="L8222">
            <v>1664</v>
          </cell>
          <cell r="M8222">
            <v>100</v>
          </cell>
          <cell r="N8222">
            <v>34</v>
          </cell>
          <cell r="O8222">
            <v>4867</v>
          </cell>
          <cell r="P8222">
            <v>0</v>
          </cell>
          <cell r="Q8222">
            <v>0</v>
          </cell>
          <cell r="R8222">
            <v>0</v>
          </cell>
          <cell r="S8222">
            <v>0</v>
          </cell>
          <cell r="T8222">
            <v>0</v>
          </cell>
          <cell r="U8222">
            <v>0</v>
          </cell>
          <cell r="AO8222" t="e">
            <v>#N/A</v>
          </cell>
          <cell r="AQ8222" t="e">
            <v>#N/A</v>
          </cell>
        </row>
        <row r="8223">
          <cell r="G8223">
            <v>249</v>
          </cell>
          <cell r="H8223">
            <v>126</v>
          </cell>
          <cell r="I8223">
            <v>7.3515020130071234</v>
          </cell>
          <cell r="J8223">
            <v>4.7554347826086962</v>
          </cell>
          <cell r="K8223">
            <v>249</v>
          </cell>
          <cell r="L8223">
            <v>126</v>
          </cell>
          <cell r="M8223">
            <v>8</v>
          </cell>
          <cell r="N8223">
            <v>6</v>
          </cell>
          <cell r="O8223">
            <v>249</v>
          </cell>
          <cell r="P8223">
            <v>0</v>
          </cell>
          <cell r="Q8223">
            <v>0</v>
          </cell>
          <cell r="R8223">
            <v>0</v>
          </cell>
          <cell r="S8223">
            <v>0</v>
          </cell>
          <cell r="T8223">
            <v>0</v>
          </cell>
          <cell r="U8223">
            <v>0</v>
          </cell>
          <cell r="AO8223" t="e">
            <v>#N/A</v>
          </cell>
          <cell r="AQ8223" t="e">
            <v>#N/A</v>
          </cell>
        </row>
        <row r="8224">
          <cell r="G8224">
            <v>325</v>
          </cell>
          <cell r="H8224">
            <v>197</v>
          </cell>
          <cell r="I8224">
            <v>9.5953339527201411</v>
          </cell>
          <cell r="J8224">
            <v>7.4350845410628024</v>
          </cell>
          <cell r="K8224">
            <v>325</v>
          </cell>
          <cell r="L8224">
            <v>197</v>
          </cell>
          <cell r="M8224">
            <v>15</v>
          </cell>
          <cell r="N8224">
            <v>12</v>
          </cell>
          <cell r="O8224">
            <v>325</v>
          </cell>
          <cell r="P8224">
            <v>0</v>
          </cell>
          <cell r="Q8224">
            <v>0</v>
          </cell>
          <cell r="R8224">
            <v>0</v>
          </cell>
          <cell r="S8224">
            <v>0</v>
          </cell>
          <cell r="T8224">
            <v>0</v>
          </cell>
          <cell r="U8224">
            <v>0</v>
          </cell>
          <cell r="AO8224" t="e">
            <v>#N/A</v>
          </cell>
          <cell r="AQ8224" t="e">
            <v>#N/A</v>
          </cell>
        </row>
        <row r="8225">
          <cell r="G8225">
            <v>68</v>
          </cell>
          <cell r="H8225">
            <v>27</v>
          </cell>
          <cell r="I8225">
            <v>2.0076391039537524</v>
          </cell>
          <cell r="J8225">
            <v>1.0190217391304348</v>
          </cell>
          <cell r="K8225">
            <v>68</v>
          </cell>
          <cell r="L8225">
            <v>27</v>
          </cell>
          <cell r="M8225">
            <v>12</v>
          </cell>
          <cell r="N8225">
            <v>6</v>
          </cell>
          <cell r="O8225">
            <v>68</v>
          </cell>
          <cell r="P8225">
            <v>0</v>
          </cell>
          <cell r="Q8225">
            <v>0</v>
          </cell>
          <cell r="R8225">
            <v>0</v>
          </cell>
          <cell r="S8225">
            <v>0</v>
          </cell>
          <cell r="T8225">
            <v>0</v>
          </cell>
          <cell r="U8225">
            <v>0</v>
          </cell>
          <cell r="AO8225" t="e">
            <v>#N/A</v>
          </cell>
          <cell r="AQ8225" t="e">
            <v>#N/A</v>
          </cell>
        </row>
        <row r="8226">
          <cell r="G8226">
            <v>0</v>
          </cell>
          <cell r="H8226">
            <v>0</v>
          </cell>
          <cell r="I8226">
            <v>0</v>
          </cell>
          <cell r="J8226">
            <v>0</v>
          </cell>
          <cell r="K8226">
            <v>0</v>
          </cell>
          <cell r="L8226">
            <v>0</v>
          </cell>
          <cell r="M8226">
            <v>0</v>
          </cell>
          <cell r="N8226">
            <v>0</v>
          </cell>
          <cell r="O8226">
            <v>0</v>
          </cell>
          <cell r="P8226">
            <v>0</v>
          </cell>
          <cell r="Q8226">
            <v>0</v>
          </cell>
          <cell r="R8226">
            <v>0</v>
          </cell>
          <cell r="S8226">
            <v>0</v>
          </cell>
          <cell r="T8226">
            <v>0</v>
          </cell>
          <cell r="U8226">
            <v>0</v>
          </cell>
          <cell r="AO8226" t="e">
            <v>#N/A</v>
          </cell>
          <cell r="AQ8226" t="e">
            <v>#N/A</v>
          </cell>
        </row>
        <row r="8227">
          <cell r="G8227">
            <v>9687</v>
          </cell>
          <cell r="H8227">
            <v>3312</v>
          </cell>
          <cell r="I8227">
            <v>286</v>
          </cell>
          <cell r="J8227">
            <v>125</v>
          </cell>
          <cell r="K8227">
            <v>9687</v>
          </cell>
          <cell r="L8227">
            <v>3312</v>
          </cell>
          <cell r="M8227">
            <v>286</v>
          </cell>
          <cell r="N8227">
            <v>125</v>
          </cell>
          <cell r="O8227">
            <v>9687</v>
          </cell>
          <cell r="P8227">
            <v>0</v>
          </cell>
          <cell r="Q8227">
            <v>0</v>
          </cell>
          <cell r="R8227">
            <v>0</v>
          </cell>
          <cell r="S8227">
            <v>0</v>
          </cell>
          <cell r="T8227">
            <v>0</v>
          </cell>
          <cell r="U8227">
            <v>0</v>
          </cell>
          <cell r="AO8227" t="e">
            <v>#N/A</v>
          </cell>
          <cell r="AQ8227" t="e">
            <v>#N/A</v>
          </cell>
        </row>
        <row r="8228">
          <cell r="G8228">
            <v>0</v>
          </cell>
          <cell r="H8228">
            <v>0</v>
          </cell>
          <cell r="I8228">
            <v>0</v>
          </cell>
          <cell r="J8228">
            <v>0</v>
          </cell>
          <cell r="K8228">
            <v>0</v>
          </cell>
          <cell r="L8228">
            <v>0</v>
          </cell>
          <cell r="M8228">
            <v>0</v>
          </cell>
          <cell r="N8228">
            <v>0</v>
          </cell>
          <cell r="O8228">
            <v>0</v>
          </cell>
          <cell r="P8228">
            <v>0</v>
          </cell>
          <cell r="Q8228">
            <v>0</v>
          </cell>
          <cell r="R8228">
            <v>0</v>
          </cell>
          <cell r="S8228">
            <v>0</v>
          </cell>
          <cell r="T8228">
            <v>0</v>
          </cell>
          <cell r="U8228">
            <v>0</v>
          </cell>
          <cell r="AO8228" t="str">
            <v>Niedersachsen_2005_I 03_1</v>
          </cell>
          <cell r="AQ8228" t="str">
            <v>Westliche Flächenländer_2005_I 03_1</v>
          </cell>
        </row>
        <row r="8229">
          <cell r="G8229">
            <v>33.524873096446704</v>
          </cell>
          <cell r="H8229">
            <v>18.375992939099735</v>
          </cell>
          <cell r="I8229">
            <v>1.350253807106599</v>
          </cell>
          <cell r="J8229">
            <v>1.0679611650485437</v>
          </cell>
          <cell r="K8229">
            <v>19</v>
          </cell>
          <cell r="L8229">
            <v>10</v>
          </cell>
          <cell r="M8229">
            <v>1</v>
          </cell>
          <cell r="N8229">
            <v>0</v>
          </cell>
          <cell r="O8229">
            <v>19</v>
          </cell>
          <cell r="P8229">
            <v>14.409137055837563</v>
          </cell>
          <cell r="Q8229">
            <v>0.11573604060913706</v>
          </cell>
          <cell r="R8229">
            <v>0</v>
          </cell>
          <cell r="S8229">
            <v>0</v>
          </cell>
          <cell r="T8229">
            <v>0</v>
          </cell>
          <cell r="U8229">
            <v>0</v>
          </cell>
          <cell r="AO8229" t="str">
            <v>Niedersachsen_2005_I 03_2</v>
          </cell>
          <cell r="AQ8229" t="str">
            <v>Westliche Flächenländer_2005_I 03_2</v>
          </cell>
        </row>
        <row r="8230">
          <cell r="G8230">
            <v>4134.1461928934013</v>
          </cell>
          <cell r="H8230">
            <v>1413.1138570167698</v>
          </cell>
          <cell r="I8230">
            <v>166.50761421319797</v>
          </cell>
          <cell r="J8230">
            <v>82.126213592233015</v>
          </cell>
          <cell r="K8230">
            <v>2343</v>
          </cell>
          <cell r="L8230">
            <v>769</v>
          </cell>
          <cell r="M8230">
            <v>88</v>
          </cell>
          <cell r="N8230">
            <v>46</v>
          </cell>
          <cell r="O8230">
            <v>2343</v>
          </cell>
          <cell r="P8230">
            <v>1776.8741116751269</v>
          </cell>
          <cell r="Q8230">
            <v>14.272081218274112</v>
          </cell>
          <cell r="R8230">
            <v>0</v>
          </cell>
          <cell r="S8230">
            <v>0</v>
          </cell>
          <cell r="T8230">
            <v>0</v>
          </cell>
          <cell r="U8230">
            <v>0</v>
          </cell>
          <cell r="AO8230" t="str">
            <v>Niedersachsen_2005_I 03_3</v>
          </cell>
          <cell r="AQ8230" t="str">
            <v>Westliche Flächenländer_2005_I 03_3</v>
          </cell>
        </row>
        <row r="8231">
          <cell r="G8231">
            <v>321.13299492385784</v>
          </cell>
          <cell r="H8231">
            <v>154.35834068843775</v>
          </cell>
          <cell r="I8231">
            <v>12.934010152284264</v>
          </cell>
          <cell r="J8231">
            <v>8.9708737864077666</v>
          </cell>
          <cell r="K8231">
            <v>182</v>
          </cell>
          <cell r="L8231">
            <v>84</v>
          </cell>
          <cell r="M8231">
            <v>3</v>
          </cell>
          <cell r="N8231">
            <v>2</v>
          </cell>
          <cell r="O8231">
            <v>182</v>
          </cell>
          <cell r="P8231">
            <v>138.02436548223349</v>
          </cell>
          <cell r="Q8231">
            <v>1.1086294416243654</v>
          </cell>
          <cell r="R8231">
            <v>0</v>
          </cell>
          <cell r="S8231">
            <v>0</v>
          </cell>
          <cell r="T8231">
            <v>0</v>
          </cell>
          <cell r="U8231">
            <v>0</v>
          </cell>
          <cell r="AO8231" t="str">
            <v>Niedersachsen_2005_I 03_4</v>
          </cell>
          <cell r="AQ8231" t="str">
            <v>Westliche Flächenländer_2005_I 03_4</v>
          </cell>
        </row>
        <row r="8232">
          <cell r="G8232">
            <v>679.31979695431482</v>
          </cell>
          <cell r="H8232">
            <v>472.26301853486319</v>
          </cell>
          <cell r="I8232">
            <v>27.36040609137056</v>
          </cell>
          <cell r="J8232">
            <v>27.446601941747574</v>
          </cell>
          <cell r="K8232">
            <v>385</v>
          </cell>
          <cell r="L8232">
            <v>257</v>
          </cell>
          <cell r="M8232">
            <v>8</v>
          </cell>
          <cell r="N8232">
            <v>7</v>
          </cell>
          <cell r="O8232">
            <v>385</v>
          </cell>
          <cell r="P8232">
            <v>291.97461928934013</v>
          </cell>
          <cell r="Q8232">
            <v>2.3451776649746194</v>
          </cell>
          <cell r="R8232">
            <v>0</v>
          </cell>
          <cell r="S8232">
            <v>0</v>
          </cell>
          <cell r="T8232">
            <v>0</v>
          </cell>
          <cell r="U8232">
            <v>0</v>
          </cell>
          <cell r="AO8232" t="str">
            <v>Niedersachsen_2005_I 03_5</v>
          </cell>
          <cell r="AQ8232" t="str">
            <v>Westliche Flächenländer_2005_I 03_5</v>
          </cell>
        </row>
        <row r="8233">
          <cell r="G8233">
            <v>45.876142131979691</v>
          </cell>
          <cell r="H8233">
            <v>23.888790820829659</v>
          </cell>
          <cell r="I8233">
            <v>1.8477157360406091</v>
          </cell>
          <cell r="J8233">
            <v>1.3883495145631068</v>
          </cell>
          <cell r="K8233">
            <v>26</v>
          </cell>
          <cell r="L8233">
            <v>13</v>
          </cell>
          <cell r="M8233">
            <v>2</v>
          </cell>
          <cell r="N8233">
            <v>1</v>
          </cell>
          <cell r="O8233">
            <v>26</v>
          </cell>
          <cell r="P8233">
            <v>19.717766497461927</v>
          </cell>
          <cell r="Q8233">
            <v>0.15837563451776648</v>
          </cell>
          <cell r="R8233">
            <v>0</v>
          </cell>
          <cell r="S8233">
            <v>0</v>
          </cell>
          <cell r="T8233">
            <v>0</v>
          </cell>
          <cell r="U8233">
            <v>0</v>
          </cell>
          <cell r="AO8233" t="str">
            <v>Niedersachsen_2005_I 03_6</v>
          </cell>
          <cell r="AQ8233" t="str">
            <v>Westliche Flächenländer_2005_I 03_6</v>
          </cell>
        </row>
        <row r="8234">
          <cell r="G8234">
            <v>0</v>
          </cell>
          <cell r="H8234">
            <v>0</v>
          </cell>
          <cell r="I8234">
            <v>0</v>
          </cell>
          <cell r="J8234">
            <v>0</v>
          </cell>
          <cell r="K8234">
            <v>0</v>
          </cell>
          <cell r="L8234">
            <v>0</v>
          </cell>
          <cell r="M8234">
            <v>0</v>
          </cell>
          <cell r="N8234">
            <v>0</v>
          </cell>
          <cell r="O8234">
            <v>0</v>
          </cell>
          <cell r="P8234">
            <v>0</v>
          </cell>
          <cell r="Q8234">
            <v>0</v>
          </cell>
          <cell r="R8234">
            <v>0</v>
          </cell>
          <cell r="S8234">
            <v>0</v>
          </cell>
          <cell r="T8234">
            <v>0</v>
          </cell>
          <cell r="U8234">
            <v>0</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Daten"/>
      <sheetName val="MZ_Daten"/>
      <sheetName val="Tab. C4-16A"/>
      <sheetName val="Calcul_B1.1"/>
      <sheetName val="BF"/>
      <sheetName val="BA"/>
      <sheetName val="01_S_Vorbildung"/>
      <sheetName val="Konten"/>
      <sheetName val="schulform"/>
      <sheetName val="E6C3NAGE"/>
      <sheetName val="E6C3NE"/>
      <sheetName val="POpula"/>
      <sheetName val="ZR_B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 val="STRIND"/>
    </sheetNames>
    <sheetDataSet>
      <sheetData sheetId="0">
        <row r="1">
          <cell r="E1" t="str">
            <v>Quartalsdaten II</v>
          </cell>
        </row>
        <row r="2">
          <cell r="E2" t="str">
            <v>15 Jahre und Älter</v>
          </cell>
        </row>
        <row r="3">
          <cell r="E3" t="str">
            <v>SUMME=</v>
          </cell>
          <cell r="F3" t="str">
            <v>ISCED 1</v>
          </cell>
          <cell r="G3" t="str">
            <v>ISCED 2</v>
          </cell>
        </row>
        <row r="4">
          <cell r="E4">
            <v>1380.95</v>
          </cell>
          <cell r="F4">
            <v>963.18</v>
          </cell>
          <cell r="G4">
            <v>409.74</v>
          </cell>
        </row>
        <row r="5">
          <cell r="E5">
            <v>1358.81</v>
          </cell>
          <cell r="F5">
            <v>957.28</v>
          </cell>
          <cell r="G5">
            <v>394.5</v>
          </cell>
        </row>
        <row r="6">
          <cell r="E6">
            <v>22.14</v>
          </cell>
          <cell r="F6">
            <v>5.9</v>
          </cell>
          <cell r="G6">
            <v>15.24</v>
          </cell>
        </row>
        <row r="7">
          <cell r="E7">
            <v>3393.57</v>
          </cell>
          <cell r="F7">
            <v>170.15</v>
          </cell>
          <cell r="G7">
            <v>1400.69</v>
          </cell>
        </row>
        <row r="8">
          <cell r="E8">
            <v>1909.44</v>
          </cell>
          <cell r="F8">
            <v>78.75</v>
          </cell>
          <cell r="G8">
            <v>1017.16</v>
          </cell>
        </row>
        <row r="9">
          <cell r="E9">
            <v>1484.13</v>
          </cell>
          <cell r="F9">
            <v>91.4</v>
          </cell>
          <cell r="G9">
            <v>383.53</v>
          </cell>
        </row>
        <row r="10">
          <cell r="E10">
            <v>22352.28</v>
          </cell>
          <cell r="F10">
            <v>646.17999999999995</v>
          </cell>
          <cell r="G10">
            <v>2019.54</v>
          </cell>
        </row>
        <row r="11">
          <cell r="E11">
            <v>1945.39</v>
          </cell>
          <cell r="F11">
            <v>18.73</v>
          </cell>
          <cell r="G11">
            <v>71.89</v>
          </cell>
        </row>
        <row r="12">
          <cell r="E12">
            <v>20406.89</v>
          </cell>
          <cell r="F12">
            <v>627.45000000000005</v>
          </cell>
          <cell r="G12">
            <v>1947.64</v>
          </cell>
        </row>
        <row r="13">
          <cell r="E13">
            <v>7169.58</v>
          </cell>
          <cell r="F13">
            <v>196.24</v>
          </cell>
          <cell r="G13">
            <v>965.38</v>
          </cell>
        </row>
        <row r="14">
          <cell r="E14">
            <v>54.62</v>
          </cell>
          <cell r="F14">
            <v>0</v>
          </cell>
          <cell r="G14">
            <v>1.01</v>
          </cell>
        </row>
        <row r="15">
          <cell r="E15">
            <v>7114.97</v>
          </cell>
          <cell r="F15">
            <v>196.24</v>
          </cell>
          <cell r="G15">
            <v>964.37</v>
          </cell>
        </row>
        <row r="16">
          <cell r="E16">
            <v>34296.379999999997</v>
          </cell>
          <cell r="F16">
            <v>1975.75</v>
          </cell>
          <cell r="G16">
            <v>4795.34</v>
          </cell>
        </row>
        <row r="17">
          <cell r="E17">
            <v>5268.25</v>
          </cell>
          <cell r="F17">
            <v>1054.76</v>
          </cell>
          <cell r="G17">
            <v>1484.56</v>
          </cell>
        </row>
        <row r="18">
          <cell r="E18">
            <v>29028.12</v>
          </cell>
          <cell r="F18">
            <v>920.99</v>
          </cell>
          <cell r="G18">
            <v>3310.78</v>
          </cell>
        </row>
        <row r="19">
          <cell r="E19">
            <v>1264.98</v>
          </cell>
          <cell r="F19">
            <v>835.95</v>
          </cell>
          <cell r="G19">
            <v>422.97</v>
          </cell>
        </row>
        <row r="20">
          <cell r="E20">
            <v>1246.0899999999999</v>
          </cell>
          <cell r="F20">
            <v>828.72</v>
          </cell>
          <cell r="G20">
            <v>411.3</v>
          </cell>
        </row>
        <row r="21">
          <cell r="E21">
            <v>18.899999999999999</v>
          </cell>
          <cell r="F21">
            <v>7.23</v>
          </cell>
          <cell r="G21">
            <v>11.67</v>
          </cell>
        </row>
        <row r="22">
          <cell r="E22">
            <v>3328.33</v>
          </cell>
          <cell r="F22">
            <v>150.31</v>
          </cell>
          <cell r="G22">
            <v>1227.8499999999999</v>
          </cell>
        </row>
        <row r="23">
          <cell r="E23">
            <v>1916.4</v>
          </cell>
          <cell r="F23">
            <v>76.62</v>
          </cell>
          <cell r="G23">
            <v>887.44</v>
          </cell>
        </row>
        <row r="24">
          <cell r="E24">
            <v>1411.93</v>
          </cell>
          <cell r="F24">
            <v>73.69</v>
          </cell>
          <cell r="G24">
            <v>340.41</v>
          </cell>
        </row>
        <row r="25">
          <cell r="E25">
            <v>22124.99</v>
          </cell>
          <cell r="F25">
            <v>796.15</v>
          </cell>
          <cell r="G25">
            <v>3112.05</v>
          </cell>
        </row>
        <row r="26">
          <cell r="E26">
            <v>1850.98</v>
          </cell>
          <cell r="F26">
            <v>16.5</v>
          </cell>
          <cell r="G26">
            <v>97.85</v>
          </cell>
        </row>
        <row r="27">
          <cell r="E27">
            <v>20274.009999999998</v>
          </cell>
          <cell r="F27">
            <v>779.66</v>
          </cell>
          <cell r="G27">
            <v>3014.21</v>
          </cell>
        </row>
        <row r="28">
          <cell r="E28">
            <v>9423.84</v>
          </cell>
          <cell r="F28">
            <v>352.31</v>
          </cell>
          <cell r="G28">
            <v>4134.91</v>
          </cell>
        </row>
        <row r="29">
          <cell r="E29">
            <v>74.989999999999995</v>
          </cell>
          <cell r="F29">
            <v>0</v>
          </cell>
          <cell r="G29">
            <v>13.95</v>
          </cell>
        </row>
        <row r="30">
          <cell r="E30">
            <v>9348.84</v>
          </cell>
          <cell r="F30">
            <v>352.31</v>
          </cell>
          <cell r="G30">
            <v>4120.96</v>
          </cell>
        </row>
        <row r="31">
          <cell r="E31">
            <v>36142.14</v>
          </cell>
          <cell r="F31">
            <v>2134.73</v>
          </cell>
          <cell r="G31">
            <v>8897.7800000000007</v>
          </cell>
        </row>
        <row r="32">
          <cell r="E32">
            <v>5088.45</v>
          </cell>
          <cell r="F32">
            <v>921.84</v>
          </cell>
          <cell r="G32">
            <v>1410.53</v>
          </cell>
        </row>
        <row r="33">
          <cell r="E33">
            <v>31053.69</v>
          </cell>
          <cell r="F33">
            <v>1212.8900000000001</v>
          </cell>
          <cell r="G33">
            <v>7487.25</v>
          </cell>
        </row>
        <row r="34">
          <cell r="E34">
            <v>2645.93</v>
          </cell>
          <cell r="F34">
            <v>1799.13</v>
          </cell>
          <cell r="G34">
            <v>832.71</v>
          </cell>
        </row>
        <row r="35">
          <cell r="E35">
            <v>2604.9</v>
          </cell>
          <cell r="F35">
            <v>1786</v>
          </cell>
          <cell r="G35">
            <v>805.8</v>
          </cell>
        </row>
        <row r="36">
          <cell r="E36">
            <v>41.04</v>
          </cell>
          <cell r="F36">
            <v>13.13</v>
          </cell>
          <cell r="G36">
            <v>26.91</v>
          </cell>
        </row>
        <row r="37">
          <cell r="E37">
            <v>6721.9</v>
          </cell>
          <cell r="F37">
            <v>320.45999999999998</v>
          </cell>
          <cell r="G37">
            <v>2628.54</v>
          </cell>
        </row>
        <row r="38">
          <cell r="E38">
            <v>3825.84</v>
          </cell>
          <cell r="F38">
            <v>155.37</v>
          </cell>
          <cell r="G38">
            <v>1904.6</v>
          </cell>
        </row>
        <row r="39">
          <cell r="E39">
            <v>2896.06</v>
          </cell>
          <cell r="F39">
            <v>165.09</v>
          </cell>
          <cell r="G39">
            <v>723.94</v>
          </cell>
        </row>
        <row r="40">
          <cell r="E40">
            <v>44477.27</v>
          </cell>
          <cell r="F40">
            <v>1442.33</v>
          </cell>
          <cell r="G40">
            <v>5131.59</v>
          </cell>
        </row>
        <row r="41">
          <cell r="E41">
            <v>3796.37</v>
          </cell>
          <cell r="F41">
            <v>35.229999999999997</v>
          </cell>
          <cell r="G41">
            <v>169.74</v>
          </cell>
        </row>
        <row r="42">
          <cell r="E42">
            <v>40680.910000000003</v>
          </cell>
          <cell r="F42">
            <v>1407.1</v>
          </cell>
          <cell r="G42">
            <v>4961.8500000000004</v>
          </cell>
        </row>
        <row r="43">
          <cell r="E43">
            <v>16593.419999999998</v>
          </cell>
          <cell r="F43">
            <v>548.54999999999995</v>
          </cell>
          <cell r="G43">
            <v>5100.29</v>
          </cell>
        </row>
        <row r="44">
          <cell r="E44">
            <v>129.61000000000001</v>
          </cell>
          <cell r="F44">
            <v>0</v>
          </cell>
          <cell r="G44">
            <v>14.95</v>
          </cell>
        </row>
        <row r="45">
          <cell r="E45">
            <v>16463.810000000001</v>
          </cell>
          <cell r="F45">
            <v>548.54999999999995</v>
          </cell>
          <cell r="G45">
            <v>5085.33</v>
          </cell>
        </row>
        <row r="46">
          <cell r="E46">
            <v>70438.52</v>
          </cell>
          <cell r="F46">
            <v>4110.47</v>
          </cell>
          <cell r="G46">
            <v>13693.12</v>
          </cell>
        </row>
        <row r="47">
          <cell r="E47">
            <v>10356.709999999999</v>
          </cell>
          <cell r="F47">
            <v>1976.59</v>
          </cell>
          <cell r="G47">
            <v>2895.09</v>
          </cell>
        </row>
        <row r="48">
          <cell r="E48">
            <v>60081.81</v>
          </cell>
          <cell r="F48">
            <v>2133.88</v>
          </cell>
          <cell r="G48">
            <v>10798.03</v>
          </cell>
        </row>
        <row r="49">
          <cell r="E49">
            <v>185.9</v>
          </cell>
          <cell r="F49">
            <v>56.92</v>
          </cell>
          <cell r="G49">
            <v>128.46</v>
          </cell>
        </row>
        <row r="50">
          <cell r="E50">
            <v>179.03</v>
          </cell>
          <cell r="F50">
            <v>55.8</v>
          </cell>
          <cell r="G50">
            <v>122.71</v>
          </cell>
        </row>
        <row r="51">
          <cell r="E51">
            <v>6.87</v>
          </cell>
          <cell r="F51">
            <v>1.1200000000000001</v>
          </cell>
          <cell r="G51">
            <v>5.75</v>
          </cell>
        </row>
        <row r="52">
          <cell r="E52">
            <v>2067.9299999999998</v>
          </cell>
          <cell r="F52">
            <v>54.65</v>
          </cell>
          <cell r="G52">
            <v>814.35</v>
          </cell>
        </row>
        <row r="53">
          <cell r="E53">
            <v>951.27</v>
          </cell>
          <cell r="F53">
            <v>12.62</v>
          </cell>
          <cell r="G53">
            <v>592.11</v>
          </cell>
        </row>
        <row r="54">
          <cell r="E54">
            <v>1116.6500000000001</v>
          </cell>
          <cell r="F54">
            <v>42.03</v>
          </cell>
          <cell r="G54">
            <v>222.24</v>
          </cell>
        </row>
        <row r="55">
          <cell r="E55">
            <v>18214.62</v>
          </cell>
          <cell r="F55">
            <v>375.82</v>
          </cell>
          <cell r="G55">
            <v>1414.22</v>
          </cell>
        </row>
        <row r="56">
          <cell r="E56">
            <v>1516.68</v>
          </cell>
          <cell r="F56">
            <v>5.18</v>
          </cell>
          <cell r="G56">
            <v>48.34</v>
          </cell>
        </row>
        <row r="57">
          <cell r="E57">
            <v>16697.939999999999</v>
          </cell>
          <cell r="F57">
            <v>370.64</v>
          </cell>
          <cell r="G57">
            <v>1365.88</v>
          </cell>
        </row>
        <row r="58">
          <cell r="E58">
            <v>384.2</v>
          </cell>
          <cell r="F58">
            <v>5.49</v>
          </cell>
          <cell r="G58">
            <v>35.17</v>
          </cell>
        </row>
        <row r="59">
          <cell r="E59">
            <v>10.1</v>
          </cell>
          <cell r="F59">
            <v>0</v>
          </cell>
          <cell r="G59">
            <v>0</v>
          </cell>
        </row>
        <row r="60">
          <cell r="E60">
            <v>374.09</v>
          </cell>
          <cell r="F60">
            <v>5.49</v>
          </cell>
          <cell r="G60">
            <v>35.17</v>
          </cell>
        </row>
        <row r="61">
          <cell r="E61">
            <v>20852.64</v>
          </cell>
          <cell r="F61">
            <v>492.89</v>
          </cell>
          <cell r="G61">
            <v>2392.1999999999998</v>
          </cell>
        </row>
        <row r="62">
          <cell r="E62">
            <v>2657.08</v>
          </cell>
          <cell r="F62">
            <v>73.61</v>
          </cell>
          <cell r="G62">
            <v>763.15</v>
          </cell>
        </row>
        <row r="63">
          <cell r="E63">
            <v>18195.560000000001</v>
          </cell>
          <cell r="F63">
            <v>419.29</v>
          </cell>
          <cell r="G63">
            <v>1629.05</v>
          </cell>
        </row>
        <row r="64">
          <cell r="E64">
            <v>150.6</v>
          </cell>
          <cell r="F64">
            <v>40.97</v>
          </cell>
          <cell r="G64">
            <v>109.63</v>
          </cell>
        </row>
        <row r="65">
          <cell r="E65">
            <v>144.49</v>
          </cell>
          <cell r="F65">
            <v>40.97</v>
          </cell>
          <cell r="G65">
            <v>103.52</v>
          </cell>
        </row>
        <row r="66">
          <cell r="E66">
            <v>6.11</v>
          </cell>
          <cell r="F66">
            <v>0</v>
          </cell>
          <cell r="G66">
            <v>6.11</v>
          </cell>
        </row>
        <row r="67">
          <cell r="E67">
            <v>1868.49</v>
          </cell>
          <cell r="F67">
            <v>33.979999999999997</v>
          </cell>
          <cell r="G67">
            <v>581.32000000000005</v>
          </cell>
        </row>
        <row r="68">
          <cell r="E68">
            <v>929.63</v>
          </cell>
          <cell r="F68">
            <v>14.13</v>
          </cell>
          <cell r="G68">
            <v>442.93</v>
          </cell>
        </row>
        <row r="69">
          <cell r="E69">
            <v>938.86</v>
          </cell>
          <cell r="F69">
            <v>19.84</v>
          </cell>
          <cell r="G69">
            <v>138.38</v>
          </cell>
        </row>
        <row r="70">
          <cell r="E70">
            <v>15039.9</v>
          </cell>
          <cell r="F70">
            <v>266.85000000000002</v>
          </cell>
          <cell r="G70">
            <v>1570.94</v>
          </cell>
        </row>
        <row r="71">
          <cell r="E71">
            <v>1424.7</v>
          </cell>
          <cell r="F71">
            <v>3.61</v>
          </cell>
          <cell r="G71">
            <v>61.87</v>
          </cell>
        </row>
        <row r="72">
          <cell r="E72">
            <v>13615.2</v>
          </cell>
          <cell r="F72">
            <v>263.24</v>
          </cell>
          <cell r="G72">
            <v>1509.07</v>
          </cell>
        </row>
        <row r="73">
          <cell r="E73">
            <v>227.41</v>
          </cell>
          <cell r="F73">
            <v>2.58</v>
          </cell>
          <cell r="G73">
            <v>84.91</v>
          </cell>
        </row>
        <row r="74">
          <cell r="E74">
            <v>8.83</v>
          </cell>
          <cell r="F74">
            <v>0</v>
          </cell>
          <cell r="G74">
            <v>0.91</v>
          </cell>
        </row>
        <row r="75">
          <cell r="E75">
            <v>218.58</v>
          </cell>
          <cell r="F75">
            <v>2.58</v>
          </cell>
          <cell r="G75">
            <v>84</v>
          </cell>
        </row>
        <row r="76">
          <cell r="E76">
            <v>17286.41</v>
          </cell>
          <cell r="F76">
            <v>344.37</v>
          </cell>
          <cell r="G76">
            <v>2346.8000000000002</v>
          </cell>
        </row>
        <row r="77">
          <cell r="E77">
            <v>2507.65</v>
          </cell>
          <cell r="F77">
            <v>58.71</v>
          </cell>
          <cell r="G77">
            <v>609.23</v>
          </cell>
        </row>
        <row r="78">
          <cell r="E78">
            <v>14778.76</v>
          </cell>
          <cell r="F78">
            <v>285.66000000000003</v>
          </cell>
          <cell r="G78">
            <v>1737.57</v>
          </cell>
        </row>
        <row r="79">
          <cell r="E79">
            <v>336.5</v>
          </cell>
          <cell r="F79">
            <v>97.89</v>
          </cell>
          <cell r="G79">
            <v>238.09</v>
          </cell>
        </row>
        <row r="80">
          <cell r="E80">
            <v>323.52</v>
          </cell>
          <cell r="F80">
            <v>96.77</v>
          </cell>
          <cell r="G80">
            <v>226.23</v>
          </cell>
        </row>
        <row r="81">
          <cell r="E81">
            <v>12.98</v>
          </cell>
          <cell r="F81">
            <v>1.1200000000000001</v>
          </cell>
          <cell r="G81">
            <v>11.86</v>
          </cell>
        </row>
        <row r="82">
          <cell r="E82">
            <v>3936.42</v>
          </cell>
          <cell r="F82">
            <v>88.63</v>
          </cell>
          <cell r="G82">
            <v>1395.67</v>
          </cell>
        </row>
        <row r="83">
          <cell r="E83">
            <v>1880.9</v>
          </cell>
          <cell r="F83">
            <v>26.75</v>
          </cell>
          <cell r="G83">
            <v>1035.04</v>
          </cell>
        </row>
        <row r="84">
          <cell r="E84">
            <v>2055.5100000000002</v>
          </cell>
          <cell r="F84">
            <v>61.88</v>
          </cell>
          <cell r="G84">
            <v>360.62</v>
          </cell>
        </row>
        <row r="85">
          <cell r="E85">
            <v>33254.519999999997</v>
          </cell>
          <cell r="F85">
            <v>642.66999999999996</v>
          </cell>
          <cell r="G85">
            <v>2985.16</v>
          </cell>
        </row>
        <row r="86">
          <cell r="E86">
            <v>2941.38</v>
          </cell>
          <cell r="F86">
            <v>8.7899999999999991</v>
          </cell>
          <cell r="G86">
            <v>110.21</v>
          </cell>
        </row>
        <row r="87">
          <cell r="E87">
            <v>30313.15</v>
          </cell>
          <cell r="F87">
            <v>633.88</v>
          </cell>
          <cell r="G87">
            <v>2874.95</v>
          </cell>
        </row>
        <row r="88">
          <cell r="E88">
            <v>611.61</v>
          </cell>
          <cell r="F88">
            <v>8.07</v>
          </cell>
          <cell r="G88">
            <v>120.09</v>
          </cell>
        </row>
        <row r="89">
          <cell r="E89">
            <v>18.93</v>
          </cell>
          <cell r="F89">
            <v>0</v>
          </cell>
          <cell r="G89">
            <v>0.91</v>
          </cell>
        </row>
        <row r="90">
          <cell r="E90">
            <v>592.67999999999995</v>
          </cell>
          <cell r="F90">
            <v>8.07</v>
          </cell>
          <cell r="G90">
            <v>119.18</v>
          </cell>
        </row>
        <row r="91">
          <cell r="E91">
            <v>38139.050000000003</v>
          </cell>
          <cell r="F91">
            <v>837.27</v>
          </cell>
          <cell r="G91">
            <v>4739</v>
          </cell>
        </row>
        <row r="92">
          <cell r="E92">
            <v>5164.7299999999996</v>
          </cell>
          <cell r="F92">
            <v>132.32</v>
          </cell>
          <cell r="G92">
            <v>1372.39</v>
          </cell>
        </row>
        <row r="93">
          <cell r="E93">
            <v>32974.32</v>
          </cell>
          <cell r="F93">
            <v>704.95</v>
          </cell>
          <cell r="G93">
            <v>3366.62</v>
          </cell>
        </row>
        <row r="94">
          <cell r="E94">
            <v>27.93</v>
          </cell>
          <cell r="F94">
            <v>13.39</v>
          </cell>
          <cell r="G94">
            <v>13.5</v>
          </cell>
        </row>
        <row r="95">
          <cell r="E95">
            <v>20.63</v>
          </cell>
          <cell r="F95">
            <v>12.94</v>
          </cell>
          <cell r="G95">
            <v>7.11</v>
          </cell>
        </row>
        <row r="96">
          <cell r="E96">
            <v>7.3</v>
          </cell>
          <cell r="F96">
            <v>0.45</v>
          </cell>
          <cell r="G96">
            <v>6.39</v>
          </cell>
        </row>
        <row r="97">
          <cell r="E97">
            <v>263.58</v>
          </cell>
          <cell r="F97">
            <v>20.34</v>
          </cell>
          <cell r="G97">
            <v>131.15</v>
          </cell>
        </row>
        <row r="98">
          <cell r="E98">
            <v>36.11</v>
          </cell>
          <cell r="F98">
            <v>0.88</v>
          </cell>
          <cell r="G98">
            <v>18.809999999999999</v>
          </cell>
        </row>
        <row r="99">
          <cell r="E99">
            <v>227.47</v>
          </cell>
          <cell r="F99">
            <v>19.46</v>
          </cell>
          <cell r="G99">
            <v>112.33</v>
          </cell>
        </row>
        <row r="100">
          <cell r="E100">
            <v>1431.61</v>
          </cell>
          <cell r="F100">
            <v>115.96</v>
          </cell>
          <cell r="G100">
            <v>275.25</v>
          </cell>
        </row>
        <row r="101">
          <cell r="E101">
            <v>59.19</v>
          </cell>
          <cell r="F101">
            <v>2.19</v>
          </cell>
          <cell r="G101">
            <v>8.74</v>
          </cell>
        </row>
        <row r="102">
          <cell r="E102">
            <v>1372.42</v>
          </cell>
          <cell r="F102">
            <v>113.77</v>
          </cell>
          <cell r="G102">
            <v>266.51</v>
          </cell>
        </row>
        <row r="103">
          <cell r="E103">
            <v>4.9400000000000004</v>
          </cell>
          <cell r="F103">
            <v>0.43</v>
          </cell>
          <cell r="G103">
            <v>0.41</v>
          </cell>
        </row>
        <row r="104">
          <cell r="E104">
            <v>0.44</v>
          </cell>
          <cell r="F104">
            <v>0</v>
          </cell>
          <cell r="G104">
            <v>0</v>
          </cell>
        </row>
        <row r="105">
          <cell r="E105">
            <v>4.5</v>
          </cell>
          <cell r="F105">
            <v>0.43</v>
          </cell>
          <cell r="G105">
            <v>0.41</v>
          </cell>
        </row>
        <row r="106">
          <cell r="E106">
            <v>1728.05</v>
          </cell>
          <cell r="F106">
            <v>150.11000000000001</v>
          </cell>
          <cell r="G106">
            <v>420.31</v>
          </cell>
        </row>
        <row r="107">
          <cell r="E107">
            <v>116.37</v>
          </cell>
          <cell r="F107">
            <v>16.010000000000002</v>
          </cell>
          <cell r="G107">
            <v>34.659999999999997</v>
          </cell>
        </row>
        <row r="108">
          <cell r="E108">
            <v>1611.68</v>
          </cell>
          <cell r="F108">
            <v>134.1</v>
          </cell>
          <cell r="G108">
            <v>385.65</v>
          </cell>
        </row>
        <row r="109">
          <cell r="E109">
            <v>18.260000000000002</v>
          </cell>
          <cell r="F109">
            <v>7.22</v>
          </cell>
          <cell r="G109">
            <v>10.58</v>
          </cell>
        </row>
        <row r="110">
          <cell r="E110">
            <v>15.63</v>
          </cell>
          <cell r="F110">
            <v>6.67</v>
          </cell>
          <cell r="G110">
            <v>8.49</v>
          </cell>
        </row>
        <row r="111">
          <cell r="E111">
            <v>2.63</v>
          </cell>
          <cell r="F111">
            <v>0.55000000000000004</v>
          </cell>
          <cell r="G111">
            <v>2.09</v>
          </cell>
        </row>
        <row r="112">
          <cell r="E112">
            <v>211.72</v>
          </cell>
          <cell r="F112">
            <v>17.91</v>
          </cell>
          <cell r="G112">
            <v>93.53</v>
          </cell>
        </row>
        <row r="113">
          <cell r="E113">
            <v>39.049999999999997</v>
          </cell>
          <cell r="F113">
            <v>3.06</v>
          </cell>
          <cell r="G113">
            <v>20.239999999999998</v>
          </cell>
        </row>
        <row r="114">
          <cell r="E114">
            <v>172.67</v>
          </cell>
          <cell r="F114">
            <v>14.85</v>
          </cell>
          <cell r="G114">
            <v>73.290000000000006</v>
          </cell>
        </row>
        <row r="115">
          <cell r="E115">
            <v>1261.77</v>
          </cell>
          <cell r="F115">
            <v>85.53</v>
          </cell>
          <cell r="G115">
            <v>251.53</v>
          </cell>
        </row>
        <row r="116">
          <cell r="E116">
            <v>86.14</v>
          </cell>
          <cell r="F116">
            <v>2.0299999999999998</v>
          </cell>
          <cell r="G116">
            <v>11.43</v>
          </cell>
        </row>
        <row r="117">
          <cell r="E117">
            <v>1175.6300000000001</v>
          </cell>
          <cell r="F117">
            <v>83.5</v>
          </cell>
          <cell r="G117">
            <v>240.1</v>
          </cell>
        </row>
        <row r="118">
          <cell r="E118">
            <v>1.44</v>
          </cell>
          <cell r="F118">
            <v>0</v>
          </cell>
          <cell r="G118">
            <v>0</v>
          </cell>
        </row>
        <row r="119">
          <cell r="E119">
            <v>0</v>
          </cell>
          <cell r="F119">
            <v>0</v>
          </cell>
          <cell r="G119">
            <v>0</v>
          </cell>
        </row>
        <row r="120">
          <cell r="E120">
            <v>1.44</v>
          </cell>
          <cell r="F120">
            <v>0</v>
          </cell>
          <cell r="G120">
            <v>0</v>
          </cell>
        </row>
        <row r="121">
          <cell r="E121">
            <v>1493.19</v>
          </cell>
          <cell r="F121">
            <v>110.66</v>
          </cell>
          <cell r="G121">
            <v>355.64</v>
          </cell>
        </row>
        <row r="122">
          <cell r="E122">
            <v>140.82</v>
          </cell>
          <cell r="F122">
            <v>11.77</v>
          </cell>
          <cell r="G122">
            <v>40.159999999999997</v>
          </cell>
        </row>
        <row r="123">
          <cell r="E123">
            <v>1352.38</v>
          </cell>
          <cell r="F123">
            <v>98.89</v>
          </cell>
          <cell r="G123">
            <v>315.48</v>
          </cell>
        </row>
        <row r="124">
          <cell r="E124">
            <v>46.19</v>
          </cell>
          <cell r="F124">
            <v>20.61</v>
          </cell>
          <cell r="G124">
            <v>24.09</v>
          </cell>
        </row>
        <row r="125">
          <cell r="E125">
            <v>36.26</v>
          </cell>
          <cell r="F125">
            <v>19.62</v>
          </cell>
          <cell r="G125">
            <v>15.6</v>
          </cell>
        </row>
        <row r="126">
          <cell r="E126">
            <v>9.93</v>
          </cell>
          <cell r="F126">
            <v>0.99</v>
          </cell>
          <cell r="G126">
            <v>8.48</v>
          </cell>
        </row>
        <row r="127">
          <cell r="E127">
            <v>475.3</v>
          </cell>
          <cell r="F127">
            <v>38.25</v>
          </cell>
          <cell r="G127">
            <v>224.68</v>
          </cell>
        </row>
        <row r="128">
          <cell r="E128">
            <v>75.16</v>
          </cell>
          <cell r="F128">
            <v>3.94</v>
          </cell>
          <cell r="G128">
            <v>39.049999999999997</v>
          </cell>
        </row>
        <row r="129">
          <cell r="E129">
            <v>400.14</v>
          </cell>
          <cell r="F129">
            <v>34.31</v>
          </cell>
          <cell r="G129">
            <v>185.62</v>
          </cell>
        </row>
        <row r="130">
          <cell r="E130">
            <v>2693.38</v>
          </cell>
          <cell r="F130">
            <v>201.49</v>
          </cell>
          <cell r="G130">
            <v>526.78</v>
          </cell>
        </row>
        <row r="131">
          <cell r="E131">
            <v>145.33000000000001</v>
          </cell>
          <cell r="F131">
            <v>4.22</v>
          </cell>
          <cell r="G131">
            <v>20.170000000000002</v>
          </cell>
        </row>
        <row r="132">
          <cell r="E132">
            <v>2548.04</v>
          </cell>
          <cell r="F132">
            <v>197.26</v>
          </cell>
          <cell r="G132">
            <v>506.61</v>
          </cell>
        </row>
        <row r="133">
          <cell r="E133">
            <v>6.38</v>
          </cell>
          <cell r="F133">
            <v>0.43</v>
          </cell>
          <cell r="G133">
            <v>0.41</v>
          </cell>
        </row>
        <row r="134">
          <cell r="E134">
            <v>0.44</v>
          </cell>
          <cell r="F134">
            <v>0</v>
          </cell>
          <cell r="G134">
            <v>0</v>
          </cell>
        </row>
        <row r="135">
          <cell r="E135">
            <v>5.94</v>
          </cell>
          <cell r="F135">
            <v>0.43</v>
          </cell>
          <cell r="G135">
            <v>0.41</v>
          </cell>
        </row>
        <row r="136">
          <cell r="E136">
            <v>3221.24</v>
          </cell>
          <cell r="F136">
            <v>260.77</v>
          </cell>
          <cell r="G136">
            <v>775.95</v>
          </cell>
        </row>
        <row r="137">
          <cell r="E137">
            <v>257.19</v>
          </cell>
          <cell r="F137">
            <v>27.78</v>
          </cell>
          <cell r="G137">
            <v>74.819999999999993</v>
          </cell>
        </row>
        <row r="138">
          <cell r="E138">
            <v>2964.06</v>
          </cell>
          <cell r="F138">
            <v>232.99</v>
          </cell>
          <cell r="G138">
            <v>701.13</v>
          </cell>
        </row>
        <row r="139">
          <cell r="E139">
            <v>1167.1199999999999</v>
          </cell>
          <cell r="F139">
            <v>892.87</v>
          </cell>
          <cell r="G139">
            <v>267.77999999999997</v>
          </cell>
        </row>
        <row r="140">
          <cell r="E140">
            <v>1159.1500000000001</v>
          </cell>
          <cell r="F140">
            <v>888.54</v>
          </cell>
          <cell r="G140">
            <v>264.69</v>
          </cell>
        </row>
        <row r="141">
          <cell r="E141">
            <v>7.97</v>
          </cell>
          <cell r="F141">
            <v>4.33</v>
          </cell>
          <cell r="G141">
            <v>3.09</v>
          </cell>
        </row>
        <row r="142">
          <cell r="E142">
            <v>1062.06</v>
          </cell>
          <cell r="F142">
            <v>95.16</v>
          </cell>
          <cell r="G142">
            <v>455.19</v>
          </cell>
        </row>
        <row r="143">
          <cell r="E143">
            <v>922.06</v>
          </cell>
          <cell r="F143">
            <v>65.239999999999995</v>
          </cell>
          <cell r="G143">
            <v>406.24</v>
          </cell>
        </row>
        <row r="144">
          <cell r="E144">
            <v>140.01</v>
          </cell>
          <cell r="F144">
            <v>29.91</v>
          </cell>
          <cell r="G144">
            <v>48.95</v>
          </cell>
        </row>
        <row r="145">
          <cell r="E145">
            <v>2706.05</v>
          </cell>
          <cell r="F145">
            <v>154.4</v>
          </cell>
          <cell r="G145">
            <v>330.07</v>
          </cell>
        </row>
        <row r="146">
          <cell r="E146">
            <v>369.52</v>
          </cell>
          <cell r="F146">
            <v>11.36</v>
          </cell>
          <cell r="G146">
            <v>14.81</v>
          </cell>
        </row>
        <row r="147">
          <cell r="E147">
            <v>2336.5300000000002</v>
          </cell>
          <cell r="F147">
            <v>143.04</v>
          </cell>
          <cell r="G147">
            <v>315.25</v>
          </cell>
        </row>
        <row r="148">
          <cell r="E148">
            <v>6780.45</v>
          </cell>
          <cell r="F148">
            <v>190.32</v>
          </cell>
          <cell r="G148">
            <v>929.79</v>
          </cell>
        </row>
        <row r="149">
          <cell r="E149">
            <v>44.07</v>
          </cell>
          <cell r="F149">
            <v>0</v>
          </cell>
          <cell r="G149">
            <v>1.01</v>
          </cell>
        </row>
        <row r="150">
          <cell r="E150">
            <v>6736.37</v>
          </cell>
          <cell r="F150">
            <v>190.32</v>
          </cell>
          <cell r="G150">
            <v>928.79</v>
          </cell>
        </row>
        <row r="151">
          <cell r="E151">
            <v>11715.68</v>
          </cell>
          <cell r="F151">
            <v>1332.74</v>
          </cell>
          <cell r="G151">
            <v>1982.83</v>
          </cell>
        </row>
        <row r="152">
          <cell r="E152">
            <v>2494.8000000000002</v>
          </cell>
          <cell r="F152">
            <v>965.14</v>
          </cell>
          <cell r="G152">
            <v>686.74</v>
          </cell>
        </row>
        <row r="153">
          <cell r="E153">
            <v>9220.8799999999992</v>
          </cell>
          <cell r="F153">
            <v>367.61</v>
          </cell>
          <cell r="G153">
            <v>1296.08</v>
          </cell>
        </row>
        <row r="154">
          <cell r="E154">
            <v>1096.1199999999999</v>
          </cell>
          <cell r="F154">
            <v>787.76</v>
          </cell>
          <cell r="G154">
            <v>302.75</v>
          </cell>
        </row>
        <row r="155">
          <cell r="E155">
            <v>1085.97</v>
          </cell>
          <cell r="F155">
            <v>781.07</v>
          </cell>
          <cell r="G155">
            <v>299.27999999999997</v>
          </cell>
        </row>
        <row r="156">
          <cell r="E156">
            <v>10.15</v>
          </cell>
          <cell r="F156">
            <v>6.68</v>
          </cell>
          <cell r="G156">
            <v>3.47</v>
          </cell>
        </row>
        <row r="157">
          <cell r="E157">
            <v>1248.1199999999999</v>
          </cell>
          <cell r="F157">
            <v>98.43</v>
          </cell>
          <cell r="G157">
            <v>553.01</v>
          </cell>
        </row>
        <row r="158">
          <cell r="E158">
            <v>947.72</v>
          </cell>
          <cell r="F158">
            <v>59.43</v>
          </cell>
          <cell r="G158">
            <v>424.26</v>
          </cell>
        </row>
        <row r="159">
          <cell r="E159">
            <v>300.39999999999998</v>
          </cell>
          <cell r="F159">
            <v>39</v>
          </cell>
          <cell r="G159">
            <v>128.75</v>
          </cell>
        </row>
        <row r="160">
          <cell r="E160">
            <v>5823.32</v>
          </cell>
          <cell r="F160">
            <v>443.78</v>
          </cell>
          <cell r="G160">
            <v>1289.5899999999999</v>
          </cell>
        </row>
        <row r="161">
          <cell r="E161">
            <v>340.14</v>
          </cell>
          <cell r="F161">
            <v>10.86</v>
          </cell>
          <cell r="G161">
            <v>24.55</v>
          </cell>
        </row>
        <row r="162">
          <cell r="E162">
            <v>5483.18</v>
          </cell>
          <cell r="F162">
            <v>432.92</v>
          </cell>
          <cell r="G162">
            <v>1265.03</v>
          </cell>
        </row>
        <row r="163">
          <cell r="E163">
            <v>9194.98</v>
          </cell>
          <cell r="F163">
            <v>349.73</v>
          </cell>
          <cell r="G163">
            <v>4049.99</v>
          </cell>
        </row>
        <row r="164">
          <cell r="E164">
            <v>66.16</v>
          </cell>
          <cell r="F164">
            <v>0</v>
          </cell>
          <cell r="G164">
            <v>13.04</v>
          </cell>
        </row>
        <row r="165">
          <cell r="E165">
            <v>9128.82</v>
          </cell>
          <cell r="F165">
            <v>349.73</v>
          </cell>
          <cell r="G165">
            <v>4036.95</v>
          </cell>
        </row>
        <row r="166">
          <cell r="E166">
            <v>17362.54</v>
          </cell>
          <cell r="F166">
            <v>1679.69</v>
          </cell>
          <cell r="G166">
            <v>6195.34</v>
          </cell>
        </row>
        <row r="167">
          <cell r="E167">
            <v>2439.9899999999998</v>
          </cell>
          <cell r="F167">
            <v>851.36</v>
          </cell>
          <cell r="G167">
            <v>761.14</v>
          </cell>
        </row>
        <row r="168">
          <cell r="E168">
            <v>14922.55</v>
          </cell>
          <cell r="F168">
            <v>828.33</v>
          </cell>
          <cell r="G168">
            <v>5434.2</v>
          </cell>
        </row>
        <row r="169">
          <cell r="E169">
            <v>2263.2399999999998</v>
          </cell>
          <cell r="F169">
            <v>1680.63</v>
          </cell>
          <cell r="G169">
            <v>570.53</v>
          </cell>
        </row>
        <row r="170">
          <cell r="E170">
            <v>2245.12</v>
          </cell>
          <cell r="F170">
            <v>1669.61</v>
          </cell>
          <cell r="G170">
            <v>563.97</v>
          </cell>
        </row>
        <row r="171">
          <cell r="E171">
            <v>18.13</v>
          </cell>
          <cell r="F171">
            <v>11.02</v>
          </cell>
          <cell r="G171">
            <v>6.56</v>
          </cell>
        </row>
        <row r="172">
          <cell r="E172">
            <v>2310.1799999999998</v>
          </cell>
          <cell r="F172">
            <v>193.58</v>
          </cell>
          <cell r="G172">
            <v>1008.2</v>
          </cell>
        </row>
        <row r="173">
          <cell r="E173">
            <v>1869.78</v>
          </cell>
          <cell r="F173">
            <v>124.67</v>
          </cell>
          <cell r="G173">
            <v>830.5</v>
          </cell>
        </row>
        <row r="174">
          <cell r="E174">
            <v>440.4</v>
          </cell>
          <cell r="F174">
            <v>68.91</v>
          </cell>
          <cell r="G174">
            <v>177.7</v>
          </cell>
        </row>
        <row r="175">
          <cell r="E175">
            <v>8529.3700000000008</v>
          </cell>
          <cell r="F175">
            <v>598.17999999999995</v>
          </cell>
          <cell r="G175">
            <v>1619.65</v>
          </cell>
        </row>
        <row r="176">
          <cell r="E176">
            <v>709.66</v>
          </cell>
          <cell r="F176">
            <v>22.21</v>
          </cell>
          <cell r="G176">
            <v>39.369999999999997</v>
          </cell>
        </row>
        <row r="177">
          <cell r="E177">
            <v>7819.71</v>
          </cell>
          <cell r="F177">
            <v>575.97</v>
          </cell>
          <cell r="G177">
            <v>1580.29</v>
          </cell>
        </row>
        <row r="178">
          <cell r="E178">
            <v>15975.43</v>
          </cell>
          <cell r="F178">
            <v>540.04999999999995</v>
          </cell>
          <cell r="G178">
            <v>4979.79</v>
          </cell>
        </row>
        <row r="179">
          <cell r="E179">
            <v>110.24</v>
          </cell>
          <cell r="F179">
            <v>0</v>
          </cell>
          <cell r="G179">
            <v>14.05</v>
          </cell>
        </row>
        <row r="180">
          <cell r="E180">
            <v>15865.19</v>
          </cell>
          <cell r="F180">
            <v>540.04999999999995</v>
          </cell>
          <cell r="G180">
            <v>4965.74</v>
          </cell>
        </row>
        <row r="181">
          <cell r="E181">
            <v>29078.22</v>
          </cell>
          <cell r="F181">
            <v>3012.44</v>
          </cell>
          <cell r="G181">
            <v>8178.17</v>
          </cell>
        </row>
        <row r="182">
          <cell r="E182">
            <v>4934.79</v>
          </cell>
          <cell r="F182">
            <v>1816.5</v>
          </cell>
          <cell r="G182">
            <v>1447.88</v>
          </cell>
        </row>
        <row r="183">
          <cell r="E183">
            <v>24143.43</v>
          </cell>
          <cell r="F183">
            <v>1195.94</v>
          </cell>
          <cell r="G183">
            <v>6730.29</v>
          </cell>
        </row>
        <row r="184">
          <cell r="E184">
            <v>1209.17</v>
          </cell>
          <cell r="F184">
            <v>853.71</v>
          </cell>
          <cell r="G184">
            <v>347.87</v>
          </cell>
        </row>
        <row r="185">
          <cell r="E185">
            <v>1189.6400000000001</v>
          </cell>
          <cell r="F185">
            <v>848.32</v>
          </cell>
          <cell r="G185">
            <v>334.73</v>
          </cell>
        </row>
        <row r="186">
          <cell r="E186">
            <v>19.53</v>
          </cell>
          <cell r="F186">
            <v>5.39</v>
          </cell>
          <cell r="G186">
            <v>13.14</v>
          </cell>
        </row>
        <row r="187">
          <cell r="E187">
            <v>2686.37</v>
          </cell>
          <cell r="F187">
            <v>139.13999999999999</v>
          </cell>
          <cell r="G187">
            <v>1122.8699999999999</v>
          </cell>
        </row>
        <row r="188">
          <cell r="E188">
            <v>1537.24</v>
          </cell>
          <cell r="F188">
            <v>69.36</v>
          </cell>
          <cell r="G188">
            <v>804.2</v>
          </cell>
        </row>
        <row r="189">
          <cell r="E189">
            <v>1149.1300000000001</v>
          </cell>
          <cell r="F189">
            <v>69.78</v>
          </cell>
          <cell r="G189">
            <v>318.67</v>
          </cell>
        </row>
        <row r="190">
          <cell r="E190">
            <v>18300.28</v>
          </cell>
          <cell r="F190">
            <v>605.14</v>
          </cell>
          <cell r="G190">
            <v>1825.81</v>
          </cell>
        </row>
        <row r="191">
          <cell r="E191">
            <v>1618.33</v>
          </cell>
          <cell r="F191">
            <v>15.28</v>
          </cell>
          <cell r="G191">
            <v>59.24</v>
          </cell>
        </row>
        <row r="192">
          <cell r="E192">
            <v>16681.95</v>
          </cell>
          <cell r="F192">
            <v>589.86</v>
          </cell>
          <cell r="G192">
            <v>1766.58</v>
          </cell>
        </row>
        <row r="193">
          <cell r="E193">
            <v>5840.53</v>
          </cell>
          <cell r="F193">
            <v>182.1</v>
          </cell>
          <cell r="G193">
            <v>869.77</v>
          </cell>
        </row>
        <row r="194">
          <cell r="E194">
            <v>47.38</v>
          </cell>
          <cell r="F194">
            <v>0</v>
          </cell>
          <cell r="G194">
            <v>1.01</v>
          </cell>
        </row>
        <row r="195">
          <cell r="E195">
            <v>5793.15</v>
          </cell>
          <cell r="F195">
            <v>182.1</v>
          </cell>
          <cell r="G195">
            <v>868.76</v>
          </cell>
        </row>
        <row r="196">
          <cell r="E196">
            <v>28036.35</v>
          </cell>
          <cell r="F196">
            <v>1780.09</v>
          </cell>
          <cell r="G196">
            <v>4166.33</v>
          </cell>
        </row>
        <row r="197">
          <cell r="E197">
            <v>4392.6000000000004</v>
          </cell>
          <cell r="F197">
            <v>932.96</v>
          </cell>
          <cell r="G197">
            <v>1199.18</v>
          </cell>
        </row>
        <row r="198">
          <cell r="E198">
            <v>23643.759999999998</v>
          </cell>
          <cell r="F198">
            <v>847.13</v>
          </cell>
          <cell r="G198">
            <v>2967.15</v>
          </cell>
        </row>
        <row r="199">
          <cell r="E199">
            <v>1101.79</v>
          </cell>
          <cell r="F199">
            <v>743.38</v>
          </cell>
          <cell r="G199">
            <v>352.34</v>
          </cell>
        </row>
        <row r="200">
          <cell r="E200">
            <v>1088.96</v>
          </cell>
          <cell r="F200">
            <v>738.95</v>
          </cell>
          <cell r="G200">
            <v>343.94</v>
          </cell>
        </row>
        <row r="201">
          <cell r="E201">
            <v>12.83</v>
          </cell>
          <cell r="F201">
            <v>4.43</v>
          </cell>
          <cell r="G201">
            <v>8.4</v>
          </cell>
        </row>
        <row r="202">
          <cell r="E202">
            <v>2687.55</v>
          </cell>
          <cell r="F202">
            <v>127.77</v>
          </cell>
          <cell r="G202">
            <v>1005.7</v>
          </cell>
        </row>
        <row r="203">
          <cell r="E203">
            <v>1542</v>
          </cell>
          <cell r="F203">
            <v>65.12</v>
          </cell>
          <cell r="G203">
            <v>713.8</v>
          </cell>
        </row>
        <row r="204">
          <cell r="E204">
            <v>1145.56</v>
          </cell>
          <cell r="F204">
            <v>62.65</v>
          </cell>
          <cell r="G204">
            <v>291.89999999999998</v>
          </cell>
        </row>
        <row r="205">
          <cell r="E205">
            <v>18233.39</v>
          </cell>
          <cell r="F205">
            <v>755.65</v>
          </cell>
          <cell r="G205">
            <v>2884.65</v>
          </cell>
        </row>
        <row r="206">
          <cell r="E206">
            <v>1503.7</v>
          </cell>
          <cell r="F206">
            <v>13.06</v>
          </cell>
          <cell r="G206">
            <v>87.24</v>
          </cell>
        </row>
        <row r="207">
          <cell r="E207">
            <v>16729.7</v>
          </cell>
          <cell r="F207">
            <v>742.58</v>
          </cell>
          <cell r="G207">
            <v>2797.41</v>
          </cell>
        </row>
        <row r="208">
          <cell r="E208">
            <v>7596.8</v>
          </cell>
          <cell r="F208">
            <v>327.23</v>
          </cell>
          <cell r="G208">
            <v>3606.67</v>
          </cell>
        </row>
        <row r="209">
          <cell r="E209">
            <v>64.84</v>
          </cell>
          <cell r="F209">
            <v>0</v>
          </cell>
          <cell r="G209">
            <v>13.95</v>
          </cell>
        </row>
        <row r="210">
          <cell r="E210">
            <v>7531.96</v>
          </cell>
          <cell r="F210">
            <v>327.23</v>
          </cell>
          <cell r="G210">
            <v>3592.72</v>
          </cell>
        </row>
        <row r="211">
          <cell r="E211">
            <v>29619.53</v>
          </cell>
          <cell r="F211">
            <v>1954.03</v>
          </cell>
          <cell r="G211">
            <v>7849.36</v>
          </cell>
        </row>
        <row r="212">
          <cell r="E212">
            <v>4199.49</v>
          </cell>
          <cell r="F212">
            <v>817.14</v>
          </cell>
          <cell r="G212">
            <v>1158.92</v>
          </cell>
        </row>
        <row r="213">
          <cell r="E213">
            <v>25420.04</v>
          </cell>
          <cell r="F213">
            <v>1136.8900000000001</v>
          </cell>
          <cell r="G213">
            <v>6690.44</v>
          </cell>
        </row>
        <row r="214">
          <cell r="E214">
            <v>2310.96</v>
          </cell>
          <cell r="F214">
            <v>1597.09</v>
          </cell>
          <cell r="G214">
            <v>700.21</v>
          </cell>
        </row>
        <row r="215">
          <cell r="E215">
            <v>2278.6</v>
          </cell>
          <cell r="F215">
            <v>1587.27</v>
          </cell>
          <cell r="G215">
            <v>678.67</v>
          </cell>
        </row>
        <row r="216">
          <cell r="E216">
            <v>32.36</v>
          </cell>
          <cell r="F216">
            <v>9.81</v>
          </cell>
          <cell r="G216">
            <v>21.54</v>
          </cell>
        </row>
        <row r="217">
          <cell r="E217">
            <v>5373.93</v>
          </cell>
          <cell r="F217">
            <v>266.91000000000003</v>
          </cell>
          <cell r="G217">
            <v>2128.5700000000002</v>
          </cell>
        </row>
        <row r="218">
          <cell r="E218">
            <v>3079.24</v>
          </cell>
          <cell r="F218">
            <v>134.47999999999999</v>
          </cell>
          <cell r="G218">
            <v>1517.99</v>
          </cell>
        </row>
        <row r="219">
          <cell r="E219">
            <v>2294.6799999999998</v>
          </cell>
          <cell r="F219">
            <v>132.43</v>
          </cell>
          <cell r="G219">
            <v>610.58000000000004</v>
          </cell>
        </row>
        <row r="220">
          <cell r="E220">
            <v>36533.67</v>
          </cell>
          <cell r="F220">
            <v>1360.79</v>
          </cell>
          <cell r="G220">
            <v>4710.47</v>
          </cell>
        </row>
        <row r="221">
          <cell r="E221">
            <v>3122.03</v>
          </cell>
          <cell r="F221">
            <v>28.34</v>
          </cell>
          <cell r="G221">
            <v>146.47999999999999</v>
          </cell>
        </row>
        <row r="222">
          <cell r="E222">
            <v>33411.65</v>
          </cell>
          <cell r="F222">
            <v>1332.45</v>
          </cell>
          <cell r="G222">
            <v>4563.99</v>
          </cell>
        </row>
        <row r="223">
          <cell r="E223">
            <v>13437.33</v>
          </cell>
          <cell r="F223">
            <v>509.33</v>
          </cell>
          <cell r="G223">
            <v>4476.4399999999996</v>
          </cell>
        </row>
        <row r="224">
          <cell r="E224">
            <v>112.22</v>
          </cell>
          <cell r="F224">
            <v>0</v>
          </cell>
          <cell r="G224">
            <v>14.95</v>
          </cell>
        </row>
        <row r="225">
          <cell r="E225">
            <v>13325.11</v>
          </cell>
          <cell r="F225">
            <v>509.33</v>
          </cell>
          <cell r="G225">
            <v>4461.49</v>
          </cell>
        </row>
        <row r="226">
          <cell r="E226">
            <v>57655.89</v>
          </cell>
          <cell r="F226">
            <v>3734.11</v>
          </cell>
          <cell r="G226">
            <v>12015.69</v>
          </cell>
        </row>
        <row r="227">
          <cell r="E227">
            <v>8592.09</v>
          </cell>
          <cell r="F227">
            <v>1750.09</v>
          </cell>
          <cell r="G227">
            <v>2358.1</v>
          </cell>
        </row>
        <row r="228">
          <cell r="E228">
            <v>49063.8</v>
          </cell>
          <cell r="F228">
            <v>1984.02</v>
          </cell>
          <cell r="G228">
            <v>9657.59</v>
          </cell>
        </row>
        <row r="229">
          <cell r="E229">
            <v>171.78</v>
          </cell>
          <cell r="F229">
            <v>109.48</v>
          </cell>
          <cell r="G229">
            <v>61.87</v>
          </cell>
        </row>
        <row r="230">
          <cell r="E230">
            <v>169.17</v>
          </cell>
          <cell r="F230">
            <v>108.96</v>
          </cell>
          <cell r="G230">
            <v>59.77</v>
          </cell>
        </row>
        <row r="231">
          <cell r="E231">
            <v>2.61</v>
          </cell>
          <cell r="F231">
            <v>0.51</v>
          </cell>
          <cell r="G231">
            <v>2.1</v>
          </cell>
        </row>
        <row r="232">
          <cell r="E232">
            <v>707.19</v>
          </cell>
          <cell r="F232">
            <v>31.01</v>
          </cell>
          <cell r="G232">
            <v>277.82</v>
          </cell>
        </row>
        <row r="233">
          <cell r="E233">
            <v>372.2</v>
          </cell>
          <cell r="F233">
            <v>9.39</v>
          </cell>
          <cell r="G233">
            <v>212.96</v>
          </cell>
        </row>
        <row r="234">
          <cell r="E234">
            <v>335</v>
          </cell>
          <cell r="F234">
            <v>21.62</v>
          </cell>
          <cell r="G234">
            <v>64.849999999999994</v>
          </cell>
        </row>
        <row r="235">
          <cell r="E235">
            <v>4052</v>
          </cell>
          <cell r="F235">
            <v>41.03</v>
          </cell>
          <cell r="G235">
            <v>193.72</v>
          </cell>
        </row>
        <row r="236">
          <cell r="E236">
            <v>327.05</v>
          </cell>
          <cell r="F236">
            <v>3.45</v>
          </cell>
          <cell r="G236">
            <v>12.65</v>
          </cell>
        </row>
        <row r="237">
          <cell r="E237">
            <v>3724.94</v>
          </cell>
          <cell r="F237">
            <v>37.58</v>
          </cell>
          <cell r="G237">
            <v>181.07</v>
          </cell>
        </row>
        <row r="238">
          <cell r="E238">
            <v>1329.05</v>
          </cell>
          <cell r="F238">
            <v>14.14</v>
          </cell>
          <cell r="G238">
            <v>95.61</v>
          </cell>
        </row>
        <row r="239">
          <cell r="E239">
            <v>7.23</v>
          </cell>
          <cell r="F239">
            <v>0</v>
          </cell>
          <cell r="G239">
            <v>0</v>
          </cell>
        </row>
        <row r="240">
          <cell r="E240">
            <v>1321.82</v>
          </cell>
          <cell r="F240">
            <v>14.14</v>
          </cell>
          <cell r="G240">
            <v>95.61</v>
          </cell>
        </row>
        <row r="241">
          <cell r="E241">
            <v>6260.02</v>
          </cell>
          <cell r="F241">
            <v>195.66</v>
          </cell>
          <cell r="G241">
            <v>629.02</v>
          </cell>
        </row>
        <row r="242">
          <cell r="E242">
            <v>875.66</v>
          </cell>
          <cell r="F242">
            <v>121.8</v>
          </cell>
          <cell r="G242">
            <v>285.39</v>
          </cell>
        </row>
        <row r="243">
          <cell r="E243">
            <v>5384.37</v>
          </cell>
          <cell r="F243">
            <v>73.86</v>
          </cell>
          <cell r="G243">
            <v>343.63</v>
          </cell>
        </row>
        <row r="244">
          <cell r="E244">
            <v>163.19999999999999</v>
          </cell>
          <cell r="F244">
            <v>92.57</v>
          </cell>
          <cell r="G244">
            <v>70.63</v>
          </cell>
        </row>
        <row r="245">
          <cell r="E245">
            <v>157.12</v>
          </cell>
          <cell r="F245">
            <v>89.76</v>
          </cell>
          <cell r="G245">
            <v>67.36</v>
          </cell>
        </row>
        <row r="246">
          <cell r="E246">
            <v>6.07</v>
          </cell>
          <cell r="F246">
            <v>2.8</v>
          </cell>
          <cell r="G246">
            <v>3.27</v>
          </cell>
        </row>
        <row r="247">
          <cell r="E247">
            <v>640.78</v>
          </cell>
          <cell r="F247">
            <v>22.55</v>
          </cell>
          <cell r="G247">
            <v>222.15</v>
          </cell>
        </row>
        <row r="248">
          <cell r="E248">
            <v>374.4</v>
          </cell>
          <cell r="F248">
            <v>11.5</v>
          </cell>
          <cell r="G248">
            <v>173.64</v>
          </cell>
        </row>
        <row r="249">
          <cell r="E249">
            <v>266.37</v>
          </cell>
          <cell r="F249">
            <v>11.05</v>
          </cell>
          <cell r="G249">
            <v>48.51</v>
          </cell>
        </row>
        <row r="250">
          <cell r="E250">
            <v>3891.6</v>
          </cell>
          <cell r="F250">
            <v>40.51</v>
          </cell>
          <cell r="G250">
            <v>227.4</v>
          </cell>
        </row>
        <row r="251">
          <cell r="E251">
            <v>347.28</v>
          </cell>
          <cell r="F251">
            <v>3.44</v>
          </cell>
          <cell r="G251">
            <v>10.61</v>
          </cell>
        </row>
        <row r="252">
          <cell r="E252">
            <v>3544.32</v>
          </cell>
          <cell r="F252">
            <v>37.07</v>
          </cell>
          <cell r="G252">
            <v>216.79</v>
          </cell>
        </row>
        <row r="253">
          <cell r="E253">
            <v>1827.03</v>
          </cell>
          <cell r="F253">
            <v>25.08</v>
          </cell>
          <cell r="G253">
            <v>528.23</v>
          </cell>
        </row>
        <row r="254">
          <cell r="E254">
            <v>10.15</v>
          </cell>
          <cell r="F254">
            <v>0</v>
          </cell>
          <cell r="G254">
            <v>0</v>
          </cell>
        </row>
        <row r="255">
          <cell r="E255">
            <v>1816.88</v>
          </cell>
          <cell r="F255">
            <v>25.08</v>
          </cell>
          <cell r="G255">
            <v>528.23</v>
          </cell>
        </row>
        <row r="256">
          <cell r="E256">
            <v>6522.61</v>
          </cell>
          <cell r="F256">
            <v>180.7</v>
          </cell>
          <cell r="G256">
            <v>1048.42</v>
          </cell>
        </row>
        <row r="257">
          <cell r="E257">
            <v>888.96</v>
          </cell>
          <cell r="F257">
            <v>104.7</v>
          </cell>
          <cell r="G257">
            <v>251.61</v>
          </cell>
        </row>
        <row r="258">
          <cell r="E258">
            <v>5633.65</v>
          </cell>
          <cell r="F258">
            <v>76</v>
          </cell>
          <cell r="G258">
            <v>796.81</v>
          </cell>
        </row>
        <row r="259">
          <cell r="E259">
            <v>334.98</v>
          </cell>
          <cell r="F259">
            <v>202.04</v>
          </cell>
          <cell r="G259">
            <v>132.49</v>
          </cell>
        </row>
        <row r="260">
          <cell r="E260">
            <v>326.3</v>
          </cell>
          <cell r="F260">
            <v>198.73</v>
          </cell>
          <cell r="G260">
            <v>127.13</v>
          </cell>
        </row>
        <row r="261">
          <cell r="E261">
            <v>8.68</v>
          </cell>
          <cell r="F261">
            <v>3.32</v>
          </cell>
          <cell r="G261">
            <v>5.36</v>
          </cell>
        </row>
        <row r="262">
          <cell r="E262">
            <v>1347.97</v>
          </cell>
          <cell r="F262">
            <v>53.55</v>
          </cell>
          <cell r="G262">
            <v>499.97</v>
          </cell>
        </row>
        <row r="263">
          <cell r="E263">
            <v>746.6</v>
          </cell>
          <cell r="F263">
            <v>20.89</v>
          </cell>
          <cell r="G263">
            <v>386.6</v>
          </cell>
        </row>
        <row r="264">
          <cell r="E264">
            <v>601.37</v>
          </cell>
          <cell r="F264">
            <v>32.659999999999997</v>
          </cell>
          <cell r="G264">
            <v>113.37</v>
          </cell>
        </row>
        <row r="265">
          <cell r="E265">
            <v>7943.6</v>
          </cell>
          <cell r="F265">
            <v>81.540000000000006</v>
          </cell>
          <cell r="G265">
            <v>421.12</v>
          </cell>
        </row>
        <row r="266">
          <cell r="E266">
            <v>674.34</v>
          </cell>
          <cell r="F266">
            <v>6.88</v>
          </cell>
          <cell r="G266">
            <v>23.26</v>
          </cell>
        </row>
        <row r="267">
          <cell r="E267">
            <v>7269.26</v>
          </cell>
          <cell r="F267">
            <v>74.650000000000006</v>
          </cell>
          <cell r="G267">
            <v>397.86</v>
          </cell>
        </row>
        <row r="268">
          <cell r="E268">
            <v>3156.08</v>
          </cell>
          <cell r="F268">
            <v>39.22</v>
          </cell>
          <cell r="G268">
            <v>623.85</v>
          </cell>
        </row>
        <row r="269">
          <cell r="E269">
            <v>17.39</v>
          </cell>
          <cell r="F269">
            <v>0</v>
          </cell>
          <cell r="G269">
            <v>0</v>
          </cell>
        </row>
        <row r="270">
          <cell r="E270">
            <v>3138.7</v>
          </cell>
          <cell r="F270">
            <v>39.22</v>
          </cell>
          <cell r="G270">
            <v>623.85</v>
          </cell>
        </row>
        <row r="271">
          <cell r="E271">
            <v>12782.63</v>
          </cell>
          <cell r="F271">
            <v>376.36</v>
          </cell>
          <cell r="G271">
            <v>1677.43</v>
          </cell>
        </row>
        <row r="272">
          <cell r="E272">
            <v>1764.62</v>
          </cell>
          <cell r="F272">
            <v>226.5</v>
          </cell>
          <cell r="G272">
            <v>537</v>
          </cell>
        </row>
        <row r="273">
          <cell r="E273">
            <v>11018.01</v>
          </cell>
          <cell r="F273">
            <v>149.86000000000001</v>
          </cell>
          <cell r="G273">
            <v>1140.44</v>
          </cell>
        </row>
        <row r="274">
          <cell r="E274">
            <v>77.23</v>
          </cell>
          <cell r="F274">
            <v>62.01</v>
          </cell>
          <cell r="G274">
            <v>12.94</v>
          </cell>
        </row>
        <row r="275">
          <cell r="E275">
            <v>76.45</v>
          </cell>
          <cell r="F275">
            <v>61.23</v>
          </cell>
          <cell r="G275">
            <v>12.94</v>
          </cell>
        </row>
        <row r="276">
          <cell r="E276">
            <v>0.79</v>
          </cell>
          <cell r="F276">
            <v>0.79</v>
          </cell>
          <cell r="G276">
            <v>0</v>
          </cell>
        </row>
        <row r="277">
          <cell r="E277">
            <v>205.61</v>
          </cell>
          <cell r="F277">
            <v>19.62</v>
          </cell>
          <cell r="G277">
            <v>96.31</v>
          </cell>
        </row>
        <row r="278">
          <cell r="E278">
            <v>116.51</v>
          </cell>
          <cell r="F278">
            <v>8.27</v>
          </cell>
          <cell r="G278">
            <v>51.93</v>
          </cell>
        </row>
        <row r="279">
          <cell r="E279">
            <v>89.1</v>
          </cell>
          <cell r="F279">
            <v>11.35</v>
          </cell>
          <cell r="G279">
            <v>44.38</v>
          </cell>
        </row>
        <row r="280">
          <cell r="E280">
            <v>2080.83</v>
          </cell>
          <cell r="F280">
            <v>307.47000000000003</v>
          </cell>
          <cell r="G280">
            <v>528.83000000000004</v>
          </cell>
        </row>
        <row r="281">
          <cell r="E281">
            <v>140.25</v>
          </cell>
          <cell r="F281">
            <v>11.83</v>
          </cell>
          <cell r="G281">
            <v>12.6</v>
          </cell>
        </row>
        <row r="282">
          <cell r="E282">
            <v>1940.58</v>
          </cell>
          <cell r="F282">
            <v>295.64</v>
          </cell>
          <cell r="G282">
            <v>516.23</v>
          </cell>
        </row>
        <row r="283">
          <cell r="E283">
            <v>279.02</v>
          </cell>
          <cell r="F283">
            <v>89.85</v>
          </cell>
          <cell r="G283">
            <v>61.69</v>
          </cell>
        </row>
        <row r="284">
          <cell r="E284">
            <v>0</v>
          </cell>
          <cell r="F284">
            <v>0</v>
          </cell>
          <cell r="G284">
            <v>0</v>
          </cell>
        </row>
        <row r="285">
          <cell r="E285">
            <v>279.02</v>
          </cell>
          <cell r="F285">
            <v>89.85</v>
          </cell>
          <cell r="G285">
            <v>61.69</v>
          </cell>
        </row>
        <row r="286">
          <cell r="E286">
            <v>2642.69</v>
          </cell>
          <cell r="F286">
            <v>478.96</v>
          </cell>
          <cell r="G286">
            <v>699.78</v>
          </cell>
        </row>
        <row r="287">
          <cell r="E287">
            <v>333.2</v>
          </cell>
          <cell r="F287">
            <v>81.33</v>
          </cell>
          <cell r="G287">
            <v>77.48</v>
          </cell>
        </row>
        <row r="288">
          <cell r="E288">
            <v>2309.4899999999998</v>
          </cell>
          <cell r="F288">
            <v>397.63</v>
          </cell>
          <cell r="G288">
            <v>622.29999999999995</v>
          </cell>
        </row>
        <row r="289">
          <cell r="E289">
            <v>52.64</v>
          </cell>
          <cell r="F289">
            <v>39.64</v>
          </cell>
          <cell r="G289">
            <v>12.36</v>
          </cell>
        </row>
        <row r="290">
          <cell r="E290">
            <v>52.03</v>
          </cell>
          <cell r="F290">
            <v>39.03</v>
          </cell>
          <cell r="G290">
            <v>12.36</v>
          </cell>
        </row>
        <row r="291">
          <cell r="E291">
            <v>0.61</v>
          </cell>
          <cell r="F291">
            <v>0.61</v>
          </cell>
          <cell r="G291">
            <v>0</v>
          </cell>
        </row>
        <row r="292">
          <cell r="E292">
            <v>234.78</v>
          </cell>
          <cell r="F292">
            <v>32.82</v>
          </cell>
          <cell r="G292">
            <v>84.96</v>
          </cell>
        </row>
        <row r="293">
          <cell r="E293">
            <v>106.09</v>
          </cell>
          <cell r="F293">
            <v>10.54</v>
          </cell>
          <cell r="G293">
            <v>33.35</v>
          </cell>
        </row>
        <row r="294">
          <cell r="E294">
            <v>128.69</v>
          </cell>
          <cell r="F294">
            <v>22.28</v>
          </cell>
          <cell r="G294">
            <v>51.6</v>
          </cell>
        </row>
        <row r="295">
          <cell r="E295">
            <v>2166.16</v>
          </cell>
          <cell r="F295">
            <v>455.48</v>
          </cell>
          <cell r="G295">
            <v>585.20000000000005</v>
          </cell>
        </row>
        <row r="296">
          <cell r="E296">
            <v>177.32</v>
          </cell>
          <cell r="F296">
            <v>10.45</v>
          </cell>
          <cell r="G296">
            <v>21.8</v>
          </cell>
        </row>
        <row r="297">
          <cell r="E297">
            <v>1988.84</v>
          </cell>
          <cell r="F297">
            <v>445.03</v>
          </cell>
          <cell r="G297">
            <v>563.4</v>
          </cell>
        </row>
        <row r="298">
          <cell r="E298">
            <v>199.37</v>
          </cell>
          <cell r="F298">
            <v>92.37</v>
          </cell>
          <cell r="G298">
            <v>48.98</v>
          </cell>
        </row>
        <row r="299">
          <cell r="E299">
            <v>0</v>
          </cell>
          <cell r="F299">
            <v>0</v>
          </cell>
          <cell r="G299">
            <v>0</v>
          </cell>
        </row>
        <row r="300">
          <cell r="E300">
            <v>199.37</v>
          </cell>
          <cell r="F300">
            <v>92.37</v>
          </cell>
          <cell r="G300">
            <v>48.98</v>
          </cell>
        </row>
        <row r="301">
          <cell r="E301">
            <v>2652.95</v>
          </cell>
          <cell r="F301">
            <v>620.29999999999995</v>
          </cell>
          <cell r="G301">
            <v>731.49</v>
          </cell>
        </row>
        <row r="302">
          <cell r="E302">
            <v>335.44</v>
          </cell>
          <cell r="F302">
            <v>60.01</v>
          </cell>
          <cell r="G302">
            <v>67.510000000000005</v>
          </cell>
        </row>
        <row r="303">
          <cell r="E303">
            <v>2317.5100000000002</v>
          </cell>
          <cell r="F303">
            <v>560.29</v>
          </cell>
          <cell r="G303">
            <v>663.98</v>
          </cell>
        </row>
        <row r="304">
          <cell r="E304">
            <v>129.88</v>
          </cell>
          <cell r="F304">
            <v>101.65</v>
          </cell>
          <cell r="G304">
            <v>25.3</v>
          </cell>
        </row>
        <row r="305">
          <cell r="E305">
            <v>128.47999999999999</v>
          </cell>
          <cell r="F305">
            <v>100.25</v>
          </cell>
          <cell r="G305">
            <v>25.3</v>
          </cell>
        </row>
        <row r="306">
          <cell r="E306">
            <v>1.4</v>
          </cell>
          <cell r="F306">
            <v>1.4</v>
          </cell>
          <cell r="G306">
            <v>0</v>
          </cell>
        </row>
        <row r="307">
          <cell r="E307">
            <v>440.38</v>
          </cell>
          <cell r="F307">
            <v>52.44</v>
          </cell>
          <cell r="G307">
            <v>181.27</v>
          </cell>
        </row>
        <row r="308">
          <cell r="E308">
            <v>222.59</v>
          </cell>
          <cell r="F308">
            <v>18.809999999999999</v>
          </cell>
          <cell r="G308">
            <v>85.29</v>
          </cell>
        </row>
        <row r="309">
          <cell r="E309">
            <v>217.79</v>
          </cell>
          <cell r="F309">
            <v>33.630000000000003</v>
          </cell>
          <cell r="G309">
            <v>95.98</v>
          </cell>
        </row>
        <row r="310">
          <cell r="E310">
            <v>4246.99</v>
          </cell>
          <cell r="F310">
            <v>762.95</v>
          </cell>
          <cell r="G310">
            <v>1114.03</v>
          </cell>
        </row>
        <row r="311">
          <cell r="E311">
            <v>317.57</v>
          </cell>
          <cell r="F311">
            <v>22.28</v>
          </cell>
          <cell r="G311">
            <v>34.4</v>
          </cell>
        </row>
        <row r="312">
          <cell r="E312">
            <v>3929.42</v>
          </cell>
          <cell r="F312">
            <v>740.67</v>
          </cell>
          <cell r="G312">
            <v>1079.6300000000001</v>
          </cell>
        </row>
        <row r="313">
          <cell r="E313">
            <v>478.4</v>
          </cell>
          <cell r="F313">
            <v>182.22</v>
          </cell>
          <cell r="G313">
            <v>110.67</v>
          </cell>
        </row>
        <row r="314">
          <cell r="E314">
            <v>0</v>
          </cell>
          <cell r="F314">
            <v>0</v>
          </cell>
          <cell r="G314">
            <v>0</v>
          </cell>
        </row>
        <row r="315">
          <cell r="E315">
            <v>478.4</v>
          </cell>
          <cell r="F315">
            <v>182.22</v>
          </cell>
          <cell r="G315">
            <v>110.67</v>
          </cell>
        </row>
        <row r="316">
          <cell r="E316">
            <v>5295.64</v>
          </cell>
          <cell r="F316">
            <v>1099.26</v>
          </cell>
          <cell r="G316">
            <v>1431.28</v>
          </cell>
        </row>
        <row r="317">
          <cell r="E317">
            <v>668.64</v>
          </cell>
          <cell r="F317">
            <v>141.34</v>
          </cell>
          <cell r="G317">
            <v>144.99</v>
          </cell>
        </row>
        <row r="318">
          <cell r="E318">
            <v>4627</v>
          </cell>
          <cell r="F318">
            <v>957.92</v>
          </cell>
          <cell r="G318">
            <v>1286.29</v>
          </cell>
        </row>
        <row r="319">
          <cell r="E319">
            <v>1159.74</v>
          </cell>
          <cell r="F319">
            <v>791.02</v>
          </cell>
          <cell r="G319">
            <v>363.53</v>
          </cell>
        </row>
        <row r="320">
          <cell r="E320">
            <v>1139.52</v>
          </cell>
          <cell r="F320">
            <v>785.9</v>
          </cell>
          <cell r="G320">
            <v>349.42</v>
          </cell>
        </row>
        <row r="321">
          <cell r="E321">
            <v>20.22</v>
          </cell>
          <cell r="F321">
            <v>5.1100000000000003</v>
          </cell>
          <cell r="G321">
            <v>14.1</v>
          </cell>
        </row>
        <row r="322">
          <cell r="E322">
            <v>2810.22</v>
          </cell>
          <cell r="F322">
            <v>121.02</v>
          </cell>
          <cell r="G322">
            <v>1104.32</v>
          </cell>
        </row>
        <row r="323">
          <cell r="E323">
            <v>1601.9</v>
          </cell>
          <cell r="F323">
            <v>56.69</v>
          </cell>
          <cell r="G323">
            <v>845.48</v>
          </cell>
        </row>
        <row r="324">
          <cell r="E324">
            <v>1208.32</v>
          </cell>
          <cell r="F324">
            <v>64.34</v>
          </cell>
          <cell r="G324">
            <v>258.83</v>
          </cell>
        </row>
        <row r="325">
          <cell r="E325">
            <v>18275.87</v>
          </cell>
          <cell r="F325">
            <v>220.73</v>
          </cell>
          <cell r="G325">
            <v>1133.6500000000001</v>
          </cell>
        </row>
        <row r="326">
          <cell r="E326">
            <v>1676.38</v>
          </cell>
          <cell r="F326">
            <v>5.78</v>
          </cell>
          <cell r="G326">
            <v>50.47</v>
          </cell>
        </row>
        <row r="327">
          <cell r="E327">
            <v>16599.490000000002</v>
          </cell>
          <cell r="F327">
            <v>214.95</v>
          </cell>
          <cell r="G327">
            <v>1083.18</v>
          </cell>
        </row>
        <row r="328">
          <cell r="E328">
            <v>5846.8</v>
          </cell>
          <cell r="F328">
            <v>47.32</v>
          </cell>
          <cell r="G328">
            <v>743.25</v>
          </cell>
        </row>
        <row r="329">
          <cell r="E329">
            <v>45.88</v>
          </cell>
          <cell r="F329">
            <v>0</v>
          </cell>
          <cell r="G329">
            <v>1.01</v>
          </cell>
        </row>
        <row r="330">
          <cell r="E330">
            <v>5800.91</v>
          </cell>
          <cell r="F330">
            <v>47.32</v>
          </cell>
          <cell r="G330">
            <v>742.24</v>
          </cell>
        </row>
        <row r="331">
          <cell r="E331">
            <v>28092.62</v>
          </cell>
          <cell r="F331">
            <v>1180.0899999999999</v>
          </cell>
          <cell r="G331">
            <v>3344.75</v>
          </cell>
        </row>
        <row r="332">
          <cell r="E332">
            <v>4463.68</v>
          </cell>
          <cell r="F332">
            <v>848.37</v>
          </cell>
          <cell r="G332">
            <v>1246.3800000000001</v>
          </cell>
        </row>
        <row r="333">
          <cell r="E333">
            <v>23628.94</v>
          </cell>
          <cell r="F333">
            <v>331.72</v>
          </cell>
          <cell r="G333">
            <v>2098.37</v>
          </cell>
        </row>
        <row r="334">
          <cell r="E334">
            <v>1062.04</v>
          </cell>
          <cell r="F334">
            <v>686.79</v>
          </cell>
          <cell r="G334">
            <v>371.6</v>
          </cell>
        </row>
        <row r="335">
          <cell r="E335">
            <v>1045.73</v>
          </cell>
          <cell r="F335">
            <v>681.22</v>
          </cell>
          <cell r="G335">
            <v>360.86</v>
          </cell>
        </row>
        <row r="336">
          <cell r="E336">
            <v>16.309999999999999</v>
          </cell>
          <cell r="F336">
            <v>5.57</v>
          </cell>
          <cell r="G336">
            <v>10.74</v>
          </cell>
        </row>
        <row r="337">
          <cell r="E337">
            <v>2735.74</v>
          </cell>
          <cell r="F337">
            <v>91.14</v>
          </cell>
          <cell r="G337">
            <v>970.03</v>
          </cell>
        </row>
        <row r="338">
          <cell r="E338">
            <v>1616.12</v>
          </cell>
          <cell r="F338">
            <v>52.65</v>
          </cell>
          <cell r="G338">
            <v>740.77</v>
          </cell>
        </row>
        <row r="339">
          <cell r="E339">
            <v>1119.6199999999999</v>
          </cell>
          <cell r="F339">
            <v>38.49</v>
          </cell>
          <cell r="G339">
            <v>229.26</v>
          </cell>
        </row>
        <row r="340">
          <cell r="E340">
            <v>17991</v>
          </cell>
          <cell r="F340">
            <v>211.12</v>
          </cell>
          <cell r="G340">
            <v>2095.6</v>
          </cell>
        </row>
        <row r="341">
          <cell r="E341">
            <v>1555.63</v>
          </cell>
          <cell r="F341">
            <v>2.7</v>
          </cell>
          <cell r="G341">
            <v>60.81</v>
          </cell>
        </row>
        <row r="342">
          <cell r="E342">
            <v>16435.37</v>
          </cell>
          <cell r="F342">
            <v>208.42</v>
          </cell>
          <cell r="G342">
            <v>2034.79</v>
          </cell>
        </row>
        <row r="343">
          <cell r="E343">
            <v>7775.04</v>
          </cell>
          <cell r="F343">
            <v>130.97999999999999</v>
          </cell>
          <cell r="G343">
            <v>3470.84</v>
          </cell>
        </row>
        <row r="344">
          <cell r="E344">
            <v>60.73</v>
          </cell>
          <cell r="F344">
            <v>0</v>
          </cell>
          <cell r="G344">
            <v>11.57</v>
          </cell>
        </row>
        <row r="345">
          <cell r="E345">
            <v>7714.3</v>
          </cell>
          <cell r="F345">
            <v>130.97999999999999</v>
          </cell>
          <cell r="G345">
            <v>3459.26</v>
          </cell>
        </row>
        <row r="346">
          <cell r="E346">
            <v>29563.82</v>
          </cell>
          <cell r="F346">
            <v>1120.03</v>
          </cell>
          <cell r="G346">
            <v>6908.07</v>
          </cell>
        </row>
        <row r="347">
          <cell r="E347">
            <v>4278.21</v>
          </cell>
          <cell r="F347">
            <v>736.57</v>
          </cell>
          <cell r="G347">
            <v>1174.02</v>
          </cell>
        </row>
        <row r="348">
          <cell r="E348">
            <v>25285.599999999999</v>
          </cell>
          <cell r="F348">
            <v>383.46</v>
          </cell>
          <cell r="G348">
            <v>5734.05</v>
          </cell>
        </row>
        <row r="349">
          <cell r="E349">
            <v>2221.77</v>
          </cell>
          <cell r="F349">
            <v>1477.8</v>
          </cell>
          <cell r="G349">
            <v>735.13</v>
          </cell>
        </row>
        <row r="350">
          <cell r="E350">
            <v>2185.25</v>
          </cell>
          <cell r="F350">
            <v>1467.12</v>
          </cell>
          <cell r="G350">
            <v>710.28</v>
          </cell>
        </row>
        <row r="351">
          <cell r="E351">
            <v>36.53</v>
          </cell>
          <cell r="F351">
            <v>10.68</v>
          </cell>
          <cell r="G351">
            <v>24.84</v>
          </cell>
        </row>
        <row r="352">
          <cell r="E352">
            <v>5545.96</v>
          </cell>
          <cell r="F352">
            <v>212.17</v>
          </cell>
          <cell r="G352">
            <v>2074.34</v>
          </cell>
        </row>
        <row r="353">
          <cell r="E353">
            <v>3218.02</v>
          </cell>
          <cell r="F353">
            <v>109.34</v>
          </cell>
          <cell r="G353">
            <v>1586.25</v>
          </cell>
        </row>
        <row r="354">
          <cell r="E354">
            <v>2327.94</v>
          </cell>
          <cell r="F354">
            <v>102.83</v>
          </cell>
          <cell r="G354">
            <v>488.09</v>
          </cell>
        </row>
        <row r="355">
          <cell r="E355">
            <v>36266.870000000003</v>
          </cell>
          <cell r="F355">
            <v>431.85</v>
          </cell>
          <cell r="G355">
            <v>3229.26</v>
          </cell>
        </row>
        <row r="356">
          <cell r="E356">
            <v>3232.01</v>
          </cell>
          <cell r="F356">
            <v>8.48</v>
          </cell>
          <cell r="G356">
            <v>111.28</v>
          </cell>
        </row>
        <row r="357">
          <cell r="E357">
            <v>33034.86</v>
          </cell>
          <cell r="F357">
            <v>423.37</v>
          </cell>
          <cell r="G357">
            <v>3117.97</v>
          </cell>
        </row>
        <row r="358">
          <cell r="E358">
            <v>13621.83</v>
          </cell>
          <cell r="F358">
            <v>178.3</v>
          </cell>
          <cell r="G358">
            <v>4214.09</v>
          </cell>
        </row>
        <row r="359">
          <cell r="E359">
            <v>106.62</v>
          </cell>
          <cell r="F359">
            <v>0</v>
          </cell>
          <cell r="G359">
            <v>12.58</v>
          </cell>
        </row>
        <row r="360">
          <cell r="E360">
            <v>13515.21</v>
          </cell>
          <cell r="F360">
            <v>178.3</v>
          </cell>
          <cell r="G360">
            <v>4201.51</v>
          </cell>
        </row>
        <row r="361">
          <cell r="E361">
            <v>57656.44</v>
          </cell>
          <cell r="F361">
            <v>2300.13</v>
          </cell>
          <cell r="G361">
            <v>10252.81</v>
          </cell>
        </row>
        <row r="362">
          <cell r="E362">
            <v>8741.9</v>
          </cell>
          <cell r="F362">
            <v>1584.94</v>
          </cell>
          <cell r="G362">
            <v>2420.4</v>
          </cell>
        </row>
        <row r="363">
          <cell r="E363">
            <v>48914.54</v>
          </cell>
          <cell r="F363">
            <v>715.19</v>
          </cell>
          <cell r="G363">
            <v>7832.41</v>
          </cell>
        </row>
      </sheetData>
      <sheetData sheetId="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_S_Vorbildung"/>
      <sheetName val="03_S_Geburtsjahr"/>
      <sheetName val="Liste"/>
      <sheetName val="Konten"/>
    </sheetNames>
    <sheetDataSet>
      <sheetData sheetId="0">
        <row r="6">
          <cell r="AO6" t="e">
            <v>#N/A</v>
          </cell>
        </row>
        <row r="11">
          <cell r="AO11" t="str">
            <v>Key Datentabellen</v>
          </cell>
        </row>
        <row r="12">
          <cell r="AO12" t="str">
            <v>Schleswig-Holstein_2012_II 03a_1</v>
          </cell>
        </row>
        <row r="13">
          <cell r="AO13" t="str">
            <v>Schleswig-Holstein_2012_II 03a_X</v>
          </cell>
        </row>
        <row r="14">
          <cell r="AO14" t="str">
            <v>Schleswig-Holstein_2012_II 03a_2</v>
          </cell>
        </row>
        <row r="15">
          <cell r="AO15" t="str">
            <v>Schleswig-Holstein_2012_II 03a_3</v>
          </cell>
        </row>
        <row r="16">
          <cell r="AO16" t="str">
            <v>Schleswig-Holstein_2012_II 03a_4</v>
          </cell>
        </row>
        <row r="17">
          <cell r="AO17" t="str">
            <v>Schleswig-Holstein_2012_II 03a_5</v>
          </cell>
        </row>
        <row r="18">
          <cell r="AO18" t="str">
            <v>Schleswig-Holstein_2012_II 03a_6</v>
          </cell>
        </row>
        <row r="19">
          <cell r="AO19" t="str">
            <v>Schleswig-Holstein_2012_II 03a_7</v>
          </cell>
        </row>
        <row r="20">
          <cell r="AO20" t="str">
            <v>Schleswig-Holstein_2012_II 03a_8</v>
          </cell>
        </row>
        <row r="21">
          <cell r="AO21" t="str">
            <v>Schleswig-Holstein_2012_II 01_1</v>
          </cell>
        </row>
        <row r="22">
          <cell r="AO22" t="str">
            <v>Schleswig-Holstein_2012_II 01_X</v>
          </cell>
        </row>
        <row r="23">
          <cell r="AO23" t="str">
            <v>Schleswig-Holstein_2012_II 01_2</v>
          </cell>
        </row>
        <row r="24">
          <cell r="AO24" t="str">
            <v>Schleswig-Holstein_2012_II 01_3</v>
          </cell>
        </row>
        <row r="25">
          <cell r="AO25" t="str">
            <v>Schleswig-Holstein_2012_II 01_4</v>
          </cell>
        </row>
        <row r="26">
          <cell r="AO26" t="str">
            <v>Schleswig-Holstein_2012_II 01_5</v>
          </cell>
        </row>
        <row r="27">
          <cell r="AO27" t="str">
            <v>Schleswig-Holstein_2012_II 01_6</v>
          </cell>
        </row>
        <row r="28">
          <cell r="AO28" t="str">
            <v>Schleswig-Holstein_2012_II 01_7</v>
          </cell>
        </row>
        <row r="29">
          <cell r="AO29" t="str">
            <v>Schleswig-Holstein_2012_II 01_8</v>
          </cell>
        </row>
        <row r="30">
          <cell r="AO30" t="str">
            <v>Schleswig-Holstein_2012_II 03a_1</v>
          </cell>
        </row>
        <row r="31">
          <cell r="AO31" t="str">
            <v>Schleswig-Holstein_2012_II 03a_X</v>
          </cell>
        </row>
        <row r="32">
          <cell r="AO32" t="str">
            <v>Schleswig-Holstein_2012_II 03a_2</v>
          </cell>
        </row>
        <row r="33">
          <cell r="AO33" t="str">
            <v>Schleswig-Holstein_2012_II 03a_3</v>
          </cell>
        </row>
        <row r="34">
          <cell r="AO34" t="str">
            <v>Schleswig-Holstein_2012_II 03a_4</v>
          </cell>
        </row>
        <row r="35">
          <cell r="AO35" t="str">
            <v>Schleswig-Holstein_2012_II 03a_5</v>
          </cell>
        </row>
        <row r="36">
          <cell r="AO36" t="str">
            <v>Schleswig-Holstein_2012_II 03a_6</v>
          </cell>
        </row>
        <row r="37">
          <cell r="AO37" t="str">
            <v>Schleswig-Holstein_2012_II 03a_7</v>
          </cell>
        </row>
        <row r="38">
          <cell r="AO38" t="str">
            <v>Schleswig-Holstein_2012_II 03a_8</v>
          </cell>
        </row>
        <row r="39">
          <cell r="AO39" t="str">
            <v>Schleswig-Holstein_2012_II 01_1</v>
          </cell>
        </row>
        <row r="40">
          <cell r="AO40" t="str">
            <v>Schleswig-Holstein_2012_II 01_X</v>
          </cell>
        </row>
        <row r="41">
          <cell r="AO41" t="str">
            <v>Schleswig-Holstein_2012_II 01_2</v>
          </cell>
        </row>
        <row r="42">
          <cell r="AO42" t="str">
            <v>Schleswig-Holstein_2012_II 01_3</v>
          </cell>
        </row>
        <row r="43">
          <cell r="AO43" t="str">
            <v>Schleswig-Holstein_2012_II 01_4</v>
          </cell>
        </row>
        <row r="44">
          <cell r="AO44" t="str">
            <v>Schleswig-Holstein_2012_II 01_5</v>
          </cell>
        </row>
        <row r="45">
          <cell r="AO45" t="str">
            <v>Schleswig-Holstein_2012_II 01_6</v>
          </cell>
        </row>
        <row r="46">
          <cell r="AO46" t="str">
            <v>Schleswig-Holstein_2012_II 01_7</v>
          </cell>
        </row>
        <row r="47">
          <cell r="AO47" t="str">
            <v>Schleswig-Holstein_2012_II 01_8</v>
          </cell>
        </row>
        <row r="77">
          <cell r="AO77" t="str">
            <v>Schleswig-Holstein_2011_II 03a_1</v>
          </cell>
        </row>
        <row r="78">
          <cell r="AO78" t="str">
            <v>Schleswig-Holstein_2011_II 03a_X</v>
          </cell>
        </row>
        <row r="79">
          <cell r="AO79" t="str">
            <v>Schleswig-Holstein_2011_II 03a_2</v>
          </cell>
        </row>
        <row r="80">
          <cell r="AO80" t="str">
            <v>Schleswig-Holstein_2011_II 03a_3</v>
          </cell>
        </row>
        <row r="81">
          <cell r="AO81" t="str">
            <v>Schleswig-Holstein_2011_II 03a_4</v>
          </cell>
        </row>
        <row r="82">
          <cell r="AO82" t="str">
            <v>Schleswig-Holstein_2011_II 03a_5</v>
          </cell>
        </row>
        <row r="83">
          <cell r="AO83" t="str">
            <v>Schleswig-Holstein_2011_II 03a_6</v>
          </cell>
        </row>
        <row r="84">
          <cell r="AO84" t="str">
            <v>Schleswig-Holstein_2011_II 03a_7</v>
          </cell>
        </row>
        <row r="85">
          <cell r="AO85" t="str">
            <v>Schleswig-Holstein_2011_II 03a_8</v>
          </cell>
        </row>
        <row r="86">
          <cell r="AO86" t="str">
            <v>Schleswig-Holstein_2011_II 01_1</v>
          </cell>
        </row>
        <row r="87">
          <cell r="AO87" t="str">
            <v>Schleswig-Holstein_2011_II 01_X</v>
          </cell>
        </row>
        <row r="88">
          <cell r="AO88" t="str">
            <v>Schleswig-Holstein_2011_II 01_2</v>
          </cell>
        </row>
        <row r="89">
          <cell r="AO89" t="str">
            <v>Schleswig-Holstein_2011_II 01_3</v>
          </cell>
        </row>
        <row r="90">
          <cell r="AO90" t="str">
            <v>Schleswig-Holstein_2011_II 01_4</v>
          </cell>
        </row>
        <row r="91">
          <cell r="AO91" t="str">
            <v>Schleswig-Holstein_2011_II 01_5</v>
          </cell>
        </row>
        <row r="92">
          <cell r="AO92" t="str">
            <v>Schleswig-Holstein_2011_II 01_6</v>
          </cell>
        </row>
        <row r="93">
          <cell r="AO93" t="str">
            <v>Schleswig-Holstein_2011_II 01_7</v>
          </cell>
        </row>
        <row r="94">
          <cell r="AO94" t="str">
            <v>Schleswig-Holstein_2011_II 01_8</v>
          </cell>
        </row>
        <row r="125">
          <cell r="AO125" t="str">
            <v>Schleswig-Holstein_2010_II 03a_1</v>
          </cell>
        </row>
        <row r="126">
          <cell r="AO126" t="str">
            <v>Schleswig-Holstein_2010_II 03a_X</v>
          </cell>
        </row>
        <row r="127">
          <cell r="AO127" t="str">
            <v>Schleswig-Holstein_2010_II 03a_2</v>
          </cell>
        </row>
        <row r="128">
          <cell r="AO128" t="str">
            <v>Schleswig-Holstein_2010_II 03a_3</v>
          </cell>
        </row>
        <row r="129">
          <cell r="AO129" t="str">
            <v>Schleswig-Holstein_2010_II 03a_4</v>
          </cell>
        </row>
        <row r="130">
          <cell r="AO130" t="str">
            <v>Schleswig-Holstein_2010_II 03a_5</v>
          </cell>
        </row>
        <row r="131">
          <cell r="AO131" t="str">
            <v>Schleswig-Holstein_2010_II 03a_6</v>
          </cell>
        </row>
        <row r="132">
          <cell r="AO132" t="str">
            <v>Schleswig-Holstein_2010_II 03a_7</v>
          </cell>
        </row>
        <row r="133">
          <cell r="AO133" t="str">
            <v>Schleswig-Holstein_2010_II 03a_8</v>
          </cell>
        </row>
        <row r="134">
          <cell r="AO134" t="str">
            <v>Schleswig-Holstein_2010_II 01_1</v>
          </cell>
        </row>
        <row r="135">
          <cell r="AO135" t="str">
            <v>Schleswig-Holstein_2010_II 01_X</v>
          </cell>
        </row>
        <row r="136">
          <cell r="AO136" t="str">
            <v>Schleswig-Holstein_2010_II 01_2</v>
          </cell>
        </row>
        <row r="137">
          <cell r="AO137" t="str">
            <v>Schleswig-Holstein_2010_II 01_3</v>
          </cell>
        </row>
        <row r="138">
          <cell r="AO138" t="str">
            <v>Schleswig-Holstein_2010_II 01_4</v>
          </cell>
        </row>
        <row r="139">
          <cell r="AO139" t="str">
            <v>Schleswig-Holstein_2010_II 01_5</v>
          </cell>
        </row>
        <row r="140">
          <cell r="AO140" t="str">
            <v>Schleswig-Holstein_2010_II 01_6</v>
          </cell>
        </row>
        <row r="141">
          <cell r="AO141" t="str">
            <v>Schleswig-Holstein_2010_II 01_7</v>
          </cell>
        </row>
        <row r="142">
          <cell r="AO142" t="str">
            <v>Schleswig-Holstein_2010_II 01_8</v>
          </cell>
        </row>
        <row r="173">
          <cell r="AO173" t="str">
            <v>Schleswig-Holstein_2009_II 03a_1</v>
          </cell>
        </row>
        <row r="174">
          <cell r="AO174" t="str">
            <v>Schleswig-Holstein_2009_II 03a_X</v>
          </cell>
        </row>
        <row r="175">
          <cell r="AO175" t="str">
            <v>Schleswig-Holstein_2009_II 03a_2</v>
          </cell>
        </row>
        <row r="176">
          <cell r="AO176" t="str">
            <v>Schleswig-Holstein_2009_II 03a_3</v>
          </cell>
        </row>
        <row r="177">
          <cell r="AO177" t="str">
            <v>Schleswig-Holstein_2009_II 03a_4</v>
          </cell>
        </row>
        <row r="178">
          <cell r="AO178" t="str">
            <v>Schleswig-Holstein_2009_II 03a_5</v>
          </cell>
        </row>
        <row r="179">
          <cell r="AO179" t="str">
            <v>Schleswig-Holstein_2009_II 03a_6</v>
          </cell>
        </row>
        <row r="180">
          <cell r="AO180" t="str">
            <v>Schleswig-Holstein_2009_II 03a_7</v>
          </cell>
        </row>
        <row r="181">
          <cell r="AO181" t="str">
            <v>Schleswig-Holstein_2009_II 03a_8</v>
          </cell>
        </row>
        <row r="182">
          <cell r="AO182" t="str">
            <v>Schleswig-Holstein_2009_II 01_1</v>
          </cell>
        </row>
        <row r="183">
          <cell r="AO183" t="str">
            <v>Schleswig-Holstein_2009_II 01_X</v>
          </cell>
        </row>
        <row r="184">
          <cell r="AO184" t="str">
            <v>Schleswig-Holstein_2009_II 01_2</v>
          </cell>
        </row>
        <row r="185">
          <cell r="AO185" t="str">
            <v>Schleswig-Holstein_2009_II 01_3</v>
          </cell>
        </row>
        <row r="186">
          <cell r="AO186" t="str">
            <v>Schleswig-Holstein_2009_II 01_4</v>
          </cell>
        </row>
        <row r="187">
          <cell r="AO187" t="str">
            <v>Schleswig-Holstein_2009_II 01_5</v>
          </cell>
        </row>
        <row r="188">
          <cell r="AO188" t="str">
            <v>Schleswig-Holstein_2009_II 01_6</v>
          </cell>
        </row>
        <row r="189">
          <cell r="AO189" t="str">
            <v>Schleswig-Holstein_2009_II 01_7</v>
          </cell>
        </row>
        <row r="190">
          <cell r="AO190" t="str">
            <v>Schleswig-Holstein_2009_II 01_8</v>
          </cell>
        </row>
        <row r="221">
          <cell r="AO221" t="str">
            <v>Schleswig-Holstein_2008_II 03a_1</v>
          </cell>
        </row>
        <row r="222">
          <cell r="AO222" t="str">
            <v>Schleswig-Holstein_2008_II 03a_X</v>
          </cell>
        </row>
        <row r="223">
          <cell r="AO223" t="str">
            <v>Schleswig-Holstein_2008_II 03a_2</v>
          </cell>
        </row>
        <row r="224">
          <cell r="AO224" t="str">
            <v>Schleswig-Holstein_2008_II 03a_3</v>
          </cell>
        </row>
        <row r="225">
          <cell r="AO225" t="str">
            <v>Schleswig-Holstein_2008_II 03a_4</v>
          </cell>
        </row>
        <row r="226">
          <cell r="AO226" t="str">
            <v>Schleswig-Holstein_2008_II 03a_5</v>
          </cell>
        </row>
        <row r="227">
          <cell r="AO227" t="str">
            <v>Schleswig-Holstein_2008_II 03a_6</v>
          </cell>
        </row>
        <row r="228">
          <cell r="AO228" t="str">
            <v>Schleswig-Holstein_2008_II 03a_7</v>
          </cell>
        </row>
        <row r="229">
          <cell r="AO229" t="str">
            <v>Schleswig-Holstein_2008_II 03a_8</v>
          </cell>
        </row>
        <row r="230">
          <cell r="AO230" t="str">
            <v>Schleswig-Holstein_2008_II 01_1</v>
          </cell>
        </row>
        <row r="231">
          <cell r="AO231" t="str">
            <v>Schleswig-Holstein_2008_II 01_X</v>
          </cell>
        </row>
        <row r="232">
          <cell r="AO232" t="str">
            <v>Schleswig-Holstein_2008_II 01_2</v>
          </cell>
        </row>
        <row r="233">
          <cell r="AO233" t="str">
            <v>Schleswig-Holstein_2008_II 01_3</v>
          </cell>
        </row>
        <row r="234">
          <cell r="AO234" t="str">
            <v>Schleswig-Holstein_2008_II 01_4</v>
          </cell>
        </row>
        <row r="235">
          <cell r="AO235" t="str">
            <v>Schleswig-Holstein_2008_II 01_5</v>
          </cell>
        </row>
        <row r="236">
          <cell r="AO236" t="str">
            <v>Schleswig-Holstein_2008_II 01_6</v>
          </cell>
        </row>
        <row r="237">
          <cell r="AO237" t="str">
            <v>Schleswig-Holstein_2008_II 01_7</v>
          </cell>
        </row>
        <row r="238">
          <cell r="AO238" t="str">
            <v>Schleswig-Holstein_2008_II 01_8</v>
          </cell>
        </row>
        <row r="269">
          <cell r="AO269" t="str">
            <v>Schleswig-Holstein_2007_II 03a_1</v>
          </cell>
        </row>
        <row r="270">
          <cell r="AO270" t="str">
            <v>Schleswig-Holstein_2007_II 03a_X</v>
          </cell>
        </row>
        <row r="271">
          <cell r="AO271" t="str">
            <v>Schleswig-Holstein_2007_II 03a_2</v>
          </cell>
        </row>
        <row r="272">
          <cell r="AO272" t="str">
            <v>Schleswig-Holstein_2007_II 03a_3</v>
          </cell>
        </row>
        <row r="273">
          <cell r="AO273" t="str">
            <v>Schleswig-Holstein_2007_II 03a_4</v>
          </cell>
        </row>
        <row r="274">
          <cell r="AO274" t="str">
            <v>Schleswig-Holstein_2007_II 03a_5</v>
          </cell>
        </row>
        <row r="275">
          <cell r="AO275" t="str">
            <v>Schleswig-Holstein_2007_II 03a_6</v>
          </cell>
        </row>
        <row r="276">
          <cell r="AO276" t="str">
            <v>Schleswig-Holstein_2007_II 03a_7</v>
          </cell>
        </row>
        <row r="277">
          <cell r="AO277" t="str">
            <v>Schleswig-Holstein_2007_II 03a_8</v>
          </cell>
        </row>
        <row r="278">
          <cell r="AO278" t="str">
            <v>Schleswig-Holstein_2007_II 01_1</v>
          </cell>
        </row>
        <row r="279">
          <cell r="AO279" t="str">
            <v>Schleswig-Holstein_2007_II 01_X</v>
          </cell>
        </row>
        <row r="280">
          <cell r="AO280" t="str">
            <v>Schleswig-Holstein_2007_II 01_2</v>
          </cell>
        </row>
        <row r="281">
          <cell r="AO281" t="str">
            <v>Schleswig-Holstein_2007_II 01_3</v>
          </cell>
        </row>
        <row r="282">
          <cell r="AO282" t="str">
            <v>Schleswig-Holstein_2007_II 01_4</v>
          </cell>
        </row>
        <row r="283">
          <cell r="AO283" t="str">
            <v>Schleswig-Holstein_2007_II 01_5</v>
          </cell>
        </row>
        <row r="284">
          <cell r="AO284" t="str">
            <v>Schleswig-Holstein_2007_II 01_6</v>
          </cell>
        </row>
        <row r="285">
          <cell r="AO285" t="str">
            <v>Schleswig-Holstein_2007_II 01_7</v>
          </cell>
        </row>
        <row r="286">
          <cell r="AO286" t="str">
            <v>Schleswig-Holstein_2007_II 01_8</v>
          </cell>
        </row>
      </sheetData>
      <sheetData sheetId="1"/>
      <sheetData sheetId="2"/>
      <sheetData sheetId="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_S_Vorbildung"/>
      <sheetName val="BS"/>
      <sheetName val="BS_Ausl"/>
      <sheetName val="Check_Detail"/>
      <sheetName val="to_do"/>
      <sheetName val="BS_ENRL"/>
      <sheetName val="BS_Vorbildung"/>
      <sheetName val="BS_Vorbildung_ALT"/>
      <sheetName val="Insg_TZ"/>
      <sheetName val="Mittlerer Dienst"/>
      <sheetName val="Konten"/>
      <sheetName val="Liste"/>
      <sheetName val="Nachfragen"/>
      <sheetName val="Vorbildung_2012_Formel"/>
    </sheetNames>
    <sheetDataSet>
      <sheetData sheetId="0"/>
      <sheetData sheetId="1"/>
      <sheetData sheetId="2"/>
      <sheetData sheetId="3"/>
      <sheetData sheetId="4"/>
      <sheetData sheetId="5"/>
      <sheetData sheetId="6"/>
      <sheetData sheetId="7"/>
      <sheetData sheetId="8"/>
      <sheetData sheetId="9"/>
      <sheetData sheetId="10">
        <row r="8">
          <cell r="D8" t="str">
            <v>1_1_1</v>
          </cell>
          <cell r="E8" t="str">
            <v>1_1_1</v>
          </cell>
        </row>
        <row r="9">
          <cell r="D9" t="str">
            <v>1_1_1_1</v>
          </cell>
          <cell r="E9" t="str">
            <v>1_1_1_1</v>
          </cell>
        </row>
        <row r="10">
          <cell r="D10" t="str">
            <v>1_1_1_2</v>
          </cell>
          <cell r="E10" t="str">
            <v>1_1_1_2</v>
          </cell>
        </row>
        <row r="11">
          <cell r="D11" t="str">
            <v>1_1_1_3</v>
          </cell>
          <cell r="E11" t="str">
            <v>1_1_1_3</v>
          </cell>
        </row>
        <row r="12">
          <cell r="D12" t="str">
            <v>1_1_1_4</v>
          </cell>
          <cell r="E12" t="str">
            <v>1_1_1_4</v>
          </cell>
        </row>
        <row r="13">
          <cell r="D13" t="str">
            <v>1_1_1_5</v>
          </cell>
          <cell r="E13" t="str">
            <v>1_1_1_5</v>
          </cell>
        </row>
        <row r="15">
          <cell r="D15" t="str">
            <v>1_1_2</v>
          </cell>
          <cell r="E15" t="str">
            <v>1_1_2</v>
          </cell>
        </row>
        <row r="17">
          <cell r="D17" t="str">
            <v>1_1_3</v>
          </cell>
          <cell r="E17" t="str">
            <v>1_1_3</v>
          </cell>
        </row>
        <row r="19">
          <cell r="D19" t="str">
            <v>2_4_2</v>
          </cell>
          <cell r="E19" t="str">
            <v>1_1_4</v>
          </cell>
        </row>
        <row r="20">
          <cell r="D20" t="str">
            <v>1_2</v>
          </cell>
          <cell r="E20" t="str">
            <v>1_2</v>
          </cell>
        </row>
        <row r="21">
          <cell r="D21" t="str">
            <v>1_2_1</v>
          </cell>
          <cell r="E21" t="str">
            <v>1_2_1</v>
          </cell>
        </row>
        <row r="22">
          <cell r="D22" t="str">
            <v>1_2_1_1</v>
          </cell>
          <cell r="E22" t="str">
            <v>1_2_1_1</v>
          </cell>
        </row>
        <row r="23">
          <cell r="D23" t="str">
            <v>1_2_1_2</v>
          </cell>
          <cell r="E23" t="str">
            <v>1_2_1_2</v>
          </cell>
        </row>
        <row r="24">
          <cell r="D24" t="str">
            <v>1_2_1_3</v>
          </cell>
          <cell r="E24" t="str">
            <v>1_2_1_3</v>
          </cell>
        </row>
        <row r="25">
          <cell r="D25" t="str">
            <v>1_2_1_4</v>
          </cell>
          <cell r="E25" t="str">
            <v>1_2_1_4</v>
          </cell>
        </row>
        <row r="26">
          <cell r="D26" t="str">
            <v>1_2_2</v>
          </cell>
          <cell r="E26" t="str">
            <v>1_2_2</v>
          </cell>
        </row>
        <row r="27">
          <cell r="D27" t="str">
            <v>1_2_2_1</v>
          </cell>
          <cell r="E27" t="str">
            <v>1_2_2_1</v>
          </cell>
        </row>
        <row r="28">
          <cell r="D28" t="str">
            <v>1_2_2_2</v>
          </cell>
          <cell r="E28" t="str">
            <v>1_2_2_2</v>
          </cell>
        </row>
        <row r="29">
          <cell r="D29" t="str">
            <v>1_2_2_3</v>
          </cell>
          <cell r="E29" t="str">
            <v>1_2_2_3</v>
          </cell>
        </row>
        <row r="30">
          <cell r="D30" t="str">
            <v>1_3</v>
          </cell>
          <cell r="E30" t="str">
            <v>1_3</v>
          </cell>
        </row>
        <row r="31">
          <cell r="D31" t="str">
            <v>3_4_0_2</v>
          </cell>
          <cell r="E31" t="str">
            <v>1_3_1 / 1_3_2</v>
          </cell>
        </row>
        <row r="32">
          <cell r="D32" t="str">
            <v>3_4_0_2</v>
          </cell>
          <cell r="E32" t="str">
            <v>1_3_1</v>
          </cell>
        </row>
        <row r="34">
          <cell r="D34" t="str">
            <v>3_4_0_2</v>
          </cell>
          <cell r="E34" t="str">
            <v>1_3_2</v>
          </cell>
        </row>
        <row r="36">
          <cell r="D36" t="str">
            <v>3_2_0_2</v>
          </cell>
          <cell r="E36" t="str">
            <v>1_3_3</v>
          </cell>
        </row>
        <row r="37">
          <cell r="D37" t="str">
            <v>1_4</v>
          </cell>
          <cell r="E37" t="str">
            <v>1_4</v>
          </cell>
        </row>
        <row r="38">
          <cell r="D38" t="str">
            <v>1_4_1</v>
          </cell>
          <cell r="E38" t="str">
            <v>1_4_1</v>
          </cell>
        </row>
        <row r="39">
          <cell r="D39" t="str">
            <v>1_2_3_3_1</v>
          </cell>
          <cell r="E39" t="str">
            <v>1_4_1_1</v>
          </cell>
        </row>
        <row r="40">
          <cell r="D40" t="str">
            <v>1_2_3_3_2</v>
          </cell>
          <cell r="E40" t="str">
            <v>1_4_1_2</v>
          </cell>
        </row>
        <row r="41">
          <cell r="D41" t="str">
            <v>1_2_3_1_1-4</v>
          </cell>
          <cell r="E41" t="str">
            <v>1_4_2</v>
          </cell>
        </row>
        <row r="42">
          <cell r="E42" t="str">
            <v>1_4_2_ISCED</v>
          </cell>
        </row>
        <row r="43">
          <cell r="D43" t="str">
            <v>1_2_3_1_1</v>
          </cell>
          <cell r="E43" t="str">
            <v>1_4_2_1</v>
          </cell>
        </row>
        <row r="44">
          <cell r="D44" t="str">
            <v>1_2_3_1_2</v>
          </cell>
          <cell r="E44" t="str">
            <v>1_4_2_2</v>
          </cell>
        </row>
        <row r="45">
          <cell r="D45" t="str">
            <v>1_2_3_1_3</v>
          </cell>
          <cell r="E45" t="str">
            <v>1_4_2_3</v>
          </cell>
        </row>
        <row r="46">
          <cell r="D46" t="str">
            <v>1_2_3_1_4</v>
          </cell>
          <cell r="E46" t="str">
            <v>1_4_2_4</v>
          </cell>
        </row>
        <row r="47">
          <cell r="D47" t="str">
            <v>1_2_3_1_5</v>
          </cell>
          <cell r="E47" t="str">
            <v>1_4_2_5</v>
          </cell>
        </row>
        <row r="48">
          <cell r="D48" t="str">
            <v>1_2_3_2</v>
          </cell>
          <cell r="E48" t="str">
            <v>1_4_3</v>
          </cell>
        </row>
        <row r="49">
          <cell r="E49" t="str">
            <v>1_4_3_ISCED</v>
          </cell>
        </row>
        <row r="50">
          <cell r="D50" t="str">
            <v>1_2_3_2</v>
          </cell>
          <cell r="E50" t="str">
            <v>1_4_3_1</v>
          </cell>
        </row>
        <row r="51">
          <cell r="D51" t="str">
            <v>1_2_3_2</v>
          </cell>
          <cell r="E51" t="str">
            <v>1_4_3_2</v>
          </cell>
        </row>
        <row r="52">
          <cell r="D52" t="str">
            <v>1_2_3_2</v>
          </cell>
          <cell r="E52" t="str">
            <v>1_4_3_3</v>
          </cell>
        </row>
        <row r="53">
          <cell r="D53" t="str">
            <v>4_2_2 / 3</v>
          </cell>
          <cell r="E53" t="str">
            <v>1_4_4</v>
          </cell>
        </row>
        <row r="54">
          <cell r="D54" t="str">
            <v>4_2_2_2</v>
          </cell>
          <cell r="E54" t="str">
            <v>1_4_4_1</v>
          </cell>
        </row>
        <row r="55">
          <cell r="D55" t="str">
            <v>4_2_2_3</v>
          </cell>
          <cell r="E55" t="str">
            <v>1_4_4_2</v>
          </cell>
        </row>
        <row r="57">
          <cell r="D57" t="str">
            <v>3_2_0_X</v>
          </cell>
          <cell r="E57" t="str">
            <v>1_4_5</v>
          </cell>
        </row>
        <row r="59">
          <cell r="D59" t="str">
            <v>1_2_4</v>
          </cell>
          <cell r="E59" t="str">
            <v>1_5</v>
          </cell>
        </row>
        <row r="61">
          <cell r="E61" t="str">
            <v>2_1</v>
          </cell>
        </row>
        <row r="62">
          <cell r="D62" t="str">
            <v>2_1</v>
          </cell>
          <cell r="E62" t="str">
            <v>2_1_1</v>
          </cell>
        </row>
        <row r="63">
          <cell r="D63" t="str">
            <v>2_1_tz</v>
          </cell>
          <cell r="E63" t="str">
            <v>2_1_1_tz</v>
          </cell>
        </row>
        <row r="64">
          <cell r="D64" t="str">
            <v>2_6</v>
          </cell>
          <cell r="E64" t="str">
            <v>2_1_2</v>
          </cell>
        </row>
        <row r="65">
          <cell r="D65" t="str">
            <v>2_6</v>
          </cell>
          <cell r="E65" t="str">
            <v>2_1_3</v>
          </cell>
        </row>
        <row r="66">
          <cell r="D66" t="str">
            <v>2_6_tz</v>
          </cell>
          <cell r="E66" t="str">
            <v>2_1_3_tz</v>
          </cell>
        </row>
        <row r="67">
          <cell r="D67" t="str">
            <v>2_2</v>
          </cell>
          <cell r="E67" t="str">
            <v>2_2</v>
          </cell>
        </row>
        <row r="68">
          <cell r="D68" t="str">
            <v>2_2_0_1</v>
          </cell>
          <cell r="E68" t="str">
            <v>2_2_1</v>
          </cell>
        </row>
        <row r="69">
          <cell r="D69" t="str">
            <v>2_2_0_2</v>
          </cell>
          <cell r="E69" t="str">
            <v>2_2_2</v>
          </cell>
        </row>
        <row r="70">
          <cell r="D70" t="str">
            <v>2_3</v>
          </cell>
          <cell r="E70" t="str">
            <v>2_3</v>
          </cell>
        </row>
        <row r="71">
          <cell r="D71" t="str">
            <v>2_3_0_1</v>
          </cell>
          <cell r="E71" t="str">
            <v>2_3_1</v>
          </cell>
        </row>
        <row r="72">
          <cell r="D72" t="str">
            <v>2_3_0_2</v>
          </cell>
          <cell r="E72" t="str">
            <v>2_3_2</v>
          </cell>
        </row>
        <row r="73">
          <cell r="D73" t="str">
            <v>2_3_0_2_tz</v>
          </cell>
          <cell r="E73" t="str">
            <v>2_3_2_tz</v>
          </cell>
        </row>
        <row r="74">
          <cell r="D74" t="str">
            <v>2_3_0_3</v>
          </cell>
          <cell r="E74" t="str">
            <v>2_3_3</v>
          </cell>
        </row>
        <row r="75">
          <cell r="D75" t="str">
            <v>3_4_0_3</v>
          </cell>
          <cell r="E75" t="str">
            <v>2_3_4</v>
          </cell>
        </row>
        <row r="76">
          <cell r="D76" t="str">
            <v>1_2_3_0</v>
          </cell>
          <cell r="E76" t="str">
            <v>2_3_5</v>
          </cell>
        </row>
        <row r="77">
          <cell r="D77" t="str">
            <v>2_4</v>
          </cell>
          <cell r="E77" t="str">
            <v>2_4</v>
          </cell>
        </row>
        <row r="78">
          <cell r="D78" t="str">
            <v>2_4_1</v>
          </cell>
          <cell r="E78" t="str">
            <v>2_4_1</v>
          </cell>
        </row>
        <row r="79">
          <cell r="D79" t="str">
            <v>2_4_1_tz</v>
          </cell>
          <cell r="E79" t="str">
            <v>2_4_1_tz</v>
          </cell>
        </row>
        <row r="80">
          <cell r="D80" t="str">
            <v>2_4_1_1</v>
          </cell>
          <cell r="E80" t="str">
            <v>2_4_3</v>
          </cell>
        </row>
        <row r="81">
          <cell r="D81" t="str">
            <v>2_4_1_1_tz</v>
          </cell>
          <cell r="E81" t="str">
            <v>2_4_3_tz</v>
          </cell>
        </row>
        <row r="82">
          <cell r="D82" t="str">
            <v>2_4_1_2</v>
          </cell>
          <cell r="E82" t="str">
            <v>2_4_4</v>
          </cell>
        </row>
        <row r="83">
          <cell r="D83" t="str">
            <v>2_4_1_2_tz</v>
          </cell>
          <cell r="E83" t="str">
            <v>2_4_4_tz</v>
          </cell>
        </row>
        <row r="86">
          <cell r="D86" t="str">
            <v>3_1_2</v>
          </cell>
          <cell r="E86" t="str">
            <v>3_1</v>
          </cell>
        </row>
        <row r="88">
          <cell r="D88" t="str">
            <v>3_2_0_1</v>
          </cell>
          <cell r="E88" t="str">
            <v>3_2</v>
          </cell>
        </row>
        <row r="90">
          <cell r="D90" t="str">
            <v>3_4_0_1</v>
          </cell>
          <cell r="E90" t="str">
            <v>3_4</v>
          </cell>
        </row>
        <row r="93">
          <cell r="D93" t="str">
            <v>4_1</v>
          </cell>
          <cell r="E93" t="str">
            <v>4_1</v>
          </cell>
        </row>
        <row r="95">
          <cell r="D95" t="str">
            <v>4_2_1</v>
          </cell>
          <cell r="E95" t="str">
            <v>4_2</v>
          </cell>
        </row>
        <row r="97">
          <cell r="D97" t="str">
            <v>2_5</v>
          </cell>
          <cell r="E97" t="str">
            <v>4_3</v>
          </cell>
        </row>
        <row r="99">
          <cell r="D99" t="str">
            <v>3_1_1</v>
          </cell>
          <cell r="E99" t="str">
            <v>4_4</v>
          </cell>
        </row>
        <row r="101">
          <cell r="D101" t="str">
            <v>3_3</v>
          </cell>
          <cell r="E101" t="str">
            <v>4_5</v>
          </cell>
        </row>
      </sheetData>
      <sheetData sheetId="11">
        <row r="100">
          <cell r="D100" t="str">
            <v>A1</v>
          </cell>
          <cell r="E100">
            <v>1</v>
          </cell>
        </row>
        <row r="101">
          <cell r="D101" t="str">
            <v>A2</v>
          </cell>
          <cell r="E101" t="str">
            <v>X</v>
          </cell>
        </row>
        <row r="102">
          <cell r="D102" t="str">
            <v>A2</v>
          </cell>
          <cell r="E102" t="str">
            <v>X</v>
          </cell>
        </row>
        <row r="103">
          <cell r="D103" t="str">
            <v>A3</v>
          </cell>
          <cell r="E103">
            <v>2</v>
          </cell>
        </row>
        <row r="104">
          <cell r="D104" t="str">
            <v>A4</v>
          </cell>
          <cell r="E104">
            <v>3</v>
          </cell>
        </row>
        <row r="105">
          <cell r="D105" t="str">
            <v>A5</v>
          </cell>
          <cell r="E105">
            <v>4</v>
          </cell>
        </row>
        <row r="106">
          <cell r="D106" t="str">
            <v>A6</v>
          </cell>
          <cell r="E106">
            <v>5</v>
          </cell>
        </row>
        <row r="107">
          <cell r="D107" t="str">
            <v>A7</v>
          </cell>
          <cell r="E107">
            <v>6</v>
          </cell>
        </row>
        <row r="108">
          <cell r="D108" t="str">
            <v>A8</v>
          </cell>
          <cell r="E108">
            <v>7</v>
          </cell>
        </row>
        <row r="109">
          <cell r="D109" t="str">
            <v>AI</v>
          </cell>
          <cell r="E109">
            <v>8</v>
          </cell>
        </row>
      </sheetData>
      <sheetData sheetId="12"/>
      <sheetData sheetId="1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 val="jahrgang"/>
      <sheetName val="jahrgang und schulform"/>
      <sheetName val="kum."/>
      <sheetName val="wolf"/>
      <sheetName val="zeitreihe&amp;geschl."/>
      <sheetName val="PISA"/>
    </sheetNames>
    <sheetDataSet>
      <sheetData sheetId="0">
        <row r="20">
          <cell r="C20" t="str">
            <v>Nordrhein-Westfalen</v>
          </cell>
        </row>
      </sheetData>
      <sheetData sheetId="1"/>
      <sheetData sheetId="2"/>
      <sheetData sheetId="3"/>
      <sheetData sheetId="4"/>
      <sheetData sheetId="5"/>
      <sheetData sheetId="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 val="jahrgang"/>
      <sheetName val="jahrgang und schulform"/>
      <sheetName val="kum."/>
      <sheetName val="wolf"/>
      <sheetName val="zeitreihe&amp;geschl."/>
      <sheetName val="PISA"/>
      <sheetName val="MZ_Daten"/>
      <sheetName val="schaubild seite 29"/>
      <sheetName val="Calcul_B1.1"/>
      <sheetName val="daten"/>
      <sheetName val="eintrag gesamtentwicklung"/>
    </sheetNames>
    <sheetDataSet>
      <sheetData sheetId="0">
        <row r="20">
          <cell r="C20" t="str">
            <v>Nordrhein-Westfalen</v>
          </cell>
        </row>
      </sheetData>
      <sheetData sheetId="1"/>
      <sheetData sheetId="2"/>
      <sheetData sheetId="3"/>
      <sheetData sheetId="4"/>
      <sheetData sheetId="5"/>
      <sheetData sheetId="6"/>
      <sheetData sheetId="7" refreshError="1"/>
      <sheetData sheetId="8" refreshError="1"/>
      <sheetData sheetId="9"/>
      <sheetData sheetId="10"/>
      <sheetData sheetId="1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s>
    <sheetDataSet>
      <sheetData sheetId="0" refreshError="1">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s>
    <sheetDataSet>
      <sheetData sheetId="0" refreshError="1">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
      <sheetName val="ChtA4.2"/>
      <sheetName val="charta4.2(data)"/>
      <sheetName val="chtA4.1"/>
      <sheetName val="readme"/>
      <sheetName val="A4_12000"/>
      <sheetName val="Dbase_proj"/>
      <sheetName val="Sheet8"/>
      <sheetName val="Pivot_proj"/>
      <sheetName val="table(1998=100)"/>
      <sheetName val="Sheet1"/>
    </sheetNames>
    <sheetDataSet>
      <sheetData sheetId="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 sheetId="1" refreshError="1"/>
      <sheetData sheetId="2"/>
      <sheetData sheetId="3"/>
      <sheetData sheetId="4"/>
      <sheetData sheetId="5"/>
      <sheetData sheetId="6"/>
      <sheetData sheetId="7"/>
      <sheetData sheetId="8"/>
      <sheetData sheetId="9"/>
      <sheetData sheetId="1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R_BA"/>
    </sheetNames>
    <sheetDataSet>
      <sheetData sheetId="0">
        <row r="5">
          <cell r="E5" t="str">
            <v>Deutschland</v>
          </cell>
          <cell r="F5" t="str">
            <v>Baden-Württemberg</v>
          </cell>
          <cell r="G5" t="str">
            <v>Bayern</v>
          </cell>
          <cell r="H5" t="str">
            <v>Berlin</v>
          </cell>
          <cell r="I5" t="str">
            <v>Brandenburg</v>
          </cell>
          <cell r="J5" t="str">
            <v>Bremen</v>
          </cell>
          <cell r="K5" t="str">
            <v>Hamburg</v>
          </cell>
          <cell r="L5" t="str">
            <v>Hessen</v>
          </cell>
          <cell r="M5" t="str">
            <v>Mecklenburg-Vorpommern</v>
          </cell>
          <cell r="N5" t="str">
            <v>Niedersachsen</v>
          </cell>
          <cell r="O5" t="str">
            <v>Nordrhein-Westfalen</v>
          </cell>
          <cell r="P5" t="str">
            <v>Rheinland-Pfalz</v>
          </cell>
          <cell r="Q5" t="str">
            <v>Saarland</v>
          </cell>
          <cell r="R5" t="str">
            <v>Sachsen</v>
          </cell>
          <cell r="S5" t="str">
            <v>Sachsen-Anhalt</v>
          </cell>
          <cell r="T5" t="str">
            <v>Schleswig-Holstein</v>
          </cell>
          <cell r="U5" t="str">
            <v>Thüringen</v>
          </cell>
          <cell r="V5" t="str">
            <v>Westliche Flächenländer</v>
          </cell>
          <cell r="W5" t="str">
            <v>Östliche Flächenländer</v>
          </cell>
          <cell r="X5" t="str">
            <v>Stadtstaaten</v>
          </cell>
        </row>
        <row r="8">
          <cell r="A8" t="str">
            <v>Insgesamt</v>
          </cell>
          <cell r="B8" t="str">
            <v>II</v>
          </cell>
          <cell r="D8">
            <v>2005</v>
          </cell>
          <cell r="E8">
            <v>110692</v>
          </cell>
          <cell r="F8">
            <v>9709</v>
          </cell>
          <cell r="G8">
            <v>16520</v>
          </cell>
          <cell r="H8">
            <v>4006</v>
          </cell>
          <cell r="I8">
            <v>5648</v>
          </cell>
          <cell r="J8">
            <v>506</v>
          </cell>
          <cell r="K8">
            <v>1444</v>
          </cell>
          <cell r="L8">
            <v>7450</v>
          </cell>
          <cell r="M8">
            <v>4284</v>
          </cell>
          <cell r="N8">
            <v>8731</v>
          </cell>
          <cell r="O8">
            <v>26552</v>
          </cell>
          <cell r="P8">
            <v>4802</v>
          </cell>
          <cell r="Q8">
            <v>936</v>
          </cell>
          <cell r="R8">
            <v>6934</v>
          </cell>
          <cell r="S8">
            <v>3483</v>
          </cell>
          <cell r="T8">
            <v>6329</v>
          </cell>
          <cell r="U8">
            <v>3358</v>
          </cell>
          <cell r="V8">
            <v>81029</v>
          </cell>
          <cell r="W8">
            <v>23707</v>
          </cell>
          <cell r="X8">
            <v>5956</v>
          </cell>
        </row>
        <row r="9">
          <cell r="A9" t="str">
            <v>Insgesamt</v>
          </cell>
          <cell r="B9" t="str">
            <v>II</v>
          </cell>
          <cell r="D9">
            <v>2006</v>
          </cell>
          <cell r="E9">
            <v>109773</v>
          </cell>
          <cell r="F9">
            <v>10050</v>
          </cell>
          <cell r="G9">
            <v>16321</v>
          </cell>
          <cell r="H9">
            <v>3585</v>
          </cell>
          <cell r="I9">
            <v>5780</v>
          </cell>
          <cell r="J9">
            <v>495</v>
          </cell>
          <cell r="K9">
            <v>1350</v>
          </cell>
          <cell r="L9">
            <v>7532</v>
          </cell>
          <cell r="M9">
            <v>4017</v>
          </cell>
          <cell r="N9">
            <v>9035</v>
          </cell>
          <cell r="O9">
            <v>26863</v>
          </cell>
          <cell r="P9">
            <v>5299</v>
          </cell>
          <cell r="Q9">
            <v>1019</v>
          </cell>
          <cell r="R9">
            <v>5976</v>
          </cell>
          <cell r="S9">
            <v>3254</v>
          </cell>
          <cell r="T9">
            <v>6013</v>
          </cell>
          <cell r="U9">
            <v>3184</v>
          </cell>
          <cell r="V9">
            <v>82132</v>
          </cell>
          <cell r="W9">
            <v>22211</v>
          </cell>
          <cell r="X9">
            <v>5430</v>
          </cell>
        </row>
        <row r="10">
          <cell r="A10" t="str">
            <v>Insgesamt</v>
          </cell>
          <cell r="B10" t="str">
            <v>II</v>
          </cell>
          <cell r="D10">
            <v>2007</v>
          </cell>
          <cell r="E10">
            <v>103537</v>
          </cell>
          <cell r="F10">
            <v>9339</v>
          </cell>
          <cell r="G10">
            <v>15045</v>
          </cell>
          <cell r="H10">
            <v>3188</v>
          </cell>
          <cell r="I10">
            <v>5116</v>
          </cell>
          <cell r="J10">
            <v>502</v>
          </cell>
          <cell r="K10">
            <v>1288</v>
          </cell>
          <cell r="L10">
            <v>7232</v>
          </cell>
          <cell r="M10">
            <v>3105</v>
          </cell>
          <cell r="N10">
            <v>9147</v>
          </cell>
          <cell r="O10">
            <v>26524</v>
          </cell>
          <cell r="P10">
            <v>5070</v>
          </cell>
          <cell r="Q10">
            <v>1249</v>
          </cell>
          <cell r="R10">
            <v>5103</v>
          </cell>
          <cell r="S10">
            <v>3098</v>
          </cell>
          <cell r="T10">
            <v>5893</v>
          </cell>
          <cell r="U10">
            <v>2638</v>
          </cell>
          <cell r="V10">
            <v>79499</v>
          </cell>
          <cell r="W10">
            <v>19060</v>
          </cell>
          <cell r="X10">
            <v>4978</v>
          </cell>
        </row>
        <row r="11">
          <cell r="A11" t="str">
            <v>Insgesamt</v>
          </cell>
          <cell r="B11" t="str">
            <v>II</v>
          </cell>
          <cell r="D11">
            <v>2008</v>
          </cell>
          <cell r="E11">
            <v>97300</v>
          </cell>
          <cell r="F11">
            <v>8839</v>
          </cell>
          <cell r="G11">
            <v>13489</v>
          </cell>
          <cell r="H11">
            <v>2814</v>
          </cell>
          <cell r="I11">
            <v>4105</v>
          </cell>
          <cell r="J11">
            <v>446</v>
          </cell>
          <cell r="K11">
            <v>1209</v>
          </cell>
          <cell r="L11">
            <v>7065</v>
          </cell>
          <cell r="M11">
            <v>2641</v>
          </cell>
          <cell r="N11">
            <v>8837</v>
          </cell>
          <cell r="O11">
            <v>25945</v>
          </cell>
          <cell r="P11">
            <v>5471</v>
          </cell>
          <cell r="Q11">
            <v>1266</v>
          </cell>
          <cell r="R11">
            <v>4168</v>
          </cell>
          <cell r="S11">
            <v>2877</v>
          </cell>
          <cell r="T11">
            <v>5791</v>
          </cell>
          <cell r="U11">
            <v>2337</v>
          </cell>
          <cell r="V11">
            <v>76703</v>
          </cell>
          <cell r="W11">
            <v>16128</v>
          </cell>
          <cell r="X11">
            <v>4469</v>
          </cell>
        </row>
        <row r="12">
          <cell r="A12" t="str">
            <v>Insgesamt</v>
          </cell>
          <cell r="B12" t="str">
            <v>II</v>
          </cell>
          <cell r="D12">
            <v>2009</v>
          </cell>
          <cell r="E12">
            <v>98643</v>
          </cell>
          <cell r="F12">
            <v>9829</v>
          </cell>
          <cell r="G12">
            <v>12693</v>
          </cell>
          <cell r="H12">
            <v>2588</v>
          </cell>
          <cell r="I12">
            <v>3374</v>
          </cell>
          <cell r="J12">
            <v>539</v>
          </cell>
          <cell r="K12">
            <v>1270</v>
          </cell>
          <cell r="L12">
            <v>7156</v>
          </cell>
          <cell r="M12">
            <v>2408</v>
          </cell>
          <cell r="N12">
            <v>9621</v>
          </cell>
          <cell r="O12">
            <v>27655</v>
          </cell>
          <cell r="P12">
            <v>5651</v>
          </cell>
          <cell r="Q12">
            <v>1343</v>
          </cell>
          <cell r="R12">
            <v>3464</v>
          </cell>
          <cell r="S12">
            <v>2732</v>
          </cell>
          <cell r="T12">
            <v>6213</v>
          </cell>
          <cell r="U12">
            <v>2107</v>
          </cell>
          <cell r="V12">
            <v>80161</v>
          </cell>
          <cell r="W12">
            <v>14085</v>
          </cell>
          <cell r="X12">
            <v>4397</v>
          </cell>
        </row>
        <row r="13">
          <cell r="A13" t="str">
            <v>Insgesamt</v>
          </cell>
          <cell r="B13" t="str">
            <v>II</v>
          </cell>
          <cell r="D13">
            <v>2010</v>
          </cell>
          <cell r="E13">
            <v>88916</v>
          </cell>
          <cell r="F13">
            <v>8558</v>
          </cell>
          <cell r="G13">
            <v>10444</v>
          </cell>
          <cell r="H13">
            <v>2542</v>
          </cell>
          <cell r="I13">
            <v>2929</v>
          </cell>
          <cell r="J13">
            <v>527</v>
          </cell>
          <cell r="K13">
            <v>1122</v>
          </cell>
          <cell r="L13">
            <v>6763</v>
          </cell>
          <cell r="M13">
            <v>1974</v>
          </cell>
          <cell r="N13">
            <v>9066</v>
          </cell>
          <cell r="O13">
            <v>25721</v>
          </cell>
          <cell r="P13">
            <v>5113</v>
          </cell>
          <cell r="Q13">
            <v>1226</v>
          </cell>
          <cell r="R13">
            <v>3047</v>
          </cell>
          <cell r="S13">
            <v>2657</v>
          </cell>
          <cell r="T13">
            <v>5511</v>
          </cell>
          <cell r="U13">
            <v>1716</v>
          </cell>
          <cell r="V13">
            <v>72402</v>
          </cell>
          <cell r="W13">
            <v>12323</v>
          </cell>
          <cell r="X13">
            <v>4191</v>
          </cell>
        </row>
        <row r="14">
          <cell r="A14" t="str">
            <v>Insgesamt</v>
          </cell>
          <cell r="B14" t="str">
            <v>II</v>
          </cell>
          <cell r="D14">
            <v>2011</v>
          </cell>
          <cell r="E14">
            <v>73792</v>
          </cell>
          <cell r="F14">
            <v>6551</v>
          </cell>
          <cell r="G14">
            <v>8031</v>
          </cell>
          <cell r="H14">
            <v>2378</v>
          </cell>
          <cell r="I14">
            <v>2626</v>
          </cell>
          <cell r="J14">
            <v>571</v>
          </cell>
          <cell r="K14">
            <v>986</v>
          </cell>
          <cell r="L14">
            <v>5827</v>
          </cell>
          <cell r="M14">
            <v>1626</v>
          </cell>
          <cell r="N14">
            <v>7342</v>
          </cell>
          <cell r="O14">
            <v>22119</v>
          </cell>
          <cell r="P14">
            <v>4387</v>
          </cell>
          <cell r="Q14">
            <v>1057</v>
          </cell>
          <cell r="R14">
            <v>2514</v>
          </cell>
          <cell r="S14">
            <v>2233</v>
          </cell>
          <cell r="T14">
            <v>4153</v>
          </cell>
          <cell r="U14">
            <v>1391</v>
          </cell>
          <cell r="V14">
            <v>59467</v>
          </cell>
          <cell r="W14">
            <v>10390</v>
          </cell>
          <cell r="X14">
            <v>3935</v>
          </cell>
        </row>
        <row r="15">
          <cell r="A15" t="str">
            <v>Insgesamt</v>
          </cell>
          <cell r="B15" t="str">
            <v>II</v>
          </cell>
          <cell r="D15">
            <v>2012</v>
          </cell>
          <cell r="E15">
            <v>63743</v>
          </cell>
          <cell r="F15">
            <v>5516</v>
          </cell>
          <cell r="G15">
            <v>7240</v>
          </cell>
          <cell r="H15">
            <v>1984</v>
          </cell>
          <cell r="I15">
            <v>2310</v>
          </cell>
          <cell r="J15">
            <v>503</v>
          </cell>
          <cell r="K15">
            <v>799</v>
          </cell>
          <cell r="L15">
            <v>5425</v>
          </cell>
          <cell r="M15">
            <v>1425</v>
          </cell>
          <cell r="N15">
            <v>6513</v>
          </cell>
          <cell r="O15">
            <v>18059</v>
          </cell>
          <cell r="P15">
            <v>3810</v>
          </cell>
          <cell r="Q15">
            <v>987</v>
          </cell>
          <cell r="R15">
            <v>2225</v>
          </cell>
          <cell r="S15">
            <v>2108</v>
          </cell>
          <cell r="T15">
            <v>3659</v>
          </cell>
          <cell r="U15">
            <v>1180</v>
          </cell>
          <cell r="V15">
            <v>51209</v>
          </cell>
          <cell r="W15">
            <v>9248</v>
          </cell>
          <cell r="X15">
            <v>3286</v>
          </cell>
        </row>
        <row r="16">
          <cell r="A16" t="str">
            <v>Insgesamt</v>
          </cell>
        </row>
        <row r="17">
          <cell r="A17" t="str">
            <v>Insgesamt</v>
          </cell>
        </row>
        <row r="18">
          <cell r="A18" t="str">
            <v>Insgesamt</v>
          </cell>
        </row>
        <row r="19">
          <cell r="A19" t="str">
            <v>Insgesamt</v>
          </cell>
          <cell r="B19" t="str">
            <v>II 05</v>
          </cell>
          <cell r="D19">
            <v>2005</v>
          </cell>
          <cell r="E19">
            <v>91811</v>
          </cell>
          <cell r="F19">
            <v>7052</v>
          </cell>
          <cell r="G19">
            <v>13064</v>
          </cell>
          <cell r="H19">
            <v>3664</v>
          </cell>
          <cell r="I19">
            <v>5086</v>
          </cell>
          <cell r="J19">
            <v>357</v>
          </cell>
          <cell r="K19">
            <v>1247</v>
          </cell>
          <cell r="L19">
            <v>6157</v>
          </cell>
          <cell r="M19">
            <v>4023</v>
          </cell>
          <cell r="N19">
            <v>7412</v>
          </cell>
          <cell r="O19">
            <v>22166</v>
          </cell>
          <cell r="P19">
            <v>3524</v>
          </cell>
          <cell r="Q19">
            <v>741</v>
          </cell>
          <cell r="R19">
            <v>5637</v>
          </cell>
          <cell r="S19">
            <v>3146</v>
          </cell>
          <cell r="T19">
            <v>5707</v>
          </cell>
          <cell r="U19">
            <v>2828</v>
          </cell>
          <cell r="V19">
            <v>65823</v>
          </cell>
          <cell r="W19">
            <v>20720</v>
          </cell>
          <cell r="X19">
            <v>5268</v>
          </cell>
        </row>
        <row r="20">
          <cell r="A20" t="str">
            <v>Insgesamt</v>
          </cell>
          <cell r="B20" t="str">
            <v>II 05</v>
          </cell>
          <cell r="D20">
            <v>2006</v>
          </cell>
          <cell r="E20">
            <v>86171</v>
          </cell>
          <cell r="F20">
            <v>7038</v>
          </cell>
          <cell r="G20">
            <v>11970</v>
          </cell>
          <cell r="H20">
            <v>3217</v>
          </cell>
          <cell r="I20">
            <v>4953</v>
          </cell>
          <cell r="J20">
            <v>338</v>
          </cell>
          <cell r="K20">
            <v>994</v>
          </cell>
          <cell r="L20">
            <v>5855</v>
          </cell>
          <cell r="M20">
            <v>3679</v>
          </cell>
          <cell r="N20">
            <v>7109</v>
          </cell>
          <cell r="O20">
            <v>21094</v>
          </cell>
          <cell r="P20">
            <v>3791</v>
          </cell>
          <cell r="Q20">
            <v>773</v>
          </cell>
          <cell r="R20">
            <v>4725</v>
          </cell>
          <cell r="S20">
            <v>2861</v>
          </cell>
          <cell r="T20">
            <v>5063</v>
          </cell>
          <cell r="U20">
            <v>2711</v>
          </cell>
          <cell r="V20">
            <v>62693</v>
          </cell>
          <cell r="W20">
            <v>18929</v>
          </cell>
          <cell r="X20">
            <v>4549</v>
          </cell>
        </row>
        <row r="21">
          <cell r="A21" t="str">
            <v>Insgesamt</v>
          </cell>
          <cell r="B21" t="str">
            <v>II 05</v>
          </cell>
          <cell r="D21">
            <v>2007</v>
          </cell>
          <cell r="E21">
            <v>80193</v>
          </cell>
          <cell r="F21">
            <v>6392</v>
          </cell>
          <cell r="G21">
            <v>10821</v>
          </cell>
          <cell r="H21">
            <v>2854</v>
          </cell>
          <cell r="I21">
            <v>4483</v>
          </cell>
          <cell r="J21">
            <v>311</v>
          </cell>
          <cell r="K21">
            <v>935</v>
          </cell>
          <cell r="L21">
            <v>5657</v>
          </cell>
          <cell r="M21">
            <v>2828</v>
          </cell>
          <cell r="N21">
            <v>7084</v>
          </cell>
          <cell r="O21">
            <v>20332</v>
          </cell>
          <cell r="P21">
            <v>3554</v>
          </cell>
          <cell r="Q21">
            <v>923</v>
          </cell>
          <cell r="R21">
            <v>4290</v>
          </cell>
          <cell r="S21">
            <v>2634</v>
          </cell>
          <cell r="T21">
            <v>4810</v>
          </cell>
          <cell r="U21">
            <v>2285</v>
          </cell>
          <cell r="V21">
            <v>59573</v>
          </cell>
          <cell r="W21">
            <v>16520</v>
          </cell>
          <cell r="X21">
            <v>4100</v>
          </cell>
        </row>
        <row r="22">
          <cell r="A22" t="str">
            <v>Insgesamt</v>
          </cell>
          <cell r="B22" t="str">
            <v>II 05</v>
          </cell>
          <cell r="D22">
            <v>2008</v>
          </cell>
          <cell r="E22">
            <v>78080</v>
          </cell>
          <cell r="F22">
            <v>6567</v>
          </cell>
          <cell r="G22">
            <v>10318</v>
          </cell>
          <cell r="H22">
            <v>2492</v>
          </cell>
          <cell r="I22">
            <v>3552</v>
          </cell>
          <cell r="J22">
            <v>298</v>
          </cell>
          <cell r="K22">
            <v>877</v>
          </cell>
          <cell r="L22">
            <v>5776</v>
          </cell>
          <cell r="M22">
            <v>2444</v>
          </cell>
          <cell r="N22">
            <v>7107</v>
          </cell>
          <cell r="O22">
            <v>20534</v>
          </cell>
          <cell r="P22">
            <v>3971</v>
          </cell>
          <cell r="Q22">
            <v>1002</v>
          </cell>
          <cell r="R22">
            <v>3693</v>
          </cell>
          <cell r="S22">
            <v>2612</v>
          </cell>
          <cell r="T22">
            <v>4724</v>
          </cell>
          <cell r="U22">
            <v>2113</v>
          </cell>
          <cell r="V22">
            <v>59999</v>
          </cell>
          <cell r="W22">
            <v>14414</v>
          </cell>
          <cell r="X22">
            <v>3667</v>
          </cell>
        </row>
        <row r="23">
          <cell r="A23" t="str">
            <v>Insgesamt</v>
          </cell>
          <cell r="B23" t="str">
            <v>II 05</v>
          </cell>
          <cell r="D23">
            <v>2009</v>
          </cell>
          <cell r="E23">
            <v>77934</v>
          </cell>
          <cell r="F23">
            <v>7308</v>
          </cell>
          <cell r="G23">
            <v>9622</v>
          </cell>
          <cell r="H23">
            <v>2311</v>
          </cell>
          <cell r="I23">
            <v>2911</v>
          </cell>
          <cell r="J23">
            <v>345</v>
          </cell>
          <cell r="K23">
            <v>910</v>
          </cell>
          <cell r="L23">
            <v>5904</v>
          </cell>
          <cell r="M23">
            <v>2167</v>
          </cell>
          <cell r="N23">
            <v>7594</v>
          </cell>
          <cell r="O23">
            <v>21218</v>
          </cell>
          <cell r="P23">
            <v>4087</v>
          </cell>
          <cell r="Q23">
            <v>1049</v>
          </cell>
          <cell r="R23">
            <v>3116</v>
          </cell>
          <cell r="S23">
            <v>2551</v>
          </cell>
          <cell r="T23">
            <v>4946</v>
          </cell>
          <cell r="U23">
            <v>1895</v>
          </cell>
          <cell r="V23">
            <v>61728</v>
          </cell>
          <cell r="W23">
            <v>12640</v>
          </cell>
          <cell r="X23">
            <v>3566</v>
          </cell>
        </row>
        <row r="24">
          <cell r="A24" t="str">
            <v>Insgesamt</v>
          </cell>
          <cell r="B24" t="str">
            <v>II 05</v>
          </cell>
          <cell r="D24">
            <v>2010</v>
          </cell>
          <cell r="E24">
            <v>69933</v>
          </cell>
          <cell r="F24">
            <v>6465</v>
          </cell>
          <cell r="G24">
            <v>7910</v>
          </cell>
          <cell r="H24">
            <v>2349</v>
          </cell>
          <cell r="I24">
            <v>2457</v>
          </cell>
          <cell r="J24">
            <v>336</v>
          </cell>
          <cell r="K24">
            <v>815</v>
          </cell>
          <cell r="L24">
            <v>5531</v>
          </cell>
          <cell r="M24">
            <v>1717</v>
          </cell>
          <cell r="N24">
            <v>7255</v>
          </cell>
          <cell r="O24">
            <v>19496</v>
          </cell>
          <cell r="P24">
            <v>3719</v>
          </cell>
          <cell r="Q24">
            <v>974</v>
          </cell>
          <cell r="R24">
            <v>2755</v>
          </cell>
          <cell r="S24">
            <v>2275</v>
          </cell>
          <cell r="T24">
            <v>4380</v>
          </cell>
          <cell r="U24">
            <v>1499</v>
          </cell>
          <cell r="V24">
            <v>55730</v>
          </cell>
          <cell r="W24">
            <v>10703</v>
          </cell>
          <cell r="X24">
            <v>3500</v>
          </cell>
        </row>
        <row r="25">
          <cell r="A25" t="str">
            <v>Insgesamt</v>
          </cell>
          <cell r="B25" t="str">
            <v>II 05</v>
          </cell>
          <cell r="D25">
            <v>2011</v>
          </cell>
          <cell r="E25">
            <v>58389</v>
          </cell>
          <cell r="F25">
            <v>5049</v>
          </cell>
          <cell r="G25">
            <v>6186</v>
          </cell>
          <cell r="H25">
            <v>2117</v>
          </cell>
          <cell r="I25">
            <v>2213</v>
          </cell>
          <cell r="J25">
            <v>362</v>
          </cell>
          <cell r="K25">
            <v>665</v>
          </cell>
          <cell r="L25">
            <v>4920</v>
          </cell>
          <cell r="M25">
            <v>1443</v>
          </cell>
          <cell r="N25">
            <v>5945</v>
          </cell>
          <cell r="O25">
            <v>16792</v>
          </cell>
          <cell r="P25">
            <v>3326</v>
          </cell>
          <cell r="Q25">
            <v>863</v>
          </cell>
          <cell r="R25">
            <v>2221</v>
          </cell>
          <cell r="S25">
            <v>1872</v>
          </cell>
          <cell r="T25">
            <v>3203</v>
          </cell>
          <cell r="U25">
            <v>1212</v>
          </cell>
          <cell r="V25">
            <v>46284</v>
          </cell>
          <cell r="W25">
            <v>8961</v>
          </cell>
          <cell r="X25">
            <v>3144</v>
          </cell>
        </row>
        <row r="26">
          <cell r="A26" t="str">
            <v>Insgesamt</v>
          </cell>
          <cell r="B26" t="str">
            <v>II 05</v>
          </cell>
          <cell r="D26">
            <v>2012</v>
          </cell>
          <cell r="E26">
            <v>51274</v>
          </cell>
          <cell r="F26">
            <v>4419</v>
          </cell>
          <cell r="G26">
            <v>5792</v>
          </cell>
          <cell r="H26">
            <v>1789</v>
          </cell>
          <cell r="I26">
            <v>1991</v>
          </cell>
          <cell r="J26">
            <v>365</v>
          </cell>
          <cell r="K26">
            <v>563</v>
          </cell>
          <cell r="L26">
            <v>4676</v>
          </cell>
          <cell r="M26">
            <v>1207</v>
          </cell>
          <cell r="N26">
            <v>5340</v>
          </cell>
          <cell r="O26">
            <v>13872</v>
          </cell>
          <cell r="P26">
            <v>2902</v>
          </cell>
          <cell r="Q26">
            <v>822</v>
          </cell>
          <cell r="R26">
            <v>1989</v>
          </cell>
          <cell r="S26">
            <v>1726</v>
          </cell>
          <cell r="T26">
            <v>2829</v>
          </cell>
          <cell r="U26">
            <v>992</v>
          </cell>
          <cell r="V26">
            <v>40652</v>
          </cell>
          <cell r="W26">
            <v>7905</v>
          </cell>
          <cell r="X26">
            <v>2717</v>
          </cell>
        </row>
        <row r="27">
          <cell r="A27" t="str">
            <v>Insgesamt</v>
          </cell>
        </row>
        <row r="28">
          <cell r="A28" t="str">
            <v>Insgesamt</v>
          </cell>
          <cell r="B28" t="str">
            <v>II 06</v>
          </cell>
          <cell r="D28">
            <v>2005</v>
          </cell>
          <cell r="E28">
            <v>18881</v>
          </cell>
          <cell r="F28">
            <v>2657</v>
          </cell>
          <cell r="G28">
            <v>3456</v>
          </cell>
          <cell r="H28">
            <v>342</v>
          </cell>
          <cell r="I28">
            <v>562</v>
          </cell>
          <cell r="J28">
            <v>149</v>
          </cell>
          <cell r="K28">
            <v>197</v>
          </cell>
          <cell r="L28">
            <v>1293</v>
          </cell>
          <cell r="M28">
            <v>261</v>
          </cell>
          <cell r="N28">
            <v>1319</v>
          </cell>
          <cell r="O28">
            <v>4386</v>
          </cell>
          <cell r="P28">
            <v>1278</v>
          </cell>
          <cell r="Q28">
            <v>195</v>
          </cell>
          <cell r="R28">
            <v>1297</v>
          </cell>
          <cell r="S28">
            <v>337</v>
          </cell>
          <cell r="T28">
            <v>622</v>
          </cell>
          <cell r="U28">
            <v>530</v>
          </cell>
          <cell r="V28">
            <v>15206</v>
          </cell>
          <cell r="W28">
            <v>2987</v>
          </cell>
          <cell r="X28">
            <v>688</v>
          </cell>
        </row>
        <row r="29">
          <cell r="A29" t="str">
            <v>Insgesamt</v>
          </cell>
          <cell r="B29" t="str">
            <v>II 06</v>
          </cell>
          <cell r="D29">
            <v>2006</v>
          </cell>
          <cell r="E29">
            <v>23602</v>
          </cell>
          <cell r="F29">
            <v>3012</v>
          </cell>
          <cell r="G29">
            <v>4351</v>
          </cell>
          <cell r="H29">
            <v>368</v>
          </cell>
          <cell r="I29">
            <v>827</v>
          </cell>
          <cell r="J29">
            <v>157</v>
          </cell>
          <cell r="K29">
            <v>356</v>
          </cell>
          <cell r="L29">
            <v>1677</v>
          </cell>
          <cell r="M29">
            <v>338</v>
          </cell>
          <cell r="N29">
            <v>1926</v>
          </cell>
          <cell r="O29">
            <v>5769</v>
          </cell>
          <cell r="P29">
            <v>1508</v>
          </cell>
          <cell r="Q29">
            <v>246</v>
          </cell>
          <cell r="R29">
            <v>1251</v>
          </cell>
          <cell r="S29">
            <v>393</v>
          </cell>
          <cell r="T29">
            <v>950</v>
          </cell>
          <cell r="U29">
            <v>473</v>
          </cell>
          <cell r="V29">
            <v>19439</v>
          </cell>
          <cell r="W29">
            <v>3282</v>
          </cell>
          <cell r="X29">
            <v>881</v>
          </cell>
        </row>
        <row r="30">
          <cell r="A30" t="str">
            <v>Insgesamt</v>
          </cell>
          <cell r="B30" t="str">
            <v>II 06</v>
          </cell>
          <cell r="D30">
            <v>2007</v>
          </cell>
          <cell r="E30">
            <v>23344</v>
          </cell>
          <cell r="F30">
            <v>2947</v>
          </cell>
          <cell r="G30">
            <v>4224</v>
          </cell>
          <cell r="H30">
            <v>334</v>
          </cell>
          <cell r="I30">
            <v>633</v>
          </cell>
          <cell r="J30">
            <v>191</v>
          </cell>
          <cell r="K30">
            <v>353</v>
          </cell>
          <cell r="L30">
            <v>1575</v>
          </cell>
          <cell r="M30">
            <v>277</v>
          </cell>
          <cell r="N30">
            <v>2063</v>
          </cell>
          <cell r="O30">
            <v>6192</v>
          </cell>
          <cell r="P30">
            <v>1516</v>
          </cell>
          <cell r="Q30">
            <v>326</v>
          </cell>
          <cell r="R30">
            <v>813</v>
          </cell>
          <cell r="S30">
            <v>464</v>
          </cell>
          <cell r="T30">
            <v>1083</v>
          </cell>
          <cell r="U30">
            <v>353</v>
          </cell>
          <cell r="V30">
            <v>19926</v>
          </cell>
          <cell r="W30">
            <v>2540</v>
          </cell>
          <cell r="X30">
            <v>878</v>
          </cell>
        </row>
        <row r="31">
          <cell r="A31" t="str">
            <v>Insgesamt</v>
          </cell>
          <cell r="B31" t="str">
            <v>II 06</v>
          </cell>
          <cell r="D31">
            <v>2008</v>
          </cell>
          <cell r="E31">
            <v>19220</v>
          </cell>
          <cell r="F31">
            <v>2272</v>
          </cell>
          <cell r="G31">
            <v>3171</v>
          </cell>
          <cell r="H31">
            <v>322</v>
          </cell>
          <cell r="I31">
            <v>553</v>
          </cell>
          <cell r="J31">
            <v>148</v>
          </cell>
          <cell r="K31">
            <v>332</v>
          </cell>
          <cell r="L31">
            <v>1289</v>
          </cell>
          <cell r="M31">
            <v>197</v>
          </cell>
          <cell r="N31">
            <v>1730</v>
          </cell>
          <cell r="O31">
            <v>5411</v>
          </cell>
          <cell r="P31">
            <v>1500</v>
          </cell>
          <cell r="Q31">
            <v>264</v>
          </cell>
          <cell r="R31">
            <v>475</v>
          </cell>
          <cell r="S31">
            <v>265</v>
          </cell>
          <cell r="T31">
            <v>1067</v>
          </cell>
          <cell r="U31">
            <v>224</v>
          </cell>
          <cell r="V31">
            <v>16704</v>
          </cell>
          <cell r="W31">
            <v>1714</v>
          </cell>
          <cell r="X31">
            <v>802</v>
          </cell>
        </row>
        <row r="32">
          <cell r="A32" t="str">
            <v>Insgesamt</v>
          </cell>
          <cell r="B32" t="str">
            <v>II 06</v>
          </cell>
          <cell r="D32">
            <v>2009</v>
          </cell>
          <cell r="E32">
            <v>20709</v>
          </cell>
          <cell r="F32">
            <v>2521</v>
          </cell>
          <cell r="G32">
            <v>3071</v>
          </cell>
          <cell r="H32">
            <v>277</v>
          </cell>
          <cell r="I32">
            <v>463</v>
          </cell>
          <cell r="J32">
            <v>194</v>
          </cell>
          <cell r="K32">
            <v>360</v>
          </cell>
          <cell r="L32">
            <v>1252</v>
          </cell>
          <cell r="M32">
            <v>241</v>
          </cell>
          <cell r="N32">
            <v>2027</v>
          </cell>
          <cell r="O32">
            <v>6437</v>
          </cell>
          <cell r="P32">
            <v>1564</v>
          </cell>
          <cell r="Q32">
            <v>294</v>
          </cell>
          <cell r="R32">
            <v>348</v>
          </cell>
          <cell r="S32">
            <v>181</v>
          </cell>
          <cell r="T32">
            <v>1267</v>
          </cell>
          <cell r="U32">
            <v>212</v>
          </cell>
          <cell r="V32">
            <v>18433</v>
          </cell>
          <cell r="W32">
            <v>1445</v>
          </cell>
          <cell r="X32">
            <v>831</v>
          </cell>
        </row>
        <row r="33">
          <cell r="A33" t="str">
            <v>Insgesamt</v>
          </cell>
          <cell r="B33" t="str">
            <v>II 06</v>
          </cell>
          <cell r="D33">
            <v>2010</v>
          </cell>
          <cell r="E33">
            <v>18983</v>
          </cell>
          <cell r="F33">
            <v>2093</v>
          </cell>
          <cell r="G33">
            <v>2534</v>
          </cell>
          <cell r="H33">
            <v>193</v>
          </cell>
          <cell r="I33">
            <v>472</v>
          </cell>
          <cell r="J33">
            <v>191</v>
          </cell>
          <cell r="K33">
            <v>307</v>
          </cell>
          <cell r="L33">
            <v>1232</v>
          </cell>
          <cell r="M33">
            <v>257</v>
          </cell>
          <cell r="N33">
            <v>1811</v>
          </cell>
          <cell r="O33">
            <v>6225</v>
          </cell>
          <cell r="P33">
            <v>1394</v>
          </cell>
          <cell r="Q33">
            <v>252</v>
          </cell>
          <cell r="R33">
            <v>292</v>
          </cell>
          <cell r="S33">
            <v>382</v>
          </cell>
          <cell r="T33">
            <v>1131</v>
          </cell>
          <cell r="U33">
            <v>217</v>
          </cell>
          <cell r="V33">
            <v>16672</v>
          </cell>
          <cell r="W33">
            <v>1620</v>
          </cell>
          <cell r="X33">
            <v>691</v>
          </cell>
        </row>
        <row r="34">
          <cell r="A34" t="str">
            <v>Insgesamt</v>
          </cell>
          <cell r="B34" t="str">
            <v>II 06</v>
          </cell>
          <cell r="D34">
            <v>2011</v>
          </cell>
          <cell r="E34">
            <v>15403</v>
          </cell>
          <cell r="F34">
            <v>1502</v>
          </cell>
          <cell r="G34">
            <v>1845</v>
          </cell>
          <cell r="H34">
            <v>261</v>
          </cell>
          <cell r="I34">
            <v>413</v>
          </cell>
          <cell r="J34">
            <v>209</v>
          </cell>
          <cell r="K34">
            <v>321</v>
          </cell>
          <cell r="L34">
            <v>907</v>
          </cell>
          <cell r="M34">
            <v>183</v>
          </cell>
          <cell r="N34">
            <v>1397</v>
          </cell>
          <cell r="O34">
            <v>5327</v>
          </cell>
          <cell r="P34">
            <v>1061</v>
          </cell>
          <cell r="Q34">
            <v>194</v>
          </cell>
          <cell r="R34">
            <v>293</v>
          </cell>
          <cell r="S34">
            <v>361</v>
          </cell>
          <cell r="T34">
            <v>950</v>
          </cell>
          <cell r="U34">
            <v>179</v>
          </cell>
          <cell r="V34">
            <v>13183</v>
          </cell>
          <cell r="W34">
            <v>1429</v>
          </cell>
          <cell r="X34">
            <v>791</v>
          </cell>
        </row>
        <row r="35">
          <cell r="A35" t="str">
            <v>Insgesamt</v>
          </cell>
          <cell r="B35" t="str">
            <v>II 06</v>
          </cell>
          <cell r="D35">
            <v>2012</v>
          </cell>
          <cell r="E35">
            <v>12469</v>
          </cell>
          <cell r="F35">
            <v>1097</v>
          </cell>
          <cell r="G35">
            <v>1448</v>
          </cell>
          <cell r="H35">
            <v>195</v>
          </cell>
          <cell r="I35">
            <v>319</v>
          </cell>
          <cell r="J35">
            <v>138</v>
          </cell>
          <cell r="K35">
            <v>236</v>
          </cell>
          <cell r="L35">
            <v>749</v>
          </cell>
          <cell r="M35">
            <v>218</v>
          </cell>
          <cell r="N35">
            <v>1173</v>
          </cell>
          <cell r="O35">
            <v>4187</v>
          </cell>
          <cell r="P35">
            <v>908</v>
          </cell>
          <cell r="Q35">
            <v>165</v>
          </cell>
          <cell r="R35">
            <v>236</v>
          </cell>
          <cell r="S35">
            <v>382</v>
          </cell>
          <cell r="T35">
            <v>830</v>
          </cell>
          <cell r="U35">
            <v>188</v>
          </cell>
          <cell r="V35">
            <v>10557</v>
          </cell>
          <cell r="W35">
            <v>1343</v>
          </cell>
          <cell r="X35">
            <v>569</v>
          </cell>
        </row>
        <row r="38">
          <cell r="A38" t="str">
            <v>Weiblich</v>
          </cell>
          <cell r="B38" t="str">
            <v>II</v>
          </cell>
          <cell r="D38">
            <v>2005</v>
          </cell>
          <cell r="E38">
            <v>45418</v>
          </cell>
          <cell r="F38">
            <v>4551</v>
          </cell>
          <cell r="G38">
            <v>6685</v>
          </cell>
          <cell r="H38">
            <v>1665</v>
          </cell>
          <cell r="I38">
            <v>1929</v>
          </cell>
          <cell r="J38">
            <v>216</v>
          </cell>
          <cell r="K38">
            <v>594</v>
          </cell>
          <cell r="L38">
            <v>3181</v>
          </cell>
          <cell r="M38">
            <v>1585</v>
          </cell>
          <cell r="N38">
            <v>3832</v>
          </cell>
          <cell r="O38">
            <v>10927</v>
          </cell>
          <cell r="P38">
            <v>2105</v>
          </cell>
          <cell r="Q38">
            <v>416</v>
          </cell>
          <cell r="R38">
            <v>2606</v>
          </cell>
          <cell r="S38">
            <v>1074</v>
          </cell>
          <cell r="T38">
            <v>2643</v>
          </cell>
          <cell r="U38">
            <v>1409</v>
          </cell>
          <cell r="V38">
            <v>34340</v>
          </cell>
          <cell r="W38">
            <v>8603</v>
          </cell>
          <cell r="X38">
            <v>2475</v>
          </cell>
        </row>
        <row r="39">
          <cell r="A39" t="str">
            <v>Weiblich</v>
          </cell>
          <cell r="B39" t="str">
            <v>II</v>
          </cell>
          <cell r="D39">
            <v>2006</v>
          </cell>
          <cell r="E39">
            <v>46396</v>
          </cell>
          <cell r="F39">
            <v>4794</v>
          </cell>
          <cell r="G39">
            <v>6867</v>
          </cell>
          <cell r="H39">
            <v>1560</v>
          </cell>
          <cell r="I39">
            <v>2120</v>
          </cell>
          <cell r="J39">
            <v>230</v>
          </cell>
          <cell r="K39">
            <v>555</v>
          </cell>
          <cell r="L39">
            <v>3241</v>
          </cell>
          <cell r="M39">
            <v>1505</v>
          </cell>
          <cell r="N39">
            <v>3978</v>
          </cell>
          <cell r="O39">
            <v>11503</v>
          </cell>
          <cell r="P39">
            <v>2288</v>
          </cell>
          <cell r="Q39">
            <v>459</v>
          </cell>
          <cell r="R39">
            <v>2350</v>
          </cell>
          <cell r="S39">
            <v>1105</v>
          </cell>
          <cell r="T39">
            <v>2475</v>
          </cell>
          <cell r="U39">
            <v>1366</v>
          </cell>
          <cell r="V39">
            <v>35605</v>
          </cell>
          <cell r="W39">
            <v>8446</v>
          </cell>
          <cell r="X39">
            <v>2345</v>
          </cell>
        </row>
        <row r="40">
          <cell r="A40" t="str">
            <v>Weiblich</v>
          </cell>
          <cell r="B40" t="str">
            <v>II</v>
          </cell>
          <cell r="D40">
            <v>2007</v>
          </cell>
          <cell r="E40">
            <v>45034</v>
          </cell>
          <cell r="F40">
            <v>4563</v>
          </cell>
          <cell r="G40">
            <v>6572</v>
          </cell>
          <cell r="H40">
            <v>1450</v>
          </cell>
          <cell r="I40">
            <v>1885</v>
          </cell>
          <cell r="J40">
            <v>230</v>
          </cell>
          <cell r="K40">
            <v>545</v>
          </cell>
          <cell r="L40">
            <v>3183</v>
          </cell>
          <cell r="M40">
            <v>1224</v>
          </cell>
          <cell r="N40">
            <v>4105</v>
          </cell>
          <cell r="O40">
            <v>11706</v>
          </cell>
          <cell r="P40">
            <v>2238</v>
          </cell>
          <cell r="Q40">
            <v>571</v>
          </cell>
          <cell r="R40">
            <v>2065</v>
          </cell>
          <cell r="S40">
            <v>1134</v>
          </cell>
          <cell r="T40">
            <v>2443</v>
          </cell>
          <cell r="U40">
            <v>1120</v>
          </cell>
          <cell r="V40">
            <v>35381</v>
          </cell>
          <cell r="W40">
            <v>7428</v>
          </cell>
          <cell r="X40">
            <v>2225</v>
          </cell>
        </row>
        <row r="41">
          <cell r="A41" t="str">
            <v>Weiblich</v>
          </cell>
          <cell r="B41" t="str">
            <v>II</v>
          </cell>
          <cell r="D41">
            <v>2008</v>
          </cell>
          <cell r="E41">
            <v>42470</v>
          </cell>
          <cell r="F41">
            <v>4172</v>
          </cell>
          <cell r="G41">
            <v>5902</v>
          </cell>
          <cell r="H41">
            <v>1222</v>
          </cell>
          <cell r="I41">
            <v>1600</v>
          </cell>
          <cell r="J41">
            <v>203</v>
          </cell>
          <cell r="K41">
            <v>526</v>
          </cell>
          <cell r="L41">
            <v>3131</v>
          </cell>
          <cell r="M41">
            <v>1129</v>
          </cell>
          <cell r="N41">
            <v>3979</v>
          </cell>
          <cell r="O41">
            <v>11299</v>
          </cell>
          <cell r="P41">
            <v>2452</v>
          </cell>
          <cell r="Q41">
            <v>561</v>
          </cell>
          <cell r="R41">
            <v>1742</v>
          </cell>
          <cell r="S41">
            <v>1075</v>
          </cell>
          <cell r="T41">
            <v>2429</v>
          </cell>
          <cell r="U41">
            <v>1048</v>
          </cell>
          <cell r="V41">
            <v>33925</v>
          </cell>
          <cell r="W41">
            <v>6594</v>
          </cell>
          <cell r="X41">
            <v>1951</v>
          </cell>
        </row>
        <row r="42">
          <cell r="A42" t="str">
            <v>Weiblich</v>
          </cell>
          <cell r="B42" t="str">
            <v>II</v>
          </cell>
          <cell r="D42">
            <v>2009</v>
          </cell>
          <cell r="E42">
            <v>41473</v>
          </cell>
          <cell r="F42">
            <v>4411</v>
          </cell>
          <cell r="G42">
            <v>5327</v>
          </cell>
          <cell r="H42">
            <v>1054</v>
          </cell>
          <cell r="I42">
            <v>1371</v>
          </cell>
          <cell r="J42">
            <v>221</v>
          </cell>
          <cell r="K42">
            <v>530</v>
          </cell>
          <cell r="L42">
            <v>3089</v>
          </cell>
          <cell r="M42">
            <v>963</v>
          </cell>
          <cell r="N42">
            <v>4100</v>
          </cell>
          <cell r="O42">
            <v>11450</v>
          </cell>
          <cell r="P42">
            <v>2433</v>
          </cell>
          <cell r="Q42">
            <v>582</v>
          </cell>
          <cell r="R42">
            <v>1438</v>
          </cell>
          <cell r="S42">
            <v>1041</v>
          </cell>
          <cell r="T42">
            <v>2549</v>
          </cell>
          <cell r="U42">
            <v>914</v>
          </cell>
          <cell r="V42">
            <v>33941</v>
          </cell>
          <cell r="W42">
            <v>5727</v>
          </cell>
          <cell r="X42">
            <v>1805</v>
          </cell>
        </row>
        <row r="43">
          <cell r="A43" t="str">
            <v>Weiblich</v>
          </cell>
          <cell r="B43" t="str">
            <v>II</v>
          </cell>
          <cell r="D43">
            <v>2010</v>
          </cell>
          <cell r="E43">
            <v>37109</v>
          </cell>
          <cell r="F43">
            <v>3778</v>
          </cell>
          <cell r="G43">
            <v>4286</v>
          </cell>
          <cell r="H43">
            <v>1077</v>
          </cell>
          <cell r="I43">
            <v>1180</v>
          </cell>
          <cell r="J43">
            <v>210</v>
          </cell>
          <cell r="K43">
            <v>471</v>
          </cell>
          <cell r="L43">
            <v>2887</v>
          </cell>
          <cell r="M43">
            <v>838</v>
          </cell>
          <cell r="N43">
            <v>3842</v>
          </cell>
          <cell r="O43">
            <v>10612</v>
          </cell>
          <cell r="P43">
            <v>2127</v>
          </cell>
          <cell r="Q43">
            <v>538</v>
          </cell>
          <cell r="R43">
            <v>1283</v>
          </cell>
          <cell r="S43">
            <v>987</v>
          </cell>
          <cell r="T43">
            <v>2253</v>
          </cell>
          <cell r="U43">
            <v>740</v>
          </cell>
          <cell r="V43">
            <v>30323</v>
          </cell>
          <cell r="W43">
            <v>5028</v>
          </cell>
          <cell r="X43">
            <v>1758</v>
          </cell>
        </row>
        <row r="44">
          <cell r="A44" t="str">
            <v>Weiblich</v>
          </cell>
          <cell r="B44" t="str">
            <v>II</v>
          </cell>
          <cell r="D44">
            <v>2011</v>
          </cell>
          <cell r="E44">
            <v>31082</v>
          </cell>
          <cell r="F44">
            <v>3008</v>
          </cell>
          <cell r="G44">
            <v>3309</v>
          </cell>
          <cell r="H44">
            <v>1040</v>
          </cell>
          <cell r="I44">
            <v>1106</v>
          </cell>
          <cell r="J44">
            <v>241</v>
          </cell>
          <cell r="K44">
            <v>435</v>
          </cell>
          <cell r="L44">
            <v>2477</v>
          </cell>
          <cell r="M44">
            <v>671</v>
          </cell>
          <cell r="N44">
            <v>3177</v>
          </cell>
          <cell r="O44">
            <v>9172</v>
          </cell>
          <cell r="P44">
            <v>1774</v>
          </cell>
          <cell r="Q44">
            <v>459</v>
          </cell>
          <cell r="R44">
            <v>1071</v>
          </cell>
          <cell r="S44">
            <v>905</v>
          </cell>
          <cell r="T44">
            <v>1659</v>
          </cell>
          <cell r="U44">
            <v>578</v>
          </cell>
          <cell r="V44">
            <v>25035</v>
          </cell>
          <cell r="W44">
            <v>4331</v>
          </cell>
          <cell r="X44">
            <v>1716</v>
          </cell>
        </row>
        <row r="45">
          <cell r="A45" t="str">
            <v>Weiblich</v>
          </cell>
          <cell r="B45" t="str">
            <v>II</v>
          </cell>
          <cell r="D45">
            <v>2012</v>
          </cell>
          <cell r="E45">
            <v>26581</v>
          </cell>
          <cell r="F45">
            <v>2429</v>
          </cell>
          <cell r="G45">
            <v>2974</v>
          </cell>
          <cell r="H45">
            <v>804</v>
          </cell>
          <cell r="I45">
            <v>926</v>
          </cell>
          <cell r="J45">
            <v>217</v>
          </cell>
          <cell r="K45">
            <v>339</v>
          </cell>
          <cell r="L45">
            <v>2260</v>
          </cell>
          <cell r="M45">
            <v>598</v>
          </cell>
          <cell r="N45">
            <v>2762</v>
          </cell>
          <cell r="O45">
            <v>7504</v>
          </cell>
          <cell r="P45">
            <v>1540</v>
          </cell>
          <cell r="Q45">
            <v>411</v>
          </cell>
          <cell r="R45">
            <v>988</v>
          </cell>
          <cell r="S45">
            <v>847</v>
          </cell>
          <cell r="T45">
            <v>1459</v>
          </cell>
          <cell r="U45">
            <v>523</v>
          </cell>
          <cell r="V45">
            <v>21339</v>
          </cell>
          <cell r="W45">
            <v>3882</v>
          </cell>
          <cell r="X45">
            <v>1360</v>
          </cell>
        </row>
        <row r="46">
          <cell r="A46" t="str">
            <v>Weiblich</v>
          </cell>
        </row>
        <row r="47">
          <cell r="A47" t="str">
            <v>Weiblich</v>
          </cell>
        </row>
        <row r="48">
          <cell r="A48" t="str">
            <v>Weiblich</v>
          </cell>
        </row>
        <row r="49">
          <cell r="A49" t="str">
            <v>Weiblich</v>
          </cell>
          <cell r="B49" t="str">
            <v>II 05</v>
          </cell>
          <cell r="D49">
            <v>2005</v>
          </cell>
          <cell r="E49">
            <v>37031</v>
          </cell>
          <cell r="F49">
            <v>3262</v>
          </cell>
          <cell r="G49">
            <v>5154</v>
          </cell>
          <cell r="H49">
            <v>1510</v>
          </cell>
          <cell r="I49">
            <v>1684</v>
          </cell>
          <cell r="J49">
            <v>143</v>
          </cell>
          <cell r="K49">
            <v>535</v>
          </cell>
          <cell r="L49">
            <v>2611</v>
          </cell>
          <cell r="M49">
            <v>1478</v>
          </cell>
          <cell r="N49">
            <v>3250</v>
          </cell>
          <cell r="O49">
            <v>8997</v>
          </cell>
          <cell r="P49">
            <v>1533</v>
          </cell>
          <cell r="Q49">
            <v>326</v>
          </cell>
          <cell r="R49">
            <v>2064</v>
          </cell>
          <cell r="S49">
            <v>963</v>
          </cell>
          <cell r="T49">
            <v>2381</v>
          </cell>
          <cell r="U49">
            <v>1140</v>
          </cell>
          <cell r="V49">
            <v>27514</v>
          </cell>
          <cell r="W49">
            <v>7329</v>
          </cell>
          <cell r="X49">
            <v>2188</v>
          </cell>
        </row>
        <row r="50">
          <cell r="A50" t="str">
            <v>Weiblich</v>
          </cell>
          <cell r="B50" t="str">
            <v>II 05</v>
          </cell>
          <cell r="D50">
            <v>2006</v>
          </cell>
          <cell r="E50">
            <v>35788</v>
          </cell>
          <cell r="F50">
            <v>3274</v>
          </cell>
          <cell r="G50">
            <v>4950</v>
          </cell>
          <cell r="H50">
            <v>1372</v>
          </cell>
          <cell r="I50">
            <v>1754</v>
          </cell>
          <cell r="J50">
            <v>156</v>
          </cell>
          <cell r="K50">
            <v>439</v>
          </cell>
          <cell r="L50">
            <v>2481</v>
          </cell>
          <cell r="M50">
            <v>1361</v>
          </cell>
          <cell r="N50">
            <v>3135</v>
          </cell>
          <cell r="O50">
            <v>8823</v>
          </cell>
          <cell r="P50">
            <v>1689</v>
          </cell>
          <cell r="Q50">
            <v>345</v>
          </cell>
          <cell r="R50">
            <v>1832</v>
          </cell>
          <cell r="S50">
            <v>958</v>
          </cell>
          <cell r="T50">
            <v>2072</v>
          </cell>
          <cell r="U50">
            <v>1147</v>
          </cell>
          <cell r="V50">
            <v>26769</v>
          </cell>
          <cell r="W50">
            <v>7052</v>
          </cell>
          <cell r="X50">
            <v>1967</v>
          </cell>
        </row>
        <row r="51">
          <cell r="A51" t="str">
            <v>Weiblich</v>
          </cell>
          <cell r="B51" t="str">
            <v>II 05</v>
          </cell>
          <cell r="D51">
            <v>2007</v>
          </cell>
          <cell r="E51">
            <v>34003</v>
          </cell>
          <cell r="F51">
            <v>2982</v>
          </cell>
          <cell r="G51">
            <v>4583</v>
          </cell>
          <cell r="H51">
            <v>1278</v>
          </cell>
          <cell r="I51">
            <v>1626</v>
          </cell>
          <cell r="J51">
            <v>135</v>
          </cell>
          <cell r="K51">
            <v>413</v>
          </cell>
          <cell r="L51">
            <v>2457</v>
          </cell>
          <cell r="M51">
            <v>1121</v>
          </cell>
          <cell r="N51">
            <v>3174</v>
          </cell>
          <cell r="O51">
            <v>8706</v>
          </cell>
          <cell r="P51">
            <v>1545</v>
          </cell>
          <cell r="Q51">
            <v>419</v>
          </cell>
          <cell r="R51">
            <v>1713</v>
          </cell>
          <cell r="S51">
            <v>934</v>
          </cell>
          <cell r="T51">
            <v>1995</v>
          </cell>
          <cell r="U51">
            <v>922</v>
          </cell>
          <cell r="V51">
            <v>25861</v>
          </cell>
          <cell r="W51">
            <v>6316</v>
          </cell>
          <cell r="X51">
            <v>1826</v>
          </cell>
        </row>
        <row r="52">
          <cell r="A52" t="str">
            <v>Weiblich</v>
          </cell>
          <cell r="B52" t="str">
            <v>II 05</v>
          </cell>
          <cell r="D52">
            <v>2008</v>
          </cell>
          <cell r="E52">
            <v>33392</v>
          </cell>
          <cell r="F52">
            <v>2936</v>
          </cell>
          <cell r="G52">
            <v>4408</v>
          </cell>
          <cell r="H52">
            <v>1079</v>
          </cell>
          <cell r="I52">
            <v>1373</v>
          </cell>
          <cell r="J52">
            <v>139</v>
          </cell>
          <cell r="K52">
            <v>394</v>
          </cell>
          <cell r="L52">
            <v>2507</v>
          </cell>
          <cell r="M52">
            <v>1048</v>
          </cell>
          <cell r="N52">
            <v>3225</v>
          </cell>
          <cell r="O52">
            <v>8708</v>
          </cell>
          <cell r="P52">
            <v>1780</v>
          </cell>
          <cell r="Q52">
            <v>436</v>
          </cell>
          <cell r="R52">
            <v>1509</v>
          </cell>
          <cell r="S52">
            <v>950</v>
          </cell>
          <cell r="T52">
            <v>1967</v>
          </cell>
          <cell r="U52">
            <v>933</v>
          </cell>
          <cell r="V52">
            <v>25967</v>
          </cell>
          <cell r="W52">
            <v>5813</v>
          </cell>
          <cell r="X52">
            <v>1612</v>
          </cell>
        </row>
        <row r="53">
          <cell r="A53" t="str">
            <v>Weiblich</v>
          </cell>
          <cell r="B53" t="str">
            <v>II 05</v>
          </cell>
          <cell r="D53">
            <v>2009</v>
          </cell>
          <cell r="E53">
            <v>32095</v>
          </cell>
          <cell r="F53">
            <v>3118</v>
          </cell>
          <cell r="G53">
            <v>3953</v>
          </cell>
          <cell r="H53">
            <v>937</v>
          </cell>
          <cell r="I53">
            <v>1157</v>
          </cell>
          <cell r="J53">
            <v>158</v>
          </cell>
          <cell r="K53">
            <v>384</v>
          </cell>
          <cell r="L53">
            <v>2467</v>
          </cell>
          <cell r="M53">
            <v>850</v>
          </cell>
          <cell r="N53">
            <v>3208</v>
          </cell>
          <cell r="O53">
            <v>8567</v>
          </cell>
          <cell r="P53">
            <v>1759</v>
          </cell>
          <cell r="Q53">
            <v>447</v>
          </cell>
          <cell r="R53">
            <v>1277</v>
          </cell>
          <cell r="S53">
            <v>973</v>
          </cell>
          <cell r="T53">
            <v>2037</v>
          </cell>
          <cell r="U53">
            <v>803</v>
          </cell>
          <cell r="V53">
            <v>25556</v>
          </cell>
          <cell r="W53">
            <v>5060</v>
          </cell>
          <cell r="X53">
            <v>1479</v>
          </cell>
        </row>
        <row r="54">
          <cell r="A54" t="str">
            <v>Weiblich</v>
          </cell>
          <cell r="B54" t="str">
            <v>II 05</v>
          </cell>
          <cell r="D54">
            <v>2010</v>
          </cell>
          <cell r="E54">
            <v>28882</v>
          </cell>
          <cell r="F54">
            <v>2750</v>
          </cell>
          <cell r="G54">
            <v>3214</v>
          </cell>
          <cell r="H54">
            <v>1001</v>
          </cell>
          <cell r="I54">
            <v>972</v>
          </cell>
          <cell r="J54">
            <v>137</v>
          </cell>
          <cell r="K54">
            <v>348</v>
          </cell>
          <cell r="L54">
            <v>2345</v>
          </cell>
          <cell r="M54">
            <v>714</v>
          </cell>
          <cell r="N54">
            <v>3069</v>
          </cell>
          <cell r="O54">
            <v>7880</v>
          </cell>
          <cell r="P54">
            <v>1569</v>
          </cell>
          <cell r="Q54">
            <v>419</v>
          </cell>
          <cell r="R54">
            <v>1172</v>
          </cell>
          <cell r="S54">
            <v>849</v>
          </cell>
          <cell r="T54">
            <v>1800</v>
          </cell>
          <cell r="U54">
            <v>643</v>
          </cell>
          <cell r="V54">
            <v>23046</v>
          </cell>
          <cell r="W54">
            <v>4350</v>
          </cell>
          <cell r="X54">
            <v>1486</v>
          </cell>
        </row>
        <row r="55">
          <cell r="A55" t="str">
            <v>Weiblich</v>
          </cell>
          <cell r="B55" t="str">
            <v>II 05</v>
          </cell>
          <cell r="D55">
            <v>2011</v>
          </cell>
          <cell r="E55">
            <v>24539</v>
          </cell>
          <cell r="F55">
            <v>2261</v>
          </cell>
          <cell r="G55">
            <v>2571</v>
          </cell>
          <cell r="H55">
            <v>934</v>
          </cell>
          <cell r="I55">
            <v>937</v>
          </cell>
          <cell r="J55">
            <v>157</v>
          </cell>
          <cell r="K55">
            <v>301</v>
          </cell>
          <cell r="L55">
            <v>2069</v>
          </cell>
          <cell r="M55">
            <v>603</v>
          </cell>
          <cell r="N55">
            <v>2560</v>
          </cell>
          <cell r="O55">
            <v>6922</v>
          </cell>
          <cell r="P55">
            <v>1366</v>
          </cell>
          <cell r="Q55">
            <v>367</v>
          </cell>
          <cell r="R55">
            <v>937</v>
          </cell>
          <cell r="S55">
            <v>761</v>
          </cell>
          <cell r="T55">
            <v>1292</v>
          </cell>
          <cell r="U55">
            <v>501</v>
          </cell>
          <cell r="V55">
            <v>19408</v>
          </cell>
          <cell r="W55">
            <v>3739</v>
          </cell>
          <cell r="X55">
            <v>1392</v>
          </cell>
        </row>
        <row r="56">
          <cell r="A56" t="str">
            <v>Weiblich</v>
          </cell>
          <cell r="B56" t="str">
            <v>II 05</v>
          </cell>
          <cell r="D56">
            <v>2012</v>
          </cell>
          <cell r="E56">
            <v>21355</v>
          </cell>
          <cell r="F56">
            <v>1889</v>
          </cell>
          <cell r="G56">
            <v>2394</v>
          </cell>
          <cell r="H56">
            <v>725</v>
          </cell>
          <cell r="I56">
            <v>786</v>
          </cell>
          <cell r="J56">
            <v>157</v>
          </cell>
          <cell r="K56">
            <v>252</v>
          </cell>
          <cell r="L56">
            <v>1946</v>
          </cell>
          <cell r="M56">
            <v>502</v>
          </cell>
          <cell r="N56">
            <v>2258</v>
          </cell>
          <cell r="O56">
            <v>5741</v>
          </cell>
          <cell r="P56">
            <v>1192</v>
          </cell>
          <cell r="Q56">
            <v>339</v>
          </cell>
          <cell r="R56">
            <v>883</v>
          </cell>
          <cell r="S56">
            <v>707</v>
          </cell>
          <cell r="T56">
            <v>1142</v>
          </cell>
          <cell r="U56">
            <v>442</v>
          </cell>
          <cell r="V56">
            <v>16901</v>
          </cell>
          <cell r="W56">
            <v>3320</v>
          </cell>
          <cell r="X56">
            <v>1134</v>
          </cell>
        </row>
        <row r="57">
          <cell r="A57" t="str">
            <v>Weiblich</v>
          </cell>
        </row>
        <row r="58">
          <cell r="A58" t="str">
            <v>Weiblich</v>
          </cell>
          <cell r="B58" t="str">
            <v>II 06</v>
          </cell>
          <cell r="D58">
            <v>2005</v>
          </cell>
          <cell r="E58">
            <v>8387</v>
          </cell>
          <cell r="F58">
            <v>1289</v>
          </cell>
          <cell r="G58">
            <v>1531</v>
          </cell>
          <cell r="H58">
            <v>155</v>
          </cell>
          <cell r="I58">
            <v>245</v>
          </cell>
          <cell r="J58">
            <v>73</v>
          </cell>
          <cell r="K58">
            <v>59</v>
          </cell>
          <cell r="L58">
            <v>570</v>
          </cell>
          <cell r="M58">
            <v>107</v>
          </cell>
          <cell r="N58">
            <v>582</v>
          </cell>
          <cell r="O58">
            <v>1930</v>
          </cell>
          <cell r="P58">
            <v>572</v>
          </cell>
          <cell r="Q58">
            <v>90</v>
          </cell>
          <cell r="R58">
            <v>542</v>
          </cell>
          <cell r="S58">
            <v>111</v>
          </cell>
          <cell r="T58">
            <v>262</v>
          </cell>
          <cell r="U58">
            <v>269</v>
          </cell>
          <cell r="V58">
            <v>6826</v>
          </cell>
          <cell r="W58">
            <v>1274</v>
          </cell>
          <cell r="X58">
            <v>287</v>
          </cell>
        </row>
        <row r="59">
          <cell r="A59" t="str">
            <v>Weiblich</v>
          </cell>
          <cell r="B59" t="str">
            <v>II 06</v>
          </cell>
          <cell r="D59">
            <v>2006</v>
          </cell>
          <cell r="E59">
            <v>10608</v>
          </cell>
          <cell r="F59">
            <v>1520</v>
          </cell>
          <cell r="G59">
            <v>1917</v>
          </cell>
          <cell r="H59">
            <v>188</v>
          </cell>
          <cell r="I59">
            <v>366</v>
          </cell>
          <cell r="J59">
            <v>74</v>
          </cell>
          <cell r="K59">
            <v>116</v>
          </cell>
          <cell r="L59">
            <v>760</v>
          </cell>
          <cell r="M59">
            <v>144</v>
          </cell>
          <cell r="N59">
            <v>843</v>
          </cell>
          <cell r="O59">
            <v>2680</v>
          </cell>
          <cell r="P59">
            <v>599</v>
          </cell>
          <cell r="Q59">
            <v>114</v>
          </cell>
          <cell r="R59">
            <v>518</v>
          </cell>
          <cell r="S59">
            <v>147</v>
          </cell>
          <cell r="T59">
            <v>403</v>
          </cell>
          <cell r="U59">
            <v>219</v>
          </cell>
          <cell r="V59">
            <v>8836</v>
          </cell>
          <cell r="W59">
            <v>1394</v>
          </cell>
          <cell r="X59">
            <v>378</v>
          </cell>
        </row>
        <row r="60">
          <cell r="A60" t="str">
            <v>Weiblich</v>
          </cell>
          <cell r="B60" t="str">
            <v>II 06</v>
          </cell>
          <cell r="D60">
            <v>2007</v>
          </cell>
          <cell r="E60">
            <v>11031</v>
          </cell>
          <cell r="F60">
            <v>1581</v>
          </cell>
          <cell r="G60">
            <v>1989</v>
          </cell>
          <cell r="H60">
            <v>172</v>
          </cell>
          <cell r="I60">
            <v>259</v>
          </cell>
          <cell r="J60">
            <v>95</v>
          </cell>
          <cell r="K60">
            <v>132</v>
          </cell>
          <cell r="L60">
            <v>726</v>
          </cell>
          <cell r="M60">
            <v>103</v>
          </cell>
          <cell r="N60">
            <v>931</v>
          </cell>
          <cell r="O60">
            <v>3000</v>
          </cell>
          <cell r="P60">
            <v>693</v>
          </cell>
          <cell r="Q60">
            <v>152</v>
          </cell>
          <cell r="R60">
            <v>352</v>
          </cell>
          <cell r="S60">
            <v>200</v>
          </cell>
          <cell r="T60">
            <v>448</v>
          </cell>
          <cell r="U60">
            <v>198</v>
          </cell>
          <cell r="V60">
            <v>9520</v>
          </cell>
          <cell r="W60">
            <v>1112</v>
          </cell>
          <cell r="X60">
            <v>399</v>
          </cell>
        </row>
        <row r="61">
          <cell r="A61" t="str">
            <v>Weiblich</v>
          </cell>
          <cell r="B61" t="str">
            <v>II 06</v>
          </cell>
          <cell r="D61">
            <v>2008</v>
          </cell>
          <cell r="E61">
            <v>9078</v>
          </cell>
          <cell r="F61">
            <v>1236</v>
          </cell>
          <cell r="G61">
            <v>1494</v>
          </cell>
          <cell r="H61">
            <v>143</v>
          </cell>
          <cell r="I61">
            <v>227</v>
          </cell>
          <cell r="J61">
            <v>64</v>
          </cell>
          <cell r="K61">
            <v>132</v>
          </cell>
          <cell r="L61">
            <v>624</v>
          </cell>
          <cell r="M61">
            <v>81</v>
          </cell>
          <cell r="N61">
            <v>754</v>
          </cell>
          <cell r="O61">
            <v>2591</v>
          </cell>
          <cell r="P61">
            <v>672</v>
          </cell>
          <cell r="Q61">
            <v>125</v>
          </cell>
          <cell r="R61">
            <v>233</v>
          </cell>
          <cell r="S61">
            <v>125</v>
          </cell>
          <cell r="T61">
            <v>462</v>
          </cell>
          <cell r="U61">
            <v>115</v>
          </cell>
          <cell r="V61">
            <v>7958</v>
          </cell>
          <cell r="W61">
            <v>781</v>
          </cell>
          <cell r="X61">
            <v>339</v>
          </cell>
        </row>
        <row r="62">
          <cell r="A62" t="str">
            <v>Weiblich</v>
          </cell>
          <cell r="B62" t="str">
            <v>II 06</v>
          </cell>
          <cell r="D62">
            <v>2009</v>
          </cell>
          <cell r="E62">
            <v>9378</v>
          </cell>
          <cell r="F62">
            <v>1293</v>
          </cell>
          <cell r="G62">
            <v>1374</v>
          </cell>
          <cell r="H62">
            <v>117</v>
          </cell>
          <cell r="I62">
            <v>214</v>
          </cell>
          <cell r="J62">
            <v>63</v>
          </cell>
          <cell r="K62">
            <v>146</v>
          </cell>
          <cell r="L62">
            <v>622</v>
          </cell>
          <cell r="M62">
            <v>113</v>
          </cell>
          <cell r="N62">
            <v>892</v>
          </cell>
          <cell r="O62">
            <v>2883</v>
          </cell>
          <cell r="P62">
            <v>674</v>
          </cell>
          <cell r="Q62">
            <v>135</v>
          </cell>
          <cell r="R62">
            <v>161</v>
          </cell>
          <cell r="S62">
            <v>68</v>
          </cell>
          <cell r="T62">
            <v>512</v>
          </cell>
          <cell r="U62">
            <v>111</v>
          </cell>
          <cell r="V62">
            <v>8385</v>
          </cell>
          <cell r="W62">
            <v>667</v>
          </cell>
          <cell r="X62">
            <v>326</v>
          </cell>
        </row>
        <row r="63">
          <cell r="A63" t="str">
            <v>Weiblich</v>
          </cell>
          <cell r="B63" t="str">
            <v>II 06</v>
          </cell>
          <cell r="D63">
            <v>2010</v>
          </cell>
          <cell r="E63">
            <v>8227</v>
          </cell>
          <cell r="F63">
            <v>1028</v>
          </cell>
          <cell r="G63">
            <v>1072</v>
          </cell>
          <cell r="H63">
            <v>76</v>
          </cell>
          <cell r="I63">
            <v>208</v>
          </cell>
          <cell r="J63">
            <v>73</v>
          </cell>
          <cell r="K63">
            <v>123</v>
          </cell>
          <cell r="L63">
            <v>542</v>
          </cell>
          <cell r="M63">
            <v>124</v>
          </cell>
          <cell r="N63">
            <v>773</v>
          </cell>
          <cell r="O63">
            <v>2732</v>
          </cell>
          <cell r="P63">
            <v>558</v>
          </cell>
          <cell r="Q63">
            <v>119</v>
          </cell>
          <cell r="R63">
            <v>111</v>
          </cell>
          <cell r="S63">
            <v>138</v>
          </cell>
          <cell r="T63">
            <v>453</v>
          </cell>
          <cell r="U63">
            <v>97</v>
          </cell>
          <cell r="V63">
            <v>7277</v>
          </cell>
          <cell r="W63">
            <v>678</v>
          </cell>
          <cell r="X63">
            <v>272</v>
          </cell>
        </row>
        <row r="64">
          <cell r="A64" t="str">
            <v>Weiblich</v>
          </cell>
          <cell r="B64" t="str">
            <v>II 06</v>
          </cell>
          <cell r="D64">
            <v>2011</v>
          </cell>
          <cell r="E64">
            <v>6543</v>
          </cell>
          <cell r="F64">
            <v>747</v>
          </cell>
          <cell r="G64">
            <v>738</v>
          </cell>
          <cell r="H64">
            <v>106</v>
          </cell>
          <cell r="I64">
            <v>169</v>
          </cell>
          <cell r="J64">
            <v>84</v>
          </cell>
          <cell r="K64">
            <v>134</v>
          </cell>
          <cell r="L64">
            <v>408</v>
          </cell>
          <cell r="M64">
            <v>68</v>
          </cell>
          <cell r="N64">
            <v>617</v>
          </cell>
          <cell r="O64">
            <v>2250</v>
          </cell>
          <cell r="P64">
            <v>408</v>
          </cell>
          <cell r="Q64">
            <v>92</v>
          </cell>
          <cell r="R64">
            <v>134</v>
          </cell>
          <cell r="S64">
            <v>144</v>
          </cell>
          <cell r="T64">
            <v>367</v>
          </cell>
          <cell r="U64">
            <v>77</v>
          </cell>
          <cell r="V64">
            <v>5627</v>
          </cell>
          <cell r="W64">
            <v>592</v>
          </cell>
          <cell r="X64">
            <v>324</v>
          </cell>
        </row>
        <row r="65">
          <cell r="A65" t="str">
            <v>Weiblich</v>
          </cell>
          <cell r="B65" t="str">
            <v>II 06</v>
          </cell>
          <cell r="D65">
            <v>2012</v>
          </cell>
          <cell r="E65">
            <v>5226</v>
          </cell>
          <cell r="F65">
            <v>540</v>
          </cell>
          <cell r="G65">
            <v>580</v>
          </cell>
          <cell r="H65">
            <v>79</v>
          </cell>
          <cell r="I65">
            <v>140</v>
          </cell>
          <cell r="J65">
            <v>60</v>
          </cell>
          <cell r="K65">
            <v>87</v>
          </cell>
          <cell r="L65">
            <v>314</v>
          </cell>
          <cell r="M65">
            <v>96</v>
          </cell>
          <cell r="N65">
            <v>504</v>
          </cell>
          <cell r="O65">
            <v>1763</v>
          </cell>
          <cell r="P65">
            <v>348</v>
          </cell>
          <cell r="Q65">
            <v>72</v>
          </cell>
          <cell r="R65">
            <v>105</v>
          </cell>
          <cell r="S65">
            <v>140</v>
          </cell>
          <cell r="T65">
            <v>317</v>
          </cell>
          <cell r="U65">
            <v>81</v>
          </cell>
          <cell r="V65">
            <v>4438</v>
          </cell>
          <cell r="W65">
            <v>562</v>
          </cell>
          <cell r="X65">
            <v>226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 val="Jahrbuch"/>
      <sheetName val="BIZ 2.4"/>
      <sheetName val="BBericht"/>
      <sheetName val="BBericht ohneBB"/>
      <sheetName val="BBericht ohneBB (2)"/>
      <sheetName val="Info"/>
      <sheetName val="MZ"/>
      <sheetName val="Zahlenkompaß"/>
      <sheetName val="Datenreport"/>
      <sheetName val="Internet"/>
      <sheetName val="Makros"/>
    </sheetNames>
    <sheetDataSet>
      <sheetData sheetId="0" refreshError="1"/>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AEC6DE"/>
  </sheetPr>
  <dimension ref="A1:R36"/>
  <sheetViews>
    <sheetView showGridLines="0" tabSelected="1" zoomScaleNormal="100" workbookViewId="0">
      <selection activeCell="A2" sqref="A2:I2"/>
    </sheetView>
  </sheetViews>
  <sheetFormatPr baseColWidth="10" defaultColWidth="10.44140625" defaultRowHeight="14.4"/>
  <cols>
    <col min="1" max="1" width="16.44140625" style="23" customWidth="1"/>
    <col min="2" max="8" width="14.44140625" style="23" customWidth="1"/>
    <col min="9" max="9" width="36.5546875" style="23" customWidth="1"/>
    <col min="10" max="10" width="29" style="23" customWidth="1"/>
    <col min="11" max="11" width="14.44140625" style="23" customWidth="1"/>
    <col min="12" max="12" width="10.44140625" style="23"/>
    <col min="13" max="13" width="28" style="23" customWidth="1"/>
    <col min="14" max="16384" width="10.44140625" style="23"/>
  </cols>
  <sheetData>
    <row r="1" spans="1:18" s="17" customFormat="1" ht="15" customHeight="1">
      <c r="A1" s="16"/>
      <c r="B1" s="16"/>
      <c r="C1" s="16"/>
      <c r="D1" s="16"/>
      <c r="E1" s="16"/>
      <c r="F1" s="16"/>
      <c r="G1" s="16"/>
      <c r="H1" s="16"/>
      <c r="I1" s="16"/>
      <c r="J1" s="16"/>
      <c r="K1" s="16"/>
    </row>
    <row r="2" spans="1:18" s="17" customFormat="1" ht="24.75" customHeight="1">
      <c r="A2" s="299" t="s">
        <v>54</v>
      </c>
      <c r="B2" s="299"/>
      <c r="C2" s="299"/>
      <c r="D2" s="299"/>
      <c r="E2" s="299"/>
      <c r="F2" s="299"/>
      <c r="G2" s="299"/>
      <c r="H2" s="299"/>
      <c r="I2" s="299"/>
      <c r="J2" s="62"/>
      <c r="K2" s="62"/>
      <c r="L2" s="18"/>
      <c r="M2" s="18"/>
      <c r="N2" s="18"/>
      <c r="O2" s="18"/>
      <c r="P2" s="18"/>
      <c r="Q2" s="18"/>
      <c r="R2" s="18"/>
    </row>
    <row r="3" spans="1:18" ht="15" customHeight="1">
      <c r="A3" s="47"/>
      <c r="B3" s="47"/>
      <c r="C3" s="47"/>
      <c r="D3" s="47"/>
      <c r="E3" s="47"/>
      <c r="F3" s="47"/>
      <c r="G3" s="47"/>
      <c r="H3" s="47"/>
      <c r="I3" s="47"/>
      <c r="J3" s="47"/>
      <c r="K3" s="47"/>
    </row>
    <row r="4" spans="1:18" ht="15" customHeight="1">
      <c r="A4" s="42" t="s">
        <v>55</v>
      </c>
      <c r="B4" s="47"/>
      <c r="C4" s="47"/>
      <c r="D4" s="47"/>
      <c r="E4" s="47"/>
      <c r="F4" s="47"/>
      <c r="G4" s="47"/>
      <c r="H4" s="47"/>
      <c r="I4" s="47"/>
      <c r="J4" s="47"/>
      <c r="K4" s="47"/>
    </row>
    <row r="5" spans="1:18" ht="15" customHeight="1">
      <c r="A5" s="89"/>
      <c r="B5" s="90"/>
      <c r="C5" s="90"/>
      <c r="D5" s="90"/>
      <c r="E5" s="90"/>
      <c r="F5" s="90"/>
      <c r="G5" s="90"/>
      <c r="H5" s="90"/>
      <c r="I5" s="90"/>
      <c r="J5" s="296" t="s">
        <v>133</v>
      </c>
      <c r="K5" s="47"/>
    </row>
    <row r="6" spans="1:18" ht="15" customHeight="1">
      <c r="A6" s="300" t="s">
        <v>183</v>
      </c>
      <c r="B6" s="300"/>
      <c r="C6" s="300"/>
      <c r="D6" s="300"/>
      <c r="E6" s="300"/>
      <c r="F6" s="300"/>
      <c r="G6" s="300"/>
      <c r="H6" s="300"/>
      <c r="I6" s="300"/>
      <c r="J6" s="296"/>
      <c r="K6" s="47"/>
    </row>
    <row r="7" spans="1:18" ht="15" customHeight="1">
      <c r="A7" s="89"/>
      <c r="B7" s="90"/>
      <c r="C7" s="90"/>
      <c r="D7" s="90"/>
      <c r="E7" s="90"/>
      <c r="F7" s="90"/>
      <c r="G7" s="90"/>
      <c r="H7" s="90"/>
      <c r="I7" s="90"/>
      <c r="J7" s="91"/>
      <c r="K7" s="47"/>
    </row>
    <row r="8" spans="1:18" s="54" customFormat="1" ht="15" customHeight="1">
      <c r="A8" s="294" t="s">
        <v>87</v>
      </c>
      <c r="B8" s="298" t="s">
        <v>207</v>
      </c>
      <c r="C8" s="298"/>
      <c r="D8" s="298"/>
      <c r="E8" s="298"/>
      <c r="F8" s="298"/>
      <c r="G8" s="298"/>
      <c r="H8" s="298"/>
      <c r="I8" s="298"/>
      <c r="J8" s="92" t="s">
        <v>226</v>
      </c>
      <c r="K8" s="60"/>
      <c r="L8" s="52"/>
      <c r="M8" s="52"/>
      <c r="N8" s="53"/>
    </row>
    <row r="9" spans="1:18" s="54" customFormat="1" ht="15" customHeight="1">
      <c r="A9" s="294" t="s">
        <v>88</v>
      </c>
      <c r="B9" s="298" t="s">
        <v>211</v>
      </c>
      <c r="C9" s="298"/>
      <c r="D9" s="298"/>
      <c r="E9" s="298"/>
      <c r="F9" s="298"/>
      <c r="G9" s="298"/>
      <c r="H9" s="298"/>
      <c r="I9" s="298"/>
      <c r="J9" s="92" t="s">
        <v>134</v>
      </c>
      <c r="K9" s="60"/>
      <c r="L9" s="52"/>
      <c r="M9" s="52"/>
      <c r="N9" s="53"/>
    </row>
    <row r="10" spans="1:18" s="54" customFormat="1" ht="15" customHeight="1">
      <c r="A10" s="294" t="s">
        <v>89</v>
      </c>
      <c r="B10" s="298" t="s">
        <v>208</v>
      </c>
      <c r="C10" s="298"/>
      <c r="D10" s="298"/>
      <c r="E10" s="298"/>
      <c r="F10" s="298"/>
      <c r="G10" s="298"/>
      <c r="H10" s="298"/>
      <c r="I10" s="298"/>
      <c r="J10" s="92" t="s">
        <v>89</v>
      </c>
      <c r="K10" s="61"/>
      <c r="L10" s="53"/>
      <c r="M10" s="53"/>
      <c r="N10" s="53"/>
    </row>
    <row r="11" spans="1:18" s="54" customFormat="1" ht="15" customHeight="1">
      <c r="A11" s="294" t="s">
        <v>90</v>
      </c>
      <c r="B11" s="298" t="s">
        <v>212</v>
      </c>
      <c r="C11" s="298"/>
      <c r="D11" s="298"/>
      <c r="E11" s="298"/>
      <c r="F11" s="298"/>
      <c r="G11" s="298"/>
      <c r="H11" s="298"/>
      <c r="I11" s="298"/>
      <c r="J11" s="129" t="s">
        <v>90</v>
      </c>
      <c r="K11" s="60"/>
      <c r="L11" s="55"/>
      <c r="M11" s="55"/>
      <c r="N11" s="55"/>
    </row>
    <row r="12" spans="1:18" s="54" customFormat="1" ht="15" customHeight="1">
      <c r="A12" s="294" t="s">
        <v>91</v>
      </c>
      <c r="B12" s="298" t="s">
        <v>213</v>
      </c>
      <c r="C12" s="298"/>
      <c r="D12" s="298"/>
      <c r="E12" s="298"/>
      <c r="F12" s="298"/>
      <c r="G12" s="298"/>
      <c r="H12" s="298"/>
      <c r="I12" s="298"/>
      <c r="J12" s="92" t="s">
        <v>104</v>
      </c>
      <c r="K12" s="61"/>
      <c r="L12" s="55"/>
      <c r="M12" s="55"/>
      <c r="N12" s="56"/>
    </row>
    <row r="13" spans="1:18" ht="15" customHeight="1">
      <c r="A13" s="294" t="s">
        <v>94</v>
      </c>
      <c r="B13" s="304" t="s">
        <v>209</v>
      </c>
      <c r="C13" s="304"/>
      <c r="D13" s="304"/>
      <c r="E13" s="304"/>
      <c r="F13" s="304"/>
      <c r="G13" s="304"/>
      <c r="H13" s="304"/>
      <c r="I13" s="304"/>
      <c r="J13" s="92" t="s">
        <v>91</v>
      </c>
      <c r="K13" s="44"/>
      <c r="L13" s="44"/>
      <c r="M13" s="44"/>
      <c r="N13" s="43"/>
    </row>
    <row r="14" spans="1:18" ht="15" customHeight="1">
      <c r="A14" s="294" t="s">
        <v>104</v>
      </c>
      <c r="B14" s="304" t="s">
        <v>210</v>
      </c>
      <c r="C14" s="304"/>
      <c r="D14" s="304"/>
      <c r="E14" s="304"/>
      <c r="F14" s="304"/>
      <c r="G14" s="304"/>
      <c r="H14" s="304"/>
      <c r="I14" s="304"/>
      <c r="J14" s="92" t="s">
        <v>105</v>
      </c>
      <c r="K14" s="44"/>
      <c r="L14" s="44"/>
      <c r="M14" s="44"/>
      <c r="N14" s="43"/>
    </row>
    <row r="15" spans="1:18" ht="15" customHeight="1">
      <c r="A15" s="294" t="s">
        <v>105</v>
      </c>
      <c r="B15" s="304" t="s">
        <v>175</v>
      </c>
      <c r="C15" s="304"/>
      <c r="D15" s="304"/>
      <c r="E15" s="304"/>
      <c r="F15" s="304"/>
      <c r="G15" s="304"/>
      <c r="H15" s="304"/>
      <c r="I15" s="304"/>
      <c r="J15" s="94" t="s">
        <v>119</v>
      </c>
      <c r="K15" s="44"/>
      <c r="L15" s="44"/>
      <c r="M15" s="44"/>
      <c r="N15" s="43"/>
    </row>
    <row r="16" spans="1:18" ht="15" customHeight="1">
      <c r="A16" s="294" t="s">
        <v>119</v>
      </c>
      <c r="B16" s="304" t="s">
        <v>214</v>
      </c>
      <c r="C16" s="304"/>
      <c r="D16" s="304"/>
      <c r="E16" s="304"/>
      <c r="F16" s="304"/>
      <c r="G16" s="304"/>
      <c r="H16" s="304"/>
      <c r="I16" s="304"/>
      <c r="J16" s="94" t="s">
        <v>147</v>
      </c>
      <c r="K16" s="44"/>
      <c r="L16" s="44"/>
      <c r="M16" s="44"/>
      <c r="N16" s="43"/>
    </row>
    <row r="17" spans="1:14" ht="15" customHeight="1">
      <c r="A17" s="294" t="s">
        <v>120</v>
      </c>
      <c r="B17" s="17" t="s">
        <v>215</v>
      </c>
      <c r="J17" s="95" t="s">
        <v>147</v>
      </c>
      <c r="K17" s="44"/>
      <c r="L17" s="44"/>
      <c r="M17" s="44"/>
      <c r="N17" s="43"/>
    </row>
    <row r="18" spans="1:14" ht="15" customHeight="1">
      <c r="A18" s="294" t="s">
        <v>148</v>
      </c>
      <c r="B18" s="305" t="s">
        <v>216</v>
      </c>
      <c r="C18" s="306"/>
      <c r="D18" s="306"/>
      <c r="E18" s="306"/>
      <c r="F18" s="306"/>
      <c r="G18" s="306"/>
      <c r="H18" s="306"/>
      <c r="I18" s="306"/>
      <c r="J18" s="95" t="s">
        <v>147</v>
      </c>
      <c r="K18" s="44"/>
      <c r="L18" s="44"/>
      <c r="M18" s="44"/>
      <c r="N18" s="43"/>
    </row>
    <row r="19" spans="1:14" ht="30" customHeight="1">
      <c r="A19" s="294" t="s">
        <v>152</v>
      </c>
      <c r="B19" s="307" t="s">
        <v>217</v>
      </c>
      <c r="C19" s="308"/>
      <c r="D19" s="308"/>
      <c r="E19" s="308"/>
      <c r="F19" s="308"/>
      <c r="G19" s="308"/>
      <c r="H19" s="308"/>
      <c r="I19" s="308"/>
      <c r="J19" s="95" t="s">
        <v>147</v>
      </c>
      <c r="K19" s="44"/>
      <c r="L19" s="44"/>
      <c r="M19" s="44"/>
      <c r="N19" s="43"/>
    </row>
    <row r="20" spans="1:14" s="46" customFormat="1" ht="15" customHeight="1">
      <c r="A20" s="98"/>
      <c r="B20" s="44"/>
      <c r="C20" s="44"/>
      <c r="D20" s="44"/>
      <c r="E20" s="44"/>
      <c r="F20" s="44"/>
      <c r="G20" s="44"/>
      <c r="H20" s="44"/>
      <c r="I20" s="44"/>
      <c r="J20" s="45"/>
      <c r="K20" s="45"/>
      <c r="L20" s="45"/>
      <c r="M20" s="45"/>
    </row>
    <row r="21" spans="1:14" s="46" customFormat="1" ht="15" customHeight="1">
      <c r="A21" s="96" t="s">
        <v>56</v>
      </c>
      <c r="B21" s="97"/>
      <c r="C21" s="97"/>
      <c r="D21" s="97"/>
      <c r="E21" s="97"/>
      <c r="F21" s="97"/>
      <c r="G21" s="97"/>
      <c r="H21" s="97"/>
      <c r="I21" s="97"/>
      <c r="J21" s="45"/>
      <c r="K21" s="45"/>
      <c r="L21" s="45"/>
      <c r="M21" s="45"/>
    </row>
    <row r="22" spans="1:14" s="46" customFormat="1" ht="15" customHeight="1">
      <c r="A22" s="93"/>
      <c r="B22" s="97"/>
      <c r="C22" s="97"/>
      <c r="D22" s="97"/>
      <c r="E22" s="97"/>
      <c r="F22" s="97"/>
      <c r="G22" s="97"/>
      <c r="H22" s="97"/>
      <c r="I22" s="97"/>
      <c r="J22" s="45"/>
      <c r="K22" s="45"/>
      <c r="L22" s="45"/>
      <c r="M22" s="45"/>
    </row>
    <row r="23" spans="1:14" s="46" customFormat="1" ht="15" customHeight="1">
      <c r="A23" s="288" t="s">
        <v>57</v>
      </c>
      <c r="B23" s="297" t="s">
        <v>58</v>
      </c>
      <c r="C23" s="297"/>
      <c r="D23" s="297"/>
      <c r="E23" s="297"/>
      <c r="F23" s="297"/>
      <c r="G23" s="297"/>
      <c r="H23" s="291"/>
      <c r="I23" s="292"/>
      <c r="J23" s="292"/>
      <c r="K23" s="45"/>
      <c r="L23" s="45"/>
      <c r="M23" s="45"/>
    </row>
    <row r="24" spans="1:14" s="46" customFormat="1" ht="15" customHeight="1">
      <c r="A24" s="289" t="s">
        <v>184</v>
      </c>
      <c r="B24" s="297" t="s">
        <v>59</v>
      </c>
      <c r="C24" s="297"/>
      <c r="D24" s="297"/>
      <c r="E24" s="297"/>
      <c r="F24" s="297"/>
      <c r="G24" s="297"/>
      <c r="H24" s="291"/>
      <c r="I24" s="292"/>
      <c r="J24" s="292"/>
      <c r="K24" s="45"/>
      <c r="L24" s="45"/>
      <c r="M24" s="45"/>
    </row>
    <row r="25" spans="1:14" s="46" customFormat="1" ht="15" customHeight="1">
      <c r="A25" s="288" t="s">
        <v>60</v>
      </c>
      <c r="B25" s="297" t="s">
        <v>61</v>
      </c>
      <c r="C25" s="297"/>
      <c r="D25" s="297"/>
      <c r="E25" s="297"/>
      <c r="F25" s="297"/>
      <c r="G25" s="297"/>
      <c r="H25" s="291"/>
      <c r="I25" s="292"/>
      <c r="J25" s="292"/>
      <c r="K25" s="45"/>
      <c r="L25" s="45"/>
      <c r="M25" s="45"/>
    </row>
    <row r="26" spans="1:14" s="46" customFormat="1" ht="15" customHeight="1">
      <c r="A26" s="257" t="s">
        <v>62</v>
      </c>
      <c r="B26" s="297" t="s">
        <v>63</v>
      </c>
      <c r="C26" s="297"/>
      <c r="D26" s="297"/>
      <c r="E26" s="297"/>
      <c r="F26" s="297"/>
      <c r="G26" s="297"/>
      <c r="H26" s="291"/>
      <c r="I26" s="292"/>
      <c r="J26" s="292"/>
      <c r="K26" s="45"/>
      <c r="L26" s="45"/>
      <c r="M26" s="45"/>
    </row>
    <row r="27" spans="1:14" s="46" customFormat="1" ht="15" customHeight="1">
      <c r="A27" s="290" t="s">
        <v>41</v>
      </c>
      <c r="B27" s="297" t="s">
        <v>64</v>
      </c>
      <c r="C27" s="297"/>
      <c r="D27" s="297"/>
      <c r="E27" s="297"/>
      <c r="F27" s="297"/>
      <c r="G27" s="297"/>
      <c r="H27" s="291"/>
      <c r="I27" s="292"/>
      <c r="J27" s="292"/>
      <c r="K27" s="45"/>
      <c r="L27" s="45"/>
      <c r="M27" s="45"/>
    </row>
    <row r="28" spans="1:14" s="46" customFormat="1" ht="15" customHeight="1">
      <c r="A28" s="257" t="s">
        <v>65</v>
      </c>
      <c r="B28" s="297" t="s">
        <v>66</v>
      </c>
      <c r="C28" s="297"/>
      <c r="D28" s="297"/>
      <c r="E28" s="297"/>
      <c r="F28" s="297"/>
      <c r="G28" s="297"/>
      <c r="H28" s="291"/>
      <c r="I28" s="292"/>
      <c r="J28" s="292"/>
      <c r="K28" s="45"/>
      <c r="L28" s="45"/>
      <c r="M28" s="45"/>
    </row>
    <row r="29" spans="1:14" s="46" customFormat="1" ht="15" customHeight="1">
      <c r="A29" s="257" t="s">
        <v>67</v>
      </c>
      <c r="B29" s="297" t="s">
        <v>68</v>
      </c>
      <c r="C29" s="297"/>
      <c r="D29" s="297"/>
      <c r="E29" s="297"/>
      <c r="F29" s="297"/>
      <c r="G29" s="297"/>
      <c r="H29" s="291"/>
      <c r="I29" s="292"/>
      <c r="J29" s="292"/>
      <c r="K29" s="45"/>
      <c r="L29" s="45"/>
      <c r="M29" s="45"/>
    </row>
    <row r="30" spans="1:14" s="46" customFormat="1" ht="15" customHeight="1">
      <c r="A30" s="257" t="s">
        <v>185</v>
      </c>
      <c r="B30" s="303" t="s">
        <v>186</v>
      </c>
      <c r="C30" s="303"/>
      <c r="D30" s="303"/>
      <c r="E30" s="303"/>
      <c r="F30" s="303"/>
      <c r="G30" s="303"/>
      <c r="H30" s="303"/>
      <c r="I30" s="303"/>
      <c r="J30" s="303"/>
      <c r="K30" s="59"/>
      <c r="L30" s="45"/>
      <c r="M30" s="45"/>
    </row>
    <row r="31" spans="1:14" s="46" customFormat="1" ht="15" customHeight="1">
      <c r="A31" s="257"/>
      <c r="B31" s="258"/>
      <c r="C31" s="258"/>
      <c r="D31" s="258"/>
      <c r="E31" s="258"/>
      <c r="F31" s="258"/>
      <c r="G31" s="258"/>
      <c r="H31" s="258"/>
      <c r="I31" s="258"/>
      <c r="J31" s="258"/>
      <c r="K31" s="59"/>
      <c r="L31" s="45"/>
      <c r="M31" s="45"/>
    </row>
    <row r="32" spans="1:14" s="46" customFormat="1" ht="15" customHeight="1">
      <c r="A32" s="302" t="s">
        <v>69</v>
      </c>
      <c r="B32" s="302"/>
      <c r="C32" s="302"/>
      <c r="D32" s="302"/>
      <c r="E32" s="302"/>
      <c r="F32" s="302"/>
      <c r="G32" s="302"/>
      <c r="H32" s="302"/>
      <c r="I32" s="302"/>
      <c r="J32" s="45"/>
      <c r="K32" s="45"/>
      <c r="L32" s="45"/>
      <c r="M32" s="45"/>
    </row>
    <row r="33" spans="1:13" s="46" customFormat="1" ht="15" customHeight="1">
      <c r="A33" s="97"/>
      <c r="B33" s="97"/>
      <c r="C33" s="97"/>
      <c r="D33" s="97"/>
      <c r="E33" s="97"/>
      <c r="F33" s="97"/>
      <c r="G33" s="97"/>
      <c r="H33" s="97"/>
      <c r="I33" s="97"/>
      <c r="J33" s="58"/>
      <c r="K33" s="58"/>
      <c r="L33" s="45"/>
      <c r="M33" s="45"/>
    </row>
    <row r="34" spans="1:13" s="46" customFormat="1" ht="30" customHeight="1">
      <c r="A34" s="301" t="s">
        <v>70</v>
      </c>
      <c r="B34" s="301"/>
      <c r="C34" s="301"/>
      <c r="D34" s="301"/>
      <c r="E34" s="301"/>
      <c r="F34" s="301"/>
      <c r="G34" s="301"/>
      <c r="H34" s="301"/>
      <c r="I34" s="301"/>
      <c r="J34" s="58"/>
      <c r="K34" s="58"/>
      <c r="L34" s="45"/>
      <c r="M34" s="45"/>
    </row>
    <row r="35" spans="1:13">
      <c r="A35" s="58"/>
      <c r="B35" s="58"/>
      <c r="C35" s="58"/>
      <c r="D35" s="58"/>
      <c r="E35" s="58"/>
      <c r="F35" s="58"/>
      <c r="G35" s="58"/>
      <c r="H35" s="58"/>
      <c r="I35" s="58"/>
    </row>
    <row r="36" spans="1:13">
      <c r="A36" s="466" t="s">
        <v>230</v>
      </c>
      <c r="B36" s="466"/>
      <c r="C36" s="466"/>
      <c r="D36" s="466"/>
      <c r="E36" s="466"/>
      <c r="F36" s="466"/>
      <c r="G36" s="466"/>
      <c r="H36" s="466"/>
      <c r="I36" s="466"/>
    </row>
  </sheetData>
  <mergeCells count="25">
    <mergeCell ref="A36:I36"/>
    <mergeCell ref="A2:I2"/>
    <mergeCell ref="B9:I9"/>
    <mergeCell ref="A6:I6"/>
    <mergeCell ref="B10:I10"/>
    <mergeCell ref="A34:I34"/>
    <mergeCell ref="A32:I32"/>
    <mergeCell ref="B27:G27"/>
    <mergeCell ref="B28:G28"/>
    <mergeCell ref="B29:G29"/>
    <mergeCell ref="B30:J30"/>
    <mergeCell ref="B13:I13"/>
    <mergeCell ref="B14:I14"/>
    <mergeCell ref="B16:I16"/>
    <mergeCell ref="B15:I15"/>
    <mergeCell ref="B18:I18"/>
    <mergeCell ref="B19:I19"/>
    <mergeCell ref="J5:J6"/>
    <mergeCell ref="B23:G23"/>
    <mergeCell ref="B24:G24"/>
    <mergeCell ref="B25:G25"/>
    <mergeCell ref="B26:G26"/>
    <mergeCell ref="B11:I11"/>
    <mergeCell ref="B12:I12"/>
    <mergeCell ref="B8:I8"/>
  </mergeCells>
  <hyperlinks>
    <hyperlink ref="A10" location="'Tab. C4-3web'!A1" display="Tab. C4-3web" xr:uid="{00000000-0004-0000-0000-000000000000}"/>
    <hyperlink ref="A11" location="'Tab. C4-4web'!A1" display="Tab. C4-4web" xr:uid="{00000000-0004-0000-0000-000001000000}"/>
    <hyperlink ref="A12" location="'Tab. C4-5web'!A1" display="Tab. C4-5web" xr:uid="{00000000-0004-0000-0000-000002000000}"/>
    <hyperlink ref="A8" location="'Tab. C4-1web'!A1" display="Tab. C4-1web" xr:uid="{00000000-0004-0000-0000-000003000000}"/>
    <hyperlink ref="A9" location="'Tab. C4-2web'!A1" display="Tab. C4-2web" xr:uid="{00000000-0004-0000-0000-000004000000}"/>
    <hyperlink ref="A14" location="'Tab. C4-7web'!A1" display="Tab. C4-7web" xr:uid="{00000000-0004-0000-0000-000005000000}"/>
    <hyperlink ref="A16" location="'Tab. C4-9web'!A1" display="Tab. C4-9web" xr:uid="{00000000-0004-0000-0000-000006000000}"/>
    <hyperlink ref="A13" location="'Tab. C4-6web'!Druckbereich" display="Tab. C4-6web" xr:uid="{00000000-0004-0000-0000-000008000000}"/>
    <hyperlink ref="A15" location="'Tab. C4-8web'!A1" display="Tab. C4-8web" xr:uid="{00000000-0004-0000-0000-000009000000}"/>
    <hyperlink ref="A17" location="'Tab. C4-10web'!A1" display="Tab. C4-10web" xr:uid="{00000000-0004-0000-0000-00000A000000}"/>
    <hyperlink ref="A18" location="'Tab. C4-11web'!A1" display="Tab. C4-11web" xr:uid="{AF849DA7-ED7C-4220-9607-8EB8B6556259}"/>
    <hyperlink ref="A19" location="'Tab. C4-12web'!A1" display="Tab. C4-12web" xr:uid="{6D5077DC-DBAB-431B-953E-6EE4E01A8862}"/>
  </hyperlinks>
  <pageMargins left="0.7" right="0.7" top="0.78740157499999996" bottom="0.78740157499999996" header="0.3" footer="0.3"/>
  <pageSetup paperSize="9" scale="46"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F03FE-4DC2-45FE-946E-110AFE0B2D0C}">
  <dimension ref="A1:W350"/>
  <sheetViews>
    <sheetView zoomScaleNormal="100" workbookViewId="0">
      <selection activeCell="J33" sqref="J33"/>
    </sheetView>
  </sheetViews>
  <sheetFormatPr baseColWidth="10" defaultRowHeight="14.4"/>
  <cols>
    <col min="1" max="1" width="25.6640625" customWidth="1"/>
    <col min="2" max="21" width="10.6640625" customWidth="1"/>
    <col min="22" max="23" width="11.44140625" style="23"/>
  </cols>
  <sheetData>
    <row r="1" spans="1:21" s="23" customFormat="1" ht="24" customHeight="1">
      <c r="A1" s="309" t="s">
        <v>0</v>
      </c>
      <c r="B1" s="309"/>
      <c r="C1" s="309"/>
      <c r="D1" s="309"/>
      <c r="E1" s="309"/>
      <c r="F1" s="309"/>
      <c r="G1" s="309"/>
      <c r="H1" s="309"/>
      <c r="I1" s="309"/>
      <c r="J1" s="309"/>
      <c r="K1" s="309"/>
      <c r="L1" s="309"/>
      <c r="M1" s="309"/>
      <c r="N1" s="309"/>
      <c r="O1" s="309"/>
      <c r="P1" s="365"/>
      <c r="Q1" s="365"/>
      <c r="R1" s="365"/>
      <c r="S1" s="365"/>
      <c r="T1" s="365"/>
      <c r="U1" s="365"/>
    </row>
    <row r="2" spans="1:21" s="23" customFormat="1">
      <c r="A2" s="437" t="s">
        <v>223</v>
      </c>
      <c r="B2" s="437"/>
      <c r="C2" s="437"/>
      <c r="D2" s="437"/>
      <c r="E2" s="437"/>
      <c r="F2" s="437"/>
      <c r="G2" s="437"/>
      <c r="H2" s="437"/>
      <c r="I2" s="437"/>
      <c r="J2" s="437"/>
      <c r="K2" s="437"/>
      <c r="L2" s="437"/>
      <c r="M2" s="437"/>
      <c r="N2" s="437"/>
      <c r="O2" s="437"/>
      <c r="P2" s="438"/>
      <c r="Q2" s="438"/>
      <c r="R2" s="438"/>
      <c r="S2" s="438"/>
      <c r="T2" s="438"/>
    </row>
    <row r="3" spans="1:21" ht="12.75" customHeight="1">
      <c r="A3" s="435" t="s">
        <v>24</v>
      </c>
      <c r="B3" s="168" t="s">
        <v>135</v>
      </c>
      <c r="C3" s="169" t="s">
        <v>136</v>
      </c>
      <c r="D3" s="169" t="s">
        <v>137</v>
      </c>
      <c r="E3" s="168">
        <v>2009</v>
      </c>
      <c r="F3" s="168">
        <v>2010</v>
      </c>
      <c r="G3" s="168">
        <v>2011</v>
      </c>
      <c r="H3" s="168" t="s">
        <v>138</v>
      </c>
      <c r="I3" s="168" t="s">
        <v>139</v>
      </c>
      <c r="J3" s="168">
        <v>2014</v>
      </c>
      <c r="K3" s="168" t="s">
        <v>140</v>
      </c>
      <c r="L3" s="168">
        <v>2016</v>
      </c>
      <c r="M3" s="168">
        <v>2017</v>
      </c>
      <c r="N3" s="168">
        <v>2018</v>
      </c>
      <c r="O3" s="168">
        <v>2019</v>
      </c>
      <c r="P3" s="170">
        <v>2020</v>
      </c>
      <c r="Q3" s="170">
        <v>2021</v>
      </c>
      <c r="R3" s="170">
        <v>2022</v>
      </c>
      <c r="S3" s="170">
        <v>2023</v>
      </c>
      <c r="T3" s="170">
        <v>2024</v>
      </c>
      <c r="U3" s="170" t="s">
        <v>192</v>
      </c>
    </row>
    <row r="4" spans="1:21" ht="12.75" customHeight="1">
      <c r="A4" s="436"/>
      <c r="B4" s="439" t="s">
        <v>4</v>
      </c>
      <c r="C4" s="440"/>
      <c r="D4" s="440"/>
      <c r="E4" s="440"/>
      <c r="F4" s="440"/>
      <c r="G4" s="440"/>
      <c r="H4" s="440"/>
      <c r="I4" s="440"/>
      <c r="J4" s="440"/>
      <c r="K4" s="440"/>
      <c r="L4" s="440"/>
      <c r="M4" s="440"/>
      <c r="N4" s="440"/>
      <c r="O4" s="440"/>
      <c r="P4" s="440"/>
      <c r="Q4" s="440"/>
      <c r="R4" s="440"/>
      <c r="S4" s="440"/>
      <c r="T4" s="440"/>
      <c r="U4" s="440"/>
    </row>
    <row r="5" spans="1:21" ht="12.75" customHeight="1">
      <c r="A5" s="434" t="s">
        <v>141</v>
      </c>
      <c r="B5" s="434"/>
      <c r="C5" s="434"/>
      <c r="D5" s="434"/>
      <c r="E5" s="434"/>
      <c r="F5" s="434"/>
      <c r="G5" s="434"/>
      <c r="H5" s="434"/>
      <c r="I5" s="434"/>
      <c r="J5" s="434"/>
      <c r="K5" s="434"/>
      <c r="L5" s="434"/>
      <c r="M5" s="434"/>
      <c r="N5" s="434"/>
      <c r="O5" s="434"/>
      <c r="P5" s="434"/>
      <c r="Q5" s="434"/>
      <c r="R5" s="434"/>
      <c r="S5" s="434"/>
      <c r="T5" s="434"/>
      <c r="U5" s="434"/>
    </row>
    <row r="6" spans="1:21" ht="12.75" customHeight="1">
      <c r="A6" s="130" t="s">
        <v>142</v>
      </c>
      <c r="B6" s="131">
        <f t="shared" ref="B6:L6" si="0">SUM(B7:B11)</f>
        <v>51580</v>
      </c>
      <c r="C6" s="131">
        <f>SUM(C7:C11)</f>
        <v>54959</v>
      </c>
      <c r="D6" s="131">
        <f t="shared" si="0"/>
        <v>60303</v>
      </c>
      <c r="E6" s="131">
        <f t="shared" si="0"/>
        <v>64600</v>
      </c>
      <c r="F6" s="131">
        <f t="shared" si="0"/>
        <v>66369</v>
      </c>
      <c r="G6" s="131">
        <f t="shared" si="0"/>
        <v>70496</v>
      </c>
      <c r="H6" s="131">
        <f t="shared" si="0"/>
        <v>88761</v>
      </c>
      <c r="I6" s="131">
        <f t="shared" si="0"/>
        <v>77163</v>
      </c>
      <c r="J6" s="131">
        <f t="shared" si="0"/>
        <v>75879</v>
      </c>
      <c r="K6" s="131">
        <f t="shared" si="0"/>
        <v>76091</v>
      </c>
      <c r="L6" s="131">
        <f t="shared" si="0"/>
        <v>77760</v>
      </c>
      <c r="M6" s="131">
        <v>78443</v>
      </c>
      <c r="N6" s="131">
        <f>SUM(N7:N11)</f>
        <v>80179</v>
      </c>
      <c r="O6" s="131">
        <f>SUM(O7:O11)</f>
        <v>82185</v>
      </c>
      <c r="P6" s="131">
        <f>SUM(P7:P11)</f>
        <v>84409</v>
      </c>
      <c r="Q6" s="131">
        <f t="shared" ref="Q6:U6" si="1">SUM(Q7:Q11)</f>
        <v>83999</v>
      </c>
      <c r="R6" s="131">
        <f t="shared" si="1"/>
        <v>88217</v>
      </c>
      <c r="S6" s="131">
        <f t="shared" si="1"/>
        <v>92062</v>
      </c>
      <c r="T6" s="131">
        <f t="shared" si="1"/>
        <v>95199</v>
      </c>
      <c r="U6" s="131">
        <f t="shared" si="1"/>
        <v>98649</v>
      </c>
    </row>
    <row r="7" spans="1:21" ht="12.75" customHeight="1">
      <c r="A7" s="132" t="s">
        <v>31</v>
      </c>
      <c r="B7" s="133">
        <v>1754</v>
      </c>
      <c r="C7" s="133">
        <v>2082</v>
      </c>
      <c r="D7" s="133">
        <v>2482</v>
      </c>
      <c r="E7" s="133">
        <v>3551</v>
      </c>
      <c r="F7" s="133">
        <v>3377</v>
      </c>
      <c r="G7" s="133">
        <v>3365</v>
      </c>
      <c r="H7" s="133">
        <v>4891</v>
      </c>
      <c r="I7" s="133">
        <v>3758</v>
      </c>
      <c r="J7" s="133">
        <v>3917</v>
      </c>
      <c r="K7" s="133">
        <f>419+3532</f>
        <v>3951</v>
      </c>
      <c r="L7" s="133">
        <v>4000</v>
      </c>
      <c r="M7" s="133">
        <v>3960</v>
      </c>
      <c r="N7" s="133">
        <v>4042</v>
      </c>
      <c r="O7" s="133">
        <v>4236</v>
      </c>
      <c r="P7" s="133">
        <v>4160</v>
      </c>
      <c r="Q7" s="133">
        <v>3842</v>
      </c>
      <c r="R7" s="133">
        <v>4057</v>
      </c>
      <c r="S7" s="133">
        <v>4174</v>
      </c>
      <c r="T7" s="133">
        <v>4102</v>
      </c>
      <c r="U7" s="133">
        <v>3870</v>
      </c>
    </row>
    <row r="8" spans="1:21" ht="12.75" customHeight="1">
      <c r="A8" s="134" t="s">
        <v>36</v>
      </c>
      <c r="B8" s="131">
        <v>6676</v>
      </c>
      <c r="C8" s="131">
        <v>7351</v>
      </c>
      <c r="D8" s="131">
        <v>8085</v>
      </c>
      <c r="E8" s="131">
        <v>8398</v>
      </c>
      <c r="F8" s="131">
        <v>8901</v>
      </c>
      <c r="G8" s="131">
        <v>9134</v>
      </c>
      <c r="H8" s="131">
        <v>12394</v>
      </c>
      <c r="I8" s="131">
        <v>10270</v>
      </c>
      <c r="J8" s="131">
        <v>10245</v>
      </c>
      <c r="K8" s="131">
        <f>107+9888</f>
        <v>9995</v>
      </c>
      <c r="L8" s="131">
        <v>10304</v>
      </c>
      <c r="M8" s="131">
        <f>124+9854</f>
        <v>9978</v>
      </c>
      <c r="N8" s="131">
        <v>10582</v>
      </c>
      <c r="O8" s="131">
        <v>10387</v>
      </c>
      <c r="P8" s="131">
        <v>10807</v>
      </c>
      <c r="Q8" s="131">
        <v>10196</v>
      </c>
      <c r="R8" s="131">
        <v>10945</v>
      </c>
      <c r="S8" s="131">
        <v>11037</v>
      </c>
      <c r="T8" s="131">
        <v>11251</v>
      </c>
      <c r="U8" s="131">
        <v>11176</v>
      </c>
    </row>
    <row r="9" spans="1:21" ht="12.75" customHeight="1">
      <c r="A9" s="132" t="s">
        <v>37</v>
      </c>
      <c r="B9" s="133">
        <v>12624</v>
      </c>
      <c r="C9" s="133">
        <v>13263</v>
      </c>
      <c r="D9" s="133">
        <v>14790</v>
      </c>
      <c r="E9" s="133">
        <v>15758</v>
      </c>
      <c r="F9" s="133">
        <v>16173</v>
      </c>
      <c r="G9" s="133">
        <v>17470</v>
      </c>
      <c r="H9" s="133">
        <v>22092</v>
      </c>
      <c r="I9" s="133">
        <v>19254</v>
      </c>
      <c r="J9" s="133">
        <v>18458</v>
      </c>
      <c r="K9" s="133">
        <f>57+18887</f>
        <v>18944</v>
      </c>
      <c r="L9" s="133">
        <v>18868</v>
      </c>
      <c r="M9" s="133">
        <f>69+19242</f>
        <v>19311</v>
      </c>
      <c r="N9" s="133">
        <v>19406</v>
      </c>
      <c r="O9" s="133">
        <v>20142</v>
      </c>
      <c r="P9" s="133">
        <v>20399</v>
      </c>
      <c r="Q9" s="133">
        <v>19964</v>
      </c>
      <c r="R9" s="133">
        <v>20964</v>
      </c>
      <c r="S9" s="133">
        <v>22025</v>
      </c>
      <c r="T9" s="133">
        <v>22796</v>
      </c>
      <c r="U9" s="133">
        <v>23168</v>
      </c>
    </row>
    <row r="10" spans="1:21" ht="12.75" customHeight="1">
      <c r="A10" s="134" t="s">
        <v>38</v>
      </c>
      <c r="B10" s="131">
        <v>16514</v>
      </c>
      <c r="C10" s="131">
        <v>17596</v>
      </c>
      <c r="D10" s="131">
        <v>19224</v>
      </c>
      <c r="E10" s="131">
        <v>20285</v>
      </c>
      <c r="F10" s="131">
        <v>21182</v>
      </c>
      <c r="G10" s="131">
        <v>22600</v>
      </c>
      <c r="H10" s="131">
        <v>28521</v>
      </c>
      <c r="I10" s="131">
        <v>25217</v>
      </c>
      <c r="J10" s="131">
        <v>24858</v>
      </c>
      <c r="K10" s="131">
        <f>60+24350</f>
        <v>24410</v>
      </c>
      <c r="L10" s="131">
        <v>25337</v>
      </c>
      <c r="M10" s="131">
        <f>66+25081</f>
        <v>25147</v>
      </c>
      <c r="N10" s="131">
        <v>26098</v>
      </c>
      <c r="O10" s="131">
        <v>26376</v>
      </c>
      <c r="P10" s="131">
        <v>27416</v>
      </c>
      <c r="Q10" s="131">
        <v>26933</v>
      </c>
      <c r="R10" s="131">
        <v>28357</v>
      </c>
      <c r="S10" s="131">
        <v>29482</v>
      </c>
      <c r="T10" s="131">
        <v>31105</v>
      </c>
      <c r="U10" s="131">
        <v>32968</v>
      </c>
    </row>
    <row r="11" spans="1:21" ht="12.75" customHeight="1">
      <c r="A11" s="132" t="s">
        <v>143</v>
      </c>
      <c r="B11" s="133">
        <v>14012</v>
      </c>
      <c r="C11" s="133">
        <v>14667</v>
      </c>
      <c r="D11" s="133">
        <v>15722</v>
      </c>
      <c r="E11" s="133">
        <v>16608</v>
      </c>
      <c r="F11" s="133">
        <v>16736</v>
      </c>
      <c r="G11" s="133">
        <v>17927</v>
      </c>
      <c r="H11" s="133">
        <v>20863</v>
      </c>
      <c r="I11" s="133">
        <v>18664</v>
      </c>
      <c r="J11" s="133">
        <v>18401</v>
      </c>
      <c r="K11" s="133">
        <f>40+11+18740</f>
        <v>18791</v>
      </c>
      <c r="L11" s="133">
        <v>19251</v>
      </c>
      <c r="M11" s="133">
        <f>42+8+19997</f>
        <v>20047</v>
      </c>
      <c r="N11" s="133">
        <v>20051</v>
      </c>
      <c r="O11" s="133">
        <v>21044</v>
      </c>
      <c r="P11" s="133">
        <v>21627</v>
      </c>
      <c r="Q11" s="133">
        <v>23064</v>
      </c>
      <c r="R11" s="133">
        <v>23894</v>
      </c>
      <c r="S11" s="133">
        <v>25344</v>
      </c>
      <c r="T11" s="133">
        <v>25945</v>
      </c>
      <c r="U11" s="133">
        <v>27467</v>
      </c>
    </row>
    <row r="12" spans="1:21" ht="12.75" customHeight="1">
      <c r="A12" s="275"/>
      <c r="B12" s="441" t="s">
        <v>29</v>
      </c>
      <c r="C12" s="442"/>
      <c r="D12" s="442"/>
      <c r="E12" s="442"/>
      <c r="F12" s="442"/>
      <c r="G12" s="442"/>
      <c r="H12" s="442"/>
      <c r="I12" s="442"/>
      <c r="J12" s="442"/>
      <c r="K12" s="442"/>
      <c r="L12" s="442"/>
      <c r="M12" s="442"/>
      <c r="N12" s="442"/>
      <c r="O12" s="442"/>
      <c r="P12" s="443"/>
      <c r="Q12" s="443"/>
      <c r="R12" s="443"/>
      <c r="S12" s="443"/>
      <c r="T12" s="443"/>
      <c r="U12" s="443"/>
    </row>
    <row r="13" spans="1:21" ht="12.75" customHeight="1">
      <c r="A13" s="434" t="s">
        <v>144</v>
      </c>
      <c r="B13" s="434"/>
      <c r="C13" s="434"/>
      <c r="D13" s="434"/>
      <c r="E13" s="434"/>
      <c r="F13" s="434"/>
      <c r="G13" s="434"/>
      <c r="H13" s="434"/>
      <c r="I13" s="434"/>
      <c r="J13" s="434"/>
      <c r="K13" s="434"/>
      <c r="L13" s="434"/>
      <c r="M13" s="434"/>
      <c r="N13" s="434"/>
      <c r="O13" s="434"/>
      <c r="P13" s="434"/>
      <c r="Q13" s="434"/>
      <c r="R13" s="434"/>
      <c r="S13" s="434"/>
      <c r="T13" s="434"/>
      <c r="U13" s="434"/>
    </row>
    <row r="14" spans="1:21">
      <c r="A14" s="130" t="s">
        <v>142</v>
      </c>
      <c r="B14" s="135">
        <v>1.9494658244430056</v>
      </c>
      <c r="C14" s="135">
        <v>2.0844933026469299</v>
      </c>
      <c r="D14" s="135">
        <v>2.2421256226887363</v>
      </c>
      <c r="E14" s="135">
        <v>2.3786510544677952</v>
      </c>
      <c r="F14" s="135">
        <v>2.421375261176455</v>
      </c>
      <c r="G14" s="135">
        <v>2.5300065030239782</v>
      </c>
      <c r="H14" s="135">
        <v>3.1419411497973302</v>
      </c>
      <c r="I14" s="135">
        <v>2.6861382068113726</v>
      </c>
      <c r="J14" s="135">
        <v>2.5642672023266608</v>
      </c>
      <c r="K14" s="135">
        <v>2.5339205886584151</v>
      </c>
      <c r="L14" s="135">
        <v>2.5356270932537517</v>
      </c>
      <c r="M14" s="136">
        <v>2.4909613732678899</v>
      </c>
      <c r="N14" s="136">
        <v>2.4857704710737298</v>
      </c>
      <c r="O14" s="136">
        <v>2.5</v>
      </c>
      <c r="P14" s="136">
        <v>2.4870958826451628</v>
      </c>
      <c r="Q14" s="136">
        <v>2.4539828908613175</v>
      </c>
      <c r="R14" s="136">
        <v>2.5274839562915488</v>
      </c>
      <c r="S14" s="136">
        <v>2.5951167424804278</v>
      </c>
      <c r="T14" s="136">
        <v>2.6904274602832778</v>
      </c>
      <c r="U14" s="136">
        <v>2.8185082297560347</v>
      </c>
    </row>
    <row r="15" spans="1:21">
      <c r="A15" s="132" t="s">
        <v>31</v>
      </c>
      <c r="B15" s="137">
        <v>6.6292420629566334E-2</v>
      </c>
      <c r="C15" s="137">
        <v>7.8966412345765166E-2</v>
      </c>
      <c r="D15" s="137">
        <v>9.2283232932249534E-2</v>
      </c>
      <c r="E15" s="137">
        <v>0.85833693894471208</v>
      </c>
      <c r="F15" s="137">
        <v>0.71789813371995381</v>
      </c>
      <c r="G15" s="137">
        <v>0.65405338164063409</v>
      </c>
      <c r="H15" s="137">
        <v>0.87619668653978444</v>
      </c>
      <c r="I15" s="137">
        <v>0.63023131401048815</v>
      </c>
      <c r="J15" s="137">
        <v>0.59281119939462734</v>
      </c>
      <c r="K15" s="137">
        <v>0.56984782423706593</v>
      </c>
      <c r="L15" s="137">
        <v>0.55589681443330485</v>
      </c>
      <c r="M15" s="137">
        <v>0.51943895346168023</v>
      </c>
      <c r="N15" s="138">
        <v>0.51193134395276352</v>
      </c>
      <c r="O15" s="138">
        <v>0.5</v>
      </c>
      <c r="P15" s="137">
        <v>0.50171076133401993</v>
      </c>
      <c r="Q15" s="137">
        <v>0.47437486726887501</v>
      </c>
      <c r="R15" s="137">
        <v>0.4837259657230612</v>
      </c>
      <c r="S15" s="137">
        <v>0.4872843760798708</v>
      </c>
      <c r="T15" s="137">
        <v>0.4834863823502718</v>
      </c>
      <c r="U15" s="138">
        <v>0.48297663366534338</v>
      </c>
    </row>
    <row r="16" spans="1:21" ht="12.75" customHeight="1">
      <c r="A16" s="134" t="s">
        <v>36</v>
      </c>
      <c r="B16" s="135">
        <v>0.92144781590919134</v>
      </c>
      <c r="C16" s="135">
        <v>1.0350328560627076</v>
      </c>
      <c r="D16" s="135">
        <v>1.1413977993681019</v>
      </c>
      <c r="E16" s="135">
        <v>1.4529663142960951</v>
      </c>
      <c r="F16" s="135">
        <v>1.524895839043912</v>
      </c>
      <c r="G16" s="135">
        <v>1.5099891718534315</v>
      </c>
      <c r="H16" s="135">
        <v>2.0417173224740464</v>
      </c>
      <c r="I16" s="135">
        <v>1.7074549444703067</v>
      </c>
      <c r="J16" s="135">
        <v>1.6484869158893543</v>
      </c>
      <c r="K16" s="135">
        <v>1.6066729572588021</v>
      </c>
      <c r="L16" s="135">
        <v>1.620722089573837</v>
      </c>
      <c r="M16" s="135">
        <v>1.5358046582072735</v>
      </c>
      <c r="N16" s="135">
        <v>1.5687197547367284</v>
      </c>
      <c r="O16" s="135">
        <v>1.5090164969736917</v>
      </c>
      <c r="P16" s="135">
        <v>1.5229363486730851</v>
      </c>
      <c r="Q16" s="135">
        <v>1.4554569643815594</v>
      </c>
      <c r="R16" s="135">
        <v>1.5658889442088599</v>
      </c>
      <c r="S16" s="135">
        <v>1.5671813454728238</v>
      </c>
      <c r="T16" s="135">
        <v>1.593154434452124</v>
      </c>
      <c r="U16" s="136">
        <v>1.5488770779774237</v>
      </c>
    </row>
    <row r="17" spans="1:22" ht="12.75" customHeight="1">
      <c r="A17" s="132" t="s">
        <v>37</v>
      </c>
      <c r="B17" s="137">
        <v>1.7019165435347663</v>
      </c>
      <c r="C17" s="137">
        <v>1.8320604360312125</v>
      </c>
      <c r="D17" s="137">
        <v>2.0834389843974508</v>
      </c>
      <c r="E17" s="137">
        <v>2.3548751055419812</v>
      </c>
      <c r="F17" s="137">
        <v>2.4747331777667263</v>
      </c>
      <c r="G17" s="137">
        <v>2.6827354380598312</v>
      </c>
      <c r="H17" s="137">
        <v>3.3052608585718799</v>
      </c>
      <c r="I17" s="137">
        <v>2.9029514998733523</v>
      </c>
      <c r="J17" s="137">
        <v>2.8170174838835709</v>
      </c>
      <c r="K17" s="137">
        <v>2.8129821263377033</v>
      </c>
      <c r="L17" s="137">
        <v>2.8182772779755245</v>
      </c>
      <c r="M17" s="137">
        <v>2.8187825416774315</v>
      </c>
      <c r="N17" s="137">
        <v>2.7781353241515423</v>
      </c>
      <c r="O17" s="137">
        <v>2.7803184246793613</v>
      </c>
      <c r="P17" s="137">
        <v>2.7586122959000146</v>
      </c>
      <c r="Q17" s="137">
        <v>2.6282011619166226</v>
      </c>
      <c r="R17" s="137">
        <v>2.7654730088040291</v>
      </c>
      <c r="S17" s="137">
        <v>2.9044888033769873</v>
      </c>
      <c r="T17" s="137">
        <v>3.0057501651474858</v>
      </c>
      <c r="U17" s="138">
        <v>3.0530287157064677</v>
      </c>
    </row>
    <row r="18" spans="1:22" ht="12.75" customHeight="1">
      <c r="A18" s="134" t="s">
        <v>38</v>
      </c>
      <c r="B18" s="135">
        <v>2.13004990410003</v>
      </c>
      <c r="C18" s="135">
        <v>2.3745744024765965</v>
      </c>
      <c r="D18" s="135">
        <v>2.6579138749630156</v>
      </c>
      <c r="E18" s="135">
        <v>2.985801802226141</v>
      </c>
      <c r="F18" s="135">
        <v>3.1433035999151184</v>
      </c>
      <c r="G18" s="135">
        <v>3.4372466741596615</v>
      </c>
      <c r="H18" s="135">
        <v>4.355674472091521</v>
      </c>
      <c r="I18" s="135">
        <v>3.7404678662705235</v>
      </c>
      <c r="J18" s="135">
        <v>3.715450702793837</v>
      </c>
      <c r="K18" s="135">
        <v>3.6703510515608393</v>
      </c>
      <c r="L18" s="135">
        <v>3.6886922518099876</v>
      </c>
      <c r="M18" s="135">
        <v>3.6811710887465687</v>
      </c>
      <c r="N18" s="135">
        <v>3.7070348410123946</v>
      </c>
      <c r="O18" s="135">
        <v>3.7238731331898087</v>
      </c>
      <c r="P18" s="135">
        <v>3.7331968016732393</v>
      </c>
      <c r="Q18" s="135">
        <v>3.6040653289530904</v>
      </c>
      <c r="R18" s="135">
        <v>3.6770541035389557</v>
      </c>
      <c r="S18" s="135">
        <v>3.7794189473468305</v>
      </c>
      <c r="T18" s="135">
        <v>4.0126060718644139</v>
      </c>
      <c r="U18" s="136">
        <v>4.2611602122825021</v>
      </c>
    </row>
    <row r="19" spans="1:22">
      <c r="A19" s="132" t="s">
        <v>143</v>
      </c>
      <c r="B19" s="137">
        <v>3</v>
      </c>
      <c r="C19" s="137">
        <v>3</v>
      </c>
      <c r="D19" s="137">
        <v>3</v>
      </c>
      <c r="E19" s="137">
        <v>5</v>
      </c>
      <c r="F19" s="137">
        <v>5</v>
      </c>
      <c r="G19" s="137">
        <v>5</v>
      </c>
      <c r="H19" s="137">
        <v>5</v>
      </c>
      <c r="I19" s="137">
        <v>5.4</v>
      </c>
      <c r="J19" s="137">
        <v>5.4</v>
      </c>
      <c r="K19" s="137">
        <v>5.4</v>
      </c>
      <c r="L19" s="137">
        <v>5.4</v>
      </c>
      <c r="M19" s="137">
        <v>5.4</v>
      </c>
      <c r="N19" s="137">
        <v>5.6</v>
      </c>
      <c r="O19" s="137">
        <v>5.7333257048824811</v>
      </c>
      <c r="P19" s="137">
        <v>5.6726706168409624</v>
      </c>
      <c r="Q19" s="137">
        <v>5.6861101523593511</v>
      </c>
      <c r="R19" s="137">
        <v>5.6434032362062085</v>
      </c>
      <c r="S19" s="137">
        <v>5.6534706251073521</v>
      </c>
      <c r="T19" s="137">
        <v>5.8</v>
      </c>
      <c r="U19" s="276">
        <v>6.1769679851034933</v>
      </c>
    </row>
    <row r="20" spans="1:22" ht="12.75" customHeight="1">
      <c r="A20" s="434" t="s">
        <v>145</v>
      </c>
      <c r="B20" s="434"/>
      <c r="C20" s="434"/>
      <c r="D20" s="434"/>
      <c r="E20" s="434"/>
      <c r="F20" s="434"/>
      <c r="G20" s="434"/>
      <c r="H20" s="434"/>
      <c r="I20" s="434"/>
      <c r="J20" s="434"/>
      <c r="K20" s="434"/>
      <c r="L20" s="434"/>
      <c r="M20" s="434"/>
      <c r="N20" s="434"/>
      <c r="O20" s="434"/>
      <c r="P20" s="434"/>
      <c r="Q20" s="434"/>
      <c r="R20" s="434"/>
      <c r="S20" s="434"/>
      <c r="T20" s="434"/>
      <c r="U20" s="434"/>
    </row>
    <row r="21" spans="1:22" ht="12.75" customHeight="1">
      <c r="A21" s="139" t="s">
        <v>31</v>
      </c>
      <c r="B21" s="140">
        <v>8.3341490092625939E-2</v>
      </c>
      <c r="C21" s="140">
        <v>0.10058029321909114</v>
      </c>
      <c r="D21" s="141">
        <v>0.12102487885321857</v>
      </c>
      <c r="E21" s="140">
        <v>0.17335904508506847</v>
      </c>
      <c r="F21" s="140">
        <v>0.16534007815097207</v>
      </c>
      <c r="G21" s="140">
        <v>0.16503471123829982</v>
      </c>
      <c r="H21" s="140">
        <v>0.24187629938658073</v>
      </c>
      <c r="I21" s="140">
        <v>0.18460616450973505</v>
      </c>
      <c r="J21" s="140">
        <v>0.19052293828709269</v>
      </c>
      <c r="K21" s="142">
        <v>0.18755482810085</v>
      </c>
      <c r="L21" s="142">
        <v>0.2</v>
      </c>
      <c r="M21" s="142">
        <v>0.2</v>
      </c>
      <c r="N21" s="142">
        <v>0.171864629179314</v>
      </c>
      <c r="O21" s="142">
        <v>0.17775890336688624</v>
      </c>
      <c r="P21" s="142">
        <v>0.17542254272445548</v>
      </c>
      <c r="Q21" s="142">
        <v>0.16339626059874821</v>
      </c>
      <c r="R21" s="142">
        <v>0.17181985046548484</v>
      </c>
      <c r="S21" s="142">
        <v>0.17725662461599354</v>
      </c>
      <c r="T21" s="142">
        <v>0.18096936403077274</v>
      </c>
      <c r="U21" s="142">
        <v>0.18267797413430939</v>
      </c>
    </row>
    <row r="22" spans="1:22" ht="12.75" customHeight="1">
      <c r="A22" s="143" t="s">
        <v>36</v>
      </c>
      <c r="B22" s="144">
        <v>0.92144781590919134</v>
      </c>
      <c r="C22" s="145">
        <v>1.0350328560627076</v>
      </c>
      <c r="D22" s="144">
        <v>1.1413977993681019</v>
      </c>
      <c r="E22" s="145">
        <v>1.2187706351452352</v>
      </c>
      <c r="F22" s="145">
        <v>1.3135293075969541</v>
      </c>
      <c r="G22" s="145">
        <v>1.3214928499916088</v>
      </c>
      <c r="H22" s="145">
        <v>1.7879425677186493</v>
      </c>
      <c r="I22" s="145">
        <v>1.5133430588096606</v>
      </c>
      <c r="J22" s="145">
        <v>1.4719341171196929</v>
      </c>
      <c r="K22" s="146">
        <v>1.4760697998629522</v>
      </c>
      <c r="L22" s="146">
        <v>1.4</v>
      </c>
      <c r="M22" s="146">
        <v>1.4</v>
      </c>
      <c r="N22" s="146">
        <v>1.39275143651724</v>
      </c>
      <c r="O22" s="146">
        <v>1.4</v>
      </c>
      <c r="P22" s="146">
        <v>1.3378046485833408</v>
      </c>
      <c r="Q22" s="146">
        <v>1.2647017233979743</v>
      </c>
      <c r="R22" s="146">
        <v>1.3624470021186705</v>
      </c>
      <c r="S22" s="146">
        <v>1.3636717451711788</v>
      </c>
      <c r="T22" s="146">
        <v>1.3939065063011364</v>
      </c>
      <c r="U22" s="146">
        <v>1.402205688618998</v>
      </c>
    </row>
    <row r="23" spans="1:22" ht="12.75" customHeight="1">
      <c r="A23" s="139" t="s">
        <v>37</v>
      </c>
      <c r="B23" s="141">
        <v>1.7019165435347663</v>
      </c>
      <c r="C23" s="140">
        <v>1.8320604360312125</v>
      </c>
      <c r="D23" s="141">
        <v>2.0834389843974508</v>
      </c>
      <c r="E23" s="140">
        <v>2.226438926934994</v>
      </c>
      <c r="F23" s="140">
        <v>2.3455753425253549</v>
      </c>
      <c r="G23" s="140">
        <v>2.5730263768342203</v>
      </c>
      <c r="H23" s="140">
        <v>3.1857871094735781</v>
      </c>
      <c r="I23" s="140">
        <v>2.762331066540415</v>
      </c>
      <c r="J23" s="140">
        <v>2.697658511917898</v>
      </c>
      <c r="K23" s="142">
        <v>2.7484787901122081</v>
      </c>
      <c r="L23" s="142">
        <v>2.7</v>
      </c>
      <c r="M23" s="142">
        <v>2.7</v>
      </c>
      <c r="N23" s="142">
        <v>2.6462450565962681</v>
      </c>
      <c r="O23" s="142">
        <v>2.5</v>
      </c>
      <c r="P23" s="142">
        <v>2.6080908478372877</v>
      </c>
      <c r="Q23" s="142">
        <v>2.4598293989287838</v>
      </c>
      <c r="R23" s="142">
        <v>2.5855785299794651</v>
      </c>
      <c r="S23" s="142">
        <v>2.6711734000853804</v>
      </c>
      <c r="T23" s="142">
        <v>2.7939664248481129</v>
      </c>
      <c r="U23" s="142">
        <v>2.9565501470107809</v>
      </c>
    </row>
    <row r="24" spans="1:22" ht="12.75" customHeight="1">
      <c r="A24" s="147" t="s">
        <v>38</v>
      </c>
      <c r="B24" s="148">
        <v>2.13004990410003</v>
      </c>
      <c r="C24" s="149">
        <v>2.3745744024765965</v>
      </c>
      <c r="D24" s="148">
        <v>2.6579138749630156</v>
      </c>
      <c r="E24" s="149">
        <v>2.8612293200895396</v>
      </c>
      <c r="F24" s="149">
        <v>2.9929450596342395</v>
      </c>
      <c r="G24" s="149">
        <v>3.2729858465085497</v>
      </c>
      <c r="H24" s="149">
        <v>4.1885977794748284</v>
      </c>
      <c r="I24" s="149">
        <v>3.6187906749804473</v>
      </c>
      <c r="J24" s="149">
        <v>3.5400775860595739</v>
      </c>
      <c r="K24" s="150">
        <v>3.5</v>
      </c>
      <c r="L24" s="150">
        <v>3.5</v>
      </c>
      <c r="M24" s="150">
        <v>3.5</v>
      </c>
      <c r="N24" s="150">
        <v>3.5637792177989533</v>
      </c>
      <c r="O24" s="150">
        <v>3.5</v>
      </c>
      <c r="P24" s="150">
        <v>3.5536936196578259</v>
      </c>
      <c r="Q24" s="150">
        <v>3.4276631108463969</v>
      </c>
      <c r="R24" s="150">
        <v>3.4745179147746352</v>
      </c>
      <c r="S24" s="150">
        <v>3.5397953829695523</v>
      </c>
      <c r="T24" s="150">
        <v>3.7445405910366976</v>
      </c>
      <c r="U24" s="150">
        <v>4.159779544806459</v>
      </c>
    </row>
    <row r="25" spans="1:22" s="23" customFormat="1" ht="12.75" customHeight="1">
      <c r="A25" s="431" t="s">
        <v>154</v>
      </c>
      <c r="B25" s="431"/>
      <c r="C25" s="431"/>
      <c r="D25" s="431"/>
      <c r="E25" s="431"/>
      <c r="F25" s="431"/>
      <c r="G25" s="431"/>
      <c r="H25" s="431"/>
      <c r="I25" s="431"/>
      <c r="J25" s="431"/>
      <c r="K25" s="431"/>
      <c r="L25" s="431"/>
      <c r="M25" s="431"/>
      <c r="N25" s="431"/>
      <c r="O25" s="431"/>
      <c r="P25" s="432"/>
      <c r="Q25" s="432"/>
      <c r="R25" s="432"/>
      <c r="S25" s="432"/>
      <c r="T25" s="432"/>
      <c r="U25" s="432"/>
    </row>
    <row r="26" spans="1:22" s="23" customFormat="1" ht="12.75" customHeight="1">
      <c r="A26" s="430" t="s">
        <v>146</v>
      </c>
      <c r="B26" s="430"/>
      <c r="C26" s="430"/>
      <c r="D26" s="430"/>
      <c r="E26" s="430"/>
      <c r="F26" s="430"/>
      <c r="G26" s="430"/>
      <c r="H26" s="430"/>
      <c r="I26" s="430"/>
      <c r="J26" s="430"/>
      <c r="K26" s="430"/>
      <c r="L26" s="430"/>
      <c r="M26" s="430"/>
      <c r="N26" s="430"/>
      <c r="O26" s="430"/>
    </row>
    <row r="27" spans="1:22" s="23" customFormat="1" ht="12.75" customHeight="1">
      <c r="A27" s="429" t="s">
        <v>194</v>
      </c>
      <c r="B27" s="429"/>
      <c r="C27" s="429"/>
      <c r="D27" s="429"/>
      <c r="E27" s="429"/>
      <c r="F27" s="429"/>
      <c r="G27" s="429"/>
      <c r="H27" s="429"/>
      <c r="I27" s="429"/>
      <c r="J27" s="429"/>
      <c r="K27" s="429"/>
      <c r="L27" s="429"/>
      <c r="M27" s="429"/>
      <c r="N27" s="429"/>
      <c r="O27" s="429"/>
      <c r="P27" s="433"/>
      <c r="Q27" s="433"/>
      <c r="R27" s="433"/>
      <c r="S27" s="433"/>
      <c r="T27" s="433"/>
      <c r="U27" s="433"/>
      <c r="V27" s="187"/>
    </row>
    <row r="28" spans="1:22" s="23" customFormat="1" ht="12.75" customHeight="1">
      <c r="A28" s="429" t="s">
        <v>193</v>
      </c>
      <c r="B28" s="429"/>
      <c r="C28" s="429"/>
      <c r="D28" s="429"/>
      <c r="E28" s="429"/>
      <c r="F28" s="429"/>
      <c r="G28" s="429"/>
      <c r="H28" s="429"/>
      <c r="I28" s="429"/>
      <c r="J28" s="429"/>
      <c r="K28" s="429"/>
      <c r="L28" s="429"/>
      <c r="M28" s="429"/>
      <c r="N28" s="429"/>
      <c r="O28" s="429"/>
      <c r="V28" s="187"/>
    </row>
    <row r="29" spans="1:22" s="23" customFormat="1" ht="12.75" customHeight="1">
      <c r="A29" s="429" t="s">
        <v>191</v>
      </c>
      <c r="B29" s="429"/>
      <c r="C29" s="429"/>
      <c r="D29" s="429"/>
      <c r="E29" s="429"/>
      <c r="F29" s="429"/>
      <c r="G29" s="429"/>
      <c r="H29" s="429"/>
      <c r="I29" s="429"/>
      <c r="J29" s="429"/>
      <c r="K29" s="429"/>
      <c r="L29" s="429"/>
      <c r="M29" s="429"/>
      <c r="N29" s="429"/>
      <c r="O29" s="429"/>
      <c r="Q29" s="274"/>
      <c r="V29" s="187"/>
    </row>
    <row r="30" spans="1:22" s="23" customFormat="1" ht="12.75" customHeight="1">
      <c r="A30" s="429" t="s">
        <v>198</v>
      </c>
      <c r="B30" s="429"/>
      <c r="C30" s="429"/>
      <c r="D30" s="429"/>
      <c r="E30" s="429"/>
      <c r="F30" s="429"/>
      <c r="G30" s="429"/>
      <c r="H30" s="429"/>
      <c r="I30" s="429"/>
      <c r="J30" s="429"/>
      <c r="K30" s="429"/>
      <c r="L30" s="429"/>
      <c r="M30" s="429"/>
      <c r="N30" s="429"/>
      <c r="O30" s="429"/>
      <c r="V30" s="187"/>
    </row>
    <row r="31" spans="1:22" s="23" customFormat="1">
      <c r="V31" s="187"/>
    </row>
    <row r="32" spans="1:22" s="23" customFormat="1">
      <c r="V32" s="25"/>
    </row>
    <row r="33" s="23" customFormat="1"/>
    <row r="34" s="23" customFormat="1"/>
    <row r="35" s="23" customFormat="1"/>
    <row r="36" s="23" customFormat="1"/>
    <row r="37" s="23" customFormat="1"/>
    <row r="38" s="23" customFormat="1"/>
    <row r="39" s="23" customFormat="1"/>
    <row r="40" s="23" customFormat="1"/>
    <row r="41" s="23" customFormat="1"/>
    <row r="42" s="23" customFormat="1"/>
    <row r="43" s="23" customFormat="1"/>
    <row r="44" s="23" customFormat="1"/>
    <row r="45" s="23" customFormat="1"/>
    <row r="46" s="23" customFormat="1"/>
    <row r="47" s="23" customFormat="1"/>
    <row r="48" s="23" customFormat="1"/>
    <row r="49" s="23" customFormat="1"/>
    <row r="50" s="23" customFormat="1"/>
    <row r="51" s="23" customFormat="1"/>
    <row r="52" s="23" customFormat="1"/>
    <row r="53" s="23" customFormat="1"/>
    <row r="54" s="23" customFormat="1"/>
    <row r="55" s="23" customFormat="1"/>
    <row r="56" s="23" customFormat="1"/>
    <row r="57" s="23" customFormat="1"/>
    <row r="58" s="23" customFormat="1"/>
    <row r="59" s="23" customFormat="1"/>
    <row r="60" s="23" customFormat="1"/>
    <row r="61" s="23" customFormat="1"/>
    <row r="62" s="23" customFormat="1"/>
    <row r="63" s="23" customFormat="1"/>
    <row r="64" s="23" customFormat="1"/>
    <row r="65" s="23" customFormat="1"/>
    <row r="66" s="23" customFormat="1"/>
    <row r="67" s="23" customFormat="1"/>
    <row r="68" s="23" customFormat="1"/>
    <row r="69" s="23" customFormat="1"/>
    <row r="70" s="23" customFormat="1"/>
    <row r="71" s="23" customFormat="1"/>
    <row r="72" s="23" customFormat="1"/>
    <row r="73" s="23" customFormat="1"/>
    <row r="74" s="23" customFormat="1"/>
    <row r="75" s="23" customFormat="1"/>
    <row r="76" s="23" customFormat="1"/>
    <row r="77" s="23" customFormat="1"/>
    <row r="78" s="23" customFormat="1"/>
    <row r="79" s="23" customFormat="1"/>
    <row r="80" s="23" customFormat="1"/>
    <row r="81" s="23" customFormat="1"/>
    <row r="82" s="23" customFormat="1"/>
    <row r="83" s="23" customFormat="1"/>
    <row r="84" s="23" customFormat="1"/>
    <row r="85" s="23" customFormat="1"/>
    <row r="86" s="23" customFormat="1"/>
    <row r="87" s="23" customFormat="1"/>
    <row r="88" s="23" customFormat="1"/>
    <row r="89" s="23" customFormat="1"/>
    <row r="90" s="23" customFormat="1"/>
    <row r="91" s="23" customFormat="1"/>
    <row r="92" s="23" customFormat="1"/>
    <row r="93" s="23" customFormat="1"/>
    <row r="94" s="23" customFormat="1"/>
    <row r="95" s="23" customFormat="1"/>
    <row r="96" s="23" customFormat="1"/>
    <row r="97" s="23" customFormat="1"/>
    <row r="98" s="23" customFormat="1"/>
    <row r="99" s="23" customFormat="1"/>
    <row r="100" s="23" customFormat="1"/>
    <row r="101" s="23" customFormat="1"/>
    <row r="102" s="23" customFormat="1"/>
    <row r="103" s="23" customFormat="1"/>
    <row r="104" s="23" customFormat="1"/>
    <row r="105" s="23" customFormat="1"/>
    <row r="106" s="23" customFormat="1"/>
    <row r="107" s="23" customFormat="1"/>
    <row r="108" s="23" customFormat="1"/>
    <row r="109" s="23" customFormat="1"/>
    <row r="110" s="23" customFormat="1"/>
    <row r="111" s="23" customFormat="1"/>
    <row r="112" s="23" customFormat="1"/>
    <row r="113" s="23" customFormat="1"/>
    <row r="114" s="23" customFormat="1"/>
    <row r="115" s="23" customFormat="1"/>
    <row r="116" s="23" customFormat="1"/>
    <row r="117" s="23" customFormat="1"/>
    <row r="118" s="23" customFormat="1"/>
    <row r="119" s="23" customFormat="1"/>
    <row r="120" s="23" customFormat="1"/>
    <row r="121" s="23" customFormat="1"/>
    <row r="122" s="23" customFormat="1"/>
    <row r="123" s="23" customFormat="1"/>
    <row r="124" s="23" customFormat="1"/>
    <row r="125" s="23" customFormat="1"/>
    <row r="126" s="23" customFormat="1"/>
    <row r="127" s="23" customFormat="1"/>
    <row r="128" s="23" customFormat="1"/>
    <row r="129" s="23" customFormat="1"/>
    <row r="130" s="23" customFormat="1"/>
    <row r="131" s="23" customFormat="1"/>
    <row r="132" s="23" customFormat="1"/>
    <row r="133" s="23" customFormat="1"/>
    <row r="134" s="23" customFormat="1"/>
    <row r="135" s="23" customFormat="1"/>
    <row r="136" s="23" customFormat="1"/>
    <row r="137" s="23" customFormat="1"/>
    <row r="138" s="23" customFormat="1"/>
    <row r="139" s="23" customFormat="1"/>
    <row r="140" s="23" customFormat="1"/>
    <row r="141" s="23" customFormat="1"/>
    <row r="142" s="23" customFormat="1"/>
    <row r="143" s="23" customFormat="1"/>
    <row r="144" s="23" customFormat="1"/>
    <row r="145" s="23" customFormat="1"/>
    <row r="146" s="23" customFormat="1"/>
    <row r="147" s="23" customFormat="1"/>
    <row r="148" s="23" customFormat="1"/>
    <row r="149" s="23" customFormat="1"/>
    <row r="150" s="23" customFormat="1"/>
    <row r="151" s="23" customFormat="1"/>
    <row r="152" s="23" customFormat="1"/>
    <row r="153" s="23" customFormat="1"/>
    <row r="154" s="23" customFormat="1"/>
    <row r="155" s="23" customFormat="1"/>
    <row r="156" s="23" customFormat="1"/>
    <row r="157" s="23" customFormat="1"/>
    <row r="158" s="23" customFormat="1"/>
    <row r="159" s="23" customFormat="1"/>
    <row r="160" s="23" customFormat="1"/>
    <row r="161" s="23" customFormat="1"/>
    <row r="162" s="23" customFormat="1"/>
    <row r="163" s="23" customFormat="1"/>
    <row r="164" s="23" customFormat="1"/>
    <row r="165" s="23" customFormat="1"/>
    <row r="166" s="23" customFormat="1"/>
    <row r="167" s="23" customFormat="1"/>
    <row r="168" s="23" customFormat="1"/>
    <row r="169" s="23" customFormat="1"/>
    <row r="170" s="23" customFormat="1"/>
    <row r="171" s="23" customFormat="1"/>
    <row r="172" s="23" customFormat="1"/>
    <row r="173" s="23" customFormat="1"/>
    <row r="174" s="23" customFormat="1"/>
    <row r="175" s="23" customFormat="1"/>
    <row r="176" s="23" customFormat="1"/>
    <row r="177" s="23" customFormat="1"/>
    <row r="178" s="23" customFormat="1"/>
    <row r="179" s="23" customFormat="1"/>
    <row r="180" s="23" customFormat="1"/>
    <row r="181" s="23" customFormat="1"/>
    <row r="182" s="23" customFormat="1"/>
    <row r="183" s="23" customFormat="1"/>
    <row r="184" s="23" customFormat="1"/>
    <row r="185" s="23" customFormat="1"/>
    <row r="186" s="23" customFormat="1"/>
    <row r="187" s="23" customFormat="1"/>
    <row r="188" s="23" customFormat="1"/>
    <row r="189" s="23" customFormat="1"/>
    <row r="190" s="23" customFormat="1"/>
    <row r="191" s="23" customFormat="1"/>
    <row r="192" s="23" customFormat="1"/>
    <row r="193" s="23" customFormat="1"/>
    <row r="194" s="23" customFormat="1"/>
    <row r="195" s="23" customFormat="1"/>
    <row r="196" s="23" customFormat="1"/>
    <row r="197" s="23" customFormat="1"/>
    <row r="198" s="23" customFormat="1"/>
    <row r="199" s="23" customFormat="1"/>
    <row r="200" s="23" customFormat="1"/>
    <row r="201" s="23" customFormat="1"/>
    <row r="202" s="23" customFormat="1"/>
    <row r="203" s="23" customFormat="1"/>
    <row r="204" s="23" customFormat="1"/>
    <row r="205" s="23" customFormat="1"/>
    <row r="206" s="23" customFormat="1"/>
    <row r="207" s="23" customFormat="1"/>
    <row r="208" s="23" customFormat="1"/>
    <row r="209" s="23" customFormat="1"/>
    <row r="210" s="23" customFormat="1"/>
    <row r="211" s="23" customFormat="1"/>
    <row r="212" s="23" customFormat="1"/>
    <row r="213" s="23" customFormat="1"/>
    <row r="214" s="23" customFormat="1"/>
    <row r="215" s="23" customFormat="1"/>
    <row r="216" s="23" customFormat="1"/>
    <row r="217" s="23" customFormat="1"/>
    <row r="218" s="23" customFormat="1"/>
    <row r="219" s="23" customFormat="1"/>
    <row r="220" s="23" customFormat="1"/>
    <row r="221" s="23" customFormat="1"/>
    <row r="222" s="23" customFormat="1"/>
    <row r="223" s="23" customFormat="1"/>
    <row r="224" s="23" customFormat="1"/>
    <row r="225" s="23" customFormat="1"/>
    <row r="226" s="23" customFormat="1"/>
    <row r="227" s="23" customFormat="1"/>
    <row r="228" s="23" customFormat="1"/>
    <row r="229" s="23" customFormat="1"/>
    <row r="230" s="23" customFormat="1"/>
    <row r="231" s="23" customFormat="1"/>
    <row r="232" s="23" customFormat="1"/>
    <row r="233" s="23" customFormat="1"/>
    <row r="234" s="23" customFormat="1"/>
    <row r="235" s="23" customFormat="1"/>
    <row r="236" s="23" customFormat="1"/>
    <row r="237" s="23" customFormat="1"/>
    <row r="238" s="23" customFormat="1"/>
    <row r="239" s="23" customFormat="1"/>
    <row r="240" s="23" customFormat="1"/>
    <row r="241" s="23" customFormat="1"/>
    <row r="242" s="23" customFormat="1"/>
    <row r="243" s="23" customFormat="1"/>
    <row r="244" s="23" customFormat="1"/>
    <row r="245" s="23" customFormat="1"/>
    <row r="246" s="23" customFormat="1"/>
    <row r="247" s="23" customFormat="1"/>
    <row r="248" s="23" customFormat="1"/>
    <row r="249" s="23" customFormat="1"/>
    <row r="250" s="23" customFormat="1"/>
    <row r="251" s="23" customFormat="1"/>
    <row r="252" s="23" customFormat="1"/>
    <row r="253" s="23" customFormat="1"/>
    <row r="254" s="23" customFormat="1"/>
    <row r="255" s="23" customFormat="1"/>
    <row r="256" s="23" customFormat="1"/>
    <row r="257" s="23" customFormat="1"/>
    <row r="258" s="23" customFormat="1"/>
    <row r="259" s="23" customFormat="1"/>
    <row r="260" s="23" customFormat="1"/>
    <row r="261" s="23" customFormat="1"/>
    <row r="262" s="23" customFormat="1"/>
    <row r="263" s="23" customFormat="1"/>
    <row r="264" s="23" customFormat="1"/>
    <row r="265" s="23" customFormat="1"/>
    <row r="266" s="23" customFormat="1"/>
    <row r="267" s="23" customFormat="1"/>
    <row r="268" s="23" customFormat="1"/>
    <row r="269" s="23" customFormat="1"/>
    <row r="270" s="23" customFormat="1"/>
    <row r="271" s="23" customFormat="1"/>
    <row r="272" s="23" customFormat="1"/>
    <row r="273" s="23" customFormat="1"/>
    <row r="274" s="23" customFormat="1"/>
    <row r="275" s="23" customFormat="1"/>
    <row r="276" s="23" customFormat="1"/>
    <row r="277" s="23" customFormat="1"/>
    <row r="278" s="23" customFormat="1"/>
    <row r="279" s="23" customFormat="1"/>
    <row r="280" s="23" customFormat="1"/>
    <row r="281" s="23" customFormat="1"/>
    <row r="282" s="23" customFormat="1"/>
    <row r="283" s="23" customFormat="1"/>
    <row r="284" s="23" customFormat="1"/>
    <row r="285" s="23" customFormat="1"/>
    <row r="286" s="23" customFormat="1"/>
    <row r="287" s="23" customFormat="1"/>
    <row r="288" s="23" customFormat="1"/>
    <row r="289" s="23" customFormat="1"/>
    <row r="290" s="23" customFormat="1"/>
    <row r="291" s="23" customFormat="1"/>
    <row r="292" s="23" customFormat="1"/>
    <row r="293" s="23" customFormat="1"/>
    <row r="294" s="23" customFormat="1"/>
    <row r="295" s="23" customFormat="1"/>
    <row r="296" s="23" customFormat="1"/>
    <row r="297" s="23" customFormat="1"/>
    <row r="298" s="23" customFormat="1"/>
    <row r="299" s="23" customFormat="1"/>
    <row r="300" s="23" customFormat="1"/>
    <row r="301" s="23" customFormat="1"/>
    <row r="302" s="23" customFormat="1"/>
    <row r="303" s="23" customFormat="1"/>
    <row r="304" s="23" customFormat="1"/>
    <row r="305" s="23" customFormat="1"/>
    <row r="306" s="23" customFormat="1"/>
    <row r="307" s="23" customFormat="1"/>
    <row r="308" s="23" customFormat="1"/>
    <row r="309" s="23" customFormat="1"/>
    <row r="310" s="23" customFormat="1"/>
    <row r="311" s="23" customFormat="1"/>
    <row r="312" s="23" customFormat="1"/>
    <row r="313" s="23" customFormat="1"/>
    <row r="314" s="23" customFormat="1"/>
    <row r="315" s="23" customFormat="1"/>
    <row r="316" s="23" customFormat="1"/>
    <row r="317" s="23" customFormat="1"/>
    <row r="318" s="23" customFormat="1"/>
    <row r="319" s="23" customFormat="1"/>
    <row r="320" s="23" customFormat="1"/>
    <row r="321" s="23" customFormat="1"/>
    <row r="322" s="23" customFormat="1"/>
    <row r="323" s="23" customFormat="1"/>
    <row r="324" s="23" customFormat="1"/>
    <row r="325" s="23" customFormat="1"/>
    <row r="326" s="23" customFormat="1"/>
    <row r="327" s="23" customFormat="1"/>
    <row r="328" s="23" customFormat="1"/>
    <row r="329" s="23" customFormat="1"/>
    <row r="330" s="23" customFormat="1"/>
    <row r="331" s="23" customFormat="1"/>
    <row r="332" s="23" customFormat="1"/>
    <row r="333" s="23" customFormat="1"/>
    <row r="334" s="23" customFormat="1"/>
    <row r="335" s="23" customFormat="1"/>
    <row r="336" s="23" customFormat="1"/>
    <row r="337" s="23" customFormat="1"/>
    <row r="338" s="23" customFormat="1"/>
    <row r="339" s="23" customFormat="1"/>
    <row r="340" s="23" customFormat="1"/>
    <row r="341" s="23" customFormat="1"/>
    <row r="342" s="23" customFormat="1"/>
    <row r="343" s="23" customFormat="1"/>
    <row r="344" s="23" customFormat="1"/>
    <row r="345" s="23" customFormat="1"/>
    <row r="346" s="23" customFormat="1"/>
    <row r="347" s="23" customFormat="1"/>
    <row r="348" s="23" customFormat="1"/>
    <row r="349" s="23" customFormat="1"/>
    <row r="350" s="23" customFormat="1"/>
  </sheetData>
  <mergeCells count="14">
    <mergeCell ref="A1:U1"/>
    <mergeCell ref="A20:U20"/>
    <mergeCell ref="A13:U13"/>
    <mergeCell ref="A3:A4"/>
    <mergeCell ref="A2:T2"/>
    <mergeCell ref="B4:U4"/>
    <mergeCell ref="A5:U5"/>
    <mergeCell ref="B12:U12"/>
    <mergeCell ref="A28:O28"/>
    <mergeCell ref="A29:O29"/>
    <mergeCell ref="A30:O30"/>
    <mergeCell ref="A26:O26"/>
    <mergeCell ref="A25:U25"/>
    <mergeCell ref="A27:U27"/>
  </mergeCells>
  <hyperlinks>
    <hyperlink ref="A1" location="Inhalt!A1" display="zurück zum Inhalt" xr:uid="{92BAB3EA-2489-410E-8D23-5B64625F1E0F}"/>
  </hyperlink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065BF-F379-4D21-BCCC-AB19165674B0}">
  <dimension ref="A1:T125"/>
  <sheetViews>
    <sheetView zoomScaleNormal="100" workbookViewId="0">
      <selection activeCell="A2" sqref="A2:S2"/>
    </sheetView>
  </sheetViews>
  <sheetFormatPr baseColWidth="10" defaultColWidth="11.44140625" defaultRowHeight="14.4"/>
  <cols>
    <col min="1" max="1" width="25.6640625" style="171" customWidth="1"/>
    <col min="2" max="19" width="10.6640625" style="171" customWidth="1"/>
    <col min="20" max="20" width="11.44140625" style="277"/>
    <col min="21" max="16384" width="11.44140625" style="171"/>
  </cols>
  <sheetData>
    <row r="1" spans="1:19" s="277" customFormat="1" ht="24" customHeight="1">
      <c r="A1" s="335" t="s">
        <v>0</v>
      </c>
      <c r="B1" s="335"/>
      <c r="C1" s="335"/>
      <c r="D1" s="335"/>
      <c r="E1" s="335"/>
      <c r="F1" s="335"/>
      <c r="G1" s="335"/>
      <c r="H1" s="335"/>
      <c r="I1" s="335"/>
      <c r="J1" s="335"/>
      <c r="K1" s="335"/>
      <c r="L1" s="335"/>
      <c r="M1" s="365"/>
      <c r="N1" s="365"/>
      <c r="O1" s="365"/>
      <c r="P1" s="365"/>
      <c r="Q1" s="365"/>
      <c r="R1" s="365"/>
      <c r="S1" s="365"/>
    </row>
    <row r="2" spans="1:19" s="277" customFormat="1" ht="15" customHeight="1">
      <c r="A2" s="452" t="s">
        <v>220</v>
      </c>
      <c r="B2" s="452"/>
      <c r="C2" s="452"/>
      <c r="D2" s="452"/>
      <c r="E2" s="452"/>
      <c r="F2" s="452"/>
      <c r="G2" s="452"/>
      <c r="H2" s="452"/>
      <c r="I2" s="452"/>
      <c r="J2" s="452"/>
      <c r="K2" s="452"/>
      <c r="L2" s="452"/>
      <c r="M2" s="452"/>
      <c r="N2" s="452"/>
      <c r="O2" s="452"/>
      <c r="P2" s="452"/>
      <c r="Q2" s="452"/>
      <c r="R2" s="452"/>
      <c r="S2" s="452"/>
    </row>
    <row r="3" spans="1:19" ht="12.75" customHeight="1">
      <c r="A3" s="447" t="s">
        <v>1</v>
      </c>
      <c r="B3" s="449" t="s">
        <v>142</v>
      </c>
      <c r="C3" s="450"/>
      <c r="D3" s="450"/>
      <c r="E3" s="449" t="s">
        <v>31</v>
      </c>
      <c r="F3" s="450"/>
      <c r="G3" s="450"/>
      <c r="H3" s="449" t="s">
        <v>36</v>
      </c>
      <c r="I3" s="450"/>
      <c r="J3" s="450"/>
      <c r="K3" s="449" t="s">
        <v>37</v>
      </c>
      <c r="L3" s="450"/>
      <c r="M3" s="450"/>
      <c r="N3" s="449" t="s">
        <v>38</v>
      </c>
      <c r="O3" s="450"/>
      <c r="P3" s="450"/>
      <c r="Q3" s="450" t="s">
        <v>143</v>
      </c>
      <c r="R3" s="450"/>
      <c r="S3" s="453"/>
    </row>
    <row r="4" spans="1:19" ht="12.75" customHeight="1">
      <c r="A4" s="447"/>
      <c r="B4" s="248" t="s">
        <v>2</v>
      </c>
      <c r="C4" s="449" t="s">
        <v>151</v>
      </c>
      <c r="D4" s="450"/>
      <c r="E4" s="172" t="s">
        <v>2</v>
      </c>
      <c r="F4" s="450" t="s">
        <v>151</v>
      </c>
      <c r="G4" s="450"/>
      <c r="H4" s="247" t="s">
        <v>2</v>
      </c>
      <c r="I4" s="450" t="s">
        <v>151</v>
      </c>
      <c r="J4" s="450"/>
      <c r="K4" s="247" t="s">
        <v>2</v>
      </c>
      <c r="L4" s="449" t="s">
        <v>151</v>
      </c>
      <c r="M4" s="450"/>
      <c r="N4" s="172" t="s">
        <v>2</v>
      </c>
      <c r="O4" s="450" t="s">
        <v>151</v>
      </c>
      <c r="P4" s="450"/>
      <c r="Q4" s="278" t="s">
        <v>2</v>
      </c>
      <c r="R4" s="450" t="s">
        <v>151</v>
      </c>
      <c r="S4" s="453"/>
    </row>
    <row r="5" spans="1:19" ht="12.75" customHeight="1">
      <c r="A5" s="448"/>
      <c r="B5" s="446" t="s">
        <v>4</v>
      </c>
      <c r="C5" s="444"/>
      <c r="D5" s="249" t="s">
        <v>29</v>
      </c>
      <c r="E5" s="446" t="s">
        <v>4</v>
      </c>
      <c r="F5" s="444"/>
      <c r="G5" s="249" t="s">
        <v>29</v>
      </c>
      <c r="H5" s="446" t="s">
        <v>4</v>
      </c>
      <c r="I5" s="444"/>
      <c r="J5" s="249" t="s">
        <v>29</v>
      </c>
      <c r="K5" s="446" t="s">
        <v>4</v>
      </c>
      <c r="L5" s="444"/>
      <c r="M5" s="249" t="s">
        <v>29</v>
      </c>
      <c r="N5" s="446" t="s">
        <v>4</v>
      </c>
      <c r="O5" s="444"/>
      <c r="P5" s="249" t="s">
        <v>29</v>
      </c>
      <c r="Q5" s="444" t="s">
        <v>4</v>
      </c>
      <c r="R5" s="444"/>
      <c r="S5" s="279" t="s">
        <v>29</v>
      </c>
    </row>
    <row r="6" spans="1:19" ht="12.75" customHeight="1">
      <c r="A6" s="173" t="s">
        <v>5</v>
      </c>
      <c r="B6" s="174">
        <f t="shared" ref="B6:C24" si="0">E6+H6+K6+N6+Q6</f>
        <v>3500043</v>
      </c>
      <c r="C6" s="174">
        <f t="shared" si="0"/>
        <v>98649</v>
      </c>
      <c r="D6" s="175">
        <f>C6/B6*100</f>
        <v>2.8185082297560347</v>
      </c>
      <c r="E6" s="174">
        <f>797411+F6</f>
        <v>801281</v>
      </c>
      <c r="F6" s="174">
        <v>3870</v>
      </c>
      <c r="G6" s="175">
        <f>F6/E6*100</f>
        <v>0.48297663366534338</v>
      </c>
      <c r="H6" s="174">
        <f>710379+I6</f>
        <v>721555</v>
      </c>
      <c r="I6" s="174">
        <v>11176</v>
      </c>
      <c r="J6" s="175">
        <f>I6/H6*100</f>
        <v>1.5488770779774237</v>
      </c>
      <c r="K6" s="174">
        <f>735685+L6</f>
        <v>758853</v>
      </c>
      <c r="L6" s="174">
        <v>23168</v>
      </c>
      <c r="M6" s="175">
        <f>L6/K6*100</f>
        <v>3.0530287157064677</v>
      </c>
      <c r="N6" s="174">
        <f>740718+O6</f>
        <v>773686</v>
      </c>
      <c r="O6" s="174">
        <v>32968</v>
      </c>
      <c r="P6" s="175">
        <f>O6/N6*100</f>
        <v>4.2611602122825021</v>
      </c>
      <c r="Q6" s="174">
        <f>417201+R6</f>
        <v>444668</v>
      </c>
      <c r="R6" s="174">
        <v>27467</v>
      </c>
      <c r="S6" s="175">
        <f>R6/Q6*100</f>
        <v>6.1769679851034933</v>
      </c>
    </row>
    <row r="7" spans="1:19" ht="12.75" customHeight="1">
      <c r="A7" s="176" t="s">
        <v>6</v>
      </c>
      <c r="B7" s="177">
        <f t="shared" si="0"/>
        <v>2816560</v>
      </c>
      <c r="C7" s="177">
        <f t="shared" si="0"/>
        <v>76485</v>
      </c>
      <c r="D7" s="178">
        <f>C7/B7*100</f>
        <v>2.7155466242508592</v>
      </c>
      <c r="E7" s="177">
        <f>610983+F7</f>
        <v>613752</v>
      </c>
      <c r="F7" s="177">
        <v>2769</v>
      </c>
      <c r="G7" s="178">
        <f>F7/E7*100</f>
        <v>0.4511594259570641</v>
      </c>
      <c r="H7" s="177">
        <f>584354+I7</f>
        <v>592998</v>
      </c>
      <c r="I7" s="177">
        <v>8644</v>
      </c>
      <c r="J7" s="178">
        <f>I7/H7*100</f>
        <v>1.4576777661981997</v>
      </c>
      <c r="K7" s="177">
        <f>606152+L7</f>
        <v>624319</v>
      </c>
      <c r="L7" s="177">
        <v>18167</v>
      </c>
      <c r="M7" s="178">
        <f>L7/K7*100</f>
        <v>2.9098906168160825</v>
      </c>
      <c r="N7" s="177">
        <f>607330+O7</f>
        <v>633667</v>
      </c>
      <c r="O7" s="177">
        <v>26337</v>
      </c>
      <c r="P7" s="178">
        <f>O7/N7*100</f>
        <v>4.1562839788090589</v>
      </c>
      <c r="Q7" s="177">
        <f>331256+R7</f>
        <v>351824</v>
      </c>
      <c r="R7" s="177">
        <v>20568</v>
      </c>
      <c r="S7" s="178">
        <f>R7/Q7*100</f>
        <v>5.8461048706171272</v>
      </c>
    </row>
    <row r="8" spans="1:19" ht="12.75" customHeight="1">
      <c r="A8" s="179" t="s">
        <v>7</v>
      </c>
      <c r="B8" s="174">
        <f t="shared" si="0"/>
        <v>683483</v>
      </c>
      <c r="C8" s="174">
        <f t="shared" si="0"/>
        <v>22164</v>
      </c>
      <c r="D8" s="175">
        <f>C8/B8*100</f>
        <v>3.2428019424038341</v>
      </c>
      <c r="E8" s="174">
        <f>186428+F8</f>
        <v>187529</v>
      </c>
      <c r="F8" s="174">
        <v>1101</v>
      </c>
      <c r="G8" s="175">
        <f>F8/E8*100</f>
        <v>0.58710919377802906</v>
      </c>
      <c r="H8" s="174">
        <f>126025+I8</f>
        <v>128557</v>
      </c>
      <c r="I8" s="174">
        <v>2532</v>
      </c>
      <c r="J8" s="175">
        <f>I8/H8*100</f>
        <v>1.9695543611005235</v>
      </c>
      <c r="K8" s="174">
        <f>129533+L8</f>
        <v>134534</v>
      </c>
      <c r="L8" s="174">
        <v>5001</v>
      </c>
      <c r="M8" s="175">
        <f>L8/K8*100</f>
        <v>3.7172759302481158</v>
      </c>
      <c r="N8" s="174">
        <f>133388+O8</f>
        <v>140019</v>
      </c>
      <c r="O8" s="174">
        <v>6631</v>
      </c>
      <c r="P8" s="175">
        <f>O8/N8*100</f>
        <v>4.7357858576336076</v>
      </c>
      <c r="Q8" s="174">
        <f>85945+R8</f>
        <v>92844</v>
      </c>
      <c r="R8" s="174">
        <v>6899</v>
      </c>
      <c r="S8" s="175">
        <f>R8/Q8*100</f>
        <v>7.43074404377235</v>
      </c>
    </row>
    <row r="9" spans="1:19" ht="12.75" customHeight="1">
      <c r="A9" s="180" t="s">
        <v>8</v>
      </c>
      <c r="B9" s="177">
        <f t="shared" si="0"/>
        <v>483246</v>
      </c>
      <c r="C9" s="177">
        <f t="shared" si="0"/>
        <v>7501</v>
      </c>
      <c r="D9" s="178">
        <f>C9/B9*100</f>
        <v>1.5522115030439982</v>
      </c>
      <c r="E9" s="177">
        <f>97071+F9</f>
        <v>97347</v>
      </c>
      <c r="F9" s="177">
        <v>276</v>
      </c>
      <c r="G9" s="178">
        <f>F9/E9*100</f>
        <v>0.28352183426299732</v>
      </c>
      <c r="H9" s="177">
        <f>101928+I9</f>
        <v>102867</v>
      </c>
      <c r="I9" s="177">
        <v>939</v>
      </c>
      <c r="J9" s="178">
        <f>I9/H9*100</f>
        <v>0.91282918720289297</v>
      </c>
      <c r="K9" s="177">
        <f>104765+L9</f>
        <v>106542</v>
      </c>
      <c r="L9" s="177">
        <v>1777</v>
      </c>
      <c r="M9" s="178">
        <f>L9/K9*100</f>
        <v>1.6678868427474611</v>
      </c>
      <c r="N9" s="177">
        <f>104487+O9</f>
        <v>106981</v>
      </c>
      <c r="O9" s="177">
        <v>2494</v>
      </c>
      <c r="P9" s="178">
        <f>O9/N9*100</f>
        <v>2.3312550826782323</v>
      </c>
      <c r="Q9" s="177">
        <f>67494+R9</f>
        <v>69509</v>
      </c>
      <c r="R9" s="177">
        <v>2015</v>
      </c>
      <c r="S9" s="178">
        <f>R9/Q9*100</f>
        <v>2.8989051777467667</v>
      </c>
    </row>
    <row r="10" spans="1:19" ht="12.75" customHeight="1">
      <c r="A10" s="181" t="s">
        <v>9</v>
      </c>
      <c r="B10" s="174">
        <f t="shared" si="0"/>
        <v>567647</v>
      </c>
      <c r="C10" s="174">
        <f t="shared" si="0"/>
        <v>15888</v>
      </c>
      <c r="D10" s="175">
        <f t="shared" ref="D10:D24" si="1">C10/B10*100</f>
        <v>2.7989225698365359</v>
      </c>
      <c r="E10" s="174">
        <f>120126+F10</f>
        <v>120914</v>
      </c>
      <c r="F10" s="174">
        <v>788</v>
      </c>
      <c r="G10" s="175">
        <f t="shared" ref="G10:G24" si="2">F10/E10*100</f>
        <v>0.65170286319202075</v>
      </c>
      <c r="H10" s="174">
        <f>117661+I10</f>
        <v>119594</v>
      </c>
      <c r="I10" s="174">
        <v>1933</v>
      </c>
      <c r="J10" s="175">
        <f t="shared" ref="J10:J24" si="3">I10/H10*100</f>
        <v>1.6163018211615969</v>
      </c>
      <c r="K10" s="174">
        <f>122157+L10</f>
        <v>125933</v>
      </c>
      <c r="L10" s="174">
        <v>3776</v>
      </c>
      <c r="M10" s="175">
        <f t="shared" ref="M10:M24" si="4">L10/K10*100</f>
        <v>2.9984197946527122</v>
      </c>
      <c r="N10" s="174">
        <f>120830+O10</f>
        <v>125991</v>
      </c>
      <c r="O10" s="174">
        <v>5161</v>
      </c>
      <c r="P10" s="175">
        <f t="shared" ref="P10:P24" si="5">O10/N10*100</f>
        <v>4.0963243406275049</v>
      </c>
      <c r="Q10" s="174">
        <f>70985+R10</f>
        <v>75215</v>
      </c>
      <c r="R10" s="174">
        <v>4230</v>
      </c>
      <c r="S10" s="175">
        <f t="shared" ref="S10:S24" si="6">R10/Q10*100</f>
        <v>5.623878215781426</v>
      </c>
    </row>
    <row r="11" spans="1:19" ht="12.75" customHeight="1">
      <c r="A11" s="180" t="s">
        <v>10</v>
      </c>
      <c r="B11" s="177">
        <f t="shared" si="0"/>
        <v>170732</v>
      </c>
      <c r="C11" s="177">
        <f t="shared" si="0"/>
        <v>9251</v>
      </c>
      <c r="D11" s="178">
        <f t="shared" si="1"/>
        <v>5.418433568399597</v>
      </c>
      <c r="E11" s="177">
        <f>48731+F11</f>
        <v>49180</v>
      </c>
      <c r="F11" s="177">
        <v>449</v>
      </c>
      <c r="G11" s="178">
        <f t="shared" si="2"/>
        <v>0.91297275315168758</v>
      </c>
      <c r="H11" s="177">
        <f>33259+I11</f>
        <v>34315</v>
      </c>
      <c r="I11" s="177">
        <v>1056</v>
      </c>
      <c r="J11" s="178">
        <f t="shared" si="3"/>
        <v>3.0773714119189859</v>
      </c>
      <c r="K11" s="177">
        <f>32200+L11</f>
        <v>34388</v>
      </c>
      <c r="L11" s="177">
        <v>2188</v>
      </c>
      <c r="M11" s="178">
        <f t="shared" si="4"/>
        <v>6.3626846574386411</v>
      </c>
      <c r="N11" s="177">
        <f>32126+O11</f>
        <v>35055</v>
      </c>
      <c r="O11" s="177">
        <v>2929</v>
      </c>
      <c r="P11" s="178">
        <f t="shared" si="5"/>
        <v>8.3554414491513338</v>
      </c>
      <c r="Q11" s="177">
        <f>15165+R11</f>
        <v>17794</v>
      </c>
      <c r="R11" s="177">
        <v>2629</v>
      </c>
      <c r="S11" s="178">
        <f>R11/Q11*100</f>
        <v>14.774643138136451</v>
      </c>
    </row>
    <row r="12" spans="1:19" ht="12.75" customHeight="1">
      <c r="A12" s="181" t="s">
        <v>11</v>
      </c>
      <c r="B12" s="174">
        <f t="shared" si="0"/>
        <v>107775</v>
      </c>
      <c r="C12" s="174">
        <f t="shared" si="0"/>
        <v>1887</v>
      </c>
      <c r="D12" s="175">
        <f t="shared" si="1"/>
        <v>1.7508698677800976</v>
      </c>
      <c r="E12" s="174">
        <f>29645+F12</f>
        <v>29767</v>
      </c>
      <c r="F12" s="174">
        <v>122</v>
      </c>
      <c r="G12" s="175">
        <f t="shared" si="2"/>
        <v>0.40984983370846906</v>
      </c>
      <c r="H12" s="174">
        <f>20000+I12</f>
        <v>20217</v>
      </c>
      <c r="I12" s="174">
        <v>217</v>
      </c>
      <c r="J12" s="175">
        <f t="shared" si="3"/>
        <v>1.0733541079289706</v>
      </c>
      <c r="K12" s="174">
        <f>20990+L12</f>
        <v>21415</v>
      </c>
      <c r="L12" s="174">
        <v>425</v>
      </c>
      <c r="M12" s="175">
        <f t="shared" si="4"/>
        <v>1.9845902404856408</v>
      </c>
      <c r="N12" s="174">
        <f>21982+O12</f>
        <v>22523</v>
      </c>
      <c r="O12" s="174">
        <v>541</v>
      </c>
      <c r="P12" s="175">
        <f t="shared" si="5"/>
        <v>2.40198907783155</v>
      </c>
      <c r="Q12" s="174">
        <f>13271+R12</f>
        <v>13853</v>
      </c>
      <c r="R12" s="174">
        <v>582</v>
      </c>
      <c r="S12" s="175">
        <f t="shared" si="6"/>
        <v>4.2012560456218875</v>
      </c>
    </row>
    <row r="13" spans="1:19" ht="12.75" customHeight="1">
      <c r="A13" s="180" t="s">
        <v>12</v>
      </c>
      <c r="B13" s="177">
        <f t="shared" si="0"/>
        <v>29098</v>
      </c>
      <c r="C13" s="177">
        <f t="shared" si="0"/>
        <v>983</v>
      </c>
      <c r="D13" s="178">
        <f t="shared" si="1"/>
        <v>3.3782390542305314</v>
      </c>
      <c r="E13" s="177">
        <f>5896+F13</f>
        <v>5946</v>
      </c>
      <c r="F13" s="177">
        <v>50</v>
      </c>
      <c r="G13" s="178">
        <f t="shared" si="2"/>
        <v>0.8409014463504878</v>
      </c>
      <c r="H13" s="177">
        <f>5599+I13</f>
        <v>5714</v>
      </c>
      <c r="I13" s="177">
        <v>115</v>
      </c>
      <c r="J13" s="178">
        <f t="shared" si="3"/>
        <v>2.0126006300315016</v>
      </c>
      <c r="K13" s="177">
        <f>6074+L13</f>
        <v>6274</v>
      </c>
      <c r="L13" s="177">
        <v>200</v>
      </c>
      <c r="M13" s="178">
        <f t="shared" si="4"/>
        <v>3.1877590054191907</v>
      </c>
      <c r="N13" s="177">
        <f>6404+O13</f>
        <v>6750</v>
      </c>
      <c r="O13" s="177">
        <v>346</v>
      </c>
      <c r="P13" s="178">
        <f t="shared" si="5"/>
        <v>5.1259259259259258</v>
      </c>
      <c r="Q13" s="177">
        <v>4414</v>
      </c>
      <c r="R13" s="177">
        <v>272</v>
      </c>
      <c r="S13" s="178">
        <v>6.1622111463525151</v>
      </c>
    </row>
    <row r="14" spans="1:19" ht="12.75" customHeight="1">
      <c r="A14" s="181" t="s">
        <v>13</v>
      </c>
      <c r="B14" s="174">
        <f>E14+H14+K14+N14+Q14</f>
        <v>82712</v>
      </c>
      <c r="C14" s="174">
        <f>F14+I14+L14+O14+R14</f>
        <v>3190</v>
      </c>
      <c r="D14" s="175">
        <f t="shared" si="1"/>
        <v>3.8567559725311922</v>
      </c>
      <c r="E14" s="174">
        <f>25902+F14</f>
        <v>26007</v>
      </c>
      <c r="F14" s="174">
        <v>105</v>
      </c>
      <c r="G14" s="175">
        <f t="shared" si="2"/>
        <v>0.40373745530049604</v>
      </c>
      <c r="H14" s="174">
        <f>17496+I14</f>
        <v>17980</v>
      </c>
      <c r="I14" s="174">
        <v>484</v>
      </c>
      <c r="J14" s="175">
        <f t="shared" si="3"/>
        <v>2.6918798665183536</v>
      </c>
      <c r="K14" s="174">
        <f>17233+L14</f>
        <v>18095</v>
      </c>
      <c r="L14" s="174">
        <v>862</v>
      </c>
      <c r="M14" s="175">
        <f>L14/K14*100</f>
        <v>4.7637468914064662</v>
      </c>
      <c r="N14" s="174">
        <f>14003+O14</f>
        <v>15068</v>
      </c>
      <c r="O14" s="174">
        <v>1065</v>
      </c>
      <c r="P14" s="175">
        <f t="shared" si="5"/>
        <v>7.0679585877355979</v>
      </c>
      <c r="Q14" s="174">
        <f>4888+R14</f>
        <v>5562</v>
      </c>
      <c r="R14" s="174">
        <v>674</v>
      </c>
      <c r="S14" s="175">
        <f t="shared" si="6"/>
        <v>12.11794318590435</v>
      </c>
    </row>
    <row r="15" spans="1:19" ht="12.75" customHeight="1">
      <c r="A15" s="180" t="s">
        <v>14</v>
      </c>
      <c r="B15" s="177">
        <v>76129</v>
      </c>
      <c r="C15" s="177">
        <f>F15+I15+L15+O15+R15</f>
        <v>6411</v>
      </c>
      <c r="D15" s="178">
        <f t="shared" si="1"/>
        <v>8.4212323818781289</v>
      </c>
      <c r="E15" s="177">
        <f>57815+F15</f>
        <v>58034</v>
      </c>
      <c r="F15" s="177">
        <v>219</v>
      </c>
      <c r="G15" s="178">
        <f t="shared" si="2"/>
        <v>0.37736499293517589</v>
      </c>
      <c r="H15" s="177">
        <f>53487+I15</f>
        <v>54166</v>
      </c>
      <c r="I15" s="177">
        <v>679</v>
      </c>
      <c r="J15" s="178">
        <v>1.2535538898940295</v>
      </c>
      <c r="K15" s="177">
        <f>56239+L15</f>
        <v>57756</v>
      </c>
      <c r="L15" s="177">
        <v>1517</v>
      </c>
      <c r="M15" s="178">
        <f>L15/K15*100</f>
        <v>2.6265669367684743</v>
      </c>
      <c r="N15" s="177">
        <f>56833+O15</f>
        <v>58995</v>
      </c>
      <c r="O15" s="177">
        <v>2162</v>
      </c>
      <c r="P15" s="178">
        <f>O15/N15*100</f>
        <v>3.6647173489278755</v>
      </c>
      <c r="Q15" s="177">
        <f>35840+R15</f>
        <v>37674</v>
      </c>
      <c r="R15" s="177">
        <v>1834</v>
      </c>
      <c r="S15" s="178">
        <f t="shared" si="6"/>
        <v>4.868078781122259</v>
      </c>
    </row>
    <row r="16" spans="1:19" ht="12.75" customHeight="1">
      <c r="A16" s="181" t="s">
        <v>15</v>
      </c>
      <c r="B16" s="174">
        <f t="shared" si="0"/>
        <v>65865</v>
      </c>
      <c r="C16" s="174">
        <f t="shared" si="0"/>
        <v>1691</v>
      </c>
      <c r="D16" s="175">
        <f t="shared" si="1"/>
        <v>2.5673726561906931</v>
      </c>
      <c r="E16" s="174">
        <f>18154+F16</f>
        <v>18211</v>
      </c>
      <c r="F16" s="174">
        <v>57</v>
      </c>
      <c r="G16" s="175">
        <f t="shared" si="2"/>
        <v>0.31299763878974246</v>
      </c>
      <c r="H16" s="174">
        <f>11725+I16</f>
        <v>11916</v>
      </c>
      <c r="I16" s="174">
        <v>191</v>
      </c>
      <c r="J16" s="175">
        <f t="shared" si="3"/>
        <v>1.6028868747901981</v>
      </c>
      <c r="K16" s="174">
        <f>12256+L16</f>
        <v>12646</v>
      </c>
      <c r="L16" s="174">
        <v>390</v>
      </c>
      <c r="M16" s="175">
        <f t="shared" si="4"/>
        <v>3.0839791238336236</v>
      </c>
      <c r="N16" s="174">
        <f>12829+O16</f>
        <v>13331</v>
      </c>
      <c r="O16" s="174">
        <v>502</v>
      </c>
      <c r="P16" s="175">
        <f t="shared" si="5"/>
        <v>3.7656589903233071</v>
      </c>
      <c r="Q16" s="174">
        <f>9210+R16</f>
        <v>9761</v>
      </c>
      <c r="R16" s="174">
        <v>551</v>
      </c>
      <c r="S16" s="175">
        <f t="shared" si="6"/>
        <v>5.6449134310009219</v>
      </c>
    </row>
    <row r="17" spans="1:19" ht="12.75" customHeight="1">
      <c r="A17" s="180" t="s">
        <v>16</v>
      </c>
      <c r="B17" s="177">
        <f t="shared" si="0"/>
        <v>339768</v>
      </c>
      <c r="C17" s="177">
        <f t="shared" si="0"/>
        <v>11405</v>
      </c>
      <c r="D17" s="178">
        <f t="shared" si="1"/>
        <v>3.3567022203385837</v>
      </c>
      <c r="E17" s="177">
        <f>74927+F17</f>
        <v>75232</v>
      </c>
      <c r="F17" s="177">
        <v>305</v>
      </c>
      <c r="G17" s="178">
        <f t="shared" si="2"/>
        <v>0.40541259038706934</v>
      </c>
      <c r="H17" s="177">
        <f>68464+I17</f>
        <v>69499</v>
      </c>
      <c r="I17" s="177">
        <v>1035</v>
      </c>
      <c r="J17" s="178">
        <f t="shared" si="3"/>
        <v>1.4892300608641851</v>
      </c>
      <c r="K17" s="177">
        <f>71781+L17</f>
        <v>74256</v>
      </c>
      <c r="L17" s="177">
        <v>2475</v>
      </c>
      <c r="M17" s="178">
        <f t="shared" si="4"/>
        <v>3.3330639948287009</v>
      </c>
      <c r="N17" s="177">
        <f>72849+O17</f>
        <v>76816</v>
      </c>
      <c r="O17" s="177">
        <v>3967</v>
      </c>
      <c r="P17" s="178">
        <f t="shared" si="5"/>
        <v>5.1642886898562796</v>
      </c>
      <c r="Q17" s="177">
        <f>40342+R17</f>
        <v>43965</v>
      </c>
      <c r="R17" s="177">
        <v>3623</v>
      </c>
      <c r="S17" s="178">
        <f t="shared" si="6"/>
        <v>8.2406459683839408</v>
      </c>
    </row>
    <row r="18" spans="1:19" ht="12.75" customHeight="1">
      <c r="A18" s="181" t="s">
        <v>17</v>
      </c>
      <c r="B18" s="174">
        <f t="shared" si="0"/>
        <v>723696</v>
      </c>
      <c r="C18" s="174">
        <f t="shared" si="0"/>
        <v>25075</v>
      </c>
      <c r="D18" s="175">
        <f t="shared" si="1"/>
        <v>3.4648526453096329</v>
      </c>
      <c r="E18" s="174">
        <f>157511+F18</f>
        <v>158307</v>
      </c>
      <c r="F18" s="174">
        <v>796</v>
      </c>
      <c r="G18" s="175">
        <f t="shared" si="2"/>
        <v>0.50282046908854316</v>
      </c>
      <c r="H18" s="174">
        <f>153174+I18</f>
        <v>155967</v>
      </c>
      <c r="I18" s="174">
        <v>2793</v>
      </c>
      <c r="J18" s="175">
        <f t="shared" si="3"/>
        <v>1.7907634307257305</v>
      </c>
      <c r="K18" s="174">
        <f>158904+L18</f>
        <v>165194</v>
      </c>
      <c r="L18" s="174">
        <v>6290</v>
      </c>
      <c r="M18" s="175">
        <f t="shared" si="4"/>
        <v>3.8076443454362749</v>
      </c>
      <c r="N18" s="174">
        <f>161788+O18</f>
        <v>170978</v>
      </c>
      <c r="O18" s="174">
        <v>9190</v>
      </c>
      <c r="P18" s="175">
        <f t="shared" si="5"/>
        <v>5.3749605212366509</v>
      </c>
      <c r="Q18" s="174">
        <f>67244+R18</f>
        <v>73250</v>
      </c>
      <c r="R18" s="174">
        <v>6006</v>
      </c>
      <c r="S18" s="175">
        <f t="shared" si="6"/>
        <v>8.1993174061433436</v>
      </c>
    </row>
    <row r="19" spans="1:19" ht="12.75" customHeight="1">
      <c r="A19" s="180" t="s">
        <v>18</v>
      </c>
      <c r="B19" s="177">
        <f t="shared" si="0"/>
        <v>167458</v>
      </c>
      <c r="C19" s="177">
        <f t="shared" si="0"/>
        <v>2718</v>
      </c>
      <c r="D19" s="178">
        <f t="shared" si="1"/>
        <v>1.6230935518159777</v>
      </c>
      <c r="E19" s="177">
        <f>34670+F19</f>
        <v>34780</v>
      </c>
      <c r="F19" s="177">
        <v>110</v>
      </c>
      <c r="G19" s="178">
        <f t="shared" si="2"/>
        <v>0.31627372052903968</v>
      </c>
      <c r="H19" s="177">
        <f>36192+I19</f>
        <v>36516</v>
      </c>
      <c r="I19" s="177">
        <v>324</v>
      </c>
      <c r="J19" s="178">
        <f t="shared" si="3"/>
        <v>0.88728228721656266</v>
      </c>
      <c r="K19" s="177">
        <f>37353+L19</f>
        <v>37910</v>
      </c>
      <c r="L19" s="177">
        <v>557</v>
      </c>
      <c r="M19" s="178">
        <f t="shared" si="4"/>
        <v>1.4692693220786071</v>
      </c>
      <c r="N19" s="177">
        <f>37707+O19</f>
        <v>38583</v>
      </c>
      <c r="O19" s="177">
        <v>876</v>
      </c>
      <c r="P19" s="178">
        <f t="shared" si="5"/>
        <v>2.2704299821164762</v>
      </c>
      <c r="Q19" s="177">
        <f>18818+R19</f>
        <v>19669</v>
      </c>
      <c r="R19" s="177">
        <v>851</v>
      </c>
      <c r="S19" s="178">
        <f t="shared" si="6"/>
        <v>4.326605318013117</v>
      </c>
    </row>
    <row r="20" spans="1:19" ht="12.75" customHeight="1">
      <c r="A20" s="181" t="s">
        <v>19</v>
      </c>
      <c r="B20" s="174">
        <f t="shared" si="0"/>
        <v>36919</v>
      </c>
      <c r="C20" s="174">
        <f t="shared" si="0"/>
        <v>735</v>
      </c>
      <c r="D20" s="175">
        <f t="shared" si="1"/>
        <v>1.9908448224491455</v>
      </c>
      <c r="E20" s="174">
        <f>8372+F20</f>
        <v>8404</v>
      </c>
      <c r="F20" s="174">
        <v>32</v>
      </c>
      <c r="G20" s="175">
        <f t="shared" si="2"/>
        <v>0.38077106139933364</v>
      </c>
      <c r="H20" s="174">
        <f>7232+I20</f>
        <v>7306</v>
      </c>
      <c r="I20" s="174">
        <v>74</v>
      </c>
      <c r="J20" s="175">
        <f t="shared" si="3"/>
        <v>1.0128661374212975</v>
      </c>
      <c r="K20" s="174">
        <f>7629+L20</f>
        <v>7776</v>
      </c>
      <c r="L20" s="174">
        <v>147</v>
      </c>
      <c r="M20" s="175">
        <f t="shared" si="4"/>
        <v>1.8904320987654322</v>
      </c>
      <c r="N20" s="174">
        <f>7905+O20</f>
        <v>8143</v>
      </c>
      <c r="O20" s="174">
        <v>238</v>
      </c>
      <c r="P20" s="175">
        <f t="shared" si="5"/>
        <v>2.9227557411273484</v>
      </c>
      <c r="Q20" s="174">
        <f>5046+R20</f>
        <v>5290</v>
      </c>
      <c r="R20" s="174">
        <v>244</v>
      </c>
      <c r="S20" s="175">
        <f t="shared" si="6"/>
        <v>4.6124763705103966</v>
      </c>
    </row>
    <row r="21" spans="1:19" ht="12.75" customHeight="1">
      <c r="A21" s="180" t="s">
        <v>20</v>
      </c>
      <c r="B21" s="177">
        <f>E21+H21+K21+N21+Q21</f>
        <v>170638</v>
      </c>
      <c r="C21" s="177">
        <f t="shared" si="0"/>
        <v>5157</v>
      </c>
      <c r="D21" s="178">
        <f t="shared" si="1"/>
        <v>3.0221873205264949</v>
      </c>
      <c r="E21" s="177">
        <f>43690+F21</f>
        <v>43911</v>
      </c>
      <c r="F21" s="177">
        <v>221</v>
      </c>
      <c r="G21" s="178">
        <f t="shared" si="2"/>
        <v>0.50329074719318623</v>
      </c>
      <c r="H21" s="177">
        <f>30781+I21</f>
        <v>31371</v>
      </c>
      <c r="I21" s="177">
        <v>590</v>
      </c>
      <c r="J21" s="178">
        <f t="shared" si="3"/>
        <v>1.8807178604443593</v>
      </c>
      <c r="K21" s="177">
        <f>32110+L21</f>
        <v>33206</v>
      </c>
      <c r="L21" s="177">
        <v>1096</v>
      </c>
      <c r="M21" s="178">
        <f>L21/K21*100</f>
        <v>3.3006083237969039</v>
      </c>
      <c r="N21" s="177">
        <f>33235+O21</f>
        <v>34682</v>
      </c>
      <c r="O21" s="177">
        <v>1447</v>
      </c>
      <c r="P21" s="178">
        <f t="shared" si="5"/>
        <v>4.1721930684504933</v>
      </c>
      <c r="Q21" s="177">
        <f>25665+R21</f>
        <v>27468</v>
      </c>
      <c r="R21" s="177">
        <v>1803</v>
      </c>
      <c r="S21" s="178">
        <f t="shared" si="6"/>
        <v>6.5640017474879864</v>
      </c>
    </row>
    <row r="22" spans="1:19" ht="12.75" customHeight="1">
      <c r="A22" s="181" t="s">
        <v>21</v>
      </c>
      <c r="B22" s="174">
        <f>E22+H22+K22+N22+Q22</f>
        <v>86666</v>
      </c>
      <c r="C22" s="174">
        <f t="shared" si="0"/>
        <v>1928</v>
      </c>
      <c r="D22" s="175">
        <f t="shared" si="1"/>
        <v>2.2246324971730553</v>
      </c>
      <c r="E22" s="174">
        <f>24313+F22</f>
        <v>24423</v>
      </c>
      <c r="F22" s="174">
        <v>110</v>
      </c>
      <c r="G22" s="175">
        <f t="shared" si="2"/>
        <v>0.45039511935470666</v>
      </c>
      <c r="H22" s="174">
        <f>15521+I22</f>
        <v>15735</v>
      </c>
      <c r="I22" s="174">
        <v>214</v>
      </c>
      <c r="J22" s="175">
        <f t="shared" si="3"/>
        <v>1.3600254210359071</v>
      </c>
      <c r="K22" s="174">
        <f>16173+L22</f>
        <v>16591</v>
      </c>
      <c r="L22" s="174">
        <v>418</v>
      </c>
      <c r="M22" s="175">
        <f>L22/K22*100</f>
        <v>2.5194382496534264</v>
      </c>
      <c r="N22" s="174">
        <f>16779+O22</f>
        <v>17352</v>
      </c>
      <c r="O22" s="174">
        <v>573</v>
      </c>
      <c r="P22" s="175">
        <f t="shared" si="5"/>
        <v>3.3022130013831261</v>
      </c>
      <c r="Q22" s="174">
        <f>11952+R22</f>
        <v>12565</v>
      </c>
      <c r="R22" s="174">
        <v>613</v>
      </c>
      <c r="S22" s="175">
        <f t="shared" si="6"/>
        <v>4.878631118185436</v>
      </c>
    </row>
    <row r="23" spans="1:19" ht="12.75" customHeight="1">
      <c r="A23" s="180" t="s">
        <v>22</v>
      </c>
      <c r="B23" s="177">
        <f t="shared" si="0"/>
        <v>119391</v>
      </c>
      <c r="C23" s="177">
        <f t="shared" si="0"/>
        <v>2579</v>
      </c>
      <c r="D23" s="178">
        <f t="shared" si="1"/>
        <v>2.1601293229807941</v>
      </c>
      <c r="E23" s="177">
        <f>28693+F23</f>
        <v>28781</v>
      </c>
      <c r="F23" s="177">
        <v>88</v>
      </c>
      <c r="G23" s="178">
        <f t="shared" si="2"/>
        <v>0.30575727042145862</v>
      </c>
      <c r="H23" s="177">
        <f>23121+I23</f>
        <v>23389</v>
      </c>
      <c r="I23" s="177">
        <v>268</v>
      </c>
      <c r="J23" s="178">
        <f t="shared" si="3"/>
        <v>1.1458377869938858</v>
      </c>
      <c r="K23" s="177">
        <f>24017+L23</f>
        <v>24583</v>
      </c>
      <c r="L23" s="177">
        <v>566</v>
      </c>
      <c r="M23" s="178">
        <f t="shared" si="4"/>
        <v>2.3024041003945817</v>
      </c>
      <c r="N23" s="177">
        <f>24524+O23</f>
        <v>25362</v>
      </c>
      <c r="O23" s="177">
        <v>838</v>
      </c>
      <c r="P23" s="178">
        <f t="shared" si="5"/>
        <v>3.304155823673212</v>
      </c>
      <c r="Q23" s="177">
        <f>16457+R23</f>
        <v>17276</v>
      </c>
      <c r="R23" s="177">
        <v>819</v>
      </c>
      <c r="S23" s="178">
        <f t="shared" si="6"/>
        <v>4.7406807131280395</v>
      </c>
    </row>
    <row r="24" spans="1:19" ht="12.75" customHeight="1">
      <c r="A24" s="182" t="s">
        <v>23</v>
      </c>
      <c r="B24" s="183">
        <f t="shared" si="0"/>
        <v>81807</v>
      </c>
      <c r="C24" s="183">
        <f t="shared" si="0"/>
        <v>2250</v>
      </c>
      <c r="D24" s="184">
        <f t="shared" si="1"/>
        <v>2.7503758847042428</v>
      </c>
      <c r="E24" s="183">
        <f>21895+F24</f>
        <v>22037</v>
      </c>
      <c r="F24" s="183">
        <v>142</v>
      </c>
      <c r="G24" s="184">
        <f t="shared" si="2"/>
        <v>0.64437083087534597</v>
      </c>
      <c r="H24" s="183">
        <f>14739+I24</f>
        <v>15003</v>
      </c>
      <c r="I24" s="183">
        <v>264</v>
      </c>
      <c r="J24" s="184">
        <f t="shared" si="3"/>
        <v>1.759648070385923</v>
      </c>
      <c r="K24" s="183">
        <f>15804+L24</f>
        <v>16288</v>
      </c>
      <c r="L24" s="183">
        <v>484</v>
      </c>
      <c r="M24" s="184">
        <f t="shared" si="4"/>
        <v>2.9715127701375246</v>
      </c>
      <c r="N24" s="183">
        <f>16437+O24</f>
        <v>17076</v>
      </c>
      <c r="O24" s="183">
        <v>639</v>
      </c>
      <c r="P24" s="184">
        <f t="shared" si="5"/>
        <v>3.7420941672522843</v>
      </c>
      <c r="Q24" s="183">
        <f>10682+R24</f>
        <v>11403</v>
      </c>
      <c r="R24" s="183">
        <v>721</v>
      </c>
      <c r="S24" s="184">
        <f t="shared" si="6"/>
        <v>6.3228974831184779</v>
      </c>
    </row>
    <row r="25" spans="1:19" s="277" customFormat="1" ht="25.5" customHeight="1">
      <c r="A25" s="451" t="s">
        <v>154</v>
      </c>
      <c r="B25" s="406"/>
      <c r="C25" s="406"/>
      <c r="D25" s="406"/>
      <c r="E25" s="406"/>
      <c r="F25" s="406"/>
      <c r="G25" s="406"/>
      <c r="H25" s="406"/>
      <c r="I25" s="406"/>
      <c r="J25" s="406"/>
      <c r="K25" s="406"/>
      <c r="L25" s="406"/>
      <c r="M25" s="406"/>
      <c r="N25" s="406"/>
      <c r="O25" s="406"/>
      <c r="P25" s="406"/>
      <c r="Q25" s="406"/>
      <c r="R25" s="406"/>
      <c r="S25" s="406"/>
    </row>
    <row r="26" spans="1:19" s="277" customFormat="1" ht="12.75" customHeight="1">
      <c r="A26" s="445" t="s">
        <v>199</v>
      </c>
      <c r="B26" s="445"/>
      <c r="C26" s="445"/>
      <c r="D26" s="445"/>
      <c r="E26" s="445"/>
      <c r="F26" s="445"/>
      <c r="G26" s="445"/>
      <c r="H26" s="445"/>
      <c r="I26" s="445"/>
      <c r="J26" s="445"/>
      <c r="K26" s="445"/>
      <c r="L26" s="445"/>
    </row>
    <row r="27" spans="1:19" s="277" customFormat="1"/>
    <row r="28" spans="1:19" s="277" customFormat="1"/>
    <row r="29" spans="1:19" s="277" customFormat="1"/>
    <row r="30" spans="1:19" s="277" customFormat="1"/>
    <row r="31" spans="1:19" s="277" customFormat="1"/>
    <row r="32" spans="1:19" s="277" customFormat="1"/>
    <row r="33" s="277" customFormat="1"/>
    <row r="34" s="277" customFormat="1"/>
    <row r="35" s="277" customFormat="1"/>
    <row r="36" s="277" customFormat="1"/>
    <row r="37" s="277" customFormat="1"/>
    <row r="38" s="277" customFormat="1"/>
    <row r="39" s="277" customFormat="1"/>
    <row r="40" s="277" customFormat="1"/>
    <row r="41" s="277" customFormat="1"/>
    <row r="42" s="277" customFormat="1"/>
    <row r="43" s="277" customFormat="1"/>
    <row r="44" s="277" customFormat="1"/>
    <row r="45" s="277" customFormat="1"/>
    <row r="46" s="277" customFormat="1"/>
    <row r="47" s="277" customFormat="1"/>
    <row r="48" s="277" customFormat="1"/>
    <row r="49" s="277" customFormat="1"/>
    <row r="50" s="277" customFormat="1"/>
    <row r="51" s="277" customFormat="1"/>
    <row r="52" s="277" customFormat="1"/>
    <row r="53" s="277" customFormat="1"/>
    <row r="54" s="277" customFormat="1"/>
    <row r="55" s="277" customFormat="1"/>
    <row r="56" s="277" customFormat="1"/>
    <row r="57" s="277" customFormat="1"/>
    <row r="58" s="277" customFormat="1"/>
    <row r="59" s="277" customFormat="1"/>
    <row r="60" s="277" customFormat="1"/>
    <row r="61" s="277" customFormat="1"/>
    <row r="62" s="277" customFormat="1"/>
    <row r="63" s="277" customFormat="1"/>
    <row r="64" s="277" customFormat="1"/>
    <row r="65" s="277" customFormat="1"/>
    <row r="66" s="277" customFormat="1"/>
    <row r="67" s="277" customFormat="1"/>
    <row r="68" s="277" customFormat="1"/>
    <row r="69" s="277" customFormat="1"/>
    <row r="70" s="277" customFormat="1"/>
    <row r="71" s="277" customFormat="1"/>
    <row r="72" s="277" customFormat="1"/>
    <row r="73" s="277" customFormat="1"/>
    <row r="74" s="277" customFormat="1"/>
    <row r="75" s="277" customFormat="1"/>
    <row r="76" s="277" customFormat="1"/>
    <row r="77" s="277" customFormat="1"/>
    <row r="78" s="277" customFormat="1"/>
    <row r="79" s="277" customFormat="1"/>
    <row r="80" s="277" customFormat="1"/>
    <row r="81" s="277" customFormat="1"/>
    <row r="82" s="277" customFormat="1"/>
    <row r="83" s="277" customFormat="1"/>
    <row r="84" s="277" customFormat="1"/>
    <row r="85" s="277" customFormat="1"/>
    <row r="86" s="277" customFormat="1"/>
    <row r="87" s="277" customFormat="1"/>
    <row r="88" s="277" customFormat="1"/>
    <row r="89" s="277" customFormat="1"/>
    <row r="90" s="277" customFormat="1"/>
    <row r="91" s="277" customFormat="1"/>
    <row r="92" s="277" customFormat="1"/>
    <row r="93" s="277" customFormat="1"/>
    <row r="94" s="277" customFormat="1"/>
    <row r="95" s="277" customFormat="1"/>
    <row r="96" s="277" customFormat="1"/>
    <row r="97" s="277" customFormat="1"/>
    <row r="98" s="277" customFormat="1"/>
    <row r="99" s="277" customFormat="1"/>
    <row r="100" s="277" customFormat="1"/>
    <row r="101" s="277" customFormat="1"/>
    <row r="102" s="277" customFormat="1"/>
    <row r="103" s="277" customFormat="1"/>
    <row r="104" s="277" customFormat="1"/>
    <row r="105" s="277" customFormat="1"/>
    <row r="106" s="277" customFormat="1"/>
    <row r="107" s="277" customFormat="1"/>
    <row r="108" s="277" customFormat="1"/>
    <row r="109" s="277" customFormat="1"/>
    <row r="110" s="277" customFormat="1"/>
    <row r="111" s="277" customFormat="1"/>
    <row r="112" s="277" customFormat="1"/>
    <row r="113" s="277" customFormat="1"/>
    <row r="114" s="277" customFormat="1"/>
    <row r="115" s="277" customFormat="1"/>
    <row r="116" s="277" customFormat="1"/>
    <row r="117" s="277" customFormat="1"/>
    <row r="118" s="277" customFormat="1"/>
    <row r="119" s="277" customFormat="1"/>
    <row r="120" s="277" customFormat="1"/>
    <row r="121" s="277" customFormat="1"/>
    <row r="122" s="277" customFormat="1"/>
    <row r="123" s="277" customFormat="1"/>
    <row r="124" s="277" customFormat="1"/>
    <row r="125" s="277" customFormat="1"/>
  </sheetData>
  <mergeCells count="23">
    <mergeCell ref="A1:S1"/>
    <mergeCell ref="A2:S2"/>
    <mergeCell ref="Q3:S3"/>
    <mergeCell ref="C4:D4"/>
    <mergeCell ref="F4:G4"/>
    <mergeCell ref="I4:J4"/>
    <mergeCell ref="L4:M4"/>
    <mergeCell ref="O4:P4"/>
    <mergeCell ref="R4:S4"/>
    <mergeCell ref="Q5:R5"/>
    <mergeCell ref="A26:L26"/>
    <mergeCell ref="B5:C5"/>
    <mergeCell ref="E5:F5"/>
    <mergeCell ref="H5:I5"/>
    <mergeCell ref="K5:L5"/>
    <mergeCell ref="N5:O5"/>
    <mergeCell ref="A3:A5"/>
    <mergeCell ref="B3:D3"/>
    <mergeCell ref="E3:G3"/>
    <mergeCell ref="H3:J3"/>
    <mergeCell ref="K3:M3"/>
    <mergeCell ref="N3:P3"/>
    <mergeCell ref="A25:S25"/>
  </mergeCells>
  <hyperlinks>
    <hyperlink ref="A1" location="Inhalt!A1" display="zurück zum Inhalt" xr:uid="{4B4723B0-73F8-4B7E-AD63-A70126855682}"/>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B7F22-287A-4D32-BC1D-540BCCDE5801}">
  <dimension ref="A1:DN170"/>
  <sheetViews>
    <sheetView zoomScaleNormal="100" workbookViewId="0">
      <selection activeCell="A2" sqref="A2:G2"/>
    </sheetView>
  </sheetViews>
  <sheetFormatPr baseColWidth="10" defaultColWidth="11.44140625" defaultRowHeight="13.8"/>
  <cols>
    <col min="1" max="1" width="24.6640625" style="185" customWidth="1"/>
    <col min="2" max="7" width="12.6640625" style="185" customWidth="1"/>
    <col min="8" max="118" width="11.44140625" style="47"/>
    <col min="119" max="16384" width="11.44140625" style="185"/>
  </cols>
  <sheetData>
    <row r="1" spans="1:16" s="17" customFormat="1" ht="24" customHeight="1">
      <c r="A1" s="454" t="s">
        <v>0</v>
      </c>
      <c r="B1" s="306"/>
      <c r="C1" s="306"/>
      <c r="D1" s="306"/>
      <c r="E1" s="306"/>
      <c r="F1" s="306"/>
      <c r="G1" s="306"/>
    </row>
    <row r="2" spans="1:16" s="47" customFormat="1" ht="30" customHeight="1">
      <c r="A2" s="456" t="s">
        <v>221</v>
      </c>
      <c r="B2" s="456"/>
      <c r="C2" s="456"/>
      <c r="D2" s="456"/>
      <c r="E2" s="456"/>
      <c r="F2" s="456"/>
      <c r="G2" s="456"/>
      <c r="H2" s="280"/>
    </row>
    <row r="3" spans="1:16" ht="25.5" customHeight="1">
      <c r="A3" s="457" t="s">
        <v>155</v>
      </c>
      <c r="B3" s="459" t="s">
        <v>178</v>
      </c>
      <c r="C3" s="460"/>
      <c r="D3" s="459" t="s">
        <v>180</v>
      </c>
      <c r="E3" s="460"/>
      <c r="F3" s="461" t="s">
        <v>179</v>
      </c>
      <c r="G3" s="461"/>
    </row>
    <row r="4" spans="1:16" ht="12.75" customHeight="1">
      <c r="A4" s="458"/>
      <c r="B4" s="198" t="s">
        <v>4</v>
      </c>
      <c r="C4" s="198" t="s">
        <v>29</v>
      </c>
      <c r="D4" s="198" t="s">
        <v>4</v>
      </c>
      <c r="E4" s="198" t="s">
        <v>29</v>
      </c>
      <c r="F4" s="198" t="s">
        <v>4</v>
      </c>
      <c r="G4" s="199" t="s">
        <v>29</v>
      </c>
    </row>
    <row r="5" spans="1:16" ht="12.75" customHeight="1">
      <c r="A5" s="455">
        <v>2025</v>
      </c>
      <c r="B5" s="455"/>
      <c r="C5" s="455"/>
      <c r="D5" s="455"/>
      <c r="E5" s="455"/>
      <c r="F5" s="455"/>
      <c r="G5" s="455"/>
    </row>
    <row r="6" spans="1:16" ht="12.75" customHeight="1">
      <c r="A6" s="200" t="s">
        <v>5</v>
      </c>
      <c r="B6" s="48">
        <v>31521</v>
      </c>
      <c r="C6" s="232">
        <v>55.262189028559405</v>
      </c>
      <c r="D6" s="48">
        <v>25324</v>
      </c>
      <c r="E6" s="232">
        <v>44.397692806676133</v>
      </c>
      <c r="F6" s="48">
        <v>194</v>
      </c>
      <c r="G6" s="232">
        <v>0.34011816476445939</v>
      </c>
      <c r="H6" s="281"/>
    </row>
    <row r="7" spans="1:16" ht="12.75" customHeight="1">
      <c r="A7" s="205" t="s">
        <v>6</v>
      </c>
      <c r="B7" s="50">
        <v>25432</v>
      </c>
      <c r="C7" s="230">
        <v>54.663084363245559</v>
      </c>
      <c r="D7" s="50">
        <v>20919</v>
      </c>
      <c r="E7" s="230">
        <v>44.962923159591618</v>
      </c>
      <c r="F7" s="50">
        <v>174</v>
      </c>
      <c r="G7" s="230">
        <v>0.3739924771628157</v>
      </c>
      <c r="H7" s="281"/>
    </row>
    <row r="8" spans="1:16" ht="12.75" customHeight="1">
      <c r="A8" s="208" t="s">
        <v>7</v>
      </c>
      <c r="B8" s="48">
        <v>6089</v>
      </c>
      <c r="C8" s="232">
        <v>57.913258512459578</v>
      </c>
      <c r="D8" s="48">
        <v>4405</v>
      </c>
      <c r="E8" s="232">
        <v>41.896518927144761</v>
      </c>
      <c r="F8" s="48">
        <v>20</v>
      </c>
      <c r="G8" s="232">
        <v>0.19022256039566293</v>
      </c>
      <c r="H8" s="281"/>
    </row>
    <row r="9" spans="1:16" ht="12.75" customHeight="1">
      <c r="A9" s="455">
        <v>2024</v>
      </c>
      <c r="B9" s="455"/>
      <c r="C9" s="455"/>
      <c r="D9" s="455"/>
      <c r="E9" s="455"/>
      <c r="F9" s="455"/>
      <c r="G9" s="455"/>
    </row>
    <row r="10" spans="1:16" ht="12.75" customHeight="1">
      <c r="A10" s="200" t="s">
        <v>5</v>
      </c>
      <c r="B10" s="48">
        <v>31940</v>
      </c>
      <c r="C10" s="229">
        <v>56.4</v>
      </c>
      <c r="D10" s="48">
        <v>24530</v>
      </c>
      <c r="E10" s="229">
        <v>43.3</v>
      </c>
      <c r="F10" s="48">
        <v>194</v>
      </c>
      <c r="G10" s="229">
        <v>0.3</v>
      </c>
      <c r="K10" s="282"/>
      <c r="L10" s="282"/>
      <c r="M10" s="282"/>
      <c r="N10" s="282"/>
      <c r="O10" s="282"/>
      <c r="P10" s="282"/>
    </row>
    <row r="11" spans="1:16" ht="12.75" customHeight="1">
      <c r="A11" s="205" t="s">
        <v>6</v>
      </c>
      <c r="B11" s="50">
        <v>25624</v>
      </c>
      <c r="C11" s="230">
        <v>55.6</v>
      </c>
      <c r="D11" s="50">
        <v>20305</v>
      </c>
      <c r="E11" s="230">
        <v>44</v>
      </c>
      <c r="F11" s="50">
        <v>177</v>
      </c>
      <c r="G11" s="231">
        <v>0.4</v>
      </c>
    </row>
    <row r="12" spans="1:16" ht="12.75" customHeight="1">
      <c r="A12" s="208" t="s">
        <v>7</v>
      </c>
      <c r="B12" s="48">
        <v>6316</v>
      </c>
      <c r="C12" s="232">
        <v>59.8</v>
      </c>
      <c r="D12" s="48">
        <v>4225</v>
      </c>
      <c r="E12" s="232">
        <v>40</v>
      </c>
      <c r="F12" s="48">
        <v>17</v>
      </c>
      <c r="G12" s="229">
        <v>0.2</v>
      </c>
    </row>
    <row r="13" spans="1:16" ht="12.75" customHeight="1">
      <c r="A13" s="455">
        <v>2023</v>
      </c>
      <c r="B13" s="455"/>
      <c r="C13" s="455"/>
      <c r="D13" s="455"/>
      <c r="E13" s="455"/>
      <c r="F13" s="455"/>
      <c r="G13" s="455"/>
    </row>
    <row r="14" spans="1:16" ht="12.75" customHeight="1">
      <c r="A14" s="200" t="s">
        <v>5</v>
      </c>
      <c r="B14" s="201">
        <v>32228</v>
      </c>
      <c r="C14" s="235">
        <v>57.5</v>
      </c>
      <c r="D14" s="201">
        <v>23651</v>
      </c>
      <c r="E14" s="237">
        <v>42.2</v>
      </c>
      <c r="F14" s="201">
        <v>198</v>
      </c>
      <c r="G14" s="237">
        <v>0.4</v>
      </c>
    </row>
    <row r="15" spans="1:16" ht="12.75" customHeight="1">
      <c r="A15" s="205" t="s">
        <v>6</v>
      </c>
      <c r="B15" s="206">
        <v>25856</v>
      </c>
      <c r="C15" s="236">
        <v>56.8</v>
      </c>
      <c r="D15" s="206">
        <v>19503</v>
      </c>
      <c r="E15" s="238">
        <v>42.8</v>
      </c>
      <c r="F15" s="206">
        <v>180</v>
      </c>
      <c r="G15" s="238">
        <v>0.4</v>
      </c>
    </row>
    <row r="16" spans="1:16" ht="12.75" customHeight="1">
      <c r="A16" s="208" t="s">
        <v>7</v>
      </c>
      <c r="B16" s="201">
        <v>6372</v>
      </c>
      <c r="C16" s="235">
        <v>60.5</v>
      </c>
      <c r="D16" s="201">
        <v>4148</v>
      </c>
      <c r="E16" s="237">
        <v>39.4</v>
      </c>
      <c r="F16" s="201">
        <v>18</v>
      </c>
      <c r="G16" s="237">
        <v>0.2</v>
      </c>
    </row>
    <row r="17" spans="1:12" ht="12.75" customHeight="1">
      <c r="A17" s="455">
        <v>2022</v>
      </c>
      <c r="B17" s="455"/>
      <c r="C17" s="455"/>
      <c r="D17" s="455"/>
      <c r="E17" s="455"/>
      <c r="F17" s="455"/>
      <c r="G17" s="455"/>
    </row>
    <row r="18" spans="1:12" ht="12.75" customHeight="1">
      <c r="A18" s="200" t="s">
        <v>5</v>
      </c>
      <c r="B18" s="201">
        <v>32480</v>
      </c>
      <c r="C18" s="235">
        <v>58.6</v>
      </c>
      <c r="D18" s="201">
        <v>22740</v>
      </c>
      <c r="E18" s="237">
        <v>41</v>
      </c>
      <c r="F18" s="201">
        <v>202</v>
      </c>
      <c r="G18" s="237">
        <v>0.4</v>
      </c>
    </row>
    <row r="19" spans="1:12" ht="12.75" customHeight="1">
      <c r="A19" s="205" t="s">
        <v>6</v>
      </c>
      <c r="B19" s="206">
        <v>26032</v>
      </c>
      <c r="C19" s="236">
        <v>57.9</v>
      </c>
      <c r="D19" s="206">
        <v>18728</v>
      </c>
      <c r="E19" s="238">
        <v>41.7</v>
      </c>
      <c r="F19" s="206">
        <v>182</v>
      </c>
      <c r="G19" s="238">
        <v>0.4</v>
      </c>
    </row>
    <row r="20" spans="1:12" ht="12.75" customHeight="1">
      <c r="A20" s="208" t="s">
        <v>7</v>
      </c>
      <c r="B20" s="201">
        <v>6448</v>
      </c>
      <c r="C20" s="235">
        <v>61.5</v>
      </c>
      <c r="D20" s="201">
        <v>4012</v>
      </c>
      <c r="E20" s="237">
        <v>38.299999999999997</v>
      </c>
      <c r="F20" s="201">
        <v>20</v>
      </c>
      <c r="G20" s="237">
        <v>0.2</v>
      </c>
    </row>
    <row r="21" spans="1:12" ht="12.75" customHeight="1">
      <c r="A21" s="455">
        <v>2021</v>
      </c>
      <c r="B21" s="455"/>
      <c r="C21" s="455"/>
      <c r="D21" s="455"/>
      <c r="E21" s="455"/>
      <c r="F21" s="455"/>
      <c r="G21" s="455"/>
    </row>
    <row r="22" spans="1:12" ht="12.75" customHeight="1">
      <c r="A22" s="200" t="s">
        <v>5</v>
      </c>
      <c r="B22" s="201">
        <v>32628</v>
      </c>
      <c r="C22" s="235">
        <v>59.7</v>
      </c>
      <c r="D22" s="201">
        <v>21807</v>
      </c>
      <c r="E22" s="239">
        <v>39.9</v>
      </c>
      <c r="F22" s="201">
        <v>192</v>
      </c>
      <c r="G22" s="237">
        <v>0.4</v>
      </c>
    </row>
    <row r="23" spans="1:12" ht="12.75" customHeight="1">
      <c r="A23" s="205" t="s">
        <v>6</v>
      </c>
      <c r="B23" s="206">
        <v>26226</v>
      </c>
      <c r="C23" s="236">
        <v>59.2</v>
      </c>
      <c r="D23" s="206">
        <v>17871</v>
      </c>
      <c r="E23" s="236">
        <v>40.4</v>
      </c>
      <c r="F23" s="206">
        <v>174</v>
      </c>
      <c r="G23" s="236">
        <v>0.4</v>
      </c>
    </row>
    <row r="24" spans="1:12" ht="12.75" customHeight="1">
      <c r="A24" s="208" t="s">
        <v>7</v>
      </c>
      <c r="B24" s="209">
        <v>6402</v>
      </c>
      <c r="C24" s="235">
        <v>61.8</v>
      </c>
      <c r="D24" s="201">
        <v>3936</v>
      </c>
      <c r="E24" s="235">
        <v>38</v>
      </c>
      <c r="F24" s="201">
        <v>18</v>
      </c>
      <c r="G24" s="235">
        <v>0.2</v>
      </c>
      <c r="L24" s="283"/>
    </row>
    <row r="25" spans="1:12" ht="12.75" customHeight="1">
      <c r="A25" s="455">
        <v>2020</v>
      </c>
      <c r="B25" s="455"/>
      <c r="C25" s="455"/>
      <c r="D25" s="455"/>
      <c r="E25" s="455"/>
      <c r="F25" s="455"/>
      <c r="G25" s="455"/>
    </row>
    <row r="26" spans="1:12" ht="12.75" customHeight="1">
      <c r="A26" s="200" t="s">
        <v>5</v>
      </c>
      <c r="B26" s="217">
        <v>32161</v>
      </c>
      <c r="C26" s="240">
        <v>59.8</v>
      </c>
      <c r="D26" s="217">
        <v>21383</v>
      </c>
      <c r="E26" s="242">
        <v>39.799999999999997</v>
      </c>
      <c r="F26" s="217">
        <v>198</v>
      </c>
      <c r="G26" s="244">
        <v>0.4</v>
      </c>
    </row>
    <row r="27" spans="1:12" ht="12.75" customHeight="1">
      <c r="A27" s="205" t="s">
        <v>6</v>
      </c>
      <c r="B27" s="218">
        <v>25923</v>
      </c>
      <c r="C27" s="241">
        <v>59.6</v>
      </c>
      <c r="D27" s="218">
        <v>17367</v>
      </c>
      <c r="E27" s="243">
        <v>40</v>
      </c>
      <c r="F27" s="218">
        <v>180</v>
      </c>
      <c r="G27" s="245">
        <v>0.4</v>
      </c>
    </row>
    <row r="28" spans="1:12" ht="12.75" customHeight="1">
      <c r="A28" s="208" t="s">
        <v>7</v>
      </c>
      <c r="B28" s="217">
        <v>6238</v>
      </c>
      <c r="C28" s="240">
        <v>60.7</v>
      </c>
      <c r="D28" s="217">
        <v>4016</v>
      </c>
      <c r="E28" s="242">
        <v>39.1</v>
      </c>
      <c r="F28" s="217">
        <v>18</v>
      </c>
      <c r="G28" s="244">
        <v>0.2</v>
      </c>
    </row>
    <row r="29" spans="1:12" ht="12.75" customHeight="1">
      <c r="A29" s="455">
        <v>2019</v>
      </c>
      <c r="B29" s="455"/>
      <c r="C29" s="455"/>
      <c r="D29" s="455"/>
      <c r="E29" s="455"/>
      <c r="F29" s="455"/>
      <c r="G29" s="455"/>
    </row>
    <row r="30" spans="1:12" ht="12.75" customHeight="1">
      <c r="A30" s="200" t="s">
        <v>5</v>
      </c>
      <c r="B30" s="217">
        <v>32075</v>
      </c>
      <c r="C30" s="240">
        <v>60.7</v>
      </c>
      <c r="D30" s="217">
        <v>20591</v>
      </c>
      <c r="E30" s="242">
        <v>38.9</v>
      </c>
      <c r="F30" s="217">
        <v>204</v>
      </c>
      <c r="G30" s="244">
        <v>0.4</v>
      </c>
    </row>
    <row r="31" spans="1:12" ht="12.75" customHeight="1">
      <c r="A31" s="205" t="s">
        <v>6</v>
      </c>
      <c r="B31" s="218">
        <v>25858</v>
      </c>
      <c r="C31" s="241">
        <v>60.6</v>
      </c>
      <c r="D31" s="218">
        <v>16658</v>
      </c>
      <c r="E31" s="243">
        <v>39</v>
      </c>
      <c r="F31" s="218">
        <v>184</v>
      </c>
      <c r="G31" s="245">
        <v>0.4</v>
      </c>
    </row>
    <row r="32" spans="1:12" ht="12.75" customHeight="1">
      <c r="A32" s="208" t="s">
        <v>7</v>
      </c>
      <c r="B32" s="217">
        <v>6217</v>
      </c>
      <c r="C32" s="240">
        <v>61.1</v>
      </c>
      <c r="D32" s="217">
        <v>3933</v>
      </c>
      <c r="E32" s="242">
        <v>38.700000000000003</v>
      </c>
      <c r="F32" s="217">
        <v>20</v>
      </c>
      <c r="G32" s="244">
        <v>0.2</v>
      </c>
    </row>
    <row r="33" spans="1:7" ht="12.75" customHeight="1">
      <c r="A33" s="455">
        <v>2018</v>
      </c>
      <c r="B33" s="455"/>
      <c r="C33" s="455"/>
      <c r="D33" s="455"/>
      <c r="E33" s="455"/>
      <c r="F33" s="455"/>
      <c r="G33" s="455"/>
    </row>
    <row r="34" spans="1:7" ht="12.75" customHeight="1">
      <c r="A34" s="200" t="s">
        <v>5</v>
      </c>
      <c r="B34" s="217">
        <v>31882</v>
      </c>
      <c r="C34" s="240">
        <v>61.2</v>
      </c>
      <c r="D34" s="217">
        <v>19982</v>
      </c>
      <c r="E34" s="242">
        <v>38.4</v>
      </c>
      <c r="F34" s="217">
        <v>221</v>
      </c>
      <c r="G34" s="244">
        <v>0.4</v>
      </c>
    </row>
    <row r="35" spans="1:7" ht="12.75" customHeight="1">
      <c r="A35" s="205" t="s">
        <v>6</v>
      </c>
      <c r="B35" s="218">
        <v>25712</v>
      </c>
      <c r="C35" s="241">
        <v>61.2</v>
      </c>
      <c r="D35" s="218">
        <v>16102</v>
      </c>
      <c r="E35" s="243">
        <v>38.299999999999997</v>
      </c>
      <c r="F35" s="218">
        <v>200</v>
      </c>
      <c r="G35" s="245">
        <v>0.5</v>
      </c>
    </row>
    <row r="36" spans="1:7" ht="12.75" customHeight="1">
      <c r="A36" s="208" t="s">
        <v>7</v>
      </c>
      <c r="B36" s="217">
        <v>6170</v>
      </c>
      <c r="C36" s="240">
        <v>61.3</v>
      </c>
      <c r="D36" s="217">
        <v>3880</v>
      </c>
      <c r="E36" s="242">
        <v>38.5</v>
      </c>
      <c r="F36" s="217">
        <v>21</v>
      </c>
      <c r="G36" s="244">
        <v>0.2</v>
      </c>
    </row>
    <row r="37" spans="1:7" ht="12.75" customHeight="1">
      <c r="A37" s="455">
        <v>2015</v>
      </c>
      <c r="B37" s="455"/>
      <c r="C37" s="455"/>
      <c r="D37" s="455"/>
      <c r="E37" s="455"/>
      <c r="F37" s="455"/>
      <c r="G37" s="455"/>
    </row>
    <row r="38" spans="1:7" ht="12.75" customHeight="1">
      <c r="A38" s="200" t="s">
        <v>5</v>
      </c>
      <c r="B38" s="217">
        <v>32546</v>
      </c>
      <c r="C38" s="240">
        <v>64.130049261083741</v>
      </c>
      <c r="D38" s="217">
        <v>17970</v>
      </c>
      <c r="E38" s="242">
        <v>35.408866995073893</v>
      </c>
      <c r="F38" s="217">
        <v>234</v>
      </c>
      <c r="G38" s="244">
        <v>0.4610837438423645</v>
      </c>
    </row>
    <row r="39" spans="1:7" ht="12.75" customHeight="1">
      <c r="A39" s="205" t="s">
        <v>6</v>
      </c>
      <c r="B39" s="218">
        <v>26383</v>
      </c>
      <c r="C39" s="241">
        <v>64.388041488712631</v>
      </c>
      <c r="D39" s="218">
        <v>14381</v>
      </c>
      <c r="E39" s="243">
        <v>35.097010372178154</v>
      </c>
      <c r="F39" s="218">
        <v>211</v>
      </c>
      <c r="G39" s="245">
        <v>0.51494813910921289</v>
      </c>
    </row>
    <row r="40" spans="1:7" ht="12.75" customHeight="1">
      <c r="A40" s="208" t="s">
        <v>7</v>
      </c>
      <c r="B40" s="217">
        <v>6163</v>
      </c>
      <c r="C40" s="240">
        <v>63.048593350383634</v>
      </c>
      <c r="D40" s="217">
        <v>3589</v>
      </c>
      <c r="E40" s="242">
        <v>36.716112531969308</v>
      </c>
      <c r="F40" s="217">
        <v>23</v>
      </c>
      <c r="G40" s="244">
        <v>0.23529411764705879</v>
      </c>
    </row>
    <row r="41" spans="1:7" ht="12.75" customHeight="1">
      <c r="A41" s="455">
        <v>2012</v>
      </c>
      <c r="B41" s="455"/>
      <c r="C41" s="455"/>
      <c r="D41" s="455"/>
      <c r="E41" s="455"/>
      <c r="F41" s="455"/>
      <c r="G41" s="455"/>
    </row>
    <row r="42" spans="1:7" ht="12.75" customHeight="1">
      <c r="A42" s="200" t="s">
        <v>5</v>
      </c>
      <c r="B42" s="217">
        <v>31500</v>
      </c>
      <c r="C42" s="240">
        <v>65.206591040821394</v>
      </c>
      <c r="D42" s="217">
        <v>16528</v>
      </c>
      <c r="E42" s="242">
        <v>34.21379481659352</v>
      </c>
      <c r="F42" s="217">
        <v>280</v>
      </c>
      <c r="G42" s="244">
        <v>0.57961414258507904</v>
      </c>
    </row>
    <row r="43" spans="1:7" ht="12.75" customHeight="1">
      <c r="A43" s="205" t="s">
        <v>6</v>
      </c>
      <c r="B43" s="218">
        <v>25451</v>
      </c>
      <c r="C43" s="241">
        <v>65.359527478171543</v>
      </c>
      <c r="D43" s="218">
        <v>13234</v>
      </c>
      <c r="E43" s="243">
        <v>33.985618900873135</v>
      </c>
      <c r="F43" s="218">
        <v>255</v>
      </c>
      <c r="G43" s="245">
        <v>0.65485362095531585</v>
      </c>
    </row>
    <row r="44" spans="1:7" ht="12.75" customHeight="1">
      <c r="A44" s="285" t="s">
        <v>7</v>
      </c>
      <c r="B44" s="253">
        <v>6049</v>
      </c>
      <c r="C44" s="254">
        <v>64.570879590093938</v>
      </c>
      <c r="D44" s="253">
        <v>3294</v>
      </c>
      <c r="E44" s="255">
        <v>35.162254483347567</v>
      </c>
      <c r="F44" s="253">
        <v>25</v>
      </c>
      <c r="G44" s="256">
        <v>0.266865926558497</v>
      </c>
    </row>
    <row r="45" spans="1:7" s="47" customFormat="1" ht="38.25" customHeight="1">
      <c r="A45" s="445" t="s">
        <v>196</v>
      </c>
      <c r="B45" s="445"/>
      <c r="C45" s="445"/>
      <c r="D45" s="445"/>
      <c r="E45" s="445"/>
      <c r="F45" s="445"/>
      <c r="G45" s="445"/>
    </row>
    <row r="46" spans="1:7" s="47" customFormat="1">
      <c r="D46" s="284"/>
      <c r="E46" s="284"/>
      <c r="F46" s="284"/>
      <c r="G46" s="284"/>
    </row>
    <row r="47" spans="1:7" s="47" customFormat="1"/>
    <row r="48" spans="1:7" s="47" customFormat="1"/>
    <row r="49" s="47" customFormat="1"/>
    <row r="50" s="47" customFormat="1"/>
    <row r="51" s="47" customFormat="1"/>
    <row r="52" s="47" customFormat="1"/>
    <row r="53" s="47" customFormat="1"/>
    <row r="54" s="47" customFormat="1"/>
    <row r="55" s="47" customFormat="1"/>
    <row r="56" s="47" customFormat="1"/>
    <row r="57" s="47" customFormat="1"/>
    <row r="58" s="47" customFormat="1"/>
    <row r="59" s="47" customFormat="1"/>
    <row r="60" s="47" customFormat="1"/>
    <row r="61" s="47" customFormat="1"/>
    <row r="62" s="47" customFormat="1"/>
    <row r="63" s="47" customFormat="1"/>
    <row r="64" s="47" customFormat="1"/>
    <row r="65" s="47" customFormat="1"/>
    <row r="66" s="47" customFormat="1"/>
    <row r="67" s="47" customFormat="1"/>
    <row r="68" s="47" customFormat="1"/>
    <row r="69" s="47" customFormat="1"/>
    <row r="70" s="47" customFormat="1"/>
    <row r="71" s="47" customFormat="1"/>
    <row r="72" s="47" customFormat="1"/>
    <row r="73" s="47" customFormat="1"/>
    <row r="74" s="47" customFormat="1"/>
    <row r="75" s="47" customFormat="1"/>
    <row r="76" s="47" customFormat="1"/>
    <row r="77" s="47" customFormat="1"/>
    <row r="78" s="47" customFormat="1"/>
    <row r="79" s="47" customFormat="1"/>
    <row r="80" s="47" customFormat="1"/>
    <row r="81" s="47" customFormat="1"/>
    <row r="82" s="47" customFormat="1"/>
    <row r="83" s="47" customFormat="1"/>
    <row r="84" s="47" customFormat="1"/>
    <row r="85" s="47" customFormat="1"/>
    <row r="86" s="47" customFormat="1"/>
    <row r="87" s="47" customFormat="1"/>
    <row r="88" s="47" customFormat="1"/>
    <row r="89" s="47" customFormat="1"/>
    <row r="90" s="47" customFormat="1"/>
    <row r="91" s="47" customFormat="1"/>
    <row r="92" s="47" customFormat="1"/>
    <row r="93" s="47" customFormat="1"/>
    <row r="94" s="47" customFormat="1"/>
    <row r="95" s="47" customFormat="1"/>
    <row r="96" s="47" customFormat="1"/>
    <row r="97" s="47" customFormat="1"/>
    <row r="98" s="47" customFormat="1"/>
    <row r="99" s="47" customFormat="1"/>
    <row r="100" s="47" customFormat="1"/>
    <row r="101" s="47" customFormat="1"/>
    <row r="102" s="47" customFormat="1"/>
    <row r="103" s="47" customFormat="1"/>
    <row r="104" s="47" customFormat="1"/>
    <row r="105" s="47" customFormat="1"/>
    <row r="106" s="47" customFormat="1"/>
    <row r="107" s="47" customFormat="1"/>
    <row r="108" s="47" customFormat="1"/>
    <row r="109" s="47" customFormat="1"/>
    <row r="110" s="47" customFormat="1"/>
    <row r="111" s="47" customFormat="1"/>
    <row r="112" s="47" customFormat="1"/>
    <row r="113" s="47" customFormat="1"/>
    <row r="114" s="47" customFormat="1"/>
    <row r="115" s="47" customFormat="1"/>
    <row r="116" s="47" customFormat="1"/>
    <row r="117" s="47" customFormat="1"/>
    <row r="118" s="47" customFormat="1"/>
    <row r="119" s="47" customFormat="1"/>
    <row r="120" s="47" customFormat="1"/>
    <row r="121" s="47" customFormat="1"/>
    <row r="122" s="47" customFormat="1"/>
    <row r="123" s="47" customFormat="1"/>
    <row r="124" s="47" customFormat="1"/>
    <row r="125" s="47" customFormat="1"/>
    <row r="126" s="47" customFormat="1"/>
    <row r="127" s="47" customFormat="1"/>
    <row r="128" s="47" customFormat="1"/>
    <row r="129" s="47" customFormat="1"/>
    <row r="130" s="47" customFormat="1"/>
    <row r="131" s="47" customFormat="1"/>
    <row r="132" s="47" customFormat="1"/>
    <row r="133" s="47" customFormat="1"/>
    <row r="134" s="47" customFormat="1"/>
    <row r="135" s="47" customFormat="1"/>
    <row r="136" s="47" customFormat="1"/>
    <row r="137" s="47" customFormat="1"/>
    <row r="138" s="47" customFormat="1"/>
    <row r="139" s="47" customFormat="1"/>
    <row r="140" s="47" customFormat="1"/>
    <row r="141" s="47" customFormat="1"/>
    <row r="142" s="47" customFormat="1"/>
    <row r="143" s="47" customFormat="1"/>
    <row r="144" s="47" customFormat="1"/>
    <row r="145" s="47" customFormat="1"/>
    <row r="146" s="47" customFormat="1"/>
    <row r="147" s="47" customFormat="1"/>
    <row r="148" s="47" customFormat="1"/>
    <row r="149" s="47" customFormat="1"/>
    <row r="150" s="47" customFormat="1"/>
    <row r="151" s="47" customFormat="1"/>
    <row r="152" s="47" customFormat="1"/>
    <row r="153" s="47" customFormat="1"/>
    <row r="154" s="47" customFormat="1"/>
    <row r="155" s="47" customFormat="1"/>
    <row r="156" s="47" customFormat="1"/>
    <row r="157" s="47" customFormat="1"/>
    <row r="158" s="47" customFormat="1"/>
    <row r="159" s="47" customFormat="1"/>
    <row r="160" s="47" customFormat="1"/>
    <row r="161" s="47" customFormat="1"/>
    <row r="162" s="47" customFormat="1"/>
    <row r="163" s="47" customFormat="1"/>
    <row r="164" s="47" customFormat="1"/>
    <row r="165" s="47" customFormat="1"/>
    <row r="166" s="47" customFormat="1"/>
    <row r="167" s="47" customFormat="1"/>
    <row r="168" s="47" customFormat="1"/>
    <row r="169" s="47" customFormat="1"/>
    <row r="170" s="47" customFormat="1"/>
  </sheetData>
  <mergeCells count="17">
    <mergeCell ref="A5:G5"/>
    <mergeCell ref="A1:G1"/>
    <mergeCell ref="A45:G45"/>
    <mergeCell ref="A29:G29"/>
    <mergeCell ref="A33:G33"/>
    <mergeCell ref="A13:G13"/>
    <mergeCell ref="A17:G17"/>
    <mergeCell ref="A21:G21"/>
    <mergeCell ref="A25:G25"/>
    <mergeCell ref="A37:G37"/>
    <mergeCell ref="A41:G41"/>
    <mergeCell ref="A9:G9"/>
    <mergeCell ref="A2:G2"/>
    <mergeCell ref="A3:A4"/>
    <mergeCell ref="B3:C3"/>
    <mergeCell ref="D3:E3"/>
    <mergeCell ref="F3:G3"/>
  </mergeCells>
  <hyperlinks>
    <hyperlink ref="A1" location="Inhalt!A1" display="zurück zum Inhalt" xr:uid="{133EE5E3-77B0-4126-B0C9-CA3E313AC0DF}"/>
  </hyperlink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AE847-7A3A-428A-9BF7-99AA079BC6DD}">
  <dimension ref="A1:BR276"/>
  <sheetViews>
    <sheetView zoomScaleNormal="100" workbookViewId="0">
      <selection activeCell="A2" sqref="A2:G2"/>
    </sheetView>
  </sheetViews>
  <sheetFormatPr baseColWidth="10" defaultColWidth="11.44140625" defaultRowHeight="13.8"/>
  <cols>
    <col min="1" max="1" width="80.6640625" style="185" customWidth="1"/>
    <col min="2" max="7" width="10.6640625" style="185" customWidth="1"/>
    <col min="8" max="70" width="11.44140625" style="47"/>
    <col min="71" max="16384" width="11.44140625" style="185"/>
  </cols>
  <sheetData>
    <row r="1" spans="1:16" s="17" customFormat="1" ht="24" customHeight="1">
      <c r="A1" s="454" t="s">
        <v>0</v>
      </c>
      <c r="B1" s="306"/>
      <c r="C1" s="306"/>
      <c r="D1" s="306"/>
      <c r="E1" s="306"/>
      <c r="F1" s="306"/>
      <c r="G1" s="306"/>
    </row>
    <row r="2" spans="1:16" s="47" customFormat="1" ht="30" customHeight="1">
      <c r="A2" s="456" t="s">
        <v>222</v>
      </c>
      <c r="B2" s="456"/>
      <c r="C2" s="456"/>
      <c r="D2" s="456"/>
      <c r="E2" s="456"/>
      <c r="F2" s="456"/>
      <c r="G2" s="456"/>
      <c r="H2" s="280"/>
    </row>
    <row r="3" spans="1:16" ht="12.75" customHeight="1">
      <c r="A3" s="457" t="s">
        <v>155</v>
      </c>
      <c r="B3" s="463" t="s">
        <v>5</v>
      </c>
      <c r="C3" s="464"/>
      <c r="D3" s="463" t="s">
        <v>6</v>
      </c>
      <c r="E3" s="464"/>
      <c r="F3" s="465" t="s">
        <v>7</v>
      </c>
      <c r="G3" s="465"/>
    </row>
    <row r="4" spans="1:16" ht="12.75" customHeight="1">
      <c r="A4" s="458"/>
      <c r="B4" s="198" t="s">
        <v>4</v>
      </c>
      <c r="C4" s="198" t="s">
        <v>29</v>
      </c>
      <c r="D4" s="198" t="s">
        <v>4</v>
      </c>
      <c r="E4" s="198" t="s">
        <v>29</v>
      </c>
      <c r="F4" s="198" t="s">
        <v>4</v>
      </c>
      <c r="G4" s="199" t="s">
        <v>29</v>
      </c>
    </row>
    <row r="5" spans="1:16" ht="12.75" customHeight="1">
      <c r="A5" s="455">
        <v>2025</v>
      </c>
      <c r="B5" s="455"/>
      <c r="C5" s="455"/>
      <c r="D5" s="455"/>
      <c r="E5" s="455"/>
      <c r="F5" s="455"/>
      <c r="G5" s="455"/>
    </row>
    <row r="6" spans="1:16" ht="25.5" customHeight="1">
      <c r="A6" s="200" t="s">
        <v>156</v>
      </c>
      <c r="B6" s="48">
        <v>103376</v>
      </c>
      <c r="C6" s="229">
        <v>100</v>
      </c>
      <c r="D6" s="48">
        <v>85306</v>
      </c>
      <c r="E6" s="246">
        <v>100</v>
      </c>
      <c r="F6" s="48">
        <v>18070</v>
      </c>
      <c r="G6" s="246">
        <v>100</v>
      </c>
    </row>
    <row r="7" spans="1:16" ht="25.5" customHeight="1">
      <c r="A7" s="205" t="s">
        <v>157</v>
      </c>
      <c r="B7" s="50">
        <v>56390</v>
      </c>
      <c r="C7" s="230">
        <v>54.548444513233243</v>
      </c>
      <c r="D7" s="50">
        <v>44908</v>
      </c>
      <c r="E7" s="230">
        <v>52.643424847021315</v>
      </c>
      <c r="F7" s="50">
        <v>11482</v>
      </c>
      <c r="G7" s="230">
        <v>63.541781959048151</v>
      </c>
    </row>
    <row r="8" spans="1:16" ht="25.5" customHeight="1">
      <c r="A8" s="208" t="s">
        <v>158</v>
      </c>
      <c r="B8" s="48">
        <v>24026</v>
      </c>
      <c r="C8" s="232">
        <v>23.241371304751588</v>
      </c>
      <c r="D8" s="48">
        <v>18441</v>
      </c>
      <c r="E8" s="232">
        <v>21.617471221250558</v>
      </c>
      <c r="F8" s="48">
        <v>5585</v>
      </c>
      <c r="G8" s="232">
        <v>30.907581627006088</v>
      </c>
    </row>
    <row r="9" spans="1:16" ht="25.5" customHeight="1">
      <c r="A9" s="205" t="s">
        <v>159</v>
      </c>
      <c r="B9" s="50">
        <v>1144</v>
      </c>
      <c r="C9" s="230">
        <v>1.1066398390342052</v>
      </c>
      <c r="D9" s="50">
        <v>841</v>
      </c>
      <c r="E9" s="230">
        <v>0.98586265913300353</v>
      </c>
      <c r="F9" s="50">
        <v>303</v>
      </c>
      <c r="G9" s="230">
        <v>1.6768123962368566</v>
      </c>
    </row>
    <row r="10" spans="1:16" ht="12.75" customHeight="1">
      <c r="A10" s="208" t="s">
        <v>149</v>
      </c>
      <c r="B10" s="48">
        <v>7497</v>
      </c>
      <c r="C10" s="232">
        <v>7.2521668472372696</v>
      </c>
      <c r="D10" s="48">
        <v>6797</v>
      </c>
      <c r="E10" s="232">
        <v>7.9677865566314203</v>
      </c>
      <c r="F10" s="48">
        <v>700</v>
      </c>
      <c r="G10" s="232">
        <v>3.8738240177089098</v>
      </c>
    </row>
    <row r="11" spans="1:16" ht="12.75" customHeight="1">
      <c r="A11" s="228" t="s">
        <v>162</v>
      </c>
      <c r="B11" s="50">
        <v>6888</v>
      </c>
      <c r="C11" s="230">
        <v>6.6630552546045507</v>
      </c>
      <c r="D11" s="50">
        <v>6888</v>
      </c>
      <c r="E11" s="230">
        <v>8.0744613509014602</v>
      </c>
      <c r="F11" s="50" t="s">
        <v>57</v>
      </c>
      <c r="G11" s="230" t="s">
        <v>57</v>
      </c>
    </row>
    <row r="12" spans="1:16" ht="12.75" customHeight="1">
      <c r="A12" s="208" t="s">
        <v>163</v>
      </c>
      <c r="B12" s="156">
        <v>7431</v>
      </c>
      <c r="C12" s="232">
        <v>7.1883222411391428</v>
      </c>
      <c r="D12" s="156">
        <v>7431</v>
      </c>
      <c r="E12" s="232">
        <v>8.7109933650622455</v>
      </c>
      <c r="F12" s="213" t="s">
        <v>57</v>
      </c>
      <c r="G12" s="210" t="s">
        <v>57</v>
      </c>
    </row>
    <row r="13" spans="1:16" ht="12.75" customHeight="1">
      <c r="A13" s="455">
        <v>2024</v>
      </c>
      <c r="B13" s="455"/>
      <c r="C13" s="455"/>
      <c r="D13" s="455"/>
      <c r="E13" s="455"/>
      <c r="F13" s="455"/>
      <c r="G13" s="455"/>
    </row>
    <row r="14" spans="1:16" ht="25.5" customHeight="1">
      <c r="A14" s="200" t="s">
        <v>156</v>
      </c>
      <c r="B14" s="48">
        <v>100517</v>
      </c>
      <c r="C14" s="229">
        <v>100</v>
      </c>
      <c r="D14" s="48">
        <v>83228</v>
      </c>
      <c r="E14" s="229">
        <v>100</v>
      </c>
      <c r="F14" s="48">
        <v>17289</v>
      </c>
      <c r="G14" s="229">
        <v>100</v>
      </c>
      <c r="K14" s="282"/>
      <c r="L14" s="282"/>
      <c r="M14" s="282"/>
      <c r="N14" s="282"/>
      <c r="O14" s="282"/>
      <c r="P14" s="282"/>
    </row>
    <row r="15" spans="1:16" ht="25.5" customHeight="1">
      <c r="A15" s="205" t="s">
        <v>157</v>
      </c>
      <c r="B15" s="50">
        <v>54292</v>
      </c>
      <c r="C15" s="230">
        <v>54</v>
      </c>
      <c r="D15" s="50">
        <v>43326</v>
      </c>
      <c r="E15" s="231">
        <v>52.1</v>
      </c>
      <c r="F15" s="50">
        <v>10966</v>
      </c>
      <c r="G15" s="231">
        <v>63.4</v>
      </c>
    </row>
    <row r="16" spans="1:16" ht="25.5" customHeight="1">
      <c r="A16" s="208" t="s">
        <v>158</v>
      </c>
      <c r="B16" s="48">
        <v>23169</v>
      </c>
      <c r="C16" s="232">
        <v>23</v>
      </c>
      <c r="D16" s="48">
        <v>17886</v>
      </c>
      <c r="E16" s="229">
        <v>21.5</v>
      </c>
      <c r="F16" s="48">
        <v>5283</v>
      </c>
      <c r="G16" s="229">
        <v>30.6</v>
      </c>
    </row>
    <row r="17" spans="1:7" ht="25.5" customHeight="1">
      <c r="A17" s="205" t="s">
        <v>159</v>
      </c>
      <c r="B17" s="50">
        <v>1052</v>
      </c>
      <c r="C17" s="230">
        <v>1</v>
      </c>
      <c r="D17" s="50">
        <v>724</v>
      </c>
      <c r="E17" s="231">
        <v>0.9</v>
      </c>
      <c r="F17" s="50">
        <v>328</v>
      </c>
      <c r="G17" s="231">
        <v>1.9</v>
      </c>
    </row>
    <row r="18" spans="1:7" ht="12.75" customHeight="1">
      <c r="A18" s="208" t="s">
        <v>149</v>
      </c>
      <c r="B18" s="48">
        <v>7550</v>
      </c>
      <c r="C18" s="232">
        <v>7.5</v>
      </c>
      <c r="D18" s="48">
        <v>6838</v>
      </c>
      <c r="E18" s="229">
        <v>8.1999999999999993</v>
      </c>
      <c r="F18" s="48">
        <v>712</v>
      </c>
      <c r="G18" s="229">
        <v>4.0999999999999996</v>
      </c>
    </row>
    <row r="19" spans="1:7" ht="12.75" customHeight="1">
      <c r="A19" s="228" t="s">
        <v>162</v>
      </c>
      <c r="B19" s="50">
        <v>6882</v>
      </c>
      <c r="C19" s="230">
        <v>6.8</v>
      </c>
      <c r="D19" s="50">
        <v>6882</v>
      </c>
      <c r="E19" s="231">
        <v>8.3000000000000007</v>
      </c>
      <c r="F19" s="50" t="s">
        <v>57</v>
      </c>
      <c r="G19" s="230" t="s">
        <v>57</v>
      </c>
    </row>
    <row r="20" spans="1:7" ht="12.75" customHeight="1">
      <c r="A20" s="208" t="s">
        <v>163</v>
      </c>
      <c r="B20" s="156">
        <v>7572</v>
      </c>
      <c r="C20" s="232">
        <v>7.5</v>
      </c>
      <c r="D20" s="156">
        <v>7572</v>
      </c>
      <c r="E20" s="229">
        <v>9.1</v>
      </c>
      <c r="F20" s="213" t="s">
        <v>57</v>
      </c>
      <c r="G20" s="210" t="s">
        <v>57</v>
      </c>
    </row>
    <row r="21" spans="1:7" ht="12.75" customHeight="1">
      <c r="A21" s="455">
        <v>2021</v>
      </c>
      <c r="B21" s="455"/>
      <c r="C21" s="455"/>
      <c r="D21" s="455"/>
      <c r="E21" s="455"/>
      <c r="F21" s="455"/>
      <c r="G21" s="455"/>
    </row>
    <row r="22" spans="1:7" ht="25.5" customHeight="1">
      <c r="A22" s="200" t="s">
        <v>156</v>
      </c>
      <c r="B22" s="201">
        <v>90384</v>
      </c>
      <c r="C22" s="202">
        <v>100</v>
      </c>
      <c r="D22" s="201">
        <v>73888</v>
      </c>
      <c r="E22" s="204">
        <v>100</v>
      </c>
      <c r="F22" s="201">
        <v>16496</v>
      </c>
      <c r="G22" s="204">
        <v>100</v>
      </c>
    </row>
    <row r="23" spans="1:7" ht="25.5" customHeight="1">
      <c r="A23" s="205" t="s">
        <v>157</v>
      </c>
      <c r="B23" s="206">
        <v>45461</v>
      </c>
      <c r="C23" s="207">
        <v>50.3</v>
      </c>
      <c r="D23" s="206">
        <v>35300</v>
      </c>
      <c r="E23" s="221">
        <v>47.8</v>
      </c>
      <c r="F23" s="206">
        <v>10161</v>
      </c>
      <c r="G23" s="221">
        <v>61.6</v>
      </c>
    </row>
    <row r="24" spans="1:7" ht="25.5" customHeight="1">
      <c r="A24" s="208" t="s">
        <v>158</v>
      </c>
      <c r="B24" s="201">
        <v>21813</v>
      </c>
      <c r="C24" s="210">
        <v>24.1</v>
      </c>
      <c r="D24" s="201">
        <v>16526</v>
      </c>
      <c r="E24" s="220">
        <v>22.4</v>
      </c>
      <c r="F24" s="201">
        <v>5287</v>
      </c>
      <c r="G24" s="220">
        <v>32.1</v>
      </c>
    </row>
    <row r="25" spans="1:7" ht="25.5" customHeight="1">
      <c r="A25" s="205" t="s">
        <v>159</v>
      </c>
      <c r="B25" s="206">
        <v>800</v>
      </c>
      <c r="C25" s="207">
        <v>0.9</v>
      </c>
      <c r="D25" s="206">
        <v>606</v>
      </c>
      <c r="E25" s="221">
        <v>0.8</v>
      </c>
      <c r="F25" s="206">
        <v>194</v>
      </c>
      <c r="G25" s="221">
        <v>1.2</v>
      </c>
    </row>
    <row r="26" spans="1:7" ht="12.75" customHeight="1">
      <c r="A26" s="208" t="s">
        <v>149</v>
      </c>
      <c r="B26" s="201">
        <v>8042</v>
      </c>
      <c r="C26" s="210">
        <v>8.9</v>
      </c>
      <c r="D26" s="201">
        <v>7188</v>
      </c>
      <c r="E26" s="220">
        <v>9.6999999999999993</v>
      </c>
      <c r="F26" s="201">
        <v>854</v>
      </c>
      <c r="G26" s="220">
        <v>5.2</v>
      </c>
    </row>
    <row r="27" spans="1:7" ht="12.75" customHeight="1">
      <c r="A27" s="228" t="s">
        <v>162</v>
      </c>
      <c r="B27" s="206">
        <v>6760</v>
      </c>
      <c r="C27" s="207">
        <v>7.5</v>
      </c>
      <c r="D27" s="206">
        <v>6760</v>
      </c>
      <c r="E27" s="221">
        <v>9.1</v>
      </c>
      <c r="F27" s="50" t="s">
        <v>57</v>
      </c>
      <c r="G27" s="230" t="s">
        <v>57</v>
      </c>
    </row>
    <row r="28" spans="1:7" ht="12.75" customHeight="1">
      <c r="A28" s="208" t="s">
        <v>163</v>
      </c>
      <c r="B28" s="201">
        <v>7508</v>
      </c>
      <c r="C28" s="210">
        <v>8.3000000000000007</v>
      </c>
      <c r="D28" s="201">
        <v>7508</v>
      </c>
      <c r="E28" s="220">
        <v>10.199999999999999</v>
      </c>
      <c r="F28" s="213" t="s">
        <v>57</v>
      </c>
      <c r="G28" s="210" t="s">
        <v>57</v>
      </c>
    </row>
    <row r="29" spans="1:7" ht="12.75" customHeight="1">
      <c r="A29" s="455">
        <v>2018</v>
      </c>
      <c r="B29" s="455"/>
      <c r="C29" s="455"/>
      <c r="D29" s="455"/>
      <c r="E29" s="455"/>
      <c r="F29" s="455"/>
      <c r="G29" s="455"/>
    </row>
    <row r="30" spans="1:7" ht="25.5" customHeight="1">
      <c r="A30" s="200" t="s">
        <v>156</v>
      </c>
      <c r="B30" s="201">
        <v>86676</v>
      </c>
      <c r="C30" s="202">
        <v>100</v>
      </c>
      <c r="D30" s="201">
        <v>69303</v>
      </c>
      <c r="E30" s="204">
        <v>100</v>
      </c>
      <c r="F30" s="201">
        <v>17373</v>
      </c>
      <c r="G30" s="204">
        <v>100</v>
      </c>
    </row>
    <row r="31" spans="1:7" ht="25.5" customHeight="1">
      <c r="A31" s="205" t="s">
        <v>157</v>
      </c>
      <c r="B31" s="206">
        <v>40556</v>
      </c>
      <c r="C31" s="207">
        <v>46.8</v>
      </c>
      <c r="D31" s="206">
        <v>30527</v>
      </c>
      <c r="E31" s="221">
        <v>44</v>
      </c>
      <c r="F31" s="206">
        <v>10029</v>
      </c>
      <c r="G31" s="221">
        <v>57.7</v>
      </c>
    </row>
    <row r="32" spans="1:7" ht="25.5" customHeight="1">
      <c r="A32" s="208" t="s">
        <v>158</v>
      </c>
      <c r="B32" s="201">
        <v>21918</v>
      </c>
      <c r="C32" s="210">
        <v>25.3</v>
      </c>
      <c r="D32" s="201">
        <v>15887</v>
      </c>
      <c r="E32" s="220">
        <v>22.9</v>
      </c>
      <c r="F32" s="201">
        <v>6031</v>
      </c>
      <c r="G32" s="220">
        <v>34.700000000000003</v>
      </c>
    </row>
    <row r="33" spans="1:7" ht="25.5" customHeight="1">
      <c r="A33" s="205" t="s">
        <v>159</v>
      </c>
      <c r="B33" s="206">
        <v>703</v>
      </c>
      <c r="C33" s="207">
        <v>0.8</v>
      </c>
      <c r="D33" s="206">
        <v>440</v>
      </c>
      <c r="E33" s="221">
        <v>0.6</v>
      </c>
      <c r="F33" s="222">
        <v>263</v>
      </c>
      <c r="G33" s="221">
        <v>1.5</v>
      </c>
    </row>
    <row r="34" spans="1:7" ht="12.75" customHeight="1">
      <c r="A34" s="208" t="s">
        <v>149</v>
      </c>
      <c r="B34" s="201">
        <v>9215</v>
      </c>
      <c r="C34" s="210">
        <v>10.6</v>
      </c>
      <c r="D34" s="201">
        <v>8176</v>
      </c>
      <c r="E34" s="220">
        <v>11.8</v>
      </c>
      <c r="F34" s="201">
        <v>1039</v>
      </c>
      <c r="G34" s="220">
        <v>6</v>
      </c>
    </row>
    <row r="35" spans="1:7" ht="12.75" customHeight="1">
      <c r="A35" s="228" t="s">
        <v>162</v>
      </c>
      <c r="B35" s="206">
        <v>6848</v>
      </c>
      <c r="C35" s="207">
        <v>7.9</v>
      </c>
      <c r="D35" s="206">
        <v>6848</v>
      </c>
      <c r="E35" s="221">
        <v>9.9</v>
      </c>
      <c r="F35" s="50" t="s">
        <v>57</v>
      </c>
      <c r="G35" s="230" t="s">
        <v>57</v>
      </c>
    </row>
    <row r="36" spans="1:7" ht="12.75" customHeight="1">
      <c r="A36" s="223" t="s">
        <v>163</v>
      </c>
      <c r="B36" s="224">
        <v>7436</v>
      </c>
      <c r="C36" s="225">
        <v>8.6</v>
      </c>
      <c r="D36" s="224">
        <v>7425</v>
      </c>
      <c r="E36" s="226">
        <v>10.7</v>
      </c>
      <c r="F36" s="227">
        <v>11</v>
      </c>
      <c r="G36" s="226">
        <v>0.1</v>
      </c>
    </row>
    <row r="37" spans="1:7" ht="12.75" customHeight="1">
      <c r="A37" s="455">
        <v>2015</v>
      </c>
      <c r="B37" s="455"/>
      <c r="C37" s="455"/>
      <c r="D37" s="455"/>
      <c r="E37" s="455"/>
      <c r="F37" s="455"/>
      <c r="G37" s="455"/>
    </row>
    <row r="38" spans="1:7" ht="25.5" customHeight="1">
      <c r="A38" s="200" t="s">
        <v>156</v>
      </c>
      <c r="B38" s="201">
        <f>SUM(B39:B45)</f>
        <v>82919</v>
      </c>
      <c r="C38" s="202">
        <v>100</v>
      </c>
      <c r="D38" s="201">
        <v>65395</v>
      </c>
      <c r="E38" s="203">
        <v>100</v>
      </c>
      <c r="F38" s="201">
        <v>17524</v>
      </c>
      <c r="G38" s="204">
        <v>100</v>
      </c>
    </row>
    <row r="39" spans="1:7" ht="25.5" customHeight="1">
      <c r="A39" s="205" t="s">
        <v>157</v>
      </c>
      <c r="B39" s="206">
        <v>34614</v>
      </c>
      <c r="C39" s="207">
        <f>B39/B38*100</f>
        <v>41.744352922731821</v>
      </c>
      <c r="D39" s="206">
        <v>25748</v>
      </c>
      <c r="E39" s="207">
        <f>D39/D38*100</f>
        <v>39.373040752351095</v>
      </c>
      <c r="F39" s="206">
        <v>8866</v>
      </c>
      <c r="G39" s="207">
        <f>F39/F38*100</f>
        <v>50.593471810089021</v>
      </c>
    </row>
    <row r="40" spans="1:7" ht="25.5" customHeight="1">
      <c r="A40" s="208" t="s">
        <v>158</v>
      </c>
      <c r="B40" s="209">
        <v>23391</v>
      </c>
      <c r="C40" s="210">
        <f>B40/B38*100</f>
        <v>28.209457422303696</v>
      </c>
      <c r="D40" s="201">
        <v>16323</v>
      </c>
      <c r="E40" s="210">
        <f>D40/D38*100</f>
        <v>24.960623900909855</v>
      </c>
      <c r="F40" s="201">
        <v>7068</v>
      </c>
      <c r="G40" s="210">
        <f>F40/F38*100</f>
        <v>40.333257247203832</v>
      </c>
    </row>
    <row r="41" spans="1:7" ht="25.5" customHeight="1">
      <c r="A41" s="205" t="s">
        <v>159</v>
      </c>
      <c r="B41" s="206">
        <v>743</v>
      </c>
      <c r="C41" s="207">
        <f>B41/B38*100</f>
        <v>0.89605518638671466</v>
      </c>
      <c r="D41" s="206">
        <v>443</v>
      </c>
      <c r="E41" s="207">
        <f>D41/D38*100</f>
        <v>0.67742182124015604</v>
      </c>
      <c r="F41" s="206">
        <v>300</v>
      </c>
      <c r="G41" s="207">
        <f>F41/F38*100</f>
        <v>1.7119379137183293</v>
      </c>
    </row>
    <row r="42" spans="1:7" ht="25.5" customHeight="1">
      <c r="A42" s="208" t="s">
        <v>160</v>
      </c>
      <c r="B42" s="209">
        <v>3363</v>
      </c>
      <c r="C42" s="210">
        <f>B42/B38*100</f>
        <v>4.0557652648970679</v>
      </c>
      <c r="D42" s="201">
        <v>2706</v>
      </c>
      <c r="E42" s="210">
        <f>D42/D38*100</f>
        <v>4.1379310344827589</v>
      </c>
      <c r="F42" s="201">
        <v>657</v>
      </c>
      <c r="G42" s="210">
        <f>F42/F38*100</f>
        <v>3.7491440310431412</v>
      </c>
    </row>
    <row r="43" spans="1:7" ht="12.75" customHeight="1">
      <c r="A43" s="205" t="s">
        <v>161</v>
      </c>
      <c r="B43" s="206">
        <v>6508</v>
      </c>
      <c r="C43" s="207">
        <f>B43/B38*100</f>
        <v>7.8486233553226645</v>
      </c>
      <c r="D43" s="206">
        <v>5993</v>
      </c>
      <c r="E43" s="207">
        <f>D43/D38*100</f>
        <v>9.1643091979509137</v>
      </c>
      <c r="F43" s="206">
        <v>515</v>
      </c>
      <c r="G43" s="207">
        <f>F43/F38*100</f>
        <v>2.9388267518831319</v>
      </c>
    </row>
    <row r="44" spans="1:7" ht="12.75" customHeight="1">
      <c r="A44" s="211" t="s">
        <v>162</v>
      </c>
      <c r="B44" s="212">
        <v>6596</v>
      </c>
      <c r="C44" s="210">
        <f>B44/B38*100</f>
        <v>7.9547510220817905</v>
      </c>
      <c r="D44" s="212">
        <v>6596</v>
      </c>
      <c r="E44" s="210">
        <f>D44/D38*100</f>
        <v>10.086398042663811</v>
      </c>
      <c r="F44" s="213" t="s">
        <v>57</v>
      </c>
      <c r="G44" s="210" t="s">
        <v>57</v>
      </c>
    </row>
    <row r="45" spans="1:7" ht="12.75" customHeight="1">
      <c r="A45" s="205" t="s">
        <v>163</v>
      </c>
      <c r="B45" s="214">
        <v>7704</v>
      </c>
      <c r="C45" s="215">
        <f>B45/B38*100</f>
        <v>9.2909948262762452</v>
      </c>
      <c r="D45" s="216">
        <v>7586</v>
      </c>
      <c r="E45" s="215">
        <f>D45/D38*100</f>
        <v>11.600275250401406</v>
      </c>
      <c r="F45" s="214">
        <v>118</v>
      </c>
      <c r="G45" s="207">
        <f>F45/F38*100</f>
        <v>0.6733622460625428</v>
      </c>
    </row>
    <row r="46" spans="1:7" ht="12.75" customHeight="1">
      <c r="A46" s="455">
        <v>2012</v>
      </c>
      <c r="B46" s="455"/>
      <c r="C46" s="455"/>
      <c r="D46" s="455"/>
      <c r="E46" s="455"/>
      <c r="F46" s="455"/>
      <c r="G46" s="455"/>
    </row>
    <row r="47" spans="1:7" ht="25.5" customHeight="1">
      <c r="A47" s="200" t="s">
        <v>156</v>
      </c>
      <c r="B47" s="48">
        <f>SUM(B48:B53)</f>
        <v>82116</v>
      </c>
      <c r="C47" s="229">
        <v>100</v>
      </c>
      <c r="D47" s="48">
        <f>SUM(D48:D53)</f>
        <v>68409</v>
      </c>
      <c r="E47" s="246">
        <v>100</v>
      </c>
      <c r="F47" s="48">
        <f>SUM(F48:F53)</f>
        <v>13707</v>
      </c>
      <c r="G47" s="246">
        <v>100</v>
      </c>
    </row>
    <row r="48" spans="1:7" ht="25.5" customHeight="1">
      <c r="A48" s="205" t="s">
        <v>164</v>
      </c>
      <c r="B48" s="50">
        <v>29661</v>
      </c>
      <c r="C48" s="230">
        <f>B48/B47*100</f>
        <v>36.120853426859568</v>
      </c>
      <c r="D48" s="50">
        <v>23968</v>
      </c>
      <c r="E48" s="230">
        <f>D48/D47*100</f>
        <v>35.03632562966861</v>
      </c>
      <c r="F48" s="50">
        <v>5693</v>
      </c>
      <c r="G48" s="230">
        <f>F48/F47*100</f>
        <v>41.533523017436345</v>
      </c>
    </row>
    <row r="49" spans="1:7" ht="25.5" customHeight="1">
      <c r="A49" s="208" t="s">
        <v>158</v>
      </c>
      <c r="B49" s="48">
        <v>24461</v>
      </c>
      <c r="C49" s="232">
        <f>B49/B47*100</f>
        <v>29.78834819036485</v>
      </c>
      <c r="D49" s="48">
        <v>18380</v>
      </c>
      <c r="E49" s="232">
        <f>D49/D47*100</f>
        <v>26.867809791109359</v>
      </c>
      <c r="F49" s="48">
        <v>6081</v>
      </c>
      <c r="G49" s="232">
        <f>F49/F47*100</f>
        <v>44.364193477785072</v>
      </c>
    </row>
    <row r="50" spans="1:7" ht="25.5" customHeight="1">
      <c r="A50" s="205" t="s">
        <v>159</v>
      </c>
      <c r="B50" s="50">
        <v>1166</v>
      </c>
      <c r="C50" s="230">
        <f>B50/B47*100</f>
        <v>1.4199425203370841</v>
      </c>
      <c r="D50" s="50">
        <v>772</v>
      </c>
      <c r="E50" s="230">
        <f>D50/D47*100</f>
        <v>1.1285064830650937</v>
      </c>
      <c r="F50" s="50">
        <v>394</v>
      </c>
      <c r="G50" s="230">
        <f>F50/F47*100</f>
        <v>2.874443714890202</v>
      </c>
    </row>
    <row r="51" spans="1:7" ht="12.75" customHeight="1">
      <c r="A51" s="208" t="s">
        <v>149</v>
      </c>
      <c r="B51" s="48">
        <v>11718</v>
      </c>
      <c r="C51" s="232">
        <f>B51/B47*100</f>
        <v>14.270056992547127</v>
      </c>
      <c r="D51" s="48">
        <v>10340</v>
      </c>
      <c r="E51" s="232">
        <f>D51/D47*100</f>
        <v>15.114970252452162</v>
      </c>
      <c r="F51" s="48">
        <v>1378</v>
      </c>
      <c r="G51" s="232">
        <f>F51/F47*100</f>
        <v>10.053257459692128</v>
      </c>
    </row>
    <row r="52" spans="1:7" ht="12.75" customHeight="1">
      <c r="A52" s="205" t="s">
        <v>162</v>
      </c>
      <c r="B52" s="50">
        <v>7062</v>
      </c>
      <c r="C52" s="230">
        <f>B52/B47*100</f>
        <v>8.6000292269472443</v>
      </c>
      <c r="D52" s="50">
        <v>7062</v>
      </c>
      <c r="E52" s="230">
        <f>D52/D47*100</f>
        <v>10.323203087313072</v>
      </c>
      <c r="F52" s="50" t="s">
        <v>57</v>
      </c>
      <c r="G52" s="230" t="s">
        <v>57</v>
      </c>
    </row>
    <row r="53" spans="1:7" ht="12.75" customHeight="1">
      <c r="A53" s="219" t="s">
        <v>163</v>
      </c>
      <c r="B53" s="156">
        <f>D53+F53</f>
        <v>8048</v>
      </c>
      <c r="C53" s="232">
        <f>B53/B47*100</f>
        <v>9.8007696429441271</v>
      </c>
      <c r="D53" s="156">
        <v>7887</v>
      </c>
      <c r="E53" s="232">
        <f>D53/D47*100</f>
        <v>11.529184756391702</v>
      </c>
      <c r="F53" s="213">
        <v>161</v>
      </c>
      <c r="G53" s="210">
        <f>F53/F47*100</f>
        <v>1.1745823301962501</v>
      </c>
    </row>
    <row r="54" spans="1:7" s="47" customFormat="1" ht="12.75" customHeight="1">
      <c r="A54" s="462" t="s">
        <v>165</v>
      </c>
      <c r="B54" s="462"/>
      <c r="C54" s="462"/>
      <c r="D54" s="462"/>
      <c r="E54" s="462"/>
      <c r="F54" s="462"/>
      <c r="G54" s="462"/>
    </row>
    <row r="55" spans="1:7" s="47" customFormat="1" ht="12.75" customHeight="1">
      <c r="A55" s="445" t="s">
        <v>166</v>
      </c>
      <c r="B55" s="445"/>
      <c r="C55" s="445"/>
      <c r="D55" s="286"/>
      <c r="E55" s="286"/>
      <c r="F55" s="286"/>
      <c r="G55" s="286"/>
    </row>
    <row r="56" spans="1:7" s="47" customFormat="1" ht="38.25" customHeight="1">
      <c r="A56" s="445" t="s">
        <v>200</v>
      </c>
      <c r="B56" s="445"/>
      <c r="C56" s="445"/>
      <c r="D56" s="445"/>
      <c r="E56" s="445"/>
      <c r="F56" s="445"/>
      <c r="G56" s="445"/>
    </row>
    <row r="57" spans="1:7" s="47" customFormat="1"/>
    <row r="58" spans="1:7" s="47" customFormat="1"/>
    <row r="59" spans="1:7" s="47" customFormat="1"/>
    <row r="60" spans="1:7" s="47" customFormat="1"/>
    <row r="61" spans="1:7" s="47" customFormat="1"/>
    <row r="62" spans="1:7" s="47" customFormat="1"/>
    <row r="63" spans="1:7" s="47" customFormat="1"/>
    <row r="64" spans="1:7" s="47" customFormat="1"/>
    <row r="65" s="47" customFormat="1"/>
    <row r="66" s="47" customFormat="1"/>
    <row r="67" s="47" customFormat="1"/>
    <row r="68" s="47" customFormat="1"/>
    <row r="69" s="47" customFormat="1"/>
    <row r="70" s="47" customFormat="1"/>
    <row r="71" s="47" customFormat="1"/>
    <row r="72" s="47" customFormat="1"/>
    <row r="73" s="47" customFormat="1"/>
    <row r="74" s="47" customFormat="1"/>
    <row r="75" s="47" customFormat="1"/>
    <row r="76" s="47" customFormat="1"/>
    <row r="77" s="47" customFormat="1"/>
    <row r="78" s="47" customFormat="1"/>
    <row r="79" s="47" customFormat="1"/>
    <row r="80" s="47" customFormat="1"/>
    <row r="81" s="47" customFormat="1"/>
    <row r="82" s="47" customFormat="1"/>
    <row r="83" s="47" customFormat="1"/>
    <row r="84" s="47" customFormat="1"/>
    <row r="85" s="47" customFormat="1"/>
    <row r="86" s="47" customFormat="1"/>
    <row r="87" s="47" customFormat="1"/>
    <row r="88" s="47" customFormat="1"/>
    <row r="89" s="47" customFormat="1"/>
    <row r="90" s="47" customFormat="1"/>
    <row r="91" s="47" customFormat="1"/>
    <row r="92" s="47" customFormat="1"/>
    <row r="93" s="47" customFormat="1"/>
    <row r="94" s="47" customFormat="1"/>
    <row r="95" s="47" customFormat="1"/>
    <row r="96" s="47" customFormat="1"/>
    <row r="97" s="47" customFormat="1"/>
    <row r="98" s="47" customFormat="1"/>
    <row r="99" s="47" customFormat="1"/>
    <row r="100" s="47" customFormat="1"/>
    <row r="101" s="47" customFormat="1"/>
    <row r="102" s="47" customFormat="1"/>
    <row r="103" s="47" customFormat="1"/>
    <row r="104" s="47" customFormat="1"/>
    <row r="105" s="47" customFormat="1"/>
    <row r="106" s="47" customFormat="1"/>
    <row r="107" s="47" customFormat="1"/>
    <row r="108" s="47" customFormat="1"/>
    <row r="109" s="47" customFormat="1"/>
    <row r="110" s="47" customFormat="1"/>
    <row r="111" s="47" customFormat="1"/>
    <row r="112" s="47" customFormat="1"/>
    <row r="113" s="47" customFormat="1"/>
    <row r="114" s="47" customFormat="1"/>
    <row r="115" s="47" customFormat="1"/>
    <row r="116" s="47" customFormat="1"/>
    <row r="117" s="47" customFormat="1"/>
    <row r="118" s="47" customFormat="1"/>
    <row r="119" s="47" customFormat="1"/>
    <row r="120" s="47" customFormat="1"/>
    <row r="121" s="47" customFormat="1"/>
    <row r="122" s="47" customFormat="1"/>
    <row r="123" s="47" customFormat="1"/>
    <row r="124" s="47" customFormat="1"/>
    <row r="125" s="47" customFormat="1"/>
    <row r="126" s="47" customFormat="1"/>
    <row r="127" s="47" customFormat="1"/>
    <row r="128" s="47" customFormat="1"/>
    <row r="129" s="47" customFormat="1"/>
    <row r="130" s="47" customFormat="1"/>
    <row r="131" s="47" customFormat="1"/>
    <row r="132" s="47" customFormat="1"/>
    <row r="133" s="47" customFormat="1"/>
    <row r="134" s="47" customFormat="1"/>
    <row r="135" s="47" customFormat="1"/>
    <row r="136" s="47" customFormat="1"/>
    <row r="137" s="47" customFormat="1"/>
    <row r="138" s="47" customFormat="1"/>
    <row r="139" s="47" customFormat="1"/>
    <row r="140" s="47" customFormat="1"/>
    <row r="141" s="47" customFormat="1"/>
    <row r="142" s="47" customFormat="1"/>
    <row r="143" s="47" customFormat="1"/>
    <row r="144" s="47" customFormat="1"/>
    <row r="145" s="47" customFormat="1"/>
    <row r="146" s="47" customFormat="1"/>
    <row r="147" s="47" customFormat="1"/>
    <row r="148" s="47" customFormat="1"/>
    <row r="149" s="47" customFormat="1"/>
    <row r="150" s="47" customFormat="1"/>
    <row r="151" s="47" customFormat="1"/>
    <row r="152" s="47" customFormat="1"/>
    <row r="153" s="47" customFormat="1"/>
    <row r="154" s="47" customFormat="1"/>
    <row r="155" s="47" customFormat="1"/>
    <row r="156" s="47" customFormat="1"/>
    <row r="157" s="47" customFormat="1"/>
    <row r="158" s="47" customFormat="1"/>
    <row r="159" s="47" customFormat="1"/>
    <row r="160" s="47" customFormat="1"/>
    <row r="161" s="47" customFormat="1"/>
    <row r="162" s="47" customFormat="1"/>
    <row r="163" s="47" customFormat="1"/>
    <row r="164" s="47" customFormat="1"/>
    <row r="165" s="47" customFormat="1"/>
    <row r="166" s="47" customFormat="1"/>
    <row r="167" s="47" customFormat="1"/>
    <row r="168" s="47" customFormat="1"/>
    <row r="169" s="47" customFormat="1"/>
    <row r="170" s="47" customFormat="1"/>
    <row r="171" s="47" customFormat="1"/>
    <row r="172" s="47" customFormat="1"/>
    <row r="173" s="47" customFormat="1"/>
    <row r="174" s="47" customFormat="1"/>
    <row r="175" s="47" customFormat="1"/>
    <row r="176" s="47" customFormat="1"/>
    <row r="177" s="47" customFormat="1"/>
    <row r="178" s="47" customFormat="1"/>
    <row r="179" s="47" customFormat="1"/>
    <row r="180" s="47" customFormat="1"/>
    <row r="181" s="47" customFormat="1"/>
    <row r="182" s="47" customFormat="1"/>
    <row r="183" s="47" customFormat="1"/>
    <row r="184" s="47" customFormat="1"/>
    <row r="185" s="47" customFormat="1"/>
    <row r="186" s="47" customFormat="1"/>
    <row r="187" s="47" customFormat="1"/>
    <row r="188" s="47" customFormat="1"/>
    <row r="189" s="47" customFormat="1"/>
    <row r="190" s="47" customFormat="1"/>
    <row r="191" s="47" customFormat="1"/>
    <row r="192" s="47" customFormat="1"/>
    <row r="193" s="47" customFormat="1"/>
    <row r="194" s="47" customFormat="1"/>
    <row r="195" s="47" customFormat="1"/>
    <row r="196" s="47" customFormat="1"/>
    <row r="197" s="47" customFormat="1"/>
    <row r="198" s="47" customFormat="1"/>
    <row r="199" s="47" customFormat="1"/>
    <row r="200" s="47" customFormat="1"/>
    <row r="201" s="47" customFormat="1"/>
    <row r="202" s="47" customFormat="1"/>
    <row r="203" s="47" customFormat="1"/>
    <row r="204" s="47" customFormat="1"/>
    <row r="205" s="47" customFormat="1"/>
    <row r="206" s="47" customFormat="1"/>
    <row r="207" s="47" customFormat="1"/>
    <row r="208" s="47" customFormat="1"/>
    <row r="209" s="47" customFormat="1"/>
    <row r="210" s="47" customFormat="1"/>
    <row r="211" s="47" customFormat="1"/>
    <row r="212" s="47" customFormat="1"/>
    <row r="213" s="47" customFormat="1"/>
    <row r="214" s="47" customFormat="1"/>
    <row r="215" s="47" customFormat="1"/>
    <row r="216" s="47" customFormat="1"/>
    <row r="217" s="47" customFormat="1"/>
    <row r="218" s="47" customFormat="1"/>
    <row r="219" s="47" customFormat="1"/>
    <row r="220" s="47" customFormat="1"/>
    <row r="221" s="47" customFormat="1"/>
    <row r="222" s="47" customFormat="1"/>
    <row r="223" s="47" customFormat="1"/>
    <row r="224" s="47" customFormat="1"/>
    <row r="225" s="47" customFormat="1"/>
    <row r="226" s="47" customFormat="1"/>
    <row r="227" s="47" customFormat="1"/>
    <row r="228" s="47" customFormat="1"/>
    <row r="229" s="47" customFormat="1"/>
    <row r="230" s="47" customFormat="1"/>
    <row r="231" s="47" customFormat="1"/>
    <row r="232" s="47" customFormat="1"/>
    <row r="233" s="47" customFormat="1"/>
    <row r="234" s="47" customFormat="1"/>
    <row r="235" s="47" customFormat="1"/>
    <row r="236" s="47" customFormat="1"/>
    <row r="237" s="47" customFormat="1"/>
    <row r="238" s="47" customFormat="1"/>
    <row r="239" s="47" customFormat="1"/>
    <row r="240" s="47" customFormat="1"/>
    <row r="241" s="47" customFormat="1"/>
    <row r="242" s="47" customFormat="1"/>
    <row r="243" s="47" customFormat="1"/>
    <row r="244" s="47" customFormat="1"/>
    <row r="245" s="47" customFormat="1"/>
    <row r="246" s="47" customFormat="1"/>
    <row r="247" s="47" customFormat="1"/>
    <row r="248" s="47" customFormat="1"/>
    <row r="249" s="47" customFormat="1"/>
    <row r="250" s="47" customFormat="1"/>
    <row r="251" s="47" customFormat="1"/>
    <row r="252" s="47" customFormat="1"/>
    <row r="253" s="47" customFormat="1"/>
    <row r="254" s="47" customFormat="1"/>
    <row r="255" s="47" customFormat="1"/>
    <row r="256" s="47" customFormat="1"/>
    <row r="257" s="47" customFormat="1"/>
    <row r="258" s="47" customFormat="1"/>
    <row r="259" s="47" customFormat="1"/>
    <row r="260" s="47" customFormat="1"/>
    <row r="261" s="47" customFormat="1"/>
    <row r="262" s="47" customFormat="1"/>
    <row r="263" s="47" customFormat="1"/>
    <row r="264" s="47" customFormat="1"/>
    <row r="265" s="47" customFormat="1"/>
    <row r="266" s="47" customFormat="1"/>
    <row r="267" s="47" customFormat="1"/>
    <row r="268" s="47" customFormat="1"/>
    <row r="269" s="47" customFormat="1"/>
    <row r="270" s="47" customFormat="1"/>
    <row r="271" s="47" customFormat="1"/>
    <row r="272" s="47" customFormat="1"/>
    <row r="273" s="47" customFormat="1"/>
    <row r="274" s="47" customFormat="1"/>
    <row r="275" s="47" customFormat="1"/>
    <row r="276" s="47" customFormat="1"/>
  </sheetData>
  <mergeCells count="15">
    <mergeCell ref="A1:G1"/>
    <mergeCell ref="A54:G54"/>
    <mergeCell ref="A55:C55"/>
    <mergeCell ref="A56:G56"/>
    <mergeCell ref="A2:G2"/>
    <mergeCell ref="A3:A4"/>
    <mergeCell ref="B3:C3"/>
    <mergeCell ref="D3:E3"/>
    <mergeCell ref="F3:G3"/>
    <mergeCell ref="A13:G13"/>
    <mergeCell ref="A29:G29"/>
    <mergeCell ref="A21:G21"/>
    <mergeCell ref="A37:G37"/>
    <mergeCell ref="A46:G46"/>
    <mergeCell ref="A5:G5"/>
  </mergeCells>
  <hyperlinks>
    <hyperlink ref="A1" location="Inhalt!A1" display="zurück zum Inhalt" xr:uid="{AFA7ABC1-0510-4E68-A510-C546C1252A1D}"/>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AZ40"/>
  <sheetViews>
    <sheetView zoomScaleNormal="100" zoomScaleSheetLayoutView="25" workbookViewId="0">
      <selection sqref="A1:R1"/>
    </sheetView>
  </sheetViews>
  <sheetFormatPr baseColWidth="10" defaultColWidth="10.6640625" defaultRowHeight="14.4"/>
  <cols>
    <col min="1" max="1" width="20" style="23" customWidth="1"/>
    <col min="2" max="18" width="11.44140625" style="23" customWidth="1"/>
    <col min="19" max="23" width="10.6640625" style="23"/>
    <col min="24" max="24" width="9.33203125" style="23" customWidth="1"/>
    <col min="25" max="16384" width="10.6640625" style="23"/>
  </cols>
  <sheetData>
    <row r="1" spans="1:26" ht="24" customHeight="1">
      <c r="A1" s="309" t="s">
        <v>0</v>
      </c>
      <c r="B1" s="309"/>
      <c r="C1" s="309"/>
      <c r="D1" s="309"/>
      <c r="E1" s="309"/>
      <c r="F1" s="309"/>
      <c r="G1" s="309"/>
      <c r="H1" s="309"/>
      <c r="I1" s="309"/>
      <c r="J1" s="309"/>
      <c r="K1" s="309"/>
      <c r="L1" s="309"/>
      <c r="M1" s="309"/>
      <c r="N1" s="309"/>
      <c r="O1" s="309"/>
      <c r="P1" s="309"/>
      <c r="Q1" s="309"/>
      <c r="R1" s="309"/>
    </row>
    <row r="2" spans="1:26" ht="15" customHeight="1">
      <c r="A2" s="313" t="s">
        <v>206</v>
      </c>
      <c r="B2" s="313"/>
      <c r="C2" s="313"/>
      <c r="D2" s="313"/>
      <c r="E2" s="313"/>
      <c r="F2" s="313"/>
      <c r="G2" s="313"/>
      <c r="H2" s="313"/>
      <c r="I2" s="313"/>
      <c r="J2" s="313"/>
      <c r="K2" s="313"/>
      <c r="L2" s="313"/>
      <c r="M2" s="313"/>
      <c r="N2" s="313"/>
      <c r="O2" s="313"/>
      <c r="P2" s="313"/>
      <c r="Q2" s="313"/>
      <c r="R2" s="313"/>
      <c r="S2" s="313"/>
      <c r="T2" s="128"/>
      <c r="U2" s="128"/>
    </row>
    <row r="3" spans="1:26" ht="12.75" customHeight="1">
      <c r="A3" s="311" t="s">
        <v>24</v>
      </c>
      <c r="B3" s="19">
        <v>2005</v>
      </c>
      <c r="C3" s="22">
        <v>2006</v>
      </c>
      <c r="D3" s="22">
        <v>2007</v>
      </c>
      <c r="E3" s="22">
        <v>2008</v>
      </c>
      <c r="F3" s="22">
        <v>2009</v>
      </c>
      <c r="G3" s="22">
        <v>2010</v>
      </c>
      <c r="H3" s="22">
        <v>2011</v>
      </c>
      <c r="I3" s="22">
        <v>2012</v>
      </c>
      <c r="J3" s="22">
        <v>2013</v>
      </c>
      <c r="K3" s="22">
        <v>2014</v>
      </c>
      <c r="L3" s="22">
        <v>2015</v>
      </c>
      <c r="M3" s="22">
        <v>2016</v>
      </c>
      <c r="N3" s="22">
        <v>2017</v>
      </c>
      <c r="O3" s="22">
        <v>2018</v>
      </c>
      <c r="P3" s="22">
        <v>2019</v>
      </c>
      <c r="Q3" s="22">
        <v>2020</v>
      </c>
      <c r="R3" s="22">
        <v>2021</v>
      </c>
      <c r="S3" s="22">
        <v>2022</v>
      </c>
      <c r="T3" s="233">
        <v>2023</v>
      </c>
      <c r="U3" s="233" t="s">
        <v>181</v>
      </c>
      <c r="V3" s="35"/>
      <c r="W3" s="35"/>
      <c r="X3" s="35"/>
    </row>
    <row r="4" spans="1:26" ht="12.75" customHeight="1">
      <c r="A4" s="312"/>
      <c r="B4" s="314" t="s">
        <v>4</v>
      </c>
      <c r="C4" s="315"/>
      <c r="D4" s="315"/>
      <c r="E4" s="315"/>
      <c r="F4" s="315"/>
      <c r="G4" s="315"/>
      <c r="H4" s="315"/>
      <c r="I4" s="315"/>
      <c r="J4" s="315"/>
      <c r="K4" s="315"/>
      <c r="L4" s="315"/>
      <c r="M4" s="315"/>
      <c r="N4" s="315"/>
      <c r="O4" s="315"/>
      <c r="P4" s="315"/>
      <c r="Q4" s="315"/>
      <c r="R4" s="315"/>
      <c r="S4" s="315"/>
      <c r="T4" s="315"/>
      <c r="U4" s="315"/>
      <c r="V4" s="310"/>
      <c r="W4" s="310"/>
      <c r="X4" s="310"/>
    </row>
    <row r="5" spans="1:26" ht="12.75" customHeight="1">
      <c r="A5" s="11"/>
      <c r="B5" s="319" t="s">
        <v>5</v>
      </c>
      <c r="C5" s="319"/>
      <c r="D5" s="319"/>
      <c r="E5" s="319"/>
      <c r="F5" s="319"/>
      <c r="G5" s="319"/>
      <c r="H5" s="319"/>
      <c r="I5" s="319"/>
      <c r="J5" s="319"/>
      <c r="K5" s="319"/>
      <c r="L5" s="319"/>
      <c r="M5" s="319"/>
      <c r="N5" s="319"/>
      <c r="O5" s="319"/>
      <c r="P5" s="319"/>
      <c r="Q5" s="319"/>
      <c r="R5" s="319"/>
      <c r="S5" s="319"/>
      <c r="T5" s="319"/>
      <c r="U5" s="319"/>
      <c r="V5" s="35"/>
      <c r="W5" s="35"/>
      <c r="X5" s="35"/>
    </row>
    <row r="6" spans="1:26" ht="12.75" customHeight="1">
      <c r="A6" s="12" t="s">
        <v>31</v>
      </c>
      <c r="B6" s="21">
        <v>2104594</v>
      </c>
      <c r="C6" s="26">
        <v>2069988</v>
      </c>
      <c r="D6" s="26">
        <v>2050818</v>
      </c>
      <c r="E6" s="26">
        <v>2048350</v>
      </c>
      <c r="F6" s="26">
        <v>2042457</v>
      </c>
      <c r="G6" s="26">
        <v>2038965</v>
      </c>
      <c r="H6" s="26">
        <v>2022108</v>
      </c>
      <c r="I6" s="26">
        <v>2035685</v>
      </c>
      <c r="J6" s="26">
        <v>2045423</v>
      </c>
      <c r="K6" s="26">
        <v>2106703</v>
      </c>
      <c r="L6" s="26">
        <v>2200407</v>
      </c>
      <c r="M6" s="26">
        <v>2304035</v>
      </c>
      <c r="N6" s="26">
        <v>2351851</v>
      </c>
      <c r="O6" s="26">
        <v>2383003</v>
      </c>
      <c r="P6" s="26">
        <v>2371417</v>
      </c>
      <c r="Q6" s="27">
        <v>2351339</v>
      </c>
      <c r="R6" s="27">
        <v>2361194</v>
      </c>
      <c r="S6" s="26">
        <v>2354778</v>
      </c>
      <c r="T6" s="27">
        <v>2266682</v>
      </c>
      <c r="U6" s="27">
        <v>2118482</v>
      </c>
      <c r="V6" s="24"/>
      <c r="W6" s="24"/>
      <c r="X6" s="24"/>
    </row>
    <row r="7" spans="1:26" ht="12.75" customHeight="1">
      <c r="A7" s="13" t="s">
        <v>32</v>
      </c>
      <c r="B7" s="20">
        <v>685987</v>
      </c>
      <c r="C7" s="28">
        <v>673132</v>
      </c>
      <c r="D7" s="28">
        <v>685495</v>
      </c>
      <c r="E7" s="28">
        <v>683350</v>
      </c>
      <c r="F7" s="28">
        <v>665151</v>
      </c>
      <c r="G7" s="28">
        <v>678233</v>
      </c>
      <c r="H7" s="28">
        <v>663026</v>
      </c>
      <c r="I7" s="28">
        <v>674773</v>
      </c>
      <c r="J7" s="28">
        <v>683126</v>
      </c>
      <c r="K7" s="28">
        <v>716419</v>
      </c>
      <c r="L7" s="28">
        <v>744721</v>
      </c>
      <c r="M7" s="28">
        <v>788299</v>
      </c>
      <c r="N7" s="28">
        <v>785074</v>
      </c>
      <c r="O7" s="28">
        <v>783978</v>
      </c>
      <c r="P7" s="28">
        <v>774870</v>
      </c>
      <c r="Q7" s="29">
        <v>769380</v>
      </c>
      <c r="R7" s="29">
        <v>791254</v>
      </c>
      <c r="S7" s="28">
        <v>737780</v>
      </c>
      <c r="T7" s="29">
        <v>689849</v>
      </c>
      <c r="U7" s="29">
        <v>673380</v>
      </c>
      <c r="V7" s="24"/>
      <c r="W7" s="24"/>
      <c r="X7" s="24"/>
    </row>
    <row r="8" spans="1:26" ht="12.75" customHeight="1">
      <c r="A8" s="14" t="s">
        <v>33</v>
      </c>
      <c r="B8" s="21">
        <v>708013</v>
      </c>
      <c r="C8" s="26">
        <v>688498</v>
      </c>
      <c r="D8" s="26">
        <v>676142</v>
      </c>
      <c r="E8" s="26">
        <v>688205</v>
      </c>
      <c r="F8" s="26">
        <v>687796</v>
      </c>
      <c r="G8" s="26">
        <v>670614</v>
      </c>
      <c r="H8" s="26">
        <v>684829</v>
      </c>
      <c r="I8" s="26">
        <v>670891</v>
      </c>
      <c r="J8" s="26">
        <v>684838</v>
      </c>
      <c r="K8" s="26">
        <v>695915</v>
      </c>
      <c r="L8" s="26">
        <v>740078</v>
      </c>
      <c r="M8" s="26">
        <v>762519</v>
      </c>
      <c r="N8" s="26">
        <v>796149</v>
      </c>
      <c r="O8" s="26">
        <v>796374</v>
      </c>
      <c r="P8" s="26">
        <v>794132</v>
      </c>
      <c r="Q8" s="27">
        <v>783593</v>
      </c>
      <c r="R8" s="27">
        <v>780795</v>
      </c>
      <c r="S8" s="26">
        <v>816186</v>
      </c>
      <c r="T8" s="27">
        <v>753091</v>
      </c>
      <c r="U8" s="27">
        <v>700940</v>
      </c>
      <c r="V8" s="24"/>
      <c r="W8" s="24"/>
      <c r="X8" s="24"/>
    </row>
    <row r="9" spans="1:26" ht="12.75" customHeight="1">
      <c r="A9" s="13" t="s">
        <v>34</v>
      </c>
      <c r="B9" s="20">
        <v>710594</v>
      </c>
      <c r="C9" s="28">
        <v>708358</v>
      </c>
      <c r="D9" s="28">
        <v>689181</v>
      </c>
      <c r="E9" s="28">
        <v>676795</v>
      </c>
      <c r="F9" s="28">
        <v>689510</v>
      </c>
      <c r="G9" s="28">
        <v>690118</v>
      </c>
      <c r="H9" s="28">
        <v>674253</v>
      </c>
      <c r="I9" s="28">
        <v>690021</v>
      </c>
      <c r="J9" s="28">
        <v>677459</v>
      </c>
      <c r="K9" s="28">
        <v>694369</v>
      </c>
      <c r="L9" s="28">
        <v>715608</v>
      </c>
      <c r="M9" s="28">
        <v>753217</v>
      </c>
      <c r="N9" s="28">
        <v>770628</v>
      </c>
      <c r="O9" s="28">
        <v>802651</v>
      </c>
      <c r="P9" s="28">
        <v>802415</v>
      </c>
      <c r="Q9" s="29">
        <v>798366</v>
      </c>
      <c r="R9" s="29">
        <v>789145</v>
      </c>
      <c r="S9" s="28">
        <v>800812</v>
      </c>
      <c r="T9" s="29">
        <v>823742</v>
      </c>
      <c r="U9" s="29">
        <v>744162</v>
      </c>
      <c r="V9" s="24"/>
      <c r="W9" s="24"/>
      <c r="X9" s="24"/>
    </row>
    <row r="10" spans="1:26" ht="12.75" customHeight="1">
      <c r="A10" s="12" t="s">
        <v>35</v>
      </c>
      <c r="B10" s="21">
        <v>2241551</v>
      </c>
      <c r="C10" s="26">
        <v>2175175</v>
      </c>
      <c r="D10" s="26">
        <v>2141500</v>
      </c>
      <c r="E10" s="26">
        <v>2105783</v>
      </c>
      <c r="F10" s="26">
        <v>2074882</v>
      </c>
      <c r="G10" s="26">
        <v>2060656</v>
      </c>
      <c r="H10" s="26">
        <v>2067574</v>
      </c>
      <c r="I10" s="26">
        <v>2072485</v>
      </c>
      <c r="J10" s="26">
        <v>2082434</v>
      </c>
      <c r="K10" s="26">
        <v>2067559</v>
      </c>
      <c r="L10" s="26">
        <v>2130002</v>
      </c>
      <c r="M10" s="26">
        <v>2162060</v>
      </c>
      <c r="N10" s="26">
        <v>2227015</v>
      </c>
      <c r="O10" s="26">
        <v>2283123</v>
      </c>
      <c r="P10" s="26">
        <v>2361438</v>
      </c>
      <c r="Q10" s="27">
        <v>2403553</v>
      </c>
      <c r="R10" s="27">
        <v>2430281</v>
      </c>
      <c r="S10" s="26">
        <v>2466776</v>
      </c>
      <c r="T10" s="27">
        <v>2453733</v>
      </c>
      <c r="U10" s="27">
        <v>2373188</v>
      </c>
      <c r="V10" s="24"/>
      <c r="W10" s="24"/>
      <c r="X10" s="24"/>
      <c r="Z10" s="25"/>
    </row>
    <row r="11" spans="1:26" ht="12.75" customHeight="1">
      <c r="A11" s="13" t="s">
        <v>36</v>
      </c>
      <c r="B11" s="20">
        <v>724512</v>
      </c>
      <c r="C11" s="28">
        <v>710219</v>
      </c>
      <c r="D11" s="28">
        <v>708342</v>
      </c>
      <c r="E11" s="28">
        <v>689055</v>
      </c>
      <c r="F11" s="28">
        <v>677640</v>
      </c>
      <c r="G11" s="28">
        <v>691188</v>
      </c>
      <c r="H11" s="28">
        <v>693199</v>
      </c>
      <c r="I11" s="28">
        <v>678630</v>
      </c>
      <c r="J11" s="28">
        <v>696023</v>
      </c>
      <c r="K11" s="28">
        <v>681109</v>
      </c>
      <c r="L11" s="28">
        <v>713757</v>
      </c>
      <c r="M11" s="28">
        <v>727203</v>
      </c>
      <c r="N11" s="28">
        <v>760868</v>
      </c>
      <c r="O11" s="28">
        <v>776763</v>
      </c>
      <c r="P11" s="28">
        <v>807816</v>
      </c>
      <c r="Q11" s="29">
        <v>806198</v>
      </c>
      <c r="R11" s="29">
        <v>803334</v>
      </c>
      <c r="S11" s="28">
        <v>809359</v>
      </c>
      <c r="T11" s="29">
        <v>807156</v>
      </c>
      <c r="U11" s="29">
        <v>797030</v>
      </c>
      <c r="V11" s="24"/>
      <c r="W11" s="24"/>
      <c r="X11" s="24"/>
    </row>
    <row r="12" spans="1:26" ht="12.75" customHeight="1">
      <c r="A12" s="14" t="s">
        <v>37</v>
      </c>
      <c r="B12" s="21">
        <v>741752</v>
      </c>
      <c r="C12" s="26">
        <v>723939</v>
      </c>
      <c r="D12" s="26">
        <v>709884</v>
      </c>
      <c r="E12" s="26">
        <v>707767</v>
      </c>
      <c r="F12" s="26">
        <v>689511</v>
      </c>
      <c r="G12" s="26">
        <v>678967</v>
      </c>
      <c r="H12" s="26">
        <v>693455</v>
      </c>
      <c r="I12" s="26">
        <v>697020</v>
      </c>
      <c r="J12" s="26">
        <v>684223</v>
      </c>
      <c r="K12" s="26">
        <v>698599</v>
      </c>
      <c r="L12" s="26">
        <v>699382</v>
      </c>
      <c r="M12" s="26">
        <v>725208</v>
      </c>
      <c r="N12" s="26">
        <v>734059</v>
      </c>
      <c r="O12" s="26">
        <v>766631</v>
      </c>
      <c r="P12" s="26">
        <v>782143</v>
      </c>
      <c r="Q12" s="27">
        <v>811601</v>
      </c>
      <c r="R12" s="27">
        <v>810805</v>
      </c>
      <c r="S12" s="26">
        <v>824544</v>
      </c>
      <c r="T12" s="27">
        <v>815901</v>
      </c>
      <c r="U12" s="27">
        <v>783616</v>
      </c>
      <c r="V12" s="24"/>
      <c r="W12" s="24"/>
      <c r="X12" s="24"/>
    </row>
    <row r="13" spans="1:26" ht="12.75" customHeight="1">
      <c r="A13" s="13" t="s">
        <v>38</v>
      </c>
      <c r="B13" s="20">
        <v>775287</v>
      </c>
      <c r="C13" s="28">
        <v>741017</v>
      </c>
      <c r="D13" s="28">
        <v>723274</v>
      </c>
      <c r="E13" s="28">
        <v>708961</v>
      </c>
      <c r="F13" s="28">
        <v>707731</v>
      </c>
      <c r="G13" s="28">
        <v>690501</v>
      </c>
      <c r="H13" s="28">
        <v>680920</v>
      </c>
      <c r="I13" s="28">
        <v>696835</v>
      </c>
      <c r="J13" s="28">
        <v>702188</v>
      </c>
      <c r="K13" s="28">
        <v>687851</v>
      </c>
      <c r="L13" s="28">
        <v>716863</v>
      </c>
      <c r="M13" s="28">
        <v>709649</v>
      </c>
      <c r="N13" s="28">
        <v>732088</v>
      </c>
      <c r="O13" s="28">
        <v>739729</v>
      </c>
      <c r="P13" s="28">
        <v>771479</v>
      </c>
      <c r="Q13" s="29">
        <v>785754</v>
      </c>
      <c r="R13" s="29">
        <v>816142</v>
      </c>
      <c r="S13" s="28">
        <v>832873</v>
      </c>
      <c r="T13" s="29">
        <v>830676</v>
      </c>
      <c r="U13" s="29">
        <v>792542</v>
      </c>
      <c r="V13" s="24"/>
      <c r="W13" s="24"/>
      <c r="X13" s="24"/>
    </row>
    <row r="14" spans="1:26" ht="12.75" customHeight="1">
      <c r="A14" s="122" t="s">
        <v>128</v>
      </c>
      <c r="B14" s="21">
        <v>4346145</v>
      </c>
      <c r="C14" s="26">
        <v>4245163</v>
      </c>
      <c r="D14" s="26">
        <v>4192318</v>
      </c>
      <c r="E14" s="26">
        <v>4154133</v>
      </c>
      <c r="F14" s="26">
        <v>4117339</v>
      </c>
      <c r="G14" s="26">
        <v>4099621</v>
      </c>
      <c r="H14" s="26">
        <v>4089682</v>
      </c>
      <c r="I14" s="26">
        <v>4108170</v>
      </c>
      <c r="J14" s="26">
        <v>4127857</v>
      </c>
      <c r="K14" s="26">
        <v>4174262</v>
      </c>
      <c r="L14" s="26">
        <v>4330409</v>
      </c>
      <c r="M14" s="26">
        <v>4466095</v>
      </c>
      <c r="N14" s="26">
        <v>4578866</v>
      </c>
      <c r="O14" s="26">
        <v>4666126</v>
      </c>
      <c r="P14" s="26">
        <v>4732855</v>
      </c>
      <c r="Q14" s="27">
        <v>4754892</v>
      </c>
      <c r="R14" s="27">
        <v>4791475</v>
      </c>
      <c r="S14" s="124">
        <v>4821554</v>
      </c>
      <c r="T14" s="125">
        <v>4720415</v>
      </c>
      <c r="U14" s="125">
        <v>4491670</v>
      </c>
      <c r="V14" s="24"/>
      <c r="W14" s="24"/>
      <c r="X14" s="24"/>
    </row>
    <row r="15" spans="1:26" ht="12.75" customHeight="1">
      <c r="A15" s="11"/>
      <c r="B15" s="318" t="s">
        <v>6</v>
      </c>
      <c r="C15" s="318"/>
      <c r="D15" s="318"/>
      <c r="E15" s="318"/>
      <c r="F15" s="318"/>
      <c r="G15" s="318"/>
      <c r="H15" s="318"/>
      <c r="I15" s="318"/>
      <c r="J15" s="318"/>
      <c r="K15" s="318"/>
      <c r="L15" s="318"/>
      <c r="M15" s="318"/>
      <c r="N15" s="318"/>
      <c r="O15" s="318"/>
      <c r="P15" s="318"/>
      <c r="Q15" s="318"/>
      <c r="R15" s="318"/>
      <c r="S15" s="318"/>
      <c r="T15" s="318"/>
      <c r="U15" s="318"/>
      <c r="V15" s="35"/>
      <c r="W15" s="35"/>
      <c r="X15" s="35"/>
    </row>
    <row r="16" spans="1:26" ht="12.75" customHeight="1">
      <c r="A16" s="12" t="s">
        <v>31</v>
      </c>
      <c r="B16" s="21">
        <v>1734329</v>
      </c>
      <c r="C16" s="26">
        <v>1699766</v>
      </c>
      <c r="D16" s="26">
        <v>1677946</v>
      </c>
      <c r="E16" s="26">
        <v>1667536</v>
      </c>
      <c r="F16" s="26">
        <v>1655453</v>
      </c>
      <c r="G16" s="26">
        <v>1636119</v>
      </c>
      <c r="H16" s="26">
        <v>1620187</v>
      </c>
      <c r="I16" s="26">
        <v>1629933</v>
      </c>
      <c r="J16" s="26">
        <v>1639404</v>
      </c>
      <c r="K16" s="26">
        <v>1690953</v>
      </c>
      <c r="L16" s="26">
        <v>1771330</v>
      </c>
      <c r="M16" s="26">
        <v>1861241</v>
      </c>
      <c r="N16" s="26">
        <v>1906565</v>
      </c>
      <c r="O16" s="26">
        <v>1940112</v>
      </c>
      <c r="P16" s="26">
        <v>1939322</v>
      </c>
      <c r="Q16" s="27">
        <v>1932073</v>
      </c>
      <c r="R16" s="27">
        <v>1950688</v>
      </c>
      <c r="S16" s="26">
        <v>1954278</v>
      </c>
      <c r="T16" s="27">
        <v>1891822</v>
      </c>
      <c r="U16" s="27">
        <v>1776850</v>
      </c>
      <c r="V16" s="24"/>
      <c r="W16" s="24"/>
      <c r="X16" s="24"/>
    </row>
    <row r="17" spans="1:24" ht="12.75" customHeight="1">
      <c r="A17" s="13" t="s">
        <v>32</v>
      </c>
      <c r="B17" s="20">
        <v>560411</v>
      </c>
      <c r="C17" s="28">
        <v>547313</v>
      </c>
      <c r="D17" s="28">
        <v>554569</v>
      </c>
      <c r="E17" s="28">
        <v>550063</v>
      </c>
      <c r="F17" s="28">
        <v>533524</v>
      </c>
      <c r="G17" s="28">
        <v>542701</v>
      </c>
      <c r="H17" s="28">
        <v>530711</v>
      </c>
      <c r="I17" s="28">
        <v>539922</v>
      </c>
      <c r="J17" s="28">
        <v>548187</v>
      </c>
      <c r="K17" s="28">
        <v>575744</v>
      </c>
      <c r="L17" s="28">
        <v>600901</v>
      </c>
      <c r="M17" s="28">
        <v>638824</v>
      </c>
      <c r="N17" s="28">
        <v>638531</v>
      </c>
      <c r="O17" s="28">
        <v>641060</v>
      </c>
      <c r="P17" s="28">
        <v>636360</v>
      </c>
      <c r="Q17" s="29">
        <v>634933</v>
      </c>
      <c r="R17" s="29">
        <v>658201</v>
      </c>
      <c r="S17" s="28">
        <v>616163</v>
      </c>
      <c r="T17" s="29">
        <v>578210</v>
      </c>
      <c r="U17" s="29">
        <v>567199</v>
      </c>
      <c r="V17" s="24"/>
      <c r="W17" s="24"/>
      <c r="X17" s="24"/>
    </row>
    <row r="18" spans="1:24" ht="12.75" customHeight="1">
      <c r="A18" s="14" t="s">
        <v>33</v>
      </c>
      <c r="B18" s="21">
        <v>579505</v>
      </c>
      <c r="C18" s="26">
        <v>562884</v>
      </c>
      <c r="D18" s="26">
        <v>550087</v>
      </c>
      <c r="E18" s="26">
        <v>557087</v>
      </c>
      <c r="F18" s="26">
        <v>553708</v>
      </c>
      <c r="G18" s="26">
        <v>537928</v>
      </c>
      <c r="H18" s="26">
        <v>548349</v>
      </c>
      <c r="I18" s="26">
        <v>537299</v>
      </c>
      <c r="J18" s="26">
        <v>548454</v>
      </c>
      <c r="K18" s="26">
        <v>558845</v>
      </c>
      <c r="L18" s="26">
        <v>595306</v>
      </c>
      <c r="M18" s="26">
        <v>616072</v>
      </c>
      <c r="N18" s="26">
        <v>645359</v>
      </c>
      <c r="O18" s="26">
        <v>648036</v>
      </c>
      <c r="P18" s="26">
        <v>649719</v>
      </c>
      <c r="Q18" s="27">
        <v>643698</v>
      </c>
      <c r="R18" s="27">
        <v>644221</v>
      </c>
      <c r="S18" s="26">
        <v>677997</v>
      </c>
      <c r="T18" s="27">
        <v>629144</v>
      </c>
      <c r="U18" s="27">
        <v>587548</v>
      </c>
      <c r="V18" s="24"/>
      <c r="W18" s="24"/>
      <c r="X18" s="24"/>
    </row>
    <row r="19" spans="1:24" ht="12.75" customHeight="1">
      <c r="A19" s="13" t="s">
        <v>34</v>
      </c>
      <c r="B19" s="20">
        <v>594413</v>
      </c>
      <c r="C19" s="28">
        <v>589569</v>
      </c>
      <c r="D19" s="28">
        <v>573290</v>
      </c>
      <c r="E19" s="28">
        <v>560386</v>
      </c>
      <c r="F19" s="28">
        <v>568221</v>
      </c>
      <c r="G19" s="28">
        <v>555490</v>
      </c>
      <c r="H19" s="28">
        <v>541127</v>
      </c>
      <c r="I19" s="28">
        <v>552712</v>
      </c>
      <c r="J19" s="28">
        <v>542763</v>
      </c>
      <c r="K19" s="28">
        <v>556364</v>
      </c>
      <c r="L19" s="28">
        <v>575123</v>
      </c>
      <c r="M19" s="28">
        <v>606345</v>
      </c>
      <c r="N19" s="28">
        <v>622675</v>
      </c>
      <c r="O19" s="28">
        <v>651016</v>
      </c>
      <c r="P19" s="28">
        <v>653243</v>
      </c>
      <c r="Q19" s="29">
        <v>653442</v>
      </c>
      <c r="R19" s="29">
        <v>648266</v>
      </c>
      <c r="S19" s="28">
        <v>660118</v>
      </c>
      <c r="T19" s="29">
        <v>684468</v>
      </c>
      <c r="U19" s="29">
        <v>622103</v>
      </c>
      <c r="V19" s="24"/>
      <c r="W19" s="24"/>
      <c r="X19" s="24"/>
    </row>
    <row r="20" spans="1:24" ht="12.75" customHeight="1">
      <c r="A20" s="12" t="s">
        <v>35</v>
      </c>
      <c r="B20" s="21">
        <v>1881643</v>
      </c>
      <c r="C20" s="26">
        <v>1819159</v>
      </c>
      <c r="D20" s="26">
        <v>1783317</v>
      </c>
      <c r="E20" s="26">
        <v>1747559</v>
      </c>
      <c r="F20" s="26">
        <v>1715280</v>
      </c>
      <c r="G20" s="26">
        <v>1697225</v>
      </c>
      <c r="H20" s="26">
        <v>1695031</v>
      </c>
      <c r="I20" s="26">
        <v>1691919</v>
      </c>
      <c r="J20" s="26">
        <v>1694135</v>
      </c>
      <c r="K20" s="26">
        <v>1679921</v>
      </c>
      <c r="L20" s="26">
        <v>1729872</v>
      </c>
      <c r="M20" s="26">
        <v>1757843</v>
      </c>
      <c r="N20" s="26">
        <v>1812302</v>
      </c>
      <c r="O20" s="26">
        <v>1862365</v>
      </c>
      <c r="P20" s="26">
        <v>1930783</v>
      </c>
      <c r="Q20" s="27">
        <v>1971525</v>
      </c>
      <c r="R20" s="27">
        <v>1979957</v>
      </c>
      <c r="S20" s="26">
        <v>2016080</v>
      </c>
      <c r="T20" s="27">
        <v>2014774</v>
      </c>
      <c r="U20" s="27">
        <v>1962461</v>
      </c>
      <c r="V20" s="24"/>
      <c r="W20" s="24"/>
      <c r="X20" s="24"/>
    </row>
    <row r="21" spans="1:24" ht="12.75" customHeight="1">
      <c r="A21" s="13" t="s">
        <v>36</v>
      </c>
      <c r="B21" s="20">
        <v>609112</v>
      </c>
      <c r="C21" s="28">
        <v>594291</v>
      </c>
      <c r="D21" s="28">
        <v>589833</v>
      </c>
      <c r="E21" s="28">
        <v>573366</v>
      </c>
      <c r="F21" s="28">
        <v>561064</v>
      </c>
      <c r="G21" s="28">
        <v>569630</v>
      </c>
      <c r="H21" s="28">
        <v>568678</v>
      </c>
      <c r="I21" s="28">
        <v>555164</v>
      </c>
      <c r="J21" s="28">
        <v>568213</v>
      </c>
      <c r="K21" s="28">
        <v>555949</v>
      </c>
      <c r="L21" s="28">
        <v>582912</v>
      </c>
      <c r="M21" s="28">
        <v>595327</v>
      </c>
      <c r="N21" s="28">
        <v>623177</v>
      </c>
      <c r="O21" s="28">
        <v>638429</v>
      </c>
      <c r="P21" s="28">
        <v>665733</v>
      </c>
      <c r="Q21" s="29">
        <v>666601</v>
      </c>
      <c r="R21" s="29">
        <v>657398</v>
      </c>
      <c r="S21" s="28">
        <v>664069</v>
      </c>
      <c r="T21" s="29">
        <v>665508</v>
      </c>
      <c r="U21" s="29">
        <v>663201</v>
      </c>
      <c r="V21" s="24"/>
      <c r="W21" s="24"/>
      <c r="X21" s="24"/>
    </row>
    <row r="22" spans="1:24" ht="12.75" customHeight="1">
      <c r="A22" s="14" t="s">
        <v>37</v>
      </c>
      <c r="B22" s="21">
        <v>625742</v>
      </c>
      <c r="C22" s="26">
        <v>608797</v>
      </c>
      <c r="D22" s="26">
        <v>594245</v>
      </c>
      <c r="E22" s="26">
        <v>589404</v>
      </c>
      <c r="F22" s="26">
        <v>573859</v>
      </c>
      <c r="G22" s="26">
        <v>562173</v>
      </c>
      <c r="H22" s="26">
        <v>571576</v>
      </c>
      <c r="I22" s="26">
        <v>572000</v>
      </c>
      <c r="J22" s="26">
        <v>559880</v>
      </c>
      <c r="K22" s="26">
        <v>570755</v>
      </c>
      <c r="L22" s="26">
        <v>571269</v>
      </c>
      <c r="M22" s="26">
        <v>592568</v>
      </c>
      <c r="N22" s="26">
        <v>601245</v>
      </c>
      <c r="O22" s="26">
        <v>628326</v>
      </c>
      <c r="P22" s="26">
        <v>643103</v>
      </c>
      <c r="Q22" s="27">
        <v>669026</v>
      </c>
      <c r="R22" s="27">
        <v>660222</v>
      </c>
      <c r="S22" s="26">
        <v>674298</v>
      </c>
      <c r="T22" s="27">
        <v>669756</v>
      </c>
      <c r="U22" s="27">
        <v>647416</v>
      </c>
      <c r="V22" s="24"/>
      <c r="W22" s="24"/>
      <c r="X22" s="24"/>
    </row>
    <row r="23" spans="1:24" ht="12.75" customHeight="1">
      <c r="A23" s="13" t="s">
        <v>38</v>
      </c>
      <c r="B23" s="126">
        <v>646789</v>
      </c>
      <c r="C23" s="28">
        <v>616071</v>
      </c>
      <c r="D23" s="28">
        <v>599239</v>
      </c>
      <c r="E23" s="28">
        <v>584789</v>
      </c>
      <c r="F23" s="28">
        <v>580357</v>
      </c>
      <c r="G23" s="28">
        <v>565422</v>
      </c>
      <c r="H23" s="28">
        <v>554777</v>
      </c>
      <c r="I23" s="28">
        <v>564755</v>
      </c>
      <c r="J23" s="28">
        <v>566042</v>
      </c>
      <c r="K23" s="28">
        <v>553217</v>
      </c>
      <c r="L23" s="28">
        <v>575691</v>
      </c>
      <c r="M23" s="28">
        <v>569948</v>
      </c>
      <c r="N23" s="28">
        <v>587880</v>
      </c>
      <c r="O23" s="28">
        <v>595610</v>
      </c>
      <c r="P23" s="28">
        <v>621947</v>
      </c>
      <c r="Q23" s="29">
        <v>635898</v>
      </c>
      <c r="R23" s="29">
        <v>662337</v>
      </c>
      <c r="S23" s="28">
        <v>677713</v>
      </c>
      <c r="T23" s="29">
        <v>679510</v>
      </c>
      <c r="U23" s="29">
        <v>651844</v>
      </c>
      <c r="V23" s="24"/>
      <c r="W23" s="24"/>
      <c r="X23" s="24"/>
    </row>
    <row r="24" spans="1:24" ht="12.75" customHeight="1">
      <c r="A24" s="122" t="s">
        <v>128</v>
      </c>
      <c r="B24" s="21">
        <v>3615972</v>
      </c>
      <c r="C24" s="26">
        <v>3518925</v>
      </c>
      <c r="D24" s="26">
        <v>3461263</v>
      </c>
      <c r="E24" s="26">
        <v>3415095</v>
      </c>
      <c r="F24" s="26">
        <v>3370733</v>
      </c>
      <c r="G24" s="26">
        <v>3333344</v>
      </c>
      <c r="H24" s="26">
        <v>3315218</v>
      </c>
      <c r="I24" s="26">
        <v>3321852</v>
      </c>
      <c r="J24" s="26">
        <v>3333539</v>
      </c>
      <c r="K24" s="26">
        <v>3370874</v>
      </c>
      <c r="L24" s="26">
        <v>3501202</v>
      </c>
      <c r="M24" s="26">
        <v>3619084</v>
      </c>
      <c r="N24" s="26">
        <v>3718867</v>
      </c>
      <c r="O24" s="26">
        <v>3802477</v>
      </c>
      <c r="P24" s="26">
        <v>3870105</v>
      </c>
      <c r="Q24" s="27">
        <v>3903598</v>
      </c>
      <c r="R24" s="27">
        <v>3930645</v>
      </c>
      <c r="S24" s="124">
        <v>3970358</v>
      </c>
      <c r="T24" s="125">
        <v>3906596</v>
      </c>
      <c r="U24" s="125">
        <v>3739311</v>
      </c>
      <c r="V24" s="24"/>
      <c r="W24" s="24"/>
      <c r="X24" s="24"/>
    </row>
    <row r="25" spans="1:24" ht="12.75" customHeight="1">
      <c r="A25" s="11"/>
      <c r="B25" s="318" t="s">
        <v>7</v>
      </c>
      <c r="C25" s="318"/>
      <c r="D25" s="318"/>
      <c r="E25" s="318"/>
      <c r="F25" s="318"/>
      <c r="G25" s="318"/>
      <c r="H25" s="318"/>
      <c r="I25" s="318"/>
      <c r="J25" s="318"/>
      <c r="K25" s="318"/>
      <c r="L25" s="318"/>
      <c r="M25" s="318"/>
      <c r="N25" s="318"/>
      <c r="O25" s="318"/>
      <c r="P25" s="318"/>
      <c r="Q25" s="318"/>
      <c r="R25" s="318"/>
      <c r="S25" s="318"/>
      <c r="T25" s="318"/>
      <c r="U25" s="318"/>
      <c r="V25" s="35"/>
      <c r="W25" s="35"/>
      <c r="X25" s="35"/>
    </row>
    <row r="26" spans="1:24" ht="12.75" customHeight="1">
      <c r="A26" s="12" t="s">
        <v>31</v>
      </c>
      <c r="B26" s="21">
        <v>370265</v>
      </c>
      <c r="C26" s="26">
        <v>370222</v>
      </c>
      <c r="D26" s="26">
        <v>372872</v>
      </c>
      <c r="E26" s="26">
        <v>380814</v>
      </c>
      <c r="F26" s="26">
        <v>387004</v>
      </c>
      <c r="G26" s="26">
        <v>402846</v>
      </c>
      <c r="H26" s="26">
        <v>401921</v>
      </c>
      <c r="I26" s="26">
        <v>405752</v>
      </c>
      <c r="J26" s="26">
        <v>406019</v>
      </c>
      <c r="K26" s="26">
        <v>415750</v>
      </c>
      <c r="L26" s="26">
        <v>429077</v>
      </c>
      <c r="M26" s="26">
        <v>442794</v>
      </c>
      <c r="N26" s="26">
        <v>445286</v>
      </c>
      <c r="O26" s="26">
        <v>442891</v>
      </c>
      <c r="P26" s="26">
        <v>432095</v>
      </c>
      <c r="Q26" s="27">
        <v>419266</v>
      </c>
      <c r="R26" s="27">
        <v>410506</v>
      </c>
      <c r="S26" s="26">
        <v>400500</v>
      </c>
      <c r="T26" s="27">
        <v>374860</v>
      </c>
      <c r="U26" s="27">
        <v>341632</v>
      </c>
      <c r="V26" s="24"/>
      <c r="W26" s="24"/>
      <c r="X26" s="24"/>
    </row>
    <row r="27" spans="1:24" ht="12.75" customHeight="1">
      <c r="A27" s="13" t="s">
        <v>32</v>
      </c>
      <c r="B27" s="20">
        <v>125576</v>
      </c>
      <c r="C27" s="28">
        <v>125819</v>
      </c>
      <c r="D27" s="28">
        <v>130926</v>
      </c>
      <c r="E27" s="28">
        <v>133287</v>
      </c>
      <c r="F27" s="28">
        <v>131627</v>
      </c>
      <c r="G27" s="28">
        <v>135532</v>
      </c>
      <c r="H27" s="28">
        <v>132315</v>
      </c>
      <c r="I27" s="28">
        <v>134851</v>
      </c>
      <c r="J27" s="28">
        <v>134939</v>
      </c>
      <c r="K27" s="28">
        <v>140675</v>
      </c>
      <c r="L27" s="28">
        <v>143820</v>
      </c>
      <c r="M27" s="28">
        <v>149475</v>
      </c>
      <c r="N27" s="28">
        <v>146543</v>
      </c>
      <c r="O27" s="28">
        <v>142918</v>
      </c>
      <c r="P27" s="28">
        <v>138510</v>
      </c>
      <c r="Q27" s="29">
        <v>134447</v>
      </c>
      <c r="R27" s="29">
        <v>133053</v>
      </c>
      <c r="S27" s="28">
        <v>121617</v>
      </c>
      <c r="T27" s="29">
        <v>111639</v>
      </c>
      <c r="U27" s="29">
        <v>106181</v>
      </c>
      <c r="V27" s="24"/>
      <c r="W27" s="24"/>
      <c r="X27" s="24"/>
    </row>
    <row r="28" spans="1:24" ht="12.75" customHeight="1">
      <c r="A28" s="14" t="s">
        <v>33</v>
      </c>
      <c r="B28" s="21">
        <v>128508</v>
      </c>
      <c r="C28" s="26">
        <v>125614</v>
      </c>
      <c r="D28" s="26">
        <v>126055</v>
      </c>
      <c r="E28" s="26">
        <v>131118</v>
      </c>
      <c r="F28" s="26">
        <v>134088</v>
      </c>
      <c r="G28" s="26">
        <v>132686</v>
      </c>
      <c r="H28" s="26">
        <v>136480</v>
      </c>
      <c r="I28" s="26">
        <v>133592</v>
      </c>
      <c r="J28" s="26">
        <v>136384</v>
      </c>
      <c r="K28" s="26">
        <v>137070</v>
      </c>
      <c r="L28" s="26">
        <v>144772</v>
      </c>
      <c r="M28" s="26">
        <v>146447</v>
      </c>
      <c r="N28" s="26">
        <v>150790</v>
      </c>
      <c r="O28" s="26">
        <v>148338</v>
      </c>
      <c r="P28" s="26">
        <v>144413</v>
      </c>
      <c r="Q28" s="27">
        <v>139895</v>
      </c>
      <c r="R28" s="27">
        <v>136574</v>
      </c>
      <c r="S28" s="26">
        <v>138189</v>
      </c>
      <c r="T28" s="27">
        <v>123947</v>
      </c>
      <c r="U28" s="27">
        <v>113392</v>
      </c>
      <c r="V28" s="24"/>
      <c r="W28" s="24"/>
      <c r="X28" s="24"/>
    </row>
    <row r="29" spans="1:24" ht="12.75" customHeight="1">
      <c r="A29" s="13" t="s">
        <v>34</v>
      </c>
      <c r="B29" s="20">
        <v>116181</v>
      </c>
      <c r="C29" s="28">
        <v>118789</v>
      </c>
      <c r="D29" s="28">
        <v>115891</v>
      </c>
      <c r="E29" s="28">
        <v>116409</v>
      </c>
      <c r="F29" s="28">
        <v>121289</v>
      </c>
      <c r="G29" s="28">
        <v>134628</v>
      </c>
      <c r="H29" s="28">
        <v>133126</v>
      </c>
      <c r="I29" s="28">
        <v>137309</v>
      </c>
      <c r="J29" s="28">
        <v>134696</v>
      </c>
      <c r="K29" s="28">
        <v>138005</v>
      </c>
      <c r="L29" s="28">
        <v>140485</v>
      </c>
      <c r="M29" s="28">
        <v>146872</v>
      </c>
      <c r="N29" s="28">
        <v>147953</v>
      </c>
      <c r="O29" s="28">
        <v>151635</v>
      </c>
      <c r="P29" s="28">
        <v>149172</v>
      </c>
      <c r="Q29" s="29">
        <v>144924</v>
      </c>
      <c r="R29" s="29">
        <v>140879</v>
      </c>
      <c r="S29" s="28">
        <v>140694</v>
      </c>
      <c r="T29" s="29">
        <v>139274</v>
      </c>
      <c r="U29" s="29">
        <v>122059</v>
      </c>
      <c r="V29" s="24"/>
      <c r="W29" s="24"/>
      <c r="X29" s="24"/>
    </row>
    <row r="30" spans="1:24" ht="12.75" customHeight="1">
      <c r="A30" s="12" t="s">
        <v>35</v>
      </c>
      <c r="B30" s="21">
        <v>359908</v>
      </c>
      <c r="C30" s="26">
        <v>356016</v>
      </c>
      <c r="D30" s="26">
        <v>358183</v>
      </c>
      <c r="E30" s="26">
        <v>358224</v>
      </c>
      <c r="F30" s="26">
        <v>359602</v>
      </c>
      <c r="G30" s="26">
        <v>363431</v>
      </c>
      <c r="H30" s="26">
        <v>372543</v>
      </c>
      <c r="I30" s="26">
        <v>380566</v>
      </c>
      <c r="J30" s="26">
        <v>388299</v>
      </c>
      <c r="K30" s="26">
        <v>387638</v>
      </c>
      <c r="L30" s="26">
        <v>400130</v>
      </c>
      <c r="M30" s="26">
        <v>404217</v>
      </c>
      <c r="N30" s="26">
        <v>414713</v>
      </c>
      <c r="O30" s="26">
        <v>420758</v>
      </c>
      <c r="P30" s="26">
        <v>430655</v>
      </c>
      <c r="Q30" s="27">
        <v>432028</v>
      </c>
      <c r="R30" s="27">
        <v>450324</v>
      </c>
      <c r="S30" s="26">
        <v>450696</v>
      </c>
      <c r="T30" s="27">
        <v>438959</v>
      </c>
      <c r="U30" s="27">
        <v>410727</v>
      </c>
      <c r="V30" s="24"/>
      <c r="W30" s="24"/>
      <c r="X30" s="24"/>
    </row>
    <row r="31" spans="1:24" ht="12.75" customHeight="1">
      <c r="A31" s="13" t="s">
        <v>36</v>
      </c>
      <c r="B31" s="20">
        <v>115400</v>
      </c>
      <c r="C31" s="28">
        <v>115928</v>
      </c>
      <c r="D31" s="28">
        <v>118509</v>
      </c>
      <c r="E31" s="28">
        <v>115689</v>
      </c>
      <c r="F31" s="28">
        <v>116576</v>
      </c>
      <c r="G31" s="28">
        <v>121558</v>
      </c>
      <c r="H31" s="28">
        <v>124521</v>
      </c>
      <c r="I31" s="28">
        <v>123466</v>
      </c>
      <c r="J31" s="28">
        <v>127810</v>
      </c>
      <c r="K31" s="28">
        <v>125160</v>
      </c>
      <c r="L31" s="28">
        <v>130845</v>
      </c>
      <c r="M31" s="28">
        <v>131876</v>
      </c>
      <c r="N31" s="28">
        <v>137691</v>
      </c>
      <c r="O31" s="28">
        <v>138334</v>
      </c>
      <c r="P31" s="28">
        <v>142083</v>
      </c>
      <c r="Q31" s="29">
        <v>139597</v>
      </c>
      <c r="R31" s="29">
        <v>145936</v>
      </c>
      <c r="S31" s="28">
        <v>145290</v>
      </c>
      <c r="T31" s="29">
        <v>141648</v>
      </c>
      <c r="U31" s="29">
        <v>133829</v>
      </c>
      <c r="V31" s="24"/>
      <c r="W31" s="24"/>
      <c r="X31" s="24"/>
    </row>
    <row r="32" spans="1:24" ht="12.75" customHeight="1">
      <c r="A32" s="14" t="s">
        <v>37</v>
      </c>
      <c r="B32" s="21">
        <v>116010</v>
      </c>
      <c r="C32" s="26">
        <v>115142</v>
      </c>
      <c r="D32" s="26">
        <v>115639</v>
      </c>
      <c r="E32" s="26">
        <v>118363</v>
      </c>
      <c r="F32" s="26">
        <v>115652</v>
      </c>
      <c r="G32" s="26">
        <v>116794</v>
      </c>
      <c r="H32" s="26">
        <v>121879</v>
      </c>
      <c r="I32" s="26">
        <v>125020</v>
      </c>
      <c r="J32" s="26">
        <v>124343</v>
      </c>
      <c r="K32" s="26">
        <v>127844</v>
      </c>
      <c r="L32" s="26">
        <v>128113</v>
      </c>
      <c r="M32" s="26">
        <v>132640</v>
      </c>
      <c r="N32" s="26">
        <v>132814</v>
      </c>
      <c r="O32" s="26">
        <v>138305</v>
      </c>
      <c r="P32" s="26">
        <v>139040</v>
      </c>
      <c r="Q32" s="27">
        <v>142575</v>
      </c>
      <c r="R32" s="27">
        <v>150583</v>
      </c>
      <c r="S32" s="26">
        <v>150246</v>
      </c>
      <c r="T32" s="27">
        <v>146145</v>
      </c>
      <c r="U32" s="27">
        <v>136200</v>
      </c>
      <c r="V32" s="24"/>
      <c r="W32" s="24"/>
      <c r="X32" s="24"/>
    </row>
    <row r="33" spans="1:52" ht="12.75" customHeight="1">
      <c r="A33" s="13" t="s">
        <v>38</v>
      </c>
      <c r="B33" s="126">
        <v>128498</v>
      </c>
      <c r="C33" s="28">
        <v>124946</v>
      </c>
      <c r="D33" s="28">
        <v>124035</v>
      </c>
      <c r="E33" s="28">
        <v>124172</v>
      </c>
      <c r="F33" s="28">
        <v>127374</v>
      </c>
      <c r="G33" s="28">
        <v>125079</v>
      </c>
      <c r="H33" s="28">
        <v>126143</v>
      </c>
      <c r="I33" s="28">
        <v>132080</v>
      </c>
      <c r="J33" s="28">
        <v>136146</v>
      </c>
      <c r="K33" s="28">
        <v>134634</v>
      </c>
      <c r="L33" s="28">
        <v>141172</v>
      </c>
      <c r="M33" s="28">
        <v>139701</v>
      </c>
      <c r="N33" s="28">
        <v>144208</v>
      </c>
      <c r="O33" s="28">
        <v>144119</v>
      </c>
      <c r="P33" s="28">
        <v>149532</v>
      </c>
      <c r="Q33" s="29">
        <v>149856</v>
      </c>
      <c r="R33" s="29">
        <v>153805</v>
      </c>
      <c r="S33" s="28">
        <v>155160</v>
      </c>
      <c r="T33" s="29">
        <v>151166</v>
      </c>
      <c r="U33" s="29">
        <v>140698</v>
      </c>
      <c r="V33" s="24"/>
      <c r="W33" s="24"/>
      <c r="X33" s="24"/>
    </row>
    <row r="34" spans="1:52" ht="12.75" customHeight="1">
      <c r="A34" s="122" t="s">
        <v>128</v>
      </c>
      <c r="B34" s="123">
        <v>730173</v>
      </c>
      <c r="C34" s="124">
        <v>726238</v>
      </c>
      <c r="D34" s="124">
        <v>731055</v>
      </c>
      <c r="E34" s="124">
        <v>739038</v>
      </c>
      <c r="F34" s="124">
        <v>746606</v>
      </c>
      <c r="G34" s="124">
        <v>766277</v>
      </c>
      <c r="H34" s="124">
        <v>774464</v>
      </c>
      <c r="I34" s="124">
        <v>786318</v>
      </c>
      <c r="J34" s="124">
        <v>794318</v>
      </c>
      <c r="K34" s="124">
        <v>803388</v>
      </c>
      <c r="L34" s="124">
        <v>829207</v>
      </c>
      <c r="M34" s="124">
        <v>847011</v>
      </c>
      <c r="N34" s="124">
        <v>859999</v>
      </c>
      <c r="O34" s="124">
        <v>863649</v>
      </c>
      <c r="P34" s="124">
        <v>862750</v>
      </c>
      <c r="Q34" s="125">
        <v>851294</v>
      </c>
      <c r="R34" s="125">
        <v>860830</v>
      </c>
      <c r="S34" s="124">
        <v>851196</v>
      </c>
      <c r="T34" s="125">
        <v>813819</v>
      </c>
      <c r="U34" s="125">
        <v>752359</v>
      </c>
      <c r="V34" s="24"/>
      <c r="W34" s="24"/>
      <c r="X34" s="24"/>
    </row>
    <row r="35" spans="1:52" ht="12.75" customHeight="1">
      <c r="A35" s="317" t="s">
        <v>167</v>
      </c>
      <c r="B35" s="317"/>
      <c r="C35" s="317"/>
      <c r="D35" s="317"/>
      <c r="E35" s="317"/>
      <c r="F35" s="317"/>
      <c r="G35" s="317"/>
      <c r="H35" s="317"/>
      <c r="I35" s="317"/>
      <c r="J35" s="317"/>
      <c r="K35" s="317"/>
      <c r="L35" s="317"/>
      <c r="M35" s="317"/>
      <c r="N35" s="317"/>
      <c r="O35" s="317"/>
      <c r="P35" s="317"/>
      <c r="Q35" s="317"/>
      <c r="R35" s="317"/>
      <c r="S35" s="317"/>
      <c r="T35" s="127"/>
      <c r="U35" s="127"/>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row>
    <row r="36" spans="1:52" ht="12.75" customHeight="1">
      <c r="A36" s="316" t="s">
        <v>197</v>
      </c>
      <c r="B36" s="316"/>
      <c r="C36" s="316"/>
      <c r="D36" s="316"/>
      <c r="E36" s="316"/>
      <c r="F36" s="316"/>
      <c r="G36" s="316"/>
      <c r="H36" s="316"/>
      <c r="I36" s="316"/>
      <c r="J36" s="316"/>
      <c r="K36" s="316"/>
      <c r="L36" s="316"/>
      <c r="M36" s="316"/>
      <c r="N36" s="316"/>
      <c r="O36" s="316"/>
      <c r="P36" s="316"/>
      <c r="Q36" s="316"/>
      <c r="R36" s="316"/>
      <c r="S36" s="316"/>
      <c r="T36" s="127"/>
      <c r="U36" s="127"/>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row>
    <row r="37" spans="1:52">
      <c r="A37" s="30"/>
      <c r="B37" s="30"/>
      <c r="C37" s="31"/>
      <c r="D37" s="31"/>
      <c r="E37" s="31"/>
      <c r="F37" s="31"/>
      <c r="G37" s="31"/>
      <c r="H37" s="31"/>
      <c r="I37" s="31"/>
      <c r="J37" s="31"/>
      <c r="K37" s="31"/>
      <c r="L37" s="31"/>
      <c r="M37" s="31"/>
      <c r="N37" s="31"/>
    </row>
    <row r="38" spans="1:52" ht="20.25" customHeight="1">
      <c r="A38" s="32"/>
      <c r="B38" s="32"/>
      <c r="C38" s="32"/>
      <c r="D38" s="32"/>
      <c r="E38" s="32"/>
      <c r="F38" s="32"/>
      <c r="G38" s="32"/>
      <c r="H38" s="32"/>
      <c r="I38" s="32"/>
      <c r="J38" s="32"/>
      <c r="K38" s="32"/>
      <c r="L38" s="32"/>
      <c r="M38" s="32"/>
      <c r="N38" s="32"/>
      <c r="O38" s="32"/>
      <c r="P38" s="32"/>
      <c r="Q38" s="32"/>
      <c r="R38" s="32"/>
      <c r="S38" s="32"/>
      <c r="T38" s="32"/>
      <c r="U38" s="32"/>
      <c r="V38" s="32"/>
      <c r="W38" s="32"/>
      <c r="X38" s="32"/>
    </row>
    <row r="39" spans="1:52" ht="13.5" customHeight="1">
      <c r="A39" s="33"/>
      <c r="B39" s="33"/>
      <c r="C39" s="31"/>
      <c r="D39" s="31"/>
      <c r="E39" s="31"/>
      <c r="F39" s="31"/>
      <c r="G39" s="31"/>
      <c r="H39" s="31"/>
      <c r="I39" s="31"/>
      <c r="J39" s="31"/>
      <c r="K39" s="31"/>
      <c r="L39" s="31"/>
      <c r="M39" s="31"/>
      <c r="N39" s="31"/>
      <c r="O39" s="31"/>
      <c r="P39" s="31"/>
      <c r="Q39" s="31"/>
      <c r="R39" s="31"/>
      <c r="S39" s="31"/>
      <c r="T39" s="31"/>
      <c r="U39" s="31"/>
      <c r="V39" s="31"/>
      <c r="W39" s="31"/>
      <c r="X39" s="31"/>
    </row>
    <row r="40" spans="1:52" ht="20.7" customHeight="1"/>
  </sheetData>
  <mergeCells count="10">
    <mergeCell ref="A36:S36"/>
    <mergeCell ref="A35:S35"/>
    <mergeCell ref="B15:U15"/>
    <mergeCell ref="B25:U25"/>
    <mergeCell ref="B5:U5"/>
    <mergeCell ref="A1:R1"/>
    <mergeCell ref="V4:X4"/>
    <mergeCell ref="A3:A4"/>
    <mergeCell ref="A2:S2"/>
    <mergeCell ref="B4:U4"/>
  </mergeCells>
  <hyperlinks>
    <hyperlink ref="A1" location="Inhalt!A1" display="Zurück zum Inhalt" xr:uid="{00000000-0004-0000-0300-000000000000}"/>
  </hyperlinks>
  <pageMargins left="0.7" right="0.7" top="0.78740157499999996" bottom="0.78740157499999996" header="0.3" footer="0.3"/>
  <pageSetup paperSize="9" scale="37" orientation="portrait" r:id="rId1"/>
  <colBreaks count="1" manualBreakCount="1">
    <brk id="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23"/>
  <sheetViews>
    <sheetView showGridLines="0" zoomScaleNormal="100" workbookViewId="0">
      <selection sqref="A1:F1"/>
    </sheetView>
  </sheetViews>
  <sheetFormatPr baseColWidth="10" defaultColWidth="10.6640625" defaultRowHeight="14.4"/>
  <cols>
    <col min="1" max="6" width="13.6640625" style="23" customWidth="1"/>
    <col min="7" max="7" width="10.6640625" style="23"/>
    <col min="8" max="8" width="11.88671875" style="23" bestFit="1" customWidth="1"/>
    <col min="9" max="16384" width="10.6640625" style="23"/>
  </cols>
  <sheetData>
    <row r="1" spans="1:8" ht="24" customHeight="1">
      <c r="A1" s="309" t="s">
        <v>0</v>
      </c>
      <c r="B1" s="309"/>
      <c r="C1" s="309"/>
      <c r="D1" s="309"/>
      <c r="E1" s="309"/>
      <c r="F1" s="309"/>
    </row>
    <row r="2" spans="1:8" ht="15" customHeight="1">
      <c r="A2" s="320" t="s">
        <v>218</v>
      </c>
      <c r="B2" s="320"/>
      <c r="C2" s="320"/>
      <c r="D2" s="320"/>
      <c r="E2" s="320"/>
      <c r="F2" s="320"/>
    </row>
    <row r="3" spans="1:8" ht="12.75" customHeight="1">
      <c r="A3" s="322" t="s">
        <v>115</v>
      </c>
      <c r="B3" s="323" t="s">
        <v>116</v>
      </c>
      <c r="C3" s="324" t="s">
        <v>3</v>
      </c>
      <c r="D3" s="325"/>
      <c r="E3" s="325"/>
      <c r="F3" s="325"/>
    </row>
    <row r="4" spans="1:8" ht="12.75" customHeight="1">
      <c r="A4" s="322"/>
      <c r="B4" s="323"/>
      <c r="C4" s="326" t="s">
        <v>117</v>
      </c>
      <c r="D4" s="327"/>
      <c r="E4" s="326" t="s">
        <v>118</v>
      </c>
      <c r="F4" s="332"/>
    </row>
    <row r="5" spans="1:8" ht="12.75" customHeight="1">
      <c r="A5" s="322"/>
      <c r="B5" s="323"/>
      <c r="C5" s="328"/>
      <c r="D5" s="329"/>
      <c r="E5" s="328"/>
      <c r="F5" s="333"/>
    </row>
    <row r="6" spans="1:8" ht="12.75" customHeight="1">
      <c r="A6" s="322"/>
      <c r="B6" s="323"/>
      <c r="C6" s="330"/>
      <c r="D6" s="331"/>
      <c r="E6" s="330"/>
      <c r="F6" s="334"/>
    </row>
    <row r="7" spans="1:8" ht="12.75" customHeight="1">
      <c r="A7" s="322"/>
      <c r="B7" s="85" t="s">
        <v>4</v>
      </c>
      <c r="C7" s="85" t="s">
        <v>4</v>
      </c>
      <c r="D7" s="85" t="s">
        <v>29</v>
      </c>
      <c r="E7" s="85" t="s">
        <v>4</v>
      </c>
      <c r="F7" s="287" t="s">
        <v>29</v>
      </c>
      <c r="H7" s="106"/>
    </row>
    <row r="8" spans="1:8" ht="12.75" customHeight="1">
      <c r="A8" s="83">
        <v>2025</v>
      </c>
      <c r="B8" s="188">
        <v>3500043</v>
      </c>
      <c r="C8" s="188">
        <v>3357791</v>
      </c>
      <c r="D8" s="189">
        <v>95.935707075598785</v>
      </c>
      <c r="E8" s="190">
        <v>142252</v>
      </c>
      <c r="F8" s="191">
        <v>4.0642929244012143</v>
      </c>
      <c r="H8" s="106"/>
    </row>
    <row r="9" spans="1:8" ht="12.75" customHeight="1">
      <c r="A9" s="84">
        <v>2024</v>
      </c>
      <c r="B9" s="101">
        <v>3538434</v>
      </c>
      <c r="C9" s="101">
        <v>3386757</v>
      </c>
      <c r="D9" s="192">
        <v>95.7</v>
      </c>
      <c r="E9" s="101">
        <v>151677</v>
      </c>
      <c r="F9" s="103">
        <v>4.3</v>
      </c>
      <c r="H9" s="106"/>
    </row>
    <row r="10" spans="1:8" ht="12.75" customHeight="1">
      <c r="A10" s="83">
        <v>2023</v>
      </c>
      <c r="B10" s="188">
        <v>3547509</v>
      </c>
      <c r="C10" s="188">
        <v>3391917</v>
      </c>
      <c r="D10" s="189">
        <v>95.6</v>
      </c>
      <c r="E10" s="190">
        <v>155592</v>
      </c>
      <c r="F10" s="191">
        <v>4.4000000000000004</v>
      </c>
      <c r="H10" s="107"/>
    </row>
    <row r="11" spans="1:8" ht="12.75" customHeight="1">
      <c r="A11" s="84">
        <v>2022</v>
      </c>
      <c r="B11" s="101">
        <v>3490309</v>
      </c>
      <c r="C11" s="101">
        <v>3337259</v>
      </c>
      <c r="D11" s="192">
        <v>95.6</v>
      </c>
      <c r="E11" s="101">
        <v>153050</v>
      </c>
      <c r="F11" s="103">
        <v>4.4000000000000004</v>
      </c>
    </row>
    <row r="12" spans="1:8" ht="12.75" customHeight="1">
      <c r="A12" s="83">
        <v>2021</v>
      </c>
      <c r="B12" s="188">
        <v>3422966</v>
      </c>
      <c r="C12" s="188">
        <v>3272480</v>
      </c>
      <c r="D12" s="189">
        <v>95.6</v>
      </c>
      <c r="E12" s="190">
        <v>150486</v>
      </c>
      <c r="F12" s="193">
        <v>4.4000000000000004</v>
      </c>
    </row>
    <row r="13" spans="1:8" ht="12.75" customHeight="1">
      <c r="A13" s="84">
        <v>2020</v>
      </c>
      <c r="B13" s="101">
        <v>3393878</v>
      </c>
      <c r="C13" s="101">
        <v>3239648</v>
      </c>
      <c r="D13" s="102">
        <v>95.5</v>
      </c>
      <c r="E13" s="101">
        <v>154230</v>
      </c>
      <c r="F13" s="103">
        <v>4.5</v>
      </c>
    </row>
    <row r="14" spans="1:8" ht="12.75" customHeight="1">
      <c r="A14" s="83">
        <v>2019</v>
      </c>
      <c r="B14" s="188">
        <v>3307040</v>
      </c>
      <c r="C14" s="188">
        <v>3158619</v>
      </c>
      <c r="D14" s="194">
        <v>95.5</v>
      </c>
      <c r="E14" s="190">
        <v>148421</v>
      </c>
      <c r="F14" s="193">
        <v>4.5</v>
      </c>
    </row>
    <row r="15" spans="1:8" ht="12.75" customHeight="1">
      <c r="A15" s="99">
        <v>2018</v>
      </c>
      <c r="B15" s="101">
        <v>3216497</v>
      </c>
      <c r="C15" s="101">
        <v>3075390</v>
      </c>
      <c r="D15" s="102">
        <v>95.6</v>
      </c>
      <c r="E15" s="101">
        <v>141107</v>
      </c>
      <c r="F15" s="103">
        <v>4.4000000000000004</v>
      </c>
    </row>
    <row r="16" spans="1:8" ht="12.75" customHeight="1">
      <c r="A16" s="104">
        <v>2017</v>
      </c>
      <c r="B16" s="195">
        <v>3137238</v>
      </c>
      <c r="C16" s="188">
        <v>3004533</v>
      </c>
      <c r="D16" s="196">
        <v>95.8</v>
      </c>
      <c r="E16" s="190">
        <v>132705</v>
      </c>
      <c r="F16" s="197">
        <v>4.2</v>
      </c>
    </row>
    <row r="17" spans="1:6" ht="12.75" customHeight="1">
      <c r="A17" s="84">
        <v>2016</v>
      </c>
      <c r="B17" s="101">
        <v>3052884</v>
      </c>
      <c r="C17" s="101">
        <v>2933170</v>
      </c>
      <c r="D17" s="102">
        <v>96.1</v>
      </c>
      <c r="E17" s="101">
        <v>119714</v>
      </c>
      <c r="F17" s="103">
        <v>3.9</v>
      </c>
    </row>
    <row r="18" spans="1:6" ht="12.75" customHeight="1">
      <c r="A18" s="83">
        <v>2015</v>
      </c>
      <c r="B18" s="188">
        <v>2987826</v>
      </c>
      <c r="C18" s="188">
        <v>2873752</v>
      </c>
      <c r="D18" s="196">
        <v>96.2</v>
      </c>
      <c r="E18" s="190">
        <v>114074</v>
      </c>
      <c r="F18" s="193">
        <v>3.8</v>
      </c>
    </row>
    <row r="19" spans="1:6" ht="12.75" customHeight="1">
      <c r="A19" s="84">
        <v>2014</v>
      </c>
      <c r="B19" s="101">
        <v>2943737</v>
      </c>
      <c r="C19" s="101">
        <v>2831153</v>
      </c>
      <c r="D19" s="102">
        <v>96.2</v>
      </c>
      <c r="E19" s="101">
        <v>112584</v>
      </c>
      <c r="F19" s="103">
        <v>3.8</v>
      </c>
    </row>
    <row r="20" spans="1:6" ht="12.75" customHeight="1">
      <c r="A20" s="83">
        <v>2013</v>
      </c>
      <c r="B20" s="188">
        <v>2857526</v>
      </c>
      <c r="C20" s="188">
        <v>2752612</v>
      </c>
      <c r="D20" s="196">
        <v>96.3</v>
      </c>
      <c r="E20" s="190">
        <v>104914</v>
      </c>
      <c r="F20" s="193">
        <v>3.7</v>
      </c>
    </row>
    <row r="21" spans="1:6" ht="12.75" customHeight="1">
      <c r="A21" s="86">
        <v>2012</v>
      </c>
      <c r="B21" s="87">
        <v>2809548</v>
      </c>
      <c r="C21" s="87">
        <v>2711526</v>
      </c>
      <c r="D21" s="88">
        <v>96.5</v>
      </c>
      <c r="E21" s="87">
        <v>98022</v>
      </c>
      <c r="F21" s="100">
        <v>3.5</v>
      </c>
    </row>
    <row r="22" spans="1:6" ht="25.5" customHeight="1">
      <c r="A22" s="321" t="s">
        <v>127</v>
      </c>
      <c r="B22" s="321"/>
      <c r="C22" s="321"/>
      <c r="D22" s="321"/>
      <c r="E22" s="321"/>
      <c r="F22" s="321"/>
    </row>
    <row r="23" spans="1:6" ht="63.75" customHeight="1">
      <c r="A23" s="321" t="s">
        <v>131</v>
      </c>
      <c r="B23" s="321"/>
      <c r="C23" s="321"/>
      <c r="D23" s="321"/>
      <c r="E23" s="321"/>
      <c r="F23" s="321"/>
    </row>
  </sheetData>
  <mergeCells count="9">
    <mergeCell ref="A1:F1"/>
    <mergeCell ref="A2:F2"/>
    <mergeCell ref="A23:F23"/>
    <mergeCell ref="A3:A7"/>
    <mergeCell ref="B3:B6"/>
    <mergeCell ref="C3:F3"/>
    <mergeCell ref="C4:D6"/>
    <mergeCell ref="E4:F6"/>
    <mergeCell ref="A22:F22"/>
  </mergeCells>
  <hyperlinks>
    <hyperlink ref="A1" location="Inhalt!A1" display="Zurück zum Inhalt" xr:uid="{00000000-0004-0000-0100-000000000000}"/>
  </hyperlinks>
  <pageMargins left="0.7" right="0.7" top="0.78740157499999996" bottom="0.78740157499999996" header="0.3" footer="0.3"/>
  <pageSetup paperSize="9" scale="41"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K102"/>
  <sheetViews>
    <sheetView zoomScaleNormal="100" workbookViewId="0">
      <selection activeCell="A2" sqref="A2:U2"/>
    </sheetView>
  </sheetViews>
  <sheetFormatPr baseColWidth="10" defaultColWidth="10.6640625" defaultRowHeight="14.4"/>
  <cols>
    <col min="1" max="1" width="21.44140625" style="23" customWidth="1"/>
    <col min="2" max="12" width="10.6640625" style="23"/>
    <col min="13" max="13" width="12.6640625" style="23" customWidth="1"/>
    <col min="14" max="27" width="10.6640625" style="23"/>
    <col min="28" max="28" width="12.6640625" style="23" customWidth="1"/>
    <col min="29" max="41" width="10.6640625" style="23"/>
    <col min="42" max="42" width="13.33203125" style="23" customWidth="1"/>
    <col min="43" max="43" width="10.6640625" style="23"/>
    <col min="44" max="44" width="12.44140625" style="23" customWidth="1"/>
    <col min="45" max="62" width="10.6640625" style="23"/>
    <col min="63" max="63" width="15" style="23" customWidth="1"/>
    <col min="64" max="16384" width="10.6640625" style="23"/>
  </cols>
  <sheetData>
    <row r="1" spans="1:50" ht="24" customHeight="1">
      <c r="A1" s="335" t="s">
        <v>0</v>
      </c>
      <c r="B1" s="306"/>
      <c r="C1" s="306"/>
      <c r="D1" s="306"/>
      <c r="E1" s="306"/>
      <c r="F1" s="306"/>
      <c r="G1" s="306"/>
      <c r="H1" s="306"/>
      <c r="I1" s="306"/>
      <c r="J1" s="306"/>
      <c r="K1" s="306"/>
      <c r="L1" s="306"/>
      <c r="M1" s="306"/>
      <c r="N1" s="306"/>
      <c r="O1" s="306"/>
      <c r="P1" s="306"/>
      <c r="Q1" s="306"/>
      <c r="R1" s="306"/>
      <c r="S1" s="306"/>
      <c r="T1" s="306"/>
      <c r="U1" s="306"/>
      <c r="V1" s="154"/>
      <c r="W1" s="154"/>
      <c r="X1" s="154"/>
      <c r="Y1" s="154"/>
      <c r="Z1" s="154"/>
      <c r="AA1" s="154"/>
      <c r="AB1" s="154"/>
      <c r="AC1" s="154"/>
      <c r="AD1" s="154"/>
      <c r="AE1" s="154"/>
      <c r="AF1" s="154"/>
      <c r="AG1" s="154"/>
      <c r="AH1" s="154"/>
      <c r="AI1" s="154"/>
      <c r="AJ1" s="154"/>
      <c r="AK1" s="154"/>
      <c r="AL1" s="154"/>
      <c r="AM1" s="154"/>
      <c r="AN1" s="154"/>
      <c r="AO1" s="154"/>
      <c r="AP1" s="154"/>
      <c r="AQ1" s="154"/>
      <c r="AR1" s="154"/>
      <c r="AS1" s="154"/>
      <c r="AT1" s="154"/>
      <c r="AU1" s="154"/>
      <c r="AV1" s="154"/>
      <c r="AW1" s="154"/>
      <c r="AX1" s="154"/>
    </row>
    <row r="2" spans="1:50" ht="15" customHeight="1">
      <c r="A2" s="344" t="s">
        <v>202</v>
      </c>
      <c r="B2" s="344"/>
      <c r="C2" s="344"/>
      <c r="D2" s="344"/>
      <c r="E2" s="344"/>
      <c r="F2" s="344"/>
      <c r="G2" s="344"/>
      <c r="H2" s="344"/>
      <c r="I2" s="344"/>
      <c r="J2" s="344"/>
      <c r="K2" s="344"/>
      <c r="L2" s="344"/>
      <c r="M2" s="344"/>
      <c r="N2" s="344"/>
      <c r="O2" s="344"/>
      <c r="P2" s="344"/>
      <c r="Q2" s="344"/>
      <c r="R2" s="344"/>
      <c r="S2" s="344"/>
      <c r="T2" s="344"/>
      <c r="U2" s="344"/>
      <c r="V2" s="155"/>
      <c r="W2" s="155"/>
      <c r="X2" s="155"/>
      <c r="Y2" s="155"/>
      <c r="Z2" s="155"/>
    </row>
    <row r="3" spans="1:50" ht="12.75" customHeight="1">
      <c r="A3" s="311" t="s">
        <v>24</v>
      </c>
      <c r="B3" s="10">
        <v>2006</v>
      </c>
      <c r="C3" s="10">
        <v>2007</v>
      </c>
      <c r="D3" s="10">
        <v>2008</v>
      </c>
      <c r="E3" s="10">
        <v>2009</v>
      </c>
      <c r="F3" s="10">
        <v>2010</v>
      </c>
      <c r="G3" s="153">
        <v>2011</v>
      </c>
      <c r="H3" s="22">
        <v>2012</v>
      </c>
      <c r="I3" s="22">
        <v>2013</v>
      </c>
      <c r="J3" s="22">
        <v>2014</v>
      </c>
      <c r="K3" s="22">
        <v>2015</v>
      </c>
      <c r="L3" s="22">
        <v>2016</v>
      </c>
      <c r="M3" s="22">
        <v>2017</v>
      </c>
      <c r="N3" s="22">
        <v>2018</v>
      </c>
      <c r="O3" s="22">
        <v>2019</v>
      </c>
      <c r="P3" s="22" t="s">
        <v>73</v>
      </c>
      <c r="Q3" s="22">
        <v>2021</v>
      </c>
      <c r="R3" s="22">
        <v>2022</v>
      </c>
      <c r="S3" s="22">
        <v>2023</v>
      </c>
      <c r="T3" s="22">
        <v>2024</v>
      </c>
      <c r="U3" s="22">
        <v>2025</v>
      </c>
    </row>
    <row r="4" spans="1:50" ht="12.75" customHeight="1">
      <c r="A4" s="345"/>
      <c r="B4" s="340" t="s">
        <v>74</v>
      </c>
      <c r="C4" s="341"/>
      <c r="D4" s="341"/>
      <c r="E4" s="341"/>
      <c r="F4" s="341"/>
      <c r="G4" s="341"/>
      <c r="H4" s="341"/>
      <c r="I4" s="341"/>
      <c r="J4" s="341"/>
      <c r="K4" s="341"/>
      <c r="L4" s="341"/>
      <c r="M4" s="341"/>
      <c r="N4" s="341"/>
      <c r="O4" s="341"/>
      <c r="P4" s="341"/>
      <c r="Q4" s="341"/>
      <c r="R4" s="341"/>
      <c r="S4" s="341"/>
      <c r="T4" s="341"/>
      <c r="U4" s="341"/>
    </row>
    <row r="5" spans="1:50" ht="12.75" customHeight="1">
      <c r="A5" s="312"/>
      <c r="B5" s="342" t="s">
        <v>4</v>
      </c>
      <c r="C5" s="343"/>
      <c r="D5" s="343"/>
      <c r="E5" s="343"/>
      <c r="F5" s="343"/>
      <c r="G5" s="343"/>
      <c r="H5" s="343"/>
      <c r="I5" s="343"/>
      <c r="J5" s="343"/>
      <c r="K5" s="343"/>
      <c r="L5" s="343"/>
      <c r="M5" s="343"/>
      <c r="N5" s="343"/>
      <c r="O5" s="343"/>
      <c r="P5" s="343"/>
      <c r="Q5" s="343"/>
      <c r="R5" s="343"/>
      <c r="S5" s="343"/>
      <c r="T5" s="343"/>
      <c r="U5" s="343"/>
    </row>
    <row r="6" spans="1:50" ht="12.75" customHeight="1">
      <c r="A6" s="11"/>
      <c r="B6" s="337" t="s">
        <v>5</v>
      </c>
      <c r="C6" s="318"/>
      <c r="D6" s="318"/>
      <c r="E6" s="318"/>
      <c r="F6" s="318"/>
      <c r="G6" s="318"/>
      <c r="H6" s="318"/>
      <c r="I6" s="318"/>
      <c r="J6" s="318"/>
      <c r="K6" s="318"/>
      <c r="L6" s="318"/>
      <c r="M6" s="318"/>
      <c r="N6" s="318"/>
      <c r="O6" s="318"/>
      <c r="P6" s="318"/>
      <c r="Q6" s="318"/>
      <c r="R6" s="318"/>
      <c r="S6" s="318"/>
      <c r="T6" s="318"/>
      <c r="U6" s="318"/>
    </row>
    <row r="7" spans="1:50" ht="12.75" customHeight="1">
      <c r="A7" s="12" t="s">
        <v>31</v>
      </c>
      <c r="B7" s="1">
        <v>286905</v>
      </c>
      <c r="C7" s="1">
        <v>321323</v>
      </c>
      <c r="D7" s="1">
        <v>364190</v>
      </c>
      <c r="E7" s="1">
        <v>413707</v>
      </c>
      <c r="F7" s="1">
        <v>470401</v>
      </c>
      <c r="G7" s="1">
        <v>514484</v>
      </c>
      <c r="H7" s="1">
        <v>558208</v>
      </c>
      <c r="I7" s="1">
        <v>596289</v>
      </c>
      <c r="J7" s="1">
        <v>660750</v>
      </c>
      <c r="K7" s="1">
        <v>693343</v>
      </c>
      <c r="L7" s="1">
        <v>719558</v>
      </c>
      <c r="M7" s="1">
        <v>762361</v>
      </c>
      <c r="N7" s="1">
        <v>789559</v>
      </c>
      <c r="O7" s="1">
        <v>818427</v>
      </c>
      <c r="P7" s="1">
        <v>829163</v>
      </c>
      <c r="Q7" s="1">
        <v>809908</v>
      </c>
      <c r="R7" s="1">
        <v>838698</v>
      </c>
      <c r="S7" s="1">
        <v>856584</v>
      </c>
      <c r="T7" s="1">
        <v>848421</v>
      </c>
      <c r="U7" s="1">
        <v>801281</v>
      </c>
    </row>
    <row r="8" spans="1:50" ht="12.75" customHeight="1">
      <c r="A8" s="13" t="s">
        <v>32</v>
      </c>
      <c r="B8" s="2">
        <v>15750</v>
      </c>
      <c r="C8" s="2">
        <v>17510</v>
      </c>
      <c r="D8" s="2">
        <v>16342</v>
      </c>
      <c r="E8" s="2">
        <v>15184</v>
      </c>
      <c r="F8" s="2">
        <v>16053</v>
      </c>
      <c r="G8" s="2">
        <v>17626</v>
      </c>
      <c r="H8" s="2">
        <v>18614</v>
      </c>
      <c r="I8" s="2">
        <v>18120</v>
      </c>
      <c r="J8" s="2">
        <v>19277</v>
      </c>
      <c r="K8" s="2">
        <v>18741</v>
      </c>
      <c r="L8" s="2">
        <v>18522</v>
      </c>
      <c r="M8" s="2">
        <v>17632</v>
      </c>
      <c r="N8" s="2">
        <v>16021</v>
      </c>
      <c r="O8" s="2">
        <v>15199</v>
      </c>
      <c r="P8" s="2">
        <v>13928</v>
      </c>
      <c r="Q8" s="2">
        <v>12387</v>
      </c>
      <c r="R8" s="2">
        <v>14087</v>
      </c>
      <c r="S8" s="2">
        <v>11678</v>
      </c>
      <c r="T8" s="2">
        <v>10901</v>
      </c>
      <c r="U8" s="2">
        <v>11150</v>
      </c>
    </row>
    <row r="9" spans="1:50" ht="12.75" customHeight="1">
      <c r="A9" s="14" t="s">
        <v>33</v>
      </c>
      <c r="B9" s="1">
        <v>82281</v>
      </c>
      <c r="C9" s="1">
        <v>93480</v>
      </c>
      <c r="D9" s="1">
        <v>110954</v>
      </c>
      <c r="E9" s="1">
        <v>139229</v>
      </c>
      <c r="F9" s="1">
        <v>155819</v>
      </c>
      <c r="G9" s="1">
        <v>172736</v>
      </c>
      <c r="H9" s="1">
        <v>194791</v>
      </c>
      <c r="I9" s="1">
        <v>206373</v>
      </c>
      <c r="J9" s="1">
        <v>236906</v>
      </c>
      <c r="K9" s="1">
        <v>249034</v>
      </c>
      <c r="L9" s="1">
        <v>267226</v>
      </c>
      <c r="M9" s="1">
        <v>278740</v>
      </c>
      <c r="N9" s="1">
        <v>288857</v>
      </c>
      <c r="O9" s="1">
        <v>295775</v>
      </c>
      <c r="P9" s="1">
        <v>298006</v>
      </c>
      <c r="Q9" s="1">
        <v>290312</v>
      </c>
      <c r="R9" s="1">
        <v>302882</v>
      </c>
      <c r="S9" s="1">
        <v>313032</v>
      </c>
      <c r="T9" s="1">
        <v>291175</v>
      </c>
      <c r="U9" s="1">
        <v>275435</v>
      </c>
    </row>
    <row r="10" spans="1:50" ht="12.75" customHeight="1">
      <c r="A10" s="13" t="s">
        <v>34</v>
      </c>
      <c r="B10" s="4">
        <v>188874</v>
      </c>
      <c r="C10" s="4">
        <v>210333</v>
      </c>
      <c r="D10" s="4">
        <v>236894</v>
      </c>
      <c r="E10" s="4">
        <v>259294</v>
      </c>
      <c r="F10" s="4">
        <v>298529</v>
      </c>
      <c r="G10" s="4">
        <v>324122</v>
      </c>
      <c r="H10" s="4">
        <v>344803</v>
      </c>
      <c r="I10" s="4">
        <v>371796</v>
      </c>
      <c r="J10" s="4">
        <v>404567</v>
      </c>
      <c r="K10" s="4">
        <v>425568</v>
      </c>
      <c r="L10" s="4">
        <v>433810</v>
      </c>
      <c r="M10" s="4">
        <v>465989</v>
      </c>
      <c r="N10" s="4">
        <v>484681</v>
      </c>
      <c r="O10" s="4">
        <v>507453</v>
      </c>
      <c r="P10" s="4">
        <v>517229</v>
      </c>
      <c r="Q10" s="4">
        <v>507209</v>
      </c>
      <c r="R10" s="2">
        <v>521729</v>
      </c>
      <c r="S10" s="2">
        <v>531874</v>
      </c>
      <c r="T10" s="2">
        <v>546345</v>
      </c>
      <c r="U10" s="2">
        <v>514696</v>
      </c>
    </row>
    <row r="11" spans="1:50" ht="12.75" customHeight="1">
      <c r="A11" s="12" t="s">
        <v>35</v>
      </c>
      <c r="B11" s="1">
        <v>1951292</v>
      </c>
      <c r="C11" s="1">
        <v>1940928</v>
      </c>
      <c r="D11" s="1">
        <v>1949325</v>
      </c>
      <c r="E11" s="1">
        <v>1926537</v>
      </c>
      <c r="F11" s="1">
        <v>1911114</v>
      </c>
      <c r="G11" s="1">
        <v>1913609</v>
      </c>
      <c r="H11" s="1">
        <v>1930228</v>
      </c>
      <c r="I11" s="1">
        <v>1938903</v>
      </c>
      <c r="J11" s="1">
        <v>1945755</v>
      </c>
      <c r="K11" s="1">
        <v>1960601</v>
      </c>
      <c r="L11" s="1">
        <v>1992136</v>
      </c>
      <c r="M11" s="1">
        <v>2017900</v>
      </c>
      <c r="N11" s="1">
        <v>2069303</v>
      </c>
      <c r="O11" s="1">
        <v>2121566</v>
      </c>
      <c r="P11" s="1">
        <v>2183466</v>
      </c>
      <c r="Q11" s="78">
        <v>2207438</v>
      </c>
      <c r="R11" s="1">
        <v>2228214</v>
      </c>
      <c r="S11" s="1">
        <v>2242634</v>
      </c>
      <c r="T11" s="1">
        <v>2239804</v>
      </c>
      <c r="U11" s="1">
        <v>2254094</v>
      </c>
    </row>
    <row r="12" spans="1:50" ht="12.75" customHeight="1">
      <c r="A12" s="13" t="s">
        <v>36</v>
      </c>
      <c r="B12" s="4">
        <v>555736</v>
      </c>
      <c r="C12" s="4">
        <v>570861</v>
      </c>
      <c r="D12" s="4">
        <v>587055</v>
      </c>
      <c r="E12" s="4">
        <v>577990</v>
      </c>
      <c r="F12" s="4">
        <v>583712</v>
      </c>
      <c r="G12" s="4">
        <v>604905</v>
      </c>
      <c r="H12" s="4">
        <v>607038</v>
      </c>
      <c r="I12" s="4">
        <v>601480</v>
      </c>
      <c r="J12" s="4">
        <v>621479</v>
      </c>
      <c r="K12" s="4">
        <v>622093</v>
      </c>
      <c r="L12" s="4">
        <v>635766</v>
      </c>
      <c r="M12" s="4">
        <v>649692</v>
      </c>
      <c r="N12" s="4">
        <v>674745</v>
      </c>
      <c r="O12" s="4">
        <v>688793</v>
      </c>
      <c r="P12" s="4">
        <v>709616</v>
      </c>
      <c r="Q12" s="2">
        <v>700536</v>
      </c>
      <c r="R12" s="2">
        <v>698964</v>
      </c>
      <c r="S12" s="2">
        <v>704258</v>
      </c>
      <c r="T12" s="2">
        <v>706209</v>
      </c>
      <c r="U12" s="2">
        <v>721555</v>
      </c>
    </row>
    <row r="13" spans="1:50" ht="12.75" customHeight="1">
      <c r="A13" s="14" t="s">
        <v>37</v>
      </c>
      <c r="B13" s="1">
        <v>682455</v>
      </c>
      <c r="C13" s="1">
        <v>673771</v>
      </c>
      <c r="D13" s="1">
        <v>677678</v>
      </c>
      <c r="E13" s="1">
        <v>669165</v>
      </c>
      <c r="F13" s="1">
        <v>653525</v>
      </c>
      <c r="G13" s="1">
        <v>651201</v>
      </c>
      <c r="H13" s="1">
        <v>668389</v>
      </c>
      <c r="I13" s="1">
        <v>663256</v>
      </c>
      <c r="J13" s="1">
        <v>655232</v>
      </c>
      <c r="K13" s="1">
        <v>673449</v>
      </c>
      <c r="L13" s="1">
        <v>669487</v>
      </c>
      <c r="M13" s="1">
        <v>685083</v>
      </c>
      <c r="N13" s="1">
        <v>698068</v>
      </c>
      <c r="O13" s="6">
        <v>724881</v>
      </c>
      <c r="P13" s="1">
        <v>739466</v>
      </c>
      <c r="Q13" s="1">
        <v>759607</v>
      </c>
      <c r="R13" s="1">
        <v>758062</v>
      </c>
      <c r="S13" s="1">
        <v>758309</v>
      </c>
      <c r="T13" s="1">
        <v>758413</v>
      </c>
      <c r="U13" s="1">
        <v>758853</v>
      </c>
    </row>
    <row r="14" spans="1:50" ht="12.75" customHeight="1">
      <c r="A14" s="13" t="s">
        <v>38</v>
      </c>
      <c r="B14" s="4">
        <v>713101</v>
      </c>
      <c r="C14" s="4">
        <v>696296</v>
      </c>
      <c r="D14" s="4">
        <v>684592</v>
      </c>
      <c r="E14" s="4">
        <v>679382</v>
      </c>
      <c r="F14" s="4">
        <v>673877</v>
      </c>
      <c r="G14" s="4">
        <v>657503</v>
      </c>
      <c r="H14" s="4">
        <v>654801</v>
      </c>
      <c r="I14" s="4">
        <v>674167</v>
      </c>
      <c r="J14" s="4">
        <v>669044</v>
      </c>
      <c r="K14" s="4">
        <v>665059</v>
      </c>
      <c r="L14" s="4">
        <v>686883</v>
      </c>
      <c r="M14" s="4">
        <v>683125</v>
      </c>
      <c r="N14" s="4">
        <v>696490</v>
      </c>
      <c r="O14" s="4">
        <v>707892</v>
      </c>
      <c r="P14" s="4">
        <v>734384</v>
      </c>
      <c r="Q14" s="4">
        <v>747295</v>
      </c>
      <c r="R14" s="2">
        <v>771188</v>
      </c>
      <c r="S14" s="2">
        <v>780067</v>
      </c>
      <c r="T14" s="2">
        <v>775182</v>
      </c>
      <c r="U14" s="2">
        <v>773686</v>
      </c>
    </row>
    <row r="15" spans="1:50" ht="12.75" customHeight="1">
      <c r="A15" s="122" t="s">
        <v>128</v>
      </c>
      <c r="B15" s="1">
        <v>2238197</v>
      </c>
      <c r="C15" s="1">
        <v>2262251</v>
      </c>
      <c r="D15" s="1">
        <v>2313515</v>
      </c>
      <c r="E15" s="1">
        <v>2340244</v>
      </c>
      <c r="F15" s="1">
        <v>2381515</v>
      </c>
      <c r="G15" s="1">
        <v>2428093</v>
      </c>
      <c r="H15" s="1">
        <v>2488436</v>
      </c>
      <c r="I15" s="1">
        <v>2535192</v>
      </c>
      <c r="J15" s="1">
        <v>2606505</v>
      </c>
      <c r="K15" s="1">
        <v>2653944</v>
      </c>
      <c r="L15" s="1">
        <v>2711694</v>
      </c>
      <c r="M15" s="1">
        <v>2780261</v>
      </c>
      <c r="N15" s="1">
        <v>2858862</v>
      </c>
      <c r="O15" s="1">
        <v>2939993</v>
      </c>
      <c r="P15" s="1">
        <v>3012629</v>
      </c>
      <c r="Q15" s="1">
        <v>3017346</v>
      </c>
      <c r="R15" s="1">
        <v>3066912</v>
      </c>
      <c r="S15" s="1">
        <v>3099218</v>
      </c>
      <c r="T15" s="1">
        <v>3088225</v>
      </c>
      <c r="U15" s="1">
        <v>3055375</v>
      </c>
    </row>
    <row r="16" spans="1:50" ht="12.75" customHeight="1">
      <c r="A16" s="15"/>
      <c r="B16" s="318" t="s">
        <v>6</v>
      </c>
      <c r="C16" s="318"/>
      <c r="D16" s="318"/>
      <c r="E16" s="318"/>
      <c r="F16" s="318"/>
      <c r="G16" s="318"/>
      <c r="H16" s="318"/>
      <c r="I16" s="318"/>
      <c r="J16" s="318"/>
      <c r="K16" s="318"/>
      <c r="L16" s="318"/>
      <c r="M16" s="318"/>
      <c r="N16" s="318"/>
      <c r="O16" s="318"/>
      <c r="P16" s="318"/>
      <c r="Q16" s="318"/>
      <c r="R16" s="318"/>
      <c r="S16" s="318"/>
      <c r="T16" s="318"/>
      <c r="U16" s="318"/>
    </row>
    <row r="17" spans="1:21" ht="12.75" customHeight="1">
      <c r="A17" s="12" t="s">
        <v>31</v>
      </c>
      <c r="B17" s="1">
        <v>137667</v>
      </c>
      <c r="C17" s="1">
        <v>166592</v>
      </c>
      <c r="D17" s="1">
        <v>203721</v>
      </c>
      <c r="E17" s="1">
        <v>238491</v>
      </c>
      <c r="F17" s="1">
        <v>285334</v>
      </c>
      <c r="G17" s="1">
        <v>323935</v>
      </c>
      <c r="H17" s="1">
        <v>361078</v>
      </c>
      <c r="I17" s="1">
        <v>394148</v>
      </c>
      <c r="J17" s="1">
        <v>449623</v>
      </c>
      <c r="K17" s="1">
        <v>477483</v>
      </c>
      <c r="L17" s="1">
        <v>497315</v>
      </c>
      <c r="M17" s="1">
        <v>535267</v>
      </c>
      <c r="N17" s="1">
        <v>560185</v>
      </c>
      <c r="O17" s="1">
        <v>587703</v>
      </c>
      <c r="P17" s="1">
        <v>601370</v>
      </c>
      <c r="Q17" s="1">
        <v>590439</v>
      </c>
      <c r="R17" s="1">
        <v>619828</v>
      </c>
      <c r="S17" s="1">
        <v>639448</v>
      </c>
      <c r="T17" s="1">
        <v>641518</v>
      </c>
      <c r="U17" s="1">
        <v>613752</v>
      </c>
    </row>
    <row r="18" spans="1:21" ht="12.75" customHeight="1">
      <c r="A18" s="13" t="s">
        <v>32</v>
      </c>
      <c r="B18" s="2">
        <v>8469</v>
      </c>
      <c r="C18" s="2">
        <v>9642</v>
      </c>
      <c r="D18" s="2">
        <v>9175</v>
      </c>
      <c r="E18" s="2">
        <v>8921</v>
      </c>
      <c r="F18" s="2">
        <v>10036</v>
      </c>
      <c r="G18" s="2">
        <v>11384</v>
      </c>
      <c r="H18" s="2">
        <v>12431</v>
      </c>
      <c r="I18" s="2">
        <v>12348</v>
      </c>
      <c r="J18" s="2">
        <v>13435</v>
      </c>
      <c r="K18" s="2">
        <v>13003</v>
      </c>
      <c r="L18" s="2">
        <v>12902</v>
      </c>
      <c r="M18" s="2">
        <v>12285</v>
      </c>
      <c r="N18" s="2">
        <v>11408</v>
      </c>
      <c r="O18" s="2">
        <v>10946</v>
      </c>
      <c r="P18" s="2">
        <v>9782</v>
      </c>
      <c r="Q18" s="2">
        <v>8687</v>
      </c>
      <c r="R18" s="2">
        <v>9960</v>
      </c>
      <c r="S18" s="2">
        <v>8110</v>
      </c>
      <c r="T18" s="2">
        <v>7436</v>
      </c>
      <c r="U18" s="2">
        <v>7941</v>
      </c>
    </row>
    <row r="19" spans="1:21" ht="12.75" customHeight="1">
      <c r="A19" s="14" t="s">
        <v>33</v>
      </c>
      <c r="B19" s="1">
        <v>31189</v>
      </c>
      <c r="C19" s="1">
        <v>40399</v>
      </c>
      <c r="D19" s="1">
        <v>52445</v>
      </c>
      <c r="E19" s="1">
        <v>67952</v>
      </c>
      <c r="F19" s="1">
        <v>82387</v>
      </c>
      <c r="G19" s="1">
        <v>96527</v>
      </c>
      <c r="H19" s="1">
        <v>113696</v>
      </c>
      <c r="I19" s="1">
        <v>124179</v>
      </c>
      <c r="J19" s="1">
        <v>148113</v>
      </c>
      <c r="K19" s="1">
        <v>157976</v>
      </c>
      <c r="L19" s="1">
        <v>171396</v>
      </c>
      <c r="M19" s="1">
        <v>182048</v>
      </c>
      <c r="N19" s="1">
        <v>190490</v>
      </c>
      <c r="O19" s="1">
        <v>198070</v>
      </c>
      <c r="P19" s="1">
        <v>202146</v>
      </c>
      <c r="Q19" s="1">
        <v>197695</v>
      </c>
      <c r="R19" s="1">
        <v>210151</v>
      </c>
      <c r="S19" s="1">
        <v>220382</v>
      </c>
      <c r="T19" s="1">
        <v>207101</v>
      </c>
      <c r="U19" s="1">
        <v>199352</v>
      </c>
    </row>
    <row r="20" spans="1:21" ht="12.75" customHeight="1">
      <c r="A20" s="13" t="s">
        <v>34</v>
      </c>
      <c r="B20" s="51">
        <v>98009</v>
      </c>
      <c r="C20" s="4">
        <v>116551</v>
      </c>
      <c r="D20" s="4">
        <v>142101</v>
      </c>
      <c r="E20" s="4">
        <v>161618</v>
      </c>
      <c r="F20" s="4">
        <v>192911</v>
      </c>
      <c r="G20" s="4">
        <v>216024</v>
      </c>
      <c r="H20" s="4">
        <v>234951</v>
      </c>
      <c r="I20" s="4">
        <v>257621</v>
      </c>
      <c r="J20" s="4">
        <v>288075</v>
      </c>
      <c r="K20" s="4">
        <v>306504</v>
      </c>
      <c r="L20" s="4">
        <v>313017</v>
      </c>
      <c r="M20" s="4">
        <v>340934</v>
      </c>
      <c r="N20" s="4">
        <v>358287</v>
      </c>
      <c r="O20" s="4">
        <v>378687</v>
      </c>
      <c r="P20" s="4">
        <v>389442</v>
      </c>
      <c r="Q20" s="4">
        <v>384057</v>
      </c>
      <c r="R20" s="4">
        <v>399717</v>
      </c>
      <c r="S20" s="4">
        <v>410956</v>
      </c>
      <c r="T20" s="4">
        <v>426981</v>
      </c>
      <c r="U20" s="2">
        <v>406459</v>
      </c>
    </row>
    <row r="21" spans="1:21" ht="12.75" customHeight="1">
      <c r="A21" s="12" t="s">
        <v>35</v>
      </c>
      <c r="B21" s="1">
        <v>1604545</v>
      </c>
      <c r="C21" s="1">
        <v>1590601</v>
      </c>
      <c r="D21" s="1">
        <v>1593910</v>
      </c>
      <c r="E21" s="1">
        <v>1569275</v>
      </c>
      <c r="F21" s="1">
        <v>1552171</v>
      </c>
      <c r="G21" s="1">
        <v>1548452</v>
      </c>
      <c r="H21" s="1">
        <v>1554623</v>
      </c>
      <c r="I21" s="1">
        <v>1555511</v>
      </c>
      <c r="J21" s="1">
        <v>1555939</v>
      </c>
      <c r="K21" s="1">
        <v>1567113</v>
      </c>
      <c r="L21" s="1">
        <v>1591831</v>
      </c>
      <c r="M21" s="1">
        <v>1614721</v>
      </c>
      <c r="N21" s="1">
        <v>1659063</v>
      </c>
      <c r="O21" s="1">
        <v>1705518</v>
      </c>
      <c r="P21" s="1">
        <v>1757925</v>
      </c>
      <c r="Q21" s="1">
        <v>1782080</v>
      </c>
      <c r="R21" s="1">
        <v>1805404</v>
      </c>
      <c r="S21" s="1">
        <v>1822090</v>
      </c>
      <c r="T21" s="1">
        <v>1828644</v>
      </c>
      <c r="U21" s="1">
        <v>1850984</v>
      </c>
    </row>
    <row r="22" spans="1:21" ht="12.75" customHeight="1">
      <c r="A22" s="13" t="s">
        <v>36</v>
      </c>
      <c r="B22" s="2">
        <v>443972</v>
      </c>
      <c r="C22" s="2">
        <v>454658</v>
      </c>
      <c r="D22" s="2">
        <v>468781</v>
      </c>
      <c r="E22" s="2">
        <v>462443</v>
      </c>
      <c r="F22" s="2">
        <v>465547</v>
      </c>
      <c r="G22" s="2">
        <v>480723</v>
      </c>
      <c r="H22" s="2">
        <v>481526</v>
      </c>
      <c r="I22" s="2">
        <v>476058</v>
      </c>
      <c r="J22" s="2">
        <v>491713</v>
      </c>
      <c r="K22" s="2">
        <v>493102</v>
      </c>
      <c r="L22" s="2">
        <v>504405</v>
      </c>
      <c r="M22" s="2">
        <v>516776</v>
      </c>
      <c r="N22" s="2">
        <v>538140</v>
      </c>
      <c r="O22" s="4">
        <v>551480</v>
      </c>
      <c r="P22" s="2">
        <v>568737</v>
      </c>
      <c r="Q22" s="2">
        <v>562905</v>
      </c>
      <c r="R22" s="2">
        <v>564958</v>
      </c>
      <c r="S22" s="2">
        <v>570316</v>
      </c>
      <c r="T22" s="2">
        <v>575677</v>
      </c>
      <c r="U22" s="2">
        <v>592998</v>
      </c>
    </row>
    <row r="23" spans="1:21" ht="12.75" customHeight="1">
      <c r="A23" s="14" t="s">
        <v>37</v>
      </c>
      <c r="B23" s="1">
        <v>566266</v>
      </c>
      <c r="C23" s="1">
        <v>557339</v>
      </c>
      <c r="D23" s="1">
        <v>557750</v>
      </c>
      <c r="E23" s="1">
        <v>547883</v>
      </c>
      <c r="F23" s="1">
        <v>534709</v>
      </c>
      <c r="G23" s="1">
        <v>529833</v>
      </c>
      <c r="H23" s="1">
        <v>540665</v>
      </c>
      <c r="I23" s="1">
        <v>534217</v>
      </c>
      <c r="J23" s="1">
        <v>525856</v>
      </c>
      <c r="K23" s="1">
        <v>539946</v>
      </c>
      <c r="L23" s="1">
        <v>536494</v>
      </c>
      <c r="M23" s="1">
        <v>549864</v>
      </c>
      <c r="N23" s="1">
        <v>561672</v>
      </c>
      <c r="O23" s="1">
        <v>584284</v>
      </c>
      <c r="P23" s="1">
        <v>597630</v>
      </c>
      <c r="Q23" s="1">
        <v>615104</v>
      </c>
      <c r="R23" s="1">
        <v>615940</v>
      </c>
      <c r="S23" s="1">
        <v>618147</v>
      </c>
      <c r="T23" s="1">
        <v>620496</v>
      </c>
      <c r="U23" s="1">
        <v>624319</v>
      </c>
    </row>
    <row r="24" spans="1:21" ht="12.75" customHeight="1">
      <c r="A24" s="13" t="s">
        <v>38</v>
      </c>
      <c r="B24" s="4">
        <v>594307</v>
      </c>
      <c r="C24" s="4">
        <v>578604</v>
      </c>
      <c r="D24" s="4">
        <v>567379</v>
      </c>
      <c r="E24" s="4">
        <v>558949</v>
      </c>
      <c r="F24" s="4">
        <v>551915</v>
      </c>
      <c r="G24" s="4">
        <v>537896</v>
      </c>
      <c r="H24" s="4">
        <v>532432</v>
      </c>
      <c r="I24" s="4">
        <v>545236</v>
      </c>
      <c r="J24" s="4">
        <v>538370</v>
      </c>
      <c r="K24" s="4">
        <v>534065</v>
      </c>
      <c r="L24" s="4">
        <v>550932</v>
      </c>
      <c r="M24" s="4">
        <v>548081</v>
      </c>
      <c r="N24" s="4">
        <v>559251</v>
      </c>
      <c r="O24" s="4">
        <v>569754</v>
      </c>
      <c r="P24" s="4">
        <v>591558</v>
      </c>
      <c r="Q24" s="4">
        <v>604071</v>
      </c>
      <c r="R24" s="4">
        <v>624506</v>
      </c>
      <c r="S24" s="4">
        <v>633627</v>
      </c>
      <c r="T24" s="4">
        <v>632471</v>
      </c>
      <c r="U24" s="2">
        <v>633667</v>
      </c>
    </row>
    <row r="25" spans="1:21" ht="12.75" customHeight="1">
      <c r="A25" s="122" t="s">
        <v>128</v>
      </c>
      <c r="B25" s="1">
        <v>1742212</v>
      </c>
      <c r="C25" s="1">
        <v>1757193</v>
      </c>
      <c r="D25" s="1">
        <v>1797631</v>
      </c>
      <c r="E25" s="1">
        <v>1807766</v>
      </c>
      <c r="F25" s="1">
        <v>1837505</v>
      </c>
      <c r="G25" s="1">
        <v>1872387</v>
      </c>
      <c r="H25" s="1">
        <v>1915701</v>
      </c>
      <c r="I25" s="1">
        <v>1949659</v>
      </c>
      <c r="J25" s="1">
        <v>2005562</v>
      </c>
      <c r="K25" s="1">
        <v>2044596</v>
      </c>
      <c r="L25" s="1">
        <v>2089146</v>
      </c>
      <c r="M25" s="1">
        <v>2149988</v>
      </c>
      <c r="N25" s="1">
        <v>2219248</v>
      </c>
      <c r="O25" s="1">
        <v>2293221</v>
      </c>
      <c r="P25" s="1">
        <v>2359295</v>
      </c>
      <c r="Q25" s="1">
        <v>2372519</v>
      </c>
      <c r="R25" s="1">
        <v>2425232</v>
      </c>
      <c r="S25" s="1">
        <v>2461538</v>
      </c>
      <c r="T25" s="1">
        <v>2470162</v>
      </c>
      <c r="U25" s="1">
        <v>2464736</v>
      </c>
    </row>
    <row r="26" spans="1:21" ht="12.75" customHeight="1">
      <c r="A26" s="15"/>
      <c r="B26" s="318" t="s">
        <v>7</v>
      </c>
      <c r="C26" s="318"/>
      <c r="D26" s="318"/>
      <c r="E26" s="318"/>
      <c r="F26" s="318"/>
      <c r="G26" s="318"/>
      <c r="H26" s="318"/>
      <c r="I26" s="318"/>
      <c r="J26" s="318"/>
      <c r="K26" s="318"/>
      <c r="L26" s="318"/>
      <c r="M26" s="318"/>
      <c r="N26" s="318"/>
      <c r="O26" s="318"/>
      <c r="P26" s="318"/>
      <c r="Q26" s="318"/>
      <c r="R26" s="318"/>
      <c r="S26" s="318"/>
      <c r="T26" s="318"/>
      <c r="U26" s="318"/>
    </row>
    <row r="27" spans="1:21" ht="12.75" customHeight="1">
      <c r="A27" s="12" t="s">
        <v>31</v>
      </c>
      <c r="B27" s="1">
        <v>149238</v>
      </c>
      <c r="C27" s="1">
        <v>154731</v>
      </c>
      <c r="D27" s="1">
        <v>160469</v>
      </c>
      <c r="E27" s="1">
        <v>175216</v>
      </c>
      <c r="F27" s="1">
        <v>185067</v>
      </c>
      <c r="G27" s="1">
        <v>190549</v>
      </c>
      <c r="H27" s="1">
        <v>197130</v>
      </c>
      <c r="I27" s="1">
        <v>202141</v>
      </c>
      <c r="J27" s="1">
        <v>211127</v>
      </c>
      <c r="K27" s="1">
        <v>215860</v>
      </c>
      <c r="L27" s="1">
        <v>222243</v>
      </c>
      <c r="M27" s="1">
        <v>227094</v>
      </c>
      <c r="N27" s="1">
        <v>229374</v>
      </c>
      <c r="O27" s="1">
        <v>230724</v>
      </c>
      <c r="P27" s="1">
        <v>227793</v>
      </c>
      <c r="Q27" s="1">
        <v>219469</v>
      </c>
      <c r="R27" s="1">
        <v>218870</v>
      </c>
      <c r="S27" s="1">
        <v>217136</v>
      </c>
      <c r="T27" s="1">
        <v>206903</v>
      </c>
      <c r="U27" s="1">
        <v>187529</v>
      </c>
    </row>
    <row r="28" spans="1:21" ht="12.75" customHeight="1">
      <c r="A28" s="13" t="s">
        <v>32</v>
      </c>
      <c r="B28" s="2">
        <v>7281</v>
      </c>
      <c r="C28" s="2">
        <v>7868</v>
      </c>
      <c r="D28" s="2">
        <v>7167</v>
      </c>
      <c r="E28" s="2">
        <v>6263</v>
      </c>
      <c r="F28" s="2">
        <v>6017</v>
      </c>
      <c r="G28" s="2">
        <v>6242</v>
      </c>
      <c r="H28" s="2">
        <v>6183</v>
      </c>
      <c r="I28" s="2">
        <v>5772</v>
      </c>
      <c r="J28" s="2">
        <v>5842</v>
      </c>
      <c r="K28" s="2">
        <v>5738</v>
      </c>
      <c r="L28" s="2">
        <v>5620</v>
      </c>
      <c r="M28" s="2">
        <v>5347</v>
      </c>
      <c r="N28" s="2">
        <v>4613</v>
      </c>
      <c r="O28" s="2">
        <v>4253</v>
      </c>
      <c r="P28" s="2">
        <v>4146</v>
      </c>
      <c r="Q28" s="2">
        <v>3700</v>
      </c>
      <c r="R28" s="2">
        <v>4127</v>
      </c>
      <c r="S28" s="2">
        <v>3568</v>
      </c>
      <c r="T28" s="2">
        <v>3465</v>
      </c>
      <c r="U28" s="2">
        <v>3209</v>
      </c>
    </row>
    <row r="29" spans="1:21" ht="12.75" customHeight="1">
      <c r="A29" s="14" t="s">
        <v>33</v>
      </c>
      <c r="B29" s="1">
        <v>51092</v>
      </c>
      <c r="C29" s="1">
        <v>53081</v>
      </c>
      <c r="D29" s="1">
        <v>58509</v>
      </c>
      <c r="E29" s="1">
        <v>71277</v>
      </c>
      <c r="F29" s="1">
        <v>73432</v>
      </c>
      <c r="G29" s="1">
        <v>76209</v>
      </c>
      <c r="H29" s="1">
        <v>81095</v>
      </c>
      <c r="I29" s="1">
        <v>82194</v>
      </c>
      <c r="J29" s="1">
        <v>88793</v>
      </c>
      <c r="K29" s="1">
        <v>91058</v>
      </c>
      <c r="L29" s="1">
        <v>95830</v>
      </c>
      <c r="M29" s="1">
        <v>96692</v>
      </c>
      <c r="N29" s="1">
        <v>98367</v>
      </c>
      <c r="O29" s="1">
        <v>97705</v>
      </c>
      <c r="P29" s="1">
        <v>95860</v>
      </c>
      <c r="Q29" s="1">
        <v>92617</v>
      </c>
      <c r="R29" s="1">
        <v>92731</v>
      </c>
      <c r="S29" s="1">
        <v>92650</v>
      </c>
      <c r="T29" s="1">
        <v>84074</v>
      </c>
      <c r="U29" s="1">
        <v>76083</v>
      </c>
    </row>
    <row r="30" spans="1:21" ht="12.75" customHeight="1">
      <c r="A30" s="13" t="s">
        <v>34</v>
      </c>
      <c r="B30" s="4">
        <v>90865</v>
      </c>
      <c r="C30" s="4">
        <v>93782</v>
      </c>
      <c r="D30" s="4">
        <v>94793</v>
      </c>
      <c r="E30" s="4">
        <v>97676</v>
      </c>
      <c r="F30" s="4">
        <v>105618</v>
      </c>
      <c r="G30" s="4">
        <v>108098</v>
      </c>
      <c r="H30" s="4">
        <v>109852</v>
      </c>
      <c r="I30" s="4">
        <v>114175</v>
      </c>
      <c r="J30" s="4">
        <v>116492</v>
      </c>
      <c r="K30" s="4">
        <v>119064</v>
      </c>
      <c r="L30" s="4">
        <v>120793</v>
      </c>
      <c r="M30" s="4">
        <v>125055</v>
      </c>
      <c r="N30" s="4">
        <v>126394</v>
      </c>
      <c r="O30" s="4">
        <v>128766</v>
      </c>
      <c r="P30" s="4">
        <v>127787</v>
      </c>
      <c r="Q30" s="4">
        <v>123152</v>
      </c>
      <c r="R30" s="4">
        <v>122012</v>
      </c>
      <c r="S30" s="4">
        <v>120918</v>
      </c>
      <c r="T30" s="4">
        <v>119364</v>
      </c>
      <c r="U30" s="2">
        <v>108237</v>
      </c>
    </row>
    <row r="31" spans="1:21" ht="12.75" customHeight="1">
      <c r="A31" s="12" t="s">
        <v>35</v>
      </c>
      <c r="B31" s="1">
        <v>346747</v>
      </c>
      <c r="C31" s="1">
        <v>350327</v>
      </c>
      <c r="D31" s="1">
        <v>355415</v>
      </c>
      <c r="E31" s="1">
        <v>357262</v>
      </c>
      <c r="F31" s="1">
        <v>358943</v>
      </c>
      <c r="G31" s="1">
        <v>365157</v>
      </c>
      <c r="H31" s="1">
        <v>375605</v>
      </c>
      <c r="I31" s="1">
        <v>383392</v>
      </c>
      <c r="J31" s="1">
        <v>389816</v>
      </c>
      <c r="K31" s="1">
        <v>393488</v>
      </c>
      <c r="L31" s="1">
        <v>400305</v>
      </c>
      <c r="M31" s="1">
        <v>403179</v>
      </c>
      <c r="N31" s="1">
        <v>410240</v>
      </c>
      <c r="O31" s="1">
        <v>416048</v>
      </c>
      <c r="P31" s="1">
        <v>425541</v>
      </c>
      <c r="Q31" s="1">
        <v>425358</v>
      </c>
      <c r="R31" s="1">
        <v>422810</v>
      </c>
      <c r="S31" s="1">
        <v>420544</v>
      </c>
      <c r="T31" s="1">
        <v>411160</v>
      </c>
      <c r="U31" s="1">
        <v>403110</v>
      </c>
    </row>
    <row r="32" spans="1:21" ht="12.75" customHeight="1">
      <c r="A32" s="13" t="s">
        <v>36</v>
      </c>
      <c r="B32" s="4">
        <v>111764</v>
      </c>
      <c r="C32" s="4">
        <v>116203</v>
      </c>
      <c r="D32" s="4">
        <v>118274</v>
      </c>
      <c r="E32" s="4">
        <v>115547</v>
      </c>
      <c r="F32" s="4">
        <v>118165</v>
      </c>
      <c r="G32" s="4">
        <v>124182</v>
      </c>
      <c r="H32" s="4">
        <v>125512</v>
      </c>
      <c r="I32" s="4">
        <v>125422</v>
      </c>
      <c r="J32" s="4">
        <v>129766</v>
      </c>
      <c r="K32" s="4">
        <v>128991</v>
      </c>
      <c r="L32" s="4">
        <v>131361</v>
      </c>
      <c r="M32" s="4">
        <v>132916</v>
      </c>
      <c r="N32" s="4">
        <v>136605</v>
      </c>
      <c r="O32" s="4">
        <v>137313</v>
      </c>
      <c r="P32" s="4">
        <v>140879</v>
      </c>
      <c r="Q32" s="2">
        <v>137631</v>
      </c>
      <c r="R32" s="2">
        <v>134006</v>
      </c>
      <c r="S32" s="2">
        <v>133942</v>
      </c>
      <c r="T32" s="2">
        <v>130532</v>
      </c>
      <c r="U32" s="2">
        <v>128557</v>
      </c>
    </row>
    <row r="33" spans="1:63" ht="12.75" customHeight="1">
      <c r="A33" s="14" t="s">
        <v>37</v>
      </c>
      <c r="B33" s="1">
        <v>116189</v>
      </c>
      <c r="C33" s="1">
        <v>116432</v>
      </c>
      <c r="D33" s="1">
        <v>119928</v>
      </c>
      <c r="E33" s="1">
        <v>121282</v>
      </c>
      <c r="F33" s="1">
        <v>118816</v>
      </c>
      <c r="G33" s="1">
        <v>121368</v>
      </c>
      <c r="H33" s="1">
        <v>127724</v>
      </c>
      <c r="I33" s="1">
        <v>129039</v>
      </c>
      <c r="J33" s="1">
        <v>129376</v>
      </c>
      <c r="K33" s="1">
        <v>133503</v>
      </c>
      <c r="L33" s="1">
        <v>132993</v>
      </c>
      <c r="M33" s="1">
        <v>135219</v>
      </c>
      <c r="N33" s="1">
        <v>136396</v>
      </c>
      <c r="O33" s="6">
        <v>140597</v>
      </c>
      <c r="P33" s="1">
        <v>141836</v>
      </c>
      <c r="Q33" s="1">
        <v>144503</v>
      </c>
      <c r="R33" s="1">
        <v>142122</v>
      </c>
      <c r="S33" s="1">
        <v>140162</v>
      </c>
      <c r="T33" s="1">
        <v>137917</v>
      </c>
      <c r="U33" s="1">
        <v>134534</v>
      </c>
    </row>
    <row r="34" spans="1:63" ht="12.75" customHeight="1">
      <c r="A34" s="13" t="s">
        <v>38</v>
      </c>
      <c r="B34" s="4">
        <v>118794</v>
      </c>
      <c r="C34" s="4">
        <v>117692</v>
      </c>
      <c r="D34" s="4">
        <v>117213</v>
      </c>
      <c r="E34" s="4">
        <v>120433</v>
      </c>
      <c r="F34" s="4">
        <v>121962</v>
      </c>
      <c r="G34" s="4">
        <v>119607</v>
      </c>
      <c r="H34" s="4">
        <v>122369</v>
      </c>
      <c r="I34" s="4">
        <v>128931</v>
      </c>
      <c r="J34" s="4">
        <v>130674</v>
      </c>
      <c r="K34" s="4">
        <v>130994</v>
      </c>
      <c r="L34" s="4">
        <v>135951</v>
      </c>
      <c r="M34" s="4">
        <v>135044</v>
      </c>
      <c r="N34" s="4">
        <v>137239</v>
      </c>
      <c r="O34" s="4">
        <v>138138</v>
      </c>
      <c r="P34" s="4">
        <v>142826</v>
      </c>
      <c r="Q34" s="4">
        <v>143224</v>
      </c>
      <c r="R34" s="4">
        <v>146682</v>
      </c>
      <c r="S34" s="4">
        <v>146440</v>
      </c>
      <c r="T34" s="4">
        <v>142711</v>
      </c>
      <c r="U34" s="2">
        <v>140019</v>
      </c>
    </row>
    <row r="35" spans="1:63" ht="12.75" customHeight="1">
      <c r="A35" s="122" t="s">
        <v>128</v>
      </c>
      <c r="B35" s="1">
        <v>495985</v>
      </c>
      <c r="C35" s="1">
        <v>505058</v>
      </c>
      <c r="D35" s="1">
        <v>515884</v>
      </c>
      <c r="E35" s="1">
        <v>532478</v>
      </c>
      <c r="F35" s="1">
        <v>544010</v>
      </c>
      <c r="G35" s="1">
        <v>555706</v>
      </c>
      <c r="H35" s="1">
        <v>572735</v>
      </c>
      <c r="I35" s="1">
        <v>585533</v>
      </c>
      <c r="J35" s="1">
        <v>600943</v>
      </c>
      <c r="K35" s="1">
        <v>609348</v>
      </c>
      <c r="L35" s="1">
        <v>622548</v>
      </c>
      <c r="M35" s="1">
        <v>630273</v>
      </c>
      <c r="N35" s="1">
        <v>639614</v>
      </c>
      <c r="O35" s="1">
        <v>646772</v>
      </c>
      <c r="P35" s="1">
        <v>653334</v>
      </c>
      <c r="Q35" s="1">
        <v>644827</v>
      </c>
      <c r="R35" s="1">
        <v>641680</v>
      </c>
      <c r="S35" s="1">
        <v>637680</v>
      </c>
      <c r="T35" s="1">
        <v>618063</v>
      </c>
      <c r="U35" s="1">
        <v>590639</v>
      </c>
    </row>
    <row r="36" spans="1:63" ht="12.75" customHeight="1">
      <c r="A36" s="346" t="s">
        <v>24</v>
      </c>
      <c r="B36" s="340" t="s">
        <v>189</v>
      </c>
      <c r="C36" s="341"/>
      <c r="D36" s="341"/>
      <c r="E36" s="341"/>
      <c r="F36" s="341"/>
      <c r="G36" s="341"/>
      <c r="H36" s="341"/>
      <c r="I36" s="341"/>
      <c r="J36" s="341"/>
      <c r="K36" s="341"/>
      <c r="L36" s="341"/>
      <c r="M36" s="341"/>
      <c r="N36" s="341"/>
      <c r="O36" s="341"/>
      <c r="P36" s="341"/>
      <c r="Q36" s="341"/>
      <c r="R36" s="341"/>
      <c r="S36" s="341"/>
      <c r="T36" s="341"/>
      <c r="U36" s="341"/>
    </row>
    <row r="37" spans="1:63" ht="12.75" customHeight="1">
      <c r="A37" s="347"/>
      <c r="B37" s="342" t="s">
        <v>4</v>
      </c>
      <c r="C37" s="343"/>
      <c r="D37" s="343"/>
      <c r="E37" s="343"/>
      <c r="F37" s="343"/>
      <c r="G37" s="343"/>
      <c r="H37" s="343"/>
      <c r="I37" s="343"/>
      <c r="J37" s="343"/>
      <c r="K37" s="343"/>
      <c r="L37" s="343"/>
      <c r="M37" s="343"/>
      <c r="N37" s="343"/>
      <c r="O37" s="343"/>
      <c r="P37" s="343"/>
      <c r="Q37" s="343"/>
      <c r="R37" s="343"/>
      <c r="S37" s="343"/>
      <c r="T37" s="343"/>
      <c r="U37" s="343"/>
      <c r="V37" s="152"/>
      <c r="W37" s="152"/>
      <c r="X37" s="152"/>
      <c r="Y37" s="152"/>
      <c r="Z37" s="152"/>
      <c r="AA37" s="152"/>
      <c r="AB37" s="152"/>
      <c r="AC37" s="152"/>
      <c r="AD37" s="152"/>
      <c r="AE37" s="152"/>
      <c r="AF37" s="152"/>
      <c r="AG37" s="152"/>
      <c r="AH37" s="152"/>
      <c r="AI37" s="152"/>
      <c r="AJ37" s="152"/>
      <c r="AK37" s="152"/>
      <c r="AL37" s="152"/>
      <c r="AM37" s="152"/>
      <c r="AN37" s="152"/>
      <c r="AO37" s="152"/>
      <c r="AP37" s="152"/>
    </row>
    <row r="38" spans="1:63" ht="12.75" customHeight="1">
      <c r="A38" s="11"/>
      <c r="B38" s="337" t="s">
        <v>5</v>
      </c>
      <c r="C38" s="318"/>
      <c r="D38" s="318"/>
      <c r="E38" s="318"/>
      <c r="F38" s="318"/>
      <c r="G38" s="318"/>
      <c r="H38" s="318"/>
      <c r="I38" s="318"/>
      <c r="J38" s="318"/>
      <c r="K38" s="318"/>
      <c r="L38" s="318"/>
      <c r="M38" s="318"/>
      <c r="N38" s="318"/>
      <c r="O38" s="318"/>
      <c r="P38" s="318"/>
      <c r="Q38" s="318"/>
      <c r="R38" s="318"/>
      <c r="S38" s="318"/>
      <c r="T38" s="318"/>
      <c r="U38" s="318"/>
      <c r="V38" s="151"/>
      <c r="W38" s="151"/>
      <c r="X38" s="151"/>
      <c r="Y38" s="151"/>
      <c r="Z38" s="151"/>
      <c r="AA38" s="151"/>
      <c r="AB38" s="151"/>
      <c r="AC38" s="151"/>
      <c r="AD38" s="151"/>
      <c r="AE38" s="151"/>
      <c r="AF38" s="151"/>
      <c r="AG38" s="151"/>
      <c r="AH38" s="151"/>
      <c r="AI38" s="151"/>
      <c r="AJ38" s="151"/>
      <c r="AK38" s="151"/>
      <c r="AL38" s="151"/>
      <c r="AM38" s="151"/>
      <c r="AN38" s="151"/>
      <c r="AO38" s="151"/>
      <c r="AP38" s="151"/>
      <c r="AQ38" s="151"/>
      <c r="AR38" s="151"/>
      <c r="AS38" s="151"/>
      <c r="AT38" s="151"/>
      <c r="AU38" s="151"/>
      <c r="AV38" s="151"/>
      <c r="AW38" s="151"/>
      <c r="AX38" s="151"/>
      <c r="AY38" s="151"/>
      <c r="AZ38" s="151"/>
      <c r="BA38" s="151"/>
      <c r="BB38" s="151"/>
      <c r="BC38" s="151"/>
      <c r="BD38" s="151"/>
      <c r="BE38" s="151"/>
      <c r="BF38" s="151"/>
      <c r="BG38" s="151"/>
      <c r="BH38" s="151"/>
      <c r="BI38" s="151"/>
      <c r="BJ38" s="151"/>
      <c r="BK38" s="151"/>
    </row>
    <row r="39" spans="1:63" ht="12.75" customHeight="1">
      <c r="A39" s="12" t="s">
        <v>31</v>
      </c>
      <c r="B39" s="48">
        <v>253894</v>
      </c>
      <c r="C39" s="48">
        <v>278642</v>
      </c>
      <c r="D39" s="48">
        <v>313114</v>
      </c>
      <c r="E39" s="48">
        <v>356274</v>
      </c>
      <c r="F39" s="48">
        <v>400336</v>
      </c>
      <c r="G39" s="1">
        <v>437390</v>
      </c>
      <c r="H39" s="1">
        <v>472176</v>
      </c>
      <c r="I39" s="1">
        <v>503926</v>
      </c>
      <c r="J39" s="1">
        <v>561569</v>
      </c>
      <c r="K39" s="1">
        <v>593639</v>
      </c>
      <c r="L39" s="1">
        <v>614600</v>
      </c>
      <c r="M39" s="1">
        <v>645077</v>
      </c>
      <c r="N39" s="1">
        <v>665302</v>
      </c>
      <c r="O39" s="1">
        <v>687427</v>
      </c>
      <c r="P39" s="1">
        <v>695048</v>
      </c>
      <c r="Q39" s="1">
        <v>680502</v>
      </c>
      <c r="R39" s="1">
        <v>705793</v>
      </c>
      <c r="S39" s="1">
        <v>721551</v>
      </c>
      <c r="T39" s="1">
        <v>717248</v>
      </c>
      <c r="U39" s="1">
        <v>679969</v>
      </c>
    </row>
    <row r="40" spans="1:63" ht="12.75" customHeight="1">
      <c r="A40" s="13" t="s">
        <v>32</v>
      </c>
      <c r="B40" s="50">
        <v>10452</v>
      </c>
      <c r="C40" s="50">
        <v>10938</v>
      </c>
      <c r="D40" s="50">
        <v>10917</v>
      </c>
      <c r="E40" s="50">
        <v>10077</v>
      </c>
      <c r="F40" s="50">
        <v>10594</v>
      </c>
      <c r="G40" s="2">
        <v>11600</v>
      </c>
      <c r="H40" s="2">
        <v>12413</v>
      </c>
      <c r="I40" s="2">
        <v>12203</v>
      </c>
      <c r="J40" s="2">
        <v>13355</v>
      </c>
      <c r="K40" s="2">
        <v>13225</v>
      </c>
      <c r="L40" s="2">
        <v>13061</v>
      </c>
      <c r="M40" s="2">
        <v>12406</v>
      </c>
      <c r="N40" s="2">
        <v>11219</v>
      </c>
      <c r="O40" s="2">
        <v>10589</v>
      </c>
      <c r="P40" s="2">
        <v>9885</v>
      </c>
      <c r="Q40" s="2">
        <v>8941</v>
      </c>
      <c r="R40" s="2">
        <v>10114</v>
      </c>
      <c r="S40" s="2">
        <v>8640</v>
      </c>
      <c r="T40" s="2">
        <v>7984</v>
      </c>
      <c r="U40" s="2">
        <v>8413</v>
      </c>
    </row>
    <row r="41" spans="1:63" ht="12.75" customHeight="1">
      <c r="A41" s="14" t="s">
        <v>33</v>
      </c>
      <c r="B41" s="49">
        <v>67740</v>
      </c>
      <c r="C41" s="49">
        <v>74973</v>
      </c>
      <c r="D41" s="49">
        <v>87322</v>
      </c>
      <c r="E41" s="49">
        <v>110619</v>
      </c>
      <c r="F41" s="49">
        <v>122340</v>
      </c>
      <c r="G41" s="1">
        <v>135711</v>
      </c>
      <c r="H41" s="1">
        <v>152520</v>
      </c>
      <c r="I41" s="1">
        <v>161578</v>
      </c>
      <c r="J41" s="1">
        <v>189114</v>
      </c>
      <c r="K41" s="1">
        <v>200265</v>
      </c>
      <c r="L41" s="1">
        <v>214084</v>
      </c>
      <c r="M41" s="1">
        <v>221033</v>
      </c>
      <c r="N41" s="1">
        <v>228447</v>
      </c>
      <c r="O41" s="1">
        <v>233532</v>
      </c>
      <c r="P41" s="1">
        <v>234611</v>
      </c>
      <c r="Q41" s="1">
        <v>230353</v>
      </c>
      <c r="R41" s="1">
        <v>240689</v>
      </c>
      <c r="S41" s="1">
        <v>249779</v>
      </c>
      <c r="T41" s="1">
        <v>233171</v>
      </c>
      <c r="U41" s="1">
        <v>221884</v>
      </c>
    </row>
    <row r="42" spans="1:63" ht="12.75" customHeight="1">
      <c r="A42" s="13" t="s">
        <v>34</v>
      </c>
      <c r="B42" s="50">
        <v>175702</v>
      </c>
      <c r="C42" s="50">
        <v>192731</v>
      </c>
      <c r="D42" s="50">
        <v>214875</v>
      </c>
      <c r="E42" s="50">
        <v>235578</v>
      </c>
      <c r="F42" s="50">
        <v>267402</v>
      </c>
      <c r="G42" s="4">
        <v>290079</v>
      </c>
      <c r="H42" s="4">
        <v>307243</v>
      </c>
      <c r="I42" s="4">
        <v>330145</v>
      </c>
      <c r="J42" s="4">
        <v>359100</v>
      </c>
      <c r="K42" s="4">
        <v>380149</v>
      </c>
      <c r="L42" s="4">
        <v>387455</v>
      </c>
      <c r="M42" s="4">
        <v>411638</v>
      </c>
      <c r="N42" s="4">
        <v>425636</v>
      </c>
      <c r="O42" s="4">
        <v>443306</v>
      </c>
      <c r="P42" s="4">
        <v>450552</v>
      </c>
      <c r="Q42" s="4">
        <v>441208</v>
      </c>
      <c r="R42" s="4">
        <v>454990</v>
      </c>
      <c r="S42" s="4">
        <v>463132</v>
      </c>
      <c r="T42" s="4">
        <v>476093</v>
      </c>
      <c r="U42" s="2">
        <v>449672</v>
      </c>
    </row>
    <row r="43" spans="1:63" ht="12.75" customHeight="1">
      <c r="A43" s="12" t="s">
        <v>35</v>
      </c>
      <c r="B43" s="49">
        <v>1939321</v>
      </c>
      <c r="C43" s="49">
        <v>1926915</v>
      </c>
      <c r="D43" s="49">
        <v>1932826</v>
      </c>
      <c r="E43" s="49">
        <v>1918494</v>
      </c>
      <c r="F43" s="49">
        <v>1901503</v>
      </c>
      <c r="G43" s="1">
        <v>1902433</v>
      </c>
      <c r="H43" s="1">
        <v>1919302</v>
      </c>
      <c r="I43" s="1">
        <v>1927314</v>
      </c>
      <c r="J43" s="1">
        <v>1933348</v>
      </c>
      <c r="K43" s="1">
        <v>1947361</v>
      </c>
      <c r="L43" s="1">
        <v>1978409</v>
      </c>
      <c r="M43" s="1">
        <v>2003803</v>
      </c>
      <c r="N43" s="1">
        <v>2053663</v>
      </c>
      <c r="O43" s="1">
        <v>2105236</v>
      </c>
      <c r="P43" s="1">
        <v>2164550</v>
      </c>
      <c r="Q43" s="1">
        <v>2187491</v>
      </c>
      <c r="R43" s="78">
        <v>2209141</v>
      </c>
      <c r="S43" s="78">
        <v>2223365</v>
      </c>
      <c r="T43" s="78">
        <v>2220355</v>
      </c>
      <c r="U43" s="1">
        <f>U44+U45+U46</f>
        <v>2234177</v>
      </c>
    </row>
    <row r="44" spans="1:63" ht="12.75" customHeight="1">
      <c r="A44" s="13" t="s">
        <v>36</v>
      </c>
      <c r="B44" s="50">
        <v>550541</v>
      </c>
      <c r="C44" s="50">
        <v>564505</v>
      </c>
      <c r="D44" s="50">
        <v>579349</v>
      </c>
      <c r="E44" s="50">
        <v>572871</v>
      </c>
      <c r="F44" s="50">
        <v>577553</v>
      </c>
      <c r="G44" s="2">
        <v>597495</v>
      </c>
      <c r="H44" s="2">
        <v>599563</v>
      </c>
      <c r="I44" s="2">
        <v>593685</v>
      </c>
      <c r="J44" s="2">
        <v>612787</v>
      </c>
      <c r="K44" s="2">
        <v>612931</v>
      </c>
      <c r="L44" s="2">
        <v>626489</v>
      </c>
      <c r="M44" s="2">
        <v>639883</v>
      </c>
      <c r="N44" s="2">
        <v>663527</v>
      </c>
      <c r="O44" s="2">
        <v>676755</v>
      </c>
      <c r="P44" s="2">
        <v>695563</v>
      </c>
      <c r="Q44" s="2">
        <v>685735</v>
      </c>
      <c r="R44" s="2">
        <v>685116</v>
      </c>
      <c r="S44" s="2">
        <v>690117</v>
      </c>
      <c r="T44" s="2">
        <v>691592</v>
      </c>
      <c r="U44" s="2">
        <v>706853</v>
      </c>
    </row>
    <row r="45" spans="1:63" ht="12.75" customHeight="1">
      <c r="A45" s="14" t="s">
        <v>37</v>
      </c>
      <c r="B45" s="48">
        <v>678851</v>
      </c>
      <c r="C45" s="48">
        <v>669736</v>
      </c>
      <c r="D45" s="48">
        <v>672996</v>
      </c>
      <c r="E45" s="48">
        <v>667366</v>
      </c>
      <c r="F45" s="48">
        <v>651518</v>
      </c>
      <c r="G45" s="1">
        <v>648934</v>
      </c>
      <c r="H45" s="1">
        <v>666222</v>
      </c>
      <c r="I45" s="1">
        <v>661014</v>
      </c>
      <c r="J45" s="1">
        <v>652979</v>
      </c>
      <c r="K45" s="1">
        <v>670925</v>
      </c>
      <c r="L45" s="1">
        <v>666726</v>
      </c>
      <c r="M45" s="1">
        <v>682485</v>
      </c>
      <c r="N45" s="1">
        <v>695328</v>
      </c>
      <c r="O45" s="1">
        <v>722278</v>
      </c>
      <c r="P45" s="1">
        <v>736344</v>
      </c>
      <c r="Q45" s="1">
        <v>756263</v>
      </c>
      <c r="R45" s="1">
        <v>754740</v>
      </c>
      <c r="S45" s="1">
        <v>755093</v>
      </c>
      <c r="T45" s="1">
        <v>755338</v>
      </c>
      <c r="U45" s="1">
        <v>755548</v>
      </c>
    </row>
    <row r="46" spans="1:63" ht="12.75" customHeight="1">
      <c r="A46" s="13" t="s">
        <v>38</v>
      </c>
      <c r="B46" s="50">
        <v>709929</v>
      </c>
      <c r="C46" s="50">
        <v>692674</v>
      </c>
      <c r="D46" s="50">
        <v>680481</v>
      </c>
      <c r="E46" s="50">
        <v>678257</v>
      </c>
      <c r="F46" s="50">
        <v>672432</v>
      </c>
      <c r="G46" s="4">
        <v>656004</v>
      </c>
      <c r="H46" s="4">
        <v>653517</v>
      </c>
      <c r="I46" s="4">
        <v>672615</v>
      </c>
      <c r="J46" s="4">
        <v>667582</v>
      </c>
      <c r="K46" s="4">
        <v>663505</v>
      </c>
      <c r="L46" s="4">
        <v>685194</v>
      </c>
      <c r="M46" s="4">
        <v>681435</v>
      </c>
      <c r="N46" s="4">
        <v>694808</v>
      </c>
      <c r="O46" s="4">
        <v>706203</v>
      </c>
      <c r="P46" s="4">
        <v>732643</v>
      </c>
      <c r="Q46" s="4">
        <v>745493</v>
      </c>
      <c r="R46" s="4">
        <v>769285</v>
      </c>
      <c r="S46" s="4">
        <v>778155</v>
      </c>
      <c r="T46" s="4">
        <v>773425</v>
      </c>
      <c r="U46" s="2">
        <v>771776</v>
      </c>
    </row>
    <row r="47" spans="1:63" ht="12.75" customHeight="1">
      <c r="A47" s="122" t="s">
        <v>128</v>
      </c>
      <c r="B47" s="49">
        <v>2193215</v>
      </c>
      <c r="C47" s="49">
        <v>2205557</v>
      </c>
      <c r="D47" s="49">
        <v>2245940</v>
      </c>
      <c r="E47" s="49">
        <v>2274768</v>
      </c>
      <c r="F47" s="49">
        <v>2301839</v>
      </c>
      <c r="G47" s="1">
        <v>2339823</v>
      </c>
      <c r="H47" s="1">
        <v>2391478</v>
      </c>
      <c r="I47" s="1">
        <v>2431240</v>
      </c>
      <c r="J47" s="1">
        <v>2494917</v>
      </c>
      <c r="K47" s="1">
        <v>2541000</v>
      </c>
      <c r="L47" s="1">
        <v>2593009</v>
      </c>
      <c r="M47" s="1">
        <v>2648880</v>
      </c>
      <c r="N47" s="1">
        <v>2718965</v>
      </c>
      <c r="O47" s="1">
        <v>2792663</v>
      </c>
      <c r="P47" s="1">
        <v>2859598</v>
      </c>
      <c r="Q47" s="1">
        <v>2867993</v>
      </c>
      <c r="R47" s="1">
        <v>2914934</v>
      </c>
      <c r="S47" s="1">
        <v>2944916</v>
      </c>
      <c r="T47" s="1">
        <v>2937603</v>
      </c>
      <c r="U47" s="1">
        <v>2914146</v>
      </c>
    </row>
    <row r="48" spans="1:63" ht="12.75" customHeight="1">
      <c r="A48" s="15"/>
      <c r="B48" s="337" t="s">
        <v>6</v>
      </c>
      <c r="C48" s="318"/>
      <c r="D48" s="318"/>
      <c r="E48" s="318"/>
      <c r="F48" s="318"/>
      <c r="G48" s="318"/>
      <c r="H48" s="318"/>
      <c r="I48" s="318"/>
      <c r="J48" s="318"/>
      <c r="K48" s="318"/>
      <c r="L48" s="318"/>
      <c r="M48" s="318"/>
      <c r="N48" s="318"/>
      <c r="O48" s="318"/>
      <c r="P48" s="318"/>
      <c r="Q48" s="318"/>
      <c r="R48" s="318"/>
      <c r="S48" s="318"/>
      <c r="T48" s="318"/>
      <c r="U48" s="318"/>
    </row>
    <row r="49" spans="1:21" ht="12.75" customHeight="1">
      <c r="A49" s="12" t="s">
        <v>31</v>
      </c>
      <c r="B49" s="49">
        <v>116698</v>
      </c>
      <c r="C49" s="49">
        <v>137660</v>
      </c>
      <c r="D49" s="49">
        <v>167631</v>
      </c>
      <c r="E49" s="49">
        <v>198198</v>
      </c>
      <c r="F49" s="49">
        <v>233984</v>
      </c>
      <c r="G49" s="1">
        <v>266582</v>
      </c>
      <c r="H49" s="1">
        <v>295614</v>
      </c>
      <c r="I49" s="1">
        <v>323307</v>
      </c>
      <c r="J49" s="1">
        <v>372235</v>
      </c>
      <c r="K49" s="1">
        <v>399239</v>
      </c>
      <c r="L49" s="1">
        <v>413929</v>
      </c>
      <c r="M49" s="1">
        <v>439091</v>
      </c>
      <c r="N49" s="1">
        <v>456794</v>
      </c>
      <c r="O49" s="1">
        <v>477155</v>
      </c>
      <c r="P49" s="1">
        <v>486609</v>
      </c>
      <c r="Q49" s="1">
        <v>478652</v>
      </c>
      <c r="R49" s="1">
        <v>503067</v>
      </c>
      <c r="S49" s="1">
        <v>519104</v>
      </c>
      <c r="T49" s="1">
        <v>522881</v>
      </c>
      <c r="U49" s="1">
        <v>502712</v>
      </c>
    </row>
    <row r="50" spans="1:21" ht="12.75" customHeight="1">
      <c r="A50" s="13" t="s">
        <v>32</v>
      </c>
      <c r="B50" s="50">
        <v>4720</v>
      </c>
      <c r="C50" s="50">
        <v>4888</v>
      </c>
      <c r="D50" s="50">
        <v>5272</v>
      </c>
      <c r="E50" s="50">
        <v>5092</v>
      </c>
      <c r="F50" s="50">
        <v>5858</v>
      </c>
      <c r="G50" s="2">
        <v>6773</v>
      </c>
      <c r="H50" s="2">
        <v>7493</v>
      </c>
      <c r="I50" s="2">
        <v>7622</v>
      </c>
      <c r="J50" s="2">
        <v>8657</v>
      </c>
      <c r="K50" s="2">
        <v>8635</v>
      </c>
      <c r="L50" s="2">
        <v>8452</v>
      </c>
      <c r="M50" s="2">
        <v>7972</v>
      </c>
      <c r="N50" s="2">
        <v>7350</v>
      </c>
      <c r="O50" s="2">
        <v>7078</v>
      </c>
      <c r="P50" s="2">
        <v>6404</v>
      </c>
      <c r="Q50" s="2">
        <v>5787</v>
      </c>
      <c r="R50" s="2">
        <v>6635</v>
      </c>
      <c r="S50" s="2">
        <v>5522</v>
      </c>
      <c r="T50" s="2">
        <v>4995</v>
      </c>
      <c r="U50" s="2">
        <v>5605</v>
      </c>
    </row>
    <row r="51" spans="1:21" ht="12.75" customHeight="1">
      <c r="A51" s="14" t="s">
        <v>33</v>
      </c>
      <c r="B51" s="49">
        <v>22431</v>
      </c>
      <c r="C51" s="49">
        <v>28243</v>
      </c>
      <c r="D51" s="49">
        <v>36304</v>
      </c>
      <c r="E51" s="49">
        <v>48538</v>
      </c>
      <c r="F51" s="49">
        <v>58377</v>
      </c>
      <c r="G51" s="1">
        <v>69572</v>
      </c>
      <c r="H51" s="1">
        <v>82210</v>
      </c>
      <c r="I51" s="1">
        <v>90443</v>
      </c>
      <c r="J51" s="1">
        <v>111440</v>
      </c>
      <c r="K51" s="1">
        <v>120294</v>
      </c>
      <c r="L51" s="1">
        <v>129325</v>
      </c>
      <c r="M51" s="1">
        <v>135271</v>
      </c>
      <c r="N51" s="1">
        <v>140726</v>
      </c>
      <c r="O51" s="1">
        <v>146018</v>
      </c>
      <c r="P51" s="1">
        <v>148482</v>
      </c>
      <c r="Q51" s="1">
        <v>146485</v>
      </c>
      <c r="R51" s="1">
        <v>156035</v>
      </c>
      <c r="S51" s="1">
        <v>164302</v>
      </c>
      <c r="T51" s="1">
        <v>155042</v>
      </c>
      <c r="U51" s="1">
        <v>150644</v>
      </c>
    </row>
    <row r="52" spans="1:21" ht="12.75" customHeight="1">
      <c r="A52" s="13" t="s">
        <v>34</v>
      </c>
      <c r="B52" s="50">
        <v>89547</v>
      </c>
      <c r="C52" s="50">
        <v>104529</v>
      </c>
      <c r="D52" s="50">
        <v>126055</v>
      </c>
      <c r="E52" s="50">
        <v>144568</v>
      </c>
      <c r="F52" s="50">
        <v>169749</v>
      </c>
      <c r="G52" s="4">
        <v>190237</v>
      </c>
      <c r="H52" s="4">
        <v>205911</v>
      </c>
      <c r="I52" s="4">
        <v>225242</v>
      </c>
      <c r="J52" s="4">
        <v>252138</v>
      </c>
      <c r="K52" s="4">
        <v>270310</v>
      </c>
      <c r="L52" s="4">
        <v>276152</v>
      </c>
      <c r="M52" s="4">
        <v>295848</v>
      </c>
      <c r="N52" s="4">
        <v>308718</v>
      </c>
      <c r="O52" s="4">
        <v>324059</v>
      </c>
      <c r="P52" s="4">
        <v>331723</v>
      </c>
      <c r="Q52" s="4">
        <v>326380</v>
      </c>
      <c r="R52" s="4">
        <v>340397</v>
      </c>
      <c r="S52" s="4">
        <v>349280</v>
      </c>
      <c r="T52" s="4">
        <v>362844</v>
      </c>
      <c r="U52" s="2">
        <v>346463</v>
      </c>
    </row>
    <row r="53" spans="1:21" ht="12.75" customHeight="1">
      <c r="A53" s="12" t="s">
        <v>35</v>
      </c>
      <c r="B53" s="49">
        <v>1594943</v>
      </c>
      <c r="C53" s="49">
        <v>1579111</v>
      </c>
      <c r="D53" s="49">
        <v>1580181</v>
      </c>
      <c r="E53" s="49">
        <v>1563468</v>
      </c>
      <c r="F53" s="49">
        <v>1544843</v>
      </c>
      <c r="G53" s="1">
        <v>1539656</v>
      </c>
      <c r="H53" s="1">
        <v>1546163</v>
      </c>
      <c r="I53" s="1">
        <v>1546356</v>
      </c>
      <c r="J53" s="1">
        <v>1546213</v>
      </c>
      <c r="K53" s="1">
        <v>1556593</v>
      </c>
      <c r="L53" s="1">
        <v>1580757</v>
      </c>
      <c r="M53" s="1">
        <v>1603425</v>
      </c>
      <c r="N53" s="1">
        <v>1646270</v>
      </c>
      <c r="O53" s="1">
        <v>1692029</v>
      </c>
      <c r="P53" s="1">
        <v>1742139</v>
      </c>
      <c r="Q53" s="1">
        <v>1764862</v>
      </c>
      <c r="R53" s="1">
        <v>1788980</v>
      </c>
      <c r="S53" s="1">
        <v>1805477</v>
      </c>
      <c r="T53" s="1">
        <v>1811682</v>
      </c>
      <c r="U53" s="1">
        <f>U54+U55+U56</f>
        <v>1833717</v>
      </c>
    </row>
    <row r="54" spans="1:21" ht="12.75" customHeight="1">
      <c r="A54" s="13" t="s">
        <v>36</v>
      </c>
      <c r="B54" s="50">
        <v>440034</v>
      </c>
      <c r="C54" s="50">
        <v>449672</v>
      </c>
      <c r="D54" s="50">
        <v>462602</v>
      </c>
      <c r="E54" s="50">
        <v>458545</v>
      </c>
      <c r="F54" s="50">
        <v>460725</v>
      </c>
      <c r="G54" s="2">
        <v>474758</v>
      </c>
      <c r="H54" s="2">
        <v>475538</v>
      </c>
      <c r="I54" s="2">
        <v>469658</v>
      </c>
      <c r="J54" s="2">
        <v>484698</v>
      </c>
      <c r="K54" s="2">
        <v>485586</v>
      </c>
      <c r="L54" s="2">
        <v>496662</v>
      </c>
      <c r="M54" s="2">
        <v>508569</v>
      </c>
      <c r="N54" s="2">
        <v>528565</v>
      </c>
      <c r="O54" s="2">
        <v>541088</v>
      </c>
      <c r="P54" s="2">
        <v>556492</v>
      </c>
      <c r="Q54" s="2">
        <v>549561</v>
      </c>
      <c r="R54" s="2">
        <v>552522</v>
      </c>
      <c r="S54" s="2">
        <v>557572</v>
      </c>
      <c r="T54" s="2">
        <v>562369</v>
      </c>
      <c r="U54" s="2">
        <v>579680</v>
      </c>
    </row>
    <row r="55" spans="1:21" ht="12.75" customHeight="1">
      <c r="A55" s="14" t="s">
        <v>37</v>
      </c>
      <c r="B55" s="49">
        <v>563313</v>
      </c>
      <c r="C55" s="49">
        <v>553978</v>
      </c>
      <c r="D55" s="49">
        <v>553763</v>
      </c>
      <c r="E55" s="49">
        <v>546709</v>
      </c>
      <c r="F55" s="49">
        <v>533206</v>
      </c>
      <c r="G55" s="1">
        <v>528129</v>
      </c>
      <c r="H55" s="1">
        <v>539067</v>
      </c>
      <c r="I55" s="1">
        <v>532580</v>
      </c>
      <c r="J55" s="1">
        <v>524157</v>
      </c>
      <c r="K55" s="1">
        <v>538072</v>
      </c>
      <c r="L55" s="1">
        <v>534381</v>
      </c>
      <c r="M55" s="1">
        <v>547943</v>
      </c>
      <c r="N55" s="1">
        <v>559617</v>
      </c>
      <c r="O55" s="1">
        <v>582349</v>
      </c>
      <c r="P55" s="1">
        <v>595267</v>
      </c>
      <c r="Q55" s="1">
        <v>612474</v>
      </c>
      <c r="R55" s="1">
        <v>613280</v>
      </c>
      <c r="S55" s="1">
        <v>615622</v>
      </c>
      <c r="T55" s="1">
        <v>618076</v>
      </c>
      <c r="U55" s="1">
        <v>621727</v>
      </c>
    </row>
    <row r="56" spans="1:21" ht="12.75" customHeight="1">
      <c r="A56" s="13" t="s">
        <v>38</v>
      </c>
      <c r="B56" s="50">
        <v>591596</v>
      </c>
      <c r="C56" s="50">
        <v>575461</v>
      </c>
      <c r="D56" s="50">
        <v>563816</v>
      </c>
      <c r="E56" s="50">
        <v>558214</v>
      </c>
      <c r="F56" s="50">
        <v>550912</v>
      </c>
      <c r="G56" s="4">
        <v>536769</v>
      </c>
      <c r="H56" s="4">
        <v>531558</v>
      </c>
      <c r="I56" s="4">
        <v>544118</v>
      </c>
      <c r="J56" s="4">
        <v>537358</v>
      </c>
      <c r="K56" s="4">
        <v>532935</v>
      </c>
      <c r="L56" s="4">
        <v>549714</v>
      </c>
      <c r="M56" s="4">
        <v>546913</v>
      </c>
      <c r="N56" s="4">
        <v>558088</v>
      </c>
      <c r="O56" s="4">
        <v>568592</v>
      </c>
      <c r="P56" s="4">
        <v>590380</v>
      </c>
      <c r="Q56" s="4">
        <v>602827</v>
      </c>
      <c r="R56" s="4">
        <v>623178</v>
      </c>
      <c r="S56" s="4">
        <v>632283</v>
      </c>
      <c r="T56" s="4">
        <v>631237</v>
      </c>
      <c r="U56" s="2">
        <v>632310</v>
      </c>
    </row>
    <row r="57" spans="1:21" ht="12.75" customHeight="1">
      <c r="A57" s="122" t="s">
        <v>128</v>
      </c>
      <c r="B57" s="49">
        <v>1711641</v>
      </c>
      <c r="C57" s="49">
        <v>1716771</v>
      </c>
      <c r="D57" s="49">
        <v>1747812</v>
      </c>
      <c r="E57" s="49">
        <v>1761666</v>
      </c>
      <c r="F57" s="49">
        <v>1778827</v>
      </c>
      <c r="G57" s="1">
        <v>1806238</v>
      </c>
      <c r="H57" s="1">
        <v>1841777</v>
      </c>
      <c r="I57" s="1">
        <v>1869663</v>
      </c>
      <c r="J57" s="1">
        <v>1918448</v>
      </c>
      <c r="K57" s="1">
        <v>1955832</v>
      </c>
      <c r="L57" s="1">
        <v>1994686</v>
      </c>
      <c r="M57" s="1">
        <v>2042516</v>
      </c>
      <c r="N57" s="1">
        <v>2103064</v>
      </c>
      <c r="O57" s="1">
        <v>2169184</v>
      </c>
      <c r="P57" s="1">
        <v>2228748</v>
      </c>
      <c r="Q57" s="1">
        <v>2243514</v>
      </c>
      <c r="R57" s="1">
        <v>2292047</v>
      </c>
      <c r="S57" s="1">
        <v>2324581</v>
      </c>
      <c r="T57" s="1">
        <v>2334563</v>
      </c>
      <c r="U57" s="1">
        <v>2336429</v>
      </c>
    </row>
    <row r="58" spans="1:21" ht="12.75" customHeight="1">
      <c r="A58" s="15"/>
      <c r="B58" s="337" t="s">
        <v>7</v>
      </c>
      <c r="C58" s="318"/>
      <c r="D58" s="318"/>
      <c r="E58" s="318"/>
      <c r="F58" s="318"/>
      <c r="G58" s="318"/>
      <c r="H58" s="318"/>
      <c r="I58" s="318"/>
      <c r="J58" s="318"/>
      <c r="K58" s="318"/>
      <c r="L58" s="318"/>
      <c r="M58" s="318"/>
      <c r="N58" s="318"/>
      <c r="O58" s="318"/>
      <c r="P58" s="318"/>
      <c r="Q58" s="318"/>
      <c r="R58" s="318"/>
      <c r="S58" s="318"/>
      <c r="T58" s="318"/>
      <c r="U58" s="318"/>
    </row>
    <row r="59" spans="1:21" ht="12.75" customHeight="1">
      <c r="A59" s="12" t="s">
        <v>31</v>
      </c>
      <c r="B59" s="49">
        <v>137196</v>
      </c>
      <c r="C59" s="49">
        <v>140982</v>
      </c>
      <c r="D59" s="49">
        <v>145483</v>
      </c>
      <c r="E59" s="49">
        <v>158076</v>
      </c>
      <c r="F59" s="49">
        <v>166352</v>
      </c>
      <c r="G59" s="1">
        <v>170808</v>
      </c>
      <c r="H59" s="1">
        <v>176562</v>
      </c>
      <c r="I59" s="1">
        <v>180619</v>
      </c>
      <c r="J59" s="1">
        <v>189334</v>
      </c>
      <c r="K59" s="1">
        <v>194400</v>
      </c>
      <c r="L59" s="1">
        <v>200671</v>
      </c>
      <c r="M59" s="1">
        <v>205986</v>
      </c>
      <c r="N59" s="1">
        <v>208508</v>
      </c>
      <c r="O59" s="1">
        <v>210272</v>
      </c>
      <c r="P59" s="1">
        <v>208439</v>
      </c>
      <c r="Q59" s="1">
        <v>201850</v>
      </c>
      <c r="R59" s="1">
        <v>202726</v>
      </c>
      <c r="S59" s="1">
        <v>202447</v>
      </c>
      <c r="T59" s="1">
        <v>194367</v>
      </c>
      <c r="U59" s="1">
        <v>177257</v>
      </c>
    </row>
    <row r="60" spans="1:21" ht="12.75" customHeight="1">
      <c r="A60" s="13" t="s">
        <v>32</v>
      </c>
      <c r="B60" s="50">
        <v>5732</v>
      </c>
      <c r="C60" s="50">
        <v>6050</v>
      </c>
      <c r="D60" s="50">
        <v>5645</v>
      </c>
      <c r="E60" s="50">
        <v>4985</v>
      </c>
      <c r="F60" s="50">
        <v>4736</v>
      </c>
      <c r="G60" s="2">
        <v>4827</v>
      </c>
      <c r="H60" s="2">
        <v>4920</v>
      </c>
      <c r="I60" s="2">
        <v>4581</v>
      </c>
      <c r="J60" s="2">
        <v>4698</v>
      </c>
      <c r="K60" s="2">
        <v>4590</v>
      </c>
      <c r="L60" s="2">
        <v>4609</v>
      </c>
      <c r="M60" s="2">
        <v>4434</v>
      </c>
      <c r="N60" s="2">
        <v>3869</v>
      </c>
      <c r="O60" s="2">
        <v>3511</v>
      </c>
      <c r="P60" s="2">
        <v>3481</v>
      </c>
      <c r="Q60" s="2">
        <v>3154</v>
      </c>
      <c r="R60" s="2">
        <v>3479</v>
      </c>
      <c r="S60" s="2">
        <v>3118</v>
      </c>
      <c r="T60" s="2">
        <v>2989</v>
      </c>
      <c r="U60" s="2">
        <v>2808</v>
      </c>
    </row>
    <row r="61" spans="1:21" ht="12.75" customHeight="1">
      <c r="A61" s="14" t="s">
        <v>33</v>
      </c>
      <c r="B61" s="49">
        <v>45309</v>
      </c>
      <c r="C61" s="49">
        <v>46730</v>
      </c>
      <c r="D61" s="49">
        <v>51018</v>
      </c>
      <c r="E61" s="49">
        <v>62081</v>
      </c>
      <c r="F61" s="49">
        <v>63963</v>
      </c>
      <c r="G61" s="1">
        <v>66139</v>
      </c>
      <c r="H61" s="1">
        <v>70310</v>
      </c>
      <c r="I61" s="1">
        <v>71135</v>
      </c>
      <c r="J61" s="1">
        <v>77674</v>
      </c>
      <c r="K61" s="1">
        <v>79971</v>
      </c>
      <c r="L61" s="1">
        <v>84759</v>
      </c>
      <c r="M61" s="1">
        <v>85762</v>
      </c>
      <c r="N61" s="1">
        <v>87721</v>
      </c>
      <c r="O61" s="1">
        <v>87514</v>
      </c>
      <c r="P61" s="1">
        <v>86129</v>
      </c>
      <c r="Q61" s="1">
        <v>83868</v>
      </c>
      <c r="R61" s="1">
        <v>84654</v>
      </c>
      <c r="S61" s="1">
        <v>85477</v>
      </c>
      <c r="T61" s="1">
        <v>78129</v>
      </c>
      <c r="U61" s="1">
        <v>71240</v>
      </c>
    </row>
    <row r="62" spans="1:21" ht="12.75" customHeight="1">
      <c r="A62" s="13" t="s">
        <v>34</v>
      </c>
      <c r="B62" s="50">
        <v>86155</v>
      </c>
      <c r="C62" s="50">
        <v>88202</v>
      </c>
      <c r="D62" s="50">
        <v>88820</v>
      </c>
      <c r="E62" s="50">
        <v>91010</v>
      </c>
      <c r="F62" s="50">
        <v>97653</v>
      </c>
      <c r="G62" s="4">
        <v>99842</v>
      </c>
      <c r="H62" s="4">
        <v>101332</v>
      </c>
      <c r="I62" s="4">
        <v>104903</v>
      </c>
      <c r="J62" s="4">
        <v>106962</v>
      </c>
      <c r="K62" s="4">
        <v>109839</v>
      </c>
      <c r="L62" s="4">
        <v>111303</v>
      </c>
      <c r="M62" s="4">
        <v>115790</v>
      </c>
      <c r="N62" s="4">
        <v>116918</v>
      </c>
      <c r="O62" s="4">
        <v>119247</v>
      </c>
      <c r="P62" s="4">
        <v>118829</v>
      </c>
      <c r="Q62" s="4">
        <v>114828</v>
      </c>
      <c r="R62" s="4">
        <v>114593</v>
      </c>
      <c r="S62" s="4">
        <v>113852</v>
      </c>
      <c r="T62" s="4">
        <v>113249</v>
      </c>
      <c r="U62" s="2">
        <v>103209</v>
      </c>
    </row>
    <row r="63" spans="1:21" ht="12.75" customHeight="1">
      <c r="A63" s="12" t="s">
        <v>35</v>
      </c>
      <c r="B63" s="49">
        <v>344378</v>
      </c>
      <c r="C63" s="49">
        <v>347804</v>
      </c>
      <c r="D63" s="49">
        <v>352645</v>
      </c>
      <c r="E63" s="49">
        <v>355026</v>
      </c>
      <c r="F63" s="49">
        <v>356660</v>
      </c>
      <c r="G63" s="1">
        <v>362777</v>
      </c>
      <c r="H63" s="1">
        <v>373139</v>
      </c>
      <c r="I63" s="1">
        <v>380958</v>
      </c>
      <c r="J63" s="1">
        <v>387135</v>
      </c>
      <c r="K63" s="1">
        <v>390768</v>
      </c>
      <c r="L63" s="1">
        <v>397652</v>
      </c>
      <c r="M63" s="1">
        <v>400378</v>
      </c>
      <c r="N63" s="1">
        <v>407393</v>
      </c>
      <c r="O63" s="1">
        <v>413207</v>
      </c>
      <c r="P63" s="1">
        <v>422411</v>
      </c>
      <c r="Q63" s="1">
        <v>422629</v>
      </c>
      <c r="R63" s="1">
        <v>420161</v>
      </c>
      <c r="S63" s="1">
        <v>417888</v>
      </c>
      <c r="T63" s="1">
        <v>408673</v>
      </c>
      <c r="U63" s="1">
        <f>U64+U65+U66</f>
        <v>400460</v>
      </c>
    </row>
    <row r="64" spans="1:21" ht="12.75" customHeight="1">
      <c r="A64" s="13" t="s">
        <v>36</v>
      </c>
      <c r="B64" s="50">
        <v>110507</v>
      </c>
      <c r="C64" s="50">
        <v>114833</v>
      </c>
      <c r="D64" s="50">
        <v>116747</v>
      </c>
      <c r="E64" s="50">
        <v>114326</v>
      </c>
      <c r="F64" s="50">
        <v>116828</v>
      </c>
      <c r="G64" s="4">
        <v>122737</v>
      </c>
      <c r="H64" s="4">
        <v>124025</v>
      </c>
      <c r="I64" s="4">
        <v>124027</v>
      </c>
      <c r="J64" s="4">
        <v>128089</v>
      </c>
      <c r="K64" s="4">
        <v>127345</v>
      </c>
      <c r="L64" s="4">
        <v>129827</v>
      </c>
      <c r="M64" s="4">
        <v>131314</v>
      </c>
      <c r="N64" s="4">
        <v>134962</v>
      </c>
      <c r="O64" s="4">
        <v>135667</v>
      </c>
      <c r="P64" s="4">
        <v>139071</v>
      </c>
      <c r="Q64" s="4">
        <v>136174</v>
      </c>
      <c r="R64" s="4">
        <v>132594</v>
      </c>
      <c r="S64" s="4">
        <v>132545</v>
      </c>
      <c r="T64" s="4">
        <v>129223</v>
      </c>
      <c r="U64" s="2">
        <v>127173</v>
      </c>
    </row>
    <row r="65" spans="1:21" ht="12.75" customHeight="1">
      <c r="A65" s="14" t="s">
        <v>37</v>
      </c>
      <c r="B65" s="49">
        <v>115538</v>
      </c>
      <c r="C65" s="49">
        <v>115758</v>
      </c>
      <c r="D65" s="49">
        <v>119233</v>
      </c>
      <c r="E65" s="49">
        <v>120657</v>
      </c>
      <c r="F65" s="49">
        <v>118312</v>
      </c>
      <c r="G65" s="1">
        <v>120805</v>
      </c>
      <c r="H65" s="1">
        <v>127155</v>
      </c>
      <c r="I65" s="1">
        <v>128434</v>
      </c>
      <c r="J65" s="1">
        <v>128822</v>
      </c>
      <c r="K65" s="1">
        <v>132853</v>
      </c>
      <c r="L65" s="1">
        <v>132345</v>
      </c>
      <c r="M65" s="1">
        <v>134542</v>
      </c>
      <c r="N65" s="1">
        <v>135711</v>
      </c>
      <c r="O65" s="1">
        <v>139929</v>
      </c>
      <c r="P65" s="1">
        <v>141077</v>
      </c>
      <c r="Q65" s="1">
        <v>143789</v>
      </c>
      <c r="R65" s="1">
        <v>141460</v>
      </c>
      <c r="S65" s="1">
        <v>139471</v>
      </c>
      <c r="T65" s="1">
        <v>137262</v>
      </c>
      <c r="U65" s="1">
        <v>133821</v>
      </c>
    </row>
    <row r="66" spans="1:21" ht="12.75" customHeight="1">
      <c r="A66" s="13" t="s">
        <v>38</v>
      </c>
      <c r="B66" s="50">
        <v>118333</v>
      </c>
      <c r="C66" s="50">
        <v>117213</v>
      </c>
      <c r="D66" s="50">
        <v>116665</v>
      </c>
      <c r="E66" s="50">
        <v>120043</v>
      </c>
      <c r="F66" s="50">
        <v>121520</v>
      </c>
      <c r="G66" s="4">
        <v>119235</v>
      </c>
      <c r="H66" s="4">
        <v>121959</v>
      </c>
      <c r="I66" s="4">
        <v>128497</v>
      </c>
      <c r="J66" s="4">
        <v>130224</v>
      </c>
      <c r="K66" s="4">
        <v>130570</v>
      </c>
      <c r="L66" s="4">
        <v>135480</v>
      </c>
      <c r="M66" s="4">
        <v>134522</v>
      </c>
      <c r="N66" s="4">
        <v>136720</v>
      </c>
      <c r="O66" s="4">
        <v>137611</v>
      </c>
      <c r="P66" s="4">
        <v>142263</v>
      </c>
      <c r="Q66" s="4">
        <v>142666</v>
      </c>
      <c r="R66" s="4">
        <v>146107</v>
      </c>
      <c r="S66" s="4">
        <v>145872</v>
      </c>
      <c r="T66" s="4">
        <v>142188</v>
      </c>
      <c r="U66" s="2">
        <v>139466</v>
      </c>
    </row>
    <row r="67" spans="1:21" ht="12.75" customHeight="1">
      <c r="A67" s="122" t="s">
        <v>128</v>
      </c>
      <c r="B67" s="49">
        <v>481574</v>
      </c>
      <c r="C67" s="49">
        <v>488786</v>
      </c>
      <c r="D67" s="49">
        <v>498128</v>
      </c>
      <c r="E67" s="49">
        <v>513102</v>
      </c>
      <c r="F67" s="49">
        <v>523012</v>
      </c>
      <c r="G67" s="1">
        <v>533585</v>
      </c>
      <c r="H67" s="1">
        <v>549701</v>
      </c>
      <c r="I67" s="1">
        <v>561577</v>
      </c>
      <c r="J67" s="1">
        <v>576469</v>
      </c>
      <c r="K67" s="1">
        <v>585168</v>
      </c>
      <c r="L67" s="1">
        <v>598323</v>
      </c>
      <c r="M67" s="1">
        <v>606364</v>
      </c>
      <c r="N67" s="1">
        <v>615901</v>
      </c>
      <c r="O67" s="1">
        <v>623479</v>
      </c>
      <c r="P67" s="1">
        <v>630850</v>
      </c>
      <c r="Q67" s="1">
        <v>624479</v>
      </c>
      <c r="R67" s="1">
        <v>622887</v>
      </c>
      <c r="S67" s="1">
        <v>620335</v>
      </c>
      <c r="T67" s="1">
        <v>603040</v>
      </c>
      <c r="U67" s="1">
        <v>577717</v>
      </c>
    </row>
    <row r="68" spans="1:21" ht="12.75" customHeight="1">
      <c r="A68" s="338" t="s">
        <v>24</v>
      </c>
      <c r="B68" s="340" t="s">
        <v>190</v>
      </c>
      <c r="C68" s="341"/>
      <c r="D68" s="341"/>
      <c r="E68" s="341"/>
      <c r="F68" s="341"/>
      <c r="G68" s="341"/>
      <c r="H68" s="341"/>
      <c r="I68" s="341"/>
      <c r="J68" s="341"/>
      <c r="K68" s="341"/>
      <c r="L68" s="341"/>
      <c r="M68" s="341"/>
      <c r="N68" s="341"/>
      <c r="O68" s="341"/>
      <c r="P68" s="341"/>
      <c r="Q68" s="341"/>
      <c r="R68" s="341"/>
      <c r="S68" s="341"/>
      <c r="T68" s="341"/>
      <c r="U68" s="341"/>
    </row>
    <row r="69" spans="1:21" ht="12.75" customHeight="1">
      <c r="A69" s="339"/>
      <c r="B69" s="342" t="s">
        <v>4</v>
      </c>
      <c r="C69" s="343"/>
      <c r="D69" s="343"/>
      <c r="E69" s="343"/>
      <c r="F69" s="343"/>
      <c r="G69" s="343"/>
      <c r="H69" s="343"/>
      <c r="I69" s="343"/>
      <c r="J69" s="343"/>
      <c r="K69" s="343"/>
      <c r="L69" s="343"/>
      <c r="M69" s="343"/>
      <c r="N69" s="343"/>
      <c r="O69" s="343"/>
      <c r="P69" s="343"/>
      <c r="Q69" s="343"/>
      <c r="R69" s="343"/>
      <c r="S69" s="343"/>
      <c r="T69" s="343"/>
      <c r="U69" s="343"/>
    </row>
    <row r="70" spans="1:21" ht="12.75" customHeight="1">
      <c r="A70" s="11"/>
      <c r="B70" s="337" t="s">
        <v>5</v>
      </c>
      <c r="C70" s="318"/>
      <c r="D70" s="318"/>
      <c r="E70" s="318"/>
      <c r="F70" s="318"/>
      <c r="G70" s="318"/>
      <c r="H70" s="318"/>
      <c r="I70" s="318"/>
      <c r="J70" s="318"/>
      <c r="K70" s="318"/>
      <c r="L70" s="318"/>
      <c r="M70" s="318"/>
      <c r="N70" s="318"/>
      <c r="O70" s="318"/>
      <c r="P70" s="318"/>
      <c r="Q70" s="318"/>
      <c r="R70" s="318"/>
      <c r="S70" s="318"/>
      <c r="T70" s="318"/>
      <c r="U70" s="318"/>
    </row>
    <row r="71" spans="1:21" ht="12.75" customHeight="1">
      <c r="A71" s="12" t="s">
        <v>31</v>
      </c>
      <c r="B71" s="49">
        <v>33011</v>
      </c>
      <c r="C71" s="49">
        <v>42681</v>
      </c>
      <c r="D71" s="49">
        <v>51076</v>
      </c>
      <c r="E71" s="49">
        <v>57433</v>
      </c>
      <c r="F71" s="49">
        <v>70065</v>
      </c>
      <c r="G71" s="1">
        <v>77094</v>
      </c>
      <c r="H71" s="1">
        <v>86032</v>
      </c>
      <c r="I71" s="1">
        <v>92363</v>
      </c>
      <c r="J71" s="1">
        <v>99181</v>
      </c>
      <c r="K71" s="1">
        <v>99704</v>
      </c>
      <c r="L71" s="1">
        <v>104958</v>
      </c>
      <c r="M71" s="1">
        <v>117284</v>
      </c>
      <c r="N71" s="1">
        <v>124257</v>
      </c>
      <c r="O71" s="1">
        <v>131000</v>
      </c>
      <c r="P71" s="1">
        <v>134115</v>
      </c>
      <c r="Q71" s="1">
        <v>129406</v>
      </c>
      <c r="R71" s="1">
        <v>132905</v>
      </c>
      <c r="S71" s="1">
        <v>135033</v>
      </c>
      <c r="T71" s="1">
        <v>131173</v>
      </c>
      <c r="U71" s="1">
        <v>121312</v>
      </c>
    </row>
    <row r="72" spans="1:21" ht="12.75" customHeight="1">
      <c r="A72" s="13" t="s">
        <v>32</v>
      </c>
      <c r="B72" s="50">
        <v>5298</v>
      </c>
      <c r="C72" s="50">
        <v>6572</v>
      </c>
      <c r="D72" s="50">
        <v>5425</v>
      </c>
      <c r="E72" s="50">
        <v>5107</v>
      </c>
      <c r="F72" s="50">
        <v>5459</v>
      </c>
      <c r="G72" s="2">
        <v>6026</v>
      </c>
      <c r="H72" s="2">
        <v>6201</v>
      </c>
      <c r="I72" s="2">
        <v>5917</v>
      </c>
      <c r="J72" s="2">
        <v>5922</v>
      </c>
      <c r="K72" s="2">
        <v>5516</v>
      </c>
      <c r="L72" s="2">
        <v>5461</v>
      </c>
      <c r="M72" s="2">
        <v>5226</v>
      </c>
      <c r="N72" s="2">
        <v>4802</v>
      </c>
      <c r="O72" s="2">
        <v>4610</v>
      </c>
      <c r="P72" s="2">
        <v>4043</v>
      </c>
      <c r="Q72" s="2">
        <v>3446</v>
      </c>
      <c r="R72" s="2">
        <v>3973</v>
      </c>
      <c r="S72" s="2">
        <v>3038</v>
      </c>
      <c r="T72" s="2">
        <v>2917</v>
      </c>
      <c r="U72" s="2">
        <v>2737</v>
      </c>
    </row>
    <row r="73" spans="1:21" ht="12.75" customHeight="1">
      <c r="A73" s="14" t="s">
        <v>33</v>
      </c>
      <c r="B73" s="48">
        <v>14541</v>
      </c>
      <c r="C73" s="48">
        <v>18507</v>
      </c>
      <c r="D73" s="48">
        <v>23632</v>
      </c>
      <c r="E73" s="48">
        <v>28610</v>
      </c>
      <c r="F73" s="48">
        <v>33479</v>
      </c>
      <c r="G73" s="1">
        <v>37025</v>
      </c>
      <c r="H73" s="1">
        <v>42271</v>
      </c>
      <c r="I73" s="1">
        <v>44795</v>
      </c>
      <c r="J73" s="1">
        <v>47792</v>
      </c>
      <c r="K73" s="1">
        <v>48769</v>
      </c>
      <c r="L73" s="1">
        <v>53142</v>
      </c>
      <c r="M73" s="1">
        <v>57707</v>
      </c>
      <c r="N73" s="1">
        <v>60410</v>
      </c>
      <c r="O73" s="1">
        <v>62243</v>
      </c>
      <c r="P73" s="1">
        <v>63395</v>
      </c>
      <c r="Q73" s="1">
        <v>59959</v>
      </c>
      <c r="R73" s="1">
        <v>62193</v>
      </c>
      <c r="S73" s="1">
        <v>63253</v>
      </c>
      <c r="T73" s="1">
        <v>58004</v>
      </c>
      <c r="U73" s="1">
        <v>53551</v>
      </c>
    </row>
    <row r="74" spans="1:21" ht="12.75" customHeight="1">
      <c r="A74" s="13" t="s">
        <v>34</v>
      </c>
      <c r="B74" s="50">
        <v>13172</v>
      </c>
      <c r="C74" s="50">
        <v>17602</v>
      </c>
      <c r="D74" s="50">
        <v>22019</v>
      </c>
      <c r="E74" s="50">
        <v>23716</v>
      </c>
      <c r="F74" s="50">
        <v>31127</v>
      </c>
      <c r="G74" s="4">
        <v>34043</v>
      </c>
      <c r="H74" s="4">
        <v>37560</v>
      </c>
      <c r="I74" s="4">
        <v>41651</v>
      </c>
      <c r="J74" s="4">
        <v>45467</v>
      </c>
      <c r="K74" s="4">
        <v>45419</v>
      </c>
      <c r="L74" s="4">
        <v>46355</v>
      </c>
      <c r="M74" s="4">
        <v>54351</v>
      </c>
      <c r="N74" s="4">
        <v>59045</v>
      </c>
      <c r="O74" s="4">
        <v>64147</v>
      </c>
      <c r="P74" s="4">
        <v>66677</v>
      </c>
      <c r="Q74" s="4">
        <v>66001</v>
      </c>
      <c r="R74" s="4">
        <v>66739</v>
      </c>
      <c r="S74" s="4">
        <v>68742</v>
      </c>
      <c r="T74" s="4">
        <v>70252</v>
      </c>
      <c r="U74" s="2">
        <v>65024</v>
      </c>
    </row>
    <row r="75" spans="1:21" ht="12.75" customHeight="1">
      <c r="A75" s="12" t="s">
        <v>35</v>
      </c>
      <c r="B75" s="49">
        <v>11971</v>
      </c>
      <c r="C75" s="49">
        <v>14013</v>
      </c>
      <c r="D75" s="49">
        <v>16499</v>
      </c>
      <c r="E75" s="49">
        <v>8043</v>
      </c>
      <c r="F75" s="49">
        <v>9611</v>
      </c>
      <c r="G75" s="1">
        <v>11176</v>
      </c>
      <c r="H75" s="1">
        <v>10926</v>
      </c>
      <c r="I75" s="1">
        <v>11589</v>
      </c>
      <c r="J75" s="1">
        <v>12407</v>
      </c>
      <c r="K75" s="1">
        <v>13240</v>
      </c>
      <c r="L75" s="1">
        <v>13727</v>
      </c>
      <c r="M75" s="1">
        <v>14097</v>
      </c>
      <c r="N75" s="1">
        <v>15640</v>
      </c>
      <c r="O75" s="1">
        <v>16330</v>
      </c>
      <c r="P75" s="1">
        <v>18916</v>
      </c>
      <c r="Q75" s="1">
        <v>19947</v>
      </c>
      <c r="R75" s="1">
        <v>19073</v>
      </c>
      <c r="S75" s="1">
        <v>19269</v>
      </c>
      <c r="T75" s="1">
        <v>19449</v>
      </c>
      <c r="U75" s="1">
        <v>19917</v>
      </c>
    </row>
    <row r="76" spans="1:21" ht="12.75" customHeight="1">
      <c r="A76" s="13" t="s">
        <v>36</v>
      </c>
      <c r="B76" s="50">
        <v>5195</v>
      </c>
      <c r="C76" s="50">
        <v>6356</v>
      </c>
      <c r="D76" s="50">
        <v>7706</v>
      </c>
      <c r="E76" s="50">
        <v>5119</v>
      </c>
      <c r="F76" s="50">
        <v>6159</v>
      </c>
      <c r="G76" s="2">
        <v>7410</v>
      </c>
      <c r="H76" s="2">
        <v>7475</v>
      </c>
      <c r="I76" s="2">
        <v>7795</v>
      </c>
      <c r="J76" s="2">
        <v>8692</v>
      </c>
      <c r="K76" s="2">
        <v>9162</v>
      </c>
      <c r="L76" s="2">
        <v>9277</v>
      </c>
      <c r="M76" s="2">
        <v>9809</v>
      </c>
      <c r="N76" s="2">
        <v>11218</v>
      </c>
      <c r="O76" s="2">
        <v>12038</v>
      </c>
      <c r="P76" s="2">
        <v>14053</v>
      </c>
      <c r="Q76" s="2">
        <v>14801</v>
      </c>
      <c r="R76" s="2">
        <v>13848</v>
      </c>
      <c r="S76" s="2">
        <v>14141</v>
      </c>
      <c r="T76" s="2">
        <v>14617</v>
      </c>
      <c r="U76" s="2">
        <v>14702</v>
      </c>
    </row>
    <row r="77" spans="1:21" ht="12.75" customHeight="1">
      <c r="A77" s="14" t="s">
        <v>37</v>
      </c>
      <c r="B77" s="48">
        <v>3604</v>
      </c>
      <c r="C77" s="48">
        <v>4035</v>
      </c>
      <c r="D77" s="48">
        <v>4682</v>
      </c>
      <c r="E77" s="48">
        <v>1799</v>
      </c>
      <c r="F77" s="48">
        <v>2007</v>
      </c>
      <c r="G77" s="1">
        <v>2267</v>
      </c>
      <c r="H77" s="1">
        <v>2167</v>
      </c>
      <c r="I77" s="1">
        <v>2242</v>
      </c>
      <c r="J77" s="1">
        <v>2253</v>
      </c>
      <c r="K77" s="1">
        <v>2524</v>
      </c>
      <c r="L77" s="1">
        <v>2761</v>
      </c>
      <c r="M77" s="1">
        <v>2598</v>
      </c>
      <c r="N77" s="1">
        <v>2740</v>
      </c>
      <c r="O77" s="1">
        <v>2603</v>
      </c>
      <c r="P77" s="1">
        <v>3122</v>
      </c>
      <c r="Q77" s="1">
        <v>3344</v>
      </c>
      <c r="R77" s="1">
        <v>3322</v>
      </c>
      <c r="S77" s="1">
        <v>3216</v>
      </c>
      <c r="T77" s="1">
        <v>3075</v>
      </c>
      <c r="U77" s="1">
        <v>3305</v>
      </c>
    </row>
    <row r="78" spans="1:21" ht="12.75" customHeight="1">
      <c r="A78" s="13" t="s">
        <v>38</v>
      </c>
      <c r="B78" s="50">
        <v>3172</v>
      </c>
      <c r="C78" s="50">
        <v>3622</v>
      </c>
      <c r="D78" s="50">
        <v>4111</v>
      </c>
      <c r="E78" s="50">
        <v>1125</v>
      </c>
      <c r="F78" s="50">
        <v>1445</v>
      </c>
      <c r="G78" s="4">
        <v>1499</v>
      </c>
      <c r="H78" s="4">
        <v>1284</v>
      </c>
      <c r="I78" s="4">
        <v>1552</v>
      </c>
      <c r="J78" s="4">
        <v>1462</v>
      </c>
      <c r="K78" s="4">
        <v>1554</v>
      </c>
      <c r="L78" s="4">
        <v>1689</v>
      </c>
      <c r="M78" s="4">
        <v>1690</v>
      </c>
      <c r="N78" s="4">
        <v>1682</v>
      </c>
      <c r="O78" s="4">
        <v>1689</v>
      </c>
      <c r="P78" s="4">
        <v>1741</v>
      </c>
      <c r="Q78" s="4">
        <v>1802</v>
      </c>
      <c r="R78" s="4">
        <v>1903</v>
      </c>
      <c r="S78" s="4">
        <v>1912</v>
      </c>
      <c r="T78" s="4">
        <v>1757</v>
      </c>
      <c r="U78" s="2">
        <v>1910</v>
      </c>
    </row>
    <row r="79" spans="1:21" ht="12.75" customHeight="1">
      <c r="A79" s="122" t="s">
        <v>128</v>
      </c>
      <c r="B79" s="48">
        <v>44982</v>
      </c>
      <c r="C79" s="48">
        <v>56694</v>
      </c>
      <c r="D79" s="48">
        <v>67575</v>
      </c>
      <c r="E79" s="48">
        <v>65476</v>
      </c>
      <c r="F79" s="48">
        <v>79676</v>
      </c>
      <c r="G79" s="1">
        <v>88270</v>
      </c>
      <c r="H79" s="1">
        <v>96958</v>
      </c>
      <c r="I79" s="1">
        <v>103952</v>
      </c>
      <c r="J79" s="1">
        <v>111588</v>
      </c>
      <c r="K79" s="1">
        <v>112944</v>
      </c>
      <c r="L79" s="1">
        <v>118685</v>
      </c>
      <c r="M79" s="1">
        <v>131381</v>
      </c>
      <c r="N79" s="1">
        <v>139897</v>
      </c>
      <c r="O79" s="1">
        <v>147330</v>
      </c>
      <c r="P79" s="1">
        <v>153031</v>
      </c>
      <c r="Q79" s="1">
        <v>149353</v>
      </c>
      <c r="R79" s="1">
        <v>151978</v>
      </c>
      <c r="S79" s="1">
        <v>154302</v>
      </c>
      <c r="T79" s="1">
        <v>150622</v>
      </c>
      <c r="U79" s="1">
        <v>141229</v>
      </c>
    </row>
    <row r="80" spans="1:21" ht="12.75" customHeight="1">
      <c r="A80" s="15"/>
      <c r="B80" s="337" t="s">
        <v>6</v>
      </c>
      <c r="C80" s="318"/>
      <c r="D80" s="318"/>
      <c r="E80" s="318"/>
      <c r="F80" s="318"/>
      <c r="G80" s="318"/>
      <c r="H80" s="318"/>
      <c r="I80" s="318"/>
      <c r="J80" s="318"/>
      <c r="K80" s="318"/>
      <c r="L80" s="318"/>
      <c r="M80" s="318"/>
      <c r="N80" s="318"/>
      <c r="O80" s="318"/>
      <c r="P80" s="318"/>
      <c r="Q80" s="318"/>
      <c r="R80" s="318"/>
      <c r="S80" s="318"/>
      <c r="T80" s="318"/>
      <c r="U80" s="318"/>
    </row>
    <row r="81" spans="1:21" ht="12.75" customHeight="1">
      <c r="A81" s="12" t="s">
        <v>31</v>
      </c>
      <c r="B81" s="49">
        <v>20969</v>
      </c>
      <c r="C81" s="49">
        <v>28932</v>
      </c>
      <c r="D81" s="49">
        <v>36090</v>
      </c>
      <c r="E81" s="49">
        <v>40293</v>
      </c>
      <c r="F81" s="49">
        <v>51350</v>
      </c>
      <c r="G81" s="1">
        <v>57353</v>
      </c>
      <c r="H81" s="1">
        <v>65464</v>
      </c>
      <c r="I81" s="1">
        <v>70841</v>
      </c>
      <c r="J81" s="1">
        <v>77388</v>
      </c>
      <c r="K81" s="1">
        <v>78244</v>
      </c>
      <c r="L81" s="1">
        <v>83386</v>
      </c>
      <c r="M81" s="1">
        <v>96176</v>
      </c>
      <c r="N81" s="1">
        <v>103391</v>
      </c>
      <c r="O81" s="1">
        <v>110548</v>
      </c>
      <c r="P81" s="1">
        <v>114761</v>
      </c>
      <c r="Q81" s="1">
        <v>111787</v>
      </c>
      <c r="R81" s="1">
        <v>116761</v>
      </c>
      <c r="S81" s="1">
        <v>120344</v>
      </c>
      <c r="T81" s="1">
        <v>118637</v>
      </c>
      <c r="U81" s="1">
        <v>111040</v>
      </c>
    </row>
    <row r="82" spans="1:21" ht="12.75" customHeight="1">
      <c r="A82" s="13" t="s">
        <v>32</v>
      </c>
      <c r="B82" s="50">
        <v>3749</v>
      </c>
      <c r="C82" s="50">
        <v>4754</v>
      </c>
      <c r="D82" s="50">
        <v>3903</v>
      </c>
      <c r="E82" s="50">
        <v>3829</v>
      </c>
      <c r="F82" s="50">
        <v>4178</v>
      </c>
      <c r="G82" s="2">
        <v>4611</v>
      </c>
      <c r="H82" s="2">
        <v>4938</v>
      </c>
      <c r="I82" s="2">
        <v>4726</v>
      </c>
      <c r="J82" s="2">
        <v>4778</v>
      </c>
      <c r="K82" s="2">
        <v>4368</v>
      </c>
      <c r="L82" s="2">
        <v>4450</v>
      </c>
      <c r="M82" s="2">
        <v>4313</v>
      </c>
      <c r="N82" s="2">
        <v>4058</v>
      </c>
      <c r="O82" s="2">
        <v>3868</v>
      </c>
      <c r="P82" s="2">
        <v>3378</v>
      </c>
      <c r="Q82" s="2">
        <v>2900</v>
      </c>
      <c r="R82" s="2">
        <v>3325</v>
      </c>
      <c r="S82" s="2">
        <v>2588</v>
      </c>
      <c r="T82" s="2">
        <v>2441</v>
      </c>
      <c r="U82" s="2">
        <v>2336</v>
      </c>
    </row>
    <row r="83" spans="1:21" ht="12.75" customHeight="1">
      <c r="A83" s="14" t="s">
        <v>33</v>
      </c>
      <c r="B83" s="48">
        <v>8758</v>
      </c>
      <c r="C83" s="48">
        <v>12156</v>
      </c>
      <c r="D83" s="48">
        <v>16141</v>
      </c>
      <c r="E83" s="48">
        <v>19414</v>
      </c>
      <c r="F83" s="48">
        <v>24010</v>
      </c>
      <c r="G83" s="1">
        <v>26955</v>
      </c>
      <c r="H83" s="1">
        <v>31486</v>
      </c>
      <c r="I83" s="1">
        <v>33736</v>
      </c>
      <c r="J83" s="1">
        <v>36673</v>
      </c>
      <c r="K83" s="1">
        <v>37682</v>
      </c>
      <c r="L83" s="1">
        <v>42071</v>
      </c>
      <c r="M83" s="1">
        <v>46777</v>
      </c>
      <c r="N83" s="1">
        <v>49764</v>
      </c>
      <c r="O83" s="1">
        <v>52052</v>
      </c>
      <c r="P83" s="1">
        <v>53664</v>
      </c>
      <c r="Q83" s="1">
        <v>51210</v>
      </c>
      <c r="R83" s="1">
        <v>54116</v>
      </c>
      <c r="S83" s="1">
        <v>56080</v>
      </c>
      <c r="T83" s="1">
        <v>52059</v>
      </c>
      <c r="U83" s="1">
        <v>48708</v>
      </c>
    </row>
    <row r="84" spans="1:21" ht="12.75" customHeight="1">
      <c r="A84" s="13" t="s">
        <v>34</v>
      </c>
      <c r="B84" s="50">
        <v>8462</v>
      </c>
      <c r="C84" s="50">
        <v>12022</v>
      </c>
      <c r="D84" s="50">
        <v>16046</v>
      </c>
      <c r="E84" s="50">
        <v>17050</v>
      </c>
      <c r="F84" s="50">
        <v>23162</v>
      </c>
      <c r="G84" s="4">
        <v>25787</v>
      </c>
      <c r="H84" s="4">
        <v>29040</v>
      </c>
      <c r="I84" s="4">
        <v>32379</v>
      </c>
      <c r="J84" s="4">
        <v>35937</v>
      </c>
      <c r="K84" s="4">
        <v>36194</v>
      </c>
      <c r="L84" s="4">
        <v>36865</v>
      </c>
      <c r="M84" s="4">
        <v>45086</v>
      </c>
      <c r="N84" s="4">
        <v>49569</v>
      </c>
      <c r="O84" s="4">
        <v>54628</v>
      </c>
      <c r="P84" s="4">
        <v>57719</v>
      </c>
      <c r="Q84" s="4">
        <v>57677</v>
      </c>
      <c r="R84" s="4">
        <v>59320</v>
      </c>
      <c r="S84" s="4">
        <v>61676</v>
      </c>
      <c r="T84" s="4">
        <v>64137</v>
      </c>
      <c r="U84" s="2">
        <v>59996</v>
      </c>
    </row>
    <row r="85" spans="1:21" ht="12.75" customHeight="1">
      <c r="A85" s="12" t="s">
        <v>35</v>
      </c>
      <c r="B85" s="49">
        <v>9602</v>
      </c>
      <c r="C85" s="49">
        <v>11490</v>
      </c>
      <c r="D85" s="49">
        <v>13729</v>
      </c>
      <c r="E85" s="49">
        <v>5807</v>
      </c>
      <c r="F85" s="49">
        <v>7328</v>
      </c>
      <c r="G85" s="1">
        <v>8796</v>
      </c>
      <c r="H85" s="1">
        <v>8460</v>
      </c>
      <c r="I85" s="1">
        <v>9155</v>
      </c>
      <c r="J85" s="1">
        <v>9726</v>
      </c>
      <c r="K85" s="1">
        <v>10520</v>
      </c>
      <c r="L85" s="1">
        <v>11074</v>
      </c>
      <c r="M85" s="1">
        <v>11296</v>
      </c>
      <c r="N85" s="1">
        <v>12793</v>
      </c>
      <c r="O85" s="1">
        <v>13489</v>
      </c>
      <c r="P85" s="1">
        <v>15786</v>
      </c>
      <c r="Q85" s="1">
        <v>17218</v>
      </c>
      <c r="R85" s="1">
        <v>16424</v>
      </c>
      <c r="S85" s="1">
        <v>16613</v>
      </c>
      <c r="T85" s="1">
        <v>16962</v>
      </c>
      <c r="U85" s="1">
        <v>17267</v>
      </c>
    </row>
    <row r="86" spans="1:21" ht="12.75" customHeight="1">
      <c r="A86" s="13" t="s">
        <v>36</v>
      </c>
      <c r="B86" s="50">
        <v>3938</v>
      </c>
      <c r="C86" s="50">
        <v>4986</v>
      </c>
      <c r="D86" s="50">
        <v>6179</v>
      </c>
      <c r="E86" s="50">
        <v>3898</v>
      </c>
      <c r="F86" s="50">
        <v>4822</v>
      </c>
      <c r="G86" s="2">
        <v>5965</v>
      </c>
      <c r="H86" s="2">
        <v>5988</v>
      </c>
      <c r="I86" s="2">
        <v>6400</v>
      </c>
      <c r="J86" s="2">
        <v>7015</v>
      </c>
      <c r="K86" s="2">
        <v>7516</v>
      </c>
      <c r="L86" s="2">
        <v>7743</v>
      </c>
      <c r="M86" s="2">
        <v>8207</v>
      </c>
      <c r="N86" s="2">
        <v>9575</v>
      </c>
      <c r="O86" s="2">
        <v>10392</v>
      </c>
      <c r="P86" s="2">
        <v>12245</v>
      </c>
      <c r="Q86" s="2">
        <v>13344</v>
      </c>
      <c r="R86" s="2">
        <v>12436</v>
      </c>
      <c r="S86" s="2">
        <v>12744</v>
      </c>
      <c r="T86" s="2">
        <v>13308</v>
      </c>
      <c r="U86" s="2">
        <v>13318</v>
      </c>
    </row>
    <row r="87" spans="1:21" ht="12.75" customHeight="1">
      <c r="A87" s="14" t="s">
        <v>37</v>
      </c>
      <c r="B87" s="49">
        <v>2953</v>
      </c>
      <c r="C87" s="49">
        <v>3361</v>
      </c>
      <c r="D87" s="49">
        <v>3987</v>
      </c>
      <c r="E87" s="49">
        <v>1174</v>
      </c>
      <c r="F87" s="49">
        <v>1503</v>
      </c>
      <c r="G87" s="1">
        <v>1704</v>
      </c>
      <c r="H87" s="1">
        <v>1598</v>
      </c>
      <c r="I87" s="1">
        <v>1637</v>
      </c>
      <c r="J87" s="1">
        <v>1699</v>
      </c>
      <c r="K87" s="1">
        <v>1874</v>
      </c>
      <c r="L87" s="1">
        <v>2113</v>
      </c>
      <c r="M87" s="1">
        <v>1921</v>
      </c>
      <c r="N87" s="1">
        <v>2055</v>
      </c>
      <c r="O87" s="1">
        <v>1935</v>
      </c>
      <c r="P87" s="1">
        <v>2363</v>
      </c>
      <c r="Q87" s="1">
        <v>2630</v>
      </c>
      <c r="R87" s="1">
        <v>2660</v>
      </c>
      <c r="S87" s="1">
        <v>2525</v>
      </c>
      <c r="T87" s="1">
        <v>2420</v>
      </c>
      <c r="U87" s="1">
        <v>2592</v>
      </c>
    </row>
    <row r="88" spans="1:21" ht="12.75" customHeight="1">
      <c r="A88" s="13" t="s">
        <v>38</v>
      </c>
      <c r="B88" s="50">
        <v>2711</v>
      </c>
      <c r="C88" s="50">
        <v>3143</v>
      </c>
      <c r="D88" s="50">
        <v>3563</v>
      </c>
      <c r="E88" s="50">
        <v>735</v>
      </c>
      <c r="F88" s="50">
        <v>1003</v>
      </c>
      <c r="G88" s="4">
        <v>1127</v>
      </c>
      <c r="H88" s="4">
        <v>874</v>
      </c>
      <c r="I88" s="4">
        <v>1118</v>
      </c>
      <c r="J88" s="4">
        <v>1012</v>
      </c>
      <c r="K88" s="4">
        <v>1130</v>
      </c>
      <c r="L88" s="4">
        <v>1218</v>
      </c>
      <c r="M88" s="4">
        <v>1168</v>
      </c>
      <c r="N88" s="4">
        <v>1163</v>
      </c>
      <c r="O88" s="4">
        <v>1162</v>
      </c>
      <c r="P88" s="4">
        <v>1178</v>
      </c>
      <c r="Q88" s="4">
        <v>1244</v>
      </c>
      <c r="R88" s="4">
        <v>1328</v>
      </c>
      <c r="S88" s="4">
        <v>1344</v>
      </c>
      <c r="T88" s="4">
        <v>1234</v>
      </c>
      <c r="U88" s="2">
        <v>1357</v>
      </c>
    </row>
    <row r="89" spans="1:21" ht="12.75" customHeight="1">
      <c r="A89" s="122" t="s">
        <v>128</v>
      </c>
      <c r="B89" s="48">
        <v>30571</v>
      </c>
      <c r="C89" s="48">
        <v>40422</v>
      </c>
      <c r="D89" s="48">
        <v>49819</v>
      </c>
      <c r="E89" s="48">
        <v>46100</v>
      </c>
      <c r="F89" s="48">
        <v>58678</v>
      </c>
      <c r="G89" s="1">
        <v>66149</v>
      </c>
      <c r="H89" s="1">
        <v>73924</v>
      </c>
      <c r="I89" s="1">
        <v>79996</v>
      </c>
      <c r="J89" s="1">
        <v>87114</v>
      </c>
      <c r="K89" s="1">
        <v>88764</v>
      </c>
      <c r="L89" s="1">
        <v>94460</v>
      </c>
      <c r="M89" s="1">
        <v>107472</v>
      </c>
      <c r="N89" s="1">
        <v>116184</v>
      </c>
      <c r="O89" s="1">
        <v>124037</v>
      </c>
      <c r="P89" s="1">
        <v>130547</v>
      </c>
      <c r="Q89" s="1">
        <v>129005</v>
      </c>
      <c r="R89" s="1">
        <v>133185</v>
      </c>
      <c r="S89" s="1">
        <v>136957</v>
      </c>
      <c r="T89" s="1">
        <v>135599</v>
      </c>
      <c r="U89" s="1">
        <v>128307</v>
      </c>
    </row>
    <row r="90" spans="1:21" ht="12.75" customHeight="1">
      <c r="A90" s="15"/>
      <c r="B90" s="337" t="s">
        <v>7</v>
      </c>
      <c r="C90" s="318"/>
      <c r="D90" s="318"/>
      <c r="E90" s="318"/>
      <c r="F90" s="318"/>
      <c r="G90" s="318"/>
      <c r="H90" s="318"/>
      <c r="I90" s="318"/>
      <c r="J90" s="318"/>
      <c r="K90" s="318"/>
      <c r="L90" s="318"/>
      <c r="M90" s="318"/>
      <c r="N90" s="318"/>
      <c r="O90" s="318"/>
      <c r="P90" s="318"/>
      <c r="Q90" s="318"/>
      <c r="R90" s="318"/>
      <c r="S90" s="318"/>
      <c r="T90" s="318"/>
      <c r="U90" s="318"/>
    </row>
    <row r="91" spans="1:21" ht="12.75" customHeight="1">
      <c r="A91" s="12" t="s">
        <v>31</v>
      </c>
      <c r="B91" s="49">
        <v>12042</v>
      </c>
      <c r="C91" s="49">
        <v>13749</v>
      </c>
      <c r="D91" s="49">
        <v>14986</v>
      </c>
      <c r="E91" s="49">
        <v>17140</v>
      </c>
      <c r="F91" s="49">
        <v>18715</v>
      </c>
      <c r="G91" s="1">
        <v>19741</v>
      </c>
      <c r="H91" s="1">
        <v>20568</v>
      </c>
      <c r="I91" s="1">
        <v>21522</v>
      </c>
      <c r="J91" s="1">
        <v>21793</v>
      </c>
      <c r="K91" s="1">
        <v>21460</v>
      </c>
      <c r="L91" s="1">
        <v>21572</v>
      </c>
      <c r="M91" s="1">
        <v>21108</v>
      </c>
      <c r="N91" s="1">
        <v>20866</v>
      </c>
      <c r="O91" s="1">
        <v>20452</v>
      </c>
      <c r="P91" s="1">
        <v>19354</v>
      </c>
      <c r="Q91" s="1">
        <v>17619</v>
      </c>
      <c r="R91" s="1">
        <v>16144</v>
      </c>
      <c r="S91" s="1">
        <v>14689</v>
      </c>
      <c r="T91" s="1">
        <v>12536</v>
      </c>
      <c r="U91" s="1">
        <v>10272</v>
      </c>
    </row>
    <row r="92" spans="1:21" ht="12.75" customHeight="1">
      <c r="A92" s="13" t="s">
        <v>32</v>
      </c>
      <c r="B92" s="50">
        <v>1549</v>
      </c>
      <c r="C92" s="50">
        <v>1818</v>
      </c>
      <c r="D92" s="50">
        <v>1522</v>
      </c>
      <c r="E92" s="50">
        <v>1278</v>
      </c>
      <c r="F92" s="50">
        <v>1281</v>
      </c>
      <c r="G92" s="2">
        <v>1415</v>
      </c>
      <c r="H92" s="2">
        <v>1263</v>
      </c>
      <c r="I92" s="2">
        <v>1191</v>
      </c>
      <c r="J92" s="2">
        <v>1144</v>
      </c>
      <c r="K92" s="2">
        <v>1148</v>
      </c>
      <c r="L92" s="2">
        <v>1011</v>
      </c>
      <c r="M92" s="2">
        <v>913</v>
      </c>
      <c r="N92" s="2">
        <v>744</v>
      </c>
      <c r="O92" s="2">
        <v>742</v>
      </c>
      <c r="P92" s="2">
        <v>665</v>
      </c>
      <c r="Q92" s="2">
        <v>546</v>
      </c>
      <c r="R92" s="2">
        <v>648</v>
      </c>
      <c r="S92" s="2">
        <v>450</v>
      </c>
      <c r="T92" s="2">
        <v>476</v>
      </c>
      <c r="U92" s="2">
        <v>401</v>
      </c>
    </row>
    <row r="93" spans="1:21" ht="12.75" customHeight="1">
      <c r="A93" s="14" t="s">
        <v>33</v>
      </c>
      <c r="B93" s="48">
        <v>5783</v>
      </c>
      <c r="C93" s="48">
        <v>6351</v>
      </c>
      <c r="D93" s="48">
        <v>7491</v>
      </c>
      <c r="E93" s="48">
        <v>9196</v>
      </c>
      <c r="F93" s="48">
        <v>9469</v>
      </c>
      <c r="G93" s="1">
        <v>10070</v>
      </c>
      <c r="H93" s="1">
        <v>10785</v>
      </c>
      <c r="I93" s="1">
        <v>11059</v>
      </c>
      <c r="J93" s="1">
        <v>11119</v>
      </c>
      <c r="K93" s="1">
        <v>11087</v>
      </c>
      <c r="L93" s="1">
        <v>11071</v>
      </c>
      <c r="M93" s="1">
        <v>10930</v>
      </c>
      <c r="N93" s="1">
        <v>10646</v>
      </c>
      <c r="O93" s="1">
        <v>10191</v>
      </c>
      <c r="P93" s="1">
        <v>9731</v>
      </c>
      <c r="Q93" s="1">
        <v>8749</v>
      </c>
      <c r="R93" s="1">
        <v>8077</v>
      </c>
      <c r="S93" s="1">
        <v>7173</v>
      </c>
      <c r="T93" s="1">
        <v>5945</v>
      </c>
      <c r="U93" s="1">
        <v>4843</v>
      </c>
    </row>
    <row r="94" spans="1:21" ht="12.75" customHeight="1">
      <c r="A94" s="13" t="s">
        <v>34</v>
      </c>
      <c r="B94" s="50">
        <v>4710</v>
      </c>
      <c r="C94" s="50">
        <v>5580</v>
      </c>
      <c r="D94" s="50">
        <v>5973</v>
      </c>
      <c r="E94" s="50">
        <v>6666</v>
      </c>
      <c r="F94" s="50">
        <v>7965</v>
      </c>
      <c r="G94" s="4">
        <v>8256</v>
      </c>
      <c r="H94" s="4">
        <v>8520</v>
      </c>
      <c r="I94" s="4">
        <v>9272</v>
      </c>
      <c r="J94" s="4">
        <v>9530</v>
      </c>
      <c r="K94" s="4">
        <v>9225</v>
      </c>
      <c r="L94" s="4">
        <v>9490</v>
      </c>
      <c r="M94" s="4">
        <v>9265</v>
      </c>
      <c r="N94" s="4">
        <v>9476</v>
      </c>
      <c r="O94" s="4">
        <v>9519</v>
      </c>
      <c r="P94" s="4">
        <v>8958</v>
      </c>
      <c r="Q94" s="4">
        <v>8324</v>
      </c>
      <c r="R94" s="4">
        <v>7419</v>
      </c>
      <c r="S94" s="4">
        <v>7066</v>
      </c>
      <c r="T94" s="4">
        <v>6115</v>
      </c>
      <c r="U94" s="2">
        <v>5028</v>
      </c>
    </row>
    <row r="95" spans="1:21" ht="12.75" customHeight="1">
      <c r="A95" s="12" t="s">
        <v>35</v>
      </c>
      <c r="B95" s="49">
        <v>2369</v>
      </c>
      <c r="C95" s="49">
        <v>2523</v>
      </c>
      <c r="D95" s="49">
        <v>2770</v>
      </c>
      <c r="E95" s="49">
        <v>2236</v>
      </c>
      <c r="F95" s="49">
        <v>2283</v>
      </c>
      <c r="G95" s="1">
        <v>2380</v>
      </c>
      <c r="H95" s="1">
        <v>2466</v>
      </c>
      <c r="I95" s="1">
        <v>2434</v>
      </c>
      <c r="J95" s="1">
        <v>2681</v>
      </c>
      <c r="K95" s="1">
        <v>2720</v>
      </c>
      <c r="L95" s="1">
        <v>2653</v>
      </c>
      <c r="M95" s="1">
        <v>2801</v>
      </c>
      <c r="N95" s="1">
        <v>2847</v>
      </c>
      <c r="O95" s="1">
        <v>2841</v>
      </c>
      <c r="P95" s="1">
        <v>3130</v>
      </c>
      <c r="Q95" s="1">
        <v>2729</v>
      </c>
      <c r="R95" s="1">
        <v>2649</v>
      </c>
      <c r="S95" s="1">
        <v>2656</v>
      </c>
      <c r="T95" s="1">
        <v>2487</v>
      </c>
      <c r="U95" s="1">
        <v>2650</v>
      </c>
    </row>
    <row r="96" spans="1:21" ht="12.75" customHeight="1">
      <c r="A96" s="13" t="s">
        <v>36</v>
      </c>
      <c r="B96" s="50">
        <v>1257</v>
      </c>
      <c r="C96" s="50">
        <v>1370</v>
      </c>
      <c r="D96" s="50">
        <v>1527</v>
      </c>
      <c r="E96" s="50">
        <v>1221</v>
      </c>
      <c r="F96" s="50">
        <v>1337</v>
      </c>
      <c r="G96" s="2">
        <v>1445</v>
      </c>
      <c r="H96" s="2">
        <v>1487</v>
      </c>
      <c r="I96" s="2">
        <v>1395</v>
      </c>
      <c r="J96" s="2">
        <v>1677</v>
      </c>
      <c r="K96" s="2">
        <v>1646</v>
      </c>
      <c r="L96" s="2">
        <v>1534</v>
      </c>
      <c r="M96" s="2">
        <v>1602</v>
      </c>
      <c r="N96" s="2">
        <v>1643</v>
      </c>
      <c r="O96" s="2">
        <v>1646</v>
      </c>
      <c r="P96" s="2">
        <v>1808</v>
      </c>
      <c r="Q96" s="2">
        <v>1457</v>
      </c>
      <c r="R96" s="2">
        <v>1412</v>
      </c>
      <c r="S96" s="2">
        <v>1397</v>
      </c>
      <c r="T96" s="2">
        <v>1309</v>
      </c>
      <c r="U96" s="2">
        <v>1384</v>
      </c>
    </row>
    <row r="97" spans="1:21" ht="12.75" customHeight="1">
      <c r="A97" s="14" t="s">
        <v>37</v>
      </c>
      <c r="B97" s="49">
        <v>651</v>
      </c>
      <c r="C97" s="49">
        <v>674</v>
      </c>
      <c r="D97" s="49">
        <v>695</v>
      </c>
      <c r="E97" s="49">
        <v>625</v>
      </c>
      <c r="F97" s="49">
        <v>504</v>
      </c>
      <c r="G97" s="1">
        <v>563</v>
      </c>
      <c r="H97" s="1">
        <v>569</v>
      </c>
      <c r="I97" s="1">
        <v>605</v>
      </c>
      <c r="J97" s="1">
        <v>554</v>
      </c>
      <c r="K97" s="1">
        <v>650</v>
      </c>
      <c r="L97" s="1">
        <v>648</v>
      </c>
      <c r="M97" s="1">
        <v>677</v>
      </c>
      <c r="N97" s="1">
        <v>685</v>
      </c>
      <c r="O97" s="1">
        <v>668</v>
      </c>
      <c r="P97" s="1">
        <v>759</v>
      </c>
      <c r="Q97" s="1">
        <v>714</v>
      </c>
      <c r="R97" s="1">
        <v>662</v>
      </c>
      <c r="S97" s="1">
        <v>691</v>
      </c>
      <c r="T97" s="1">
        <v>655</v>
      </c>
      <c r="U97" s="1">
        <v>713</v>
      </c>
    </row>
    <row r="98" spans="1:21" ht="12.75" customHeight="1">
      <c r="A98" s="13" t="s">
        <v>38</v>
      </c>
      <c r="B98" s="50">
        <v>461</v>
      </c>
      <c r="C98" s="50">
        <v>479</v>
      </c>
      <c r="D98" s="50">
        <v>548</v>
      </c>
      <c r="E98" s="50">
        <v>390</v>
      </c>
      <c r="F98" s="50">
        <v>442</v>
      </c>
      <c r="G98" s="4">
        <v>372</v>
      </c>
      <c r="H98" s="4">
        <v>410</v>
      </c>
      <c r="I98" s="4">
        <v>434</v>
      </c>
      <c r="J98" s="4">
        <v>450</v>
      </c>
      <c r="K98" s="4">
        <v>424</v>
      </c>
      <c r="L98" s="4">
        <v>471</v>
      </c>
      <c r="M98" s="4">
        <v>522</v>
      </c>
      <c r="N98" s="4">
        <v>519</v>
      </c>
      <c r="O98" s="4">
        <v>527</v>
      </c>
      <c r="P98" s="4">
        <v>563</v>
      </c>
      <c r="Q98" s="4">
        <v>558</v>
      </c>
      <c r="R98" s="4">
        <v>575</v>
      </c>
      <c r="S98" s="4">
        <v>568</v>
      </c>
      <c r="T98" s="4">
        <v>523</v>
      </c>
      <c r="U98" s="2">
        <v>553</v>
      </c>
    </row>
    <row r="99" spans="1:21" ht="12.75" customHeight="1">
      <c r="A99" s="122" t="s">
        <v>128</v>
      </c>
      <c r="B99" s="156">
        <v>14411</v>
      </c>
      <c r="C99" s="156">
        <v>16272</v>
      </c>
      <c r="D99" s="156">
        <v>17756</v>
      </c>
      <c r="E99" s="156">
        <v>19376</v>
      </c>
      <c r="F99" s="156">
        <v>20998</v>
      </c>
      <c r="G99" s="157">
        <v>22121</v>
      </c>
      <c r="H99" s="157">
        <v>23034</v>
      </c>
      <c r="I99" s="157">
        <v>23956</v>
      </c>
      <c r="J99" s="157">
        <v>24474</v>
      </c>
      <c r="K99" s="157">
        <v>24180</v>
      </c>
      <c r="L99" s="157">
        <v>24225</v>
      </c>
      <c r="M99" s="157">
        <v>23909</v>
      </c>
      <c r="N99" s="157">
        <v>23713</v>
      </c>
      <c r="O99" s="157">
        <v>23293</v>
      </c>
      <c r="P99" s="157">
        <v>22484</v>
      </c>
      <c r="Q99" s="157">
        <v>20348</v>
      </c>
      <c r="R99" s="157">
        <v>18793</v>
      </c>
      <c r="S99" s="157">
        <v>17345</v>
      </c>
      <c r="T99" s="158">
        <v>15023</v>
      </c>
      <c r="U99" s="157">
        <v>12922</v>
      </c>
    </row>
    <row r="100" spans="1:21" ht="12.75" customHeight="1">
      <c r="A100" s="30" t="s">
        <v>81</v>
      </c>
    </row>
    <row r="101" spans="1:21" ht="25.5" customHeight="1">
      <c r="A101" s="336" t="s">
        <v>77</v>
      </c>
      <c r="B101" s="308"/>
      <c r="C101" s="308"/>
      <c r="D101" s="308"/>
      <c r="E101" s="308"/>
      <c r="F101" s="308"/>
      <c r="G101" s="308"/>
      <c r="H101" s="308"/>
      <c r="I101" s="308"/>
      <c r="J101" s="308"/>
      <c r="K101" s="308"/>
      <c r="L101" s="308"/>
      <c r="M101" s="308"/>
      <c r="N101" s="308"/>
      <c r="O101" s="308"/>
      <c r="P101" s="308"/>
      <c r="Q101" s="308"/>
      <c r="R101" s="308"/>
      <c r="S101" s="308"/>
      <c r="T101" s="308"/>
      <c r="U101" s="308"/>
    </row>
    <row r="102" spans="1:21" ht="25.5" customHeight="1">
      <c r="A102" s="336" t="s">
        <v>201</v>
      </c>
      <c r="B102" s="308"/>
      <c r="C102" s="308"/>
      <c r="D102" s="308"/>
      <c r="E102" s="308"/>
      <c r="F102" s="308"/>
      <c r="G102" s="308"/>
      <c r="H102" s="308"/>
      <c r="I102" s="308"/>
      <c r="J102" s="308"/>
      <c r="K102" s="308"/>
      <c r="L102" s="308"/>
      <c r="M102" s="308"/>
      <c r="N102" s="308"/>
      <c r="O102" s="308"/>
      <c r="P102" s="308"/>
      <c r="Q102" s="308"/>
      <c r="R102" s="308"/>
      <c r="S102" s="308"/>
      <c r="T102" s="308"/>
      <c r="U102" s="308"/>
    </row>
  </sheetData>
  <mergeCells count="22">
    <mergeCell ref="B38:U38"/>
    <mergeCell ref="B16:U16"/>
    <mergeCell ref="B26:U26"/>
    <mergeCell ref="A36:A37"/>
    <mergeCell ref="B36:U36"/>
    <mergeCell ref="B37:U37"/>
    <mergeCell ref="A1:U1"/>
    <mergeCell ref="A101:U101"/>
    <mergeCell ref="A102:U102"/>
    <mergeCell ref="B90:U90"/>
    <mergeCell ref="B58:U58"/>
    <mergeCell ref="A68:A69"/>
    <mergeCell ref="B68:U68"/>
    <mergeCell ref="B69:U69"/>
    <mergeCell ref="B70:U70"/>
    <mergeCell ref="B80:U80"/>
    <mergeCell ref="B48:U48"/>
    <mergeCell ref="A2:U2"/>
    <mergeCell ref="A3:A5"/>
    <mergeCell ref="B4:U4"/>
    <mergeCell ref="B5:U5"/>
    <mergeCell ref="B6:U6"/>
  </mergeCells>
  <hyperlinks>
    <hyperlink ref="A1" location="Inhalt!A1" display="Zurück zum Inhalt" xr:uid="{00000000-0004-0000-0200-000000000000}"/>
  </hyperlink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dimension ref="A1:BL43"/>
  <sheetViews>
    <sheetView zoomScaleNormal="100" zoomScaleSheetLayoutView="10" workbookViewId="0">
      <selection sqref="A1:AB1"/>
    </sheetView>
  </sheetViews>
  <sheetFormatPr baseColWidth="10" defaultColWidth="10.6640625" defaultRowHeight="14.4"/>
  <cols>
    <col min="1" max="1" width="17.33203125" style="23" customWidth="1"/>
    <col min="2" max="3" width="10.6640625" style="23"/>
    <col min="4" max="4" width="8.6640625" style="23" customWidth="1"/>
    <col min="5" max="6" width="10.6640625" style="23"/>
    <col min="7" max="7" width="8.6640625" style="23" customWidth="1"/>
    <col min="8" max="9" width="10.6640625" style="23"/>
    <col min="10" max="10" width="8.6640625" style="23" customWidth="1"/>
    <col min="11" max="12" width="10.6640625" style="23"/>
    <col min="13" max="13" width="8.6640625" style="23" customWidth="1"/>
    <col min="14" max="15" width="10.6640625" style="23"/>
    <col min="16" max="16" width="8.6640625" style="23" customWidth="1"/>
    <col min="17" max="18" width="10.6640625" style="23"/>
    <col min="19" max="19" width="8.6640625" style="23" customWidth="1"/>
    <col min="20" max="21" width="10.6640625" style="23"/>
    <col min="22" max="22" width="8.6640625" style="23" customWidth="1"/>
    <col min="23" max="24" width="10.6640625" style="23"/>
    <col min="25" max="25" width="8.6640625" style="23" customWidth="1"/>
    <col min="26" max="27" width="10.6640625" style="23"/>
    <col min="28" max="28" width="8.6640625" style="23" customWidth="1"/>
    <col min="29" max="30" width="10.6640625" style="23"/>
    <col min="31" max="31" width="8.6640625" style="23" customWidth="1"/>
    <col min="32" max="33" width="10.6640625" style="23"/>
    <col min="34" max="34" width="8.6640625" style="23" customWidth="1"/>
    <col min="35" max="36" width="10.6640625" style="23"/>
    <col min="37" max="37" width="8.6640625" style="23" customWidth="1"/>
    <col min="38" max="39" width="10.6640625" style="23"/>
    <col min="40" max="40" width="8.6640625" style="23" customWidth="1"/>
    <col min="41" max="42" width="10.6640625" style="23"/>
    <col min="43" max="43" width="8.6640625" style="23" customWidth="1"/>
    <col min="44" max="45" width="10.6640625" style="23"/>
    <col min="46" max="46" width="8.6640625" style="23" customWidth="1"/>
    <col min="47" max="48" width="10.6640625" style="23"/>
    <col min="49" max="49" width="8.6640625" style="23" customWidth="1"/>
    <col min="50" max="51" width="10.6640625" style="23" customWidth="1"/>
    <col min="52" max="52" width="8.6640625" style="23" customWidth="1"/>
    <col min="53" max="54" width="10.6640625" style="23" customWidth="1"/>
    <col min="55" max="55" width="8.6640625" style="23" customWidth="1"/>
    <col min="56" max="57" width="10.6640625" style="23" customWidth="1"/>
    <col min="58" max="58" width="8.6640625" style="23" customWidth="1"/>
    <col min="59" max="60" width="10.6640625" style="23" customWidth="1"/>
    <col min="61" max="61" width="8.6640625" style="23" customWidth="1"/>
    <col min="62" max="63" width="10.6640625" style="23"/>
    <col min="64" max="64" width="8.6640625" style="23" customWidth="1"/>
    <col min="65" max="16384" width="10.6640625" style="23"/>
  </cols>
  <sheetData>
    <row r="1" spans="1:64" ht="24" customHeight="1">
      <c r="A1" s="309" t="s">
        <v>0</v>
      </c>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row>
    <row r="2" spans="1:64" ht="15" customHeight="1">
      <c r="A2" s="313" t="s">
        <v>203</v>
      </c>
      <c r="B2" s="313"/>
      <c r="C2" s="313"/>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313"/>
      <c r="AF2" s="313"/>
      <c r="AG2" s="313"/>
      <c r="AH2" s="313"/>
      <c r="AI2" s="313"/>
      <c r="AJ2" s="313"/>
      <c r="AK2" s="313"/>
      <c r="AL2" s="313"/>
      <c r="AM2" s="313"/>
      <c r="AN2" s="313"/>
      <c r="AO2" s="313"/>
      <c r="AP2" s="313"/>
      <c r="AQ2" s="313"/>
      <c r="AR2" s="313"/>
      <c r="AS2" s="313"/>
      <c r="AT2" s="313"/>
      <c r="AU2" s="313"/>
      <c r="AV2" s="313"/>
      <c r="AW2" s="313"/>
      <c r="AX2" s="313"/>
      <c r="AY2" s="313"/>
      <c r="AZ2" s="313"/>
      <c r="BA2" s="313"/>
      <c r="BB2" s="313"/>
      <c r="BC2" s="313"/>
      <c r="BD2" s="313"/>
      <c r="BE2" s="313"/>
      <c r="BF2" s="313"/>
      <c r="BG2" s="313"/>
      <c r="BH2" s="313"/>
      <c r="BI2" s="313"/>
      <c r="BJ2" s="313"/>
      <c r="BK2" s="313"/>
      <c r="BL2" s="313"/>
    </row>
    <row r="3" spans="1:64" ht="12.75" customHeight="1">
      <c r="A3" s="311" t="s">
        <v>24</v>
      </c>
      <c r="B3" s="351">
        <v>2006</v>
      </c>
      <c r="C3" s="352"/>
      <c r="D3" s="353"/>
      <c r="E3" s="351">
        <v>2007</v>
      </c>
      <c r="F3" s="352"/>
      <c r="G3" s="353"/>
      <c r="H3" s="351">
        <v>2008</v>
      </c>
      <c r="I3" s="352"/>
      <c r="J3" s="353"/>
      <c r="K3" s="351">
        <v>2009</v>
      </c>
      <c r="L3" s="352"/>
      <c r="M3" s="353"/>
      <c r="N3" s="351">
        <v>2010</v>
      </c>
      <c r="O3" s="352"/>
      <c r="P3" s="353"/>
      <c r="Q3" s="351">
        <v>2011</v>
      </c>
      <c r="R3" s="352"/>
      <c r="S3" s="353"/>
      <c r="T3" s="351">
        <v>2012</v>
      </c>
      <c r="U3" s="352"/>
      <c r="V3" s="353"/>
      <c r="W3" s="351">
        <v>2013</v>
      </c>
      <c r="X3" s="352"/>
      <c r="Y3" s="353"/>
      <c r="Z3" s="351">
        <v>2014</v>
      </c>
      <c r="AA3" s="352">
        <v>2009</v>
      </c>
      <c r="AB3" s="353"/>
      <c r="AC3" s="351" t="s">
        <v>25</v>
      </c>
      <c r="AD3" s="352"/>
      <c r="AE3" s="352"/>
      <c r="AF3" s="351">
        <v>2016</v>
      </c>
      <c r="AG3" s="352"/>
      <c r="AH3" s="353"/>
      <c r="AI3" s="351">
        <v>2017</v>
      </c>
      <c r="AJ3" s="352"/>
      <c r="AK3" s="353"/>
      <c r="AL3" s="351">
        <v>2018</v>
      </c>
      <c r="AM3" s="352"/>
      <c r="AN3" s="352"/>
      <c r="AO3" s="351">
        <v>2019</v>
      </c>
      <c r="AP3" s="352"/>
      <c r="AQ3" s="352"/>
      <c r="AR3" s="351" t="s">
        <v>72</v>
      </c>
      <c r="AS3" s="352"/>
      <c r="AT3" s="352"/>
      <c r="AU3" s="351">
        <v>2021</v>
      </c>
      <c r="AV3" s="352"/>
      <c r="AW3" s="352"/>
      <c r="AX3" s="351">
        <v>2022</v>
      </c>
      <c r="AY3" s="352"/>
      <c r="AZ3" s="353"/>
      <c r="BA3" s="351">
        <v>2023</v>
      </c>
      <c r="BB3" s="352"/>
      <c r="BC3" s="353"/>
      <c r="BD3" s="351">
        <v>2024</v>
      </c>
      <c r="BE3" s="352"/>
      <c r="BF3" s="353"/>
      <c r="BG3" s="351" t="s">
        <v>168</v>
      </c>
      <c r="BH3" s="352"/>
      <c r="BI3" s="353"/>
      <c r="BJ3" s="351" t="s">
        <v>132</v>
      </c>
      <c r="BK3" s="352"/>
      <c r="BL3" s="352"/>
    </row>
    <row r="4" spans="1:64" ht="12.75" customHeight="1">
      <c r="A4" s="345"/>
      <c r="B4" s="354" t="s">
        <v>26</v>
      </c>
      <c r="C4" s="351" t="s">
        <v>3</v>
      </c>
      <c r="D4" s="353"/>
      <c r="E4" s="354" t="s">
        <v>2</v>
      </c>
      <c r="F4" s="351" t="s">
        <v>27</v>
      </c>
      <c r="G4" s="353"/>
      <c r="H4" s="354" t="s">
        <v>2</v>
      </c>
      <c r="I4" s="351" t="s">
        <v>27</v>
      </c>
      <c r="J4" s="353"/>
      <c r="K4" s="354" t="s">
        <v>2</v>
      </c>
      <c r="L4" s="351" t="s">
        <v>27</v>
      </c>
      <c r="M4" s="353"/>
      <c r="N4" s="354" t="s">
        <v>2</v>
      </c>
      <c r="O4" s="351" t="s">
        <v>27</v>
      </c>
      <c r="P4" s="353"/>
      <c r="Q4" s="354" t="s">
        <v>2</v>
      </c>
      <c r="R4" s="351" t="s">
        <v>27</v>
      </c>
      <c r="S4" s="353"/>
      <c r="T4" s="354" t="s">
        <v>26</v>
      </c>
      <c r="U4" s="351" t="s">
        <v>3</v>
      </c>
      <c r="V4" s="353"/>
      <c r="W4" s="354" t="s">
        <v>26</v>
      </c>
      <c r="X4" s="351" t="s">
        <v>3</v>
      </c>
      <c r="Y4" s="353"/>
      <c r="Z4" s="354" t="s">
        <v>26</v>
      </c>
      <c r="AA4" s="351" t="s">
        <v>3</v>
      </c>
      <c r="AB4" s="353"/>
      <c r="AC4" s="354" t="s">
        <v>26</v>
      </c>
      <c r="AD4" s="351" t="s">
        <v>3</v>
      </c>
      <c r="AE4" s="353"/>
      <c r="AF4" s="354" t="s">
        <v>2</v>
      </c>
      <c r="AG4" s="351" t="s">
        <v>3</v>
      </c>
      <c r="AH4" s="353"/>
      <c r="AI4" s="354" t="s">
        <v>2</v>
      </c>
      <c r="AJ4" s="351" t="s">
        <v>3</v>
      </c>
      <c r="AK4" s="353"/>
      <c r="AL4" s="354" t="s">
        <v>2</v>
      </c>
      <c r="AM4" s="351" t="s">
        <v>3</v>
      </c>
      <c r="AN4" s="352"/>
      <c r="AO4" s="354" t="s">
        <v>2</v>
      </c>
      <c r="AP4" s="351" t="s">
        <v>3</v>
      </c>
      <c r="AQ4" s="352"/>
      <c r="AR4" s="354" t="s">
        <v>2</v>
      </c>
      <c r="AS4" s="351" t="s">
        <v>3</v>
      </c>
      <c r="AT4" s="352"/>
      <c r="AU4" s="354" t="s">
        <v>2</v>
      </c>
      <c r="AV4" s="351" t="s">
        <v>3</v>
      </c>
      <c r="AW4" s="352"/>
      <c r="AX4" s="357" t="s">
        <v>2</v>
      </c>
      <c r="AY4" s="351" t="s">
        <v>3</v>
      </c>
      <c r="AZ4" s="353"/>
      <c r="BA4" s="357" t="s">
        <v>2</v>
      </c>
      <c r="BB4" s="351" t="s">
        <v>3</v>
      </c>
      <c r="BC4" s="353"/>
      <c r="BD4" s="357" t="s">
        <v>2</v>
      </c>
      <c r="BE4" s="351" t="s">
        <v>3</v>
      </c>
      <c r="BF4" s="353"/>
      <c r="BG4" s="357" t="s">
        <v>2</v>
      </c>
      <c r="BH4" s="351" t="s">
        <v>3</v>
      </c>
      <c r="BI4" s="353"/>
      <c r="BJ4" s="354" t="s">
        <v>2</v>
      </c>
      <c r="BK4" s="351" t="s">
        <v>3</v>
      </c>
      <c r="BL4" s="352"/>
    </row>
    <row r="5" spans="1:64" ht="25.5" customHeight="1">
      <c r="A5" s="345"/>
      <c r="B5" s="359"/>
      <c r="C5" s="7" t="s">
        <v>28</v>
      </c>
      <c r="D5" s="8" t="s">
        <v>75</v>
      </c>
      <c r="E5" s="359"/>
      <c r="F5" s="7" t="s">
        <v>28</v>
      </c>
      <c r="G5" s="8" t="s">
        <v>75</v>
      </c>
      <c r="H5" s="355"/>
      <c r="I5" s="7" t="s">
        <v>28</v>
      </c>
      <c r="J5" s="8" t="s">
        <v>75</v>
      </c>
      <c r="K5" s="355"/>
      <c r="L5" s="7" t="s">
        <v>28</v>
      </c>
      <c r="M5" s="8" t="s">
        <v>75</v>
      </c>
      <c r="N5" s="359"/>
      <c r="O5" s="7" t="s">
        <v>28</v>
      </c>
      <c r="P5" s="8" t="s">
        <v>75</v>
      </c>
      <c r="Q5" s="355"/>
      <c r="R5" s="7" t="s">
        <v>28</v>
      </c>
      <c r="S5" s="8" t="s">
        <v>75</v>
      </c>
      <c r="T5" s="355"/>
      <c r="U5" s="7" t="s">
        <v>28</v>
      </c>
      <c r="V5" s="8" t="s">
        <v>75</v>
      </c>
      <c r="W5" s="359"/>
      <c r="X5" s="7" t="s">
        <v>28</v>
      </c>
      <c r="Y5" s="8" t="s">
        <v>75</v>
      </c>
      <c r="Z5" s="359"/>
      <c r="AA5" s="7" t="s">
        <v>28</v>
      </c>
      <c r="AB5" s="8" t="s">
        <v>75</v>
      </c>
      <c r="AC5" s="359"/>
      <c r="AD5" s="7" t="s">
        <v>28</v>
      </c>
      <c r="AE5" s="8" t="s">
        <v>75</v>
      </c>
      <c r="AF5" s="359"/>
      <c r="AG5" s="9" t="s">
        <v>28</v>
      </c>
      <c r="AH5" s="8" t="s">
        <v>75</v>
      </c>
      <c r="AI5" s="359"/>
      <c r="AJ5" s="10" t="s">
        <v>28</v>
      </c>
      <c r="AK5" s="8" t="s">
        <v>75</v>
      </c>
      <c r="AL5" s="359"/>
      <c r="AM5" s="10" t="s">
        <v>28</v>
      </c>
      <c r="AN5" s="8" t="s">
        <v>75</v>
      </c>
      <c r="AO5" s="359"/>
      <c r="AP5" s="10" t="s">
        <v>28</v>
      </c>
      <c r="AQ5" s="8" t="s">
        <v>75</v>
      </c>
      <c r="AR5" s="359"/>
      <c r="AS5" s="10" t="s">
        <v>28</v>
      </c>
      <c r="AT5" s="8" t="s">
        <v>75</v>
      </c>
      <c r="AU5" s="359"/>
      <c r="AV5" s="10" t="s">
        <v>28</v>
      </c>
      <c r="AW5" s="8" t="s">
        <v>75</v>
      </c>
      <c r="AX5" s="358"/>
      <c r="AY5" s="57" t="s">
        <v>78</v>
      </c>
      <c r="AZ5" s="57" t="s">
        <v>227</v>
      </c>
      <c r="BA5" s="358"/>
      <c r="BB5" s="57" t="s">
        <v>78</v>
      </c>
      <c r="BC5" s="57" t="s">
        <v>227</v>
      </c>
      <c r="BD5" s="358"/>
      <c r="BE5" s="57" t="s">
        <v>78</v>
      </c>
      <c r="BF5" s="57" t="s">
        <v>227</v>
      </c>
      <c r="BG5" s="358"/>
      <c r="BH5" s="57" t="s">
        <v>78</v>
      </c>
      <c r="BI5" s="57" t="s">
        <v>227</v>
      </c>
      <c r="BJ5" s="359"/>
      <c r="BK5" s="10" t="s">
        <v>28</v>
      </c>
      <c r="BL5" s="8" t="s">
        <v>75</v>
      </c>
    </row>
    <row r="6" spans="1:64" ht="12.75" customHeight="1">
      <c r="A6" s="363"/>
      <c r="B6" s="342" t="s">
        <v>29</v>
      </c>
      <c r="C6" s="343"/>
      <c r="D6" s="343"/>
      <c r="E6" s="343"/>
      <c r="F6" s="343"/>
      <c r="G6" s="343"/>
      <c r="H6" s="343"/>
      <c r="I6" s="343"/>
      <c r="J6" s="343"/>
      <c r="K6" s="343"/>
      <c r="L6" s="343"/>
      <c r="M6" s="343"/>
      <c r="N6" s="343"/>
      <c r="O6" s="343"/>
      <c r="P6" s="343"/>
      <c r="Q6" s="343"/>
      <c r="R6" s="343"/>
      <c r="S6" s="343"/>
      <c r="T6" s="343"/>
      <c r="U6" s="343"/>
      <c r="V6" s="343"/>
      <c r="W6" s="343"/>
      <c r="X6" s="343"/>
      <c r="Y6" s="343"/>
      <c r="Z6" s="343" t="s">
        <v>29</v>
      </c>
      <c r="AA6" s="343"/>
      <c r="AB6" s="343"/>
      <c r="AC6" s="343"/>
      <c r="AD6" s="343"/>
      <c r="AE6" s="343"/>
      <c r="AF6" s="343"/>
      <c r="AG6" s="343"/>
      <c r="AH6" s="343"/>
      <c r="AI6" s="343"/>
      <c r="AJ6" s="343"/>
      <c r="AK6" s="343"/>
      <c r="AL6" s="343"/>
      <c r="AM6" s="343"/>
      <c r="AN6" s="343"/>
      <c r="AO6" s="343"/>
      <c r="AP6" s="343"/>
      <c r="AQ6" s="343"/>
      <c r="AR6" s="343"/>
      <c r="AS6" s="343"/>
      <c r="AT6" s="343"/>
      <c r="AU6" s="343"/>
      <c r="AV6" s="343"/>
      <c r="AW6" s="343"/>
      <c r="AX6" s="343"/>
      <c r="AY6" s="343"/>
      <c r="AZ6" s="343"/>
      <c r="BA6" s="343"/>
      <c r="BB6" s="343"/>
      <c r="BC6" s="343"/>
      <c r="BD6" s="343"/>
      <c r="BE6" s="343"/>
      <c r="BF6" s="343"/>
      <c r="BG6" s="343"/>
      <c r="BH6" s="343"/>
      <c r="BI6" s="356"/>
      <c r="BJ6" s="342" t="s">
        <v>30</v>
      </c>
      <c r="BK6" s="343"/>
      <c r="BL6" s="343"/>
    </row>
    <row r="7" spans="1:64" ht="12.75" customHeight="1">
      <c r="A7" s="11"/>
      <c r="B7" s="318" t="s">
        <v>5</v>
      </c>
      <c r="C7" s="318"/>
      <c r="D7" s="318"/>
      <c r="E7" s="318"/>
      <c r="F7" s="318"/>
      <c r="G7" s="318"/>
      <c r="H7" s="318"/>
      <c r="I7" s="318"/>
      <c r="J7" s="318"/>
      <c r="K7" s="318"/>
      <c r="L7" s="318"/>
      <c r="M7" s="318"/>
      <c r="N7" s="318"/>
      <c r="O7" s="318"/>
      <c r="P7" s="318"/>
      <c r="Q7" s="318"/>
      <c r="R7" s="318"/>
      <c r="S7" s="318"/>
      <c r="T7" s="318"/>
      <c r="U7" s="318"/>
      <c r="V7" s="318"/>
      <c r="W7" s="318" t="s">
        <v>5</v>
      </c>
      <c r="X7" s="318"/>
      <c r="Y7" s="318"/>
      <c r="Z7" s="318"/>
      <c r="AA7" s="318"/>
      <c r="AB7" s="318"/>
      <c r="AC7" s="318"/>
      <c r="AD7" s="318"/>
      <c r="AE7" s="318"/>
      <c r="AF7" s="318"/>
      <c r="AG7" s="318"/>
      <c r="AH7" s="318"/>
      <c r="AI7" s="318"/>
      <c r="AJ7" s="318"/>
      <c r="AK7" s="318"/>
      <c r="AL7" s="318"/>
      <c r="AM7" s="318"/>
      <c r="AN7" s="318"/>
      <c r="AO7" s="318"/>
      <c r="AP7" s="318"/>
      <c r="AQ7" s="318"/>
      <c r="AR7" s="318"/>
      <c r="AS7" s="318"/>
      <c r="AT7" s="318"/>
      <c r="AU7" s="318"/>
      <c r="AV7" s="318"/>
      <c r="AW7" s="318"/>
      <c r="AX7" s="318"/>
      <c r="AY7" s="318"/>
      <c r="AZ7" s="318"/>
      <c r="BA7" s="318"/>
      <c r="BB7" s="318"/>
      <c r="BC7" s="318"/>
      <c r="BD7" s="318"/>
      <c r="BE7" s="318"/>
      <c r="BF7" s="318"/>
      <c r="BG7" s="318"/>
      <c r="BH7" s="318"/>
      <c r="BI7" s="318"/>
      <c r="BJ7" s="318"/>
      <c r="BK7" s="318"/>
      <c r="BL7" s="318"/>
    </row>
    <row r="8" spans="1:64" ht="12.75" customHeight="1">
      <c r="A8" s="12" t="s">
        <v>31</v>
      </c>
      <c r="B8" s="36">
        <v>13.7</v>
      </c>
      <c r="C8" s="36">
        <v>12.1</v>
      </c>
      <c r="D8" s="37">
        <v>1.6</v>
      </c>
      <c r="E8" s="36">
        <v>15.6</v>
      </c>
      <c r="F8" s="36">
        <v>13.5</v>
      </c>
      <c r="G8" s="37">
        <v>2.1</v>
      </c>
      <c r="H8" s="36">
        <v>17.600000000000001</v>
      </c>
      <c r="I8" s="36">
        <v>15.3</v>
      </c>
      <c r="J8" s="37">
        <v>2.5</v>
      </c>
      <c r="K8" s="36">
        <v>20.2</v>
      </c>
      <c r="L8" s="36">
        <v>17.399999999999999</v>
      </c>
      <c r="M8" s="37">
        <v>2.8</v>
      </c>
      <c r="N8" s="36">
        <v>23.1</v>
      </c>
      <c r="O8" s="36">
        <v>19.600000000000001</v>
      </c>
      <c r="P8" s="37">
        <v>3.4</v>
      </c>
      <c r="Q8" s="36">
        <v>25.2</v>
      </c>
      <c r="R8" s="36">
        <v>21.5</v>
      </c>
      <c r="S8" s="37">
        <v>3.8</v>
      </c>
      <c r="T8" s="36">
        <v>27.6</v>
      </c>
      <c r="U8" s="36">
        <v>23.4</v>
      </c>
      <c r="V8" s="37">
        <v>4.3</v>
      </c>
      <c r="W8" s="36">
        <v>29.3</v>
      </c>
      <c r="X8" s="36">
        <v>24.8</v>
      </c>
      <c r="Y8" s="37">
        <v>4.5</v>
      </c>
      <c r="Z8" s="36">
        <v>32.299999999999997</v>
      </c>
      <c r="AA8" s="36">
        <v>27.5</v>
      </c>
      <c r="AB8" s="37">
        <v>4.8</v>
      </c>
      <c r="AC8" s="36">
        <v>32.9</v>
      </c>
      <c r="AD8" s="36">
        <v>28.2</v>
      </c>
      <c r="AE8" s="37">
        <v>4.7</v>
      </c>
      <c r="AF8" s="36">
        <v>32.699999999999996</v>
      </c>
      <c r="AG8" s="36">
        <v>27.9</v>
      </c>
      <c r="AH8" s="37">
        <v>4.8</v>
      </c>
      <c r="AI8" s="36">
        <v>33.1</v>
      </c>
      <c r="AJ8" s="36">
        <v>28</v>
      </c>
      <c r="AK8" s="38">
        <v>5.0999999999999996</v>
      </c>
      <c r="AL8" s="36">
        <v>33.6</v>
      </c>
      <c r="AM8" s="36">
        <v>28.3</v>
      </c>
      <c r="AN8" s="38">
        <v>5.3</v>
      </c>
      <c r="AO8" s="36">
        <v>34.299999999999997</v>
      </c>
      <c r="AP8" s="36">
        <v>28.8</v>
      </c>
      <c r="AQ8" s="36">
        <v>5.5</v>
      </c>
      <c r="AR8" s="36">
        <v>35</v>
      </c>
      <c r="AS8" s="36">
        <v>29.3</v>
      </c>
      <c r="AT8" s="36">
        <v>5.7</v>
      </c>
      <c r="AU8" s="36">
        <v>34.4</v>
      </c>
      <c r="AV8" s="36">
        <v>28.9</v>
      </c>
      <c r="AW8" s="36">
        <v>5.5</v>
      </c>
      <c r="AX8" s="36">
        <v>35.5</v>
      </c>
      <c r="AY8" s="36">
        <v>29.9</v>
      </c>
      <c r="AZ8" s="36">
        <v>5.6</v>
      </c>
      <c r="BA8" s="36">
        <v>36.4</v>
      </c>
      <c r="BB8" s="36">
        <v>30.6</v>
      </c>
      <c r="BC8" s="36">
        <v>5.7</v>
      </c>
      <c r="BD8" s="36">
        <v>37.4</v>
      </c>
      <c r="BE8" s="36">
        <v>31.6</v>
      </c>
      <c r="BF8" s="36">
        <v>5.8</v>
      </c>
      <c r="BG8" s="36">
        <v>37.823356535481537</v>
      </c>
      <c r="BH8" s="36">
        <v>32.096992091507033</v>
      </c>
      <c r="BI8" s="36">
        <v>5.7263644439745063</v>
      </c>
      <c r="BJ8" s="259">
        <v>4.9233565354815383</v>
      </c>
      <c r="BK8" s="259">
        <v>3.896992091507034</v>
      </c>
      <c r="BL8" s="260">
        <v>1.0263644439745061</v>
      </c>
    </row>
    <row r="9" spans="1:64" ht="12.75" customHeight="1">
      <c r="A9" s="13" t="s">
        <v>32</v>
      </c>
      <c r="B9" s="39">
        <v>2.2999999999999998</v>
      </c>
      <c r="C9" s="39">
        <v>1.5</v>
      </c>
      <c r="D9" s="40">
        <v>0.8</v>
      </c>
      <c r="E9" s="39">
        <v>2.6</v>
      </c>
      <c r="F9" s="39">
        <v>1.6</v>
      </c>
      <c r="G9" s="40">
        <v>1</v>
      </c>
      <c r="H9" s="39">
        <v>2.4000000000000004</v>
      </c>
      <c r="I9" s="39">
        <v>1.6</v>
      </c>
      <c r="J9" s="40">
        <v>0.8</v>
      </c>
      <c r="K9" s="39">
        <v>2.2000000000000002</v>
      </c>
      <c r="L9" s="39">
        <v>1.5</v>
      </c>
      <c r="M9" s="40">
        <v>0.7</v>
      </c>
      <c r="N9" s="39">
        <v>2.4</v>
      </c>
      <c r="O9" s="39">
        <v>1.6</v>
      </c>
      <c r="P9" s="40">
        <v>0.8</v>
      </c>
      <c r="Q9" s="39">
        <v>2.6</v>
      </c>
      <c r="R9" s="39">
        <v>1.7</v>
      </c>
      <c r="S9" s="40">
        <v>0.9</v>
      </c>
      <c r="T9" s="39">
        <v>2.8</v>
      </c>
      <c r="U9" s="39">
        <v>1.9</v>
      </c>
      <c r="V9" s="40">
        <v>0.9</v>
      </c>
      <c r="W9" s="39">
        <v>2.7</v>
      </c>
      <c r="X9" s="39">
        <v>1.8</v>
      </c>
      <c r="Y9" s="40">
        <v>0.9</v>
      </c>
      <c r="Z9" s="39">
        <v>2.8</v>
      </c>
      <c r="AA9" s="39">
        <v>2</v>
      </c>
      <c r="AB9" s="40">
        <v>0.9</v>
      </c>
      <c r="AC9" s="39">
        <v>2.6</v>
      </c>
      <c r="AD9" s="39">
        <v>1.8</v>
      </c>
      <c r="AE9" s="40">
        <v>0.8</v>
      </c>
      <c r="AF9" s="39">
        <v>2.5</v>
      </c>
      <c r="AG9" s="39">
        <v>1.8</v>
      </c>
      <c r="AH9" s="40">
        <v>0.7</v>
      </c>
      <c r="AI9" s="39">
        <v>2.2000000000000002</v>
      </c>
      <c r="AJ9" s="39">
        <v>1.6</v>
      </c>
      <c r="AK9" s="40">
        <v>0.7</v>
      </c>
      <c r="AL9" s="39">
        <v>2</v>
      </c>
      <c r="AM9" s="39">
        <v>1.4</v>
      </c>
      <c r="AN9" s="40">
        <v>0.6</v>
      </c>
      <c r="AO9" s="39">
        <v>1.9</v>
      </c>
      <c r="AP9" s="39">
        <v>1.4</v>
      </c>
      <c r="AQ9" s="39">
        <v>0.6</v>
      </c>
      <c r="AR9" s="39">
        <v>1.8</v>
      </c>
      <c r="AS9" s="39">
        <v>1.3</v>
      </c>
      <c r="AT9" s="39">
        <v>0.5</v>
      </c>
      <c r="AU9" s="39">
        <v>1.6</v>
      </c>
      <c r="AV9" s="39">
        <v>1.2</v>
      </c>
      <c r="AW9" s="39">
        <v>0.4</v>
      </c>
      <c r="AX9" s="39">
        <v>1.8</v>
      </c>
      <c r="AY9" s="39">
        <v>1.3</v>
      </c>
      <c r="AZ9" s="39">
        <v>0.5</v>
      </c>
      <c r="BA9" s="39">
        <v>1.6</v>
      </c>
      <c r="BB9" s="39">
        <v>1.2</v>
      </c>
      <c r="BC9" s="39">
        <v>0.4</v>
      </c>
      <c r="BD9" s="39">
        <v>1.6</v>
      </c>
      <c r="BE9" s="39">
        <v>1.2</v>
      </c>
      <c r="BF9" s="39">
        <v>0.4</v>
      </c>
      <c r="BG9" s="39">
        <v>1.6558258338530993</v>
      </c>
      <c r="BH9" s="39">
        <v>1.2493688556238676</v>
      </c>
      <c r="BI9" s="39">
        <v>0.40645697822923166</v>
      </c>
      <c r="BJ9" s="261">
        <v>-0.94417416614690075</v>
      </c>
      <c r="BK9" s="261">
        <v>-0.55063114437613248</v>
      </c>
      <c r="BL9" s="262">
        <v>-0.39354302177076839</v>
      </c>
    </row>
    <row r="10" spans="1:64" ht="12.75" customHeight="1">
      <c r="A10" s="14" t="s">
        <v>33</v>
      </c>
      <c r="B10" s="36">
        <v>11.7</v>
      </c>
      <c r="C10" s="36">
        <v>9.6</v>
      </c>
      <c r="D10" s="37">
        <v>2.1</v>
      </c>
      <c r="E10" s="36">
        <v>13.600000000000001</v>
      </c>
      <c r="F10" s="36">
        <v>10.9</v>
      </c>
      <c r="G10" s="37">
        <v>2.7</v>
      </c>
      <c r="H10" s="36">
        <v>16.399999999999999</v>
      </c>
      <c r="I10" s="36">
        <v>12.9</v>
      </c>
      <c r="J10" s="37">
        <v>3.5</v>
      </c>
      <c r="K10" s="36">
        <v>20.2</v>
      </c>
      <c r="L10" s="36">
        <v>16.100000000000001</v>
      </c>
      <c r="M10" s="37">
        <v>4.2</v>
      </c>
      <c r="N10" s="36">
        <v>22.7</v>
      </c>
      <c r="O10" s="36">
        <v>17.8</v>
      </c>
      <c r="P10" s="37">
        <v>4.9000000000000004</v>
      </c>
      <c r="Q10" s="36">
        <v>25.8</v>
      </c>
      <c r="R10" s="36">
        <v>20.2</v>
      </c>
      <c r="S10" s="37">
        <v>5.5</v>
      </c>
      <c r="T10" s="36">
        <v>28.4</v>
      </c>
      <c r="U10" s="36">
        <v>22.3</v>
      </c>
      <c r="V10" s="37">
        <v>6.2</v>
      </c>
      <c r="W10" s="36">
        <v>30.8</v>
      </c>
      <c r="X10" s="36">
        <v>24.1</v>
      </c>
      <c r="Y10" s="37">
        <v>6.7</v>
      </c>
      <c r="Z10" s="36">
        <v>34.6</v>
      </c>
      <c r="AA10" s="36">
        <v>27.6</v>
      </c>
      <c r="AB10" s="37">
        <v>7</v>
      </c>
      <c r="AC10" s="36">
        <v>35.799999999999997</v>
      </c>
      <c r="AD10" s="36">
        <v>28.8</v>
      </c>
      <c r="AE10" s="37">
        <v>7</v>
      </c>
      <c r="AF10" s="36">
        <v>36.1</v>
      </c>
      <c r="AG10" s="36">
        <v>28.9</v>
      </c>
      <c r="AH10" s="37">
        <v>7.2</v>
      </c>
      <c r="AI10" s="36">
        <v>36.6</v>
      </c>
      <c r="AJ10" s="36">
        <v>29</v>
      </c>
      <c r="AK10" s="38">
        <v>7.6</v>
      </c>
      <c r="AL10" s="36">
        <v>36.299999999999997</v>
      </c>
      <c r="AM10" s="36">
        <v>28.7</v>
      </c>
      <c r="AN10" s="38">
        <v>7.6</v>
      </c>
      <c r="AO10" s="36">
        <v>37.1</v>
      </c>
      <c r="AP10" s="36">
        <v>29.3</v>
      </c>
      <c r="AQ10" s="36">
        <v>7.8</v>
      </c>
      <c r="AR10" s="36">
        <v>37.5</v>
      </c>
      <c r="AS10" s="36">
        <v>29.5</v>
      </c>
      <c r="AT10" s="36">
        <v>8</v>
      </c>
      <c r="AU10" s="36">
        <v>37</v>
      </c>
      <c r="AV10" s="36">
        <v>29.4</v>
      </c>
      <c r="AW10" s="36">
        <v>7.7</v>
      </c>
      <c r="AX10" s="36">
        <v>38.799999999999997</v>
      </c>
      <c r="AY10" s="36">
        <v>30.8</v>
      </c>
      <c r="AZ10" s="36">
        <v>8</v>
      </c>
      <c r="BA10" s="36">
        <v>38.4</v>
      </c>
      <c r="BB10" s="36">
        <v>30.6</v>
      </c>
      <c r="BC10" s="36">
        <v>7.7</v>
      </c>
      <c r="BD10" s="36">
        <v>38.700000000000003</v>
      </c>
      <c r="BE10" s="36">
        <v>31</v>
      </c>
      <c r="BF10" s="36">
        <v>7.7</v>
      </c>
      <c r="BG10" s="36">
        <v>39.295089451308243</v>
      </c>
      <c r="BH10" s="36">
        <v>31.655205866407965</v>
      </c>
      <c r="BI10" s="36">
        <v>7.6398835849002769</v>
      </c>
      <c r="BJ10" s="259">
        <v>3.495089451308246</v>
      </c>
      <c r="BK10" s="259">
        <v>2.8552058664079638</v>
      </c>
      <c r="BL10" s="260">
        <v>0.63988358490027686</v>
      </c>
    </row>
    <row r="11" spans="1:64" ht="12.75" customHeight="1">
      <c r="A11" s="13" t="s">
        <v>34</v>
      </c>
      <c r="B11" s="39">
        <v>26.6</v>
      </c>
      <c r="C11" s="39">
        <v>24.7</v>
      </c>
      <c r="D11" s="40">
        <v>1.9</v>
      </c>
      <c r="E11" s="39">
        <v>29.7</v>
      </c>
      <c r="F11" s="39">
        <v>27.2</v>
      </c>
      <c r="G11" s="40">
        <v>2.5</v>
      </c>
      <c r="H11" s="39">
        <v>34.4</v>
      </c>
      <c r="I11" s="39">
        <v>31.2</v>
      </c>
      <c r="J11" s="40">
        <v>3.2</v>
      </c>
      <c r="K11" s="39">
        <v>38.299999999999997</v>
      </c>
      <c r="L11" s="39">
        <v>34.799999999999997</v>
      </c>
      <c r="M11" s="40">
        <v>3.5</v>
      </c>
      <c r="N11" s="39">
        <v>43.5</v>
      </c>
      <c r="O11" s="39">
        <v>38.799999999999997</v>
      </c>
      <c r="P11" s="40">
        <v>4.5</v>
      </c>
      <c r="Q11" s="39">
        <v>47</v>
      </c>
      <c r="R11" s="39">
        <v>42</v>
      </c>
      <c r="S11" s="40">
        <v>4.9000000000000004</v>
      </c>
      <c r="T11" s="39">
        <v>51.1</v>
      </c>
      <c r="U11" s="39">
        <v>45.6</v>
      </c>
      <c r="V11" s="40">
        <v>5.6</v>
      </c>
      <c r="W11" s="39">
        <v>53.9</v>
      </c>
      <c r="X11" s="39">
        <v>47.8</v>
      </c>
      <c r="Y11" s="40">
        <v>6</v>
      </c>
      <c r="Z11" s="39">
        <v>59.7</v>
      </c>
      <c r="AA11" s="39">
        <v>53</v>
      </c>
      <c r="AB11" s="40">
        <v>6.7</v>
      </c>
      <c r="AC11" s="39">
        <v>61.3</v>
      </c>
      <c r="AD11" s="39">
        <v>54.8</v>
      </c>
      <c r="AE11" s="40">
        <v>6.5</v>
      </c>
      <c r="AF11" s="39">
        <v>60.6</v>
      </c>
      <c r="AG11" s="39">
        <v>54.1</v>
      </c>
      <c r="AH11" s="40">
        <v>6.5</v>
      </c>
      <c r="AI11" s="39">
        <v>61.9</v>
      </c>
      <c r="AJ11" s="39">
        <v>54.7</v>
      </c>
      <c r="AK11" s="40">
        <v>7.2</v>
      </c>
      <c r="AL11" s="39">
        <v>62.9</v>
      </c>
      <c r="AM11" s="39">
        <v>55.2</v>
      </c>
      <c r="AN11" s="40">
        <v>7.7</v>
      </c>
      <c r="AO11" s="39">
        <v>63.2</v>
      </c>
      <c r="AP11" s="39">
        <v>55.2</v>
      </c>
      <c r="AQ11" s="39">
        <v>8</v>
      </c>
      <c r="AR11" s="39">
        <v>64.5</v>
      </c>
      <c r="AS11" s="39">
        <v>56.1</v>
      </c>
      <c r="AT11" s="39">
        <v>8.3000000000000007</v>
      </c>
      <c r="AU11" s="39">
        <v>63.5</v>
      </c>
      <c r="AV11" s="39">
        <v>55.3</v>
      </c>
      <c r="AW11" s="39">
        <v>8.3000000000000007</v>
      </c>
      <c r="AX11" s="39">
        <v>66.099999999999994</v>
      </c>
      <c r="AY11" s="39">
        <v>57.7</v>
      </c>
      <c r="AZ11" s="39">
        <v>8.5</v>
      </c>
      <c r="BA11" s="39">
        <v>66.400000000000006</v>
      </c>
      <c r="BB11" s="39">
        <v>57.8</v>
      </c>
      <c r="BC11" s="39">
        <v>8.6</v>
      </c>
      <c r="BD11" s="39">
        <v>66.3</v>
      </c>
      <c r="BE11" s="39">
        <v>57.8</v>
      </c>
      <c r="BF11" s="39">
        <v>8.5</v>
      </c>
      <c r="BG11" s="39">
        <v>69.164509878225445</v>
      </c>
      <c r="BH11" s="39">
        <v>60.426627535402233</v>
      </c>
      <c r="BI11" s="39">
        <v>8.7378823428232035</v>
      </c>
      <c r="BJ11" s="261">
        <v>7.8645098782254479</v>
      </c>
      <c r="BK11" s="261">
        <v>5.6266275354022355</v>
      </c>
      <c r="BL11" s="262">
        <v>2.2378823428232035</v>
      </c>
    </row>
    <row r="12" spans="1:64" ht="12.75" customHeight="1">
      <c r="A12" s="12" t="s">
        <v>35</v>
      </c>
      <c r="B12" s="36">
        <v>87.3</v>
      </c>
      <c r="C12" s="36">
        <v>86.8</v>
      </c>
      <c r="D12" s="37">
        <v>0.5</v>
      </c>
      <c r="E12" s="36">
        <v>89.5</v>
      </c>
      <c r="F12" s="36">
        <v>88.9</v>
      </c>
      <c r="G12" s="37">
        <v>0.6</v>
      </c>
      <c r="H12" s="36">
        <v>91.3</v>
      </c>
      <c r="I12" s="36">
        <v>90.5</v>
      </c>
      <c r="J12" s="37">
        <v>0.8</v>
      </c>
      <c r="K12" s="36">
        <v>91.800000000000011</v>
      </c>
      <c r="L12" s="36">
        <v>91.4</v>
      </c>
      <c r="M12" s="37">
        <v>0.4</v>
      </c>
      <c r="N12" s="36">
        <v>92.4</v>
      </c>
      <c r="O12" s="36">
        <v>91.9</v>
      </c>
      <c r="P12" s="37">
        <v>0.5</v>
      </c>
      <c r="Q12" s="36">
        <v>93.2</v>
      </c>
      <c r="R12" s="36">
        <v>92.6</v>
      </c>
      <c r="S12" s="37">
        <v>0.5</v>
      </c>
      <c r="T12" s="36">
        <v>94.3</v>
      </c>
      <c r="U12" s="36">
        <v>93.8</v>
      </c>
      <c r="V12" s="37">
        <v>0.5</v>
      </c>
      <c r="W12" s="36">
        <v>94.5</v>
      </c>
      <c r="X12" s="36">
        <v>94</v>
      </c>
      <c r="Y12" s="37">
        <v>0.6</v>
      </c>
      <c r="Z12" s="36">
        <v>94.5</v>
      </c>
      <c r="AA12" s="36">
        <v>94</v>
      </c>
      <c r="AB12" s="36">
        <v>0.6</v>
      </c>
      <c r="AC12" s="36">
        <v>95.199999999999989</v>
      </c>
      <c r="AD12" s="36">
        <v>94.6</v>
      </c>
      <c r="AE12" s="37">
        <v>0.6</v>
      </c>
      <c r="AF12" s="36">
        <v>93.899999999999991</v>
      </c>
      <c r="AG12" s="36">
        <v>93.3</v>
      </c>
      <c r="AH12" s="37">
        <v>0.6</v>
      </c>
      <c r="AI12" s="36">
        <v>93.7</v>
      </c>
      <c r="AJ12" s="36">
        <v>93.1</v>
      </c>
      <c r="AK12" s="38">
        <v>0.7</v>
      </c>
      <c r="AL12" s="36">
        <v>93.3</v>
      </c>
      <c r="AM12" s="36">
        <v>92.2</v>
      </c>
      <c r="AN12" s="38">
        <v>0.7</v>
      </c>
      <c r="AO12" s="36">
        <v>92.9</v>
      </c>
      <c r="AP12" s="36">
        <v>92.2</v>
      </c>
      <c r="AQ12" s="36">
        <v>0.7</v>
      </c>
      <c r="AR12" s="36">
        <v>92.9</v>
      </c>
      <c r="AS12" s="36">
        <v>91.7</v>
      </c>
      <c r="AT12" s="36">
        <v>0.8</v>
      </c>
      <c r="AU12" s="36">
        <v>92.3</v>
      </c>
      <c r="AV12" s="36">
        <v>91</v>
      </c>
      <c r="AW12" s="36">
        <v>0.8</v>
      </c>
      <c r="AX12" s="36">
        <v>92</v>
      </c>
      <c r="AY12" s="36">
        <v>90.9</v>
      </c>
      <c r="AZ12" s="36">
        <v>0.8</v>
      </c>
      <c r="BA12" s="36">
        <v>90.9</v>
      </c>
      <c r="BB12" s="36">
        <v>90.1</v>
      </c>
      <c r="BC12" s="36">
        <v>0.8</v>
      </c>
      <c r="BD12" s="36">
        <v>91.3</v>
      </c>
      <c r="BE12" s="36">
        <v>90.5</v>
      </c>
      <c r="BF12" s="36">
        <v>0.8</v>
      </c>
      <c r="BG12" s="36">
        <v>94.9816870808381</v>
      </c>
      <c r="BH12" s="36">
        <v>94.142436250309714</v>
      </c>
      <c r="BI12" s="36">
        <v>0.83925083052838623</v>
      </c>
      <c r="BJ12" s="259">
        <v>-0.21831291916188889</v>
      </c>
      <c r="BK12" s="259">
        <v>-0.45756374969028002</v>
      </c>
      <c r="BL12" s="260">
        <v>0.23925083052838625</v>
      </c>
    </row>
    <row r="13" spans="1:64" ht="12.75" customHeight="1">
      <c r="A13" s="13" t="s">
        <v>36</v>
      </c>
      <c r="B13" s="39">
        <v>76.7</v>
      </c>
      <c r="C13" s="39">
        <v>76</v>
      </c>
      <c r="D13" s="41">
        <v>0.7</v>
      </c>
      <c r="E13" s="39">
        <v>80.400000000000006</v>
      </c>
      <c r="F13" s="39">
        <v>79.5</v>
      </c>
      <c r="G13" s="41">
        <v>0.9</v>
      </c>
      <c r="H13" s="39">
        <v>82.899999999999991</v>
      </c>
      <c r="I13" s="39">
        <v>81.8</v>
      </c>
      <c r="J13" s="41">
        <v>1.1000000000000001</v>
      </c>
      <c r="K13" s="39">
        <v>83.9</v>
      </c>
      <c r="L13" s="39">
        <v>83.1</v>
      </c>
      <c r="M13" s="41">
        <v>0.7</v>
      </c>
      <c r="N13" s="39">
        <v>86.1</v>
      </c>
      <c r="O13" s="39">
        <v>85.2</v>
      </c>
      <c r="P13" s="41">
        <v>0.9</v>
      </c>
      <c r="Q13" s="39">
        <v>87.5</v>
      </c>
      <c r="R13" s="39">
        <v>86.4</v>
      </c>
      <c r="S13" s="41">
        <v>1.1000000000000001</v>
      </c>
      <c r="T13" s="39">
        <v>88</v>
      </c>
      <c r="U13" s="39">
        <v>86.9</v>
      </c>
      <c r="V13" s="41">
        <v>1.1000000000000001</v>
      </c>
      <c r="W13" s="39">
        <v>89.2</v>
      </c>
      <c r="X13" s="39">
        <v>88.1</v>
      </c>
      <c r="Y13" s="41">
        <v>1.2</v>
      </c>
      <c r="Z13" s="39">
        <v>90.1</v>
      </c>
      <c r="AA13" s="39">
        <v>88.8</v>
      </c>
      <c r="AB13" s="41">
        <v>1.3</v>
      </c>
      <c r="AC13" s="39">
        <v>91.3</v>
      </c>
      <c r="AD13" s="39">
        <v>90</v>
      </c>
      <c r="AE13" s="41">
        <v>1.3</v>
      </c>
      <c r="AF13" s="39">
        <v>89.1</v>
      </c>
      <c r="AG13" s="39">
        <v>87.8</v>
      </c>
      <c r="AH13" s="41">
        <v>1.3</v>
      </c>
      <c r="AI13" s="39">
        <v>89.3</v>
      </c>
      <c r="AJ13" s="39">
        <v>88</v>
      </c>
      <c r="AK13" s="40">
        <v>1.3</v>
      </c>
      <c r="AL13" s="39">
        <v>88.8</v>
      </c>
      <c r="AM13" s="39">
        <v>87.2</v>
      </c>
      <c r="AN13" s="40">
        <v>1.4</v>
      </c>
      <c r="AO13" s="39">
        <v>88.7</v>
      </c>
      <c r="AP13" s="39">
        <v>87.1</v>
      </c>
      <c r="AQ13" s="39">
        <v>1.5</v>
      </c>
      <c r="AR13" s="39">
        <v>87.9</v>
      </c>
      <c r="AS13" s="39">
        <v>86.1</v>
      </c>
      <c r="AT13" s="39">
        <v>1.7</v>
      </c>
      <c r="AU13" s="39">
        <v>87</v>
      </c>
      <c r="AV13" s="39">
        <v>85.1</v>
      </c>
      <c r="AW13" s="39">
        <v>1.8</v>
      </c>
      <c r="AX13" s="39">
        <v>87</v>
      </c>
      <c r="AY13" s="39">
        <v>85.3</v>
      </c>
      <c r="AZ13" s="39">
        <v>1.7</v>
      </c>
      <c r="BA13" s="39">
        <v>87</v>
      </c>
      <c r="BB13" s="39">
        <v>85.3</v>
      </c>
      <c r="BC13" s="39">
        <v>1.7</v>
      </c>
      <c r="BD13" s="39">
        <v>87.5</v>
      </c>
      <c r="BE13" s="39">
        <v>85.7</v>
      </c>
      <c r="BF13" s="39">
        <v>1.8</v>
      </c>
      <c r="BG13" s="39">
        <v>90.530469367526948</v>
      </c>
      <c r="BH13" s="39">
        <v>88.685871297190815</v>
      </c>
      <c r="BI13" s="39">
        <v>1.8445980703361227</v>
      </c>
      <c r="BJ13" s="261">
        <v>-0.76953063247304954</v>
      </c>
      <c r="BK13" s="261">
        <v>-1.3141287028091853</v>
      </c>
      <c r="BL13" s="262">
        <v>0.54459807033612262</v>
      </c>
    </row>
    <row r="14" spans="1:64" ht="12.75" customHeight="1">
      <c r="A14" s="14" t="s">
        <v>37</v>
      </c>
      <c r="B14" s="36">
        <v>92</v>
      </c>
      <c r="C14" s="36">
        <v>91.5</v>
      </c>
      <c r="D14" s="37">
        <v>0.5</v>
      </c>
      <c r="E14" s="36">
        <v>93.1</v>
      </c>
      <c r="F14" s="36">
        <v>92.5</v>
      </c>
      <c r="G14" s="37">
        <v>0.6</v>
      </c>
      <c r="H14" s="36">
        <v>95.5</v>
      </c>
      <c r="I14" s="36">
        <v>94.8</v>
      </c>
      <c r="J14" s="37">
        <v>0.7</v>
      </c>
      <c r="K14" s="36">
        <v>94.5</v>
      </c>
      <c r="L14" s="36">
        <v>94.3</v>
      </c>
      <c r="M14" s="37">
        <v>0.3</v>
      </c>
      <c r="N14" s="36">
        <v>94.8</v>
      </c>
      <c r="O14" s="36">
        <v>94.5</v>
      </c>
      <c r="P14" s="37">
        <v>0.3</v>
      </c>
      <c r="Q14" s="36">
        <v>95.9</v>
      </c>
      <c r="R14" s="36">
        <v>95.6</v>
      </c>
      <c r="S14" s="37">
        <v>0.3</v>
      </c>
      <c r="T14" s="36">
        <v>96.9</v>
      </c>
      <c r="U14" s="36">
        <v>96.6</v>
      </c>
      <c r="V14" s="37">
        <v>0.3</v>
      </c>
      <c r="W14" s="36">
        <v>95.6</v>
      </c>
      <c r="X14" s="36">
        <v>95.3</v>
      </c>
      <c r="Y14" s="37">
        <v>0.3</v>
      </c>
      <c r="Z14" s="36">
        <v>96.4</v>
      </c>
      <c r="AA14" s="36">
        <v>96.1</v>
      </c>
      <c r="AB14" s="37">
        <v>0.3</v>
      </c>
      <c r="AC14" s="36">
        <v>96.4</v>
      </c>
      <c r="AD14" s="36">
        <v>96</v>
      </c>
      <c r="AE14" s="37">
        <v>0.4</v>
      </c>
      <c r="AF14" s="36">
        <v>95.7</v>
      </c>
      <c r="AG14" s="36">
        <v>95.3</v>
      </c>
      <c r="AH14" s="37">
        <v>0.4</v>
      </c>
      <c r="AI14" s="36">
        <v>94.5</v>
      </c>
      <c r="AJ14" s="36">
        <v>94.1</v>
      </c>
      <c r="AK14" s="38">
        <v>0.4</v>
      </c>
      <c r="AL14" s="36">
        <v>95.3</v>
      </c>
      <c r="AM14" s="36">
        <v>94.7</v>
      </c>
      <c r="AN14" s="38">
        <v>0.4</v>
      </c>
      <c r="AO14" s="36">
        <v>94.6</v>
      </c>
      <c r="AP14" s="36">
        <v>94.2</v>
      </c>
      <c r="AQ14" s="36">
        <v>0.3</v>
      </c>
      <c r="AR14" s="36">
        <v>94.7</v>
      </c>
      <c r="AS14" s="36">
        <v>94.1</v>
      </c>
      <c r="AT14" s="36">
        <v>0.4</v>
      </c>
      <c r="AU14" s="36">
        <v>93.7</v>
      </c>
      <c r="AV14" s="36">
        <v>93.2</v>
      </c>
      <c r="AW14" s="36">
        <v>0.4</v>
      </c>
      <c r="AX14" s="36">
        <v>93.5</v>
      </c>
      <c r="AY14" s="36">
        <v>93.1</v>
      </c>
      <c r="AZ14" s="36">
        <v>0.4</v>
      </c>
      <c r="BA14" s="36">
        <v>92</v>
      </c>
      <c r="BB14" s="36">
        <v>91.6</v>
      </c>
      <c r="BC14" s="36">
        <v>0.4</v>
      </c>
      <c r="BD14" s="36">
        <v>93</v>
      </c>
      <c r="BE14" s="36">
        <v>92.6</v>
      </c>
      <c r="BF14" s="36">
        <v>0.4</v>
      </c>
      <c r="BG14" s="36">
        <v>96.839906280627247</v>
      </c>
      <c r="BH14" s="36">
        <v>96.418143580529232</v>
      </c>
      <c r="BI14" s="36">
        <v>0.4217627000980072</v>
      </c>
      <c r="BJ14" s="259">
        <v>0.43990628062724113</v>
      </c>
      <c r="BK14" s="259">
        <v>0.41814358052923239</v>
      </c>
      <c r="BL14" s="260">
        <v>2.1762700098007182E-2</v>
      </c>
    </row>
    <row r="15" spans="1:64" ht="12.75" customHeight="1">
      <c r="A15" s="13" t="s">
        <v>38</v>
      </c>
      <c r="B15" s="39">
        <v>92.800000000000011</v>
      </c>
      <c r="C15" s="39">
        <v>92.4</v>
      </c>
      <c r="D15" s="41">
        <v>0.4</v>
      </c>
      <c r="E15" s="39">
        <v>94.8</v>
      </c>
      <c r="F15" s="39">
        <v>94.3</v>
      </c>
      <c r="G15" s="41">
        <v>0.5</v>
      </c>
      <c r="H15" s="39">
        <v>95.5</v>
      </c>
      <c r="I15" s="39">
        <v>94.9</v>
      </c>
      <c r="J15" s="41">
        <v>0.6</v>
      </c>
      <c r="K15" s="39">
        <v>96.7</v>
      </c>
      <c r="L15" s="39">
        <v>96.6</v>
      </c>
      <c r="M15" s="41">
        <v>0.2</v>
      </c>
      <c r="N15" s="39">
        <v>96.2</v>
      </c>
      <c r="O15" s="39">
        <v>96</v>
      </c>
      <c r="P15" s="41">
        <v>0.2</v>
      </c>
      <c r="Q15" s="39">
        <v>96.2</v>
      </c>
      <c r="R15" s="39">
        <v>96</v>
      </c>
      <c r="S15" s="41">
        <v>0.2</v>
      </c>
      <c r="T15" s="39">
        <v>98.1</v>
      </c>
      <c r="U15" s="39">
        <v>97.9</v>
      </c>
      <c r="V15" s="41">
        <v>0.2</v>
      </c>
      <c r="W15" s="39">
        <v>98.3</v>
      </c>
      <c r="X15" s="39">
        <v>98</v>
      </c>
      <c r="Y15" s="41">
        <v>0.2</v>
      </c>
      <c r="Z15" s="39">
        <v>96.8</v>
      </c>
      <c r="AA15" s="39">
        <v>96.6</v>
      </c>
      <c r="AB15" s="41">
        <v>0.2</v>
      </c>
      <c r="AC15" s="39">
        <v>97.7</v>
      </c>
      <c r="AD15" s="39">
        <v>97.5</v>
      </c>
      <c r="AE15" s="41">
        <v>0.2</v>
      </c>
      <c r="AF15" s="39">
        <v>96.8</v>
      </c>
      <c r="AG15" s="39">
        <v>96.6</v>
      </c>
      <c r="AH15" s="41">
        <v>0.2</v>
      </c>
      <c r="AI15" s="39">
        <v>97.3</v>
      </c>
      <c r="AJ15" s="39">
        <v>97</v>
      </c>
      <c r="AK15" s="40">
        <v>0.2</v>
      </c>
      <c r="AL15" s="39">
        <v>96.1</v>
      </c>
      <c r="AM15" s="39">
        <v>94.9</v>
      </c>
      <c r="AN15" s="40">
        <v>0.2</v>
      </c>
      <c r="AO15" s="39">
        <v>95.7</v>
      </c>
      <c r="AP15" s="39">
        <v>95.5</v>
      </c>
      <c r="AQ15" s="39">
        <v>0.2</v>
      </c>
      <c r="AR15" s="39">
        <v>96.1</v>
      </c>
      <c r="AS15" s="39">
        <v>95</v>
      </c>
      <c r="AT15" s="39">
        <v>0.2</v>
      </c>
      <c r="AU15" s="39">
        <v>95.3</v>
      </c>
      <c r="AV15" s="39">
        <v>94.9</v>
      </c>
      <c r="AW15" s="39">
        <v>0.2</v>
      </c>
      <c r="AX15" s="39">
        <v>94.5</v>
      </c>
      <c r="AY15" s="39">
        <v>94.3</v>
      </c>
      <c r="AZ15" s="39">
        <v>0.2</v>
      </c>
      <c r="BA15" s="39">
        <v>93.7</v>
      </c>
      <c r="BB15" s="39">
        <v>93.4</v>
      </c>
      <c r="BC15" s="39">
        <v>0.2</v>
      </c>
      <c r="BD15" s="39">
        <v>93.3</v>
      </c>
      <c r="BE15" s="39">
        <v>93.1</v>
      </c>
      <c r="BF15" s="39">
        <v>0.2</v>
      </c>
      <c r="BG15" s="39">
        <v>97.6208200953388</v>
      </c>
      <c r="BH15" s="39">
        <v>97.379823403680803</v>
      </c>
      <c r="BI15" s="39">
        <v>0.24099669165798154</v>
      </c>
      <c r="BJ15" s="261">
        <v>-7.9179904661202727E-2</v>
      </c>
      <c r="BK15" s="261">
        <v>-0.12017659631919742</v>
      </c>
      <c r="BL15" s="262">
        <v>4.0996691657981532E-2</v>
      </c>
    </row>
    <row r="16" spans="1:64" ht="12.75" customHeight="1">
      <c r="A16" s="122" t="s">
        <v>128</v>
      </c>
      <c r="B16" s="36">
        <v>51.5</v>
      </c>
      <c r="C16" s="36">
        <v>50.5</v>
      </c>
      <c r="D16" s="37">
        <v>1</v>
      </c>
      <c r="E16" s="36">
        <v>53.3</v>
      </c>
      <c r="F16" s="36">
        <v>52</v>
      </c>
      <c r="G16" s="37">
        <v>1.3</v>
      </c>
      <c r="H16" s="36">
        <v>55.2</v>
      </c>
      <c r="I16" s="36">
        <v>53.6</v>
      </c>
      <c r="J16" s="37">
        <v>1.6</v>
      </c>
      <c r="K16" s="36">
        <v>56.3</v>
      </c>
      <c r="L16" s="36">
        <v>54.8</v>
      </c>
      <c r="M16" s="37">
        <v>1.6</v>
      </c>
      <c r="N16" s="36">
        <v>57.8</v>
      </c>
      <c r="O16" s="36">
        <v>55.9</v>
      </c>
      <c r="P16" s="37">
        <v>1.9</v>
      </c>
      <c r="Q16" s="36">
        <v>59.2</v>
      </c>
      <c r="R16" s="36">
        <v>57.1</v>
      </c>
      <c r="S16" s="37">
        <v>2.2000000000000002</v>
      </c>
      <c r="T16" s="36">
        <v>60.8</v>
      </c>
      <c r="U16" s="36">
        <v>58.5</v>
      </c>
      <c r="V16" s="37">
        <v>2.4</v>
      </c>
      <c r="W16" s="36">
        <v>61.7</v>
      </c>
      <c r="X16" s="36">
        <v>59.2</v>
      </c>
      <c r="Y16" s="37">
        <v>2.5</v>
      </c>
      <c r="Z16" s="36">
        <v>63.1</v>
      </c>
      <c r="AA16" s="36">
        <v>60.4</v>
      </c>
      <c r="AB16" s="37">
        <v>2.7</v>
      </c>
      <c r="AC16" s="36">
        <v>63.6</v>
      </c>
      <c r="AD16" s="36">
        <v>60.9</v>
      </c>
      <c r="AE16" s="37">
        <v>2.7</v>
      </c>
      <c r="AF16" s="36">
        <v>62.6</v>
      </c>
      <c r="AG16" s="36">
        <v>59.9</v>
      </c>
      <c r="AH16" s="37">
        <v>2.7</v>
      </c>
      <c r="AI16" s="36">
        <v>62.3</v>
      </c>
      <c r="AJ16" s="36">
        <v>59.3</v>
      </c>
      <c r="AK16" s="38">
        <v>2.9</v>
      </c>
      <c r="AL16" s="36">
        <v>62.4</v>
      </c>
      <c r="AM16" s="36">
        <v>59.4</v>
      </c>
      <c r="AN16" s="38">
        <v>3.1</v>
      </c>
      <c r="AO16" s="36">
        <v>63</v>
      </c>
      <c r="AP16" s="36">
        <v>59.8</v>
      </c>
      <c r="AQ16" s="36">
        <v>3.2</v>
      </c>
      <c r="AR16" s="36">
        <v>63.7</v>
      </c>
      <c r="AS16" s="36">
        <v>60.4</v>
      </c>
      <c r="AT16" s="36">
        <v>3.2</v>
      </c>
      <c r="AU16" s="36">
        <v>63.5</v>
      </c>
      <c r="AV16" s="36">
        <v>60.3</v>
      </c>
      <c r="AW16" s="36">
        <v>3.1</v>
      </c>
      <c r="AX16" s="36">
        <v>64</v>
      </c>
      <c r="AY16" s="36">
        <v>60.8</v>
      </c>
      <c r="AZ16" s="36">
        <v>3.2</v>
      </c>
      <c r="BA16" s="36">
        <v>64.3</v>
      </c>
      <c r="BB16" s="36">
        <v>61.1</v>
      </c>
      <c r="BC16" s="36">
        <v>3.2</v>
      </c>
      <c r="BD16" s="36">
        <v>65.400000000000006</v>
      </c>
      <c r="BE16" s="36">
        <v>62.2</v>
      </c>
      <c r="BF16" s="36">
        <v>3.2</v>
      </c>
      <c r="BG16" s="36">
        <v>68.023140613624776</v>
      </c>
      <c r="BH16" s="36">
        <v>64.878898049055252</v>
      </c>
      <c r="BI16" s="36">
        <v>3.1442425645695251</v>
      </c>
      <c r="BJ16" s="259">
        <v>4.4231406136247742</v>
      </c>
      <c r="BK16" s="259">
        <v>3.9788980490552532</v>
      </c>
      <c r="BL16" s="263">
        <v>0.44424256456952493</v>
      </c>
    </row>
    <row r="17" spans="1:64" ht="12.75" customHeight="1">
      <c r="A17" s="15"/>
      <c r="B17" s="318" t="s">
        <v>6</v>
      </c>
      <c r="C17" s="318"/>
      <c r="D17" s="318"/>
      <c r="E17" s="318"/>
      <c r="F17" s="318"/>
      <c r="G17" s="318"/>
      <c r="H17" s="318"/>
      <c r="I17" s="318"/>
      <c r="J17" s="318"/>
      <c r="K17" s="318"/>
      <c r="L17" s="318"/>
      <c r="M17" s="318"/>
      <c r="N17" s="318"/>
      <c r="O17" s="318"/>
      <c r="P17" s="318"/>
      <c r="Q17" s="318"/>
      <c r="R17" s="318"/>
      <c r="S17" s="318"/>
      <c r="T17" s="318"/>
      <c r="U17" s="318"/>
      <c r="V17" s="318"/>
      <c r="W17" s="318" t="s">
        <v>6</v>
      </c>
      <c r="X17" s="318"/>
      <c r="Y17" s="318"/>
      <c r="Z17" s="318"/>
      <c r="AA17" s="318"/>
      <c r="AB17" s="318"/>
      <c r="AC17" s="318"/>
      <c r="AD17" s="318"/>
      <c r="AE17" s="318"/>
      <c r="AF17" s="318"/>
      <c r="AG17" s="318"/>
      <c r="AH17" s="318"/>
      <c r="AI17" s="318"/>
      <c r="AJ17" s="318"/>
      <c r="AK17" s="318"/>
      <c r="AL17" s="318"/>
      <c r="AM17" s="318"/>
      <c r="AN17" s="318"/>
      <c r="AO17" s="318"/>
      <c r="AP17" s="318"/>
      <c r="AQ17" s="318"/>
      <c r="AR17" s="318"/>
      <c r="AS17" s="318"/>
      <c r="AT17" s="318"/>
      <c r="AU17" s="318"/>
      <c r="AV17" s="318"/>
      <c r="AW17" s="318"/>
      <c r="AX17" s="318"/>
      <c r="AY17" s="318"/>
      <c r="AZ17" s="318"/>
      <c r="BA17" s="318"/>
      <c r="BB17" s="318"/>
      <c r="BC17" s="318"/>
      <c r="BD17" s="318"/>
      <c r="BE17" s="318"/>
      <c r="BF17" s="318"/>
      <c r="BG17" s="318"/>
      <c r="BH17" s="318"/>
      <c r="BI17" s="318"/>
      <c r="BJ17" s="318"/>
      <c r="BK17" s="318"/>
      <c r="BL17" s="318"/>
    </row>
    <row r="18" spans="1:64" ht="12.75" customHeight="1">
      <c r="A18" s="12" t="s">
        <v>31</v>
      </c>
      <c r="B18" s="36">
        <v>8</v>
      </c>
      <c r="C18" s="36">
        <v>6.8</v>
      </c>
      <c r="D18" s="37">
        <v>1.2</v>
      </c>
      <c r="E18" s="36">
        <v>9.9</v>
      </c>
      <c r="F18" s="36">
        <v>8.1</v>
      </c>
      <c r="G18" s="37">
        <v>1.7</v>
      </c>
      <c r="H18" s="36">
        <v>12.2</v>
      </c>
      <c r="I18" s="36">
        <v>10</v>
      </c>
      <c r="J18" s="37">
        <v>2.2000000000000002</v>
      </c>
      <c r="K18" s="36">
        <v>14.4</v>
      </c>
      <c r="L18" s="36">
        <v>12</v>
      </c>
      <c r="M18" s="37">
        <v>2.4</v>
      </c>
      <c r="N18" s="36">
        <v>17.3</v>
      </c>
      <c r="O18" s="36">
        <v>14.2</v>
      </c>
      <c r="P18" s="37">
        <v>3.1</v>
      </c>
      <c r="Q18" s="36">
        <v>19.8</v>
      </c>
      <c r="R18" s="36">
        <v>16.3</v>
      </c>
      <c r="S18" s="37">
        <v>3.5</v>
      </c>
      <c r="T18" s="36">
        <v>22.3</v>
      </c>
      <c r="U18" s="36">
        <v>18.2</v>
      </c>
      <c r="V18" s="37">
        <v>4</v>
      </c>
      <c r="W18" s="36">
        <v>24.2</v>
      </c>
      <c r="X18" s="36">
        <v>19.8</v>
      </c>
      <c r="Y18" s="37">
        <v>4.3</v>
      </c>
      <c r="Z18" s="36">
        <v>27.4</v>
      </c>
      <c r="AA18" s="36">
        <v>22.7</v>
      </c>
      <c r="AB18" s="37">
        <v>4.7</v>
      </c>
      <c r="AC18" s="36">
        <v>28.2</v>
      </c>
      <c r="AD18" s="36">
        <v>23.6</v>
      </c>
      <c r="AE18" s="37">
        <v>4.5999999999999996</v>
      </c>
      <c r="AF18" s="36">
        <v>28.1</v>
      </c>
      <c r="AG18" s="36">
        <v>23.4</v>
      </c>
      <c r="AH18" s="37">
        <v>4.7</v>
      </c>
      <c r="AI18" s="36">
        <v>28.8</v>
      </c>
      <c r="AJ18" s="36">
        <v>23.6</v>
      </c>
      <c r="AK18" s="38">
        <v>5.2</v>
      </c>
      <c r="AL18" s="36">
        <v>29.4</v>
      </c>
      <c r="AM18" s="36">
        <v>24</v>
      </c>
      <c r="AN18" s="38">
        <v>5.4</v>
      </c>
      <c r="AO18" s="36">
        <v>30.3</v>
      </c>
      <c r="AP18" s="36">
        <v>24.6</v>
      </c>
      <c r="AQ18" s="36">
        <v>5.7</v>
      </c>
      <c r="AR18" s="36">
        <v>31</v>
      </c>
      <c r="AS18" s="36">
        <v>25.1</v>
      </c>
      <c r="AT18" s="36">
        <v>5.9</v>
      </c>
      <c r="AU18" s="36">
        <v>30.6</v>
      </c>
      <c r="AV18" s="36">
        <v>24.8</v>
      </c>
      <c r="AW18" s="36">
        <v>5.8</v>
      </c>
      <c r="AX18" s="36">
        <v>31.8</v>
      </c>
      <c r="AY18" s="36">
        <v>25.8</v>
      </c>
      <c r="AZ18" s="36">
        <v>6</v>
      </c>
      <c r="BA18" s="36">
        <v>32.700000000000003</v>
      </c>
      <c r="BB18" s="36">
        <v>26.6</v>
      </c>
      <c r="BC18" s="36">
        <v>6.2</v>
      </c>
      <c r="BD18" s="36">
        <v>33.9</v>
      </c>
      <c r="BE18" s="36">
        <v>27.6</v>
      </c>
      <c r="BF18" s="36">
        <v>6.3</v>
      </c>
      <c r="BG18" s="36">
        <v>34.541576385176015</v>
      </c>
      <c r="BH18" s="36">
        <v>28.292315051917722</v>
      </c>
      <c r="BI18" s="36">
        <v>6.2492613332582945</v>
      </c>
      <c r="BJ18" s="259">
        <v>6.3415763851760154</v>
      </c>
      <c r="BK18" s="259">
        <v>4.6923150519177206</v>
      </c>
      <c r="BL18" s="260">
        <v>1.6492613332582948</v>
      </c>
    </row>
    <row r="19" spans="1:64" ht="12.75" customHeight="1">
      <c r="A19" s="13" t="s">
        <v>32</v>
      </c>
      <c r="B19" s="39">
        <v>1.5</v>
      </c>
      <c r="C19" s="39">
        <v>0.8</v>
      </c>
      <c r="D19" s="40">
        <v>0.7</v>
      </c>
      <c r="E19" s="39">
        <v>1.8</v>
      </c>
      <c r="F19" s="39">
        <v>0.9</v>
      </c>
      <c r="G19" s="40">
        <v>0.9</v>
      </c>
      <c r="H19" s="39">
        <v>1.6</v>
      </c>
      <c r="I19" s="39">
        <v>1</v>
      </c>
      <c r="J19" s="40">
        <v>0.7</v>
      </c>
      <c r="K19" s="39">
        <v>1.6</v>
      </c>
      <c r="L19" s="39">
        <v>0.9</v>
      </c>
      <c r="M19" s="40">
        <v>0.7</v>
      </c>
      <c r="N19" s="39">
        <v>1.9</v>
      </c>
      <c r="O19" s="39">
        <v>1.1000000000000001</v>
      </c>
      <c r="P19" s="40">
        <v>0.8</v>
      </c>
      <c r="Q19" s="39">
        <v>2.1151610186824787</v>
      </c>
      <c r="R19" s="39">
        <v>1.2</v>
      </c>
      <c r="S19" s="40">
        <v>0.8</v>
      </c>
      <c r="T19" s="39">
        <v>2.2999999999999998</v>
      </c>
      <c r="U19" s="39">
        <v>1.4</v>
      </c>
      <c r="V19" s="40">
        <v>0.9</v>
      </c>
      <c r="W19" s="39">
        <v>2.2999999999999998</v>
      </c>
      <c r="X19" s="39">
        <v>1.4</v>
      </c>
      <c r="Y19" s="40">
        <v>0.9</v>
      </c>
      <c r="Z19" s="39">
        <v>2.5</v>
      </c>
      <c r="AA19" s="39">
        <v>1.6</v>
      </c>
      <c r="AB19" s="40">
        <v>0.9</v>
      </c>
      <c r="AC19" s="39">
        <v>2.2999999999999998</v>
      </c>
      <c r="AD19" s="39">
        <v>1.5</v>
      </c>
      <c r="AE19" s="40">
        <v>0.8</v>
      </c>
      <c r="AF19" s="39">
        <v>2.1</v>
      </c>
      <c r="AG19" s="39">
        <v>1.4</v>
      </c>
      <c r="AH19" s="40">
        <v>0.7</v>
      </c>
      <c r="AI19" s="39">
        <v>1.9</v>
      </c>
      <c r="AJ19" s="39">
        <v>1.2</v>
      </c>
      <c r="AK19" s="40">
        <v>0.7</v>
      </c>
      <c r="AL19" s="39">
        <v>1.8</v>
      </c>
      <c r="AM19" s="39">
        <v>1.2</v>
      </c>
      <c r="AN19" s="40">
        <v>0.6</v>
      </c>
      <c r="AO19" s="39">
        <v>1.7</v>
      </c>
      <c r="AP19" s="39">
        <v>1.1000000000000001</v>
      </c>
      <c r="AQ19" s="39">
        <v>0.6</v>
      </c>
      <c r="AR19" s="39">
        <v>1.5</v>
      </c>
      <c r="AS19" s="39">
        <v>1</v>
      </c>
      <c r="AT19" s="39">
        <v>0.5</v>
      </c>
      <c r="AU19" s="39">
        <v>1.4</v>
      </c>
      <c r="AV19" s="39">
        <v>0.9</v>
      </c>
      <c r="AW19" s="39">
        <v>0.5</v>
      </c>
      <c r="AX19" s="39">
        <v>1.5</v>
      </c>
      <c r="AY19" s="39">
        <v>1</v>
      </c>
      <c r="AZ19" s="39">
        <v>0.5</v>
      </c>
      <c r="BA19" s="39">
        <v>1.3</v>
      </c>
      <c r="BB19" s="39">
        <v>0.9</v>
      </c>
      <c r="BC19" s="39">
        <v>0.4</v>
      </c>
      <c r="BD19" s="39">
        <v>1.3</v>
      </c>
      <c r="BE19" s="39">
        <v>0.9</v>
      </c>
      <c r="BF19" s="39">
        <v>0.4</v>
      </c>
      <c r="BG19" s="39">
        <v>1.4000377292625692</v>
      </c>
      <c r="BH19" s="39">
        <v>0.98818933037611145</v>
      </c>
      <c r="BI19" s="39">
        <v>0.41184839888645786</v>
      </c>
      <c r="BJ19" s="261">
        <v>-0.89996227073743063</v>
      </c>
      <c r="BK19" s="261">
        <v>-0.51181066962388855</v>
      </c>
      <c r="BL19" s="262">
        <v>-0.38815160111354219</v>
      </c>
    </row>
    <row r="20" spans="1:64" ht="12.75" customHeight="1">
      <c r="A20" s="14" t="s">
        <v>33</v>
      </c>
      <c r="B20" s="36">
        <v>5.4</v>
      </c>
      <c r="C20" s="36">
        <v>3.9</v>
      </c>
      <c r="D20" s="37">
        <v>1.5</v>
      </c>
      <c r="E20" s="36">
        <v>7.2</v>
      </c>
      <c r="F20" s="36">
        <v>5</v>
      </c>
      <c r="G20" s="37">
        <v>2.2000000000000002</v>
      </c>
      <c r="H20" s="36">
        <v>9.5</v>
      </c>
      <c r="I20" s="36">
        <v>6.6</v>
      </c>
      <c r="J20" s="37">
        <v>2.9</v>
      </c>
      <c r="K20" s="36">
        <v>12.2</v>
      </c>
      <c r="L20" s="36">
        <v>8.6999999999999993</v>
      </c>
      <c r="M20" s="37">
        <v>3.5</v>
      </c>
      <c r="N20" s="36">
        <v>14.9</v>
      </c>
      <c r="O20" s="36">
        <v>10.5</v>
      </c>
      <c r="P20" s="37">
        <v>4.3</v>
      </c>
      <c r="Q20" s="36">
        <v>17.899999999999999</v>
      </c>
      <c r="R20" s="36">
        <v>12.9</v>
      </c>
      <c r="S20" s="37">
        <v>5</v>
      </c>
      <c r="T20" s="36">
        <v>20.7</v>
      </c>
      <c r="U20" s="36">
        <v>15</v>
      </c>
      <c r="V20" s="37">
        <v>5.7</v>
      </c>
      <c r="W20" s="36">
        <v>23.1</v>
      </c>
      <c r="X20" s="36">
        <v>16.8</v>
      </c>
      <c r="Y20" s="37">
        <v>6.3</v>
      </c>
      <c r="Z20" s="36">
        <v>27</v>
      </c>
      <c r="AA20" s="36">
        <v>20.3</v>
      </c>
      <c r="AB20" s="37">
        <v>6.7</v>
      </c>
      <c r="AC20" s="36">
        <v>28.3</v>
      </c>
      <c r="AD20" s="36">
        <v>21.5</v>
      </c>
      <c r="AE20" s="37">
        <v>6.7</v>
      </c>
      <c r="AF20" s="36">
        <v>28.8</v>
      </c>
      <c r="AG20" s="36">
        <v>21.7</v>
      </c>
      <c r="AH20" s="37">
        <v>7.1</v>
      </c>
      <c r="AI20" s="36">
        <v>29.5</v>
      </c>
      <c r="AJ20" s="36">
        <v>22</v>
      </c>
      <c r="AK20" s="38">
        <v>7.6</v>
      </c>
      <c r="AL20" s="36">
        <v>29.5</v>
      </c>
      <c r="AM20" s="36">
        <v>21.8</v>
      </c>
      <c r="AN20" s="38">
        <v>7.7</v>
      </c>
      <c r="AO20" s="36">
        <v>30.6</v>
      </c>
      <c r="AP20" s="36">
        <v>22.5</v>
      </c>
      <c r="AQ20" s="36">
        <v>8</v>
      </c>
      <c r="AR20" s="36">
        <v>31.1</v>
      </c>
      <c r="AS20" s="36">
        <v>22.9</v>
      </c>
      <c r="AT20" s="36">
        <v>8.3000000000000007</v>
      </c>
      <c r="AU20" s="36">
        <v>30.7</v>
      </c>
      <c r="AV20" s="36">
        <v>22.8</v>
      </c>
      <c r="AW20" s="36">
        <v>8</v>
      </c>
      <c r="AX20" s="36">
        <v>32.6</v>
      </c>
      <c r="AY20" s="36">
        <v>24.2</v>
      </c>
      <c r="AZ20" s="36">
        <v>8.4</v>
      </c>
      <c r="BA20" s="36">
        <v>32.5</v>
      </c>
      <c r="BB20" s="36">
        <v>24.2</v>
      </c>
      <c r="BC20" s="36">
        <v>8.3000000000000007</v>
      </c>
      <c r="BD20" s="36">
        <v>32.9</v>
      </c>
      <c r="BE20" s="36">
        <v>24.6</v>
      </c>
      <c r="BF20" s="36">
        <v>8.3000000000000007</v>
      </c>
      <c r="BG20" s="36">
        <v>33.929483208180436</v>
      </c>
      <c r="BH20" s="36">
        <v>25.639437118329056</v>
      </c>
      <c r="BI20" s="36">
        <v>8.2900460898513835</v>
      </c>
      <c r="BJ20" s="259">
        <v>5.6294832081804351</v>
      </c>
      <c r="BK20" s="259">
        <v>4.1394371183290559</v>
      </c>
      <c r="BL20" s="260">
        <v>1.5900460898513833</v>
      </c>
    </row>
    <row r="21" spans="1:64" ht="12.75" customHeight="1">
      <c r="A21" s="13" t="s">
        <v>34</v>
      </c>
      <c r="B21" s="39">
        <v>16.7</v>
      </c>
      <c r="C21" s="39">
        <v>15.3</v>
      </c>
      <c r="D21" s="40">
        <v>1.4</v>
      </c>
      <c r="E21" s="39">
        <v>20.100000000000001</v>
      </c>
      <c r="F21" s="39">
        <v>18</v>
      </c>
      <c r="G21" s="40">
        <v>2.1</v>
      </c>
      <c r="H21" s="39">
        <v>25.2</v>
      </c>
      <c r="I21" s="39">
        <v>22.4</v>
      </c>
      <c r="J21" s="40">
        <v>2.8</v>
      </c>
      <c r="K21" s="39">
        <v>29.3</v>
      </c>
      <c r="L21" s="39">
        <v>26.2</v>
      </c>
      <c r="M21" s="40">
        <v>3.1</v>
      </c>
      <c r="N21" s="39">
        <v>34.6</v>
      </c>
      <c r="O21" s="39">
        <v>30.4</v>
      </c>
      <c r="P21" s="40">
        <v>4.0999999999999996</v>
      </c>
      <c r="Q21" s="39">
        <v>38.9</v>
      </c>
      <c r="R21" s="39">
        <v>34.200000000000003</v>
      </c>
      <c r="S21" s="40">
        <v>4.5999999999999996</v>
      </c>
      <c r="T21" s="39">
        <v>43.4</v>
      </c>
      <c r="U21" s="39">
        <v>38.1</v>
      </c>
      <c r="V21" s="40">
        <v>5.4</v>
      </c>
      <c r="W21" s="39">
        <v>46.6</v>
      </c>
      <c r="X21" s="39">
        <v>40.799999999999997</v>
      </c>
      <c r="Y21" s="40">
        <v>5.9</v>
      </c>
      <c r="Z21" s="39">
        <v>53.1</v>
      </c>
      <c r="AA21" s="39">
        <v>46.5</v>
      </c>
      <c r="AB21" s="40">
        <v>6.6</v>
      </c>
      <c r="AC21" s="39">
        <v>55.1</v>
      </c>
      <c r="AD21" s="39">
        <v>48.6</v>
      </c>
      <c r="AE21" s="40">
        <v>6.5</v>
      </c>
      <c r="AF21" s="39">
        <v>54.4</v>
      </c>
      <c r="AG21" s="39">
        <v>48</v>
      </c>
      <c r="AH21" s="40">
        <v>6.4</v>
      </c>
      <c r="AI21" s="39">
        <v>56.2</v>
      </c>
      <c r="AJ21" s="39">
        <v>48.8</v>
      </c>
      <c r="AK21" s="40">
        <v>7.4</v>
      </c>
      <c r="AL21" s="39">
        <v>57.5</v>
      </c>
      <c r="AM21" s="39">
        <v>49.6</v>
      </c>
      <c r="AN21" s="40">
        <v>8</v>
      </c>
      <c r="AO21" s="39">
        <v>58.2</v>
      </c>
      <c r="AP21" s="39">
        <v>49.8</v>
      </c>
      <c r="AQ21" s="39">
        <v>8.4</v>
      </c>
      <c r="AR21" s="39">
        <v>59.6</v>
      </c>
      <c r="AS21" s="39">
        <v>50.8</v>
      </c>
      <c r="AT21" s="39">
        <v>8.8000000000000007</v>
      </c>
      <c r="AU21" s="39">
        <v>58.8</v>
      </c>
      <c r="AV21" s="39">
        <v>49.9</v>
      </c>
      <c r="AW21" s="39">
        <v>8.8000000000000007</v>
      </c>
      <c r="AX21" s="39">
        <v>61.7</v>
      </c>
      <c r="AY21" s="39">
        <v>52.5</v>
      </c>
      <c r="AZ21" s="39">
        <v>9.1999999999999993</v>
      </c>
      <c r="BA21" s="39">
        <v>62.3</v>
      </c>
      <c r="BB21" s="39">
        <v>52.9</v>
      </c>
      <c r="BC21" s="39">
        <v>9.3000000000000007</v>
      </c>
      <c r="BD21" s="39">
        <v>62.4</v>
      </c>
      <c r="BE21" s="39">
        <v>53</v>
      </c>
      <c r="BF21" s="39">
        <v>9.4</v>
      </c>
      <c r="BG21" s="39">
        <v>65.336286756373141</v>
      </c>
      <c r="BH21" s="39">
        <v>55.692224599463437</v>
      </c>
      <c r="BI21" s="39">
        <v>9.6440621569097082</v>
      </c>
      <c r="BJ21" s="261">
        <v>10.23628675637314</v>
      </c>
      <c r="BK21" s="261">
        <v>7.0922245994634352</v>
      </c>
      <c r="BL21" s="262">
        <v>3.1440621569097082</v>
      </c>
    </row>
    <row r="22" spans="1:64" ht="12.75" customHeight="1">
      <c r="A22" s="12" t="s">
        <v>35</v>
      </c>
      <c r="B22" s="36">
        <v>86.5</v>
      </c>
      <c r="C22" s="36">
        <v>85.9</v>
      </c>
      <c r="D22" s="37">
        <v>0.5</v>
      </c>
      <c r="E22" s="36">
        <v>88.7</v>
      </c>
      <c r="F22" s="36">
        <v>88</v>
      </c>
      <c r="G22" s="37">
        <v>0.6</v>
      </c>
      <c r="H22" s="36">
        <v>90.7</v>
      </c>
      <c r="I22" s="36">
        <v>89.9</v>
      </c>
      <c r="J22" s="37">
        <v>0.8</v>
      </c>
      <c r="K22" s="36">
        <v>91.1</v>
      </c>
      <c r="L22" s="36">
        <v>90.8</v>
      </c>
      <c r="M22" s="37">
        <v>0.3</v>
      </c>
      <c r="N22" s="36">
        <v>91.9</v>
      </c>
      <c r="O22" s="36">
        <v>91.5</v>
      </c>
      <c r="P22" s="37">
        <v>0.4</v>
      </c>
      <c r="Q22" s="36">
        <v>92.7</v>
      </c>
      <c r="R22" s="36">
        <v>92.2</v>
      </c>
      <c r="S22" s="37">
        <v>0.5</v>
      </c>
      <c r="T22" s="36">
        <v>93.9</v>
      </c>
      <c r="U22" s="36">
        <v>92.330894330000007</v>
      </c>
      <c r="V22" s="37">
        <v>0.5</v>
      </c>
      <c r="W22" s="36">
        <v>94.1</v>
      </c>
      <c r="X22" s="36">
        <v>93.6</v>
      </c>
      <c r="Y22" s="37">
        <v>0.6</v>
      </c>
      <c r="Z22" s="36">
        <v>94.1</v>
      </c>
      <c r="AA22" s="36">
        <v>93.6</v>
      </c>
      <c r="AB22" s="37">
        <v>0.6</v>
      </c>
      <c r="AC22" s="36">
        <v>94.9</v>
      </c>
      <c r="AD22" s="36">
        <v>94.3</v>
      </c>
      <c r="AE22" s="37">
        <v>0.6</v>
      </c>
      <c r="AF22" s="36">
        <v>93.7</v>
      </c>
      <c r="AG22" s="36">
        <v>93</v>
      </c>
      <c r="AH22" s="37">
        <v>0.6</v>
      </c>
      <c r="AI22" s="36">
        <v>93.5</v>
      </c>
      <c r="AJ22" s="36">
        <v>92.8</v>
      </c>
      <c r="AK22" s="38">
        <v>0.7</v>
      </c>
      <c r="AL22" s="36">
        <v>93.1</v>
      </c>
      <c r="AM22" s="36">
        <v>91.9</v>
      </c>
      <c r="AN22" s="38">
        <v>0.7</v>
      </c>
      <c r="AO22" s="36">
        <v>92.6</v>
      </c>
      <c r="AP22" s="36">
        <v>91.9</v>
      </c>
      <c r="AQ22" s="36">
        <v>0.7</v>
      </c>
      <c r="AR22" s="36">
        <v>92.6</v>
      </c>
      <c r="AS22" s="36">
        <v>91.2</v>
      </c>
      <c r="AT22" s="36">
        <v>0.8</v>
      </c>
      <c r="AU22" s="36">
        <v>91.8</v>
      </c>
      <c r="AV22" s="36">
        <v>90.5</v>
      </c>
      <c r="AW22" s="36">
        <v>0.9</v>
      </c>
      <c r="AX22" s="36">
        <v>91.6</v>
      </c>
      <c r="AY22" s="36">
        <v>90.4</v>
      </c>
      <c r="AZ22" s="36">
        <v>0.8</v>
      </c>
      <c r="BA22" s="36">
        <v>90.4</v>
      </c>
      <c r="BB22" s="36">
        <v>89.6</v>
      </c>
      <c r="BC22" s="36">
        <v>0.8</v>
      </c>
      <c r="BD22" s="36">
        <v>90.8</v>
      </c>
      <c r="BE22" s="36">
        <v>89.9</v>
      </c>
      <c r="BF22" s="36">
        <v>0.8</v>
      </c>
      <c r="BG22" s="36">
        <v>94.319530426337138</v>
      </c>
      <c r="BH22" s="36">
        <v>93.439665807371469</v>
      </c>
      <c r="BI22" s="36">
        <v>0.87986461896567625</v>
      </c>
      <c r="BJ22" s="259">
        <v>-0.58046957366286733</v>
      </c>
      <c r="BK22" s="259">
        <v>-0.86033419262852817</v>
      </c>
      <c r="BL22" s="260">
        <v>0.27986461896567627</v>
      </c>
    </row>
    <row r="23" spans="1:64" ht="12.75" customHeight="1">
      <c r="A23" s="13" t="s">
        <v>36</v>
      </c>
      <c r="B23" s="39">
        <v>74</v>
      </c>
      <c r="C23" s="39">
        <v>73.400000000000006</v>
      </c>
      <c r="D23" s="41">
        <v>0.7</v>
      </c>
      <c r="E23" s="39">
        <v>77.7</v>
      </c>
      <c r="F23" s="39">
        <v>76.8</v>
      </c>
      <c r="G23" s="41">
        <v>0.9</v>
      </c>
      <c r="H23" s="39">
        <v>80.8</v>
      </c>
      <c r="I23" s="39">
        <v>79.7</v>
      </c>
      <c r="J23" s="41">
        <v>1.1000000000000001</v>
      </c>
      <c r="K23" s="39">
        <v>82</v>
      </c>
      <c r="L23" s="39">
        <v>81.3</v>
      </c>
      <c r="M23" s="41">
        <v>0.7</v>
      </c>
      <c r="N23" s="39">
        <v>84.4</v>
      </c>
      <c r="O23" s="39">
        <v>83.5</v>
      </c>
      <c r="P23" s="41">
        <v>0.9</v>
      </c>
      <c r="Q23" s="39">
        <v>85.9</v>
      </c>
      <c r="R23" s="39">
        <v>84.8</v>
      </c>
      <c r="S23" s="41">
        <v>1.1000000000000001</v>
      </c>
      <c r="T23" s="39">
        <v>86.7</v>
      </c>
      <c r="U23" s="39">
        <v>85.6</v>
      </c>
      <c r="V23" s="41">
        <v>1.077670374683025</v>
      </c>
      <c r="W23" s="39">
        <v>87.9</v>
      </c>
      <c r="X23" s="39">
        <v>86.7</v>
      </c>
      <c r="Y23" s="41">
        <v>1.2</v>
      </c>
      <c r="Z23" s="39">
        <v>88.9</v>
      </c>
      <c r="AA23" s="39">
        <v>87.6</v>
      </c>
      <c r="AB23" s="41">
        <v>1.3</v>
      </c>
      <c r="AC23" s="39">
        <v>90.3</v>
      </c>
      <c r="AD23" s="39">
        <v>88.9</v>
      </c>
      <c r="AE23" s="41">
        <v>1.4</v>
      </c>
      <c r="AF23" s="39">
        <v>88.1</v>
      </c>
      <c r="AG23" s="39">
        <v>86.8</v>
      </c>
      <c r="AH23" s="41">
        <v>1.4</v>
      </c>
      <c r="AI23" s="39">
        <v>88.4</v>
      </c>
      <c r="AJ23" s="39">
        <v>87</v>
      </c>
      <c r="AK23" s="40">
        <v>1.4</v>
      </c>
      <c r="AL23" s="39">
        <v>88</v>
      </c>
      <c r="AM23" s="39">
        <v>86.3</v>
      </c>
      <c r="AN23" s="40">
        <v>1.6</v>
      </c>
      <c r="AO23" s="39">
        <v>87.8</v>
      </c>
      <c r="AP23" s="39">
        <v>86.2</v>
      </c>
      <c r="AQ23" s="39">
        <v>1.7</v>
      </c>
      <c r="AR23" s="39">
        <v>86.9</v>
      </c>
      <c r="AS23" s="39">
        <v>84.9</v>
      </c>
      <c r="AT23" s="39">
        <v>1.9</v>
      </c>
      <c r="AU23" s="39">
        <v>85.8</v>
      </c>
      <c r="AV23" s="39">
        <v>83.7</v>
      </c>
      <c r="AW23" s="39">
        <v>2</v>
      </c>
      <c r="AX23" s="39">
        <v>85.9</v>
      </c>
      <c r="AY23" s="39">
        <v>84</v>
      </c>
      <c r="AZ23" s="39">
        <v>1.9</v>
      </c>
      <c r="BA23" s="39">
        <v>85.9</v>
      </c>
      <c r="BB23" s="39">
        <v>84</v>
      </c>
      <c r="BC23" s="39">
        <v>1.9</v>
      </c>
      <c r="BD23" s="39">
        <v>86.5</v>
      </c>
      <c r="BE23" s="39">
        <v>84.5</v>
      </c>
      <c r="BF23" s="39">
        <v>2</v>
      </c>
      <c r="BG23" s="39">
        <v>89.414521389443024</v>
      </c>
      <c r="BH23" s="39">
        <v>87.406382077228471</v>
      </c>
      <c r="BI23" s="39">
        <v>2.0081393122145474</v>
      </c>
      <c r="BJ23" s="261">
        <v>-0.88547861055697297</v>
      </c>
      <c r="BK23" s="261">
        <v>-1.4936179227715343</v>
      </c>
      <c r="BL23" s="262">
        <v>0.60813931221454753</v>
      </c>
    </row>
    <row r="24" spans="1:64" ht="12.75" customHeight="1">
      <c r="A24" s="14" t="s">
        <v>37</v>
      </c>
      <c r="B24" s="36">
        <v>91.9</v>
      </c>
      <c r="C24" s="36">
        <v>91.4</v>
      </c>
      <c r="D24" s="37">
        <v>0.5</v>
      </c>
      <c r="E24" s="36">
        <v>93</v>
      </c>
      <c r="F24" s="36">
        <v>92.4</v>
      </c>
      <c r="G24" s="37">
        <v>0.6</v>
      </c>
      <c r="H24" s="36">
        <v>95.3</v>
      </c>
      <c r="I24" s="36">
        <v>94.6</v>
      </c>
      <c r="J24" s="37">
        <v>0.7</v>
      </c>
      <c r="K24" s="36">
        <v>94.4</v>
      </c>
      <c r="L24" s="36">
        <v>94.2</v>
      </c>
      <c r="M24" s="37">
        <v>0.2</v>
      </c>
      <c r="N24" s="36">
        <v>94.7</v>
      </c>
      <c r="O24" s="36">
        <v>94.5</v>
      </c>
      <c r="P24" s="37">
        <v>0.3</v>
      </c>
      <c r="Q24" s="36">
        <v>95.9</v>
      </c>
      <c r="R24" s="36">
        <v>95.549874621421822</v>
      </c>
      <c r="S24" s="37">
        <v>0.3</v>
      </c>
      <c r="T24" s="36">
        <v>96.8</v>
      </c>
      <c r="U24" s="36">
        <v>96.5</v>
      </c>
      <c r="V24" s="37">
        <v>0.28598887184727695</v>
      </c>
      <c r="W24" s="36">
        <v>95.6</v>
      </c>
      <c r="X24" s="36">
        <v>95.3</v>
      </c>
      <c r="Y24" s="37">
        <v>0.3</v>
      </c>
      <c r="Z24" s="36">
        <v>96.3</v>
      </c>
      <c r="AA24" s="36">
        <v>96</v>
      </c>
      <c r="AB24" s="37">
        <v>0.3</v>
      </c>
      <c r="AC24" s="36">
        <v>96.3</v>
      </c>
      <c r="AD24" s="36">
        <v>96</v>
      </c>
      <c r="AE24" s="37">
        <v>0.3</v>
      </c>
      <c r="AF24" s="36">
        <v>95.6</v>
      </c>
      <c r="AG24" s="36">
        <v>95.2</v>
      </c>
      <c r="AH24" s="37">
        <v>0.4</v>
      </c>
      <c r="AI24" s="36">
        <v>94.5</v>
      </c>
      <c r="AJ24" s="36">
        <v>94.2</v>
      </c>
      <c r="AK24" s="38">
        <v>0.3</v>
      </c>
      <c r="AL24" s="36">
        <v>95.3</v>
      </c>
      <c r="AM24" s="36">
        <v>94.8</v>
      </c>
      <c r="AN24" s="38">
        <v>0.3</v>
      </c>
      <c r="AO24" s="36">
        <v>94.6</v>
      </c>
      <c r="AP24" s="36">
        <v>94.3</v>
      </c>
      <c r="AQ24" s="36">
        <v>0.3</v>
      </c>
      <c r="AR24" s="36">
        <v>94.6</v>
      </c>
      <c r="AS24" s="36">
        <v>94.1</v>
      </c>
      <c r="AT24" s="36">
        <v>0.4</v>
      </c>
      <c r="AU24" s="36">
        <v>93.6</v>
      </c>
      <c r="AV24" s="36">
        <v>93</v>
      </c>
      <c r="AW24" s="36">
        <v>0.4</v>
      </c>
      <c r="AX24" s="36">
        <v>93.3</v>
      </c>
      <c r="AY24" s="36">
        <v>92.9</v>
      </c>
      <c r="AZ24" s="36">
        <v>0.4</v>
      </c>
      <c r="BA24" s="36">
        <v>91.7</v>
      </c>
      <c r="BB24" s="36">
        <v>91.3</v>
      </c>
      <c r="BC24" s="36">
        <v>0.4</v>
      </c>
      <c r="BD24" s="36">
        <v>92.6</v>
      </c>
      <c r="BE24" s="36">
        <v>92.3</v>
      </c>
      <c r="BF24" s="36">
        <v>0.4</v>
      </c>
      <c r="BG24" s="36">
        <v>96.432432933384405</v>
      </c>
      <c r="BH24" s="36">
        <v>96.032072114374671</v>
      </c>
      <c r="BI24" s="36">
        <v>0.40036081900972481</v>
      </c>
      <c r="BJ24" s="259">
        <v>0.13243293338440765</v>
      </c>
      <c r="BK24" s="259">
        <v>3.2072114374670946E-2</v>
      </c>
      <c r="BL24" s="260">
        <v>0.10036081900972482</v>
      </c>
    </row>
    <row r="25" spans="1:64" ht="12.75" customHeight="1">
      <c r="A25" s="13" t="s">
        <v>38</v>
      </c>
      <c r="B25" s="39">
        <v>92.8</v>
      </c>
      <c r="C25" s="39">
        <v>92.4</v>
      </c>
      <c r="D25" s="41">
        <v>0.4</v>
      </c>
      <c r="E25" s="39">
        <v>94.9</v>
      </c>
      <c r="F25" s="39">
        <v>94.4</v>
      </c>
      <c r="G25" s="41">
        <v>0.5</v>
      </c>
      <c r="H25" s="39">
        <v>95.7</v>
      </c>
      <c r="I25" s="39">
        <v>95.1</v>
      </c>
      <c r="J25" s="41">
        <v>0.6</v>
      </c>
      <c r="K25" s="39">
        <v>96.7</v>
      </c>
      <c r="L25" s="39">
        <v>96.6</v>
      </c>
      <c r="M25" s="41">
        <v>0.1</v>
      </c>
      <c r="N25" s="39">
        <v>96.3</v>
      </c>
      <c r="O25" s="39">
        <v>96.1</v>
      </c>
      <c r="P25" s="41">
        <v>0.2</v>
      </c>
      <c r="Q25" s="39">
        <v>96.4</v>
      </c>
      <c r="R25" s="39">
        <v>96.2</v>
      </c>
      <c r="S25" s="41">
        <v>2</v>
      </c>
      <c r="T25" s="39">
        <v>98.1</v>
      </c>
      <c r="U25" s="39">
        <v>98</v>
      </c>
      <c r="V25" s="41">
        <v>0.2</v>
      </c>
      <c r="W25" s="39">
        <v>98.3</v>
      </c>
      <c r="X25" s="39">
        <v>98.1</v>
      </c>
      <c r="Y25" s="41">
        <v>0.2</v>
      </c>
      <c r="Z25" s="39">
        <v>96.9</v>
      </c>
      <c r="AA25" s="39">
        <v>96.7</v>
      </c>
      <c r="AB25" s="41">
        <v>0.2</v>
      </c>
      <c r="AC25" s="39">
        <v>97.8</v>
      </c>
      <c r="AD25" s="39">
        <v>97.6</v>
      </c>
      <c r="AE25" s="41">
        <v>0.2</v>
      </c>
      <c r="AF25" s="39">
        <v>96.9</v>
      </c>
      <c r="AG25" s="39">
        <v>96.7</v>
      </c>
      <c r="AH25" s="41">
        <v>0.2</v>
      </c>
      <c r="AI25" s="39">
        <v>97.4</v>
      </c>
      <c r="AJ25" s="39">
        <v>97.2</v>
      </c>
      <c r="AK25" s="40">
        <v>0.2</v>
      </c>
      <c r="AL25" s="39">
        <v>96.4</v>
      </c>
      <c r="AM25" s="39">
        <v>94.9</v>
      </c>
      <c r="AN25" s="40">
        <v>0.2</v>
      </c>
      <c r="AO25" s="39">
        <v>95.7</v>
      </c>
      <c r="AP25" s="39">
        <v>95.5</v>
      </c>
      <c r="AQ25" s="39">
        <v>0.2</v>
      </c>
      <c r="AR25" s="39">
        <v>96</v>
      </c>
      <c r="AS25" s="39">
        <v>94.9</v>
      </c>
      <c r="AT25" s="39">
        <v>0.2</v>
      </c>
      <c r="AU25" s="39">
        <v>95</v>
      </c>
      <c r="AV25" s="39">
        <v>94.8</v>
      </c>
      <c r="AW25" s="39">
        <v>0.2</v>
      </c>
      <c r="AX25" s="39">
        <v>94.3</v>
      </c>
      <c r="AY25" s="39">
        <v>94.1</v>
      </c>
      <c r="AZ25" s="39">
        <v>0.2</v>
      </c>
      <c r="BA25" s="39">
        <v>93.5</v>
      </c>
      <c r="BB25" s="39">
        <v>93.3</v>
      </c>
      <c r="BC25" s="39">
        <v>0.2</v>
      </c>
      <c r="BD25" s="39">
        <v>93.1</v>
      </c>
      <c r="BE25" s="39">
        <v>92.9</v>
      </c>
      <c r="BF25" s="39">
        <v>0.2</v>
      </c>
      <c r="BG25" s="39">
        <v>97.21144936518553</v>
      </c>
      <c r="BH25" s="39">
        <v>97.0032707212155</v>
      </c>
      <c r="BI25" s="39">
        <v>0.20817864397002966</v>
      </c>
      <c r="BJ25" s="261">
        <v>-0.58855063481446734</v>
      </c>
      <c r="BK25" s="261">
        <v>-0.596729278784494</v>
      </c>
      <c r="BL25" s="262">
        <v>8.1786439700296532E-3</v>
      </c>
    </row>
    <row r="26" spans="1:64" ht="12.75" customHeight="1">
      <c r="A26" s="122" t="s">
        <v>128</v>
      </c>
      <c r="B26" s="36">
        <v>48.2</v>
      </c>
      <c r="C26" s="36">
        <v>47.3</v>
      </c>
      <c r="D26" s="37">
        <v>0.8</v>
      </c>
      <c r="E26" s="36">
        <v>49.9</v>
      </c>
      <c r="F26" s="36">
        <v>48.8</v>
      </c>
      <c r="G26" s="37">
        <v>1.1000000000000001</v>
      </c>
      <c r="H26" s="36">
        <v>51.9</v>
      </c>
      <c r="I26" s="36">
        <v>50.5</v>
      </c>
      <c r="J26" s="37">
        <v>1.4</v>
      </c>
      <c r="K26" s="36">
        <v>52.9</v>
      </c>
      <c r="L26" s="36">
        <v>51.6</v>
      </c>
      <c r="M26" s="37">
        <v>1.3</v>
      </c>
      <c r="N26" s="36">
        <v>54.5</v>
      </c>
      <c r="O26" s="36">
        <v>52.8</v>
      </c>
      <c r="P26" s="37">
        <v>1.7</v>
      </c>
      <c r="Q26" s="36">
        <v>56.2</v>
      </c>
      <c r="R26" s="36">
        <v>54.2</v>
      </c>
      <c r="S26" s="37">
        <v>2</v>
      </c>
      <c r="T26" s="36">
        <v>57.8</v>
      </c>
      <c r="U26" s="36">
        <v>55.6</v>
      </c>
      <c r="V26" s="37">
        <v>2.2000000000000002</v>
      </c>
      <c r="W26" s="36">
        <v>58.7</v>
      </c>
      <c r="X26" s="36">
        <v>56.3</v>
      </c>
      <c r="Y26" s="37">
        <v>2.4</v>
      </c>
      <c r="Z26" s="36">
        <v>60.2</v>
      </c>
      <c r="AA26" s="36">
        <v>57.5</v>
      </c>
      <c r="AB26" s="37">
        <v>2.6</v>
      </c>
      <c r="AC26" s="36">
        <v>60.7</v>
      </c>
      <c r="AD26" s="36">
        <v>58</v>
      </c>
      <c r="AE26" s="37">
        <v>2.6</v>
      </c>
      <c r="AF26" s="36">
        <v>59.7</v>
      </c>
      <c r="AG26" s="36">
        <v>57</v>
      </c>
      <c r="AH26" s="37">
        <v>2.7</v>
      </c>
      <c r="AI26" s="36">
        <v>59.4</v>
      </c>
      <c r="AJ26" s="36">
        <v>56.4</v>
      </c>
      <c r="AK26" s="38">
        <v>3</v>
      </c>
      <c r="AL26" s="36">
        <v>59.7</v>
      </c>
      <c r="AM26" s="36">
        <v>56.6</v>
      </c>
      <c r="AN26" s="38">
        <v>3.1</v>
      </c>
      <c r="AO26" s="36">
        <v>60.3</v>
      </c>
      <c r="AP26" s="36">
        <v>57</v>
      </c>
      <c r="AQ26" s="36">
        <v>3.3</v>
      </c>
      <c r="AR26" s="36">
        <v>61</v>
      </c>
      <c r="AS26" s="36">
        <v>57.6</v>
      </c>
      <c r="AT26" s="36">
        <v>3.4</v>
      </c>
      <c r="AU26" s="36">
        <v>60.8</v>
      </c>
      <c r="AV26" s="36">
        <v>57.5</v>
      </c>
      <c r="AW26" s="36">
        <v>3.3</v>
      </c>
      <c r="AX26" s="36">
        <v>61.7</v>
      </c>
      <c r="AY26" s="36">
        <v>58.3</v>
      </c>
      <c r="AZ26" s="36">
        <v>3.4</v>
      </c>
      <c r="BA26" s="36">
        <v>62</v>
      </c>
      <c r="BB26" s="36">
        <v>58.5</v>
      </c>
      <c r="BC26" s="36">
        <v>3.4</v>
      </c>
      <c r="BD26" s="36">
        <v>63.2</v>
      </c>
      <c r="BE26" s="36">
        <v>59.8</v>
      </c>
      <c r="BF26" s="36">
        <v>3.5</v>
      </c>
      <c r="BG26" s="36">
        <v>65.914175098032771</v>
      </c>
      <c r="BH26" s="36">
        <v>62.482874518861898</v>
      </c>
      <c r="BI26" s="36">
        <v>3.4313005791708684</v>
      </c>
      <c r="BJ26" s="259">
        <v>5.2141750980327686</v>
      </c>
      <c r="BK26" s="259">
        <v>4.4828745188618981</v>
      </c>
      <c r="BL26" s="263">
        <v>0.8313005791708683</v>
      </c>
    </row>
    <row r="27" spans="1:64" ht="12.75" customHeight="1">
      <c r="A27" s="15"/>
      <c r="B27" s="318" t="s">
        <v>7</v>
      </c>
      <c r="C27" s="318"/>
      <c r="D27" s="318"/>
      <c r="E27" s="318"/>
      <c r="F27" s="318"/>
      <c r="G27" s="318"/>
      <c r="H27" s="318"/>
      <c r="I27" s="318"/>
      <c r="J27" s="318"/>
      <c r="K27" s="318"/>
      <c r="L27" s="318"/>
      <c r="M27" s="318"/>
      <c r="N27" s="318"/>
      <c r="O27" s="318"/>
      <c r="P27" s="318"/>
      <c r="Q27" s="318"/>
      <c r="R27" s="318"/>
      <c r="S27" s="318"/>
      <c r="T27" s="318"/>
      <c r="U27" s="318"/>
      <c r="V27" s="318"/>
      <c r="W27" s="318" t="s">
        <v>7</v>
      </c>
      <c r="X27" s="318"/>
      <c r="Y27" s="318"/>
      <c r="Z27" s="318"/>
      <c r="AA27" s="318"/>
      <c r="AB27" s="318"/>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c r="AZ27" s="318"/>
      <c r="BA27" s="318"/>
      <c r="BB27" s="318"/>
      <c r="BC27" s="318"/>
      <c r="BD27" s="318"/>
      <c r="BE27" s="318"/>
      <c r="BF27" s="318"/>
      <c r="BG27" s="318"/>
      <c r="BH27" s="318"/>
      <c r="BI27" s="318"/>
      <c r="BJ27" s="318"/>
      <c r="BK27" s="318"/>
      <c r="BL27" s="318"/>
    </row>
    <row r="28" spans="1:64" ht="12.75" customHeight="1">
      <c r="A28" s="12" t="s">
        <v>31</v>
      </c>
      <c r="B28" s="36">
        <v>39.299999999999997</v>
      </c>
      <c r="C28" s="36">
        <v>36.200000000000003</v>
      </c>
      <c r="D28" s="37">
        <v>3.2</v>
      </c>
      <c r="E28" s="36">
        <v>40.700000000000003</v>
      </c>
      <c r="F28" s="36">
        <v>37.1</v>
      </c>
      <c r="G28" s="37">
        <v>3.6</v>
      </c>
      <c r="H28" s="36">
        <v>41.9</v>
      </c>
      <c r="I28" s="36">
        <v>38</v>
      </c>
      <c r="J28" s="37">
        <v>0</v>
      </c>
      <c r="K28" s="36">
        <v>44.9</v>
      </c>
      <c r="L28" s="36">
        <v>40.5</v>
      </c>
      <c r="M28" s="37">
        <v>4.4000000000000004</v>
      </c>
      <c r="N28" s="36">
        <v>46.6</v>
      </c>
      <c r="O28" s="36">
        <v>41.9</v>
      </c>
      <c r="P28" s="37">
        <v>4.7</v>
      </c>
      <c r="Q28" s="36">
        <v>47.3</v>
      </c>
      <c r="R28" s="36">
        <v>42.4</v>
      </c>
      <c r="S28" s="37">
        <v>4.9000000000000004</v>
      </c>
      <c r="T28" s="36">
        <v>49</v>
      </c>
      <c r="U28" s="36">
        <v>43.9</v>
      </c>
      <c r="V28" s="37">
        <v>5.0999999999999996</v>
      </c>
      <c r="W28" s="36">
        <v>49.8</v>
      </c>
      <c r="X28" s="36">
        <v>44.5</v>
      </c>
      <c r="Y28" s="37">
        <v>5.3</v>
      </c>
      <c r="Z28" s="36">
        <v>52</v>
      </c>
      <c r="AA28" s="36">
        <v>46.6</v>
      </c>
      <c r="AB28" s="37">
        <v>5.4</v>
      </c>
      <c r="AC28" s="36">
        <v>51.9</v>
      </c>
      <c r="AD28" s="36">
        <v>46.8</v>
      </c>
      <c r="AE28" s="37">
        <v>5.2</v>
      </c>
      <c r="AF28" s="36">
        <v>51.8</v>
      </c>
      <c r="AG28" s="36">
        <v>46.8</v>
      </c>
      <c r="AH28" s="37">
        <v>5</v>
      </c>
      <c r="AI28" s="36">
        <v>51.3</v>
      </c>
      <c r="AJ28" s="36">
        <v>46.5</v>
      </c>
      <c r="AK28" s="38">
        <v>4.8</v>
      </c>
      <c r="AL28" s="36">
        <v>51.5</v>
      </c>
      <c r="AM28" s="36">
        <v>46.8</v>
      </c>
      <c r="AN28" s="38">
        <v>4.7</v>
      </c>
      <c r="AO28" s="36">
        <v>52.1</v>
      </c>
      <c r="AP28" s="36">
        <v>47.5</v>
      </c>
      <c r="AQ28" s="38">
        <v>4.5999999999999996</v>
      </c>
      <c r="AR28" s="38">
        <v>52.7</v>
      </c>
      <c r="AS28" s="38">
        <v>48.2</v>
      </c>
      <c r="AT28" s="38">
        <v>4.5</v>
      </c>
      <c r="AU28" s="38">
        <v>52.3</v>
      </c>
      <c r="AV28" s="38">
        <v>48.1</v>
      </c>
      <c r="AW28" s="38">
        <v>4.2</v>
      </c>
      <c r="AX28" s="38">
        <v>53.3</v>
      </c>
      <c r="AY28" s="38">
        <v>49.4</v>
      </c>
      <c r="AZ28" s="38">
        <v>3.9</v>
      </c>
      <c r="BA28" s="38">
        <v>54.2</v>
      </c>
      <c r="BB28" s="38">
        <v>50.5</v>
      </c>
      <c r="BC28" s="38">
        <v>3.7</v>
      </c>
      <c r="BD28" s="38">
        <v>55.2</v>
      </c>
      <c r="BE28" s="38">
        <v>51.9</v>
      </c>
      <c r="BF28" s="38">
        <v>3.3</v>
      </c>
      <c r="BG28" s="36">
        <v>54.892106125889853</v>
      </c>
      <c r="BH28" s="36">
        <v>51.885362026976402</v>
      </c>
      <c r="BI28" s="36">
        <v>3.0067440989134506</v>
      </c>
      <c r="BJ28" s="259">
        <v>2.9921061258898547</v>
      </c>
      <c r="BK28" s="259">
        <v>5.085362026976405</v>
      </c>
      <c r="BL28" s="260">
        <v>-2.1932559010865496</v>
      </c>
    </row>
    <row r="29" spans="1:64" ht="12.75" customHeight="1">
      <c r="A29" s="13" t="s">
        <v>32</v>
      </c>
      <c r="B29" s="39">
        <v>5.8</v>
      </c>
      <c r="C29" s="39">
        <v>4.5999999999999996</v>
      </c>
      <c r="D29" s="40">
        <v>1.2</v>
      </c>
      <c r="E29" s="39">
        <v>6.3</v>
      </c>
      <c r="F29" s="39">
        <v>4.8</v>
      </c>
      <c r="G29" s="40">
        <v>1.4</v>
      </c>
      <c r="H29" s="39">
        <v>5.5</v>
      </c>
      <c r="I29" s="39">
        <v>4.3</v>
      </c>
      <c r="J29" s="40">
        <v>1.2</v>
      </c>
      <c r="K29" s="39">
        <v>4.7</v>
      </c>
      <c r="L29" s="39">
        <v>3.7</v>
      </c>
      <c r="M29" s="40">
        <v>1</v>
      </c>
      <c r="N29" s="39">
        <v>4.5999999999999996</v>
      </c>
      <c r="O29" s="39">
        <v>3.6</v>
      </c>
      <c r="P29" s="40">
        <v>1</v>
      </c>
      <c r="Q29" s="39">
        <v>4.5999999999999996</v>
      </c>
      <c r="R29" s="39">
        <v>3.6</v>
      </c>
      <c r="S29" s="40">
        <v>1</v>
      </c>
      <c r="T29" s="39">
        <v>4.7</v>
      </c>
      <c r="U29" s="39">
        <v>3.7</v>
      </c>
      <c r="V29" s="40">
        <v>1</v>
      </c>
      <c r="W29" s="39">
        <v>4.3</v>
      </c>
      <c r="X29" s="39">
        <v>3.4</v>
      </c>
      <c r="Y29" s="40">
        <v>0.9</v>
      </c>
      <c r="Z29" s="39">
        <v>4.3</v>
      </c>
      <c r="AA29" s="39">
        <v>3.5</v>
      </c>
      <c r="AB29" s="40">
        <v>0.8</v>
      </c>
      <c r="AC29" s="39">
        <v>4.0999999999999996</v>
      </c>
      <c r="AD29" s="39">
        <v>3.3</v>
      </c>
      <c r="AE29" s="40">
        <v>0.8</v>
      </c>
      <c r="AF29" s="39">
        <v>3.9</v>
      </c>
      <c r="AG29" s="39">
        <v>3.2</v>
      </c>
      <c r="AH29" s="40">
        <v>0.7</v>
      </c>
      <c r="AI29" s="39">
        <v>3.6</v>
      </c>
      <c r="AJ29" s="39">
        <v>3</v>
      </c>
      <c r="AK29" s="40">
        <v>0.6</v>
      </c>
      <c r="AL29" s="39">
        <v>3.1</v>
      </c>
      <c r="AM29" s="39">
        <v>2.6</v>
      </c>
      <c r="AN29" s="40">
        <v>0.5</v>
      </c>
      <c r="AO29" s="39">
        <v>3</v>
      </c>
      <c r="AP29" s="39">
        <v>2.5</v>
      </c>
      <c r="AQ29" s="40">
        <v>0.5</v>
      </c>
      <c r="AR29" s="40">
        <v>3</v>
      </c>
      <c r="AS29" s="40">
        <v>2.5</v>
      </c>
      <c r="AT29" s="40">
        <v>0.5</v>
      </c>
      <c r="AU29" s="40">
        <v>2.8</v>
      </c>
      <c r="AV29" s="40">
        <v>2.2999999999999998</v>
      </c>
      <c r="AW29" s="40">
        <v>0.4</v>
      </c>
      <c r="AX29" s="40">
        <v>3.1</v>
      </c>
      <c r="AY29" s="40">
        <v>2.6</v>
      </c>
      <c r="AZ29" s="40">
        <v>0.5</v>
      </c>
      <c r="BA29" s="39">
        <v>2.9</v>
      </c>
      <c r="BB29" s="39">
        <v>2.6</v>
      </c>
      <c r="BC29" s="39">
        <v>0.4</v>
      </c>
      <c r="BD29" s="39">
        <v>3.1</v>
      </c>
      <c r="BE29" s="39">
        <v>2.7</v>
      </c>
      <c r="BF29" s="39">
        <v>0.4</v>
      </c>
      <c r="BG29" s="39">
        <v>3.0221979450184118</v>
      </c>
      <c r="BH29" s="39">
        <v>2.6445409254009662</v>
      </c>
      <c r="BI29" s="39">
        <v>0.37765701961744569</v>
      </c>
      <c r="BJ29" s="261">
        <v>-1.0778020549815879</v>
      </c>
      <c r="BK29" s="261">
        <v>-0.65545907459903363</v>
      </c>
      <c r="BL29" s="262">
        <v>-0.42234298038255436</v>
      </c>
    </row>
    <row r="30" spans="1:64" ht="12.75" customHeight="1">
      <c r="A30" s="14" t="s">
        <v>33</v>
      </c>
      <c r="B30" s="36">
        <v>39.799999999999997</v>
      </c>
      <c r="C30" s="36">
        <v>35.299999999999997</v>
      </c>
      <c r="D30" s="37">
        <v>4.5</v>
      </c>
      <c r="E30" s="36">
        <v>42.3</v>
      </c>
      <c r="F30" s="36">
        <v>37.200000000000003</v>
      </c>
      <c r="G30" s="37">
        <v>5.0999999999999996</v>
      </c>
      <c r="H30" s="36">
        <v>46.4</v>
      </c>
      <c r="I30" s="36">
        <v>40.5</v>
      </c>
      <c r="J30" s="37">
        <v>5.9</v>
      </c>
      <c r="K30" s="36">
        <v>54.4</v>
      </c>
      <c r="L30" s="36">
        <v>47.3</v>
      </c>
      <c r="M30" s="37">
        <v>7</v>
      </c>
      <c r="N30" s="36">
        <v>54.8</v>
      </c>
      <c r="O30" s="36">
        <v>47.7</v>
      </c>
      <c r="P30" s="37">
        <v>7.1</v>
      </c>
      <c r="Q30" s="36">
        <v>57.4</v>
      </c>
      <c r="R30" s="36">
        <v>49.8</v>
      </c>
      <c r="S30" s="37">
        <v>7.6</v>
      </c>
      <c r="T30" s="36">
        <v>59.4</v>
      </c>
      <c r="U30" s="36">
        <v>51.5</v>
      </c>
      <c r="V30" s="37">
        <v>7.9</v>
      </c>
      <c r="W30" s="36">
        <v>61.5</v>
      </c>
      <c r="X30" s="36">
        <v>53.2</v>
      </c>
      <c r="Y30" s="37">
        <v>8.3000000000000007</v>
      </c>
      <c r="Z30" s="36">
        <v>65.099999999999994</v>
      </c>
      <c r="AA30" s="36">
        <v>57</v>
      </c>
      <c r="AB30" s="37">
        <v>8.1999999999999993</v>
      </c>
      <c r="AC30" s="36">
        <v>66.400000000000006</v>
      </c>
      <c r="AD30" s="36">
        <v>58.3</v>
      </c>
      <c r="AE30" s="37">
        <v>8.1</v>
      </c>
      <c r="AF30" s="36">
        <v>66.2</v>
      </c>
      <c r="AG30" s="36">
        <v>58.5</v>
      </c>
      <c r="AH30" s="37">
        <v>7.6</v>
      </c>
      <c r="AI30" s="36">
        <v>66</v>
      </c>
      <c r="AJ30" s="36">
        <v>58.6</v>
      </c>
      <c r="AK30" s="38">
        <v>7.5</v>
      </c>
      <c r="AL30" s="36">
        <v>65.2</v>
      </c>
      <c r="AM30" s="36">
        <v>58.2</v>
      </c>
      <c r="AN30" s="38">
        <v>7.1</v>
      </c>
      <c r="AO30" s="36">
        <v>65.900000000000006</v>
      </c>
      <c r="AP30" s="36">
        <v>59</v>
      </c>
      <c r="AQ30" s="38">
        <v>6.9</v>
      </c>
      <c r="AR30" s="38">
        <v>66.400000000000006</v>
      </c>
      <c r="AS30" s="38">
        <v>59.6</v>
      </c>
      <c r="AT30" s="38">
        <v>6.7</v>
      </c>
      <c r="AU30" s="38">
        <v>66.2</v>
      </c>
      <c r="AV30" s="38">
        <v>60</v>
      </c>
      <c r="AW30" s="38">
        <v>6.3</v>
      </c>
      <c r="AX30" s="38">
        <v>67.900000000000006</v>
      </c>
      <c r="AY30" s="38">
        <v>62</v>
      </c>
      <c r="AZ30" s="38">
        <v>5.9</v>
      </c>
      <c r="BA30" s="36">
        <v>67</v>
      </c>
      <c r="BB30" s="36">
        <v>61.9</v>
      </c>
      <c r="BC30" s="36">
        <v>5.2</v>
      </c>
      <c r="BD30" s="36">
        <v>67.8</v>
      </c>
      <c r="BE30" s="36">
        <v>63</v>
      </c>
      <c r="BF30" s="36">
        <v>4.8</v>
      </c>
      <c r="BG30" s="36">
        <v>67.097326090023984</v>
      </c>
      <c r="BH30" s="36">
        <v>62.8263016791308</v>
      </c>
      <c r="BI30" s="36">
        <v>4.2710244108931841</v>
      </c>
      <c r="BJ30" s="259">
        <v>0.69732609002397794</v>
      </c>
      <c r="BK30" s="259">
        <v>4.5263016791308033</v>
      </c>
      <c r="BL30" s="260">
        <v>-3.8289755891068156</v>
      </c>
    </row>
    <row r="31" spans="1:64" ht="12.75" customHeight="1">
      <c r="A31" s="13" t="s">
        <v>34</v>
      </c>
      <c r="B31" s="39">
        <v>72.5</v>
      </c>
      <c r="C31" s="39">
        <v>68.7</v>
      </c>
      <c r="D31" s="40">
        <v>3.8</v>
      </c>
      <c r="E31" s="39">
        <v>73.099999999999994</v>
      </c>
      <c r="F31" s="39">
        <v>68.7</v>
      </c>
      <c r="G31" s="40">
        <v>4.3</v>
      </c>
      <c r="H31" s="39">
        <v>75.599999999999994</v>
      </c>
      <c r="I31" s="39">
        <v>70.8</v>
      </c>
      <c r="J31" s="40">
        <v>4.8</v>
      </c>
      <c r="K31" s="39">
        <v>77.5</v>
      </c>
      <c r="L31" s="39">
        <v>72.2</v>
      </c>
      <c r="M31" s="40">
        <v>5.3</v>
      </c>
      <c r="N31" s="39">
        <v>80.400000000000006</v>
      </c>
      <c r="O31" s="39">
        <v>74.3</v>
      </c>
      <c r="P31" s="40">
        <v>6.1</v>
      </c>
      <c r="Q31" s="39">
        <v>80.3</v>
      </c>
      <c r="R31" s="39">
        <v>74.2</v>
      </c>
      <c r="S31" s="40">
        <v>6.1</v>
      </c>
      <c r="T31" s="39">
        <v>82.5</v>
      </c>
      <c r="U31" s="39">
        <v>76.099999999999994</v>
      </c>
      <c r="V31" s="40">
        <v>6.4</v>
      </c>
      <c r="W31" s="39">
        <v>83.2</v>
      </c>
      <c r="X31" s="39">
        <v>76.400000000000006</v>
      </c>
      <c r="Y31" s="40">
        <v>6.8</v>
      </c>
      <c r="Z31" s="39">
        <v>86.5</v>
      </c>
      <c r="AA31" s="39">
        <v>79.400000000000006</v>
      </c>
      <c r="AB31" s="40">
        <v>7.1</v>
      </c>
      <c r="AC31" s="39">
        <v>86.3</v>
      </c>
      <c r="AD31" s="39">
        <v>79.599999999999994</v>
      </c>
      <c r="AE31" s="40">
        <v>6.7</v>
      </c>
      <c r="AF31" s="39">
        <v>86</v>
      </c>
      <c r="AG31" s="39">
        <v>79.2</v>
      </c>
      <c r="AH31" s="40">
        <v>6.8</v>
      </c>
      <c r="AI31" s="39">
        <v>85.1</v>
      </c>
      <c r="AJ31" s="39">
        <v>78.8</v>
      </c>
      <c r="AK31" s="40">
        <v>6.3</v>
      </c>
      <c r="AL31" s="39">
        <v>85.4</v>
      </c>
      <c r="AM31" s="39">
        <v>79</v>
      </c>
      <c r="AN31" s="40">
        <v>6.4</v>
      </c>
      <c r="AO31" s="39">
        <v>84.9</v>
      </c>
      <c r="AP31" s="39">
        <v>78.599999999999994</v>
      </c>
      <c r="AQ31" s="40">
        <v>6.3</v>
      </c>
      <c r="AR31" s="40">
        <v>85.7</v>
      </c>
      <c r="AS31" s="40">
        <v>79.7</v>
      </c>
      <c r="AT31" s="40">
        <v>6</v>
      </c>
      <c r="AU31" s="40">
        <v>85</v>
      </c>
      <c r="AV31" s="40">
        <v>79.2</v>
      </c>
      <c r="AW31" s="40">
        <v>5.7</v>
      </c>
      <c r="AX31" s="40">
        <v>86.8</v>
      </c>
      <c r="AY31" s="40">
        <v>81.3</v>
      </c>
      <c r="AZ31" s="40">
        <v>5.3</v>
      </c>
      <c r="BA31" s="40">
        <v>85.9</v>
      </c>
      <c r="BB31" s="40">
        <v>80.900000000000006</v>
      </c>
      <c r="BC31" s="40">
        <v>5</v>
      </c>
      <c r="BD31" s="40">
        <v>85.7</v>
      </c>
      <c r="BE31" s="40">
        <v>81.3</v>
      </c>
      <c r="BF31" s="40">
        <v>4.4000000000000004</v>
      </c>
      <c r="BG31" s="39">
        <v>88.675968179323121</v>
      </c>
      <c r="BH31" s="39">
        <v>84.556648833760718</v>
      </c>
      <c r="BI31" s="39">
        <v>4.119319345562392</v>
      </c>
      <c r="BJ31" s="261">
        <v>2.3759681793231238</v>
      </c>
      <c r="BK31" s="261">
        <v>4.956648833760724</v>
      </c>
      <c r="BL31" s="262">
        <v>-2.5806806544376082</v>
      </c>
    </row>
    <row r="32" spans="1:64" ht="12.75" customHeight="1">
      <c r="A32" s="12" t="s">
        <v>35</v>
      </c>
      <c r="B32" s="36">
        <v>91.6</v>
      </c>
      <c r="C32" s="36">
        <v>91</v>
      </c>
      <c r="D32" s="37">
        <v>0.6</v>
      </c>
      <c r="E32" s="36">
        <v>93.6</v>
      </c>
      <c r="F32" s="36">
        <v>92.9</v>
      </c>
      <c r="G32" s="37">
        <v>0.7</v>
      </c>
      <c r="H32" s="36">
        <v>94.4</v>
      </c>
      <c r="I32" s="36">
        <v>93.6</v>
      </c>
      <c r="J32" s="37">
        <v>0.7</v>
      </c>
      <c r="K32" s="36">
        <v>94.8</v>
      </c>
      <c r="L32" s="36">
        <v>94.2</v>
      </c>
      <c r="M32" s="37">
        <v>0.6</v>
      </c>
      <c r="N32" s="36">
        <v>94.8</v>
      </c>
      <c r="O32" s="36">
        <v>94.2</v>
      </c>
      <c r="P32" s="37">
        <v>0.6</v>
      </c>
      <c r="Q32" s="36">
        <v>95.4</v>
      </c>
      <c r="R32" s="36">
        <v>94.7</v>
      </c>
      <c r="S32" s="37">
        <v>0.6</v>
      </c>
      <c r="T32" s="36">
        <v>96.2</v>
      </c>
      <c r="U32" s="36">
        <v>95.6</v>
      </c>
      <c r="V32" s="37">
        <v>0.6</v>
      </c>
      <c r="W32" s="36">
        <v>96.2</v>
      </c>
      <c r="X32" s="36">
        <v>95.6</v>
      </c>
      <c r="Y32" s="37">
        <v>0.6</v>
      </c>
      <c r="Z32" s="36">
        <v>96.1</v>
      </c>
      <c r="AA32" s="36">
        <v>95.5</v>
      </c>
      <c r="AB32" s="37">
        <v>0.7</v>
      </c>
      <c r="AC32" s="36">
        <v>96.5</v>
      </c>
      <c r="AD32" s="36">
        <v>95.9</v>
      </c>
      <c r="AE32" s="37">
        <v>0.7</v>
      </c>
      <c r="AF32" s="36">
        <v>95.2</v>
      </c>
      <c r="AG32" s="36">
        <v>94.5</v>
      </c>
      <c r="AH32" s="37">
        <v>0.6</v>
      </c>
      <c r="AI32" s="36">
        <v>94.8</v>
      </c>
      <c r="AJ32" s="36">
        <v>94.1</v>
      </c>
      <c r="AK32" s="38">
        <v>0.7</v>
      </c>
      <c r="AL32" s="36">
        <v>94.1</v>
      </c>
      <c r="AM32" s="36">
        <v>93.5</v>
      </c>
      <c r="AN32" s="38">
        <v>0.7</v>
      </c>
      <c r="AO32" s="36">
        <v>94.2</v>
      </c>
      <c r="AP32" s="36">
        <v>93.5</v>
      </c>
      <c r="AQ32" s="38">
        <v>0.6</v>
      </c>
      <c r="AR32" s="36">
        <v>94.3</v>
      </c>
      <c r="AS32" s="36">
        <v>93.6</v>
      </c>
      <c r="AT32" s="36">
        <v>0.7</v>
      </c>
      <c r="AU32" s="36">
        <v>94.1</v>
      </c>
      <c r="AV32" s="36">
        <v>93.4</v>
      </c>
      <c r="AW32" s="36">
        <v>0.6</v>
      </c>
      <c r="AX32" s="36">
        <v>93.9</v>
      </c>
      <c r="AY32" s="36">
        <v>93.3</v>
      </c>
      <c r="AZ32" s="36">
        <v>0.6</v>
      </c>
      <c r="BA32" s="36">
        <v>93.3</v>
      </c>
      <c r="BB32" s="36">
        <v>92.7</v>
      </c>
      <c r="BC32" s="36">
        <v>0.6</v>
      </c>
      <c r="BD32" s="36">
        <v>93.7</v>
      </c>
      <c r="BE32" s="36">
        <v>93.1</v>
      </c>
      <c r="BF32" s="36">
        <v>0.6</v>
      </c>
      <c r="BG32" s="36">
        <v>98.145483496336979</v>
      </c>
      <c r="BH32" s="36">
        <v>97.500286078100544</v>
      </c>
      <c r="BI32" s="36">
        <v>0.64519741823644416</v>
      </c>
      <c r="BJ32" s="259">
        <v>1.6454834963369791</v>
      </c>
      <c r="BK32" s="259">
        <v>1.6002860781005381</v>
      </c>
      <c r="BL32" s="260">
        <v>-5.4802581763555791E-2</v>
      </c>
    </row>
    <row r="33" spans="1:64" ht="12.75" customHeight="1">
      <c r="A33" s="13" t="s">
        <v>36</v>
      </c>
      <c r="B33" s="39">
        <v>89.5</v>
      </c>
      <c r="C33" s="39">
        <v>88.5</v>
      </c>
      <c r="D33" s="41">
        <v>1</v>
      </c>
      <c r="E33" s="39">
        <v>93</v>
      </c>
      <c r="F33" s="39">
        <v>91.9</v>
      </c>
      <c r="G33" s="41">
        <v>1.1000000000000001</v>
      </c>
      <c r="H33" s="39">
        <v>92.4</v>
      </c>
      <c r="I33" s="39">
        <v>91.3</v>
      </c>
      <c r="J33" s="41">
        <v>1.2</v>
      </c>
      <c r="K33" s="39">
        <v>92.3</v>
      </c>
      <c r="L33" s="39">
        <v>91.4</v>
      </c>
      <c r="M33" s="41">
        <v>1</v>
      </c>
      <c r="N33" s="39">
        <v>93.7</v>
      </c>
      <c r="O33" s="39">
        <v>92.7</v>
      </c>
      <c r="P33" s="41">
        <v>1.1000000000000001</v>
      </c>
      <c r="Q33" s="39">
        <v>94.4</v>
      </c>
      <c r="R33" s="39">
        <v>93.3</v>
      </c>
      <c r="S33" s="41">
        <v>1.1000000000000001</v>
      </c>
      <c r="T33" s="39">
        <v>93.6</v>
      </c>
      <c r="U33" s="39">
        <v>92.5</v>
      </c>
      <c r="V33" s="41">
        <v>1.1000000000000001</v>
      </c>
      <c r="W33" s="39">
        <v>94.6</v>
      </c>
      <c r="X33" s="39">
        <v>93.6</v>
      </c>
      <c r="Y33" s="41">
        <v>1.1000000000000001</v>
      </c>
      <c r="Z33" s="39">
        <v>94.9</v>
      </c>
      <c r="AA33" s="39">
        <v>93.7</v>
      </c>
      <c r="AB33" s="41">
        <v>1.2</v>
      </c>
      <c r="AC33" s="39">
        <v>95.6</v>
      </c>
      <c r="AD33" s="39">
        <v>94.3</v>
      </c>
      <c r="AE33" s="41">
        <v>1.2</v>
      </c>
      <c r="AF33" s="39">
        <v>92.9</v>
      </c>
      <c r="AG33" s="39">
        <v>91.8</v>
      </c>
      <c r="AH33" s="41">
        <v>1.1000000000000001</v>
      </c>
      <c r="AI33" s="39">
        <v>93.3</v>
      </c>
      <c r="AJ33" s="39">
        <v>92.2</v>
      </c>
      <c r="AK33" s="40">
        <v>1.1000000000000001</v>
      </c>
      <c r="AL33" s="39">
        <v>92.2</v>
      </c>
      <c r="AM33" s="39">
        <v>91.1</v>
      </c>
      <c r="AN33" s="40">
        <v>1.1000000000000001</v>
      </c>
      <c r="AO33" s="39">
        <v>92.3</v>
      </c>
      <c r="AP33" s="39">
        <v>91.2</v>
      </c>
      <c r="AQ33" s="40">
        <v>1.1000000000000001</v>
      </c>
      <c r="AR33" s="39">
        <v>92.4</v>
      </c>
      <c r="AS33" s="39">
        <v>91.2</v>
      </c>
      <c r="AT33" s="39">
        <v>1.2</v>
      </c>
      <c r="AU33" s="39">
        <v>92</v>
      </c>
      <c r="AV33" s="39">
        <v>91</v>
      </c>
      <c r="AW33" s="39">
        <v>1</v>
      </c>
      <c r="AX33" s="39">
        <v>91.8</v>
      </c>
      <c r="AY33" s="39">
        <v>90.8</v>
      </c>
      <c r="AZ33" s="39">
        <v>1</v>
      </c>
      <c r="BA33" s="39">
        <v>92.2</v>
      </c>
      <c r="BB33" s="39">
        <v>91.2</v>
      </c>
      <c r="BC33" s="39">
        <v>1</v>
      </c>
      <c r="BD33" s="39">
        <v>92.2</v>
      </c>
      <c r="BE33" s="39">
        <v>91.2</v>
      </c>
      <c r="BF33" s="39">
        <v>0.9</v>
      </c>
      <c r="BG33" s="39">
        <v>96.060644553870986</v>
      </c>
      <c r="BH33" s="39">
        <v>95.026489027041976</v>
      </c>
      <c r="BI33" s="39">
        <v>1.0341555268290132</v>
      </c>
      <c r="BJ33" s="261">
        <v>0.46064455387099201</v>
      </c>
      <c r="BK33" s="261">
        <v>0.72648902704197837</v>
      </c>
      <c r="BL33" s="262">
        <v>-0.16584447317098672</v>
      </c>
    </row>
    <row r="34" spans="1:64" ht="12.75" customHeight="1">
      <c r="A34" s="14" t="s">
        <v>37</v>
      </c>
      <c r="B34" s="36">
        <v>92.7</v>
      </c>
      <c r="C34" s="36">
        <v>92.2</v>
      </c>
      <c r="D34" s="37">
        <v>0.5</v>
      </c>
      <c r="E34" s="36">
        <v>93.5</v>
      </c>
      <c r="F34" s="36">
        <v>93</v>
      </c>
      <c r="G34" s="37">
        <v>0.5</v>
      </c>
      <c r="H34" s="36">
        <v>96.2</v>
      </c>
      <c r="I34" s="36">
        <v>95.6</v>
      </c>
      <c r="J34" s="37">
        <v>0.6</v>
      </c>
      <c r="K34" s="36">
        <v>95</v>
      </c>
      <c r="L34" s="36">
        <v>94.5</v>
      </c>
      <c r="M34" s="37">
        <v>0.5</v>
      </c>
      <c r="N34" s="36">
        <v>95</v>
      </c>
      <c r="O34" s="36">
        <v>94.6</v>
      </c>
      <c r="P34" s="37">
        <v>0.4</v>
      </c>
      <c r="Q34" s="36">
        <v>96.1</v>
      </c>
      <c r="R34" s="36">
        <v>95.7</v>
      </c>
      <c r="S34" s="37">
        <v>0.4</v>
      </c>
      <c r="T34" s="36">
        <v>97.5</v>
      </c>
      <c r="U34" s="36">
        <v>97.1</v>
      </c>
      <c r="V34" s="37">
        <v>0.4</v>
      </c>
      <c r="W34" s="36">
        <v>95.9</v>
      </c>
      <c r="X34" s="36">
        <v>95.4</v>
      </c>
      <c r="Y34" s="37">
        <v>0.4</v>
      </c>
      <c r="Z34" s="36">
        <v>96.9</v>
      </c>
      <c r="AA34" s="36">
        <v>96.5</v>
      </c>
      <c r="AB34" s="37">
        <v>0.4</v>
      </c>
      <c r="AC34" s="36">
        <v>96.7</v>
      </c>
      <c r="AD34" s="36">
        <v>96.3</v>
      </c>
      <c r="AE34" s="37">
        <v>0.5</v>
      </c>
      <c r="AF34" s="36">
        <v>96.3</v>
      </c>
      <c r="AG34" s="36">
        <v>95.8</v>
      </c>
      <c r="AH34" s="37">
        <v>0.5</v>
      </c>
      <c r="AI34" s="36">
        <v>94.4</v>
      </c>
      <c r="AJ34" s="36">
        <v>93.9</v>
      </c>
      <c r="AK34" s="38">
        <v>0.5</v>
      </c>
      <c r="AL34" s="36">
        <v>95.1</v>
      </c>
      <c r="AM34" s="36">
        <v>94.6</v>
      </c>
      <c r="AN34" s="38">
        <v>0.5</v>
      </c>
      <c r="AO34" s="36">
        <v>94.5</v>
      </c>
      <c r="AP34" s="36">
        <v>94</v>
      </c>
      <c r="AQ34" s="38">
        <v>0.4</v>
      </c>
      <c r="AR34" s="36">
        <v>94.9</v>
      </c>
      <c r="AS34" s="36">
        <v>94.4</v>
      </c>
      <c r="AT34" s="36">
        <v>0.5</v>
      </c>
      <c r="AU34" s="36">
        <v>94.5</v>
      </c>
      <c r="AV34" s="36">
        <v>94</v>
      </c>
      <c r="AW34" s="36">
        <v>0.5</v>
      </c>
      <c r="AX34" s="36">
        <v>94.4</v>
      </c>
      <c r="AY34" s="36">
        <v>93.9</v>
      </c>
      <c r="AZ34" s="36">
        <v>0.4</v>
      </c>
      <c r="BA34" s="36">
        <v>93.3</v>
      </c>
      <c r="BB34" s="36">
        <v>92.8</v>
      </c>
      <c r="BC34" s="36">
        <v>0.5</v>
      </c>
      <c r="BD34" s="36">
        <v>94.4</v>
      </c>
      <c r="BE34" s="36">
        <v>93.9</v>
      </c>
      <c r="BF34" s="36">
        <v>0.4</v>
      </c>
      <c r="BG34" s="36">
        <v>98.776798825256975</v>
      </c>
      <c r="BH34" s="36">
        <v>98.253303964757706</v>
      </c>
      <c r="BI34" s="36">
        <v>0.52349486049926586</v>
      </c>
      <c r="BJ34" s="259">
        <v>2.0767988252569722</v>
      </c>
      <c r="BK34" s="259">
        <v>1.9533039647577084</v>
      </c>
      <c r="BL34" s="260">
        <v>2.3494860499265857E-2</v>
      </c>
    </row>
    <row r="35" spans="1:64" ht="12.75" customHeight="1">
      <c r="A35" s="13" t="s">
        <v>38</v>
      </c>
      <c r="B35" s="39">
        <v>92.5</v>
      </c>
      <c r="C35" s="39">
        <v>92.2</v>
      </c>
      <c r="D35" s="41">
        <v>0.4</v>
      </c>
      <c r="E35" s="39">
        <v>94.2</v>
      </c>
      <c r="F35" s="39">
        <v>93.8</v>
      </c>
      <c r="G35" s="41">
        <v>0.4</v>
      </c>
      <c r="H35" s="39">
        <v>94.5</v>
      </c>
      <c r="I35" s="39">
        <v>94.1</v>
      </c>
      <c r="J35" s="41">
        <v>0.4</v>
      </c>
      <c r="K35" s="39">
        <v>97</v>
      </c>
      <c r="L35" s="39">
        <v>96.7</v>
      </c>
      <c r="M35" s="41">
        <v>0.3</v>
      </c>
      <c r="N35" s="39">
        <v>95.8</v>
      </c>
      <c r="O35" s="39">
        <v>95.4</v>
      </c>
      <c r="P35" s="41">
        <v>0.3</v>
      </c>
      <c r="Q35" s="39">
        <v>95.6</v>
      </c>
      <c r="R35" s="39">
        <v>95.3</v>
      </c>
      <c r="S35" s="41">
        <v>0.3</v>
      </c>
      <c r="T35" s="39">
        <v>97.7</v>
      </c>
      <c r="U35" s="39">
        <v>97.3</v>
      </c>
      <c r="V35" s="41">
        <v>0.3</v>
      </c>
      <c r="W35" s="39">
        <v>98.2</v>
      </c>
      <c r="X35" s="39">
        <v>97.9</v>
      </c>
      <c r="Y35" s="41">
        <v>0.3</v>
      </c>
      <c r="Z35" s="39">
        <v>96.6</v>
      </c>
      <c r="AA35" s="39">
        <v>96.3</v>
      </c>
      <c r="AB35" s="41">
        <v>0.3</v>
      </c>
      <c r="AC35" s="39">
        <v>97.3</v>
      </c>
      <c r="AD35" s="39">
        <v>97</v>
      </c>
      <c r="AE35" s="41">
        <v>0.3</v>
      </c>
      <c r="AF35" s="39">
        <v>96.3</v>
      </c>
      <c r="AG35" s="39">
        <v>96</v>
      </c>
      <c r="AH35" s="41">
        <v>0.3</v>
      </c>
      <c r="AI35" s="39">
        <v>96.7</v>
      </c>
      <c r="AJ35" s="40">
        <v>96.3</v>
      </c>
      <c r="AK35" s="40">
        <v>0.4</v>
      </c>
      <c r="AL35" s="39">
        <v>95.2</v>
      </c>
      <c r="AM35" s="39">
        <v>94.8</v>
      </c>
      <c r="AN35" s="40">
        <v>0.4</v>
      </c>
      <c r="AO35" s="39">
        <v>95.8</v>
      </c>
      <c r="AP35" s="39">
        <v>95.5</v>
      </c>
      <c r="AQ35" s="40">
        <v>0.4</v>
      </c>
      <c r="AR35" s="39">
        <v>95.5</v>
      </c>
      <c r="AS35" s="39">
        <v>95.1</v>
      </c>
      <c r="AT35" s="39">
        <v>0.4</v>
      </c>
      <c r="AU35" s="39">
        <v>95.6</v>
      </c>
      <c r="AV35" s="39">
        <v>95.2</v>
      </c>
      <c r="AW35" s="39">
        <v>0.4</v>
      </c>
      <c r="AX35" s="39">
        <v>95.4</v>
      </c>
      <c r="AY35" s="39">
        <v>95</v>
      </c>
      <c r="AZ35" s="39">
        <v>0.4</v>
      </c>
      <c r="BA35" s="39">
        <v>94.4</v>
      </c>
      <c r="BB35" s="39">
        <v>94</v>
      </c>
      <c r="BC35" s="39">
        <v>0.4</v>
      </c>
      <c r="BD35" s="39">
        <v>94.4</v>
      </c>
      <c r="BE35" s="39">
        <v>94.1</v>
      </c>
      <c r="BF35" s="39">
        <v>0.3</v>
      </c>
      <c r="BG35" s="39">
        <v>99.517406075423949</v>
      </c>
      <c r="BH35" s="39">
        <v>99.124365662624911</v>
      </c>
      <c r="BI35" s="39">
        <v>0.39304041279904472</v>
      </c>
      <c r="BJ35" s="261">
        <v>2.217406075423952</v>
      </c>
      <c r="BK35" s="261">
        <v>2.1243656626249106</v>
      </c>
      <c r="BL35" s="262">
        <v>9.3040412799044736E-2</v>
      </c>
    </row>
    <row r="36" spans="1:64" ht="12.75" customHeight="1">
      <c r="A36" s="122" t="s">
        <v>128</v>
      </c>
      <c r="B36" s="36">
        <v>67.900000000000006</v>
      </c>
      <c r="C36" s="36">
        <v>66</v>
      </c>
      <c r="D36" s="37">
        <v>2</v>
      </c>
      <c r="E36" s="36">
        <v>69.5</v>
      </c>
      <c r="F36" s="36">
        <v>67.3</v>
      </c>
      <c r="G36" s="37">
        <v>2.2000000000000002</v>
      </c>
      <c r="H36" s="36">
        <v>70.599999999999994</v>
      </c>
      <c r="I36" s="36">
        <v>68.099999999999994</v>
      </c>
      <c r="J36" s="37">
        <v>2.4</v>
      </c>
      <c r="K36" s="36">
        <v>72.099999999999994</v>
      </c>
      <c r="L36" s="36">
        <v>69.400000000000006</v>
      </c>
      <c r="M36" s="37">
        <v>2.6</v>
      </c>
      <c r="N36" s="36">
        <v>72.900000000000006</v>
      </c>
      <c r="O36" s="36">
        <v>70.099999999999994</v>
      </c>
      <c r="P36" s="37">
        <v>2.8</v>
      </c>
      <c r="Q36" s="36">
        <v>72.5</v>
      </c>
      <c r="R36" s="36">
        <v>69.599999999999994</v>
      </c>
      <c r="S36" s="37">
        <v>2.9</v>
      </c>
      <c r="T36" s="36">
        <v>74</v>
      </c>
      <c r="U36" s="36">
        <v>71</v>
      </c>
      <c r="V36" s="37">
        <v>3</v>
      </c>
      <c r="W36" s="36">
        <v>74.5</v>
      </c>
      <c r="X36" s="36">
        <v>71.400000000000006</v>
      </c>
      <c r="Y36" s="37">
        <v>3</v>
      </c>
      <c r="Z36" s="36">
        <v>75.7</v>
      </c>
      <c r="AA36" s="36">
        <v>72.599999999999994</v>
      </c>
      <c r="AB36" s="37">
        <v>3.1</v>
      </c>
      <c r="AC36" s="36">
        <v>75.8</v>
      </c>
      <c r="AD36" s="36">
        <v>72.8</v>
      </c>
      <c r="AE36" s="37">
        <v>3</v>
      </c>
      <c r="AF36" s="36">
        <v>75.099999999999994</v>
      </c>
      <c r="AG36" s="36">
        <v>72.2</v>
      </c>
      <c r="AH36" s="37">
        <v>2.9</v>
      </c>
      <c r="AI36" s="36">
        <v>74.400000000000006</v>
      </c>
      <c r="AJ36" s="36">
        <v>71.599999999999994</v>
      </c>
      <c r="AK36" s="38">
        <v>2.8</v>
      </c>
      <c r="AL36" s="36">
        <v>74.400000000000006</v>
      </c>
      <c r="AM36" s="36">
        <v>71.599999999999994</v>
      </c>
      <c r="AN36" s="38">
        <v>2.8</v>
      </c>
      <c r="AO36" s="36">
        <v>74.900000000000006</v>
      </c>
      <c r="AP36" s="36">
        <v>72.2</v>
      </c>
      <c r="AQ36" s="36">
        <v>2.7</v>
      </c>
      <c r="AR36" s="36">
        <v>75.7</v>
      </c>
      <c r="AS36" s="36">
        <v>73.099999999999994</v>
      </c>
      <c r="AT36" s="36">
        <v>2.6</v>
      </c>
      <c r="AU36" s="36">
        <v>75.7</v>
      </c>
      <c r="AV36" s="36">
        <v>73.400000000000006</v>
      </c>
      <c r="AW36" s="36">
        <v>2.4</v>
      </c>
      <c r="AX36" s="36">
        <v>74.5</v>
      </c>
      <c r="AY36" s="36">
        <v>72.400000000000006</v>
      </c>
      <c r="AZ36" s="36">
        <v>2.2000000000000002</v>
      </c>
      <c r="BA36" s="36">
        <v>74.900000000000006</v>
      </c>
      <c r="BB36" s="36">
        <v>72.900000000000006</v>
      </c>
      <c r="BC36" s="36">
        <v>2</v>
      </c>
      <c r="BD36" s="36">
        <v>75.900000000000006</v>
      </c>
      <c r="BE36" s="36">
        <v>74.099999999999994</v>
      </c>
      <c r="BF36" s="36">
        <v>1.8</v>
      </c>
      <c r="BG36" s="36">
        <v>78.504942454333644</v>
      </c>
      <c r="BH36" s="36">
        <v>76.787411328900163</v>
      </c>
      <c r="BI36" s="36">
        <v>1.7175311254334698</v>
      </c>
      <c r="BJ36" s="259">
        <v>2.7049424543336471</v>
      </c>
      <c r="BK36" s="259">
        <v>3.9874113289001656</v>
      </c>
      <c r="BL36" s="263">
        <v>-1.2824688745665302</v>
      </c>
    </row>
    <row r="37" spans="1:64" s="18" customFormat="1" ht="12.75" customHeight="1">
      <c r="A37" s="348" t="s">
        <v>39</v>
      </c>
      <c r="B37" s="348"/>
      <c r="C37" s="348"/>
      <c r="D37" s="348"/>
      <c r="E37" s="348"/>
      <c r="F37" s="348"/>
      <c r="G37" s="348"/>
      <c r="H37" s="348"/>
      <c r="I37" s="348"/>
      <c r="J37" s="348"/>
      <c r="K37" s="348"/>
      <c r="L37" s="348"/>
      <c r="M37" s="348"/>
      <c r="N37" s="348"/>
      <c r="O37" s="348"/>
      <c r="P37" s="348"/>
      <c r="Q37" s="348"/>
      <c r="R37" s="348"/>
      <c r="S37" s="348"/>
      <c r="T37" s="348"/>
      <c r="U37" s="348"/>
      <c r="V37" s="348"/>
      <c r="W37" s="348"/>
      <c r="X37" s="348"/>
      <c r="Y37" s="348"/>
      <c r="Z37" s="348"/>
      <c r="AA37" s="348"/>
      <c r="AB37" s="348"/>
      <c r="AC37" s="348"/>
      <c r="AD37" s="348"/>
      <c r="AE37" s="348"/>
      <c r="AF37" s="348"/>
      <c r="AG37" s="348"/>
      <c r="AH37" s="348"/>
      <c r="AI37" s="348"/>
      <c r="AJ37" s="348"/>
      <c r="AK37" s="348"/>
      <c r="AL37" s="348"/>
      <c r="AM37" s="348"/>
      <c r="AN37" s="348"/>
      <c r="AO37" s="348"/>
      <c r="AP37" s="348"/>
      <c r="AQ37" s="348"/>
      <c r="AR37" s="348"/>
      <c r="AS37" s="348"/>
      <c r="AT37" s="348"/>
      <c r="AU37" s="348"/>
      <c r="AV37" s="348"/>
      <c r="AW37" s="348"/>
      <c r="AX37" s="348"/>
      <c r="AY37" s="348"/>
      <c r="AZ37" s="348"/>
      <c r="BA37" s="348"/>
      <c r="BB37" s="348"/>
      <c r="BC37" s="348"/>
      <c r="BD37" s="348"/>
      <c r="BE37" s="348"/>
      <c r="BF37" s="348"/>
      <c r="BG37" s="348"/>
      <c r="BH37" s="348"/>
      <c r="BI37" s="348"/>
      <c r="BJ37" s="348"/>
      <c r="BK37" s="348"/>
      <c r="BL37" s="348"/>
    </row>
    <row r="38" spans="1:64" s="18" customFormat="1" ht="12.75" customHeight="1">
      <c r="A38" s="349" t="s">
        <v>40</v>
      </c>
      <c r="B38" s="349"/>
      <c r="C38" s="349"/>
      <c r="D38" s="349"/>
      <c r="E38" s="349"/>
      <c r="F38" s="349"/>
      <c r="G38" s="349"/>
      <c r="H38" s="349"/>
      <c r="I38" s="349"/>
      <c r="J38" s="349"/>
      <c r="K38" s="349"/>
      <c r="L38" s="349"/>
      <c r="M38" s="349"/>
      <c r="N38" s="349"/>
      <c r="O38" s="349"/>
      <c r="P38" s="349"/>
      <c r="Q38" s="349"/>
      <c r="R38" s="349"/>
      <c r="S38" s="349"/>
      <c r="T38" s="349"/>
      <c r="U38" s="349"/>
      <c r="V38" s="349"/>
      <c r="W38" s="349"/>
      <c r="X38" s="349"/>
      <c r="Y38" s="349"/>
      <c r="Z38" s="349"/>
      <c r="AA38" s="349"/>
      <c r="AB38" s="349"/>
      <c r="AC38" s="349"/>
      <c r="AD38" s="349"/>
      <c r="AE38" s="349"/>
      <c r="AF38" s="349"/>
      <c r="AG38" s="349"/>
      <c r="AH38" s="349"/>
      <c r="AI38" s="349"/>
      <c r="AJ38" s="349"/>
      <c r="AK38" s="349"/>
      <c r="AL38" s="349"/>
      <c r="AM38" s="349"/>
      <c r="AN38" s="349"/>
      <c r="AO38" s="349"/>
      <c r="AP38" s="349"/>
      <c r="AQ38" s="349"/>
      <c r="AR38" s="349"/>
      <c r="AS38" s="349"/>
      <c r="AT38" s="349"/>
      <c r="AU38" s="349"/>
      <c r="AV38" s="349"/>
      <c r="AW38" s="349"/>
      <c r="AX38" s="349"/>
      <c r="AY38" s="349"/>
      <c r="AZ38" s="349"/>
      <c r="BA38" s="349"/>
      <c r="BB38" s="349"/>
      <c r="BC38" s="349"/>
      <c r="BD38" s="349"/>
      <c r="BE38" s="349"/>
      <c r="BF38" s="349"/>
      <c r="BG38" s="349"/>
      <c r="BH38" s="349"/>
      <c r="BI38" s="349"/>
      <c r="BJ38" s="349"/>
      <c r="BK38" s="349"/>
      <c r="BL38" s="349"/>
    </row>
    <row r="39" spans="1:64" s="18" customFormat="1" ht="12.75" customHeight="1">
      <c r="A39" s="350" t="s">
        <v>176</v>
      </c>
      <c r="B39" s="350"/>
      <c r="C39" s="350"/>
      <c r="D39" s="350"/>
      <c r="E39" s="350"/>
      <c r="F39" s="350"/>
      <c r="G39" s="350"/>
      <c r="H39" s="350"/>
      <c r="I39" s="350"/>
      <c r="J39" s="350"/>
      <c r="K39" s="350"/>
      <c r="L39" s="350"/>
      <c r="M39" s="350"/>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c r="AS39" s="350"/>
      <c r="AT39" s="350"/>
      <c r="AU39" s="350"/>
      <c r="AV39" s="350"/>
      <c r="AW39" s="350"/>
      <c r="AX39" s="350"/>
      <c r="AY39" s="350"/>
      <c r="AZ39" s="350"/>
      <c r="BA39" s="350"/>
      <c r="BB39" s="350"/>
      <c r="BC39" s="350"/>
      <c r="BD39" s="350"/>
      <c r="BE39" s="350"/>
      <c r="BF39" s="350"/>
      <c r="BG39" s="350"/>
      <c r="BH39" s="350"/>
      <c r="BI39" s="350"/>
      <c r="BJ39" s="350"/>
      <c r="BK39" s="350"/>
      <c r="BL39" s="350"/>
    </row>
    <row r="40" spans="1:64" s="18" customFormat="1" ht="25.5" customHeight="1">
      <c r="A40" s="349" t="s">
        <v>76</v>
      </c>
      <c r="B40" s="349"/>
      <c r="C40" s="349"/>
      <c r="D40" s="349"/>
      <c r="E40" s="349"/>
      <c r="F40" s="349"/>
      <c r="G40" s="349"/>
      <c r="H40" s="349"/>
      <c r="I40" s="349"/>
      <c r="J40" s="349"/>
      <c r="K40" s="349"/>
      <c r="L40" s="349"/>
      <c r="M40" s="349"/>
      <c r="N40" s="349"/>
      <c r="O40" s="349"/>
      <c r="P40" s="349"/>
      <c r="Q40" s="349"/>
      <c r="R40" s="349"/>
      <c r="S40" s="349"/>
      <c r="T40" s="349"/>
      <c r="U40" s="349"/>
      <c r="V40" s="349"/>
      <c r="W40" s="349"/>
      <c r="X40" s="349"/>
      <c r="Y40" s="349"/>
      <c r="Z40" s="349"/>
      <c r="AA40" s="349"/>
      <c r="AB40" s="349"/>
      <c r="AC40" s="349"/>
      <c r="AD40" s="349"/>
      <c r="AE40" s="349"/>
      <c r="AF40" s="349"/>
      <c r="AG40" s="349"/>
      <c r="AH40" s="349"/>
      <c r="AI40" s="349"/>
      <c r="AJ40" s="349"/>
      <c r="AK40" s="349"/>
      <c r="AL40" s="349"/>
      <c r="AM40" s="349"/>
      <c r="AN40" s="349"/>
      <c r="AO40" s="349"/>
      <c r="AP40" s="349"/>
      <c r="AQ40" s="349"/>
      <c r="AR40" s="349"/>
      <c r="AS40" s="349"/>
      <c r="AT40" s="349"/>
      <c r="AU40" s="349"/>
      <c r="AV40" s="349"/>
      <c r="AW40" s="349"/>
      <c r="AX40" s="349"/>
      <c r="AY40" s="349"/>
      <c r="AZ40" s="349"/>
      <c r="BA40" s="349"/>
      <c r="BB40" s="349"/>
      <c r="BC40" s="349"/>
      <c r="BD40" s="349"/>
      <c r="BE40" s="349"/>
      <c r="BF40" s="349"/>
      <c r="BG40" s="349"/>
      <c r="BH40" s="349"/>
      <c r="BI40" s="349"/>
      <c r="BJ40" s="349"/>
      <c r="BK40" s="349"/>
      <c r="BL40" s="349"/>
    </row>
    <row r="41" spans="1:64" s="18" customFormat="1" ht="12.75" customHeight="1">
      <c r="A41" s="361" t="s">
        <v>71</v>
      </c>
      <c r="B41" s="361"/>
      <c r="C41" s="361"/>
      <c r="D41" s="361"/>
      <c r="E41" s="361"/>
      <c r="F41" s="361"/>
      <c r="G41" s="361"/>
      <c r="H41" s="361"/>
      <c r="I41" s="361"/>
      <c r="J41" s="361"/>
      <c r="K41" s="361"/>
      <c r="L41" s="361"/>
      <c r="M41" s="361"/>
      <c r="N41" s="361"/>
      <c r="O41" s="361"/>
      <c r="P41" s="361"/>
      <c r="Q41" s="361"/>
      <c r="R41" s="361"/>
      <c r="S41" s="361"/>
      <c r="T41" s="361"/>
      <c r="U41" s="361"/>
      <c r="V41" s="361"/>
      <c r="W41" s="361"/>
      <c r="X41" s="361"/>
      <c r="Y41" s="361"/>
      <c r="Z41" s="361"/>
      <c r="AA41" s="361"/>
      <c r="AB41" s="361"/>
      <c r="AC41" s="361"/>
      <c r="AD41" s="361"/>
      <c r="AE41" s="361"/>
      <c r="AF41" s="361"/>
      <c r="AG41" s="361"/>
      <c r="AH41" s="361"/>
      <c r="AI41" s="361"/>
      <c r="AJ41" s="361"/>
      <c r="AK41" s="361"/>
      <c r="AL41" s="361"/>
      <c r="AM41" s="361"/>
      <c r="AN41" s="361"/>
      <c r="AO41" s="361"/>
      <c r="AP41" s="361"/>
      <c r="AQ41" s="361"/>
      <c r="AR41" s="361"/>
      <c r="AS41" s="361"/>
      <c r="AT41" s="361"/>
      <c r="AU41" s="361"/>
      <c r="AV41" s="361"/>
      <c r="AW41" s="361"/>
      <c r="AX41" s="361"/>
      <c r="AY41" s="361"/>
      <c r="AZ41" s="361"/>
      <c r="BA41" s="361"/>
      <c r="BB41" s="361"/>
      <c r="BC41" s="361"/>
      <c r="BD41" s="361"/>
      <c r="BE41" s="361"/>
      <c r="BF41" s="361"/>
      <c r="BG41" s="361"/>
      <c r="BH41" s="361"/>
      <c r="BI41" s="361"/>
      <c r="BJ41" s="361"/>
      <c r="BK41" s="361"/>
      <c r="BL41" s="361"/>
    </row>
    <row r="42" spans="1:64" s="18" customFormat="1" ht="12.75" customHeight="1">
      <c r="A42" s="361" t="s">
        <v>177</v>
      </c>
      <c r="B42" s="362"/>
      <c r="C42" s="362"/>
      <c r="D42" s="362"/>
      <c r="E42" s="362"/>
      <c r="F42" s="362"/>
      <c r="G42" s="362"/>
      <c r="H42" s="362"/>
      <c r="I42" s="362"/>
      <c r="J42" s="362"/>
      <c r="K42" s="362"/>
      <c r="L42" s="362"/>
      <c r="M42" s="362"/>
      <c r="N42" s="362"/>
      <c r="O42" s="362"/>
      <c r="P42" s="362"/>
      <c r="Q42" s="362"/>
      <c r="R42" s="362"/>
      <c r="S42" s="362"/>
      <c r="T42" s="362"/>
      <c r="U42" s="362"/>
      <c r="V42" s="362"/>
      <c r="W42" s="362"/>
      <c r="X42" s="362"/>
      <c r="Y42" s="362"/>
      <c r="Z42" s="362"/>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row>
    <row r="43" spans="1:64" s="18" customFormat="1" ht="12.75" customHeight="1">
      <c r="A43" s="360" t="s">
        <v>195</v>
      </c>
      <c r="B43" s="360"/>
      <c r="C43" s="360"/>
      <c r="D43" s="360"/>
      <c r="E43" s="360"/>
      <c r="F43" s="360"/>
      <c r="G43" s="360"/>
      <c r="H43" s="360"/>
      <c r="I43" s="360"/>
      <c r="J43" s="360"/>
      <c r="K43" s="360"/>
      <c r="L43" s="360"/>
      <c r="M43" s="360"/>
      <c r="N43" s="360"/>
      <c r="O43" s="360"/>
      <c r="P43" s="360"/>
      <c r="Q43" s="360"/>
      <c r="R43" s="360"/>
      <c r="S43" s="360"/>
      <c r="T43" s="360"/>
      <c r="U43" s="360"/>
      <c r="V43" s="360"/>
      <c r="W43" s="360"/>
      <c r="X43" s="360"/>
      <c r="Y43" s="360"/>
      <c r="Z43" s="360"/>
      <c r="AA43" s="360"/>
      <c r="AB43" s="360"/>
      <c r="AC43" s="360"/>
      <c r="AD43" s="360"/>
      <c r="AE43" s="360"/>
      <c r="AF43" s="360"/>
      <c r="AG43" s="360"/>
      <c r="AH43" s="360"/>
      <c r="AI43" s="360"/>
      <c r="AJ43" s="360"/>
      <c r="AK43" s="360"/>
      <c r="AL43" s="360"/>
      <c r="AM43" s="360"/>
      <c r="AN43" s="360"/>
      <c r="AO43" s="360"/>
      <c r="AP43" s="360"/>
      <c r="AQ43" s="360"/>
      <c r="AR43" s="360"/>
      <c r="AS43" s="360"/>
      <c r="AT43" s="360"/>
      <c r="AU43" s="360"/>
      <c r="AV43" s="360"/>
      <c r="AW43" s="360"/>
      <c r="AX43" s="360"/>
      <c r="AY43" s="360"/>
      <c r="AZ43" s="360"/>
      <c r="BA43" s="360"/>
      <c r="BB43" s="360"/>
      <c r="BC43" s="360"/>
      <c r="BD43" s="360"/>
      <c r="BE43" s="360"/>
      <c r="BF43" s="360"/>
      <c r="BG43" s="360"/>
      <c r="BH43" s="360"/>
      <c r="BI43" s="360"/>
      <c r="BJ43" s="360"/>
      <c r="BK43" s="360"/>
      <c r="BL43" s="360"/>
    </row>
  </sheetData>
  <mergeCells count="82">
    <mergeCell ref="A42:Z42"/>
    <mergeCell ref="T3:V3"/>
    <mergeCell ref="W3:Y3"/>
    <mergeCell ref="AL3:AN3"/>
    <mergeCell ref="AO3:AQ3"/>
    <mergeCell ref="AF3:AH3"/>
    <mergeCell ref="A41:BL41"/>
    <mergeCell ref="A40:BL40"/>
    <mergeCell ref="B7:V7"/>
    <mergeCell ref="W7:BL7"/>
    <mergeCell ref="B17:V17"/>
    <mergeCell ref="W17:BL17"/>
    <mergeCell ref="AX4:AX5"/>
    <mergeCell ref="AY4:AZ4"/>
    <mergeCell ref="AA4:AB4"/>
    <mergeCell ref="A3:A6"/>
    <mergeCell ref="B6:Y6"/>
    <mergeCell ref="N3:P3"/>
    <mergeCell ref="N4:N5"/>
    <mergeCell ref="O4:P4"/>
    <mergeCell ref="Q4:Q5"/>
    <mergeCell ref="Q3:S3"/>
    <mergeCell ref="B3:D3"/>
    <mergeCell ref="E3:G3"/>
    <mergeCell ref="H3:J3"/>
    <mergeCell ref="K3:M3"/>
    <mergeCell ref="K4:K5"/>
    <mergeCell ref="L4:M4"/>
    <mergeCell ref="BD3:BF3"/>
    <mergeCell ref="BD4:BD5"/>
    <mergeCell ref="BE4:BF4"/>
    <mergeCell ref="BG3:BI3"/>
    <mergeCell ref="BG4:BG5"/>
    <mergeCell ref="BH4:BI4"/>
    <mergeCell ref="A43:BL43"/>
    <mergeCell ref="AD4:AE4"/>
    <mergeCell ref="AF4:AF5"/>
    <mergeCell ref="AG4:AH4"/>
    <mergeCell ref="AI4:AI5"/>
    <mergeCell ref="AJ4:AK4"/>
    <mergeCell ref="T4:T5"/>
    <mergeCell ref="U4:V4"/>
    <mergeCell ref="W4:W5"/>
    <mergeCell ref="X4:Y4"/>
    <mergeCell ref="Z4:Z5"/>
    <mergeCell ref="B4:B5"/>
    <mergeCell ref="C4:D4"/>
    <mergeCell ref="E4:E5"/>
    <mergeCell ref="F4:G4"/>
    <mergeCell ref="R4:S4"/>
    <mergeCell ref="A1:AB1"/>
    <mergeCell ref="B27:V27"/>
    <mergeCell ref="W27:BL27"/>
    <mergeCell ref="AU4:AU5"/>
    <mergeCell ref="AV4:AW4"/>
    <mergeCell ref="BJ4:BJ5"/>
    <mergeCell ref="BK4:BL4"/>
    <mergeCell ref="AL4:AL5"/>
    <mergeCell ref="AM4:AN4"/>
    <mergeCell ref="AO4:AO5"/>
    <mergeCell ref="AP4:AQ4"/>
    <mergeCell ref="AR4:AR5"/>
    <mergeCell ref="AS4:AT4"/>
    <mergeCell ref="AC4:AC5"/>
    <mergeCell ref="BJ6:BL6"/>
    <mergeCell ref="AI3:AK3"/>
    <mergeCell ref="A2:BL2"/>
    <mergeCell ref="A37:BL37"/>
    <mergeCell ref="A38:BL38"/>
    <mergeCell ref="A39:BL39"/>
    <mergeCell ref="AR3:AT3"/>
    <mergeCell ref="AU3:AW3"/>
    <mergeCell ref="BJ3:BL3"/>
    <mergeCell ref="I4:J4"/>
    <mergeCell ref="Z3:AB3"/>
    <mergeCell ref="AC3:AE3"/>
    <mergeCell ref="H4:H5"/>
    <mergeCell ref="Z6:BI6"/>
    <mergeCell ref="BA3:BC3"/>
    <mergeCell ref="BA4:BA5"/>
    <mergeCell ref="BB4:BC4"/>
    <mergeCell ref="AX3:AZ3"/>
  </mergeCells>
  <hyperlinks>
    <hyperlink ref="A1" location="Inhalt!A1" display="Zurück zum Inhalt" xr:uid="{00000000-0004-0000-0400-000000000000}"/>
  </hyperlinks>
  <pageMargins left="0.7" right="0.7" top="0.78740157499999996" bottom="0.78740157499999996" header="0.3" footer="0.3"/>
  <pageSetup paperSize="9" scale="37" orientation="portrait" verticalDpi="4294967293" r:id="rId1"/>
  <colBreaks count="1" manualBreakCount="1">
    <brk id="2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9"/>
  <dimension ref="A1:F85"/>
  <sheetViews>
    <sheetView showGridLines="0" zoomScaleNormal="100" zoomScaleSheetLayoutView="25" workbookViewId="0">
      <selection sqref="A1:F1"/>
    </sheetView>
  </sheetViews>
  <sheetFormatPr baseColWidth="10" defaultColWidth="10.6640625" defaultRowHeight="14.4"/>
  <cols>
    <col min="1" max="1" width="25.6640625" style="23" customWidth="1"/>
    <col min="2" max="6" width="11.6640625" style="23" customWidth="1"/>
    <col min="7" max="16384" width="10.6640625" style="23"/>
  </cols>
  <sheetData>
    <row r="1" spans="1:6" ht="24" customHeight="1">
      <c r="A1" s="364" t="s">
        <v>0</v>
      </c>
      <c r="B1" s="365"/>
      <c r="C1" s="365"/>
      <c r="D1" s="365"/>
      <c r="E1" s="365"/>
      <c r="F1" s="365"/>
    </row>
    <row r="2" spans="1:6" ht="30" customHeight="1">
      <c r="A2" s="372" t="s">
        <v>219</v>
      </c>
      <c r="B2" s="372"/>
      <c r="C2" s="372"/>
      <c r="D2" s="372"/>
      <c r="E2" s="372"/>
      <c r="F2" s="372"/>
    </row>
    <row r="3" spans="1:6" ht="12.75" customHeight="1">
      <c r="A3" s="367" t="s">
        <v>1</v>
      </c>
      <c r="B3" s="374">
        <v>2025</v>
      </c>
      <c r="C3" s="375"/>
      <c r="D3" s="375"/>
      <c r="E3" s="375"/>
      <c r="F3" s="375"/>
    </row>
    <row r="4" spans="1:6" ht="12.75" customHeight="1">
      <c r="A4" s="368"/>
      <c r="B4" s="376" t="s">
        <v>82</v>
      </c>
      <c r="C4" s="378" t="s">
        <v>83</v>
      </c>
      <c r="D4" s="379"/>
      <c r="E4" s="379"/>
      <c r="F4" s="379"/>
    </row>
    <row r="5" spans="1:6" ht="51" customHeight="1">
      <c r="A5" s="368"/>
      <c r="B5" s="377"/>
      <c r="C5" s="251" t="s">
        <v>84</v>
      </c>
      <c r="D5" s="251" t="s">
        <v>85</v>
      </c>
      <c r="E5" s="251" t="s">
        <v>92</v>
      </c>
      <c r="F5" s="251" t="s">
        <v>93</v>
      </c>
    </row>
    <row r="6" spans="1:6" ht="12.75" customHeight="1">
      <c r="A6" s="369"/>
      <c r="B6" s="252" t="s">
        <v>4</v>
      </c>
      <c r="C6" s="380" t="s">
        <v>29</v>
      </c>
      <c r="D6" s="381"/>
      <c r="E6" s="381"/>
      <c r="F6" s="381"/>
    </row>
    <row r="7" spans="1:6" ht="12.75" customHeight="1">
      <c r="A7" s="371" t="s">
        <v>79</v>
      </c>
      <c r="B7" s="371"/>
      <c r="C7" s="371"/>
      <c r="D7" s="371"/>
      <c r="E7" s="371"/>
      <c r="F7" s="371"/>
    </row>
    <row r="8" spans="1:6" ht="12.75" customHeight="1">
      <c r="A8" s="63" t="s">
        <v>5</v>
      </c>
      <c r="B8" s="64">
        <f>97159+299608+321080+83434</f>
        <v>801281</v>
      </c>
      <c r="C8" s="65">
        <v>12.12545910860235</v>
      </c>
      <c r="D8" s="65">
        <v>37.391127457159222</v>
      </c>
      <c r="E8" s="65">
        <v>40.070836572937587</v>
      </c>
      <c r="F8" s="65">
        <v>10.412576861300842</v>
      </c>
    </row>
    <row r="9" spans="1:6" ht="12.75" customHeight="1">
      <c r="A9" s="66" t="s">
        <v>6</v>
      </c>
      <c r="B9" s="67">
        <f>92917+254017+223353+43465</f>
        <v>613752</v>
      </c>
      <c r="C9" s="68">
        <v>15.139176735880291</v>
      </c>
      <c r="D9" s="68">
        <v>41.387563706513383</v>
      </c>
      <c r="E9" s="68">
        <v>36.391408907832478</v>
      </c>
      <c r="F9" s="68">
        <v>7.0818506497738509</v>
      </c>
    </row>
    <row r="10" spans="1:6" ht="12.75" customHeight="1">
      <c r="A10" s="69" t="s">
        <v>7</v>
      </c>
      <c r="B10" s="64">
        <f>4242+45591+97727+39969</f>
        <v>187529</v>
      </c>
      <c r="C10" s="65">
        <v>2.2620501362455943</v>
      </c>
      <c r="D10" s="65">
        <v>24.311439830639529</v>
      </c>
      <c r="E10" s="65">
        <v>52.113006521657979</v>
      </c>
      <c r="F10" s="65">
        <v>21.313503511456894</v>
      </c>
    </row>
    <row r="11" spans="1:6" ht="12.75" customHeight="1">
      <c r="A11" s="3" t="s">
        <v>8</v>
      </c>
      <c r="B11" s="67">
        <f>16364+50997+22768+7218</f>
        <v>97347</v>
      </c>
      <c r="C11" s="68">
        <v>16.809968463332204</v>
      </c>
      <c r="D11" s="68">
        <v>52.386822398224908</v>
      </c>
      <c r="E11" s="68">
        <v>23.388496820651895</v>
      </c>
      <c r="F11" s="68">
        <v>7.414712317790995</v>
      </c>
    </row>
    <row r="12" spans="1:6" ht="12.75" customHeight="1">
      <c r="A12" s="5" t="s">
        <v>9</v>
      </c>
      <c r="B12" s="64">
        <f>32637+52908+32976+2393</f>
        <v>120914</v>
      </c>
      <c r="C12" s="65">
        <v>26.991911606596425</v>
      </c>
      <c r="D12" s="65">
        <v>43.756719651984056</v>
      </c>
      <c r="E12" s="65">
        <v>27.272276163223445</v>
      </c>
      <c r="F12" s="65">
        <v>1.9790925781960733</v>
      </c>
    </row>
    <row r="13" spans="1:6" ht="12.75" customHeight="1">
      <c r="A13" s="3" t="s">
        <v>10</v>
      </c>
      <c r="B13" s="67">
        <f>421+21892+22155+4712</f>
        <v>49180</v>
      </c>
      <c r="C13" s="68">
        <v>0.85603904026026845</v>
      </c>
      <c r="D13" s="68">
        <v>44.514030093533954</v>
      </c>
      <c r="E13" s="68">
        <v>45.048800325335506</v>
      </c>
      <c r="F13" s="68">
        <v>9.5811305408702729</v>
      </c>
    </row>
    <row r="14" spans="1:6" ht="12.75" customHeight="1">
      <c r="A14" s="5" t="s">
        <v>11</v>
      </c>
      <c r="B14" s="64">
        <f>212+10592+14573+4390</f>
        <v>29767</v>
      </c>
      <c r="C14" s="65">
        <v>0.71219807169012661</v>
      </c>
      <c r="D14" s="65">
        <v>35.583028185574626</v>
      </c>
      <c r="E14" s="65">
        <v>48.956898578963283</v>
      </c>
      <c r="F14" s="65">
        <v>14.747875163771962</v>
      </c>
    </row>
    <row r="15" spans="1:6" ht="12.75" customHeight="1">
      <c r="A15" s="3" t="s">
        <v>12</v>
      </c>
      <c r="B15" s="67">
        <f>280+2933+2700+33</f>
        <v>5946</v>
      </c>
      <c r="C15" s="68">
        <v>4.7090480995627315</v>
      </c>
      <c r="D15" s="68">
        <v>49.327278842919611</v>
      </c>
      <c r="E15" s="68">
        <v>45.408678102926338</v>
      </c>
      <c r="F15" s="68">
        <v>0.55499495459132198</v>
      </c>
    </row>
    <row r="16" spans="1:6" ht="12.75" customHeight="1">
      <c r="A16" s="5" t="s">
        <v>13</v>
      </c>
      <c r="B16" s="64">
        <f>8876+2843+10758+3530</f>
        <v>26007</v>
      </c>
      <c r="C16" s="65">
        <v>34.129272888068598</v>
      </c>
      <c r="D16" s="65">
        <v>10.931672242088668</v>
      </c>
      <c r="E16" s="65">
        <v>41.365786134502244</v>
      </c>
      <c r="F16" s="65">
        <v>13.573268735340486</v>
      </c>
    </row>
    <row r="17" spans="1:6" ht="12.75" customHeight="1">
      <c r="A17" s="3" t="s">
        <v>14</v>
      </c>
      <c r="B17" s="67">
        <f>5301+18528+20599+13606</f>
        <v>58034</v>
      </c>
      <c r="C17" s="68">
        <v>9.1343005824172039</v>
      </c>
      <c r="D17" s="68">
        <v>31.926112279008855</v>
      </c>
      <c r="E17" s="68">
        <v>35.49470999758762</v>
      </c>
      <c r="F17" s="68">
        <v>23.444877140986318</v>
      </c>
    </row>
    <row r="18" spans="1:6" ht="12.75" customHeight="1">
      <c r="A18" s="5" t="s">
        <v>15</v>
      </c>
      <c r="B18" s="64">
        <f>23+4479+13709</f>
        <v>18211</v>
      </c>
      <c r="C18" s="65">
        <v>0.12629729284498381</v>
      </c>
      <c r="D18" s="65">
        <v>24.595024984899236</v>
      </c>
      <c r="E18" s="65">
        <v>0</v>
      </c>
      <c r="F18" s="65">
        <v>75.278677722255779</v>
      </c>
    </row>
    <row r="19" spans="1:6" ht="12.75" customHeight="1">
      <c r="A19" s="3" t="s">
        <v>16</v>
      </c>
      <c r="B19" s="67">
        <f>14153+32010+28142+927</f>
        <v>75232</v>
      </c>
      <c r="C19" s="68">
        <v>18.812473415567844</v>
      </c>
      <c r="D19" s="68">
        <v>42.548383666524877</v>
      </c>
      <c r="E19" s="68">
        <v>37.406954487452147</v>
      </c>
      <c r="F19" s="68">
        <v>1.2321884304551254</v>
      </c>
    </row>
    <row r="20" spans="1:6" ht="12.75" customHeight="1">
      <c r="A20" s="5" t="s">
        <v>17</v>
      </c>
      <c r="B20" s="64">
        <f>11081+69130+76665+1431</f>
        <v>158307</v>
      </c>
      <c r="C20" s="65">
        <v>6.9996904748368669</v>
      </c>
      <c r="D20" s="65">
        <v>43.668315361923348</v>
      </c>
      <c r="E20" s="65">
        <v>48.428054350091912</v>
      </c>
      <c r="F20" s="65">
        <v>0.90393981314787086</v>
      </c>
    </row>
    <row r="21" spans="1:6" ht="12.75" customHeight="1">
      <c r="A21" s="3" t="s">
        <v>18</v>
      </c>
      <c r="B21" s="67">
        <f>1186+12014+14194+7386</f>
        <v>34780</v>
      </c>
      <c r="C21" s="68">
        <v>3.4100057504312824</v>
      </c>
      <c r="D21" s="68">
        <v>34.542840713053479</v>
      </c>
      <c r="E21" s="68">
        <v>40.810810810810807</v>
      </c>
      <c r="F21" s="68">
        <v>21.236342725704425</v>
      </c>
    </row>
    <row r="22" spans="1:6" ht="12.75" customHeight="1">
      <c r="A22" s="5" t="s">
        <v>19</v>
      </c>
      <c r="B22" s="64">
        <f>257+938+1116+6093</f>
        <v>8404</v>
      </c>
      <c r="C22" s="65">
        <v>3.0580675868633982</v>
      </c>
      <c r="D22" s="65">
        <v>11.161351737267967</v>
      </c>
      <c r="E22" s="65">
        <v>13.279390766301761</v>
      </c>
      <c r="F22" s="65">
        <v>72.501189909566875</v>
      </c>
    </row>
    <row r="23" spans="1:6" ht="12.75" customHeight="1">
      <c r="A23" s="3" t="s">
        <v>20</v>
      </c>
      <c r="B23" s="67">
        <f>1383+5294+35420+1814</f>
        <v>43911</v>
      </c>
      <c r="C23" s="68">
        <v>3.1495525039284002</v>
      </c>
      <c r="D23" s="68">
        <v>12.056204595659402</v>
      </c>
      <c r="E23" s="68">
        <v>80.663159572772201</v>
      </c>
      <c r="F23" s="68">
        <v>4.131083327639999</v>
      </c>
    </row>
    <row r="24" spans="1:6" ht="12.75" customHeight="1">
      <c r="A24" s="5" t="s">
        <v>21</v>
      </c>
      <c r="B24" s="64">
        <f>1758+2584+13517+6564</f>
        <v>24423</v>
      </c>
      <c r="C24" s="65">
        <v>7.1981329075052214</v>
      </c>
      <c r="D24" s="65">
        <v>10.580190803750563</v>
      </c>
      <c r="E24" s="65">
        <v>55.345371166523364</v>
      </c>
      <c r="F24" s="65">
        <v>26.876305122220856</v>
      </c>
    </row>
    <row r="25" spans="1:6" ht="12.75" customHeight="1">
      <c r="A25" s="3" t="s">
        <v>22</v>
      </c>
      <c r="B25" s="67">
        <f>2782+11716+13435+848</f>
        <v>28781</v>
      </c>
      <c r="C25" s="68">
        <v>9.6660991626420216</v>
      </c>
      <c r="D25" s="68">
        <v>40.707411139293285</v>
      </c>
      <c r="E25" s="68">
        <v>46.68010145582155</v>
      </c>
      <c r="F25" s="68">
        <v>2.9463882422431467</v>
      </c>
    </row>
    <row r="26" spans="1:6" ht="12.75" customHeight="1">
      <c r="A26" s="5" t="s">
        <v>23</v>
      </c>
      <c r="B26" s="64">
        <f>445+750+12062+8780</f>
        <v>22037</v>
      </c>
      <c r="C26" s="65">
        <v>2.0193311249262602</v>
      </c>
      <c r="D26" s="65">
        <v>3.4033670644824614</v>
      </c>
      <c r="E26" s="65">
        <v>54.735218042383259</v>
      </c>
      <c r="F26" s="65">
        <v>39.842083768208013</v>
      </c>
    </row>
    <row r="27" spans="1:6" ht="12.75" customHeight="1">
      <c r="A27" s="370" t="s">
        <v>80</v>
      </c>
      <c r="B27" s="370"/>
      <c r="C27" s="370"/>
      <c r="D27" s="370"/>
      <c r="E27" s="370"/>
      <c r="F27" s="370"/>
    </row>
    <row r="28" spans="1:6" ht="12.75" customHeight="1">
      <c r="A28" s="63" t="s">
        <v>5</v>
      </c>
      <c r="B28" s="64">
        <v>2698762</v>
      </c>
      <c r="C28" s="65">
        <v>7.6213463803032653</v>
      </c>
      <c r="D28" s="65">
        <v>40.753908644037523</v>
      </c>
      <c r="E28" s="65">
        <v>41.882277874077076</v>
      </c>
      <c r="F28" s="65">
        <v>9.7424671015821342</v>
      </c>
    </row>
    <row r="29" spans="1:6" ht="12.75" customHeight="1">
      <c r="A29" s="66" t="s">
        <v>6</v>
      </c>
      <c r="B29" s="67">
        <v>2202808</v>
      </c>
      <c r="C29" s="68">
        <v>9.0465896256051366</v>
      </c>
      <c r="D29" s="68">
        <v>45.322016262879018</v>
      </c>
      <c r="E29" s="68">
        <v>38.907930241764149</v>
      </c>
      <c r="F29" s="68">
        <v>6.7234638697516989</v>
      </c>
    </row>
    <row r="30" spans="1:6" ht="12.75" customHeight="1">
      <c r="A30" s="69" t="s">
        <v>7</v>
      </c>
      <c r="B30" s="64">
        <v>495954</v>
      </c>
      <c r="C30" s="65">
        <v>1.2910471535666614</v>
      </c>
      <c r="D30" s="65">
        <v>20.464397907870488</v>
      </c>
      <c r="E30" s="65">
        <v>55.093012658432031</v>
      </c>
      <c r="F30" s="65">
        <v>23.151542280130819</v>
      </c>
    </row>
    <row r="31" spans="1:6" ht="12.75" customHeight="1">
      <c r="A31" s="3" t="s">
        <v>8</v>
      </c>
      <c r="B31" s="67">
        <v>385899</v>
      </c>
      <c r="C31" s="68">
        <v>2.3734189515909603</v>
      </c>
      <c r="D31" s="68">
        <v>71.989043765337556</v>
      </c>
      <c r="E31" s="68">
        <v>19.475562258518419</v>
      </c>
      <c r="F31" s="68">
        <v>6.1619750245530565</v>
      </c>
    </row>
    <row r="32" spans="1:6" ht="12.75" customHeight="1">
      <c r="A32" s="5" t="s">
        <v>9</v>
      </c>
      <c r="B32" s="64">
        <v>446733</v>
      </c>
      <c r="C32" s="65">
        <v>18.35503533430483</v>
      </c>
      <c r="D32" s="65">
        <v>45.932357806564553</v>
      </c>
      <c r="E32" s="65">
        <v>33.374297399117594</v>
      </c>
      <c r="F32" s="65">
        <v>2.3383094600130279</v>
      </c>
    </row>
    <row r="33" spans="1:6" ht="12.75" customHeight="1">
      <c r="A33" s="3" t="s">
        <v>10</v>
      </c>
      <c r="B33" s="67">
        <v>121552</v>
      </c>
      <c r="C33" s="68">
        <v>0.78814005528498099</v>
      </c>
      <c r="D33" s="68">
        <v>40.061866526260367</v>
      </c>
      <c r="E33" s="68">
        <v>48.223805449519546</v>
      </c>
      <c r="F33" s="68">
        <v>10.926187968935105</v>
      </c>
    </row>
    <row r="34" spans="1:6" ht="12.75" customHeight="1">
      <c r="A34" s="5" t="s">
        <v>11</v>
      </c>
      <c r="B34" s="64">
        <v>78008</v>
      </c>
      <c r="C34" s="65">
        <v>0.29099579530304581</v>
      </c>
      <c r="D34" s="65">
        <v>31.039124192390521</v>
      </c>
      <c r="E34" s="65">
        <v>51.396010665572767</v>
      </c>
      <c r="F34" s="65">
        <v>17.273869346733669</v>
      </c>
    </row>
    <row r="35" spans="1:6" ht="12.75" customHeight="1">
      <c r="A35" s="3" t="s">
        <v>12</v>
      </c>
      <c r="B35" s="67">
        <v>23152</v>
      </c>
      <c r="C35" s="68">
        <v>1.8356945404284726</v>
      </c>
      <c r="D35" s="68">
        <v>56.008120248790604</v>
      </c>
      <c r="E35" s="68">
        <v>41.188666205943328</v>
      </c>
      <c r="F35" s="68">
        <v>0.96751900483759512</v>
      </c>
    </row>
    <row r="36" spans="1:6" ht="12.75" customHeight="1">
      <c r="A36" s="5" t="s">
        <v>13</v>
      </c>
      <c r="B36" s="64">
        <v>56705</v>
      </c>
      <c r="C36" s="65">
        <v>27.745348734679482</v>
      </c>
      <c r="D36" s="65">
        <v>10.903800370337713</v>
      </c>
      <c r="E36" s="65">
        <v>46.512653205184726</v>
      </c>
      <c r="F36" s="65">
        <v>14.838197689798077</v>
      </c>
    </row>
    <row r="37" spans="1:6" ht="12.75" customHeight="1">
      <c r="A37" s="3" t="s">
        <v>14</v>
      </c>
      <c r="B37" s="67">
        <v>208591</v>
      </c>
      <c r="C37" s="68">
        <v>5.7102176028687719</v>
      </c>
      <c r="D37" s="68">
        <v>33.560412481842455</v>
      </c>
      <c r="E37" s="68">
        <v>36.484795604795991</v>
      </c>
      <c r="F37" s="68">
        <v>24.244574310492784</v>
      </c>
    </row>
    <row r="38" spans="1:6" ht="12.75" customHeight="1">
      <c r="A38" s="5" t="s">
        <v>15</v>
      </c>
      <c r="B38" s="64">
        <v>47654</v>
      </c>
      <c r="C38" s="65">
        <v>0.13220296302513956</v>
      </c>
      <c r="D38" s="65">
        <v>21.679187476392329</v>
      </c>
      <c r="E38" s="65">
        <v>0.17417215763629496</v>
      </c>
      <c r="F38" s="65">
        <v>78.014437402946228</v>
      </c>
    </row>
    <row r="39" spans="1:6" ht="12.75" customHeight="1">
      <c r="A39" s="3" t="s">
        <v>16</v>
      </c>
      <c r="B39" s="67">
        <v>264536</v>
      </c>
      <c r="C39" s="68">
        <v>18.423957419784077</v>
      </c>
      <c r="D39" s="68">
        <v>39.550004536244593</v>
      </c>
      <c r="E39" s="68">
        <v>40.717331478513316</v>
      </c>
      <c r="F39" s="68">
        <v>1.3087065654580095</v>
      </c>
    </row>
    <row r="40" spans="1:6" ht="12.75" customHeight="1">
      <c r="A40" s="5" t="s">
        <v>17</v>
      </c>
      <c r="B40" s="64">
        <v>565389</v>
      </c>
      <c r="C40" s="65">
        <v>3.3769670085551722</v>
      </c>
      <c r="D40" s="65">
        <v>41.060225791446243</v>
      </c>
      <c r="E40" s="65">
        <v>55.348264646110913</v>
      </c>
      <c r="F40" s="65">
        <v>0.21454255388767735</v>
      </c>
    </row>
    <row r="41" spans="1:6" ht="12.75" customHeight="1">
      <c r="A41" s="3" t="s">
        <v>18</v>
      </c>
      <c r="B41" s="67">
        <v>132678</v>
      </c>
      <c r="C41" s="68">
        <v>0.87881939733791581</v>
      </c>
      <c r="D41" s="68">
        <v>35.712778305370897</v>
      </c>
      <c r="E41" s="68">
        <v>42.521744373596228</v>
      </c>
      <c r="F41" s="68">
        <v>20.886657923694958</v>
      </c>
    </row>
    <row r="42" spans="1:6" ht="12.75" customHeight="1">
      <c r="A42" s="5" t="s">
        <v>19</v>
      </c>
      <c r="B42" s="64">
        <v>28515</v>
      </c>
      <c r="C42" s="65">
        <v>1.3957566193231634</v>
      </c>
      <c r="D42" s="65">
        <v>23.748904085568999</v>
      </c>
      <c r="E42" s="65">
        <v>8.1991934069787824</v>
      </c>
      <c r="F42" s="65">
        <v>66.65614588812906</v>
      </c>
    </row>
    <row r="43" spans="1:6" ht="12.75" customHeight="1">
      <c r="A43" s="3" t="s">
        <v>20</v>
      </c>
      <c r="B43" s="67">
        <v>126727</v>
      </c>
      <c r="C43" s="68">
        <v>1.8172922897251573</v>
      </c>
      <c r="D43" s="68">
        <v>9.1685276223693446</v>
      </c>
      <c r="E43" s="68">
        <v>83.779305120455788</v>
      </c>
      <c r="F43" s="68">
        <v>5.2348749674497146</v>
      </c>
    </row>
    <row r="44" spans="1:6" ht="12.75" customHeight="1">
      <c r="A44" s="5" t="s">
        <v>21</v>
      </c>
      <c r="B44" s="64">
        <v>62243</v>
      </c>
      <c r="C44" s="65">
        <v>3.7209003422071554</v>
      </c>
      <c r="D44" s="65">
        <v>8.6371158202528804</v>
      </c>
      <c r="E44" s="65">
        <v>57.635396751441924</v>
      </c>
      <c r="F44" s="65">
        <v>30.006587086098037</v>
      </c>
    </row>
    <row r="45" spans="1:6" ht="12.75" customHeight="1">
      <c r="A45" s="3" t="s">
        <v>22</v>
      </c>
      <c r="B45" s="67">
        <v>90610</v>
      </c>
      <c r="C45" s="68">
        <v>11.762498620461317</v>
      </c>
      <c r="D45" s="68">
        <v>38.929477982562631</v>
      </c>
      <c r="E45" s="68">
        <v>45.692528418496856</v>
      </c>
      <c r="F45" s="68">
        <v>3.6154949784791968</v>
      </c>
    </row>
    <row r="46" spans="1:6" ht="12.75" customHeight="1">
      <c r="A46" s="5" t="s">
        <v>23</v>
      </c>
      <c r="B46" s="70">
        <v>59770</v>
      </c>
      <c r="C46" s="65">
        <v>0.89677095532876028</v>
      </c>
      <c r="D46" s="65">
        <v>2.1064078969382631</v>
      </c>
      <c r="E46" s="65">
        <v>54.204450393173829</v>
      </c>
      <c r="F46" s="65">
        <v>42.792370754559144</v>
      </c>
    </row>
    <row r="47" spans="1:6" ht="25.5" customHeight="1">
      <c r="A47" s="373" t="s">
        <v>86</v>
      </c>
      <c r="B47" s="373"/>
      <c r="C47" s="373"/>
      <c r="D47" s="373"/>
      <c r="E47" s="373"/>
      <c r="F47" s="373"/>
    </row>
    <row r="48" spans="1:6" ht="25.5" customHeight="1">
      <c r="A48" s="366" t="s">
        <v>224</v>
      </c>
      <c r="B48" s="366"/>
      <c r="C48" s="366"/>
      <c r="D48" s="366"/>
      <c r="E48" s="366"/>
      <c r="F48" s="366"/>
    </row>
    <row r="49" spans="1:6" ht="51" customHeight="1">
      <c r="A49" s="366" t="s">
        <v>225</v>
      </c>
      <c r="B49" s="366"/>
      <c r="C49" s="366"/>
      <c r="D49" s="366"/>
      <c r="E49" s="366"/>
      <c r="F49" s="366"/>
    </row>
    <row r="50" spans="1:6">
      <c r="A50" s="250"/>
    </row>
    <row r="52" spans="1:6" ht="18" customHeight="1"/>
    <row r="53" spans="1:6" ht="15.75" customHeight="1"/>
    <row r="54" spans="1:6" ht="15.75" customHeight="1"/>
    <row r="55" spans="1:6" ht="15.75" customHeight="1"/>
    <row r="81" ht="18" customHeight="1"/>
    <row r="82" ht="15.75" customHeight="1"/>
    <row r="83" ht="15.75" customHeight="1"/>
    <row r="84" ht="15.75" customHeight="1"/>
    <row r="85" ht="15.75" customHeight="1"/>
  </sheetData>
  <mergeCells count="12">
    <mergeCell ref="A1:F1"/>
    <mergeCell ref="A49:F49"/>
    <mergeCell ref="A3:A6"/>
    <mergeCell ref="A27:F27"/>
    <mergeCell ref="A7:F7"/>
    <mergeCell ref="A2:F2"/>
    <mergeCell ref="A47:F47"/>
    <mergeCell ref="A48:F48"/>
    <mergeCell ref="B3:F3"/>
    <mergeCell ref="B4:B5"/>
    <mergeCell ref="C4:F4"/>
    <mergeCell ref="C6:F6"/>
  </mergeCells>
  <hyperlinks>
    <hyperlink ref="A1" location="Inhalt!A1" display="zurück zum Inhalt" xr:uid="{50DF3085-9315-435D-99A3-93F34AED71E4}"/>
  </hyperlinks>
  <pageMargins left="0.7" right="0.7" top="0.78740157499999996" bottom="0.78740157499999996" header="0.3" footer="0.3"/>
  <pageSetup paperSize="9" scale="74" orientation="landscape" horizontalDpi="300" verticalDpi="300" r:id="rId1"/>
  <rowBreaks count="1" manualBreakCount="1">
    <brk id="26"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dimension ref="A1:AG50"/>
  <sheetViews>
    <sheetView showGridLines="0" zoomScaleNormal="100" workbookViewId="0">
      <selection sqref="A1:H1"/>
    </sheetView>
  </sheetViews>
  <sheetFormatPr baseColWidth="10" defaultRowHeight="14.4"/>
  <cols>
    <col min="1" max="1" width="25.6640625" customWidth="1"/>
    <col min="2" max="8" width="10.6640625" customWidth="1"/>
  </cols>
  <sheetData>
    <row r="1" spans="1:33" ht="24" customHeight="1">
      <c r="A1" s="309" t="s">
        <v>0</v>
      </c>
      <c r="B1" s="362"/>
      <c r="C1" s="362"/>
      <c r="D1" s="362"/>
      <c r="E1" s="362"/>
      <c r="F1" s="362"/>
      <c r="G1" s="362"/>
      <c r="H1" s="362"/>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row>
    <row r="2" spans="1:33" ht="15" customHeight="1">
      <c r="A2" s="390" t="s">
        <v>204</v>
      </c>
      <c r="B2" s="391"/>
      <c r="C2" s="391"/>
      <c r="D2" s="391"/>
      <c r="E2" s="391"/>
      <c r="F2" s="391"/>
      <c r="G2" s="391"/>
      <c r="H2" s="391"/>
    </row>
    <row r="3" spans="1:33" ht="12.75" customHeight="1">
      <c r="A3" s="385" t="s">
        <v>1</v>
      </c>
      <c r="B3" s="388" t="s">
        <v>173</v>
      </c>
      <c r="C3" s="389"/>
      <c r="D3" s="389"/>
      <c r="E3" s="389"/>
      <c r="F3" s="389"/>
      <c r="G3" s="389"/>
      <c r="H3" s="389"/>
    </row>
    <row r="4" spans="1:33" ht="12.75" customHeight="1">
      <c r="A4" s="386"/>
      <c r="B4" s="388" t="s">
        <v>100</v>
      </c>
      <c r="C4" s="389"/>
      <c r="D4" s="389"/>
      <c r="E4" s="389"/>
      <c r="F4" s="389"/>
      <c r="G4" s="389"/>
      <c r="H4" s="389"/>
    </row>
    <row r="5" spans="1:33" ht="25.5" customHeight="1">
      <c r="A5" s="387"/>
      <c r="B5" s="234" t="s">
        <v>31</v>
      </c>
      <c r="C5" s="105" t="s">
        <v>35</v>
      </c>
      <c r="D5" s="105" t="s">
        <v>33</v>
      </c>
      <c r="E5" s="105" t="s">
        <v>34</v>
      </c>
      <c r="F5" s="105" t="s">
        <v>36</v>
      </c>
      <c r="G5" s="105" t="s">
        <v>37</v>
      </c>
      <c r="H5" s="105" t="s">
        <v>38</v>
      </c>
    </row>
    <row r="6" spans="1:33" ht="12.75" customHeight="1">
      <c r="A6" s="72" t="s">
        <v>5</v>
      </c>
      <c r="B6" s="272">
        <v>49</v>
      </c>
      <c r="C6" s="272">
        <v>98</v>
      </c>
      <c r="D6" s="272">
        <v>61</v>
      </c>
      <c r="E6" s="272">
        <v>82</v>
      </c>
      <c r="F6" s="272">
        <v>98</v>
      </c>
      <c r="G6" s="272">
        <v>98</v>
      </c>
      <c r="H6" s="272">
        <v>98</v>
      </c>
    </row>
    <row r="7" spans="1:33" ht="12.75" customHeight="1">
      <c r="A7" s="73" t="s">
        <v>6</v>
      </c>
      <c r="B7" s="269">
        <v>47</v>
      </c>
      <c r="C7" s="269">
        <v>98</v>
      </c>
      <c r="D7" s="269">
        <v>57</v>
      </c>
      <c r="E7" s="269">
        <v>79</v>
      </c>
      <c r="F7" s="269">
        <v>97</v>
      </c>
      <c r="G7" s="269">
        <v>98</v>
      </c>
      <c r="H7" s="269">
        <v>98</v>
      </c>
    </row>
    <row r="8" spans="1:33" ht="12.75" customHeight="1">
      <c r="A8" s="77" t="s">
        <v>7</v>
      </c>
      <c r="B8" s="267">
        <v>61</v>
      </c>
      <c r="C8" s="267">
        <v>99</v>
      </c>
      <c r="D8" s="267">
        <v>79</v>
      </c>
      <c r="E8" s="267">
        <v>94</v>
      </c>
      <c r="F8" s="267">
        <v>99</v>
      </c>
      <c r="G8" s="267">
        <v>99</v>
      </c>
      <c r="H8" s="267">
        <v>99</v>
      </c>
    </row>
    <row r="9" spans="1:33" ht="12.75" customHeight="1">
      <c r="A9" s="74" t="s">
        <v>8</v>
      </c>
      <c r="B9" s="269">
        <v>45</v>
      </c>
      <c r="C9" s="269">
        <v>98</v>
      </c>
      <c r="D9" s="269">
        <v>55</v>
      </c>
      <c r="E9" s="269">
        <v>74</v>
      </c>
      <c r="F9" s="269">
        <v>98</v>
      </c>
      <c r="G9" s="269">
        <v>98</v>
      </c>
      <c r="H9" s="269">
        <v>98</v>
      </c>
    </row>
    <row r="10" spans="1:33" ht="12.75" customHeight="1">
      <c r="A10" s="75" t="s">
        <v>9</v>
      </c>
      <c r="B10" s="267">
        <v>43</v>
      </c>
      <c r="C10" s="267">
        <v>98</v>
      </c>
      <c r="D10" s="267">
        <v>53</v>
      </c>
      <c r="E10" s="267">
        <v>72</v>
      </c>
      <c r="F10" s="267">
        <v>96</v>
      </c>
      <c r="G10" s="267">
        <v>99</v>
      </c>
      <c r="H10" s="267">
        <v>100</v>
      </c>
    </row>
    <row r="11" spans="1:33" ht="12.75" customHeight="1">
      <c r="A11" s="74" t="s">
        <v>10</v>
      </c>
      <c r="B11" s="269">
        <v>58</v>
      </c>
      <c r="C11" s="269">
        <v>99</v>
      </c>
      <c r="D11" s="269">
        <v>78</v>
      </c>
      <c r="E11" s="269">
        <v>95</v>
      </c>
      <c r="F11" s="269">
        <v>98</v>
      </c>
      <c r="G11" s="269">
        <v>99</v>
      </c>
      <c r="H11" s="269">
        <v>98</v>
      </c>
    </row>
    <row r="12" spans="1:33" ht="12.75" customHeight="1">
      <c r="A12" s="75" t="s">
        <v>11</v>
      </c>
      <c r="B12" s="267">
        <v>63</v>
      </c>
      <c r="C12" s="267">
        <v>99</v>
      </c>
      <c r="D12" s="267">
        <v>83</v>
      </c>
      <c r="E12" s="267">
        <v>95</v>
      </c>
      <c r="F12" s="267">
        <v>99</v>
      </c>
      <c r="G12" s="267">
        <v>100</v>
      </c>
      <c r="H12" s="267">
        <v>99</v>
      </c>
    </row>
    <row r="13" spans="1:33" ht="12.75" customHeight="1">
      <c r="A13" s="74" t="s">
        <v>12</v>
      </c>
      <c r="B13" s="269">
        <v>51</v>
      </c>
      <c r="C13" s="269">
        <v>97</v>
      </c>
      <c r="D13" s="269">
        <v>65</v>
      </c>
      <c r="E13" s="269">
        <v>83</v>
      </c>
      <c r="F13" s="269">
        <v>97</v>
      </c>
      <c r="G13" s="269">
        <v>97</v>
      </c>
      <c r="H13" s="269">
        <v>99</v>
      </c>
    </row>
    <row r="14" spans="1:33" ht="12.75" customHeight="1">
      <c r="A14" s="75" t="s">
        <v>13</v>
      </c>
      <c r="B14" s="267">
        <v>53</v>
      </c>
      <c r="C14" s="267">
        <v>98</v>
      </c>
      <c r="D14" s="267">
        <v>63</v>
      </c>
      <c r="E14" s="267">
        <v>90</v>
      </c>
      <c r="F14" s="267">
        <v>100</v>
      </c>
      <c r="G14" s="267">
        <v>98</v>
      </c>
      <c r="H14" s="267">
        <v>96</v>
      </c>
    </row>
    <row r="15" spans="1:33" ht="12.75" customHeight="1">
      <c r="A15" s="74" t="s">
        <v>14</v>
      </c>
      <c r="B15" s="269">
        <v>49</v>
      </c>
      <c r="C15" s="269">
        <v>99</v>
      </c>
      <c r="D15" s="269">
        <v>63</v>
      </c>
      <c r="E15" s="269">
        <v>80</v>
      </c>
      <c r="F15" s="269">
        <v>100</v>
      </c>
      <c r="G15" s="269">
        <v>98</v>
      </c>
      <c r="H15" s="269">
        <v>100</v>
      </c>
    </row>
    <row r="16" spans="1:33" ht="12.75" customHeight="1">
      <c r="A16" s="75" t="s">
        <v>15</v>
      </c>
      <c r="B16" s="267">
        <v>64</v>
      </c>
      <c r="C16" s="267">
        <v>98</v>
      </c>
      <c r="D16" s="267">
        <v>86</v>
      </c>
      <c r="E16" s="267">
        <v>95</v>
      </c>
      <c r="F16" s="267">
        <v>100</v>
      </c>
      <c r="G16" s="267">
        <v>99</v>
      </c>
      <c r="H16" s="267">
        <v>96</v>
      </c>
    </row>
    <row r="17" spans="1:8" ht="12.75" customHeight="1">
      <c r="A17" s="74" t="s">
        <v>16</v>
      </c>
      <c r="B17" s="269">
        <v>49</v>
      </c>
      <c r="C17" s="269">
        <v>98</v>
      </c>
      <c r="D17" s="269">
        <v>58</v>
      </c>
      <c r="E17" s="269">
        <v>82</v>
      </c>
      <c r="F17" s="269">
        <v>99</v>
      </c>
      <c r="G17" s="269">
        <v>98</v>
      </c>
      <c r="H17" s="269">
        <v>98</v>
      </c>
    </row>
    <row r="18" spans="1:8" ht="12.75" customHeight="1">
      <c r="A18" s="75" t="s">
        <v>17</v>
      </c>
      <c r="B18" s="267">
        <v>48</v>
      </c>
      <c r="C18" s="267">
        <v>97</v>
      </c>
      <c r="D18" s="267">
        <v>57</v>
      </c>
      <c r="E18" s="267">
        <v>82</v>
      </c>
      <c r="F18" s="267">
        <v>96</v>
      </c>
      <c r="G18" s="267">
        <v>98</v>
      </c>
      <c r="H18" s="267">
        <v>97</v>
      </c>
    </row>
    <row r="19" spans="1:8" ht="12.75" customHeight="1">
      <c r="A19" s="74" t="s">
        <v>18</v>
      </c>
      <c r="B19" s="269">
        <v>49</v>
      </c>
      <c r="C19" s="269">
        <v>99</v>
      </c>
      <c r="D19" s="269">
        <v>53</v>
      </c>
      <c r="E19" s="269">
        <v>88</v>
      </c>
      <c r="F19" s="269">
        <v>98</v>
      </c>
      <c r="G19" s="269">
        <v>99</v>
      </c>
      <c r="H19" s="269">
        <v>99</v>
      </c>
    </row>
    <row r="20" spans="1:8" ht="12.75" customHeight="1">
      <c r="A20" s="75" t="s">
        <v>19</v>
      </c>
      <c r="B20" s="267">
        <v>53</v>
      </c>
      <c r="C20" s="267">
        <v>98</v>
      </c>
      <c r="D20" s="267">
        <v>71</v>
      </c>
      <c r="E20" s="267">
        <v>82</v>
      </c>
      <c r="F20" s="267">
        <v>95</v>
      </c>
      <c r="G20" s="267">
        <v>98</v>
      </c>
      <c r="H20" s="267">
        <v>100</v>
      </c>
    </row>
    <row r="21" spans="1:8" ht="12.75" customHeight="1">
      <c r="A21" s="74" t="s">
        <v>20</v>
      </c>
      <c r="B21" s="269">
        <v>58</v>
      </c>
      <c r="C21" s="269">
        <v>99</v>
      </c>
      <c r="D21" s="269">
        <v>73</v>
      </c>
      <c r="E21" s="269">
        <v>91</v>
      </c>
      <c r="F21" s="269">
        <v>99</v>
      </c>
      <c r="G21" s="269">
        <v>99</v>
      </c>
      <c r="H21" s="269">
        <v>99</v>
      </c>
    </row>
    <row r="22" spans="1:8" ht="12.75" customHeight="1">
      <c r="A22" s="75" t="s">
        <v>21</v>
      </c>
      <c r="B22" s="267">
        <v>66</v>
      </c>
      <c r="C22" s="267">
        <v>99</v>
      </c>
      <c r="D22" s="267">
        <v>87</v>
      </c>
      <c r="E22" s="267">
        <v>96</v>
      </c>
      <c r="F22" s="267">
        <v>100</v>
      </c>
      <c r="G22" s="267">
        <v>99</v>
      </c>
      <c r="H22" s="267">
        <v>100</v>
      </c>
    </row>
    <row r="23" spans="1:8" ht="12.75" customHeight="1">
      <c r="A23" s="74" t="s">
        <v>22</v>
      </c>
      <c r="B23" s="269">
        <v>52</v>
      </c>
      <c r="C23" s="269">
        <v>99</v>
      </c>
      <c r="D23" s="269">
        <v>65</v>
      </c>
      <c r="E23" s="269">
        <v>83</v>
      </c>
      <c r="F23" s="269">
        <v>98</v>
      </c>
      <c r="G23" s="269">
        <v>98</v>
      </c>
      <c r="H23" s="269">
        <v>100</v>
      </c>
    </row>
    <row r="24" spans="1:8" ht="12.75" customHeight="1">
      <c r="A24" s="76" t="s">
        <v>23</v>
      </c>
      <c r="B24" s="273">
        <v>61</v>
      </c>
      <c r="C24" s="273">
        <v>100</v>
      </c>
      <c r="D24" s="273">
        <v>77</v>
      </c>
      <c r="E24" s="273">
        <v>93</v>
      </c>
      <c r="F24" s="273">
        <v>100</v>
      </c>
      <c r="G24" s="273">
        <v>100</v>
      </c>
      <c r="H24" s="273">
        <v>100</v>
      </c>
    </row>
    <row r="25" spans="1:8" ht="12.75" customHeight="1">
      <c r="A25" s="264" t="s">
        <v>171</v>
      </c>
      <c r="B25" s="265"/>
      <c r="C25" s="265"/>
      <c r="D25" s="265"/>
      <c r="E25" s="265"/>
      <c r="F25" s="265"/>
      <c r="G25" s="265"/>
      <c r="H25" s="265"/>
    </row>
    <row r="26" spans="1:8" ht="25.5" customHeight="1">
      <c r="A26" s="316" t="s">
        <v>170</v>
      </c>
      <c r="B26" s="382"/>
      <c r="C26" s="382"/>
      <c r="D26" s="382"/>
      <c r="E26" s="382"/>
      <c r="F26" s="382"/>
      <c r="G26" s="382"/>
      <c r="H26" s="382"/>
    </row>
    <row r="27" spans="1:8" ht="12.75" customHeight="1">
      <c r="A27" s="383" t="s">
        <v>169</v>
      </c>
      <c r="B27" s="384"/>
      <c r="C27" s="384"/>
      <c r="D27" s="384"/>
      <c r="E27" s="384"/>
      <c r="F27" s="384"/>
      <c r="G27" s="384"/>
      <c r="H27" s="384"/>
    </row>
    <row r="50" ht="25.5" customHeight="1"/>
  </sheetData>
  <mergeCells count="7">
    <mergeCell ref="A2:H2"/>
    <mergeCell ref="A1:H1"/>
    <mergeCell ref="A26:H26"/>
    <mergeCell ref="A27:H27"/>
    <mergeCell ref="A3:A5"/>
    <mergeCell ref="B3:H3"/>
    <mergeCell ref="B4:H4"/>
  </mergeCells>
  <hyperlinks>
    <hyperlink ref="A1" location="Inhalt!A1" display="Zurück zum Inhalt" xr:uid="{00000000-0004-0000-0600-000000000000}"/>
  </hyperlink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0"/>
  <dimension ref="A1:U36"/>
  <sheetViews>
    <sheetView zoomScaleNormal="100" workbookViewId="0">
      <selection activeCell="A2" sqref="A2:E2"/>
    </sheetView>
  </sheetViews>
  <sheetFormatPr baseColWidth="10" defaultColWidth="10.6640625" defaultRowHeight="14.4"/>
  <cols>
    <col min="1" max="1" width="22.6640625" style="23" customWidth="1"/>
    <col min="2" max="5" width="12.6640625" style="23" customWidth="1"/>
    <col min="6" max="16384" width="10.6640625" style="23"/>
  </cols>
  <sheetData>
    <row r="1" spans="1:21" ht="24" customHeight="1">
      <c r="A1" s="309" t="s">
        <v>0</v>
      </c>
      <c r="B1" s="362"/>
      <c r="C1" s="362"/>
      <c r="D1" s="362"/>
      <c r="E1" s="362"/>
      <c r="F1" s="295"/>
      <c r="G1" s="295"/>
      <c r="H1" s="295"/>
      <c r="I1" s="295"/>
      <c r="J1" s="295"/>
      <c r="K1" s="295"/>
      <c r="L1" s="295"/>
      <c r="M1" s="295"/>
      <c r="N1" s="295"/>
      <c r="O1" s="295"/>
      <c r="P1" s="295"/>
      <c r="Q1" s="295"/>
      <c r="R1" s="295"/>
      <c r="S1" s="295"/>
      <c r="T1" s="295"/>
      <c r="U1" s="295"/>
    </row>
    <row r="2" spans="1:21" ht="30" customHeight="1">
      <c r="A2" s="392" t="s">
        <v>205</v>
      </c>
      <c r="B2" s="392"/>
      <c r="C2" s="392"/>
      <c r="D2" s="392"/>
      <c r="E2" s="392"/>
    </row>
    <row r="3" spans="1:21" ht="12.75" customHeight="1">
      <c r="A3" s="398" t="s">
        <v>100</v>
      </c>
      <c r="B3" s="393" t="s">
        <v>173</v>
      </c>
      <c r="C3" s="394"/>
      <c r="D3" s="394"/>
      <c r="E3" s="394"/>
    </row>
    <row r="4" spans="1:21" ht="12.75" customHeight="1">
      <c r="A4" s="399"/>
      <c r="B4" s="395" t="s">
        <v>101</v>
      </c>
      <c r="C4" s="389"/>
      <c r="D4" s="389"/>
      <c r="E4" s="389"/>
    </row>
    <row r="5" spans="1:21" s="80" customFormat="1" ht="25.5" customHeight="1">
      <c r="A5" s="399"/>
      <c r="B5" s="81" t="s">
        <v>228</v>
      </c>
      <c r="C5" s="81" t="s">
        <v>229</v>
      </c>
      <c r="D5" s="81" t="s">
        <v>188</v>
      </c>
      <c r="E5" s="81" t="s">
        <v>187</v>
      </c>
    </row>
    <row r="6" spans="1:21" s="80" customFormat="1" ht="12.75" customHeight="1">
      <c r="A6" s="400"/>
      <c r="B6" s="396" t="s">
        <v>29</v>
      </c>
      <c r="C6" s="397"/>
      <c r="D6" s="397"/>
      <c r="E6" s="397"/>
    </row>
    <row r="7" spans="1:21" ht="12.75" customHeight="1">
      <c r="A7" s="82"/>
      <c r="B7" s="404" t="s">
        <v>5</v>
      </c>
      <c r="C7" s="404"/>
      <c r="D7" s="404"/>
      <c r="E7" s="404"/>
    </row>
    <row r="8" spans="1:21" ht="12.75" customHeight="1">
      <c r="A8" s="77" t="s">
        <v>31</v>
      </c>
      <c r="B8" s="266">
        <v>19</v>
      </c>
      <c r="C8" s="266">
        <v>46</v>
      </c>
      <c r="D8" s="266">
        <v>31</v>
      </c>
      <c r="E8" s="267">
        <v>4</v>
      </c>
    </row>
    <row r="9" spans="1:21" ht="12.75" customHeight="1">
      <c r="A9" s="73" t="s">
        <v>35</v>
      </c>
      <c r="B9" s="268">
        <v>15</v>
      </c>
      <c r="C9" s="268">
        <v>45</v>
      </c>
      <c r="D9" s="268">
        <v>36</v>
      </c>
      <c r="E9" s="269">
        <v>4</v>
      </c>
    </row>
    <row r="10" spans="1:21" ht="12.75" customHeight="1">
      <c r="A10" s="77" t="s">
        <v>102</v>
      </c>
      <c r="B10" s="266">
        <v>14</v>
      </c>
      <c r="C10" s="266">
        <v>45</v>
      </c>
      <c r="D10" s="266">
        <v>37</v>
      </c>
      <c r="E10" s="267">
        <v>4</v>
      </c>
    </row>
    <row r="11" spans="1:21" ht="12.75" customHeight="1">
      <c r="A11" s="73" t="s">
        <v>33</v>
      </c>
      <c r="B11" s="268">
        <v>21</v>
      </c>
      <c r="C11" s="268">
        <v>44</v>
      </c>
      <c r="D11" s="268">
        <v>30</v>
      </c>
      <c r="E11" s="269">
        <v>4</v>
      </c>
    </row>
    <row r="12" spans="1:21" ht="12.75" customHeight="1">
      <c r="A12" s="77" t="s">
        <v>34</v>
      </c>
      <c r="B12" s="266">
        <v>18</v>
      </c>
      <c r="C12" s="266">
        <v>47</v>
      </c>
      <c r="D12" s="266">
        <v>31</v>
      </c>
      <c r="E12" s="267">
        <v>4</v>
      </c>
    </row>
    <row r="13" spans="1:21" ht="12.75" customHeight="1">
      <c r="A13" s="73" t="s">
        <v>36</v>
      </c>
      <c r="B13" s="268">
        <v>18</v>
      </c>
      <c r="C13" s="268">
        <v>45</v>
      </c>
      <c r="D13" s="268">
        <v>33</v>
      </c>
      <c r="E13" s="269">
        <v>4</v>
      </c>
    </row>
    <row r="14" spans="1:21" ht="12.75" customHeight="1">
      <c r="A14" s="77" t="s">
        <v>37</v>
      </c>
      <c r="B14" s="266">
        <v>13</v>
      </c>
      <c r="C14" s="266">
        <v>46</v>
      </c>
      <c r="D14" s="266">
        <v>37</v>
      </c>
      <c r="E14" s="267">
        <v>4</v>
      </c>
    </row>
    <row r="15" spans="1:21" ht="12.75" customHeight="1">
      <c r="A15" s="71" t="s">
        <v>38</v>
      </c>
      <c r="B15" s="270">
        <v>13</v>
      </c>
      <c r="C15" s="270">
        <v>44</v>
      </c>
      <c r="D15" s="270">
        <v>38</v>
      </c>
      <c r="E15" s="271">
        <v>4</v>
      </c>
    </row>
    <row r="16" spans="1:21" ht="12.75" customHeight="1">
      <c r="A16" s="79"/>
      <c r="B16" s="402" t="s">
        <v>6</v>
      </c>
      <c r="C16" s="402"/>
      <c r="D16" s="402"/>
      <c r="E16" s="403"/>
    </row>
    <row r="17" spans="1:5" ht="12.75" customHeight="1">
      <c r="A17" s="77" t="s">
        <v>31</v>
      </c>
      <c r="B17" s="266">
        <v>23</v>
      </c>
      <c r="C17" s="266">
        <v>49</v>
      </c>
      <c r="D17" s="266">
        <v>25</v>
      </c>
      <c r="E17" s="267">
        <v>3</v>
      </c>
    </row>
    <row r="18" spans="1:5" ht="12.75" customHeight="1">
      <c r="A18" s="73" t="s">
        <v>35</v>
      </c>
      <c r="B18" s="268">
        <v>17</v>
      </c>
      <c r="C18" s="268">
        <v>49</v>
      </c>
      <c r="D18" s="268">
        <v>30</v>
      </c>
      <c r="E18" s="269">
        <v>3</v>
      </c>
    </row>
    <row r="19" spans="1:5" ht="12.75" customHeight="1">
      <c r="A19" s="77" t="s">
        <v>103</v>
      </c>
      <c r="B19" s="266">
        <v>17</v>
      </c>
      <c r="C19" s="266">
        <v>49</v>
      </c>
      <c r="D19" s="266">
        <v>30</v>
      </c>
      <c r="E19" s="267">
        <v>3</v>
      </c>
    </row>
    <row r="20" spans="1:5" ht="12.75" customHeight="1">
      <c r="A20" s="73" t="s">
        <v>33</v>
      </c>
      <c r="B20" s="268">
        <v>25</v>
      </c>
      <c r="C20" s="268">
        <v>47</v>
      </c>
      <c r="D20" s="268">
        <v>24</v>
      </c>
      <c r="E20" s="269">
        <v>4</v>
      </c>
    </row>
    <row r="21" spans="1:5" ht="12.75" customHeight="1">
      <c r="A21" s="77" t="s">
        <v>34</v>
      </c>
      <c r="B21" s="266">
        <v>21</v>
      </c>
      <c r="C21" s="266">
        <v>51</v>
      </c>
      <c r="D21" s="266">
        <v>25</v>
      </c>
      <c r="E21" s="267">
        <v>3</v>
      </c>
    </row>
    <row r="22" spans="1:5" ht="12.75" customHeight="1">
      <c r="A22" s="73" t="s">
        <v>36</v>
      </c>
      <c r="B22" s="268">
        <v>21</v>
      </c>
      <c r="C22" s="268">
        <v>49</v>
      </c>
      <c r="D22" s="268">
        <v>27</v>
      </c>
      <c r="E22" s="269">
        <v>3</v>
      </c>
    </row>
    <row r="23" spans="1:5" ht="12.75" customHeight="1">
      <c r="A23" s="77" t="s">
        <v>37</v>
      </c>
      <c r="B23" s="266">
        <v>16</v>
      </c>
      <c r="C23" s="266">
        <v>50</v>
      </c>
      <c r="D23" s="266">
        <v>30</v>
      </c>
      <c r="E23" s="267">
        <v>3</v>
      </c>
    </row>
    <row r="24" spans="1:5" ht="12.75" customHeight="1">
      <c r="A24" s="71" t="s">
        <v>38</v>
      </c>
      <c r="B24" s="268">
        <v>16</v>
      </c>
      <c r="C24" s="268">
        <v>49</v>
      </c>
      <c r="D24" s="268">
        <v>32</v>
      </c>
      <c r="E24" s="269">
        <v>4</v>
      </c>
    </row>
    <row r="25" spans="1:5" ht="12.75" customHeight="1">
      <c r="A25" s="79"/>
      <c r="B25" s="402" t="s">
        <v>7</v>
      </c>
      <c r="C25" s="402"/>
      <c r="D25" s="402"/>
      <c r="E25" s="403"/>
    </row>
    <row r="26" spans="1:5" ht="12.75" customHeight="1">
      <c r="A26" s="77" t="s">
        <v>31</v>
      </c>
      <c r="B26" s="266">
        <v>6</v>
      </c>
      <c r="C26" s="266">
        <v>32</v>
      </c>
      <c r="D26" s="266">
        <v>55</v>
      </c>
      <c r="E26" s="267">
        <v>7</v>
      </c>
    </row>
    <row r="27" spans="1:5" ht="12.75" customHeight="1">
      <c r="A27" s="73" t="s">
        <v>35</v>
      </c>
      <c r="B27" s="268">
        <v>2</v>
      </c>
      <c r="C27" s="268">
        <v>25</v>
      </c>
      <c r="D27" s="268">
        <v>65</v>
      </c>
      <c r="E27" s="269">
        <v>7</v>
      </c>
    </row>
    <row r="28" spans="1:5" ht="12.75" customHeight="1">
      <c r="A28" s="77" t="s">
        <v>103</v>
      </c>
      <c r="B28" s="266">
        <v>2</v>
      </c>
      <c r="C28" s="266">
        <v>24</v>
      </c>
      <c r="D28" s="266">
        <v>66</v>
      </c>
      <c r="E28" s="267">
        <v>8</v>
      </c>
    </row>
    <row r="29" spans="1:5" ht="12.75" customHeight="1">
      <c r="A29" s="73" t="s">
        <v>33</v>
      </c>
      <c r="B29" s="268">
        <v>8</v>
      </c>
      <c r="C29" s="268">
        <v>34</v>
      </c>
      <c r="D29" s="268">
        <v>51</v>
      </c>
      <c r="E29" s="269">
        <v>6</v>
      </c>
    </row>
    <row r="30" spans="1:5" ht="12.75" customHeight="1">
      <c r="A30" s="77" t="s">
        <v>34</v>
      </c>
      <c r="B30" s="266">
        <v>4</v>
      </c>
      <c r="C30" s="266">
        <v>30</v>
      </c>
      <c r="D30" s="266">
        <v>58</v>
      </c>
      <c r="E30" s="267">
        <v>9</v>
      </c>
    </row>
    <row r="31" spans="1:5" ht="12.75" customHeight="1">
      <c r="A31" s="73" t="s">
        <v>36</v>
      </c>
      <c r="B31" s="268">
        <v>3</v>
      </c>
      <c r="C31" s="268">
        <v>28</v>
      </c>
      <c r="D31" s="268">
        <v>63</v>
      </c>
      <c r="E31" s="269">
        <v>6</v>
      </c>
    </row>
    <row r="32" spans="1:5" ht="12.75" customHeight="1">
      <c r="A32" s="77" t="s">
        <v>37</v>
      </c>
      <c r="B32" s="266">
        <v>3</v>
      </c>
      <c r="C32" s="266">
        <v>23</v>
      </c>
      <c r="D32" s="266">
        <v>67</v>
      </c>
      <c r="E32" s="267">
        <v>8</v>
      </c>
    </row>
    <row r="33" spans="1:5" ht="12.75" customHeight="1">
      <c r="A33" s="71" t="s">
        <v>38</v>
      </c>
      <c r="B33" s="270">
        <v>1</v>
      </c>
      <c r="C33" s="270">
        <v>24</v>
      </c>
      <c r="D33" s="270">
        <v>67</v>
      </c>
      <c r="E33" s="271">
        <v>8</v>
      </c>
    </row>
    <row r="34" spans="1:5" ht="25.5" customHeight="1">
      <c r="A34" s="405" t="s">
        <v>174</v>
      </c>
      <c r="B34" s="406"/>
      <c r="C34" s="406"/>
      <c r="D34" s="406"/>
      <c r="E34" s="406"/>
    </row>
    <row r="35" spans="1:5" ht="80.25" customHeight="1">
      <c r="A35" s="401" t="s">
        <v>172</v>
      </c>
      <c r="B35" s="306"/>
      <c r="C35" s="306"/>
      <c r="D35" s="306"/>
      <c r="E35" s="306"/>
    </row>
    <row r="36" spans="1:5">
      <c r="A36" s="350" t="s">
        <v>169</v>
      </c>
      <c r="B36" s="365"/>
      <c r="C36" s="365"/>
      <c r="D36" s="365"/>
      <c r="E36" s="365"/>
    </row>
  </sheetData>
  <mergeCells count="12">
    <mergeCell ref="A1:E1"/>
    <mergeCell ref="A36:E36"/>
    <mergeCell ref="A35:E35"/>
    <mergeCell ref="B25:E25"/>
    <mergeCell ref="B16:E16"/>
    <mergeCell ref="B7:E7"/>
    <mergeCell ref="A34:E34"/>
    <mergeCell ref="A2:E2"/>
    <mergeCell ref="B3:E3"/>
    <mergeCell ref="B4:E4"/>
    <mergeCell ref="B6:E6"/>
    <mergeCell ref="A3:A6"/>
  </mergeCells>
  <hyperlinks>
    <hyperlink ref="A1" location="Inhalt!A1" display="zurück zum Inhalt" xr:uid="{00000000-0004-0000-0700-000000000000}"/>
  </hyperlink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1"/>
  <dimension ref="A1:M49"/>
  <sheetViews>
    <sheetView zoomScaleNormal="100" workbookViewId="0">
      <selection activeCell="I28" sqref="I28"/>
    </sheetView>
  </sheetViews>
  <sheetFormatPr baseColWidth="10" defaultColWidth="10.6640625" defaultRowHeight="14.4"/>
  <cols>
    <col min="1" max="1" width="33.6640625" style="23" customWidth="1"/>
    <col min="2" max="7" width="11.6640625" style="23" customWidth="1"/>
    <col min="8" max="16384" width="10.6640625" style="23"/>
  </cols>
  <sheetData>
    <row r="1" spans="1:7" ht="24" customHeight="1">
      <c r="A1" s="309" t="s">
        <v>106</v>
      </c>
      <c r="B1" s="365"/>
      <c r="C1" s="365"/>
      <c r="D1" s="365"/>
      <c r="E1" s="365"/>
      <c r="F1" s="365"/>
      <c r="G1" s="365"/>
    </row>
    <row r="2" spans="1:7" ht="30" customHeight="1">
      <c r="A2" s="407" t="s">
        <v>150</v>
      </c>
      <c r="B2" s="407"/>
      <c r="C2" s="407"/>
      <c r="D2" s="407"/>
      <c r="E2" s="407"/>
      <c r="F2" s="407"/>
      <c r="G2" s="407"/>
    </row>
    <row r="3" spans="1:7" ht="12.75" customHeight="1">
      <c r="A3" s="409" t="s">
        <v>42</v>
      </c>
      <c r="B3" s="412">
        <v>2024</v>
      </c>
      <c r="C3" s="413"/>
      <c r="D3" s="413"/>
      <c r="E3" s="413"/>
      <c r="F3" s="413"/>
      <c r="G3" s="413"/>
    </row>
    <row r="4" spans="1:7" ht="12.75" customHeight="1">
      <c r="A4" s="410"/>
      <c r="B4" s="414" t="s">
        <v>121</v>
      </c>
      <c r="C4" s="417" t="s">
        <v>43</v>
      </c>
      <c r="D4" s="418"/>
      <c r="E4" s="418"/>
      <c r="F4" s="418"/>
      <c r="G4" s="418"/>
    </row>
    <row r="5" spans="1:7" ht="12.75" customHeight="1">
      <c r="A5" s="410"/>
      <c r="B5" s="415"/>
      <c r="C5" s="414" t="s">
        <v>95</v>
      </c>
      <c r="D5" s="414" t="s">
        <v>96</v>
      </c>
      <c r="E5" s="414" t="s">
        <v>122</v>
      </c>
      <c r="F5" s="419" t="s">
        <v>97</v>
      </c>
      <c r="G5" s="421" t="s">
        <v>98</v>
      </c>
    </row>
    <row r="6" spans="1:7" ht="12.75" customHeight="1">
      <c r="A6" s="411"/>
      <c r="B6" s="416"/>
      <c r="C6" s="416"/>
      <c r="D6" s="416"/>
      <c r="E6" s="416"/>
      <c r="F6" s="420"/>
      <c r="G6" s="422"/>
    </row>
    <row r="7" spans="1:7" ht="12.75" customHeight="1">
      <c r="A7" s="408" t="s">
        <v>107</v>
      </c>
      <c r="B7" s="408"/>
      <c r="C7" s="408"/>
      <c r="D7" s="408"/>
      <c r="E7" s="408"/>
      <c r="F7" s="408"/>
      <c r="G7" s="408"/>
    </row>
    <row r="8" spans="1:7" ht="12.75" customHeight="1">
      <c r="A8" s="108" t="s">
        <v>121</v>
      </c>
      <c r="B8" s="159">
        <v>2819</v>
      </c>
      <c r="C8" s="159">
        <v>227</v>
      </c>
      <c r="D8" s="159">
        <v>495</v>
      </c>
      <c r="E8" s="159">
        <v>736</v>
      </c>
      <c r="F8" s="159">
        <v>2805</v>
      </c>
      <c r="G8" s="160">
        <v>2083</v>
      </c>
    </row>
    <row r="9" spans="1:7" ht="12.75" customHeight="1">
      <c r="A9" s="426" t="s">
        <v>123</v>
      </c>
      <c r="B9" s="427"/>
      <c r="C9" s="427"/>
      <c r="D9" s="427"/>
      <c r="E9" s="427"/>
      <c r="F9" s="427"/>
      <c r="G9" s="427"/>
    </row>
    <row r="10" spans="1:7" ht="12.75" customHeight="1">
      <c r="A10" s="109" t="s">
        <v>45</v>
      </c>
      <c r="B10" s="159">
        <v>476</v>
      </c>
      <c r="C10" s="159">
        <v>47</v>
      </c>
      <c r="D10" s="159">
        <v>91</v>
      </c>
      <c r="E10" s="159">
        <v>140</v>
      </c>
      <c r="F10" s="159">
        <v>474</v>
      </c>
      <c r="G10" s="160">
        <v>336</v>
      </c>
    </row>
    <row r="11" spans="1:7" ht="12.75" customHeight="1">
      <c r="A11" s="110" t="s">
        <v>46</v>
      </c>
      <c r="B11" s="161">
        <v>1451</v>
      </c>
      <c r="C11" s="161">
        <v>117</v>
      </c>
      <c r="D11" s="161">
        <v>263</v>
      </c>
      <c r="E11" s="161">
        <v>383</v>
      </c>
      <c r="F11" s="161">
        <v>1448</v>
      </c>
      <c r="G11" s="162">
        <v>1068</v>
      </c>
    </row>
    <row r="12" spans="1:7" ht="12.75" customHeight="1">
      <c r="A12" s="109" t="s">
        <v>44</v>
      </c>
      <c r="B12" s="159">
        <v>851</v>
      </c>
      <c r="C12" s="159">
        <v>60</v>
      </c>
      <c r="D12" s="159">
        <v>136</v>
      </c>
      <c r="E12" s="159">
        <v>205</v>
      </c>
      <c r="F12" s="159">
        <v>842</v>
      </c>
      <c r="G12" s="160">
        <v>646</v>
      </c>
    </row>
    <row r="13" spans="1:7" ht="12.75" customHeight="1">
      <c r="A13" s="424" t="s">
        <v>124</v>
      </c>
      <c r="B13" s="425"/>
      <c r="C13" s="425"/>
      <c r="D13" s="425"/>
      <c r="E13" s="425"/>
      <c r="F13" s="425"/>
      <c r="G13" s="425"/>
    </row>
    <row r="14" spans="1:7" ht="12.75" customHeight="1">
      <c r="A14" s="109" t="s">
        <v>47</v>
      </c>
      <c r="B14" s="159">
        <v>272</v>
      </c>
      <c r="C14" s="163">
        <v>16</v>
      </c>
      <c r="D14" s="163">
        <v>35</v>
      </c>
      <c r="E14" s="163">
        <v>54</v>
      </c>
      <c r="F14" s="163">
        <v>268</v>
      </c>
      <c r="G14" s="164">
        <v>218</v>
      </c>
    </row>
    <row r="15" spans="1:7" ht="12.75" customHeight="1">
      <c r="A15" s="110" t="s">
        <v>48</v>
      </c>
      <c r="B15" s="161">
        <v>979</v>
      </c>
      <c r="C15" s="165">
        <v>74</v>
      </c>
      <c r="D15" s="165">
        <v>162</v>
      </c>
      <c r="E15" s="165">
        <v>239</v>
      </c>
      <c r="F15" s="165">
        <v>976</v>
      </c>
      <c r="G15" s="166">
        <v>740</v>
      </c>
    </row>
    <row r="16" spans="1:7" ht="12.75" customHeight="1">
      <c r="A16" s="109" t="s">
        <v>49</v>
      </c>
      <c r="B16" s="167">
        <v>1568</v>
      </c>
      <c r="C16" s="163">
        <v>137</v>
      </c>
      <c r="D16" s="163">
        <v>298</v>
      </c>
      <c r="E16" s="163">
        <v>443</v>
      </c>
      <c r="F16" s="163">
        <v>1561</v>
      </c>
      <c r="G16" s="164">
        <v>1126</v>
      </c>
    </row>
    <row r="17" spans="1:13" ht="12.75" customHeight="1">
      <c r="A17" s="424" t="s">
        <v>50</v>
      </c>
      <c r="B17" s="425"/>
      <c r="C17" s="425"/>
      <c r="D17" s="425"/>
      <c r="E17" s="425"/>
      <c r="F17" s="425"/>
      <c r="G17" s="425"/>
    </row>
    <row r="18" spans="1:13" ht="12.75" customHeight="1">
      <c r="A18" s="109" t="s">
        <v>51</v>
      </c>
      <c r="B18" s="159">
        <v>2509</v>
      </c>
      <c r="C18" s="159">
        <v>208</v>
      </c>
      <c r="D18" s="159">
        <v>453</v>
      </c>
      <c r="E18" s="159">
        <v>674</v>
      </c>
      <c r="F18" s="159">
        <v>2496</v>
      </c>
      <c r="G18" s="160">
        <v>1835</v>
      </c>
    </row>
    <row r="19" spans="1:13" ht="12.75" customHeight="1">
      <c r="A19" s="111" t="s">
        <v>52</v>
      </c>
      <c r="B19" s="161">
        <v>309</v>
      </c>
      <c r="C19" s="161">
        <v>19</v>
      </c>
      <c r="D19" s="161">
        <v>42</v>
      </c>
      <c r="E19" s="161">
        <v>61</v>
      </c>
      <c r="F19" s="161">
        <v>309</v>
      </c>
      <c r="G19" s="162">
        <v>248</v>
      </c>
    </row>
    <row r="20" spans="1:13" ht="12.75" customHeight="1">
      <c r="A20" s="424" t="s">
        <v>108</v>
      </c>
      <c r="B20" s="425"/>
      <c r="C20" s="425"/>
      <c r="D20" s="425"/>
      <c r="E20" s="425"/>
      <c r="F20" s="425"/>
      <c r="G20" s="425"/>
    </row>
    <row r="21" spans="1:13" ht="12.75" customHeight="1">
      <c r="A21" s="112" t="s">
        <v>125</v>
      </c>
      <c r="B21" s="159">
        <v>2223</v>
      </c>
      <c r="C21" s="159">
        <v>187</v>
      </c>
      <c r="D21" s="159">
        <v>409</v>
      </c>
      <c r="E21" s="159">
        <v>605</v>
      </c>
      <c r="F21" s="159">
        <v>2214</v>
      </c>
      <c r="G21" s="160">
        <v>1618</v>
      </c>
      <c r="M21" s="293"/>
    </row>
    <row r="22" spans="1:13" ht="12.75" customHeight="1">
      <c r="A22" s="113" t="s">
        <v>109</v>
      </c>
      <c r="B22" s="161">
        <v>1834</v>
      </c>
      <c r="C22" s="161">
        <v>157</v>
      </c>
      <c r="D22" s="161">
        <v>342</v>
      </c>
      <c r="E22" s="161">
        <v>506</v>
      </c>
      <c r="F22" s="161">
        <v>1827</v>
      </c>
      <c r="G22" s="162">
        <v>1328</v>
      </c>
    </row>
    <row r="23" spans="1:13" ht="12.75" customHeight="1">
      <c r="A23" s="114" t="s">
        <v>110</v>
      </c>
      <c r="B23" s="159">
        <v>389</v>
      </c>
      <c r="C23" s="159">
        <v>31</v>
      </c>
      <c r="D23" s="159">
        <v>67</v>
      </c>
      <c r="E23" s="159">
        <v>99</v>
      </c>
      <c r="F23" s="159">
        <v>387</v>
      </c>
      <c r="G23" s="160">
        <v>290</v>
      </c>
    </row>
    <row r="24" spans="1:13" ht="12.75" customHeight="1">
      <c r="A24" s="115" t="s">
        <v>126</v>
      </c>
      <c r="B24" s="161">
        <v>596</v>
      </c>
      <c r="C24" s="161">
        <v>39</v>
      </c>
      <c r="D24" s="161">
        <v>86</v>
      </c>
      <c r="E24" s="161">
        <v>131</v>
      </c>
      <c r="F24" s="161">
        <v>591</v>
      </c>
      <c r="G24" s="162">
        <v>465</v>
      </c>
    </row>
    <row r="25" spans="1:13" ht="12.75" customHeight="1">
      <c r="A25" s="408" t="s">
        <v>53</v>
      </c>
      <c r="B25" s="428"/>
      <c r="C25" s="428"/>
      <c r="D25" s="428"/>
      <c r="E25" s="428"/>
      <c r="F25" s="428"/>
      <c r="G25" s="428"/>
    </row>
    <row r="26" spans="1:13" ht="12.75" customHeight="1">
      <c r="A26" s="108" t="s">
        <v>2</v>
      </c>
      <c r="B26" s="116">
        <v>62</v>
      </c>
      <c r="C26" s="186">
        <v>33</v>
      </c>
      <c r="D26" s="116">
        <v>64</v>
      </c>
      <c r="E26" s="186">
        <v>34</v>
      </c>
      <c r="F26" s="116">
        <v>72</v>
      </c>
      <c r="G26" s="117">
        <v>86</v>
      </c>
    </row>
    <row r="27" spans="1:13" ht="12.75" customHeight="1">
      <c r="A27" s="426" t="s">
        <v>123</v>
      </c>
      <c r="B27" s="427"/>
      <c r="C27" s="427"/>
      <c r="D27" s="427"/>
      <c r="E27" s="427"/>
      <c r="F27" s="427"/>
      <c r="G27" s="427"/>
    </row>
    <row r="28" spans="1:13" ht="12.75" customHeight="1">
      <c r="A28" s="109" t="s">
        <v>45</v>
      </c>
      <c r="B28" s="116">
        <v>82</v>
      </c>
      <c r="C28" s="116">
        <v>58</v>
      </c>
      <c r="D28" s="116">
        <v>85</v>
      </c>
      <c r="E28" s="116">
        <v>63</v>
      </c>
      <c r="F28" s="116">
        <v>86</v>
      </c>
      <c r="G28" s="117">
        <v>93</v>
      </c>
    </row>
    <row r="29" spans="1:13" ht="12.75" customHeight="1">
      <c r="A29" s="110" t="s">
        <v>46</v>
      </c>
      <c r="B29" s="118">
        <v>83</v>
      </c>
      <c r="C29" s="118">
        <v>55</v>
      </c>
      <c r="D29" s="118">
        <v>79</v>
      </c>
      <c r="E29" s="118">
        <v>65</v>
      </c>
      <c r="F29" s="118">
        <v>85</v>
      </c>
      <c r="G29" s="119">
        <v>92</v>
      </c>
    </row>
    <row r="30" spans="1:13" ht="12.75" customHeight="1">
      <c r="A30" s="109" t="s">
        <v>44</v>
      </c>
      <c r="B30" s="116">
        <v>39</v>
      </c>
      <c r="C30" s="116">
        <v>15</v>
      </c>
      <c r="D30" s="116">
        <v>42</v>
      </c>
      <c r="E30" s="116">
        <v>16</v>
      </c>
      <c r="F30" s="116">
        <v>54</v>
      </c>
      <c r="G30" s="117">
        <v>76</v>
      </c>
    </row>
    <row r="31" spans="1:13" ht="12.75" customHeight="1">
      <c r="A31" s="424" t="s">
        <v>124</v>
      </c>
      <c r="B31" s="425"/>
      <c r="C31" s="425"/>
      <c r="D31" s="425"/>
      <c r="E31" s="425"/>
      <c r="F31" s="425"/>
      <c r="G31" s="425"/>
    </row>
    <row r="32" spans="1:13" ht="12.75" customHeight="1">
      <c r="A32" s="109" t="s">
        <v>47</v>
      </c>
      <c r="B32" s="116">
        <v>46</v>
      </c>
      <c r="C32" s="116">
        <v>17</v>
      </c>
      <c r="D32" s="116">
        <v>36</v>
      </c>
      <c r="E32" s="116">
        <v>20</v>
      </c>
      <c r="F32" s="116">
        <v>53</v>
      </c>
      <c r="G32" s="117">
        <v>69</v>
      </c>
    </row>
    <row r="33" spans="1:7" ht="12.75" customHeight="1">
      <c r="A33" s="110" t="s">
        <v>48</v>
      </c>
      <c r="B33" s="118">
        <v>61</v>
      </c>
      <c r="C33" s="118">
        <v>30</v>
      </c>
      <c r="D33" s="118">
        <v>60</v>
      </c>
      <c r="E33" s="118">
        <v>32</v>
      </c>
      <c r="F33" s="118">
        <v>71</v>
      </c>
      <c r="G33" s="119">
        <v>86</v>
      </c>
    </row>
    <row r="34" spans="1:7" ht="12.75" customHeight="1">
      <c r="A34" s="109" t="s">
        <v>49</v>
      </c>
      <c r="B34" s="116">
        <v>67</v>
      </c>
      <c r="C34" s="116">
        <v>38</v>
      </c>
      <c r="D34" s="116">
        <v>73</v>
      </c>
      <c r="E34" s="116">
        <v>39</v>
      </c>
      <c r="F34" s="116">
        <v>78</v>
      </c>
      <c r="G34" s="117">
        <v>91</v>
      </c>
    </row>
    <row r="35" spans="1:7" ht="12.75" customHeight="1">
      <c r="A35" s="424" t="s">
        <v>50</v>
      </c>
      <c r="B35" s="425"/>
      <c r="C35" s="425"/>
      <c r="D35" s="425"/>
      <c r="E35" s="425"/>
      <c r="F35" s="425"/>
      <c r="G35" s="425"/>
    </row>
    <row r="36" spans="1:7" ht="12.75" customHeight="1">
      <c r="A36" s="109" t="s">
        <v>51</v>
      </c>
      <c r="B36" s="116">
        <v>62</v>
      </c>
      <c r="C36" s="116">
        <v>33</v>
      </c>
      <c r="D36" s="116">
        <v>65</v>
      </c>
      <c r="E36" s="116">
        <v>34</v>
      </c>
      <c r="F36" s="116">
        <v>72</v>
      </c>
      <c r="G36" s="117">
        <v>87</v>
      </c>
    </row>
    <row r="37" spans="1:7" ht="12.75" customHeight="1">
      <c r="A37" s="111" t="s">
        <v>52</v>
      </c>
      <c r="B37" s="118">
        <v>65</v>
      </c>
      <c r="C37" s="118">
        <v>31</v>
      </c>
      <c r="D37" s="118">
        <v>60</v>
      </c>
      <c r="E37" s="118">
        <v>34</v>
      </c>
      <c r="F37" s="118">
        <v>73</v>
      </c>
      <c r="G37" s="119">
        <v>84</v>
      </c>
    </row>
    <row r="38" spans="1:7" ht="12.75" customHeight="1">
      <c r="A38" s="424" t="s">
        <v>108</v>
      </c>
      <c r="B38" s="425"/>
      <c r="C38" s="425"/>
      <c r="D38" s="425"/>
      <c r="E38" s="425"/>
      <c r="F38" s="425"/>
      <c r="G38" s="425"/>
    </row>
    <row r="39" spans="1:7" ht="12.75" customHeight="1">
      <c r="A39" s="112" t="s">
        <v>125</v>
      </c>
      <c r="B39" s="116">
        <v>66</v>
      </c>
      <c r="C39" s="116">
        <v>36</v>
      </c>
      <c r="D39" s="116">
        <v>70</v>
      </c>
      <c r="E39" s="116">
        <v>38</v>
      </c>
      <c r="F39" s="116">
        <v>77</v>
      </c>
      <c r="G39" s="117">
        <v>90</v>
      </c>
    </row>
    <row r="40" spans="1:7" ht="12.75" customHeight="1">
      <c r="A40" s="113" t="s">
        <v>111</v>
      </c>
      <c r="B40" s="118">
        <v>67</v>
      </c>
      <c r="C40" s="118">
        <v>38</v>
      </c>
      <c r="D40" s="118">
        <v>73</v>
      </c>
      <c r="E40" s="118">
        <v>39</v>
      </c>
      <c r="F40" s="118">
        <v>78</v>
      </c>
      <c r="G40" s="119">
        <v>91</v>
      </c>
    </row>
    <row r="41" spans="1:7" ht="12.75" customHeight="1">
      <c r="A41" s="114" t="s">
        <v>112</v>
      </c>
      <c r="B41" s="116">
        <v>60</v>
      </c>
      <c r="C41" s="116">
        <v>30</v>
      </c>
      <c r="D41" s="116">
        <v>59</v>
      </c>
      <c r="E41" s="116">
        <v>32</v>
      </c>
      <c r="F41" s="116">
        <v>70</v>
      </c>
      <c r="G41" s="117">
        <v>86</v>
      </c>
    </row>
    <row r="42" spans="1:7" ht="12.75" customHeight="1">
      <c r="A42" s="115" t="s">
        <v>126</v>
      </c>
      <c r="B42" s="120">
        <v>51</v>
      </c>
      <c r="C42" s="120">
        <v>22</v>
      </c>
      <c r="D42" s="120">
        <v>45</v>
      </c>
      <c r="E42" s="120">
        <v>24</v>
      </c>
      <c r="F42" s="120">
        <v>60</v>
      </c>
      <c r="G42" s="121">
        <v>75</v>
      </c>
    </row>
    <row r="43" spans="1:7" ht="12.75" customHeight="1">
      <c r="A43" s="316" t="s">
        <v>153</v>
      </c>
      <c r="B43" s="316"/>
      <c r="C43" s="316"/>
      <c r="D43" s="316"/>
      <c r="E43" s="316"/>
      <c r="F43" s="316"/>
      <c r="G43" s="316"/>
    </row>
    <row r="44" spans="1:7" ht="12.75" customHeight="1">
      <c r="A44" s="316" t="s">
        <v>99</v>
      </c>
      <c r="B44" s="316"/>
      <c r="C44" s="316"/>
      <c r="D44" s="316"/>
      <c r="E44" s="316"/>
      <c r="F44" s="316"/>
      <c r="G44" s="316"/>
    </row>
    <row r="45" spans="1:7" ht="25.5" customHeight="1">
      <c r="A45" s="316" t="s">
        <v>113</v>
      </c>
      <c r="B45" s="316"/>
      <c r="C45" s="316"/>
      <c r="D45" s="316"/>
      <c r="E45" s="316"/>
      <c r="F45" s="316"/>
      <c r="G45" s="316"/>
    </row>
    <row r="46" spans="1:7" ht="12.75" customHeight="1">
      <c r="A46" s="316" t="s">
        <v>114</v>
      </c>
      <c r="B46" s="316"/>
      <c r="C46" s="316"/>
      <c r="D46" s="316"/>
      <c r="E46" s="316"/>
      <c r="F46" s="316"/>
      <c r="G46" s="316"/>
    </row>
    <row r="47" spans="1:7" ht="12.75" customHeight="1">
      <c r="A47" s="316" t="s">
        <v>129</v>
      </c>
      <c r="B47" s="423"/>
      <c r="C47" s="423"/>
      <c r="D47" s="423"/>
      <c r="E47" s="423"/>
      <c r="F47" s="423"/>
      <c r="G47" s="423"/>
    </row>
    <row r="48" spans="1:7" ht="12.75" customHeight="1">
      <c r="A48" s="316" t="s">
        <v>130</v>
      </c>
      <c r="B48" s="423"/>
      <c r="C48" s="423"/>
      <c r="D48" s="423"/>
      <c r="E48" s="423"/>
      <c r="F48" s="423"/>
      <c r="G48" s="423"/>
    </row>
    <row r="49" spans="1:7" ht="12.75" customHeight="1">
      <c r="A49" s="316" t="s">
        <v>182</v>
      </c>
      <c r="B49" s="316"/>
      <c r="C49" s="316"/>
      <c r="D49" s="316"/>
      <c r="E49" s="316"/>
      <c r="F49" s="316"/>
      <c r="G49" s="316"/>
    </row>
  </sheetData>
  <mergeCells count="28">
    <mergeCell ref="A38:G38"/>
    <mergeCell ref="A20:G20"/>
    <mergeCell ref="A17:G17"/>
    <mergeCell ref="A13:G13"/>
    <mergeCell ref="A9:G9"/>
    <mergeCell ref="A25:G25"/>
    <mergeCell ref="A27:G27"/>
    <mergeCell ref="A31:G31"/>
    <mergeCell ref="A35:G35"/>
    <mergeCell ref="A46:G46"/>
    <mergeCell ref="A49:G49"/>
    <mergeCell ref="A43:G43"/>
    <mergeCell ref="A48:G48"/>
    <mergeCell ref="A47:G47"/>
    <mergeCell ref="A44:G44"/>
    <mergeCell ref="A45:G45"/>
    <mergeCell ref="A1:G1"/>
    <mergeCell ref="A2:G2"/>
    <mergeCell ref="A7:G7"/>
    <mergeCell ref="A3:A6"/>
    <mergeCell ref="B3:G3"/>
    <mergeCell ref="B4:B6"/>
    <mergeCell ref="C4:G4"/>
    <mergeCell ref="C5:C6"/>
    <mergeCell ref="D5:D6"/>
    <mergeCell ref="E5:E6"/>
    <mergeCell ref="F5:F6"/>
    <mergeCell ref="G5:G6"/>
  </mergeCells>
  <hyperlinks>
    <hyperlink ref="A1" location="Inhalt!A1" display="Zurück zum Inhalt " xr:uid="{00000000-0004-0000-0800-000000000000}"/>
  </hyperlinks>
  <pageMargins left="0.7" right="0.7" top="0.78740157499999996" bottom="0.78740157499999996" header="0.3" footer="0.3"/>
  <pageSetup paperSize="9" scale="85" orientation="portrait" r:id="rId1"/>
  <colBreaks count="1" manualBreakCount="1">
    <brk id="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20f3d72-446d-4636-a7db-9b9e0322cd12" xsi:nil="true"/>
    <lcf76f155ced4ddcb4097134ff3c332f xmlns="cfd5971d-a254-43cb-97a1-1cebe9692e6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15A46D0A4B0C443908E0E276407F442" ma:contentTypeVersion="10" ma:contentTypeDescription="Ein neues Dokument erstellen." ma:contentTypeScope="" ma:versionID="184f3f81e572d6c96dc8ec797ec94323">
  <xsd:schema xmlns:xsd="http://www.w3.org/2001/XMLSchema" xmlns:xs="http://www.w3.org/2001/XMLSchema" xmlns:p="http://schemas.microsoft.com/office/2006/metadata/properties" xmlns:ns2="cfd5971d-a254-43cb-97a1-1cebe9692e61" xmlns:ns3="620f3d72-446d-4636-a7db-9b9e0322cd12" targetNamespace="http://schemas.microsoft.com/office/2006/metadata/properties" ma:root="true" ma:fieldsID="662921c0fdf52f72d73876b74d1abcb6" ns2:_="" ns3:_="">
    <xsd:import namespace="cfd5971d-a254-43cb-97a1-1cebe9692e61"/>
    <xsd:import namespace="620f3d72-446d-4636-a7db-9b9e0322cd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971d-a254-43cb-97a1-1cebe9692e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1ab0db2d-16ab-4ada-96cf-c6b22ca2787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0f3d72-446d-4636-a7db-9b9e0322cd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9be4a48-1b54-4c2a-b6f9-a6caf723341d}" ma:internalName="TaxCatchAll" ma:showField="CatchAllData" ma:web="620f3d72-446d-4636-a7db-9b9e0322cd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856E4E-BA7C-4A1B-BD00-E328B5F90B7C}">
  <ds:schemaRefs>
    <ds:schemaRef ds:uri="http://schemas.microsoft.com/office/2006/metadata/properties"/>
    <ds:schemaRef ds:uri="http://schemas.microsoft.com/office/infopath/2007/PartnerControls"/>
    <ds:schemaRef ds:uri="620f3d72-446d-4636-a7db-9b9e0322cd12"/>
    <ds:schemaRef ds:uri="cfd5971d-a254-43cb-97a1-1cebe9692e61"/>
  </ds:schemaRefs>
</ds:datastoreItem>
</file>

<file path=customXml/itemProps2.xml><?xml version="1.0" encoding="utf-8"?>
<ds:datastoreItem xmlns:ds="http://schemas.openxmlformats.org/officeDocument/2006/customXml" ds:itemID="{1A34090F-D6FF-446E-8FC4-0FE606E1EDF5}">
  <ds:schemaRefs>
    <ds:schemaRef ds:uri="http://schemas.microsoft.com/sharepoint/v3/contenttype/forms"/>
  </ds:schemaRefs>
</ds:datastoreItem>
</file>

<file path=customXml/itemProps3.xml><?xml version="1.0" encoding="utf-8"?>
<ds:datastoreItem xmlns:ds="http://schemas.openxmlformats.org/officeDocument/2006/customXml" ds:itemID="{1A0E9DB3-A63A-4957-8722-1F59962031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971d-a254-43cb-97a1-1cebe9692e61"/>
    <ds:schemaRef ds:uri="620f3d72-446d-4636-a7db-9b9e0322cd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8</vt:i4>
      </vt:variant>
    </vt:vector>
  </HeadingPairs>
  <TitlesOfParts>
    <vt:vector size="21" baseType="lpstr">
      <vt:lpstr>Inhalt</vt:lpstr>
      <vt:lpstr>Tab. C4-1web</vt:lpstr>
      <vt:lpstr>Tab. C4-2web</vt:lpstr>
      <vt:lpstr>Tab. C4-3web</vt:lpstr>
      <vt:lpstr>Tab. C4-4web</vt:lpstr>
      <vt:lpstr>Tab. C4-5web</vt:lpstr>
      <vt:lpstr>Tab. C4-6web</vt:lpstr>
      <vt:lpstr>Tab. C4-7web</vt:lpstr>
      <vt:lpstr>Tab. C4-8web</vt:lpstr>
      <vt:lpstr>Tab. C4-9web</vt:lpstr>
      <vt:lpstr>Tab. C4-10web</vt:lpstr>
      <vt:lpstr>Tab. C4-11web</vt:lpstr>
      <vt:lpstr>Tab. C4-12web</vt:lpstr>
      <vt:lpstr>Inhalt!Druckbereich</vt:lpstr>
      <vt:lpstr>'Tab. C4-1web'!Druckbereich</vt:lpstr>
      <vt:lpstr>'Tab. C4-2web'!Druckbereich</vt:lpstr>
      <vt:lpstr>'Tab. C4-4web'!Druckbereich</vt:lpstr>
      <vt:lpstr>'Tab. C4-5web'!Druckbereich</vt:lpstr>
      <vt:lpstr>'Tab. C4-6web'!Druckbereich</vt:lpstr>
      <vt:lpstr>'Tab. C4-7web'!Druckbereich</vt:lpstr>
      <vt:lpstr>'Tab. C4-8web'!Druckbereich</vt:lpstr>
    </vt:vector>
  </TitlesOfParts>
  <Company>Fakultät 12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Katharina Kopp</dc:creator>
  <cp:lastModifiedBy>Brauch, Elias</cp:lastModifiedBy>
  <dcterms:created xsi:type="dcterms:W3CDTF">2022-01-21T13:36:43Z</dcterms:created>
  <dcterms:modified xsi:type="dcterms:W3CDTF">2026-06-12T07:35:48Z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0x010100B15A46D0A4B0C443908E0E276407F442</vt:lpwstr>
  </property>
</Properties>
</file>